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EstaPasta_de_trabalho"/>
  <mc:AlternateContent xmlns:mc="http://schemas.openxmlformats.org/markup-compatibility/2006">
    <mc:Choice Requires="x15">
      <x15ac:absPath xmlns:x15ac="http://schemas.microsoft.com/office/spreadsheetml/2010/11/ac" url="C:\Users\Cliente\Desktop\2022\Iluminação Estadio\"/>
    </mc:Choice>
  </mc:AlternateContent>
  <xr:revisionPtr revIDLastSave="0" documentId="8_{6E934E18-C168-414D-8E17-9218A7A34333}" xr6:coauthVersionLast="47" xr6:coauthVersionMax="47" xr10:uidLastSave="{00000000-0000-0000-0000-000000000000}"/>
  <bookViews>
    <workbookView xWindow="-120" yWindow="-120" windowWidth="29040" windowHeight="15840" firstSheet="2" activeTab="6" xr2:uid="{00000000-000D-0000-FFFF-FFFF00000000}"/>
  </bookViews>
  <sheets>
    <sheet name="base (2)" sheetId="10" state="hidden" r:id="rId1"/>
    <sheet name="base (3)" sheetId="12" state="hidden" r:id="rId2"/>
    <sheet name="Cronograma PAM" sheetId="13" r:id="rId3"/>
    <sheet name="BDI Edificação" sheetId="8" r:id="rId4"/>
    <sheet name="Grandes Itens" sheetId="9" r:id="rId5"/>
    <sheet name="Cartilha" sheetId="15" r:id="rId6"/>
    <sheet name="Composição" sheetId="16" r:id="rId7"/>
    <sheet name="composição dos itens" sheetId="2" state="hidden" r:id="rId8"/>
  </sheets>
  <externalReferences>
    <externalReference r:id="rId9"/>
    <externalReference r:id="rId10"/>
    <externalReference r:id="rId11"/>
    <externalReference r:id="rId12"/>
  </externalReferences>
  <definedNames>
    <definedName name="___xlnm.Print_Area_2" localSheetId="5">#REF!</definedName>
    <definedName name="___xlnm.Print_Area_2" localSheetId="6">#REF!</definedName>
    <definedName name="___xlnm.Print_Area_2" localSheetId="4">#REF!</definedName>
    <definedName name="___xlnm.Print_Area_2">#REF!</definedName>
    <definedName name="___xlnm.Print_Titles_2" localSheetId="5">#REF!</definedName>
    <definedName name="___xlnm.Print_Titles_2" localSheetId="4">#REF!</definedName>
    <definedName name="___xlnm.Print_Titles_2">#REF!</definedName>
    <definedName name="___xlnm.Print_Titles_3" localSheetId="5">#REF!</definedName>
    <definedName name="___xlnm.Print_Titles_3">#REF!</definedName>
    <definedName name="__Anonymous_Sheet_DB__0" localSheetId="3">#REF!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5" hidden="1">Cartilha!$A$19:$S$7977</definedName>
    <definedName name="_xlnm._FilterDatabase" localSheetId="4"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'base (2)'!$A$1:$P$139</definedName>
    <definedName name="_xlnm.Print_Area" localSheetId="1">'base (3)'!$A$1:$P$139</definedName>
    <definedName name="_xlnm.Print_Area" localSheetId="3">'BDI Edificação'!$A$1:$C$17</definedName>
    <definedName name="_xlnm.Print_Area" localSheetId="5">Cartilha!$A$4:$P$7032</definedName>
    <definedName name="_xlnm.Print_Area" localSheetId="6">Composição!$A$3:$J$12</definedName>
    <definedName name="_xlnm.Print_Area" localSheetId="2">'Cronograma PAM'!$A$1:$T$65</definedName>
    <definedName name="_xlnm.Print_Area" localSheetId="4">'Grandes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3">[1]proposta!#REF!</definedName>
    <definedName name="d">[1]proposta!#REF!</definedName>
    <definedName name="DadosExternos10" localSheetId="5">Cartilha!$A$18:$A$2499</definedName>
    <definedName name="DadosExternos10_1" localSheetId="5">Cartilha!$A$18:$A$2562</definedName>
    <definedName name="DadosExternos10_2" localSheetId="5">Cartilha!$A$18:$A$2562</definedName>
    <definedName name="DadosExternos11" localSheetId="5">Cartilha!$A$18:$A$2499</definedName>
    <definedName name="DadosExternos11_1" localSheetId="5">Cartilha!$A$18:$A$2562</definedName>
    <definedName name="DadosExternos11_2" localSheetId="5">Cartilha!$A$18:$A$2562</definedName>
    <definedName name="DadosExternos12" localSheetId="5">Cartilha!$A$18:$A$2499</definedName>
    <definedName name="DadosExternos12_1" localSheetId="5">Cartilha!$A$18:$A$2562</definedName>
    <definedName name="DadosExternos12_2" localSheetId="5">Cartilha!$A$18:$A$2562</definedName>
    <definedName name="DadosExternos13" localSheetId="5">Cartilha!$A$18:$A$2499</definedName>
    <definedName name="DadosExternos13_1" localSheetId="5">Cartilha!$A$18:$A$2562</definedName>
    <definedName name="DadosExternos13_2" localSheetId="5">Cartilha!$A$18:$A$2562</definedName>
    <definedName name="DadosExternos14" localSheetId="5">Cartilha!$A$18:$A$2499</definedName>
    <definedName name="DadosExternos14_1" localSheetId="5">Cartilha!$A$18:$A$2562</definedName>
    <definedName name="DadosExternos14_2" localSheetId="5">Cartilha!$A$18:$A$2562</definedName>
    <definedName name="DadosExternos15" localSheetId="5">Cartilha!$A$18:$A$434</definedName>
    <definedName name="DadosExternos15_1" localSheetId="5">Cartilha!$A$18:$A$512</definedName>
    <definedName name="DadosExternos15_2" localSheetId="5">Cartilha!$A$18:$A$512</definedName>
    <definedName name="DadosExternos16" localSheetId="5">Cartilha!$A$18:$A$434</definedName>
    <definedName name="DadosExternos16_1" localSheetId="5">Cartilha!$A$18:$A$512</definedName>
    <definedName name="DadosExternos16_2" localSheetId="5">Cartilha!$A$18:$A$512</definedName>
    <definedName name="DadosExternos17" localSheetId="5">Cartilha!$A$18:$A$434</definedName>
    <definedName name="DadosExternos17_1" localSheetId="5">Cartilha!$A$18:$A$512</definedName>
    <definedName name="DadosExternos17_2" localSheetId="5">Cartilha!$A$18:$A$512</definedName>
    <definedName name="DadosExternos18" localSheetId="5">Cartilha!$A$20:$D$434</definedName>
    <definedName name="DadosExternos18_1" localSheetId="5">Cartilha!$A$20:$D$512</definedName>
    <definedName name="DadosExternos18_2" localSheetId="5">Cartilha!$A$20:$D$512</definedName>
    <definedName name="DadosExternos19" localSheetId="5">Cartilha!$A$18:$A$2499</definedName>
    <definedName name="DadosExternos19_1" localSheetId="5">Cartilha!$A$18:$A$2562</definedName>
    <definedName name="DadosExternos19_2" localSheetId="5">Cartilha!$A$18:$A$2562</definedName>
    <definedName name="DadosExternos2" localSheetId="5">Cartilha!$A$18:$A$434</definedName>
    <definedName name="DadosExternos2_1" localSheetId="5">Cartilha!$A$18:$A$512</definedName>
    <definedName name="DadosExternos2_2" localSheetId="5">Cartilha!$A$18:$A$512</definedName>
    <definedName name="DadosExternos20" localSheetId="5">Cartilha!$A$18:$A$155</definedName>
    <definedName name="DadosExternos20_1" localSheetId="5">Cartilha!$A$18:$A$230</definedName>
    <definedName name="DadosExternos20_2" localSheetId="5">Cartilha!$A$18:$A$230</definedName>
    <definedName name="DadosExternos21" localSheetId="5">Cartilha!$A$18:$A$155</definedName>
    <definedName name="DadosExternos21_1" localSheetId="5">Cartilha!$A$18:$A$230</definedName>
    <definedName name="DadosExternos21_2" localSheetId="5">Cartilha!$A$18:$A$230</definedName>
    <definedName name="DadosExternos22" localSheetId="5">Cartilha!$A$18:$A$155</definedName>
    <definedName name="DadosExternos22_1" localSheetId="5">Cartilha!$A$18:$A$230</definedName>
    <definedName name="DadosExternos22_2" localSheetId="5">Cartilha!$A$18:$A$230</definedName>
    <definedName name="DadosExternos23" localSheetId="5">Cartilha!$A$18:$A$2499</definedName>
    <definedName name="DadosExternos23_1" localSheetId="5">Cartilha!$A$18:$A$2562</definedName>
    <definedName name="DadosExternos23_2" localSheetId="5">Cartilha!$A$18:$A$2562</definedName>
    <definedName name="DadosExternos24" localSheetId="5">Cartilha!$A$18:$A$2499</definedName>
    <definedName name="DadosExternos24_1" localSheetId="5">Cartilha!$A$18:$A$2562</definedName>
    <definedName name="DadosExternos24_2" localSheetId="5">Cartilha!$A$18:$A$2562</definedName>
    <definedName name="DadosExternos25" localSheetId="5">Cartilha!$A$18:$A$2499</definedName>
    <definedName name="DadosExternos25_1" localSheetId="5">Cartilha!$A$18:$A$2562</definedName>
    <definedName name="DadosExternos25_2" localSheetId="5">Cartilha!$A$18:$A$2562</definedName>
    <definedName name="DadosExternos26" localSheetId="5">Cartilha!$A$18:$A$2499</definedName>
    <definedName name="DadosExternos26_1" localSheetId="5">Cartilha!$A$18:$A$2562</definedName>
    <definedName name="DadosExternos26_2" localSheetId="5">Cartilha!$A$18:$A$2562</definedName>
    <definedName name="DadosExternos27" localSheetId="5">Cartilha!$A$18:$A$2499</definedName>
    <definedName name="DadosExternos27_1" localSheetId="5">Cartilha!$A$18:$A$2562</definedName>
    <definedName name="DadosExternos27_2" localSheetId="5">Cartilha!$A$18:$A$2562</definedName>
    <definedName name="DadosExternos28" localSheetId="5">Cartilha!$A$18:$A$2499</definedName>
    <definedName name="DadosExternos28_1" localSheetId="5">Cartilha!$A$18:$A$2562</definedName>
    <definedName name="DadosExternos28_2" localSheetId="5">Cartilha!$A$18:$A$2562</definedName>
    <definedName name="DadosExternos29" localSheetId="5">Cartilha!$A$18:$A$2499</definedName>
    <definedName name="DadosExternos29_1" localSheetId="5">Cartilha!$A$18:$A$2562</definedName>
    <definedName name="DadosExternos29_2" localSheetId="5">Cartilha!$A$18:$A$2562</definedName>
    <definedName name="DadosExternos30" localSheetId="5">Cartilha!$A$18:$A$2499</definedName>
    <definedName name="DadosExternos30_1" localSheetId="5">Cartilha!$A$18:$A$2562</definedName>
    <definedName name="DadosExternos30_2" localSheetId="5">Cartilha!$A$18:$A$2562</definedName>
    <definedName name="DadosExternos31" localSheetId="5">Cartilha!$A$18:$A$2499</definedName>
    <definedName name="DadosExternos31_1" localSheetId="5">Cartilha!$A$18:$A$2562</definedName>
    <definedName name="DadosExternos31_2" localSheetId="5">Cartilha!$A$18:$A$2562</definedName>
    <definedName name="DadosExternos32" localSheetId="5">Cartilha!$A$18:$A$2499</definedName>
    <definedName name="DadosExternos32_1" localSheetId="5">Cartilha!$A$18:$A$2562</definedName>
    <definedName name="DadosExternos32_2" localSheetId="5">Cartilha!$A$18:$A$2562</definedName>
    <definedName name="DadosExternos33" localSheetId="5">Cartilha!$A$18:$A$2499</definedName>
    <definedName name="DadosExternos33_1" localSheetId="5">Cartilha!$A$18:$A$2562</definedName>
    <definedName name="DadosExternos33_2" localSheetId="5">Cartilha!$A$18:$A$2562</definedName>
    <definedName name="DadosExternos34" localSheetId="5">Cartilha!$A$18:$A$2499</definedName>
    <definedName name="DadosExternos34_1" localSheetId="5">Cartilha!$A$18:$A$2562</definedName>
    <definedName name="DadosExternos34_2" localSheetId="5">Cartilha!$A$18:$A$2562</definedName>
    <definedName name="DadosExternos5" localSheetId="5">Cartilha!$A$18:$A$434</definedName>
    <definedName name="DadosExternos5_1" localSheetId="5">Cartilha!$A$18:$A$512</definedName>
    <definedName name="DadosExternos5_2" localSheetId="5">Cartilha!$A$18:$A$512</definedName>
    <definedName name="DadosExternos6" localSheetId="5">Cartilha!$A$18:$A$434</definedName>
    <definedName name="DadosExternos6_1" localSheetId="5">Cartilha!$A$18:$A$512</definedName>
    <definedName name="DadosExternos6_2" localSheetId="5">Cartilha!$A$18:$A$512</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5">#REF!</definedName>
    <definedName name="j" localSheetId="6">#REF!</definedName>
    <definedName name="j" localSheetId="4">#REF!</definedName>
    <definedName name="j">#REF!</definedName>
    <definedName name="k">"$#REF!.$A$1:$B$2408"</definedName>
    <definedName name="matriz">'[2] '!#REF!</definedName>
    <definedName name="MINUS" localSheetId="5">#REF!</definedName>
    <definedName name="MINUS" localSheetId="6">#REF!</definedName>
    <definedName name="MINUS" localSheetId="4">#REF!</definedName>
    <definedName name="MINUS">#REF!</definedName>
    <definedName name="Plan1">"$#REF!.$A$1:$B$2408"</definedName>
    <definedName name="PLUS">#REF!</definedName>
    <definedName name="po">#REF!</definedName>
    <definedName name="REF">'[2] '!$F$464:$F$489</definedName>
    <definedName name="rere" localSheetId="5">#REF!</definedName>
    <definedName name="rere" localSheetId="6">#REF!</definedName>
    <definedName name="rere" localSheetId="4">#REF!</definedName>
    <definedName name="rere">#REF!</definedName>
    <definedName name="RODAPÉ" localSheetId="5">[2]Relatório!#REF!</definedName>
    <definedName name="RODAPÉ" localSheetId="6">[2]Relatório!#REF!</definedName>
    <definedName name="RODAPÉ">[2]Relatório!#REF!</definedName>
    <definedName name="rt" localSheetId="5">#REF!</definedName>
    <definedName name="rt" localSheetId="6">#REF!</definedName>
    <definedName name="rt" localSheetId="4">#REF!</definedName>
    <definedName name="rt">#REF!</definedName>
    <definedName name="S10P1" localSheetId="5">#REF!</definedName>
    <definedName name="S10P1" localSheetId="4">#REF!</definedName>
    <definedName name="S10P1">#REF!</definedName>
    <definedName name="S10P10" localSheetId="5">#REF!</definedName>
    <definedName name="S10P10" localSheetId="4">#REF!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4">'Grandes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 i="9" l="1"/>
  <c r="F12" i="9"/>
  <c r="F9" i="9"/>
  <c r="F5" i="9"/>
  <c r="K2879" i="15"/>
  <c r="H6487" i="15"/>
  <c r="H6323" i="15"/>
  <c r="H6308" i="15"/>
  <c r="H5923" i="15"/>
  <c r="H3676" i="15"/>
  <c r="H3675" i="15"/>
  <c r="H3674" i="15"/>
  <c r="H3673" i="15"/>
  <c r="H3557" i="15"/>
  <c r="H3546" i="15"/>
  <c r="H3543" i="15"/>
  <c r="H3317" i="15"/>
  <c r="H3312" i="15"/>
  <c r="H3297" i="15"/>
  <c r="H3275" i="15"/>
  <c r="H3238" i="15"/>
  <c r="H3164" i="15"/>
  <c r="H3158" i="15"/>
  <c r="H3157" i="15"/>
  <c r="H3139" i="15"/>
  <c r="H2976" i="15"/>
  <c r="H2915" i="15"/>
  <c r="H2190" i="15"/>
  <c r="H196" i="15"/>
  <c r="E3675" i="15"/>
  <c r="J11" i="16"/>
  <c r="J12" i="16"/>
  <c r="J10" i="16"/>
  <c r="J9" i="16" s="1"/>
  <c r="N3672" i="15" l="1"/>
  <c r="J4" i="16"/>
  <c r="J7" i="16"/>
  <c r="J6" i="16"/>
  <c r="J5" i="16"/>
  <c r="C7984" i="15" l="1"/>
  <c r="C7985"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W208" i="15"/>
  <c r="W209" i="15"/>
  <c r="W210" i="15"/>
  <c r="W211" i="15"/>
  <c r="W212" i="15"/>
  <c r="W213" i="15"/>
  <c r="W214" i="15"/>
  <c r="W215" i="15"/>
  <c r="W216" i="15"/>
  <c r="W217" i="15"/>
  <c r="W218" i="15"/>
  <c r="W219" i="15"/>
  <c r="W220" i="15"/>
  <c r="W221" i="15"/>
  <c r="W222" i="15"/>
  <c r="W223" i="15"/>
  <c r="W224" i="15"/>
  <c r="W225" i="15"/>
  <c r="W226" i="15"/>
  <c r="W227" i="15"/>
  <c r="W228" i="15"/>
  <c r="W229" i="15"/>
  <c r="W230" i="15"/>
  <c r="W231" i="15"/>
  <c r="W232" i="15"/>
  <c r="W233" i="15"/>
  <c r="W234" i="15"/>
  <c r="W235" i="15"/>
  <c r="W236" i="15"/>
  <c r="W237" i="15"/>
  <c r="W238" i="15"/>
  <c r="W239" i="15"/>
  <c r="W240" i="15"/>
  <c r="W241" i="15"/>
  <c r="W242" i="15"/>
  <c r="W243" i="15"/>
  <c r="W244" i="15"/>
  <c r="W245" i="15"/>
  <c r="W246" i="15"/>
  <c r="W247" i="15"/>
  <c r="W248" i="15"/>
  <c r="W249" i="15"/>
  <c r="W250" i="15"/>
  <c r="W251" i="15"/>
  <c r="W252" i="15"/>
  <c r="W253" i="15"/>
  <c r="W254" i="15"/>
  <c r="W255" i="15"/>
  <c r="W256" i="15"/>
  <c r="W257" i="15"/>
  <c r="W258" i="15"/>
  <c r="W259" i="15"/>
  <c r="W260" i="15"/>
  <c r="W261" i="15"/>
  <c r="W262" i="15"/>
  <c r="W263" i="15"/>
  <c r="W264" i="15"/>
  <c r="W265" i="15"/>
  <c r="W266" i="15"/>
  <c r="W267" i="15"/>
  <c r="W268" i="15"/>
  <c r="W269" i="15"/>
  <c r="W270" i="15"/>
  <c r="W271" i="15"/>
  <c r="W272" i="15"/>
  <c r="W273" i="15"/>
  <c r="W274" i="15"/>
  <c r="W275" i="15"/>
  <c r="W276" i="15"/>
  <c r="W277" i="15"/>
  <c r="W278" i="15"/>
  <c r="W279" i="15"/>
  <c r="W280" i="15"/>
  <c r="W281" i="15"/>
  <c r="W282" i="15"/>
  <c r="W283" i="15"/>
  <c r="W284" i="15"/>
  <c r="W285" i="15"/>
  <c r="W286" i="15"/>
  <c r="W287" i="15"/>
  <c r="W288" i="15"/>
  <c r="W289" i="15"/>
  <c r="W290" i="15"/>
  <c r="W291" i="15"/>
  <c r="W292" i="15"/>
  <c r="W293" i="15"/>
  <c r="W294" i="15"/>
  <c r="W295" i="15"/>
  <c r="W296" i="15"/>
  <c r="W297" i="15"/>
  <c r="W298" i="15"/>
  <c r="W299" i="15"/>
  <c r="W300" i="15"/>
  <c r="W301" i="15"/>
  <c r="W302" i="15"/>
  <c r="W303" i="15"/>
  <c r="W304" i="15"/>
  <c r="W305" i="15"/>
  <c r="W306" i="15"/>
  <c r="W307" i="15"/>
  <c r="W308" i="15"/>
  <c r="W309" i="15"/>
  <c r="W310" i="15"/>
  <c r="W311" i="15"/>
  <c r="W312" i="15"/>
  <c r="W313" i="15"/>
  <c r="W314" i="15"/>
  <c r="W315" i="15"/>
  <c r="W316" i="15"/>
  <c r="W317" i="15"/>
  <c r="W318" i="15"/>
  <c r="W319" i="15"/>
  <c r="W320" i="15"/>
  <c r="W321" i="15"/>
  <c r="W322" i="15"/>
  <c r="W323" i="15"/>
  <c r="W324" i="15"/>
  <c r="W325" i="15"/>
  <c r="W326" i="15"/>
  <c r="W327" i="15"/>
  <c r="W328" i="15"/>
  <c r="W329" i="15"/>
  <c r="W330" i="15"/>
  <c r="W331" i="15"/>
  <c r="W332" i="15"/>
  <c r="W333" i="15"/>
  <c r="W334" i="15"/>
  <c r="W335" i="15"/>
  <c r="W336" i="15"/>
  <c r="W337" i="15"/>
  <c r="W338" i="15"/>
  <c r="W339" i="15"/>
  <c r="W340" i="15"/>
  <c r="W341" i="15"/>
  <c r="W342" i="15"/>
  <c r="W343" i="15"/>
  <c r="W344" i="15"/>
  <c r="W345" i="15"/>
  <c r="W346" i="15"/>
  <c r="W347" i="15"/>
  <c r="W348" i="15"/>
  <c r="W349" i="15"/>
  <c r="W350" i="15"/>
  <c r="W351" i="15"/>
  <c r="W352" i="15"/>
  <c r="W353" i="15"/>
  <c r="W354" i="15"/>
  <c r="W355" i="15"/>
  <c r="W356" i="15"/>
  <c r="W357" i="15"/>
  <c r="W358" i="15"/>
  <c r="W359" i="15"/>
  <c r="W360" i="15"/>
  <c r="W361" i="15"/>
  <c r="W362" i="15"/>
  <c r="W363" i="15"/>
  <c r="W364" i="15"/>
  <c r="W365" i="15"/>
  <c r="W366" i="15"/>
  <c r="W367" i="15"/>
  <c r="W368" i="15"/>
  <c r="W369" i="15"/>
  <c r="W370" i="15"/>
  <c r="W371" i="15"/>
  <c r="W372" i="15"/>
  <c r="W373" i="15"/>
  <c r="W374" i="15"/>
  <c r="W375" i="15"/>
  <c r="W376" i="15"/>
  <c r="W377" i="15"/>
  <c r="W378" i="15"/>
  <c r="W379" i="15"/>
  <c r="W380" i="15"/>
  <c r="W381" i="15"/>
  <c r="W382" i="15"/>
  <c r="W383" i="15"/>
  <c r="W384" i="15"/>
  <c r="W385" i="15"/>
  <c r="W386" i="15"/>
  <c r="W387" i="15"/>
  <c r="W388" i="15"/>
  <c r="W389" i="15"/>
  <c r="W390" i="15"/>
  <c r="W391" i="15"/>
  <c r="W392" i="15"/>
  <c r="W393" i="15"/>
  <c r="W394" i="15"/>
  <c r="W395" i="15"/>
  <c r="W396" i="15"/>
  <c r="W397" i="15"/>
  <c r="W398" i="15"/>
  <c r="W399" i="15"/>
  <c r="W400" i="15"/>
  <c r="W401" i="15"/>
  <c r="W402" i="15"/>
  <c r="W403" i="15"/>
  <c r="W404" i="15"/>
  <c r="W405" i="15"/>
  <c r="W406" i="15"/>
  <c r="W407" i="15"/>
  <c r="W408" i="15"/>
  <c r="W409" i="15"/>
  <c r="W410" i="15"/>
  <c r="W411" i="15"/>
  <c r="W412" i="15"/>
  <c r="W413" i="15"/>
  <c r="W414" i="15"/>
  <c r="W415" i="15"/>
  <c r="W416" i="15"/>
  <c r="W417" i="15"/>
  <c r="W418" i="15"/>
  <c r="W419" i="15"/>
  <c r="W420" i="15"/>
  <c r="W421" i="15"/>
  <c r="W422" i="15"/>
  <c r="W423" i="15"/>
  <c r="W424" i="15"/>
  <c r="W425" i="15"/>
  <c r="W426" i="15"/>
  <c r="W427" i="15"/>
  <c r="W428" i="15"/>
  <c r="W429" i="15"/>
  <c r="W430" i="15"/>
  <c r="W431" i="15"/>
  <c r="W432" i="15"/>
  <c r="W433" i="15"/>
  <c r="W434" i="15"/>
  <c r="W435" i="15"/>
  <c r="W436" i="15"/>
  <c r="W437" i="15"/>
  <c r="W438" i="15"/>
  <c r="W439" i="15"/>
  <c r="W440" i="15"/>
  <c r="W441" i="15"/>
  <c r="W442" i="15"/>
  <c r="W443" i="15"/>
  <c r="W444" i="15"/>
  <c r="W445" i="15"/>
  <c r="W446" i="15"/>
  <c r="W447" i="15"/>
  <c r="W448" i="15"/>
  <c r="W449" i="15"/>
  <c r="W450" i="15"/>
  <c r="W451" i="15"/>
  <c r="W452" i="15"/>
  <c r="W453" i="15"/>
  <c r="W454" i="15"/>
  <c r="W455" i="15"/>
  <c r="W456" i="15"/>
  <c r="W457" i="15"/>
  <c r="W458" i="15"/>
  <c r="W459" i="15"/>
  <c r="W460" i="15"/>
  <c r="W461" i="15"/>
  <c r="W462" i="15"/>
  <c r="W463" i="15"/>
  <c r="W464" i="15"/>
  <c r="W465" i="15"/>
  <c r="W466" i="15"/>
  <c r="W467" i="15"/>
  <c r="W468" i="15"/>
  <c r="W469" i="15"/>
  <c r="W470" i="15"/>
  <c r="W471" i="15"/>
  <c r="W472" i="15"/>
  <c r="W473" i="15"/>
  <c r="W474" i="15"/>
  <c r="W475" i="15"/>
  <c r="W476" i="15"/>
  <c r="W477" i="15"/>
  <c r="W478" i="15"/>
  <c r="W479" i="15"/>
  <c r="W480" i="15"/>
  <c r="W481" i="15"/>
  <c r="W482" i="15"/>
  <c r="W483" i="15"/>
  <c r="W484" i="15"/>
  <c r="W485" i="15"/>
  <c r="W486" i="15"/>
  <c r="W487" i="15"/>
  <c r="W488" i="15"/>
  <c r="W489" i="15"/>
  <c r="W490" i="15"/>
  <c r="W491" i="15"/>
  <c r="W492" i="15"/>
  <c r="W493" i="15"/>
  <c r="W494" i="15"/>
  <c r="W495" i="15"/>
  <c r="W496" i="15"/>
  <c r="W497" i="15"/>
  <c r="W498" i="15"/>
  <c r="W499" i="15"/>
  <c r="W500" i="15"/>
  <c r="W501" i="15"/>
  <c r="W502" i="15"/>
  <c r="W503" i="15"/>
  <c r="W504" i="15"/>
  <c r="W505" i="15"/>
  <c r="W506" i="15"/>
  <c r="W507" i="15"/>
  <c r="W508" i="15"/>
  <c r="W509" i="15"/>
  <c r="W510" i="15"/>
  <c r="W511" i="15"/>
  <c r="W512" i="15"/>
  <c r="W513" i="15"/>
  <c r="W514" i="15"/>
  <c r="W515" i="15"/>
  <c r="W516" i="15"/>
  <c r="W517" i="15"/>
  <c r="W518" i="15"/>
  <c r="W519" i="15"/>
  <c r="W520" i="15"/>
  <c r="W521" i="15"/>
  <c r="W522" i="15"/>
  <c r="W523" i="15"/>
  <c r="W524" i="15"/>
  <c r="W525" i="15"/>
  <c r="W526" i="15"/>
  <c r="W527" i="15"/>
  <c r="W528" i="15"/>
  <c r="W529" i="15"/>
  <c r="W530" i="15"/>
  <c r="W531" i="15"/>
  <c r="W532" i="15"/>
  <c r="W533" i="15"/>
  <c r="W534" i="15"/>
  <c r="W535" i="15"/>
  <c r="W536" i="15"/>
  <c r="W537" i="15"/>
  <c r="W538" i="15"/>
  <c r="W539" i="15"/>
  <c r="W540" i="15"/>
  <c r="W541" i="15"/>
  <c r="W542" i="15"/>
  <c r="W543" i="15"/>
  <c r="W544" i="15"/>
  <c r="W545" i="15"/>
  <c r="W546" i="15"/>
  <c r="W547" i="15"/>
  <c r="W548" i="15"/>
  <c r="W549" i="15"/>
  <c r="W550" i="15"/>
  <c r="W551" i="15"/>
  <c r="W552" i="15"/>
  <c r="W553" i="15"/>
  <c r="W554" i="15"/>
  <c r="W555" i="15"/>
  <c r="W556" i="15"/>
  <c r="W557" i="15"/>
  <c r="W558" i="15"/>
  <c r="W559" i="15"/>
  <c r="W560" i="15"/>
  <c r="W561" i="15"/>
  <c r="W562" i="15"/>
  <c r="W563" i="15"/>
  <c r="W564" i="15"/>
  <c r="W565" i="15"/>
  <c r="W566" i="15"/>
  <c r="W567" i="15"/>
  <c r="W568" i="15"/>
  <c r="W569" i="15"/>
  <c r="W570" i="15"/>
  <c r="W571" i="15"/>
  <c r="W572" i="15"/>
  <c r="W573" i="15"/>
  <c r="W574" i="15"/>
  <c r="W575" i="15"/>
  <c r="W576" i="15"/>
  <c r="W577" i="15"/>
  <c r="W578" i="15"/>
  <c r="W579" i="15"/>
  <c r="W580" i="15"/>
  <c r="W581" i="15"/>
  <c r="W582" i="15"/>
  <c r="W583" i="15"/>
  <c r="W584" i="15"/>
  <c r="W585" i="15"/>
  <c r="W586" i="15"/>
  <c r="W587" i="15"/>
  <c r="W588" i="15"/>
  <c r="W589" i="15"/>
  <c r="W590" i="15"/>
  <c r="W591" i="15"/>
  <c r="W592" i="15"/>
  <c r="W593" i="15"/>
  <c r="W594" i="15"/>
  <c r="W595" i="15"/>
  <c r="W596" i="15"/>
  <c r="W597" i="15"/>
  <c r="W598" i="15"/>
  <c r="W599" i="15"/>
  <c r="W600" i="15"/>
  <c r="W601" i="15"/>
  <c r="W602" i="15"/>
  <c r="W603" i="15"/>
  <c r="W604" i="15"/>
  <c r="W605" i="15"/>
  <c r="W606" i="15"/>
  <c r="W607" i="15"/>
  <c r="W608" i="15"/>
  <c r="W609" i="15"/>
  <c r="W610" i="15"/>
  <c r="W611" i="15"/>
  <c r="W612" i="15"/>
  <c r="W613" i="15"/>
  <c r="W614" i="15"/>
  <c r="W615" i="15"/>
  <c r="W616" i="15"/>
  <c r="W617" i="15"/>
  <c r="W618" i="15"/>
  <c r="W619" i="15"/>
  <c r="W620" i="15"/>
  <c r="W621" i="15"/>
  <c r="W622" i="15"/>
  <c r="W623" i="15"/>
  <c r="W624" i="15"/>
  <c r="W625" i="15"/>
  <c r="W626" i="15"/>
  <c r="W627" i="15"/>
  <c r="W628" i="15"/>
  <c r="W629" i="15"/>
  <c r="W630" i="15"/>
  <c r="W631" i="15"/>
  <c r="W632" i="15"/>
  <c r="W63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59" i="15"/>
  <c r="W660" i="15"/>
  <c r="W661" i="15"/>
  <c r="W662" i="15"/>
  <c r="W663" i="15"/>
  <c r="W664" i="15"/>
  <c r="W665" i="15"/>
  <c r="W666" i="15"/>
  <c r="W667" i="15"/>
  <c r="W668" i="15"/>
  <c r="W669" i="15"/>
  <c r="W670"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W698" i="15"/>
  <c r="W699" i="15"/>
  <c r="W700" i="15"/>
  <c r="W701" i="15"/>
  <c r="W702" i="15"/>
  <c r="W703" i="15"/>
  <c r="W704" i="15"/>
  <c r="W705" i="15"/>
  <c r="W706" i="15"/>
  <c r="W707" i="15"/>
  <c r="W708" i="15"/>
  <c r="W709" i="15"/>
  <c r="W710" i="15"/>
  <c r="W711" i="15"/>
  <c r="W712" i="15"/>
  <c r="W713" i="15"/>
  <c r="W714" i="15"/>
  <c r="W715" i="15"/>
  <c r="W716" i="15"/>
  <c r="W717" i="15"/>
  <c r="W718" i="15"/>
  <c r="W719" i="15"/>
  <c r="W720" i="15"/>
  <c r="W721" i="15"/>
  <c r="W722" i="15"/>
  <c r="W723" i="15"/>
  <c r="W724" i="15"/>
  <c r="W725" i="15"/>
  <c r="W726" i="15"/>
  <c r="W727" i="15"/>
  <c r="W728" i="15"/>
  <c r="W729" i="15"/>
  <c r="W730" i="15"/>
  <c r="W731" i="15"/>
  <c r="W732" i="15"/>
  <c r="W733" i="15"/>
  <c r="W734" i="15"/>
  <c r="W735" i="15"/>
  <c r="W736" i="15"/>
  <c r="W737" i="15"/>
  <c r="W738" i="15"/>
  <c r="W739" i="15"/>
  <c r="W740" i="15"/>
  <c r="W741" i="15"/>
  <c r="W742" i="15"/>
  <c r="W743" i="15"/>
  <c r="W744" i="15"/>
  <c r="W745" i="15"/>
  <c r="W746" i="15"/>
  <c r="W747" i="15"/>
  <c r="W748" i="15"/>
  <c r="W749" i="15"/>
  <c r="W750" i="15"/>
  <c r="W751" i="15"/>
  <c r="W752" i="15"/>
  <c r="W753" i="15"/>
  <c r="W754" i="15"/>
  <c r="W755" i="15"/>
  <c r="W756" i="15"/>
  <c r="W757" i="15"/>
  <c r="W758" i="15"/>
  <c r="W759" i="15"/>
  <c r="W760" i="15"/>
  <c r="W761" i="15"/>
  <c r="W762" i="15"/>
  <c r="W763" i="15"/>
  <c r="W764" i="15"/>
  <c r="W765" i="15"/>
  <c r="W766" i="15"/>
  <c r="W767" i="15"/>
  <c r="W768" i="15"/>
  <c r="W769" i="15"/>
  <c r="W770" i="15"/>
  <c r="W771" i="15"/>
  <c r="W772" i="15"/>
  <c r="W773" i="15"/>
  <c r="W774" i="15"/>
  <c r="W775" i="15"/>
  <c r="W776" i="15"/>
  <c r="W777" i="15"/>
  <c r="W778" i="15"/>
  <c r="W779" i="15"/>
  <c r="W780" i="15"/>
  <c r="W781" i="15"/>
  <c r="W782" i="15"/>
  <c r="W783" i="15"/>
  <c r="W784" i="15"/>
  <c r="W785" i="15"/>
  <c r="W786" i="15"/>
  <c r="W787" i="15"/>
  <c r="W788" i="15"/>
  <c r="W789" i="15"/>
  <c r="W790" i="15"/>
  <c r="W791" i="15"/>
  <c r="W792" i="15"/>
  <c r="W793" i="15"/>
  <c r="W794" i="15"/>
  <c r="W795" i="15"/>
  <c r="W796" i="15"/>
  <c r="W797" i="15"/>
  <c r="W798" i="15"/>
  <c r="W799" i="15"/>
  <c r="W800" i="15"/>
  <c r="W801" i="15"/>
  <c r="W802" i="15"/>
  <c r="W803" i="15"/>
  <c r="W804" i="15"/>
  <c r="W805" i="15"/>
  <c r="W806" i="15"/>
  <c r="W807" i="15"/>
  <c r="W808" i="15"/>
  <c r="W809" i="15"/>
  <c r="W810" i="15"/>
  <c r="W811" i="15"/>
  <c r="W812" i="15"/>
  <c r="W813" i="15"/>
  <c r="W814" i="15"/>
  <c r="W815" i="15"/>
  <c r="W816" i="15"/>
  <c r="W817" i="15"/>
  <c r="W818" i="15"/>
  <c r="W819" i="15"/>
  <c r="W820" i="15"/>
  <c r="W821" i="15"/>
  <c r="W822" i="15"/>
  <c r="W823" i="15"/>
  <c r="W824" i="15"/>
  <c r="W825" i="15"/>
  <c r="W826" i="15"/>
  <c r="W827" i="15"/>
  <c r="W828" i="15"/>
  <c r="W829" i="15"/>
  <c r="W830" i="15"/>
  <c r="W831" i="15"/>
  <c r="W832" i="15"/>
  <c r="W833" i="15"/>
  <c r="W834" i="15"/>
  <c r="W835" i="15"/>
  <c r="W836" i="15"/>
  <c r="W837" i="15"/>
  <c r="W838" i="15"/>
  <c r="W839" i="15"/>
  <c r="W840" i="15"/>
  <c r="W841" i="15"/>
  <c r="W842" i="15"/>
  <c r="W843" i="15"/>
  <c r="W844" i="15"/>
  <c r="W845" i="15"/>
  <c r="W846" i="15"/>
  <c r="W847" i="15"/>
  <c r="W848" i="15"/>
  <c r="W849" i="15"/>
  <c r="W850" i="15"/>
  <c r="W851" i="15"/>
  <c r="W852" i="15"/>
  <c r="W853" i="15"/>
  <c r="W854" i="15"/>
  <c r="W855" i="15"/>
  <c r="W856" i="15"/>
  <c r="W857" i="15"/>
  <c r="W858" i="15"/>
  <c r="W859" i="15"/>
  <c r="W860" i="15"/>
  <c r="W861" i="15"/>
  <c r="W862" i="15"/>
  <c r="W863" i="15"/>
  <c r="W864" i="15"/>
  <c r="W865" i="15"/>
  <c r="W866" i="15"/>
  <c r="W867" i="15"/>
  <c r="W868" i="15"/>
  <c r="W869" i="15"/>
  <c r="W870" i="15"/>
  <c r="W871" i="15"/>
  <c r="W872" i="15"/>
  <c r="W873" i="15"/>
  <c r="W874" i="15"/>
  <c r="W875" i="15"/>
  <c r="W876" i="15"/>
  <c r="W877" i="15"/>
  <c r="W878" i="15"/>
  <c r="W879" i="15"/>
  <c r="W880" i="15"/>
  <c r="W881" i="15"/>
  <c r="W882" i="15"/>
  <c r="W883" i="15"/>
  <c r="W884" i="15"/>
  <c r="W885" i="15"/>
  <c r="W886" i="15"/>
  <c r="W887" i="15"/>
  <c r="W888" i="15"/>
  <c r="W889" i="15"/>
  <c r="W890" i="15"/>
  <c r="W891" i="15"/>
  <c r="W892" i="15"/>
  <c r="W893" i="15"/>
  <c r="W894" i="15"/>
  <c r="W895" i="15"/>
  <c r="W896" i="15"/>
  <c r="W897" i="15"/>
  <c r="W898" i="15"/>
  <c r="W899" i="15"/>
  <c r="W900" i="15"/>
  <c r="W901" i="15"/>
  <c r="W902" i="15"/>
  <c r="W903" i="15"/>
  <c r="W904" i="15"/>
  <c r="W905" i="15"/>
  <c r="W906" i="15"/>
  <c r="W907" i="15"/>
  <c r="W908" i="15"/>
  <c r="W909" i="15"/>
  <c r="W910" i="15"/>
  <c r="W911" i="15"/>
  <c r="W912" i="15"/>
  <c r="W913" i="15"/>
  <c r="W914" i="15"/>
  <c r="W915" i="15"/>
  <c r="W916" i="15"/>
  <c r="W917" i="15"/>
  <c r="W918" i="15"/>
  <c r="W919" i="15"/>
  <c r="W920" i="15"/>
  <c r="W921" i="15"/>
  <c r="W922" i="15"/>
  <c r="W923" i="15"/>
  <c r="W924" i="15"/>
  <c r="W925" i="15"/>
  <c r="W926" i="15"/>
  <c r="W927" i="15"/>
  <c r="W928" i="15"/>
  <c r="W929" i="15"/>
  <c r="W930" i="15"/>
  <c r="W931" i="15"/>
  <c r="W932" i="15"/>
  <c r="W933" i="15"/>
  <c r="W934" i="15"/>
  <c r="W935" i="15"/>
  <c r="W936" i="15"/>
  <c r="W937" i="15"/>
  <c r="W938" i="15"/>
  <c r="W939" i="15"/>
  <c r="W940" i="15"/>
  <c r="W941" i="15"/>
  <c r="W942" i="15"/>
  <c r="W943" i="15"/>
  <c r="W944" i="15"/>
  <c r="W945" i="15"/>
  <c r="W946" i="15"/>
  <c r="W947" i="15"/>
  <c r="W948" i="15"/>
  <c r="W949" i="15"/>
  <c r="W950" i="15"/>
  <c r="W951" i="15"/>
  <c r="W952" i="15"/>
  <c r="W953" i="15"/>
  <c r="W954" i="15"/>
  <c r="W955" i="15"/>
  <c r="W956" i="15"/>
  <c r="W957" i="15"/>
  <c r="W958" i="15"/>
  <c r="W959" i="15"/>
  <c r="W960" i="15"/>
  <c r="W961" i="15"/>
  <c r="W962" i="15"/>
  <c r="W963" i="15"/>
  <c r="W964" i="15"/>
  <c r="W965" i="15"/>
  <c r="W966" i="15"/>
  <c r="W967" i="15"/>
  <c r="W968" i="15"/>
  <c r="W969" i="15"/>
  <c r="W970" i="15"/>
  <c r="W971" i="15"/>
  <c r="W972" i="15"/>
  <c r="W973" i="15"/>
  <c r="W974" i="15"/>
  <c r="W975" i="15"/>
  <c r="W976" i="15"/>
  <c r="W977" i="15"/>
  <c r="W978" i="15"/>
  <c r="W979" i="15"/>
  <c r="W980" i="15"/>
  <c r="W981" i="15"/>
  <c r="W982" i="15"/>
  <c r="W983" i="15"/>
  <c r="W984" i="15"/>
  <c r="W985" i="15"/>
  <c r="W986" i="15"/>
  <c r="W987" i="15"/>
  <c r="W988" i="15"/>
  <c r="W989" i="15"/>
  <c r="W990" i="15"/>
  <c r="W991" i="15"/>
  <c r="W992" i="15"/>
  <c r="W993" i="15"/>
  <c r="W994" i="15"/>
  <c r="W995" i="15"/>
  <c r="W996" i="15"/>
  <c r="W997" i="15"/>
  <c r="W998" i="15"/>
  <c r="W999" i="15"/>
  <c r="W1000" i="15"/>
  <c r="W1001" i="15"/>
  <c r="W1002" i="15"/>
  <c r="W1003" i="15"/>
  <c r="W1004" i="15"/>
  <c r="W1005" i="15"/>
  <c r="W1006" i="15"/>
  <c r="W1007" i="15"/>
  <c r="W1008" i="15"/>
  <c r="W1009" i="15"/>
  <c r="W1010" i="15"/>
  <c r="W1011" i="15"/>
  <c r="W1012" i="15"/>
  <c r="W1013" i="15"/>
  <c r="W1014" i="15"/>
  <c r="W1015" i="15"/>
  <c r="W1016" i="15"/>
  <c r="W1017" i="15"/>
  <c r="W1018" i="15"/>
  <c r="W1019" i="15"/>
  <c r="W1020" i="15"/>
  <c r="W1021" i="15"/>
  <c r="W1022" i="15"/>
  <c r="W1023" i="15"/>
  <c r="W1024" i="15"/>
  <c r="W1025" i="15"/>
  <c r="W1026" i="15"/>
  <c r="W1027" i="15"/>
  <c r="W1028" i="15"/>
  <c r="W1029" i="15"/>
  <c r="W1030" i="15"/>
  <c r="W1031" i="15"/>
  <c r="W1032" i="15"/>
  <c r="W1033" i="15"/>
  <c r="W1034" i="15"/>
  <c r="W1035" i="15"/>
  <c r="W1036" i="15"/>
  <c r="W1037" i="15"/>
  <c r="W1038" i="15"/>
  <c r="W1039" i="15"/>
  <c r="W1040" i="15"/>
  <c r="W1041" i="15"/>
  <c r="W1042" i="15"/>
  <c r="W1043" i="15"/>
  <c r="W1044" i="15"/>
  <c r="W1045" i="15"/>
  <c r="W1046" i="15"/>
  <c r="W1047" i="15"/>
  <c r="W1048" i="15"/>
  <c r="W1049" i="15"/>
  <c r="W1050" i="15"/>
  <c r="W1051" i="15"/>
  <c r="W1052" i="15"/>
  <c r="W1053" i="15"/>
  <c r="W1054" i="15"/>
  <c r="W1055" i="15"/>
  <c r="W1056" i="15"/>
  <c r="W1057" i="15"/>
  <c r="W1058" i="15"/>
  <c r="W1059" i="15"/>
  <c r="W1060" i="15"/>
  <c r="W1061" i="15"/>
  <c r="W1062" i="15"/>
  <c r="W1063" i="15"/>
  <c r="W1064" i="15"/>
  <c r="W1065" i="15"/>
  <c r="W1066" i="15"/>
  <c r="W1067" i="15"/>
  <c r="W1068" i="15"/>
  <c r="W1069" i="15"/>
  <c r="W1070" i="15"/>
  <c r="W1071" i="15"/>
  <c r="W1072" i="15"/>
  <c r="W1073" i="15"/>
  <c r="W1074" i="15"/>
  <c r="W1075" i="15"/>
  <c r="W1076" i="15"/>
  <c r="W1077" i="15"/>
  <c r="W1078" i="15"/>
  <c r="W1079" i="15"/>
  <c r="W1080" i="15"/>
  <c r="W1081" i="15"/>
  <c r="W1082" i="15"/>
  <c r="W1083" i="15"/>
  <c r="W1084" i="15"/>
  <c r="W1085" i="15"/>
  <c r="W1086" i="15"/>
  <c r="W1087" i="15"/>
  <c r="W1088" i="15"/>
  <c r="W1089" i="15"/>
  <c r="W1090" i="15"/>
  <c r="W1091" i="15"/>
  <c r="W1092" i="15"/>
  <c r="W1093" i="15"/>
  <c r="W1094" i="15"/>
  <c r="W1095" i="15"/>
  <c r="W1096" i="15"/>
  <c r="W1097" i="15"/>
  <c r="W1098" i="15"/>
  <c r="W1099" i="15"/>
  <c r="W1100" i="15"/>
  <c r="W1101" i="15"/>
  <c r="W1102" i="15"/>
  <c r="W1103" i="15"/>
  <c r="W1104" i="15"/>
  <c r="W1105" i="15"/>
  <c r="W1106" i="15"/>
  <c r="W1107" i="15"/>
  <c r="W1108" i="15"/>
  <c r="W1109" i="15"/>
  <c r="W1110" i="15"/>
  <c r="W1111" i="15"/>
  <c r="W1112" i="15"/>
  <c r="W1113" i="15"/>
  <c r="W1114" i="15"/>
  <c r="W1115" i="15"/>
  <c r="W1116" i="15"/>
  <c r="W1117" i="15"/>
  <c r="W1118" i="15"/>
  <c r="W1119" i="15"/>
  <c r="W1120" i="15"/>
  <c r="W1121" i="15"/>
  <c r="W1122" i="15"/>
  <c r="W1123" i="15"/>
  <c r="W1124" i="15"/>
  <c r="W1125" i="15"/>
  <c r="W1126" i="15"/>
  <c r="W1127" i="15"/>
  <c r="W1128" i="15"/>
  <c r="W1129" i="15"/>
  <c r="W1130" i="15"/>
  <c r="W1131" i="15"/>
  <c r="W1132" i="15"/>
  <c r="W1133" i="15"/>
  <c r="W1134" i="15"/>
  <c r="W1135" i="15"/>
  <c r="W1136" i="15"/>
  <c r="W1137" i="15"/>
  <c r="W1138" i="15"/>
  <c r="W1139" i="15"/>
  <c r="W1140" i="15"/>
  <c r="W1141" i="15"/>
  <c r="W1142" i="15"/>
  <c r="W1143" i="15"/>
  <c r="W1144" i="15"/>
  <c r="W1145" i="15"/>
  <c r="W1146" i="15"/>
  <c r="W1147" i="15"/>
  <c r="W1148" i="15"/>
  <c r="W1149" i="15"/>
  <c r="W1150" i="15"/>
  <c r="W1151" i="15"/>
  <c r="W1152" i="15"/>
  <c r="W1153" i="15"/>
  <c r="W1154" i="15"/>
  <c r="W1155" i="15"/>
  <c r="W1156" i="15"/>
  <c r="W1157" i="15"/>
  <c r="W1158" i="15"/>
  <c r="W1159" i="15"/>
  <c r="W1160" i="15"/>
  <c r="W1161" i="15"/>
  <c r="W1162" i="15"/>
  <c r="W1163" i="15"/>
  <c r="W1164" i="15"/>
  <c r="W1165" i="15"/>
  <c r="W1166" i="15"/>
  <c r="W1167" i="15"/>
  <c r="W1168" i="15"/>
  <c r="W1169" i="15"/>
  <c r="W1170" i="15"/>
  <c r="W1171" i="15"/>
  <c r="W1172" i="15"/>
  <c r="W1173" i="15"/>
  <c r="W1174" i="15"/>
  <c r="W1175" i="15"/>
  <c r="W1176" i="15"/>
  <c r="W1177" i="15"/>
  <c r="W1178" i="15"/>
  <c r="W1179" i="15"/>
  <c r="W1180" i="15"/>
  <c r="W1181" i="15"/>
  <c r="W1182" i="15"/>
  <c r="W1183" i="15"/>
  <c r="W1184" i="15"/>
  <c r="W1185" i="15"/>
  <c r="W1186" i="15"/>
  <c r="W1187" i="15"/>
  <c r="W1188" i="15"/>
  <c r="W1189" i="15"/>
  <c r="W1190" i="15"/>
  <c r="W1191" i="15"/>
  <c r="W1192" i="15"/>
  <c r="W1193" i="15"/>
  <c r="W1194" i="15"/>
  <c r="W1195" i="15"/>
  <c r="W1196" i="15"/>
  <c r="W1197" i="15"/>
  <c r="W1198" i="15"/>
  <c r="W1199" i="15"/>
  <c r="W1200" i="15"/>
  <c r="W1201" i="15"/>
  <c r="W1202" i="15"/>
  <c r="W1203" i="15"/>
  <c r="W1204" i="15"/>
  <c r="W1205" i="15"/>
  <c r="W1206" i="15"/>
  <c r="W1207" i="15"/>
  <c r="W1208" i="15"/>
  <c r="W1209" i="15"/>
  <c r="W1210" i="15"/>
  <c r="W1211" i="15"/>
  <c r="W1212" i="15"/>
  <c r="W1213" i="15"/>
  <c r="W1214" i="15"/>
  <c r="W1215" i="15"/>
  <c r="W1216" i="15"/>
  <c r="W1217" i="15"/>
  <c r="W1218" i="15"/>
  <c r="W1219" i="15"/>
  <c r="W1220" i="15"/>
  <c r="W1221" i="15"/>
  <c r="W1222" i="15"/>
  <c r="W1223" i="15"/>
  <c r="W1224" i="15"/>
  <c r="W1225" i="15"/>
  <c r="W1226" i="15"/>
  <c r="W1227" i="15"/>
  <c r="W1228" i="15"/>
  <c r="W1229" i="15"/>
  <c r="W1230" i="15"/>
  <c r="W1231" i="15"/>
  <c r="W1232" i="15"/>
  <c r="W1233" i="15"/>
  <c r="W1234" i="15"/>
  <c r="W1235" i="15"/>
  <c r="W1236" i="15"/>
  <c r="W1237" i="15"/>
  <c r="W1238" i="15"/>
  <c r="W1239" i="15"/>
  <c r="W1240" i="15"/>
  <c r="W1241" i="15"/>
  <c r="W1242" i="15"/>
  <c r="W1243" i="15"/>
  <c r="W1244" i="15"/>
  <c r="W1245" i="15"/>
  <c r="W1246" i="15"/>
  <c r="W1247" i="15"/>
  <c r="W1248" i="15"/>
  <c r="W1249" i="15"/>
  <c r="W1250" i="15"/>
  <c r="W1251" i="15"/>
  <c r="W1252" i="15"/>
  <c r="W1253" i="15"/>
  <c r="W1254" i="15"/>
  <c r="W1255" i="15"/>
  <c r="W1256" i="15"/>
  <c r="W1257" i="15"/>
  <c r="W1258" i="15"/>
  <c r="W1259" i="15"/>
  <c r="W1260" i="15"/>
  <c r="W1261" i="15"/>
  <c r="W1262" i="15"/>
  <c r="W1263" i="15"/>
  <c r="W1264" i="15"/>
  <c r="W1265" i="15"/>
  <c r="W1266" i="15"/>
  <c r="W1267" i="15"/>
  <c r="W1268" i="15"/>
  <c r="W1269" i="15"/>
  <c r="W1270" i="15"/>
  <c r="W1271" i="15"/>
  <c r="W1272" i="15"/>
  <c r="W1273" i="15"/>
  <c r="W1274" i="15"/>
  <c r="W1275" i="15"/>
  <c r="W1276" i="15"/>
  <c r="W1277" i="15"/>
  <c r="W1278" i="15"/>
  <c r="W1279" i="15"/>
  <c r="W1280" i="15"/>
  <c r="W1281" i="15"/>
  <c r="W1282" i="15"/>
  <c r="W1283" i="15"/>
  <c r="W1284" i="15"/>
  <c r="W1285" i="15"/>
  <c r="W1286" i="15"/>
  <c r="W1287" i="15"/>
  <c r="W1288" i="15"/>
  <c r="W1289" i="15"/>
  <c r="W1290" i="15"/>
  <c r="W1291" i="15"/>
  <c r="W1292" i="15"/>
  <c r="W1293" i="15"/>
  <c r="W1294" i="15"/>
  <c r="W1295" i="15"/>
  <c r="W1296" i="15"/>
  <c r="W1297" i="15"/>
  <c r="W1298" i="15"/>
  <c r="W1299" i="15"/>
  <c r="W1300" i="15"/>
  <c r="W1301" i="15"/>
  <c r="W1302" i="15"/>
  <c r="W1303" i="15"/>
  <c r="W1304" i="15"/>
  <c r="W1305" i="15"/>
  <c r="W1306" i="15"/>
  <c r="W1307" i="15"/>
  <c r="W1308" i="15"/>
  <c r="W1309" i="15"/>
  <c r="W1310" i="15"/>
  <c r="W1311" i="15"/>
  <c r="W1312" i="15"/>
  <c r="W1313" i="15"/>
  <c r="W1314" i="15"/>
  <c r="W1315" i="15"/>
  <c r="W1316" i="15"/>
  <c r="W1317" i="15"/>
  <c r="W1318" i="15"/>
  <c r="W1319" i="15"/>
  <c r="W1320" i="15"/>
  <c r="W1321" i="15"/>
  <c r="W1322" i="15"/>
  <c r="W1323" i="15"/>
  <c r="W1324" i="15"/>
  <c r="W1325" i="15"/>
  <c r="W1326" i="15"/>
  <c r="W1327" i="15"/>
  <c r="W1328" i="15"/>
  <c r="W1329" i="15"/>
  <c r="W1330" i="15"/>
  <c r="W1331" i="15"/>
  <c r="W1332" i="15"/>
  <c r="W1333" i="15"/>
  <c r="W1334" i="15"/>
  <c r="W1335" i="15"/>
  <c r="W1336" i="15"/>
  <c r="W1337" i="15"/>
  <c r="W1338" i="15"/>
  <c r="W1339" i="15"/>
  <c r="W1340" i="15"/>
  <c r="W1341" i="15"/>
  <c r="W1342" i="15"/>
  <c r="W1343" i="15"/>
  <c r="W1344" i="15"/>
  <c r="W1345" i="15"/>
  <c r="W1346" i="15"/>
  <c r="W1347" i="15"/>
  <c r="W1348" i="15"/>
  <c r="W1349" i="15"/>
  <c r="W1350" i="15"/>
  <c r="W1351" i="15"/>
  <c r="W1352" i="15"/>
  <c r="W1353" i="15"/>
  <c r="W1354" i="15"/>
  <c r="W1355" i="15"/>
  <c r="W1356" i="15"/>
  <c r="W1357" i="15"/>
  <c r="W1358" i="15"/>
  <c r="W1359" i="15"/>
  <c r="W1360" i="15"/>
  <c r="W1361" i="15"/>
  <c r="W1362" i="15"/>
  <c r="W1363" i="15"/>
  <c r="W1364" i="15"/>
  <c r="W1365" i="15"/>
  <c r="W1366" i="15"/>
  <c r="W1367" i="15"/>
  <c r="W1368" i="15"/>
  <c r="W1369" i="15"/>
  <c r="W1370" i="15"/>
  <c r="W1371" i="15"/>
  <c r="W1372" i="15"/>
  <c r="W1373" i="15"/>
  <c r="W1374" i="15"/>
  <c r="W1375" i="15"/>
  <c r="W1376" i="15"/>
  <c r="W1377" i="15"/>
  <c r="W1378" i="15"/>
  <c r="W1379" i="15"/>
  <c r="W1380" i="15"/>
  <c r="W1381" i="15"/>
  <c r="W1382" i="15"/>
  <c r="W1383" i="15"/>
  <c r="W1384" i="15"/>
  <c r="W1385" i="15"/>
  <c r="W1386" i="15"/>
  <c r="W1387" i="15"/>
  <c r="W1388" i="15"/>
  <c r="W1389" i="15"/>
  <c r="W1390" i="15"/>
  <c r="W1391" i="15"/>
  <c r="W1392" i="15"/>
  <c r="W1393" i="15"/>
  <c r="W1394" i="15"/>
  <c r="W1395" i="15"/>
  <c r="W1396" i="15"/>
  <c r="W1397" i="15"/>
  <c r="W1398" i="15"/>
  <c r="W1399" i="15"/>
  <c r="W1400" i="15"/>
  <c r="W1401" i="15"/>
  <c r="W1402" i="15"/>
  <c r="W1403" i="15"/>
  <c r="W1404" i="15"/>
  <c r="W1405" i="15"/>
  <c r="W1406" i="15"/>
  <c r="W1407" i="15"/>
  <c r="W1408" i="15"/>
  <c r="W1409" i="15"/>
  <c r="W1410" i="15"/>
  <c r="W1411" i="15"/>
  <c r="W1412" i="15"/>
  <c r="W1413" i="15"/>
  <c r="W1414" i="15"/>
  <c r="W1415" i="15"/>
  <c r="W1416" i="15"/>
  <c r="W1417" i="15"/>
  <c r="W1418" i="15"/>
  <c r="W1419" i="15"/>
  <c r="W1420" i="15"/>
  <c r="W1421" i="15"/>
  <c r="W1422" i="15"/>
  <c r="W1423" i="15"/>
  <c r="W1424" i="15"/>
  <c r="W1425" i="15"/>
  <c r="W1426" i="15"/>
  <c r="W1427" i="15"/>
  <c r="W1428" i="15"/>
  <c r="W1429" i="15"/>
  <c r="W1430" i="15"/>
  <c r="W1431" i="15"/>
  <c r="W1432" i="15"/>
  <c r="W1433" i="15"/>
  <c r="W1434" i="15"/>
  <c r="W1435" i="15"/>
  <c r="W1436" i="15"/>
  <c r="W1437" i="15"/>
  <c r="W1438" i="15"/>
  <c r="W1439" i="15"/>
  <c r="W1440" i="15"/>
  <c r="W1441" i="15"/>
  <c r="W1442" i="15"/>
  <c r="W1443" i="15"/>
  <c r="W1444" i="15"/>
  <c r="W1445" i="15"/>
  <c r="W1446" i="15"/>
  <c r="W1447" i="15"/>
  <c r="W1448" i="15"/>
  <c r="W1449" i="15"/>
  <c r="W1450" i="15"/>
  <c r="W1451" i="15"/>
  <c r="W1452" i="15"/>
  <c r="W1453" i="15"/>
  <c r="W1454" i="15"/>
  <c r="W1455" i="15"/>
  <c r="W1456" i="15"/>
  <c r="W1457" i="15"/>
  <c r="W1458" i="15"/>
  <c r="W1459" i="15"/>
  <c r="W1460" i="15"/>
  <c r="W1461" i="15"/>
  <c r="W1462" i="15"/>
  <c r="W1463" i="15"/>
  <c r="W1464" i="15"/>
  <c r="W1465" i="15"/>
  <c r="W1466" i="15"/>
  <c r="W1467" i="15"/>
  <c r="W1468" i="15"/>
  <c r="W1469" i="15"/>
  <c r="W1470" i="15"/>
  <c r="W1471" i="15"/>
  <c r="W1472" i="15"/>
  <c r="W1473" i="15"/>
  <c r="W1474" i="15"/>
  <c r="W1475" i="15"/>
  <c r="W1476" i="15"/>
  <c r="W1477" i="15"/>
  <c r="W1478" i="15"/>
  <c r="W1479" i="15"/>
  <c r="W1480" i="15"/>
  <c r="W1481" i="15"/>
  <c r="W1482" i="15"/>
  <c r="W1483" i="15"/>
  <c r="W1484" i="15"/>
  <c r="W1485" i="15"/>
  <c r="W1486" i="15"/>
  <c r="W1487" i="15"/>
  <c r="W1488" i="15"/>
  <c r="W1489" i="15"/>
  <c r="W1490" i="15"/>
  <c r="W1491" i="15"/>
  <c r="W1492" i="15"/>
  <c r="W1493" i="15"/>
  <c r="W1494" i="15"/>
  <c r="W1495" i="15"/>
  <c r="W1496" i="15"/>
  <c r="W1497" i="15"/>
  <c r="W1498" i="15"/>
  <c r="W1499" i="15"/>
  <c r="W1500" i="15"/>
  <c r="W1501" i="15"/>
  <c r="W1502" i="15"/>
  <c r="W1503" i="15"/>
  <c r="W1504" i="15"/>
  <c r="W1505" i="15"/>
  <c r="W1506" i="15"/>
  <c r="W1507" i="15"/>
  <c r="W1508" i="15"/>
  <c r="W1509" i="15"/>
  <c r="W1510" i="15"/>
  <c r="W1511" i="15"/>
  <c r="W1512" i="15"/>
  <c r="W1513" i="15"/>
  <c r="W1514" i="15"/>
  <c r="W1515" i="15"/>
  <c r="W1516" i="15"/>
  <c r="W1517" i="15"/>
  <c r="W1518" i="15"/>
  <c r="W1519" i="15"/>
  <c r="W1520" i="15"/>
  <c r="W1521" i="15"/>
  <c r="W1522" i="15"/>
  <c r="W1523" i="15"/>
  <c r="W1524" i="15"/>
  <c r="W1525" i="15"/>
  <c r="W1526" i="15"/>
  <c r="W1527" i="15"/>
  <c r="W1528" i="15"/>
  <c r="W1529" i="15"/>
  <c r="W1530" i="15"/>
  <c r="W1531" i="15"/>
  <c r="W1532" i="15"/>
  <c r="W1533" i="15"/>
  <c r="W1534" i="15"/>
  <c r="W1535" i="15"/>
  <c r="W1536" i="15"/>
  <c r="W1537" i="15"/>
  <c r="W1538" i="15"/>
  <c r="W1539" i="15"/>
  <c r="W1540" i="15"/>
  <c r="W1541" i="15"/>
  <c r="W1542" i="15"/>
  <c r="W1543" i="15"/>
  <c r="W1544" i="15"/>
  <c r="W1545" i="15"/>
  <c r="W1546" i="15"/>
  <c r="W1547" i="15"/>
  <c r="W1548" i="15"/>
  <c r="W1549" i="15"/>
  <c r="W1550" i="15"/>
  <c r="W1551" i="15"/>
  <c r="W1552" i="15"/>
  <c r="W1553" i="15"/>
  <c r="W1554" i="15"/>
  <c r="W1555" i="15"/>
  <c r="W1556" i="15"/>
  <c r="W1557" i="15"/>
  <c r="W1558" i="15"/>
  <c r="W1559" i="15"/>
  <c r="W1560" i="15"/>
  <c r="W1561" i="15"/>
  <c r="W1562" i="15"/>
  <c r="W1563" i="15"/>
  <c r="W1564" i="15"/>
  <c r="W1565" i="15"/>
  <c r="W1566" i="15"/>
  <c r="W1567" i="15"/>
  <c r="W1568" i="15"/>
  <c r="W1569" i="15"/>
  <c r="W1570" i="15"/>
  <c r="W1571" i="15"/>
  <c r="W1572" i="15"/>
  <c r="W1573" i="15"/>
  <c r="W1574" i="15"/>
  <c r="W1575" i="15"/>
  <c r="W1576" i="15"/>
  <c r="W1577" i="15"/>
  <c r="W1578" i="15"/>
  <c r="W1579" i="15"/>
  <c r="W1580" i="15"/>
  <c r="W1581" i="15"/>
  <c r="W1582" i="15"/>
  <c r="W1583" i="15"/>
  <c r="W1584" i="15"/>
  <c r="W1585" i="15"/>
  <c r="W1586" i="15"/>
  <c r="W1587" i="15"/>
  <c r="W1588" i="15"/>
  <c r="W1589" i="15"/>
  <c r="W1590" i="15"/>
  <c r="W1591" i="15"/>
  <c r="W1592" i="15"/>
  <c r="W1593" i="15"/>
  <c r="W1594" i="15"/>
  <c r="W1595" i="15"/>
  <c r="W1596" i="15"/>
  <c r="W1597" i="15"/>
  <c r="W1598" i="15"/>
  <c r="W1599" i="15"/>
  <c r="W1600" i="15"/>
  <c r="W1601" i="15"/>
  <c r="W1602" i="15"/>
  <c r="W1603" i="15"/>
  <c r="W1604" i="15"/>
  <c r="W1605" i="15"/>
  <c r="W1606" i="15"/>
  <c r="W1607" i="15"/>
  <c r="W1608" i="15"/>
  <c r="W1609" i="15"/>
  <c r="W1610" i="15"/>
  <c r="W1611" i="15"/>
  <c r="W1612" i="15"/>
  <c r="W1613" i="15"/>
  <c r="W1614" i="15"/>
  <c r="W1615" i="15"/>
  <c r="W1616" i="15"/>
  <c r="W1617" i="15"/>
  <c r="W1618" i="15"/>
  <c r="W1619" i="15"/>
  <c r="W1620" i="15"/>
  <c r="W1621" i="15"/>
  <c r="W1622" i="15"/>
  <c r="W1623" i="15"/>
  <c r="W1624" i="15"/>
  <c r="W1625" i="15"/>
  <c r="W1626" i="15"/>
  <c r="W1627" i="15"/>
  <c r="W1628" i="15"/>
  <c r="W1629" i="15"/>
  <c r="W1630" i="15"/>
  <c r="W1631" i="15"/>
  <c r="W1632" i="15"/>
  <c r="W1633" i="15"/>
  <c r="W1634" i="15"/>
  <c r="W1635" i="15"/>
  <c r="W1636" i="15"/>
  <c r="W1637" i="15"/>
  <c r="W1638" i="15"/>
  <c r="W1639" i="15"/>
  <c r="W1640" i="15"/>
  <c r="W1641" i="15"/>
  <c r="W1642" i="15"/>
  <c r="W1643" i="15"/>
  <c r="W1644" i="15"/>
  <c r="W1645" i="15"/>
  <c r="W1646" i="15"/>
  <c r="W1647" i="15"/>
  <c r="W1648" i="15"/>
  <c r="W1649" i="15"/>
  <c r="W1650" i="15"/>
  <c r="W1651" i="15"/>
  <c r="W1652" i="15"/>
  <c r="W1653" i="15"/>
  <c r="W1654" i="15"/>
  <c r="W1655" i="15"/>
  <c r="W1656" i="15"/>
  <c r="W1657" i="15"/>
  <c r="W1658" i="15"/>
  <c r="W1659" i="15"/>
  <c r="W1660" i="15"/>
  <c r="W1661" i="15"/>
  <c r="W1662" i="15"/>
  <c r="W1663" i="15"/>
  <c r="W1664" i="15"/>
  <c r="W1665" i="15"/>
  <c r="W1666" i="15"/>
  <c r="W1667" i="15"/>
  <c r="W1668" i="15"/>
  <c r="W1669" i="15"/>
  <c r="W1670" i="15"/>
  <c r="W1671" i="15"/>
  <c r="W1672" i="15"/>
  <c r="W1673" i="15"/>
  <c r="W1674" i="15"/>
  <c r="W1675" i="15"/>
  <c r="W1676" i="15"/>
  <c r="W1677" i="15"/>
  <c r="W1678" i="15"/>
  <c r="W1679" i="15"/>
  <c r="W1680" i="15"/>
  <c r="W1681" i="15"/>
  <c r="W1682" i="15"/>
  <c r="W1683" i="15"/>
  <c r="W1684" i="15"/>
  <c r="W1685" i="15"/>
  <c r="W1686" i="15"/>
  <c r="W1687" i="15"/>
  <c r="W1688" i="15"/>
  <c r="W1689" i="15"/>
  <c r="W1690" i="15"/>
  <c r="W1691" i="15"/>
  <c r="W1692" i="15"/>
  <c r="W1693" i="15"/>
  <c r="W1694" i="15"/>
  <c r="W1695" i="15"/>
  <c r="W1696" i="15"/>
  <c r="W1697" i="15"/>
  <c r="W1698" i="15"/>
  <c r="W1699" i="15"/>
  <c r="W1700" i="15"/>
  <c r="W1701" i="15"/>
  <c r="W1702" i="15"/>
  <c r="W1703" i="15"/>
  <c r="W1704" i="15"/>
  <c r="W1705" i="15"/>
  <c r="W1706" i="15"/>
  <c r="W1707" i="15"/>
  <c r="W1708" i="15"/>
  <c r="W1709" i="15"/>
  <c r="W1710" i="15"/>
  <c r="W1711" i="15"/>
  <c r="W1712" i="15"/>
  <c r="W1713" i="15"/>
  <c r="W1714" i="15"/>
  <c r="W1715" i="15"/>
  <c r="W1716" i="15"/>
  <c r="W1717" i="15"/>
  <c r="W1718" i="15"/>
  <c r="W1719" i="15"/>
  <c r="W1720" i="15"/>
  <c r="W1721" i="15"/>
  <c r="W1722" i="15"/>
  <c r="W1723" i="15"/>
  <c r="W1724" i="15"/>
  <c r="W1725" i="15"/>
  <c r="W1726" i="15"/>
  <c r="W1727" i="15"/>
  <c r="W1728" i="15"/>
  <c r="W1729" i="15"/>
  <c r="W1730" i="15"/>
  <c r="W1731" i="15"/>
  <c r="W1732" i="15"/>
  <c r="W1733" i="15"/>
  <c r="W1734" i="15"/>
  <c r="W1735" i="15"/>
  <c r="W1736" i="15"/>
  <c r="W1737" i="15"/>
  <c r="W1738" i="15"/>
  <c r="W1739" i="15"/>
  <c r="W1740" i="15"/>
  <c r="W1741" i="15"/>
  <c r="W1742" i="15"/>
  <c r="W1743" i="15"/>
  <c r="W1744" i="15"/>
  <c r="W1745" i="15"/>
  <c r="W1746" i="15"/>
  <c r="W1747" i="15"/>
  <c r="W1748" i="15"/>
  <c r="W1749" i="15"/>
  <c r="W1750" i="15"/>
  <c r="W1751" i="15"/>
  <c r="W1752" i="15"/>
  <c r="W1753" i="15"/>
  <c r="W1754" i="15"/>
  <c r="W1755" i="15"/>
  <c r="W1756" i="15"/>
  <c r="W1757" i="15"/>
  <c r="W1758" i="15"/>
  <c r="W1759" i="15"/>
  <c r="W1760" i="15"/>
  <c r="W1761" i="15"/>
  <c r="W1762" i="15"/>
  <c r="W1763" i="15"/>
  <c r="W1764" i="15"/>
  <c r="W1765" i="15"/>
  <c r="W1766" i="15"/>
  <c r="W1767" i="15"/>
  <c r="W1768" i="15"/>
  <c r="W1769" i="15"/>
  <c r="W1770" i="15"/>
  <c r="W1771" i="15"/>
  <c r="W1772" i="15"/>
  <c r="W1773" i="15"/>
  <c r="W1774" i="15"/>
  <c r="W1775" i="15"/>
  <c r="W1776" i="15"/>
  <c r="W1777" i="15"/>
  <c r="W1778" i="15"/>
  <c r="W1779" i="15"/>
  <c r="W1780" i="15"/>
  <c r="W1781" i="15"/>
  <c r="W1782" i="15"/>
  <c r="W1783" i="15"/>
  <c r="W1784" i="15"/>
  <c r="W1785" i="15"/>
  <c r="W1786" i="15"/>
  <c r="W1787" i="15"/>
  <c r="W1788" i="15"/>
  <c r="W1789" i="15"/>
  <c r="W1790" i="15"/>
  <c r="W1791" i="15"/>
  <c r="W1792" i="15"/>
  <c r="W1793" i="15"/>
  <c r="W1794" i="15"/>
  <c r="W1795" i="15"/>
  <c r="W1796" i="15"/>
  <c r="W1797" i="15"/>
  <c r="W1798" i="15"/>
  <c r="W1799" i="15"/>
  <c r="W1800" i="15"/>
  <c r="W1801" i="15"/>
  <c r="W1802" i="15"/>
  <c r="W1803" i="15"/>
  <c r="W1804" i="15"/>
  <c r="W1805" i="15"/>
  <c r="W1806" i="15"/>
  <c r="W1807" i="15"/>
  <c r="W1808" i="15"/>
  <c r="W1809" i="15"/>
  <c r="W1810" i="15"/>
  <c r="W1811" i="15"/>
  <c r="W1812" i="15"/>
  <c r="W1813" i="15"/>
  <c r="W1814" i="15"/>
  <c r="W1815" i="15"/>
  <c r="W1816" i="15"/>
  <c r="W1817" i="15"/>
  <c r="W1818" i="15"/>
  <c r="W1819" i="15"/>
  <c r="W1820" i="15"/>
  <c r="W1821" i="15"/>
  <c r="W1822" i="15"/>
  <c r="W1823" i="15"/>
  <c r="W1824" i="15"/>
  <c r="W1825" i="15"/>
  <c r="W1826" i="15"/>
  <c r="W1827" i="15"/>
  <c r="W1828" i="15"/>
  <c r="W1829" i="15"/>
  <c r="W1830" i="15"/>
  <c r="W1831" i="15"/>
  <c r="W1832" i="15"/>
  <c r="W1833" i="15"/>
  <c r="W1834" i="15"/>
  <c r="W1835" i="15"/>
  <c r="W1836" i="15"/>
  <c r="W1837" i="15"/>
  <c r="W1838" i="15"/>
  <c r="W1839" i="15"/>
  <c r="W1840" i="15"/>
  <c r="W1841" i="15"/>
  <c r="W1842" i="15"/>
  <c r="W1843" i="15"/>
  <c r="W1844" i="15"/>
  <c r="W1845" i="15"/>
  <c r="W1846" i="15"/>
  <c r="W1847" i="15"/>
  <c r="W1848" i="15"/>
  <c r="W1849" i="15"/>
  <c r="W1850" i="15"/>
  <c r="W1851" i="15"/>
  <c r="W1852" i="15"/>
  <c r="W1853" i="15"/>
  <c r="W1854" i="15"/>
  <c r="W1855" i="15"/>
  <c r="W1856" i="15"/>
  <c r="W1857" i="15"/>
  <c r="W1858" i="15"/>
  <c r="W1859" i="15"/>
  <c r="W1860" i="15"/>
  <c r="W1861" i="15"/>
  <c r="W1862" i="15"/>
  <c r="W1863" i="15"/>
  <c r="W1864" i="15"/>
  <c r="W1865" i="15"/>
  <c r="W1866" i="15"/>
  <c r="W1867" i="15"/>
  <c r="W1868" i="15"/>
  <c r="W1869" i="15"/>
  <c r="W1870" i="15"/>
  <c r="W1871" i="15"/>
  <c r="W1872" i="15"/>
  <c r="W1873" i="15"/>
  <c r="W1874" i="15"/>
  <c r="W1875" i="15"/>
  <c r="W1876" i="15"/>
  <c r="W1877" i="15"/>
  <c r="W1878" i="15"/>
  <c r="W1879" i="15"/>
  <c r="W1880" i="15"/>
  <c r="W1881" i="15"/>
  <c r="W1882" i="15"/>
  <c r="W1883" i="15"/>
  <c r="W1884" i="15"/>
  <c r="W1885" i="15"/>
  <c r="W1886" i="15"/>
  <c r="W1887" i="15"/>
  <c r="W1888" i="15"/>
  <c r="W1889" i="15"/>
  <c r="W1890" i="15"/>
  <c r="W1891" i="15"/>
  <c r="W1892" i="15"/>
  <c r="W1893" i="15"/>
  <c r="W1894" i="15"/>
  <c r="W1895" i="15"/>
  <c r="W1896" i="15"/>
  <c r="W1897" i="15"/>
  <c r="W1898" i="15"/>
  <c r="W1899" i="15"/>
  <c r="W1900" i="15"/>
  <c r="W1901" i="15"/>
  <c r="W1902" i="15"/>
  <c r="W1903" i="15"/>
  <c r="W1904" i="15"/>
  <c r="W1905" i="15"/>
  <c r="W1906" i="15"/>
  <c r="W1907" i="15"/>
  <c r="W1908" i="15"/>
  <c r="W1909" i="15"/>
  <c r="W1910" i="15"/>
  <c r="W1911" i="15"/>
  <c r="W1912" i="15"/>
  <c r="W1913" i="15"/>
  <c r="W1914" i="15"/>
  <c r="W1915" i="15"/>
  <c r="W1916" i="15"/>
  <c r="W1917" i="15"/>
  <c r="W1918" i="15"/>
  <c r="W1919" i="15"/>
  <c r="W1920" i="15"/>
  <c r="W1921" i="15"/>
  <c r="W1922" i="15"/>
  <c r="W1923" i="15"/>
  <c r="W1924" i="15"/>
  <c r="W1925" i="15"/>
  <c r="W1926" i="15"/>
  <c r="W1927" i="15"/>
  <c r="W1928" i="15"/>
  <c r="W1929" i="15"/>
  <c r="W1930" i="15"/>
  <c r="W1931" i="15"/>
  <c r="W1932" i="15"/>
  <c r="W1933" i="15"/>
  <c r="W1934" i="15"/>
  <c r="W1935" i="15"/>
  <c r="W1936" i="15"/>
  <c r="W1937" i="15"/>
  <c r="W1938" i="15"/>
  <c r="W1939" i="15"/>
  <c r="W1940" i="15"/>
  <c r="W1941" i="15"/>
  <c r="W1942" i="15"/>
  <c r="W1943" i="15"/>
  <c r="W1944" i="15"/>
  <c r="W1945" i="15"/>
  <c r="W1946" i="15"/>
  <c r="W1947" i="15"/>
  <c r="W1948" i="15"/>
  <c r="W1949" i="15"/>
  <c r="W1950" i="15"/>
  <c r="W1951" i="15"/>
  <c r="W1952" i="15"/>
  <c r="W1953" i="15"/>
  <c r="W1954" i="15"/>
  <c r="W1955" i="15"/>
  <c r="W1956" i="15"/>
  <c r="W1957" i="15"/>
  <c r="W1958" i="15"/>
  <c r="W1959" i="15"/>
  <c r="W1960" i="15"/>
  <c r="W1961" i="15"/>
  <c r="W1962" i="15"/>
  <c r="W1963" i="15"/>
  <c r="W1964" i="15"/>
  <c r="W1965" i="15"/>
  <c r="W1966" i="15"/>
  <c r="W1967" i="15"/>
  <c r="W1968" i="15"/>
  <c r="W1969" i="15"/>
  <c r="W1970" i="15"/>
  <c r="W1971" i="15"/>
  <c r="W1972" i="15"/>
  <c r="W1973" i="15"/>
  <c r="W1974" i="15"/>
  <c r="W1975" i="15"/>
  <c r="W1976" i="15"/>
  <c r="W1977" i="15"/>
  <c r="W1978" i="15"/>
  <c r="W1979" i="15"/>
  <c r="W1980" i="15"/>
  <c r="W1981" i="15"/>
  <c r="W1982" i="15"/>
  <c r="W1983" i="15"/>
  <c r="W1984" i="15"/>
  <c r="W1985" i="15"/>
  <c r="W1986" i="15"/>
  <c r="W1987" i="15"/>
  <c r="W1988" i="15"/>
  <c r="W1989" i="15"/>
  <c r="W1990" i="15"/>
  <c r="W1991" i="15"/>
  <c r="W1992" i="15"/>
  <c r="W1993" i="15"/>
  <c r="W1994" i="15"/>
  <c r="W1995" i="15"/>
  <c r="W1996" i="15"/>
  <c r="W1997" i="15"/>
  <c r="W1998" i="15"/>
  <c r="W1999" i="15"/>
  <c r="W2000" i="15"/>
  <c r="W2001" i="15"/>
  <c r="W2002" i="15"/>
  <c r="W2003" i="15"/>
  <c r="W2004" i="15"/>
  <c r="W2005" i="15"/>
  <c r="W2006" i="15"/>
  <c r="W2007" i="15"/>
  <c r="W2008" i="15"/>
  <c r="W2009" i="15"/>
  <c r="W2010" i="15"/>
  <c r="W2011" i="15"/>
  <c r="W2012" i="15"/>
  <c r="W2013" i="15"/>
  <c r="W2014" i="15"/>
  <c r="W2015" i="15"/>
  <c r="W2016" i="15"/>
  <c r="W2017" i="15"/>
  <c r="W2018" i="15"/>
  <c r="W2019" i="15"/>
  <c r="W2020" i="15"/>
  <c r="W2021" i="15"/>
  <c r="W2022" i="15"/>
  <c r="W2023" i="15"/>
  <c r="W2024" i="15"/>
  <c r="W2025" i="15"/>
  <c r="W2026" i="15"/>
  <c r="W2027" i="15"/>
  <c r="W2028" i="15"/>
  <c r="W2029" i="15"/>
  <c r="W2030" i="15"/>
  <c r="W2031" i="15"/>
  <c r="W2032" i="15"/>
  <c r="W2033" i="15"/>
  <c r="W2034" i="15"/>
  <c r="W2035" i="15"/>
  <c r="W2036" i="15"/>
  <c r="W2037" i="15"/>
  <c r="W2038" i="15"/>
  <c r="W2039" i="15"/>
  <c r="W2040" i="15"/>
  <c r="W2041" i="15"/>
  <c r="W2042" i="15"/>
  <c r="W2043" i="15"/>
  <c r="W2044" i="15"/>
  <c r="W2045" i="15"/>
  <c r="W2046" i="15"/>
  <c r="W2047" i="15"/>
  <c r="W2048" i="15"/>
  <c r="W2049" i="15"/>
  <c r="W2050" i="15"/>
  <c r="W2051" i="15"/>
  <c r="W2052" i="15"/>
  <c r="W2053" i="15"/>
  <c r="W2054" i="15"/>
  <c r="W2055" i="15"/>
  <c r="W2056" i="15"/>
  <c r="W2057" i="15"/>
  <c r="W2058" i="15"/>
  <c r="W2059" i="15"/>
  <c r="W2060" i="15"/>
  <c r="W2061" i="15"/>
  <c r="W2062" i="15"/>
  <c r="W2063" i="15"/>
  <c r="W2064" i="15"/>
  <c r="W2065" i="15"/>
  <c r="W2066" i="15"/>
  <c r="W2067" i="15"/>
  <c r="W2068" i="15"/>
  <c r="W2069" i="15"/>
  <c r="W2070" i="15"/>
  <c r="W2071" i="15"/>
  <c r="W2072" i="15"/>
  <c r="W2073" i="15"/>
  <c r="W2074" i="15"/>
  <c r="W2075" i="15"/>
  <c r="W2076" i="15"/>
  <c r="W2077" i="15"/>
  <c r="W2078" i="15"/>
  <c r="W2079" i="15"/>
  <c r="W2080" i="15"/>
  <c r="W2081" i="15"/>
  <c r="W2082" i="15"/>
  <c r="W2083" i="15"/>
  <c r="W2084" i="15"/>
  <c r="W2085" i="15"/>
  <c r="W2086" i="15"/>
  <c r="W2087" i="15"/>
  <c r="W2088" i="15"/>
  <c r="W2089" i="15"/>
  <c r="W2090" i="15"/>
  <c r="W2091" i="15"/>
  <c r="W2092" i="15"/>
  <c r="W2093" i="15"/>
  <c r="W2094" i="15"/>
  <c r="W2095" i="15"/>
  <c r="W2096" i="15"/>
  <c r="W2097" i="15"/>
  <c r="W2098" i="15"/>
  <c r="W2099" i="15"/>
  <c r="W2100" i="15"/>
  <c r="W2101" i="15"/>
  <c r="W2102" i="15"/>
  <c r="W2103" i="15"/>
  <c r="W2104" i="15"/>
  <c r="W2105" i="15"/>
  <c r="W2106" i="15"/>
  <c r="W2107" i="15"/>
  <c r="W2108" i="15"/>
  <c r="W2109" i="15"/>
  <c r="W2110" i="15"/>
  <c r="W2111" i="15"/>
  <c r="W2112" i="15"/>
  <c r="W2113" i="15"/>
  <c r="W2114" i="15"/>
  <c r="W2115" i="15"/>
  <c r="W2116" i="15"/>
  <c r="W2117" i="15"/>
  <c r="W2118" i="15"/>
  <c r="W2119" i="15"/>
  <c r="W2120" i="15"/>
  <c r="W2121" i="15"/>
  <c r="W2122" i="15"/>
  <c r="W2123" i="15"/>
  <c r="W2124" i="15"/>
  <c r="W2125" i="15"/>
  <c r="W2126" i="15"/>
  <c r="W2127" i="15"/>
  <c r="W2128" i="15"/>
  <c r="W2129" i="15"/>
  <c r="W2130" i="15"/>
  <c r="W2131" i="15"/>
  <c r="W2132" i="15"/>
  <c r="W2133" i="15"/>
  <c r="W2134" i="15"/>
  <c r="W2135" i="15"/>
  <c r="W2136" i="15"/>
  <c r="W2137" i="15"/>
  <c r="W2138" i="15"/>
  <c r="W2139" i="15"/>
  <c r="W2140" i="15"/>
  <c r="W2141" i="15"/>
  <c r="W2142" i="15"/>
  <c r="W2143" i="15"/>
  <c r="W2144" i="15"/>
  <c r="W2145" i="15"/>
  <c r="W2146" i="15"/>
  <c r="W2147" i="15"/>
  <c r="W2148" i="15"/>
  <c r="W2149" i="15"/>
  <c r="W2150" i="15"/>
  <c r="W2151" i="15"/>
  <c r="W2152" i="15"/>
  <c r="W2153" i="15"/>
  <c r="W2154" i="15"/>
  <c r="W2155" i="15"/>
  <c r="W2156" i="15"/>
  <c r="W2157" i="15"/>
  <c r="W2158" i="15"/>
  <c r="W2159" i="15"/>
  <c r="W2160" i="15"/>
  <c r="W2161" i="15"/>
  <c r="W2162" i="15"/>
  <c r="W2163" i="15"/>
  <c r="W2164" i="15"/>
  <c r="W2165" i="15"/>
  <c r="W2166" i="15"/>
  <c r="W2167" i="15"/>
  <c r="W2168" i="15"/>
  <c r="W2169" i="15"/>
  <c r="W2170" i="15"/>
  <c r="W2171" i="15"/>
  <c r="W2172" i="15"/>
  <c r="W2173" i="15"/>
  <c r="W2174" i="15"/>
  <c r="W2175" i="15"/>
  <c r="W2176" i="15"/>
  <c r="W2177" i="15"/>
  <c r="W2178" i="15"/>
  <c r="W2179" i="15"/>
  <c r="W2180" i="15"/>
  <c r="W2181" i="15"/>
  <c r="W2182" i="15"/>
  <c r="W2183" i="15"/>
  <c r="W2184" i="15"/>
  <c r="W2185" i="15"/>
  <c r="W2186" i="15"/>
  <c r="W2187" i="15"/>
  <c r="W2188" i="15"/>
  <c r="W2189" i="15"/>
  <c r="W2190" i="15"/>
  <c r="W2191" i="15"/>
  <c r="W2192" i="15"/>
  <c r="W2193" i="15"/>
  <c r="W2194" i="15"/>
  <c r="W2195" i="15"/>
  <c r="W2196" i="15"/>
  <c r="W2197" i="15"/>
  <c r="W2198" i="15"/>
  <c r="W2199" i="15"/>
  <c r="W2200" i="15"/>
  <c r="W2201" i="15"/>
  <c r="W2202" i="15"/>
  <c r="W2203" i="15"/>
  <c r="W2204" i="15"/>
  <c r="W2205" i="15"/>
  <c r="W2206" i="15"/>
  <c r="W2207" i="15"/>
  <c r="W2208" i="15"/>
  <c r="W2209" i="15"/>
  <c r="W2210" i="15"/>
  <c r="W2211" i="15"/>
  <c r="W2212" i="15"/>
  <c r="W2213" i="15"/>
  <c r="W2214" i="15"/>
  <c r="W2215" i="15"/>
  <c r="W2216" i="15"/>
  <c r="W2217" i="15"/>
  <c r="W2218" i="15"/>
  <c r="W2219" i="15"/>
  <c r="W2220" i="15"/>
  <c r="W2221" i="15"/>
  <c r="W2222" i="15"/>
  <c r="W2223" i="15"/>
  <c r="W2224" i="15"/>
  <c r="W2225" i="15"/>
  <c r="W2226" i="15"/>
  <c r="W2227" i="15"/>
  <c r="W2228" i="15"/>
  <c r="W2229" i="15"/>
  <c r="W2230" i="15"/>
  <c r="W2231" i="15"/>
  <c r="W2232" i="15"/>
  <c r="W2233" i="15"/>
  <c r="W2234" i="15"/>
  <c r="W2235" i="15"/>
  <c r="W2236" i="15"/>
  <c r="W2237" i="15"/>
  <c r="W2238" i="15"/>
  <c r="W2239" i="15"/>
  <c r="W2240" i="15"/>
  <c r="W2241" i="15"/>
  <c r="W2242" i="15"/>
  <c r="W2243" i="15"/>
  <c r="W2244" i="15"/>
  <c r="W2245" i="15"/>
  <c r="W2246" i="15"/>
  <c r="W2247" i="15"/>
  <c r="W2248" i="15"/>
  <c r="W2249" i="15"/>
  <c r="W2250" i="15"/>
  <c r="W2251" i="15"/>
  <c r="W2252" i="15"/>
  <c r="W2253" i="15"/>
  <c r="W2254" i="15"/>
  <c r="W2255" i="15"/>
  <c r="W2256" i="15"/>
  <c r="W2257" i="15"/>
  <c r="W2258" i="15"/>
  <c r="W2259" i="15"/>
  <c r="W2260" i="15"/>
  <c r="W2261" i="15"/>
  <c r="W2262" i="15"/>
  <c r="W2263" i="15"/>
  <c r="W2264" i="15"/>
  <c r="W2265" i="15"/>
  <c r="W2266" i="15"/>
  <c r="W2267" i="15"/>
  <c r="W2268" i="15"/>
  <c r="W2269" i="15"/>
  <c r="W2270" i="15"/>
  <c r="W2271" i="15"/>
  <c r="W2272" i="15"/>
  <c r="W2273" i="15"/>
  <c r="W2274" i="15"/>
  <c r="W2275" i="15"/>
  <c r="W2276" i="15"/>
  <c r="W2277" i="15"/>
  <c r="W2278" i="15"/>
  <c r="W2279" i="15"/>
  <c r="W2280" i="15"/>
  <c r="W2281" i="15"/>
  <c r="W2282" i="15"/>
  <c r="W2283" i="15"/>
  <c r="W2284" i="15"/>
  <c r="W2285" i="15"/>
  <c r="W2286" i="15"/>
  <c r="W2287" i="15"/>
  <c r="W2288" i="15"/>
  <c r="W2289" i="15"/>
  <c r="W2290" i="15"/>
  <c r="W2291" i="15"/>
  <c r="W2292" i="15"/>
  <c r="W2293" i="15"/>
  <c r="W2294" i="15"/>
  <c r="W2295" i="15"/>
  <c r="W2296" i="15"/>
  <c r="W2297" i="15"/>
  <c r="W2298" i="15"/>
  <c r="W2299" i="15"/>
  <c r="W2300" i="15"/>
  <c r="W2301" i="15"/>
  <c r="W2302" i="15"/>
  <c r="W2303" i="15"/>
  <c r="W2304" i="15"/>
  <c r="W2305" i="15"/>
  <c r="W2306" i="15"/>
  <c r="W2307" i="15"/>
  <c r="W2308" i="15"/>
  <c r="W2309" i="15"/>
  <c r="W2310" i="15"/>
  <c r="W2311" i="15"/>
  <c r="W2312" i="15"/>
  <c r="W2313" i="15"/>
  <c r="W2314" i="15"/>
  <c r="W2315" i="15"/>
  <c r="W2316" i="15"/>
  <c r="W2317" i="15"/>
  <c r="W2318" i="15"/>
  <c r="W2319" i="15"/>
  <c r="W2320" i="15"/>
  <c r="W2321" i="15"/>
  <c r="W2322" i="15"/>
  <c r="W2323" i="15"/>
  <c r="W2324" i="15"/>
  <c r="W2325" i="15"/>
  <c r="W2326" i="15"/>
  <c r="W2327" i="15"/>
  <c r="W2328" i="15"/>
  <c r="W2329" i="15"/>
  <c r="W2330" i="15"/>
  <c r="W2331" i="15"/>
  <c r="W2332" i="15"/>
  <c r="W2333" i="15"/>
  <c r="W2334" i="15"/>
  <c r="W2335" i="15"/>
  <c r="W2336" i="15"/>
  <c r="W2337" i="15"/>
  <c r="W2338" i="15"/>
  <c r="W2339" i="15"/>
  <c r="W2340" i="15"/>
  <c r="W2341" i="15"/>
  <c r="W2342" i="15"/>
  <c r="W2343" i="15"/>
  <c r="W2344" i="15"/>
  <c r="W2345" i="15"/>
  <c r="W2346" i="15"/>
  <c r="W2347" i="15"/>
  <c r="W2348" i="15"/>
  <c r="W2349" i="15"/>
  <c r="W2350" i="15"/>
  <c r="W2351" i="15"/>
  <c r="W2352" i="15"/>
  <c r="W2353" i="15"/>
  <c r="W2354" i="15"/>
  <c r="W2355" i="15"/>
  <c r="W2356" i="15"/>
  <c r="W2357" i="15"/>
  <c r="W2358" i="15"/>
  <c r="W2359" i="15"/>
  <c r="W2360" i="15"/>
  <c r="W2361" i="15"/>
  <c r="W2362" i="15"/>
  <c r="W2363" i="15"/>
  <c r="W2364" i="15"/>
  <c r="W2365" i="15"/>
  <c r="W2366" i="15"/>
  <c r="W2367" i="15"/>
  <c r="W2368" i="15"/>
  <c r="W2369" i="15"/>
  <c r="W2370" i="15"/>
  <c r="W2371" i="15"/>
  <c r="W2372" i="15"/>
  <c r="W2373" i="15"/>
  <c r="W2374" i="15"/>
  <c r="W2375" i="15"/>
  <c r="W2376" i="15"/>
  <c r="W2377" i="15"/>
  <c r="W2378" i="15"/>
  <c r="W2379" i="15"/>
  <c r="W2380" i="15"/>
  <c r="W2381" i="15"/>
  <c r="W2382" i="15"/>
  <c r="W2383" i="15"/>
  <c r="W2384" i="15"/>
  <c r="W2385" i="15"/>
  <c r="W2386" i="15"/>
  <c r="W2387" i="15"/>
  <c r="W2388" i="15"/>
  <c r="W2389" i="15"/>
  <c r="W2390" i="15"/>
  <c r="W2391" i="15"/>
  <c r="W2392" i="15"/>
  <c r="W2393" i="15"/>
  <c r="W2394" i="15"/>
  <c r="W2395" i="15"/>
  <c r="W2396" i="15"/>
  <c r="W2397" i="15"/>
  <c r="W2398" i="15"/>
  <c r="W2399" i="15"/>
  <c r="W2400" i="15"/>
  <c r="W2401" i="15"/>
  <c r="W2402" i="15"/>
  <c r="W2403" i="15"/>
  <c r="W2404" i="15"/>
  <c r="W2405" i="15"/>
  <c r="W2406" i="15"/>
  <c r="W2407" i="15"/>
  <c r="W2408" i="15"/>
  <c r="W2409" i="15"/>
  <c r="W2410" i="15"/>
  <c r="W2411" i="15"/>
  <c r="W2412" i="15"/>
  <c r="W2413" i="15"/>
  <c r="W2414" i="15"/>
  <c r="W2415" i="15"/>
  <c r="W2416" i="15"/>
  <c r="W2417" i="15"/>
  <c r="W2418" i="15"/>
  <c r="W2419" i="15"/>
  <c r="W2420" i="15"/>
  <c r="W2421" i="15"/>
  <c r="W2422" i="15"/>
  <c r="W2423" i="15"/>
  <c r="W2424" i="15"/>
  <c r="W2425" i="15"/>
  <c r="W2426" i="15"/>
  <c r="W2427" i="15"/>
  <c r="W2428" i="15"/>
  <c r="W2429" i="15"/>
  <c r="W2430" i="15"/>
  <c r="W2431" i="15"/>
  <c r="W2432" i="15"/>
  <c r="W2433" i="15"/>
  <c r="W2434" i="15"/>
  <c r="W2435" i="15"/>
  <c r="W2436" i="15"/>
  <c r="W2437" i="15"/>
  <c r="W2438" i="15"/>
  <c r="W2439" i="15"/>
  <c r="W2440" i="15"/>
  <c r="W2441" i="15"/>
  <c r="W2442" i="15"/>
  <c r="W2443" i="15"/>
  <c r="W2444" i="15"/>
  <c r="W2445" i="15"/>
  <c r="W2446" i="15"/>
  <c r="W2447" i="15"/>
  <c r="W2448" i="15"/>
  <c r="W2449" i="15"/>
  <c r="W2450" i="15"/>
  <c r="W2451" i="15"/>
  <c r="W2452" i="15"/>
  <c r="W2453" i="15"/>
  <c r="W2454" i="15"/>
  <c r="W2455" i="15"/>
  <c r="W2456" i="15"/>
  <c r="W2457" i="15"/>
  <c r="W2458" i="15"/>
  <c r="W2459" i="15"/>
  <c r="W2460" i="15"/>
  <c r="W2461" i="15"/>
  <c r="W2462" i="15"/>
  <c r="W2463" i="15"/>
  <c r="W2464" i="15"/>
  <c r="W2465" i="15"/>
  <c r="W2466" i="15"/>
  <c r="W2467" i="15"/>
  <c r="W2468" i="15"/>
  <c r="W2469" i="15"/>
  <c r="W2470" i="15"/>
  <c r="W2471" i="15"/>
  <c r="W2472" i="15"/>
  <c r="W2473" i="15"/>
  <c r="W2474" i="15"/>
  <c r="W2475" i="15"/>
  <c r="W2476" i="15"/>
  <c r="W2477" i="15"/>
  <c r="W2478" i="15"/>
  <c r="W2479" i="15"/>
  <c r="W2480" i="15"/>
  <c r="W2481" i="15"/>
  <c r="W2482" i="15"/>
  <c r="W2483" i="15"/>
  <c r="W2484" i="15"/>
  <c r="W2485" i="15"/>
  <c r="W2486" i="15"/>
  <c r="W2487" i="15"/>
  <c r="W2488" i="15"/>
  <c r="W2489" i="15"/>
  <c r="W2490" i="15"/>
  <c r="W2491" i="15"/>
  <c r="W2492" i="15"/>
  <c r="W2493" i="15"/>
  <c r="W2494" i="15"/>
  <c r="W2495" i="15"/>
  <c r="W2496" i="15"/>
  <c r="W2497" i="15"/>
  <c r="W2498" i="15"/>
  <c r="W2499" i="15"/>
  <c r="W2500" i="15"/>
  <c r="W2501" i="15"/>
  <c r="W2502" i="15"/>
  <c r="W2503" i="15"/>
  <c r="W2504" i="15"/>
  <c r="W2505" i="15"/>
  <c r="W2506" i="15"/>
  <c r="W2507" i="15"/>
  <c r="W2508" i="15"/>
  <c r="W2509" i="15"/>
  <c r="W2510" i="15"/>
  <c r="W2511" i="15"/>
  <c r="W2512" i="15"/>
  <c r="W2513" i="15"/>
  <c r="W2514" i="15"/>
  <c r="W2515" i="15"/>
  <c r="W2516" i="15"/>
  <c r="W2517" i="15"/>
  <c r="W2518" i="15"/>
  <c r="W2519" i="15"/>
  <c r="W2520" i="15"/>
  <c r="W2521" i="15"/>
  <c r="W2522" i="15"/>
  <c r="W2523" i="15"/>
  <c r="W2524" i="15"/>
  <c r="W2525" i="15"/>
  <c r="W2526" i="15"/>
  <c r="W2527" i="15"/>
  <c r="W2528" i="15"/>
  <c r="W2529" i="15"/>
  <c r="W2530" i="15"/>
  <c r="W2531" i="15"/>
  <c r="W2532" i="15"/>
  <c r="W2533" i="15"/>
  <c r="W2534" i="15"/>
  <c r="W2535" i="15"/>
  <c r="W2536" i="15"/>
  <c r="W2537" i="15"/>
  <c r="W2538" i="15"/>
  <c r="W2539" i="15"/>
  <c r="W2540" i="15"/>
  <c r="W2541" i="15"/>
  <c r="W2542" i="15"/>
  <c r="W2543" i="15"/>
  <c r="W2544" i="15"/>
  <c r="W2545" i="15"/>
  <c r="W2546" i="15"/>
  <c r="W2547" i="15"/>
  <c r="W2548" i="15"/>
  <c r="W2549" i="15"/>
  <c r="W2550" i="15"/>
  <c r="W2551" i="15"/>
  <c r="W2552" i="15"/>
  <c r="W2553" i="15"/>
  <c r="W2554" i="15"/>
  <c r="W2555" i="15"/>
  <c r="W2556" i="15"/>
  <c r="W2557" i="15"/>
  <c r="W2558" i="15"/>
  <c r="W2559" i="15"/>
  <c r="W2560" i="15"/>
  <c r="W2561" i="15"/>
  <c r="W2562" i="15"/>
  <c r="W2563" i="15"/>
  <c r="W2564" i="15"/>
  <c r="W2565" i="15"/>
  <c r="W2566" i="15"/>
  <c r="W2567" i="15"/>
  <c r="W2568" i="15"/>
  <c r="W2569" i="15"/>
  <c r="W2570" i="15"/>
  <c r="W2571" i="15"/>
  <c r="W2572" i="15"/>
  <c r="W2573" i="15"/>
  <c r="W2574" i="15"/>
  <c r="W2575" i="15"/>
  <c r="W2576" i="15"/>
  <c r="W2577" i="15"/>
  <c r="W2578" i="15"/>
  <c r="W2579" i="15"/>
  <c r="W2580" i="15"/>
  <c r="W2581" i="15"/>
  <c r="W2582" i="15"/>
  <c r="W2583" i="15"/>
  <c r="W2584" i="15"/>
  <c r="W2585" i="15"/>
  <c r="W2586" i="15"/>
  <c r="W2587" i="15"/>
  <c r="W2588" i="15"/>
  <c r="W2589" i="15"/>
  <c r="W2590" i="15"/>
  <c r="W2591" i="15"/>
  <c r="W2592" i="15"/>
  <c r="W2593" i="15"/>
  <c r="W2594" i="15"/>
  <c r="W2595" i="15"/>
  <c r="W2596" i="15"/>
  <c r="W2597" i="15"/>
  <c r="W2598" i="15"/>
  <c r="W2599" i="15"/>
  <c r="W2600" i="15"/>
  <c r="W2601" i="15"/>
  <c r="W2602" i="15"/>
  <c r="W2603" i="15"/>
  <c r="W2604" i="15"/>
  <c r="W2605" i="15"/>
  <c r="W2606" i="15"/>
  <c r="W2607" i="15"/>
  <c r="W2608" i="15"/>
  <c r="W2609" i="15"/>
  <c r="W2610" i="15"/>
  <c r="W2611" i="15"/>
  <c r="W2612" i="15"/>
  <c r="W2613" i="15"/>
  <c r="W2614" i="15"/>
  <c r="W2615" i="15"/>
  <c r="W2616" i="15"/>
  <c r="W2617" i="15"/>
  <c r="W2618" i="15"/>
  <c r="W2619" i="15"/>
  <c r="W2620" i="15"/>
  <c r="W2621" i="15"/>
  <c r="W2622" i="15"/>
  <c r="W2623" i="15"/>
  <c r="W2624" i="15"/>
  <c r="W2625" i="15"/>
  <c r="W2626" i="15"/>
  <c r="W2627" i="15"/>
  <c r="W2628" i="15"/>
  <c r="W2629" i="15"/>
  <c r="W2630" i="15"/>
  <c r="W2631" i="15"/>
  <c r="W2632" i="15"/>
  <c r="W2633" i="15"/>
  <c r="W2634" i="15"/>
  <c r="W2635" i="15"/>
  <c r="W2636" i="15"/>
  <c r="W2637" i="15"/>
  <c r="W2638" i="15"/>
  <c r="W2639" i="15"/>
  <c r="W2640" i="15"/>
  <c r="W2641" i="15"/>
  <c r="W2642" i="15"/>
  <c r="W2643" i="15"/>
  <c r="W2644" i="15"/>
  <c r="W2645" i="15"/>
  <c r="W2646" i="15"/>
  <c r="W2647" i="15"/>
  <c r="W2648" i="15"/>
  <c r="W2649" i="15"/>
  <c r="W2650" i="15"/>
  <c r="W2651" i="15"/>
  <c r="W2652" i="15"/>
  <c r="W2653" i="15"/>
  <c r="W2654" i="15"/>
  <c r="W2655" i="15"/>
  <c r="W2656" i="15"/>
  <c r="W2657" i="15"/>
  <c r="W2658" i="15"/>
  <c r="W2659" i="15"/>
  <c r="W2660" i="15"/>
  <c r="W2661" i="15"/>
  <c r="W2662" i="15"/>
  <c r="W2663" i="15"/>
  <c r="W2664" i="15"/>
  <c r="W2665" i="15"/>
  <c r="W2666" i="15"/>
  <c r="W2667" i="15"/>
  <c r="W2668" i="15"/>
  <c r="W2669" i="15"/>
  <c r="W2670" i="15"/>
  <c r="W2671" i="15"/>
  <c r="W2672" i="15"/>
  <c r="W2673" i="15"/>
  <c r="W2674" i="15"/>
  <c r="W2675" i="15"/>
  <c r="W2676" i="15"/>
  <c r="W2677" i="15"/>
  <c r="W2678" i="15"/>
  <c r="W2679" i="15"/>
  <c r="W2680" i="15"/>
  <c r="W2681" i="15"/>
  <c r="W2682" i="15"/>
  <c r="W2683" i="15"/>
  <c r="W2684" i="15"/>
  <c r="W2685" i="15"/>
  <c r="W2686" i="15"/>
  <c r="W2687" i="15"/>
  <c r="W2688" i="15"/>
  <c r="W2689" i="15"/>
  <c r="W2690" i="15"/>
  <c r="W2691" i="15"/>
  <c r="W2692" i="15"/>
  <c r="W2693" i="15"/>
  <c r="W2694" i="15"/>
  <c r="W2695" i="15"/>
  <c r="W2696" i="15"/>
  <c r="W2697" i="15"/>
  <c r="W2698" i="15"/>
  <c r="W2699" i="15"/>
  <c r="W2700" i="15"/>
  <c r="W2701" i="15"/>
  <c r="W2702" i="15"/>
  <c r="W2703" i="15"/>
  <c r="W2704" i="15"/>
  <c r="W2705" i="15"/>
  <c r="W2706" i="15"/>
  <c r="W2707" i="15"/>
  <c r="W2708" i="15"/>
  <c r="W2709" i="15"/>
  <c r="W2710" i="15"/>
  <c r="W2711" i="15"/>
  <c r="W2712" i="15"/>
  <c r="W2713" i="15"/>
  <c r="W2714" i="15"/>
  <c r="W2715" i="15"/>
  <c r="W2716" i="15"/>
  <c r="W2717" i="15"/>
  <c r="W2718" i="15"/>
  <c r="W2719" i="15"/>
  <c r="W2720" i="15"/>
  <c r="W2721" i="15"/>
  <c r="W2722" i="15"/>
  <c r="W2723" i="15"/>
  <c r="W2724" i="15"/>
  <c r="W2725" i="15"/>
  <c r="W2726" i="15"/>
  <c r="W2727" i="15"/>
  <c r="W2728" i="15"/>
  <c r="W2729" i="15"/>
  <c r="W2730" i="15"/>
  <c r="W2731" i="15"/>
  <c r="W2732" i="15"/>
  <c r="W2733" i="15"/>
  <c r="W2734" i="15"/>
  <c r="W2735" i="15"/>
  <c r="W2736" i="15"/>
  <c r="W2737" i="15"/>
  <c r="W2738" i="15"/>
  <c r="W2739" i="15"/>
  <c r="W2740" i="15"/>
  <c r="W2741" i="15"/>
  <c r="W2742" i="15"/>
  <c r="W2743" i="15"/>
  <c r="W2744" i="15"/>
  <c r="W2745" i="15"/>
  <c r="W2746" i="15"/>
  <c r="W2747" i="15"/>
  <c r="W2748" i="15"/>
  <c r="W2749" i="15"/>
  <c r="W2750" i="15"/>
  <c r="W2751" i="15"/>
  <c r="W2752" i="15"/>
  <c r="W2753" i="15"/>
  <c r="W2754" i="15"/>
  <c r="W2755" i="15"/>
  <c r="W2756" i="15"/>
  <c r="W2757" i="15"/>
  <c r="W2758" i="15"/>
  <c r="W2759" i="15"/>
  <c r="W2760" i="15"/>
  <c r="W2761" i="15"/>
  <c r="W2762" i="15"/>
  <c r="W2763" i="15"/>
  <c r="W2764" i="15"/>
  <c r="W2765" i="15"/>
  <c r="W2766" i="15"/>
  <c r="W2767" i="15"/>
  <c r="W2768" i="15"/>
  <c r="W2769" i="15"/>
  <c r="W2770" i="15"/>
  <c r="W2771" i="15"/>
  <c r="W2772" i="15"/>
  <c r="W2773" i="15"/>
  <c r="W2774" i="15"/>
  <c r="W2775" i="15"/>
  <c r="W2776" i="15"/>
  <c r="W2777" i="15"/>
  <c r="W2778" i="15"/>
  <c r="W2779" i="15"/>
  <c r="W2780" i="15"/>
  <c r="W2781" i="15"/>
  <c r="W2782" i="15"/>
  <c r="W2783" i="15"/>
  <c r="W2784" i="15"/>
  <c r="W2785" i="15"/>
  <c r="W2786" i="15"/>
  <c r="W2787" i="15"/>
  <c r="W2788" i="15"/>
  <c r="W2789" i="15"/>
  <c r="W2790" i="15"/>
  <c r="W2791" i="15"/>
  <c r="W2792" i="15"/>
  <c r="W2793" i="15"/>
  <c r="W2794" i="15"/>
  <c r="W2795" i="15"/>
  <c r="W2796" i="15"/>
  <c r="W2797" i="15"/>
  <c r="W2798" i="15"/>
  <c r="W2799" i="15"/>
  <c r="W2800" i="15"/>
  <c r="W2801" i="15"/>
  <c r="W2802" i="15"/>
  <c r="W2803" i="15"/>
  <c r="W2804" i="15"/>
  <c r="W2805" i="15"/>
  <c r="W2806" i="15"/>
  <c r="W2807" i="15"/>
  <c r="W2808" i="15"/>
  <c r="W2809" i="15"/>
  <c r="W2810" i="15"/>
  <c r="W2811" i="15"/>
  <c r="W2812" i="15"/>
  <c r="W2813" i="15"/>
  <c r="W2814" i="15"/>
  <c r="W2815" i="15"/>
  <c r="W2816" i="15"/>
  <c r="W2817" i="15"/>
  <c r="W2818" i="15"/>
  <c r="W2819" i="15"/>
  <c r="W2820" i="15"/>
  <c r="W2821" i="15"/>
  <c r="W2822" i="15"/>
  <c r="W2823" i="15"/>
  <c r="W2824" i="15"/>
  <c r="W2825" i="15"/>
  <c r="W2826" i="15"/>
  <c r="W2827" i="15"/>
  <c r="W2828" i="15"/>
  <c r="W2829" i="15"/>
  <c r="W2830" i="15"/>
  <c r="W2831" i="15"/>
  <c r="W2832" i="15"/>
  <c r="W2833" i="15"/>
  <c r="W2834" i="15"/>
  <c r="W2835" i="15"/>
  <c r="W2836" i="15"/>
  <c r="W2837" i="15"/>
  <c r="W2838" i="15"/>
  <c r="W2839" i="15"/>
  <c r="W2840" i="15"/>
  <c r="W2841" i="15"/>
  <c r="W2842" i="15"/>
  <c r="W2843" i="15"/>
  <c r="W2844" i="15"/>
  <c r="W2845" i="15"/>
  <c r="W2846" i="15"/>
  <c r="W2847" i="15"/>
  <c r="W2848" i="15"/>
  <c r="W2849" i="15"/>
  <c r="W2850" i="15"/>
  <c r="W2851" i="15"/>
  <c r="W2852" i="15"/>
  <c r="W2853" i="15"/>
  <c r="W2854" i="15"/>
  <c r="W2855" i="15"/>
  <c r="W2856" i="15"/>
  <c r="W2857" i="15"/>
  <c r="W2858" i="15"/>
  <c r="W2859" i="15"/>
  <c r="W2860" i="15"/>
  <c r="W2861" i="15"/>
  <c r="W2862" i="15"/>
  <c r="W2863" i="15"/>
  <c r="W2864" i="15"/>
  <c r="W2865" i="15"/>
  <c r="W2866" i="15"/>
  <c r="W2867" i="15"/>
  <c r="W2868" i="15"/>
  <c r="W2869" i="15"/>
  <c r="W2870" i="15"/>
  <c r="W2871" i="15"/>
  <c r="W2872" i="15"/>
  <c r="W2873" i="15"/>
  <c r="W2874" i="15"/>
  <c r="W2875" i="15"/>
  <c r="W2876" i="15"/>
  <c r="W2877" i="15"/>
  <c r="W2878" i="15"/>
  <c r="W2879" i="15"/>
  <c r="W2880" i="15"/>
  <c r="W2881" i="15"/>
  <c r="W2882" i="15"/>
  <c r="W2883" i="15"/>
  <c r="W2884" i="15"/>
  <c r="W2885" i="15"/>
  <c r="W2886" i="15"/>
  <c r="W2887" i="15"/>
  <c r="W2888" i="15"/>
  <c r="W2889" i="15"/>
  <c r="W2890" i="15"/>
  <c r="W2891" i="15"/>
  <c r="W2892" i="15"/>
  <c r="W2893" i="15"/>
  <c r="W2894" i="15"/>
  <c r="W2895" i="15"/>
  <c r="W2896" i="15"/>
  <c r="W2897" i="15"/>
  <c r="W2898" i="15"/>
  <c r="W2899" i="15"/>
  <c r="W2900" i="15"/>
  <c r="W2901" i="15"/>
  <c r="W2902" i="15"/>
  <c r="W2903" i="15"/>
  <c r="W2904" i="15"/>
  <c r="W2905" i="15"/>
  <c r="W2906" i="15"/>
  <c r="W2907" i="15"/>
  <c r="W2908" i="15"/>
  <c r="W2909" i="15"/>
  <c r="W2910" i="15"/>
  <c r="W2911" i="15"/>
  <c r="W2912" i="15"/>
  <c r="W2913" i="15"/>
  <c r="W2914" i="15"/>
  <c r="W2915" i="15"/>
  <c r="W2916" i="15"/>
  <c r="W2917" i="15"/>
  <c r="W2918" i="15"/>
  <c r="W2919" i="15"/>
  <c r="W2920" i="15"/>
  <c r="W2921" i="15"/>
  <c r="W2922" i="15"/>
  <c r="W2923" i="15"/>
  <c r="W2924" i="15"/>
  <c r="W2925" i="15"/>
  <c r="W2926" i="15"/>
  <c r="W2927" i="15"/>
  <c r="W2928" i="15"/>
  <c r="W2929" i="15"/>
  <c r="W2930" i="15"/>
  <c r="W2931" i="15"/>
  <c r="W2932" i="15"/>
  <c r="W2933" i="15"/>
  <c r="W2934" i="15"/>
  <c r="W2935" i="15"/>
  <c r="W2936" i="15"/>
  <c r="W2937" i="15"/>
  <c r="W2938" i="15"/>
  <c r="W2939" i="15"/>
  <c r="W2940" i="15"/>
  <c r="W2941" i="15"/>
  <c r="W2942" i="15"/>
  <c r="W2943" i="15"/>
  <c r="W2944" i="15"/>
  <c r="W2945" i="15"/>
  <c r="W2946" i="15"/>
  <c r="W2947" i="15"/>
  <c r="W2948" i="15"/>
  <c r="W2949" i="15"/>
  <c r="W2950" i="15"/>
  <c r="W2951" i="15"/>
  <c r="W2952" i="15"/>
  <c r="W2953" i="15"/>
  <c r="W2954" i="15"/>
  <c r="W2955" i="15"/>
  <c r="W2956" i="15"/>
  <c r="W2957" i="15"/>
  <c r="W2958" i="15"/>
  <c r="W2959" i="15"/>
  <c r="W2960" i="15"/>
  <c r="W2961" i="15"/>
  <c r="W2962" i="15"/>
  <c r="W2963" i="15"/>
  <c r="W2964" i="15"/>
  <c r="W2965" i="15"/>
  <c r="W2966" i="15"/>
  <c r="W2967" i="15"/>
  <c r="W2968" i="15"/>
  <c r="W2969" i="15"/>
  <c r="W2970" i="15"/>
  <c r="W2971" i="15"/>
  <c r="W2972" i="15"/>
  <c r="W2973" i="15"/>
  <c r="W2974" i="15"/>
  <c r="W2975" i="15"/>
  <c r="W2976" i="15"/>
  <c r="W2977" i="15"/>
  <c r="W2978" i="15"/>
  <c r="W2979" i="15"/>
  <c r="W2980" i="15"/>
  <c r="W2981" i="15"/>
  <c r="W2982" i="15"/>
  <c r="W2983" i="15"/>
  <c r="W2984" i="15"/>
  <c r="W2985" i="15"/>
  <c r="W2986" i="15"/>
  <c r="W2987" i="15"/>
  <c r="W2988" i="15"/>
  <c r="W2989" i="15"/>
  <c r="W2990" i="15"/>
  <c r="W2991" i="15"/>
  <c r="W2992" i="15"/>
  <c r="W2993" i="15"/>
  <c r="W2994" i="15"/>
  <c r="W2995" i="15"/>
  <c r="W2996" i="15"/>
  <c r="W2997" i="15"/>
  <c r="W2998" i="15"/>
  <c r="W2999" i="15"/>
  <c r="W3000" i="15"/>
  <c r="W3001" i="15"/>
  <c r="W3002" i="15"/>
  <c r="W3003" i="15"/>
  <c r="W3004" i="15"/>
  <c r="W3005" i="15"/>
  <c r="W3006" i="15"/>
  <c r="W3007" i="15"/>
  <c r="W3008" i="15"/>
  <c r="W3009" i="15"/>
  <c r="W3010" i="15"/>
  <c r="W3011" i="15"/>
  <c r="W3012" i="15"/>
  <c r="W3013" i="15"/>
  <c r="W3014" i="15"/>
  <c r="W3015" i="15"/>
  <c r="W3016" i="15"/>
  <c r="W3017" i="15"/>
  <c r="W3018" i="15"/>
  <c r="W3019" i="15"/>
  <c r="W3020" i="15"/>
  <c r="W3021" i="15"/>
  <c r="W3022" i="15"/>
  <c r="W3023" i="15"/>
  <c r="W3024" i="15"/>
  <c r="W3025" i="15"/>
  <c r="W3026" i="15"/>
  <c r="W3027" i="15"/>
  <c r="W3028" i="15"/>
  <c r="W3029" i="15"/>
  <c r="W3030" i="15"/>
  <c r="W3031" i="15"/>
  <c r="W3032" i="15"/>
  <c r="W3033" i="15"/>
  <c r="W3034" i="15"/>
  <c r="W3035" i="15"/>
  <c r="W3036" i="15"/>
  <c r="W3037" i="15"/>
  <c r="W3038" i="15"/>
  <c r="W3039" i="15"/>
  <c r="W3040" i="15"/>
  <c r="W3041" i="15"/>
  <c r="W3042" i="15"/>
  <c r="W3043" i="15"/>
  <c r="W3044" i="15"/>
  <c r="W3045" i="15"/>
  <c r="W3046" i="15"/>
  <c r="W3047" i="15"/>
  <c r="W3048" i="15"/>
  <c r="W3049" i="15"/>
  <c r="W3050" i="15"/>
  <c r="W3051" i="15"/>
  <c r="W3052" i="15"/>
  <c r="W3053" i="15"/>
  <c r="W3054" i="15"/>
  <c r="W3055" i="15"/>
  <c r="W3056" i="15"/>
  <c r="W3057" i="15"/>
  <c r="W3058" i="15"/>
  <c r="W3059" i="15"/>
  <c r="W3060" i="15"/>
  <c r="W3061" i="15"/>
  <c r="W3062" i="15"/>
  <c r="W3063" i="15"/>
  <c r="W3064" i="15"/>
  <c r="W3065" i="15"/>
  <c r="W3066" i="15"/>
  <c r="W3067" i="15"/>
  <c r="W3068" i="15"/>
  <c r="W3069" i="15"/>
  <c r="W3070" i="15"/>
  <c r="W3071" i="15"/>
  <c r="W3072" i="15"/>
  <c r="W3073" i="15"/>
  <c r="W3074" i="15"/>
  <c r="W3075" i="15"/>
  <c r="W3076" i="15"/>
  <c r="W3077" i="15"/>
  <c r="W3078" i="15"/>
  <c r="W3079" i="15"/>
  <c r="W3080" i="15"/>
  <c r="W3081" i="15"/>
  <c r="W3082" i="15"/>
  <c r="W3083" i="15"/>
  <c r="W3084" i="15"/>
  <c r="W3085" i="15"/>
  <c r="W3086" i="15"/>
  <c r="W3087" i="15"/>
  <c r="W3088" i="15"/>
  <c r="W3089" i="15"/>
  <c r="W3090" i="15"/>
  <c r="W3091" i="15"/>
  <c r="W3092" i="15"/>
  <c r="W3093" i="15"/>
  <c r="W3094" i="15"/>
  <c r="W3095" i="15"/>
  <c r="W3096" i="15"/>
  <c r="W3097" i="15"/>
  <c r="W3098" i="15"/>
  <c r="W3099" i="15"/>
  <c r="W3100" i="15"/>
  <c r="W3101" i="15"/>
  <c r="W3102" i="15"/>
  <c r="W3103" i="15"/>
  <c r="W3104" i="15"/>
  <c r="W3105" i="15"/>
  <c r="W3106" i="15"/>
  <c r="W3107" i="15"/>
  <c r="W3108" i="15"/>
  <c r="W3109" i="15"/>
  <c r="W3110" i="15"/>
  <c r="W3111" i="15"/>
  <c r="W3112" i="15"/>
  <c r="W3113" i="15"/>
  <c r="W3114" i="15"/>
  <c r="W3115" i="15"/>
  <c r="W3116" i="15"/>
  <c r="W3117" i="15"/>
  <c r="W3118" i="15"/>
  <c r="W3119" i="15"/>
  <c r="W3120" i="15"/>
  <c r="W3121" i="15"/>
  <c r="W3122" i="15"/>
  <c r="W3123" i="15"/>
  <c r="W3124" i="15"/>
  <c r="W3125" i="15"/>
  <c r="W3126" i="15"/>
  <c r="W3127" i="15"/>
  <c r="W3128" i="15"/>
  <c r="W3129" i="15"/>
  <c r="W3130" i="15"/>
  <c r="W3131" i="15"/>
  <c r="W3132" i="15"/>
  <c r="W3133" i="15"/>
  <c r="W3134" i="15"/>
  <c r="W3135" i="15"/>
  <c r="W3136" i="15"/>
  <c r="W3137" i="15"/>
  <c r="W3138" i="15"/>
  <c r="W3139" i="15"/>
  <c r="W3140" i="15"/>
  <c r="W3141" i="15"/>
  <c r="W3142" i="15"/>
  <c r="W3143" i="15"/>
  <c r="W3144" i="15"/>
  <c r="W3145" i="15"/>
  <c r="W3146" i="15"/>
  <c r="W3147" i="15"/>
  <c r="W3148" i="15"/>
  <c r="W3149" i="15"/>
  <c r="W3150" i="15"/>
  <c r="W3151" i="15"/>
  <c r="W3152" i="15"/>
  <c r="W3153" i="15"/>
  <c r="W3154" i="15"/>
  <c r="W3155" i="15"/>
  <c r="W3156" i="15"/>
  <c r="W3157" i="15"/>
  <c r="W3158" i="15"/>
  <c r="W3159" i="15"/>
  <c r="W3160" i="15"/>
  <c r="W3161" i="15"/>
  <c r="W3162" i="15"/>
  <c r="W3163" i="15"/>
  <c r="W3164" i="15"/>
  <c r="W3165" i="15"/>
  <c r="W3166" i="15"/>
  <c r="W3167" i="15"/>
  <c r="W3168" i="15"/>
  <c r="W3169" i="15"/>
  <c r="W3170" i="15"/>
  <c r="W3171" i="15"/>
  <c r="W3172" i="15"/>
  <c r="W3173" i="15"/>
  <c r="W3174" i="15"/>
  <c r="W3175" i="15"/>
  <c r="W3176" i="15"/>
  <c r="W3177" i="15"/>
  <c r="W3178" i="15"/>
  <c r="W3179" i="15"/>
  <c r="W3180" i="15"/>
  <c r="W3181" i="15"/>
  <c r="W3182" i="15"/>
  <c r="W3183" i="15"/>
  <c r="W3184" i="15"/>
  <c r="W3185" i="15"/>
  <c r="W3186" i="15"/>
  <c r="W3187" i="15"/>
  <c r="W3188" i="15"/>
  <c r="W3189" i="15"/>
  <c r="W3190" i="15"/>
  <c r="W3191" i="15"/>
  <c r="W3192" i="15"/>
  <c r="W3193" i="15"/>
  <c r="W3194" i="15"/>
  <c r="W3195" i="15"/>
  <c r="W3196" i="15"/>
  <c r="W3197" i="15"/>
  <c r="W3198" i="15"/>
  <c r="W3199" i="15"/>
  <c r="W3200" i="15"/>
  <c r="W3201" i="15"/>
  <c r="W3202" i="15"/>
  <c r="W3203" i="15"/>
  <c r="W3204" i="15"/>
  <c r="W3205" i="15"/>
  <c r="W3206" i="15"/>
  <c r="W3207" i="15"/>
  <c r="W3208" i="15"/>
  <c r="W3209" i="15"/>
  <c r="W3210" i="15"/>
  <c r="W3211" i="15"/>
  <c r="W3212" i="15"/>
  <c r="W3213" i="15"/>
  <c r="W3214" i="15"/>
  <c r="W3215" i="15"/>
  <c r="W3216" i="15"/>
  <c r="W3217" i="15"/>
  <c r="W3218" i="15"/>
  <c r="W3219" i="15"/>
  <c r="W3220" i="15"/>
  <c r="W3221" i="15"/>
  <c r="W3222" i="15"/>
  <c r="W3223" i="15"/>
  <c r="W3224" i="15"/>
  <c r="W3225" i="15"/>
  <c r="W3226" i="15"/>
  <c r="W3227" i="15"/>
  <c r="W3228" i="15"/>
  <c r="W3229" i="15"/>
  <c r="W3230" i="15"/>
  <c r="W3231" i="15"/>
  <c r="W3232" i="15"/>
  <c r="W3233" i="15"/>
  <c r="W3234" i="15"/>
  <c r="W3235" i="15"/>
  <c r="W3236" i="15"/>
  <c r="W3237" i="15"/>
  <c r="W3238" i="15"/>
  <c r="W3239" i="15"/>
  <c r="W3240" i="15"/>
  <c r="W3241" i="15"/>
  <c r="W3242" i="15"/>
  <c r="W3243" i="15"/>
  <c r="W3244" i="15"/>
  <c r="W3245" i="15"/>
  <c r="W3246" i="15"/>
  <c r="W3247" i="15"/>
  <c r="W3248" i="15"/>
  <c r="W3249" i="15"/>
  <c r="W3250" i="15"/>
  <c r="W3251" i="15"/>
  <c r="W3252" i="15"/>
  <c r="W3253" i="15"/>
  <c r="W3254" i="15"/>
  <c r="W3255" i="15"/>
  <c r="W3256" i="15"/>
  <c r="W3257" i="15"/>
  <c r="W3258" i="15"/>
  <c r="W3259" i="15"/>
  <c r="W3260" i="15"/>
  <c r="W3261" i="15"/>
  <c r="W3262" i="15"/>
  <c r="W3263" i="15"/>
  <c r="W3264" i="15"/>
  <c r="W3265" i="15"/>
  <c r="W3266" i="15"/>
  <c r="W3267" i="15"/>
  <c r="W3268" i="15"/>
  <c r="W3269" i="15"/>
  <c r="W3270" i="15"/>
  <c r="W3271" i="15"/>
  <c r="W3272" i="15"/>
  <c r="W3273" i="15"/>
  <c r="W3274" i="15"/>
  <c r="W3275" i="15"/>
  <c r="W3276" i="15"/>
  <c r="W3277" i="15"/>
  <c r="W3278" i="15"/>
  <c r="W3279" i="15"/>
  <c r="W3280" i="15"/>
  <c r="W3281" i="15"/>
  <c r="W3282" i="15"/>
  <c r="W3283" i="15"/>
  <c r="W3284" i="15"/>
  <c r="W3285" i="15"/>
  <c r="W3286" i="15"/>
  <c r="W3287" i="15"/>
  <c r="W3288" i="15"/>
  <c r="W3289" i="15"/>
  <c r="W3290" i="15"/>
  <c r="W3291" i="15"/>
  <c r="W3292" i="15"/>
  <c r="W3293" i="15"/>
  <c r="W3294" i="15"/>
  <c r="W3295" i="15"/>
  <c r="W3296" i="15"/>
  <c r="W3297" i="15"/>
  <c r="W3298" i="15"/>
  <c r="W3299" i="15"/>
  <c r="W3300" i="15"/>
  <c r="W3301" i="15"/>
  <c r="W3302" i="15"/>
  <c r="W3303" i="15"/>
  <c r="W3304" i="15"/>
  <c r="W3305" i="15"/>
  <c r="W3306" i="15"/>
  <c r="W3307" i="15"/>
  <c r="W3308" i="15"/>
  <c r="W3309" i="15"/>
  <c r="W3310" i="15"/>
  <c r="W3311" i="15"/>
  <c r="W3312" i="15"/>
  <c r="W3313" i="15"/>
  <c r="W3314" i="15"/>
  <c r="W3315" i="15"/>
  <c r="W3316" i="15"/>
  <c r="W3317" i="15"/>
  <c r="W3318" i="15"/>
  <c r="W3319" i="15"/>
  <c r="W3320" i="15"/>
  <c r="W3321" i="15"/>
  <c r="W3322" i="15"/>
  <c r="W3323" i="15"/>
  <c r="W3324" i="15"/>
  <c r="W3325" i="15"/>
  <c r="W3326" i="15"/>
  <c r="W3327" i="15"/>
  <c r="W3328" i="15"/>
  <c r="W3329" i="15"/>
  <c r="W3330" i="15"/>
  <c r="W3331" i="15"/>
  <c r="W3332" i="15"/>
  <c r="W3333" i="15"/>
  <c r="W3334" i="15"/>
  <c r="W3335" i="15"/>
  <c r="W3336" i="15"/>
  <c r="W3337" i="15"/>
  <c r="W3338" i="15"/>
  <c r="W3339" i="15"/>
  <c r="W3340" i="15"/>
  <c r="W3341" i="15"/>
  <c r="W3342" i="15"/>
  <c r="W3343" i="15"/>
  <c r="W3344" i="15"/>
  <c r="W3345" i="15"/>
  <c r="W3346" i="15"/>
  <c r="W3347" i="15"/>
  <c r="W3348" i="15"/>
  <c r="W3349" i="15"/>
  <c r="W3350" i="15"/>
  <c r="W3351" i="15"/>
  <c r="W3352" i="15"/>
  <c r="W3353" i="15"/>
  <c r="W3354" i="15"/>
  <c r="W3355" i="15"/>
  <c r="W3356" i="15"/>
  <c r="W3357" i="15"/>
  <c r="W3358" i="15"/>
  <c r="W3359" i="15"/>
  <c r="W3360" i="15"/>
  <c r="W3361" i="15"/>
  <c r="W3362" i="15"/>
  <c r="W3363" i="15"/>
  <c r="W3364" i="15"/>
  <c r="W3365" i="15"/>
  <c r="W3366" i="15"/>
  <c r="W3367" i="15"/>
  <c r="W3368" i="15"/>
  <c r="W3369" i="15"/>
  <c r="W3370" i="15"/>
  <c r="W3371" i="15"/>
  <c r="W3372" i="15"/>
  <c r="W3373" i="15"/>
  <c r="W3374" i="15"/>
  <c r="W3375" i="15"/>
  <c r="W3376" i="15"/>
  <c r="W3377" i="15"/>
  <c r="W3378" i="15"/>
  <c r="W3379" i="15"/>
  <c r="W3380" i="15"/>
  <c r="W3381" i="15"/>
  <c r="W3382" i="15"/>
  <c r="W3383" i="15"/>
  <c r="W3384" i="15"/>
  <c r="W3385" i="15"/>
  <c r="W3386" i="15"/>
  <c r="W3387" i="15"/>
  <c r="W3388" i="15"/>
  <c r="W3389" i="15"/>
  <c r="W3390" i="15"/>
  <c r="W3391" i="15"/>
  <c r="W3392" i="15"/>
  <c r="W3393" i="15"/>
  <c r="W3394" i="15"/>
  <c r="W3395" i="15"/>
  <c r="W3396" i="15"/>
  <c r="W3397" i="15"/>
  <c r="W3398" i="15"/>
  <c r="W3399" i="15"/>
  <c r="W3400" i="15"/>
  <c r="W3401" i="15"/>
  <c r="W3402" i="15"/>
  <c r="W3403" i="15"/>
  <c r="W3404" i="15"/>
  <c r="W3405" i="15"/>
  <c r="W3406" i="15"/>
  <c r="W3407" i="15"/>
  <c r="W3408" i="15"/>
  <c r="W3409" i="15"/>
  <c r="W3410" i="15"/>
  <c r="W3411" i="15"/>
  <c r="W3412" i="15"/>
  <c r="W3413" i="15"/>
  <c r="W3414" i="15"/>
  <c r="W3415" i="15"/>
  <c r="W3416" i="15"/>
  <c r="W3417" i="15"/>
  <c r="W3418" i="15"/>
  <c r="W3419" i="15"/>
  <c r="W3420" i="15"/>
  <c r="W3421" i="15"/>
  <c r="W3422" i="15"/>
  <c r="W3423" i="15"/>
  <c r="W3424" i="15"/>
  <c r="W3425" i="15"/>
  <c r="W3426" i="15"/>
  <c r="W3427" i="15"/>
  <c r="W3428" i="15"/>
  <c r="W3429" i="15"/>
  <c r="W3430" i="15"/>
  <c r="W3431" i="15"/>
  <c r="W3432" i="15"/>
  <c r="W3433" i="15"/>
  <c r="W3434" i="15"/>
  <c r="W3435" i="15"/>
  <c r="W3436" i="15"/>
  <c r="W3437" i="15"/>
  <c r="W3438" i="15"/>
  <c r="W3439" i="15"/>
  <c r="W3440" i="15"/>
  <c r="W3441" i="15"/>
  <c r="W3442" i="15"/>
  <c r="W3443" i="15"/>
  <c r="W3444" i="15"/>
  <c r="W3445" i="15"/>
  <c r="W3446" i="15"/>
  <c r="W3447" i="15"/>
  <c r="W3448" i="15"/>
  <c r="W3449" i="15"/>
  <c r="W3450" i="15"/>
  <c r="W3451" i="15"/>
  <c r="W3452" i="15"/>
  <c r="W3453" i="15"/>
  <c r="W3454" i="15"/>
  <c r="W3455" i="15"/>
  <c r="W3456" i="15"/>
  <c r="W3457" i="15"/>
  <c r="W3458" i="15"/>
  <c r="W3459" i="15"/>
  <c r="W3460" i="15"/>
  <c r="W3461" i="15"/>
  <c r="W3462" i="15"/>
  <c r="W3463" i="15"/>
  <c r="W3464" i="15"/>
  <c r="W3465" i="15"/>
  <c r="W3466" i="15"/>
  <c r="W3467" i="15"/>
  <c r="W3468" i="15"/>
  <c r="W3469" i="15"/>
  <c r="W3470" i="15"/>
  <c r="W3471" i="15"/>
  <c r="W3472" i="15"/>
  <c r="W3473" i="15"/>
  <c r="W3474" i="15"/>
  <c r="W3475" i="15"/>
  <c r="W3476" i="15"/>
  <c r="W3477" i="15"/>
  <c r="W3478" i="15"/>
  <c r="W3479" i="15"/>
  <c r="W3480" i="15"/>
  <c r="W3481" i="15"/>
  <c r="W3482" i="15"/>
  <c r="W3483" i="15"/>
  <c r="W3484" i="15"/>
  <c r="W3485" i="15"/>
  <c r="W3486" i="15"/>
  <c r="W3487" i="15"/>
  <c r="W3488" i="15"/>
  <c r="W3489" i="15"/>
  <c r="W3490" i="15"/>
  <c r="W3491" i="15"/>
  <c r="W3492" i="15"/>
  <c r="W3493" i="15"/>
  <c r="W3494" i="15"/>
  <c r="W3495" i="15"/>
  <c r="W3496" i="15"/>
  <c r="W3497" i="15"/>
  <c r="W3498" i="15"/>
  <c r="W3499" i="15"/>
  <c r="W3500" i="15"/>
  <c r="W3501" i="15"/>
  <c r="W3502" i="15"/>
  <c r="W3503" i="15"/>
  <c r="W3504" i="15"/>
  <c r="W3505" i="15"/>
  <c r="W3506" i="15"/>
  <c r="W3507" i="15"/>
  <c r="W3508" i="15"/>
  <c r="W3509" i="15"/>
  <c r="W3510" i="15"/>
  <c r="W3511" i="15"/>
  <c r="W3512" i="15"/>
  <c r="W3513" i="15"/>
  <c r="W3514" i="15"/>
  <c r="W3515" i="15"/>
  <c r="W3516" i="15"/>
  <c r="W3517" i="15"/>
  <c r="W3518" i="15"/>
  <c r="W3519" i="15"/>
  <c r="W3520" i="15"/>
  <c r="W3521" i="15"/>
  <c r="W3522" i="15"/>
  <c r="W3523" i="15"/>
  <c r="W3524" i="15"/>
  <c r="W3525" i="15"/>
  <c r="W3526" i="15"/>
  <c r="W3527" i="15"/>
  <c r="W3528" i="15"/>
  <c r="W3529" i="15"/>
  <c r="W3530" i="15"/>
  <c r="W3531" i="15"/>
  <c r="W3532" i="15"/>
  <c r="W3533" i="15"/>
  <c r="W3534" i="15"/>
  <c r="W3535" i="15"/>
  <c r="W3536" i="15"/>
  <c r="W3537" i="15"/>
  <c r="W3538" i="15"/>
  <c r="W3539" i="15"/>
  <c r="W3540" i="15"/>
  <c r="W3541" i="15"/>
  <c r="W3542" i="15"/>
  <c r="W3543" i="15"/>
  <c r="W3544" i="15"/>
  <c r="W3545" i="15"/>
  <c r="W3546" i="15"/>
  <c r="W3547" i="15"/>
  <c r="W3548" i="15"/>
  <c r="W3549" i="15"/>
  <c r="W3550" i="15"/>
  <c r="W3551" i="15"/>
  <c r="W3552" i="15"/>
  <c r="W3553" i="15"/>
  <c r="W3554" i="15"/>
  <c r="W3555" i="15"/>
  <c r="W3556" i="15"/>
  <c r="W3557" i="15"/>
  <c r="W3558" i="15"/>
  <c r="W3559" i="15"/>
  <c r="W3560" i="15"/>
  <c r="W3561" i="15"/>
  <c r="W3562" i="15"/>
  <c r="W3563" i="15"/>
  <c r="W3564" i="15"/>
  <c r="W3565" i="15"/>
  <c r="W3566" i="15"/>
  <c r="W3567" i="15"/>
  <c r="W3568" i="15"/>
  <c r="W3569" i="15"/>
  <c r="W3570" i="15"/>
  <c r="W3571" i="15"/>
  <c r="W3572" i="15"/>
  <c r="W3573" i="15"/>
  <c r="W3574" i="15"/>
  <c r="W3575" i="15"/>
  <c r="W3576" i="15"/>
  <c r="W3577" i="15"/>
  <c r="W3578" i="15"/>
  <c r="W3579" i="15"/>
  <c r="W3580" i="15"/>
  <c r="W3581" i="15"/>
  <c r="W3582" i="15"/>
  <c r="W3583" i="15"/>
  <c r="W3584" i="15"/>
  <c r="W3585" i="15"/>
  <c r="W3586" i="15"/>
  <c r="W3587" i="15"/>
  <c r="W3588" i="15"/>
  <c r="W3589" i="15"/>
  <c r="W3590" i="15"/>
  <c r="W3591" i="15"/>
  <c r="W3592" i="15"/>
  <c r="W3593" i="15"/>
  <c r="W3594" i="15"/>
  <c r="W3595" i="15"/>
  <c r="W3596" i="15"/>
  <c r="W3597" i="15"/>
  <c r="W3598" i="15"/>
  <c r="W3599" i="15"/>
  <c r="W3600" i="15"/>
  <c r="W3601" i="15"/>
  <c r="W3602" i="15"/>
  <c r="W3603" i="15"/>
  <c r="W3604" i="15"/>
  <c r="W3605" i="15"/>
  <c r="W3606" i="15"/>
  <c r="W3607" i="15"/>
  <c r="W3608" i="15"/>
  <c r="W3609" i="15"/>
  <c r="W3610" i="15"/>
  <c r="W3611" i="15"/>
  <c r="W3612" i="15"/>
  <c r="W3613" i="15"/>
  <c r="W3614" i="15"/>
  <c r="W3615" i="15"/>
  <c r="W3616" i="15"/>
  <c r="W3617" i="15"/>
  <c r="W3618" i="15"/>
  <c r="W3619" i="15"/>
  <c r="W3620" i="15"/>
  <c r="W3621" i="15"/>
  <c r="W3622" i="15"/>
  <c r="W3623" i="15"/>
  <c r="W3624" i="15"/>
  <c r="W3625" i="15"/>
  <c r="W3626" i="15"/>
  <c r="W3627" i="15"/>
  <c r="W3628" i="15"/>
  <c r="W3629" i="15"/>
  <c r="W3630" i="15"/>
  <c r="W3631" i="15"/>
  <c r="W3632" i="15"/>
  <c r="W3633" i="15"/>
  <c r="W3634" i="15"/>
  <c r="W3635" i="15"/>
  <c r="W3636" i="15"/>
  <c r="W3637" i="15"/>
  <c r="W3638" i="15"/>
  <c r="W3639" i="15"/>
  <c r="W3640" i="15"/>
  <c r="W3641" i="15"/>
  <c r="W3642" i="15"/>
  <c r="W3643" i="15"/>
  <c r="W3644" i="15"/>
  <c r="W3645" i="15"/>
  <c r="W3646" i="15"/>
  <c r="W3647" i="15"/>
  <c r="W3648" i="15"/>
  <c r="W3649" i="15"/>
  <c r="W3650" i="15"/>
  <c r="W3651" i="15"/>
  <c r="W3652" i="15"/>
  <c r="W3653" i="15"/>
  <c r="W3654" i="15"/>
  <c r="W3655" i="15"/>
  <c r="W3656" i="15"/>
  <c r="W3657" i="15"/>
  <c r="W3658" i="15"/>
  <c r="W3659" i="15"/>
  <c r="W3660" i="15"/>
  <c r="W3661" i="15"/>
  <c r="W3662" i="15"/>
  <c r="W3663" i="15"/>
  <c r="W3664" i="15"/>
  <c r="W3665" i="15"/>
  <c r="W3666" i="15"/>
  <c r="W3667" i="15"/>
  <c r="W3668" i="15"/>
  <c r="W3669" i="15"/>
  <c r="W3670" i="15"/>
  <c r="W3671" i="15"/>
  <c r="W3672" i="15"/>
  <c r="W3673" i="15"/>
  <c r="W3674" i="15"/>
  <c r="W3675" i="15"/>
  <c r="W3676" i="15"/>
  <c r="W3677" i="15"/>
  <c r="W3678" i="15"/>
  <c r="W3679" i="15"/>
  <c r="W3680" i="15"/>
  <c r="W3681" i="15"/>
  <c r="W3682" i="15"/>
  <c r="W3683" i="15"/>
  <c r="W3684" i="15"/>
  <c r="W3685" i="15"/>
  <c r="W3686" i="15"/>
  <c r="W3687" i="15"/>
  <c r="W3688" i="15"/>
  <c r="W3689" i="15"/>
  <c r="W3690" i="15"/>
  <c r="W3691" i="15"/>
  <c r="W3692" i="15"/>
  <c r="W3693" i="15"/>
  <c r="W3694" i="15"/>
  <c r="W3695" i="15"/>
  <c r="W3696" i="15"/>
  <c r="W3697" i="15"/>
  <c r="W3698" i="15"/>
  <c r="W3699" i="15"/>
  <c r="W3700" i="15"/>
  <c r="W3701" i="15"/>
  <c r="W3702" i="15"/>
  <c r="W3703" i="15"/>
  <c r="W3704" i="15"/>
  <c r="W3705" i="15"/>
  <c r="W3706" i="15"/>
  <c r="W3707" i="15"/>
  <c r="W3708" i="15"/>
  <c r="W3709" i="15"/>
  <c r="W3710" i="15"/>
  <c r="W3711" i="15"/>
  <c r="W3712" i="15"/>
  <c r="W3713" i="15"/>
  <c r="W3714" i="15"/>
  <c r="W3715" i="15"/>
  <c r="W3716" i="15"/>
  <c r="W3717" i="15"/>
  <c r="W3718" i="15"/>
  <c r="W3719" i="15"/>
  <c r="W3720" i="15"/>
  <c r="W3721" i="15"/>
  <c r="W3722" i="15"/>
  <c r="W3723" i="15"/>
  <c r="W3724" i="15"/>
  <c r="W3725" i="15"/>
  <c r="W3726" i="15"/>
  <c r="W3727" i="15"/>
  <c r="W3728" i="15"/>
  <c r="W3729" i="15"/>
  <c r="W3730" i="15"/>
  <c r="W3731" i="15"/>
  <c r="W3732" i="15"/>
  <c r="W3733" i="15"/>
  <c r="W3734" i="15"/>
  <c r="W3735" i="15"/>
  <c r="W3736" i="15"/>
  <c r="W3737" i="15"/>
  <c r="W3738" i="15"/>
  <c r="W3739" i="15"/>
  <c r="W3740" i="15"/>
  <c r="W3741" i="15"/>
  <c r="W3742" i="15"/>
  <c r="W3743" i="15"/>
  <c r="W3744" i="15"/>
  <c r="W3745" i="15"/>
  <c r="W3746" i="15"/>
  <c r="W3747" i="15"/>
  <c r="W3748" i="15"/>
  <c r="W3749" i="15"/>
  <c r="W3750" i="15"/>
  <c r="W3751" i="15"/>
  <c r="W3752" i="15"/>
  <c r="W3753" i="15"/>
  <c r="W3754" i="15"/>
  <c r="W3755" i="15"/>
  <c r="W3756" i="15"/>
  <c r="W3757" i="15"/>
  <c r="W3758" i="15"/>
  <c r="W3759" i="15"/>
  <c r="W3760" i="15"/>
  <c r="W3761" i="15"/>
  <c r="W3762" i="15"/>
  <c r="W3763" i="15"/>
  <c r="W3764" i="15"/>
  <c r="W3765" i="15"/>
  <c r="W3766" i="15"/>
  <c r="W3767" i="15"/>
  <c r="W3768" i="15"/>
  <c r="W3769" i="15"/>
  <c r="W3770" i="15"/>
  <c r="W3771" i="15"/>
  <c r="W3772" i="15"/>
  <c r="W3773" i="15"/>
  <c r="W3774" i="15"/>
  <c r="W3775" i="15"/>
  <c r="W3776" i="15"/>
  <c r="W3777" i="15"/>
  <c r="W3778" i="15"/>
  <c r="W3779" i="15"/>
  <c r="W3780" i="15"/>
  <c r="W3781" i="15"/>
  <c r="W3782" i="15"/>
  <c r="W3783" i="15"/>
  <c r="W3784" i="15"/>
  <c r="W3785" i="15"/>
  <c r="W3786" i="15"/>
  <c r="W3787" i="15"/>
  <c r="W3788" i="15"/>
  <c r="W3789" i="15"/>
  <c r="W3790" i="15"/>
  <c r="W3791" i="15"/>
  <c r="W3792" i="15"/>
  <c r="W3793" i="15"/>
  <c r="W3794" i="15"/>
  <c r="W3795" i="15"/>
  <c r="W3796" i="15"/>
  <c r="W3797" i="15"/>
  <c r="W3798" i="15"/>
  <c r="W3799" i="15"/>
  <c r="W3800" i="15"/>
  <c r="W3801" i="15"/>
  <c r="W3802" i="15"/>
  <c r="W3803" i="15"/>
  <c r="W3804" i="15"/>
  <c r="W3805" i="15"/>
  <c r="W3806" i="15"/>
  <c r="W3807" i="15"/>
  <c r="W3808" i="15"/>
  <c r="W3809" i="15"/>
  <c r="W3810" i="15"/>
  <c r="W3811" i="15"/>
  <c r="W3812" i="15"/>
  <c r="W3813" i="15"/>
  <c r="W3814" i="15"/>
  <c r="W3815" i="15"/>
  <c r="W3816" i="15"/>
  <c r="W3817" i="15"/>
  <c r="W3818" i="15"/>
  <c r="W3819" i="15"/>
  <c r="W3820" i="15"/>
  <c r="W3821" i="15"/>
  <c r="W3822" i="15"/>
  <c r="W3823" i="15"/>
  <c r="W3824" i="15"/>
  <c r="W3825" i="15"/>
  <c r="W3826" i="15"/>
  <c r="W3827" i="15"/>
  <c r="W3828" i="15"/>
  <c r="W3829" i="15"/>
  <c r="W3830" i="15"/>
  <c r="W3831" i="15"/>
  <c r="W3832" i="15"/>
  <c r="W3833" i="15"/>
  <c r="W3834" i="15"/>
  <c r="W3835" i="15"/>
  <c r="W3836" i="15"/>
  <c r="W3837" i="15"/>
  <c r="W3838" i="15"/>
  <c r="W3839" i="15"/>
  <c r="W3840" i="15"/>
  <c r="W3841" i="15"/>
  <c r="W3842" i="15"/>
  <c r="W3843" i="15"/>
  <c r="W3844" i="15"/>
  <c r="W3845" i="15"/>
  <c r="W3846" i="15"/>
  <c r="W3847" i="15"/>
  <c r="W3848" i="15"/>
  <c r="W3849" i="15"/>
  <c r="W3850" i="15"/>
  <c r="W3851" i="15"/>
  <c r="W3852" i="15"/>
  <c r="W3853" i="15"/>
  <c r="W3854" i="15"/>
  <c r="W3855" i="15"/>
  <c r="W3856" i="15"/>
  <c r="W3857" i="15"/>
  <c r="W3858" i="15"/>
  <c r="W3859" i="15"/>
  <c r="W3860" i="15"/>
  <c r="W3861" i="15"/>
  <c r="W3862" i="15"/>
  <c r="W3863" i="15"/>
  <c r="W3864" i="15"/>
  <c r="W3865" i="15"/>
  <c r="W3866" i="15"/>
  <c r="W3867" i="15"/>
  <c r="W3868" i="15"/>
  <c r="W3869" i="15"/>
  <c r="W3870" i="15"/>
  <c r="W3871" i="15"/>
  <c r="W3872" i="15"/>
  <c r="W3873" i="15"/>
  <c r="W3874" i="15"/>
  <c r="W3875" i="15"/>
  <c r="W3876" i="15"/>
  <c r="W3877" i="15"/>
  <c r="W3878" i="15"/>
  <c r="W3879" i="15"/>
  <c r="W3880" i="15"/>
  <c r="W3881" i="15"/>
  <c r="W3882" i="15"/>
  <c r="W3883" i="15"/>
  <c r="W3884" i="15"/>
  <c r="W3885" i="15"/>
  <c r="W3886" i="15"/>
  <c r="W3887" i="15"/>
  <c r="W3888" i="15"/>
  <c r="W3889" i="15"/>
  <c r="W3890" i="15"/>
  <c r="W3891" i="15"/>
  <c r="W3892" i="15"/>
  <c r="W3893" i="15"/>
  <c r="W3894" i="15"/>
  <c r="W3895" i="15"/>
  <c r="W3896" i="15"/>
  <c r="W3897" i="15"/>
  <c r="W3898" i="15"/>
  <c r="W3899" i="15"/>
  <c r="W3900" i="15"/>
  <c r="W3901" i="15"/>
  <c r="W3902" i="15"/>
  <c r="W3903" i="15"/>
  <c r="W3904" i="15"/>
  <c r="W3905" i="15"/>
  <c r="W3906" i="15"/>
  <c r="W3907" i="15"/>
  <c r="W3908" i="15"/>
  <c r="W3909" i="15"/>
  <c r="W3910" i="15"/>
  <c r="W3911" i="15"/>
  <c r="W3912" i="15"/>
  <c r="W3913" i="15"/>
  <c r="W3914" i="15"/>
  <c r="W3915" i="15"/>
  <c r="W3916" i="15"/>
  <c r="W3917" i="15"/>
  <c r="W3918" i="15"/>
  <c r="W3919" i="15"/>
  <c r="W3920" i="15"/>
  <c r="W3921" i="15"/>
  <c r="W3922" i="15"/>
  <c r="W3923" i="15"/>
  <c r="W3924" i="15"/>
  <c r="W3925" i="15"/>
  <c r="W3926" i="15"/>
  <c r="W3927" i="15"/>
  <c r="W3928" i="15"/>
  <c r="W3929" i="15"/>
  <c r="W3930" i="15"/>
  <c r="W3931" i="15"/>
  <c r="W3932" i="15"/>
  <c r="W3933" i="15"/>
  <c r="W3934" i="15"/>
  <c r="W3935" i="15"/>
  <c r="W3936" i="15"/>
  <c r="W3937" i="15"/>
  <c r="W3938" i="15"/>
  <c r="W3939" i="15"/>
  <c r="W3940" i="15"/>
  <c r="W3941" i="15"/>
  <c r="W3942" i="15"/>
  <c r="W3943" i="15"/>
  <c r="W3944" i="15"/>
  <c r="W3945" i="15"/>
  <c r="W3946" i="15"/>
  <c r="W3947" i="15"/>
  <c r="W3948" i="15"/>
  <c r="W3949" i="15"/>
  <c r="W3950" i="15"/>
  <c r="W3951" i="15"/>
  <c r="W3952" i="15"/>
  <c r="W3953" i="15"/>
  <c r="W3954" i="15"/>
  <c r="W3955" i="15"/>
  <c r="W3956" i="15"/>
  <c r="W3957" i="15"/>
  <c r="W3958" i="15"/>
  <c r="W3959" i="15"/>
  <c r="W3960" i="15"/>
  <c r="W3961" i="15"/>
  <c r="W3962" i="15"/>
  <c r="W3963" i="15"/>
  <c r="W3964" i="15"/>
  <c r="W3965" i="15"/>
  <c r="W3966" i="15"/>
  <c r="W3967" i="15"/>
  <c r="W3968" i="15"/>
  <c r="W3969" i="15"/>
  <c r="W3970" i="15"/>
  <c r="W3971" i="15"/>
  <c r="W3972" i="15"/>
  <c r="W3973" i="15"/>
  <c r="W3974" i="15"/>
  <c r="W3975" i="15"/>
  <c r="W3976" i="15"/>
  <c r="W3977" i="15"/>
  <c r="W3978" i="15"/>
  <c r="W3979" i="15"/>
  <c r="W3980" i="15"/>
  <c r="W3981" i="15"/>
  <c r="W3982" i="15"/>
  <c r="W3983" i="15"/>
  <c r="W3984" i="15"/>
  <c r="W3985" i="15"/>
  <c r="W3986" i="15"/>
  <c r="W3987" i="15"/>
  <c r="W3988" i="15"/>
  <c r="W3989" i="15"/>
  <c r="W3990" i="15"/>
  <c r="W3991" i="15"/>
  <c r="W3992" i="15"/>
  <c r="W3993" i="15"/>
  <c r="W3994" i="15"/>
  <c r="W3995" i="15"/>
  <c r="W3996" i="15"/>
  <c r="W3997" i="15"/>
  <c r="W3998" i="15"/>
  <c r="W3999" i="15"/>
  <c r="W4000" i="15"/>
  <c r="W4001" i="15"/>
  <c r="W4002" i="15"/>
  <c r="W4003" i="15"/>
  <c r="W4004" i="15"/>
  <c r="W4005" i="15"/>
  <c r="W4006" i="15"/>
  <c r="W4007" i="15"/>
  <c r="W4008" i="15"/>
  <c r="W4009" i="15"/>
  <c r="W4010" i="15"/>
  <c r="W4011" i="15"/>
  <c r="W4012" i="15"/>
  <c r="W4013" i="15"/>
  <c r="W4014" i="15"/>
  <c r="W4015" i="15"/>
  <c r="W4016" i="15"/>
  <c r="W4017" i="15"/>
  <c r="W4018" i="15"/>
  <c r="W4019" i="15"/>
  <c r="W4020" i="15"/>
  <c r="W4021" i="15"/>
  <c r="W4022" i="15"/>
  <c r="W4023" i="15"/>
  <c r="W4024" i="15"/>
  <c r="W4025" i="15"/>
  <c r="W4026" i="15"/>
  <c r="W4027" i="15"/>
  <c r="W4028" i="15"/>
  <c r="W4029" i="15"/>
  <c r="W4030" i="15"/>
  <c r="W4031" i="15"/>
  <c r="W4032" i="15"/>
  <c r="W4033" i="15"/>
  <c r="W4034" i="15"/>
  <c r="W4035" i="15"/>
  <c r="W4036" i="15"/>
  <c r="W4037" i="15"/>
  <c r="W4038" i="15"/>
  <c r="W4039" i="15"/>
  <c r="W4040" i="15"/>
  <c r="W4041" i="15"/>
  <c r="W4042" i="15"/>
  <c r="W4043" i="15"/>
  <c r="W4044" i="15"/>
  <c r="W4045" i="15"/>
  <c r="W4046" i="15"/>
  <c r="W4047" i="15"/>
  <c r="W4048" i="15"/>
  <c r="W4049" i="15"/>
  <c r="W4050" i="15"/>
  <c r="W4051" i="15"/>
  <c r="W4052" i="15"/>
  <c r="W4053" i="15"/>
  <c r="W4054" i="15"/>
  <c r="W4055" i="15"/>
  <c r="W4056" i="15"/>
  <c r="W4057" i="15"/>
  <c r="W4058" i="15"/>
  <c r="W4059" i="15"/>
  <c r="W4060" i="15"/>
  <c r="W4061" i="15"/>
  <c r="W4062" i="15"/>
  <c r="W4063" i="15"/>
  <c r="W4064" i="15"/>
  <c r="W4065" i="15"/>
  <c r="W4066" i="15"/>
  <c r="W4067" i="15"/>
  <c r="W4068" i="15"/>
  <c r="W4069" i="15"/>
  <c r="W4070" i="15"/>
  <c r="W4071" i="15"/>
  <c r="W4072" i="15"/>
  <c r="W4073" i="15"/>
  <c r="W4074" i="15"/>
  <c r="W4075" i="15"/>
  <c r="W4076" i="15"/>
  <c r="W4077" i="15"/>
  <c r="W4078" i="15"/>
  <c r="W4079" i="15"/>
  <c r="W4080" i="15"/>
  <c r="W4081" i="15"/>
  <c r="W4082" i="15"/>
  <c r="W4083" i="15"/>
  <c r="W4084" i="15"/>
  <c r="W4085" i="15"/>
  <c r="W4086" i="15"/>
  <c r="W4087" i="15"/>
  <c r="W4088" i="15"/>
  <c r="W4089" i="15"/>
  <c r="W4090" i="15"/>
  <c r="W4091" i="15"/>
  <c r="W4092" i="15"/>
  <c r="W4093" i="15"/>
  <c r="W4094" i="15"/>
  <c r="W4095" i="15"/>
  <c r="W4096" i="15"/>
  <c r="W4097" i="15"/>
  <c r="W4098" i="15"/>
  <c r="W4099" i="15"/>
  <c r="W4100" i="15"/>
  <c r="W4101" i="15"/>
  <c r="W4102" i="15"/>
  <c r="W4103" i="15"/>
  <c r="W4104" i="15"/>
  <c r="W4105" i="15"/>
  <c r="W4106" i="15"/>
  <c r="W4107" i="15"/>
  <c r="W4108" i="15"/>
  <c r="W4109" i="15"/>
  <c r="W4110" i="15"/>
  <c r="W4111" i="15"/>
  <c r="W4112" i="15"/>
  <c r="W4113" i="15"/>
  <c r="W4114" i="15"/>
  <c r="W4115" i="15"/>
  <c r="W4116" i="15"/>
  <c r="W4117" i="15"/>
  <c r="W4118" i="15"/>
  <c r="W4119" i="15"/>
  <c r="W4120" i="15"/>
  <c r="W4121" i="15"/>
  <c r="W4122" i="15"/>
  <c r="W4123" i="15"/>
  <c r="W4124" i="15"/>
  <c r="W4125" i="15"/>
  <c r="W4126" i="15"/>
  <c r="W4127" i="15"/>
  <c r="W4128" i="15"/>
  <c r="W4129" i="15"/>
  <c r="W4130" i="15"/>
  <c r="W4131" i="15"/>
  <c r="W4132" i="15"/>
  <c r="W4133" i="15"/>
  <c r="W4134" i="15"/>
  <c r="W4135" i="15"/>
  <c r="W4136" i="15"/>
  <c r="W4137" i="15"/>
  <c r="W4138" i="15"/>
  <c r="W4139" i="15"/>
  <c r="W4140" i="15"/>
  <c r="W4141" i="15"/>
  <c r="W4142" i="15"/>
  <c r="W4143" i="15"/>
  <c r="W4144" i="15"/>
  <c r="W4145" i="15"/>
  <c r="W4146" i="15"/>
  <c r="W4147" i="15"/>
  <c r="W4148" i="15"/>
  <c r="W4149" i="15"/>
  <c r="W4150" i="15"/>
  <c r="W4151" i="15"/>
  <c r="W4152" i="15"/>
  <c r="W4153" i="15"/>
  <c r="W4154" i="15"/>
  <c r="W4155" i="15"/>
  <c r="W4156" i="15"/>
  <c r="W4157" i="15"/>
  <c r="W4158" i="15"/>
  <c r="W4159" i="15"/>
  <c r="W4160" i="15"/>
  <c r="W4161" i="15"/>
  <c r="W4162" i="15"/>
  <c r="W4163" i="15"/>
  <c r="W4164" i="15"/>
  <c r="W4165" i="15"/>
  <c r="W4166" i="15"/>
  <c r="W4167" i="15"/>
  <c r="W4168" i="15"/>
  <c r="W4169" i="15"/>
  <c r="W4170" i="15"/>
  <c r="W4171" i="15"/>
  <c r="W4172" i="15"/>
  <c r="W4173" i="15"/>
  <c r="W4174" i="15"/>
  <c r="W4175" i="15"/>
  <c r="W4176" i="15"/>
  <c r="W4177" i="15"/>
  <c r="W4178" i="15"/>
  <c r="W4179" i="15"/>
  <c r="W4180" i="15"/>
  <c r="W4181" i="15"/>
  <c r="W4182" i="15"/>
  <c r="W4183" i="15"/>
  <c r="W4184" i="15"/>
  <c r="W4185" i="15"/>
  <c r="W4186" i="15"/>
  <c r="W4187" i="15"/>
  <c r="W4188" i="15"/>
  <c r="W4189" i="15"/>
  <c r="W4190" i="15"/>
  <c r="W4191" i="15"/>
  <c r="W4192" i="15"/>
  <c r="W4193" i="15"/>
  <c r="W4194" i="15"/>
  <c r="W4195" i="15"/>
  <c r="W4196" i="15"/>
  <c r="W4197" i="15"/>
  <c r="W4198" i="15"/>
  <c r="W4199" i="15"/>
  <c r="W4200" i="15"/>
  <c r="W4201" i="15"/>
  <c r="W4202" i="15"/>
  <c r="W4203" i="15"/>
  <c r="W4204" i="15"/>
  <c r="W4205" i="15"/>
  <c r="W4206" i="15"/>
  <c r="W4207" i="15"/>
  <c r="W4208" i="15"/>
  <c r="W4209" i="15"/>
  <c r="W4210" i="15"/>
  <c r="W4211" i="15"/>
  <c r="W4212" i="15"/>
  <c r="W4213" i="15"/>
  <c r="W4214" i="15"/>
  <c r="W4215" i="15"/>
  <c r="W4216" i="15"/>
  <c r="W4217" i="15"/>
  <c r="W4218" i="15"/>
  <c r="W4219" i="15"/>
  <c r="W4220" i="15"/>
  <c r="W4221" i="15"/>
  <c r="W4222" i="15"/>
  <c r="W4223" i="15"/>
  <c r="W4224" i="15"/>
  <c r="W4225" i="15"/>
  <c r="W4226" i="15"/>
  <c r="W4227" i="15"/>
  <c r="W4228" i="15"/>
  <c r="W4229" i="15"/>
  <c r="W4230" i="15"/>
  <c r="W4231" i="15"/>
  <c r="W4232" i="15"/>
  <c r="W4233" i="15"/>
  <c r="W4234" i="15"/>
  <c r="W4235" i="15"/>
  <c r="W4236" i="15"/>
  <c r="W4237" i="15"/>
  <c r="W4238" i="15"/>
  <c r="W4239" i="15"/>
  <c r="W4240" i="15"/>
  <c r="W4241" i="15"/>
  <c r="W4242" i="15"/>
  <c r="W4243" i="15"/>
  <c r="W4244" i="15"/>
  <c r="W4245" i="15"/>
  <c r="W4246" i="15"/>
  <c r="W4247" i="15"/>
  <c r="W4248" i="15"/>
  <c r="W4249" i="15"/>
  <c r="W4250" i="15"/>
  <c r="W4251" i="15"/>
  <c r="W4252" i="15"/>
  <c r="W4253" i="15"/>
  <c r="W4254" i="15"/>
  <c r="W4255" i="15"/>
  <c r="W4256" i="15"/>
  <c r="W4257" i="15"/>
  <c r="W4258" i="15"/>
  <c r="W4259" i="15"/>
  <c r="W4260" i="15"/>
  <c r="W4261" i="15"/>
  <c r="W4262" i="15"/>
  <c r="W4263" i="15"/>
  <c r="W4264" i="15"/>
  <c r="W4265" i="15"/>
  <c r="W4266" i="15"/>
  <c r="W4267" i="15"/>
  <c r="W4268" i="15"/>
  <c r="W4269" i="15"/>
  <c r="W4270" i="15"/>
  <c r="W4271" i="15"/>
  <c r="W4272" i="15"/>
  <c r="W4273" i="15"/>
  <c r="W4274" i="15"/>
  <c r="W4275" i="15"/>
  <c r="W4276" i="15"/>
  <c r="W4277" i="15"/>
  <c r="W4278" i="15"/>
  <c r="W4279" i="15"/>
  <c r="W4280" i="15"/>
  <c r="W4281" i="15"/>
  <c r="W4282" i="15"/>
  <c r="W4283" i="15"/>
  <c r="W4284" i="15"/>
  <c r="W4285" i="15"/>
  <c r="W4286" i="15"/>
  <c r="W4287" i="15"/>
  <c r="W4288" i="15"/>
  <c r="W4289" i="15"/>
  <c r="W4290" i="15"/>
  <c r="W4291" i="15"/>
  <c r="W4292" i="15"/>
  <c r="W4293" i="15"/>
  <c r="W4294" i="15"/>
  <c r="W4295" i="15"/>
  <c r="W4296" i="15"/>
  <c r="W4297" i="15"/>
  <c r="W4298" i="15"/>
  <c r="W4299" i="15"/>
  <c r="W4300" i="15"/>
  <c r="W4301" i="15"/>
  <c r="W4302" i="15"/>
  <c r="W4303" i="15"/>
  <c r="W4304" i="15"/>
  <c r="W4305" i="15"/>
  <c r="W4306" i="15"/>
  <c r="W4307" i="15"/>
  <c r="W4308" i="15"/>
  <c r="W4309" i="15"/>
  <c r="W4310" i="15"/>
  <c r="W4311" i="15"/>
  <c r="W4312" i="15"/>
  <c r="W4313" i="15"/>
  <c r="W4314" i="15"/>
  <c r="W4315" i="15"/>
  <c r="W4316" i="15"/>
  <c r="W4317" i="15"/>
  <c r="W4318" i="15"/>
  <c r="W4319" i="15"/>
  <c r="W4320" i="15"/>
  <c r="W4321" i="15"/>
  <c r="W4322" i="15"/>
  <c r="W4323" i="15"/>
  <c r="W4324" i="15"/>
  <c r="W4325" i="15"/>
  <c r="W4326" i="15"/>
  <c r="W4327" i="15"/>
  <c r="W4328" i="15"/>
  <c r="W4329" i="15"/>
  <c r="W4330" i="15"/>
  <c r="W4331" i="15"/>
  <c r="W4332" i="15"/>
  <c r="W4333" i="15"/>
  <c r="W4334" i="15"/>
  <c r="W4335" i="15"/>
  <c r="W4336" i="15"/>
  <c r="W4337" i="15"/>
  <c r="W4338" i="15"/>
  <c r="W4339" i="15"/>
  <c r="W4340" i="15"/>
  <c r="W4341" i="15"/>
  <c r="W4342" i="15"/>
  <c r="W4343" i="15"/>
  <c r="W4344" i="15"/>
  <c r="W4345" i="15"/>
  <c r="W4346" i="15"/>
  <c r="W4347" i="15"/>
  <c r="W4348" i="15"/>
  <c r="W4349" i="15"/>
  <c r="W4350" i="15"/>
  <c r="W4351" i="15"/>
  <c r="W4352" i="15"/>
  <c r="W4353" i="15"/>
  <c r="W4354" i="15"/>
  <c r="W4355" i="15"/>
  <c r="W4356" i="15"/>
  <c r="W4357" i="15"/>
  <c r="W4358" i="15"/>
  <c r="W4359" i="15"/>
  <c r="W4360" i="15"/>
  <c r="W4361" i="15"/>
  <c r="W4362" i="15"/>
  <c r="W4363" i="15"/>
  <c r="W4364" i="15"/>
  <c r="W4365" i="15"/>
  <c r="W4366" i="15"/>
  <c r="W4367" i="15"/>
  <c r="W4368" i="15"/>
  <c r="W4369" i="15"/>
  <c r="W4370" i="15"/>
  <c r="W4371" i="15"/>
  <c r="W4372" i="15"/>
  <c r="W4373" i="15"/>
  <c r="W4374" i="15"/>
  <c r="W4375" i="15"/>
  <c r="W4376" i="15"/>
  <c r="W4377" i="15"/>
  <c r="W4378" i="15"/>
  <c r="W4379" i="15"/>
  <c r="W4380" i="15"/>
  <c r="W4381" i="15"/>
  <c r="W4382" i="15"/>
  <c r="W4383" i="15"/>
  <c r="W4384" i="15"/>
  <c r="W4385" i="15"/>
  <c r="W4386" i="15"/>
  <c r="W4387" i="15"/>
  <c r="W4388" i="15"/>
  <c r="W4389" i="15"/>
  <c r="W4390" i="15"/>
  <c r="W4391" i="15"/>
  <c r="W4392" i="15"/>
  <c r="W4393" i="15"/>
  <c r="W4394" i="15"/>
  <c r="W4395" i="15"/>
  <c r="W4396" i="15"/>
  <c r="W4397" i="15"/>
  <c r="W4398" i="15"/>
  <c r="W4399" i="15"/>
  <c r="W4400" i="15"/>
  <c r="W4401" i="15"/>
  <c r="W4402" i="15"/>
  <c r="W4403" i="15"/>
  <c r="W4404" i="15"/>
  <c r="W4405" i="15"/>
  <c r="W4406" i="15"/>
  <c r="W4407" i="15"/>
  <c r="W4408" i="15"/>
  <c r="W4409" i="15"/>
  <c r="W4410" i="15"/>
  <c r="W4411" i="15"/>
  <c r="W4412" i="15"/>
  <c r="W4413" i="15"/>
  <c r="W4414" i="15"/>
  <c r="W4415" i="15"/>
  <c r="W4416" i="15"/>
  <c r="W4417" i="15"/>
  <c r="W4418" i="15"/>
  <c r="W4419" i="15"/>
  <c r="W4420" i="15"/>
  <c r="W4421" i="15"/>
  <c r="W4422" i="15"/>
  <c r="W4423" i="15"/>
  <c r="W4424" i="15"/>
  <c r="W4425" i="15"/>
  <c r="W4426" i="15"/>
  <c r="W4427" i="15"/>
  <c r="W4428" i="15"/>
  <c r="W4429" i="15"/>
  <c r="W4430" i="15"/>
  <c r="W4431" i="15"/>
  <c r="W4432" i="15"/>
  <c r="W4433" i="15"/>
  <c r="W4434" i="15"/>
  <c r="W4435" i="15"/>
  <c r="W4436" i="15"/>
  <c r="W4437" i="15"/>
  <c r="W4438" i="15"/>
  <c r="W4439" i="15"/>
  <c r="W4440" i="15"/>
  <c r="W4441" i="15"/>
  <c r="W4442" i="15"/>
  <c r="W4443" i="15"/>
  <c r="W4444" i="15"/>
  <c r="W4445" i="15"/>
  <c r="W4446" i="15"/>
  <c r="W4447" i="15"/>
  <c r="W4448" i="15"/>
  <c r="W4449" i="15"/>
  <c r="W4450" i="15"/>
  <c r="W4451" i="15"/>
  <c r="W4452" i="15"/>
  <c r="W4453" i="15"/>
  <c r="W4454" i="15"/>
  <c r="W4455" i="15"/>
  <c r="W4456" i="15"/>
  <c r="W4457" i="15"/>
  <c r="W4458" i="15"/>
  <c r="W4459" i="15"/>
  <c r="W4460" i="15"/>
  <c r="W4461" i="15"/>
  <c r="W4462" i="15"/>
  <c r="W4463" i="15"/>
  <c r="W4464" i="15"/>
  <c r="W4465" i="15"/>
  <c r="W4466" i="15"/>
  <c r="W4467" i="15"/>
  <c r="W4468" i="15"/>
  <c r="W4469" i="15"/>
  <c r="W4470" i="15"/>
  <c r="W4471" i="15"/>
  <c r="W4472" i="15"/>
  <c r="W4473" i="15"/>
  <c r="W4474" i="15"/>
  <c r="W4475" i="15"/>
  <c r="W4476" i="15"/>
  <c r="W4477" i="15"/>
  <c r="W4478" i="15"/>
  <c r="W4479" i="15"/>
  <c r="W4480" i="15"/>
  <c r="W4481" i="15"/>
  <c r="W4482" i="15"/>
  <c r="W4483" i="15"/>
  <c r="W4484" i="15"/>
  <c r="W4485" i="15"/>
  <c r="W4486" i="15"/>
  <c r="W4487" i="15"/>
  <c r="W4488" i="15"/>
  <c r="W4489" i="15"/>
  <c r="W4490" i="15"/>
  <c r="W4491" i="15"/>
  <c r="W4492" i="15"/>
  <c r="W4493" i="15"/>
  <c r="W4494" i="15"/>
  <c r="W4495" i="15"/>
  <c r="W4496" i="15"/>
  <c r="W4497" i="15"/>
  <c r="W4498" i="15"/>
  <c r="W4499" i="15"/>
  <c r="W4500" i="15"/>
  <c r="W4501" i="15"/>
  <c r="W4502" i="15"/>
  <c r="W4503" i="15"/>
  <c r="W4504" i="15"/>
  <c r="W4505" i="15"/>
  <c r="W4506" i="15"/>
  <c r="W4507" i="15"/>
  <c r="W4508" i="15"/>
  <c r="W4509" i="15"/>
  <c r="W4510" i="15"/>
  <c r="W4511" i="15"/>
  <c r="W4512" i="15"/>
  <c r="W4513" i="15"/>
  <c r="W4514" i="15"/>
  <c r="W4515" i="15"/>
  <c r="W4516" i="15"/>
  <c r="W4517" i="15"/>
  <c r="W4518" i="15"/>
  <c r="W4519" i="15"/>
  <c r="W4520" i="15"/>
  <c r="W4521" i="15"/>
  <c r="W4522" i="15"/>
  <c r="W4523" i="15"/>
  <c r="W4524" i="15"/>
  <c r="W4525" i="15"/>
  <c r="W4526" i="15"/>
  <c r="W4527" i="15"/>
  <c r="W4528" i="15"/>
  <c r="W4529" i="15"/>
  <c r="W4530" i="15"/>
  <c r="W4531" i="15"/>
  <c r="W4532" i="15"/>
  <c r="W4533" i="15"/>
  <c r="W4534" i="15"/>
  <c r="W4535" i="15"/>
  <c r="W4536" i="15"/>
  <c r="W4537" i="15"/>
  <c r="W4538" i="15"/>
  <c r="W4539" i="15"/>
  <c r="W4540" i="15"/>
  <c r="W4541" i="15"/>
  <c r="W4542" i="15"/>
  <c r="W4543" i="15"/>
  <c r="W4544" i="15"/>
  <c r="W4545" i="15"/>
  <c r="W4546" i="15"/>
  <c r="W4547" i="15"/>
  <c r="W4548" i="15"/>
  <c r="W4549" i="15"/>
  <c r="W4550" i="15"/>
  <c r="W4551" i="15"/>
  <c r="W4552" i="15"/>
  <c r="W4553" i="15"/>
  <c r="W4554" i="15"/>
  <c r="W4555" i="15"/>
  <c r="W4556" i="15"/>
  <c r="W4557" i="15"/>
  <c r="W4558" i="15"/>
  <c r="W4559" i="15"/>
  <c r="W4560" i="15"/>
  <c r="W4561" i="15"/>
  <c r="W4562" i="15"/>
  <c r="W4563" i="15"/>
  <c r="W4564" i="15"/>
  <c r="W4565" i="15"/>
  <c r="W4566" i="15"/>
  <c r="W4567" i="15"/>
  <c r="W4568" i="15"/>
  <c r="W4569" i="15"/>
  <c r="W4570" i="15"/>
  <c r="W4571" i="15"/>
  <c r="W4572" i="15"/>
  <c r="W4573" i="15"/>
  <c r="W4574" i="15"/>
  <c r="W4575" i="15"/>
  <c r="W4576" i="15"/>
  <c r="W4577" i="15"/>
  <c r="W4578" i="15"/>
  <c r="W4579" i="15"/>
  <c r="W4580" i="15"/>
  <c r="W4581" i="15"/>
  <c r="W4582" i="15"/>
  <c r="W4583" i="15"/>
  <c r="W4584" i="15"/>
  <c r="W4585" i="15"/>
  <c r="W4586" i="15"/>
  <c r="W4587" i="15"/>
  <c r="W4588" i="15"/>
  <c r="W4589" i="15"/>
  <c r="W4590" i="15"/>
  <c r="W4591" i="15"/>
  <c r="W4592" i="15"/>
  <c r="W4593" i="15"/>
  <c r="W4594" i="15"/>
  <c r="W4595" i="15"/>
  <c r="W4596" i="15"/>
  <c r="W4597" i="15"/>
  <c r="W4598" i="15"/>
  <c r="W4599" i="15"/>
  <c r="W4600" i="15"/>
  <c r="W4601" i="15"/>
  <c r="W4602" i="15"/>
  <c r="W4603" i="15"/>
  <c r="W4604" i="15"/>
  <c r="W4605" i="15"/>
  <c r="W4606" i="15"/>
  <c r="W4607" i="15"/>
  <c r="W4608" i="15"/>
  <c r="W4609" i="15"/>
  <c r="W4610" i="15"/>
  <c r="W4611" i="15"/>
  <c r="W4612" i="15"/>
  <c r="W4613" i="15"/>
  <c r="W4614" i="15"/>
  <c r="W4615" i="15"/>
  <c r="W4616" i="15"/>
  <c r="W4617" i="15"/>
  <c r="W4618" i="15"/>
  <c r="W4619" i="15"/>
  <c r="W4620" i="15"/>
  <c r="W4621" i="15"/>
  <c r="W4622" i="15"/>
  <c r="W4623" i="15"/>
  <c r="W4624" i="15"/>
  <c r="W4625" i="15"/>
  <c r="W4626" i="15"/>
  <c r="W4627" i="15"/>
  <c r="W4628" i="15"/>
  <c r="W4629" i="15"/>
  <c r="W4630" i="15"/>
  <c r="W4631" i="15"/>
  <c r="W4632" i="15"/>
  <c r="W4633" i="15"/>
  <c r="W4634" i="15"/>
  <c r="W4635" i="15"/>
  <c r="W4636" i="15"/>
  <c r="W4637" i="15"/>
  <c r="W4638" i="15"/>
  <c r="W4639" i="15"/>
  <c r="W4640" i="15"/>
  <c r="W4641" i="15"/>
  <c r="W4642" i="15"/>
  <c r="W4643" i="15"/>
  <c r="W4644" i="15"/>
  <c r="W4645" i="15"/>
  <c r="W4646" i="15"/>
  <c r="W4647" i="15"/>
  <c r="W4648" i="15"/>
  <c r="W4649" i="15"/>
  <c r="W4650" i="15"/>
  <c r="W4651" i="15"/>
  <c r="W4652" i="15"/>
  <c r="W4653" i="15"/>
  <c r="W4654" i="15"/>
  <c r="W4655" i="15"/>
  <c r="W4656" i="15"/>
  <c r="W4657" i="15"/>
  <c r="W4658" i="15"/>
  <c r="W4659" i="15"/>
  <c r="W4660" i="15"/>
  <c r="W4661" i="15"/>
  <c r="W4662" i="15"/>
  <c r="W4663" i="15"/>
  <c r="W4664" i="15"/>
  <c r="W4665" i="15"/>
  <c r="W4666" i="15"/>
  <c r="W4667" i="15"/>
  <c r="W4668" i="15"/>
  <c r="W4669" i="15"/>
  <c r="W4670" i="15"/>
  <c r="W4671" i="15"/>
  <c r="W4672" i="15"/>
  <c r="W4673" i="15"/>
  <c r="W4674" i="15"/>
  <c r="W4675" i="15"/>
  <c r="W4676" i="15"/>
  <c r="W4677" i="15"/>
  <c r="W4678" i="15"/>
  <c r="W4679" i="15"/>
  <c r="W4680" i="15"/>
  <c r="W4681" i="15"/>
  <c r="W4682" i="15"/>
  <c r="W4683" i="15"/>
  <c r="W4684" i="15"/>
  <c r="W4685" i="15"/>
  <c r="W4686" i="15"/>
  <c r="W4687" i="15"/>
  <c r="W4688" i="15"/>
  <c r="W4689" i="15"/>
  <c r="W4690" i="15"/>
  <c r="W4691" i="15"/>
  <c r="W4692" i="15"/>
  <c r="W4693" i="15"/>
  <c r="W4694" i="15"/>
  <c r="W4695" i="15"/>
  <c r="W4696" i="15"/>
  <c r="W4697" i="15"/>
  <c r="W4698" i="15"/>
  <c r="W4699" i="15"/>
  <c r="W4700" i="15"/>
  <c r="W4701" i="15"/>
  <c r="W4702" i="15"/>
  <c r="W4703" i="15"/>
  <c r="W4704" i="15"/>
  <c r="W4705" i="15"/>
  <c r="W4706" i="15"/>
  <c r="W4707" i="15"/>
  <c r="W4708" i="15"/>
  <c r="W4709" i="15"/>
  <c r="W4710" i="15"/>
  <c r="W4711" i="15"/>
  <c r="W4712" i="15"/>
  <c r="W4713" i="15"/>
  <c r="W4714" i="15"/>
  <c r="W4715" i="15"/>
  <c r="W4716" i="15"/>
  <c r="W4717" i="15"/>
  <c r="W4718" i="15"/>
  <c r="W4719" i="15"/>
  <c r="W4720" i="15"/>
  <c r="W4721" i="15"/>
  <c r="W4722" i="15"/>
  <c r="W4723" i="15"/>
  <c r="W4724" i="15"/>
  <c r="W4725" i="15"/>
  <c r="W4726" i="15"/>
  <c r="W4727" i="15"/>
  <c r="W4728" i="15"/>
  <c r="W4729" i="15"/>
  <c r="W4730" i="15"/>
  <c r="W4731" i="15"/>
  <c r="W4732" i="15"/>
  <c r="W4733" i="15"/>
  <c r="W4734" i="15"/>
  <c r="W4735" i="15"/>
  <c r="W4736" i="15"/>
  <c r="W4737" i="15"/>
  <c r="W4738" i="15"/>
  <c r="W4739" i="15"/>
  <c r="W4740" i="15"/>
  <c r="W4741" i="15"/>
  <c r="W4742" i="15"/>
  <c r="W4743" i="15"/>
  <c r="W4744" i="15"/>
  <c r="W4745" i="15"/>
  <c r="W4746" i="15"/>
  <c r="W4747" i="15"/>
  <c r="W4748" i="15"/>
  <c r="W4749" i="15"/>
  <c r="W4750" i="15"/>
  <c r="W4751" i="15"/>
  <c r="W4752" i="15"/>
  <c r="W4753" i="15"/>
  <c r="W4754" i="15"/>
  <c r="W4755" i="15"/>
  <c r="W4756" i="15"/>
  <c r="W4757" i="15"/>
  <c r="W4758" i="15"/>
  <c r="W4759" i="15"/>
  <c r="W4760" i="15"/>
  <c r="W4761" i="15"/>
  <c r="W4762" i="15"/>
  <c r="W4763" i="15"/>
  <c r="W4764" i="15"/>
  <c r="W4765" i="15"/>
  <c r="W4766" i="15"/>
  <c r="W4767" i="15"/>
  <c r="W4768" i="15"/>
  <c r="W4769" i="15"/>
  <c r="W4770" i="15"/>
  <c r="W4771" i="15"/>
  <c r="W4772" i="15"/>
  <c r="W4773" i="15"/>
  <c r="W4774" i="15"/>
  <c r="W4775" i="15"/>
  <c r="W4776" i="15"/>
  <c r="W4777" i="15"/>
  <c r="W4778" i="15"/>
  <c r="W4779" i="15"/>
  <c r="W4780" i="15"/>
  <c r="W4781" i="15"/>
  <c r="W4782" i="15"/>
  <c r="W4783" i="15"/>
  <c r="W4784" i="15"/>
  <c r="W4785" i="15"/>
  <c r="W4786" i="15"/>
  <c r="W4787" i="15"/>
  <c r="W4788" i="15"/>
  <c r="W4789" i="15"/>
  <c r="W4790" i="15"/>
  <c r="W4791" i="15"/>
  <c r="W4792" i="15"/>
  <c r="W4793" i="15"/>
  <c r="W4794" i="15"/>
  <c r="W4795" i="15"/>
  <c r="W4796" i="15"/>
  <c r="W4797" i="15"/>
  <c r="W4798" i="15"/>
  <c r="W4799" i="15"/>
  <c r="W4800" i="15"/>
  <c r="W4801" i="15"/>
  <c r="W4802" i="15"/>
  <c r="W4803" i="15"/>
  <c r="W4804" i="15"/>
  <c r="W4805" i="15"/>
  <c r="W4806" i="15"/>
  <c r="W4807" i="15"/>
  <c r="W4808" i="15"/>
  <c r="W4809" i="15"/>
  <c r="W4810" i="15"/>
  <c r="W4811" i="15"/>
  <c r="W4812" i="15"/>
  <c r="W4813" i="15"/>
  <c r="W4814" i="15"/>
  <c r="W4815" i="15"/>
  <c r="W4816" i="15"/>
  <c r="W4817" i="15"/>
  <c r="W4818" i="15"/>
  <c r="W4819" i="15"/>
  <c r="W4820" i="15"/>
  <c r="W4821" i="15"/>
  <c r="W4822" i="15"/>
  <c r="W4823" i="15"/>
  <c r="W4824" i="15"/>
  <c r="W4825" i="15"/>
  <c r="W4826" i="15"/>
  <c r="W4827" i="15"/>
  <c r="W4828" i="15"/>
  <c r="W4829" i="15"/>
  <c r="W4830" i="15"/>
  <c r="W4831" i="15"/>
  <c r="W4832" i="15"/>
  <c r="W4833" i="15"/>
  <c r="W4834" i="15"/>
  <c r="W4835" i="15"/>
  <c r="W4836" i="15"/>
  <c r="W4837" i="15"/>
  <c r="W4838" i="15"/>
  <c r="W4839" i="15"/>
  <c r="W4840" i="15"/>
  <c r="W4841" i="15"/>
  <c r="W4842" i="15"/>
  <c r="W4843" i="15"/>
  <c r="W4844" i="15"/>
  <c r="W4845" i="15"/>
  <c r="W4846" i="15"/>
  <c r="W4847" i="15"/>
  <c r="W4848" i="15"/>
  <c r="W4849" i="15"/>
  <c r="W4850" i="15"/>
  <c r="W4851" i="15"/>
  <c r="W4852" i="15"/>
  <c r="W4853" i="15"/>
  <c r="W4854" i="15"/>
  <c r="W4855" i="15"/>
  <c r="W4856" i="15"/>
  <c r="W4857" i="15"/>
  <c r="W4858" i="15"/>
  <c r="W4859" i="15"/>
  <c r="W4860" i="15"/>
  <c r="W4861" i="15"/>
  <c r="W4862" i="15"/>
  <c r="W4863" i="15"/>
  <c r="W4864" i="15"/>
  <c r="W4865" i="15"/>
  <c r="W4866" i="15"/>
  <c r="W4867" i="15"/>
  <c r="W4868" i="15"/>
  <c r="W4869" i="15"/>
  <c r="W4870" i="15"/>
  <c r="W4871" i="15"/>
  <c r="W4872" i="15"/>
  <c r="W4873" i="15"/>
  <c r="W4874" i="15"/>
  <c r="W4875" i="15"/>
  <c r="W4876" i="15"/>
  <c r="W4877" i="15"/>
  <c r="W4878" i="15"/>
  <c r="W4879" i="15"/>
  <c r="W4880" i="15"/>
  <c r="W4881" i="15"/>
  <c r="W4882" i="15"/>
  <c r="W4883" i="15"/>
  <c r="W4884" i="15"/>
  <c r="W4885" i="15"/>
  <c r="W4886" i="15"/>
  <c r="W4887" i="15"/>
  <c r="W4888" i="15"/>
  <c r="W4889" i="15"/>
  <c r="W4890" i="15"/>
  <c r="W4891" i="15"/>
  <c r="W4892" i="15"/>
  <c r="W4893" i="15"/>
  <c r="W4894" i="15"/>
  <c r="W4895" i="15"/>
  <c r="W4896" i="15"/>
  <c r="W4897" i="15"/>
  <c r="W4898" i="15"/>
  <c r="W4899" i="15"/>
  <c r="W4900" i="15"/>
  <c r="W4901" i="15"/>
  <c r="W4902" i="15"/>
  <c r="W4903" i="15"/>
  <c r="W4904" i="15"/>
  <c r="W4905" i="15"/>
  <c r="W4906" i="15"/>
  <c r="W4907" i="15"/>
  <c r="W4908" i="15"/>
  <c r="W4909" i="15"/>
  <c r="W4910" i="15"/>
  <c r="W4911" i="15"/>
  <c r="W4912" i="15"/>
  <c r="W4913" i="15"/>
  <c r="W4914" i="15"/>
  <c r="W4915" i="15"/>
  <c r="W4916" i="15"/>
  <c r="W4917" i="15"/>
  <c r="W4918" i="15"/>
  <c r="W4919" i="15"/>
  <c r="W4920" i="15"/>
  <c r="W4921" i="15"/>
  <c r="W4922" i="15"/>
  <c r="W4923" i="15"/>
  <c r="W4924" i="15"/>
  <c r="W4925" i="15"/>
  <c r="W4926" i="15"/>
  <c r="W4927" i="15"/>
  <c r="W4928" i="15"/>
  <c r="W4929" i="15"/>
  <c r="W4930" i="15"/>
  <c r="W4931" i="15"/>
  <c r="W4932" i="15"/>
  <c r="W4933" i="15"/>
  <c r="W4934" i="15"/>
  <c r="W4935" i="15"/>
  <c r="W4936" i="15"/>
  <c r="W4937" i="15"/>
  <c r="W4938" i="15"/>
  <c r="W4939" i="15"/>
  <c r="W4940" i="15"/>
  <c r="W4941" i="15"/>
  <c r="W4942" i="15"/>
  <c r="W4943" i="15"/>
  <c r="W4944" i="15"/>
  <c r="W4945" i="15"/>
  <c r="W4946" i="15"/>
  <c r="W4947" i="15"/>
  <c r="W4948" i="15"/>
  <c r="W4949" i="15"/>
  <c r="W4950" i="15"/>
  <c r="W4951" i="15"/>
  <c r="W4952" i="15"/>
  <c r="W4953" i="15"/>
  <c r="W4954" i="15"/>
  <c r="W4955" i="15"/>
  <c r="W4956" i="15"/>
  <c r="W4957" i="15"/>
  <c r="W4958" i="15"/>
  <c r="W4959" i="15"/>
  <c r="W4960" i="15"/>
  <c r="W4961" i="15"/>
  <c r="W4962" i="15"/>
  <c r="W4963" i="15"/>
  <c r="W4964" i="15"/>
  <c r="W4965" i="15"/>
  <c r="W4966" i="15"/>
  <c r="W4967" i="15"/>
  <c r="W4968" i="15"/>
  <c r="W4969" i="15"/>
  <c r="W4970" i="15"/>
  <c r="W4971" i="15"/>
  <c r="W4972" i="15"/>
  <c r="W4973" i="15"/>
  <c r="W4974" i="15"/>
  <c r="W4975" i="15"/>
  <c r="W4976" i="15"/>
  <c r="W4977" i="15"/>
  <c r="W4978" i="15"/>
  <c r="W4979" i="15"/>
  <c r="W4980" i="15"/>
  <c r="W4981" i="15"/>
  <c r="W4982" i="15"/>
  <c r="W4983" i="15"/>
  <c r="W4984" i="15"/>
  <c r="W4985" i="15"/>
  <c r="W4986" i="15"/>
  <c r="W4987" i="15"/>
  <c r="W4988" i="15"/>
  <c r="W4989" i="15"/>
  <c r="W4990" i="15"/>
  <c r="W4991" i="15"/>
  <c r="W4992" i="15"/>
  <c r="W4993" i="15"/>
  <c r="W4994" i="15"/>
  <c r="W4995" i="15"/>
  <c r="W4996" i="15"/>
  <c r="W4997" i="15"/>
  <c r="W4998" i="15"/>
  <c r="W4999" i="15"/>
  <c r="W5000" i="15"/>
  <c r="W5001" i="15"/>
  <c r="W5002" i="15"/>
  <c r="W5003" i="15"/>
  <c r="W5004" i="15"/>
  <c r="W5005" i="15"/>
  <c r="W5006" i="15"/>
  <c r="W5007" i="15"/>
  <c r="W5008" i="15"/>
  <c r="W5009" i="15"/>
  <c r="W5010" i="15"/>
  <c r="W5011" i="15"/>
  <c r="W5012" i="15"/>
  <c r="W5013" i="15"/>
  <c r="W5014" i="15"/>
  <c r="W5015" i="15"/>
  <c r="W5016" i="15"/>
  <c r="W5017" i="15"/>
  <c r="W5018" i="15"/>
  <c r="W5019" i="15"/>
  <c r="W5020" i="15"/>
  <c r="W5021" i="15"/>
  <c r="W5022" i="15"/>
  <c r="W5023" i="15"/>
  <c r="W5024" i="15"/>
  <c r="W5025" i="15"/>
  <c r="W5026" i="15"/>
  <c r="W5027" i="15"/>
  <c r="W5028" i="15"/>
  <c r="W5029" i="15"/>
  <c r="W5030" i="15"/>
  <c r="W5031" i="15"/>
  <c r="W5032" i="15"/>
  <c r="W5033" i="15"/>
  <c r="W5034" i="15"/>
  <c r="W5035" i="15"/>
  <c r="W5036" i="15"/>
  <c r="W5037" i="15"/>
  <c r="W5038" i="15"/>
  <c r="W5039" i="15"/>
  <c r="W5040" i="15"/>
  <c r="W5041" i="15"/>
  <c r="W5042" i="15"/>
  <c r="W5043" i="15"/>
  <c r="W5044" i="15"/>
  <c r="W5045" i="15"/>
  <c r="W5046" i="15"/>
  <c r="W5047" i="15"/>
  <c r="W5048" i="15"/>
  <c r="W5049" i="15"/>
  <c r="W5050" i="15"/>
  <c r="W5051" i="15"/>
  <c r="W5052" i="15"/>
  <c r="W5053" i="15"/>
  <c r="W5054" i="15"/>
  <c r="W5055" i="15"/>
  <c r="W5056" i="15"/>
  <c r="W5057" i="15"/>
  <c r="W5058" i="15"/>
  <c r="W5059" i="15"/>
  <c r="W5060" i="15"/>
  <c r="W5061" i="15"/>
  <c r="W5062" i="15"/>
  <c r="W5063" i="15"/>
  <c r="W5064" i="15"/>
  <c r="W5065" i="15"/>
  <c r="W5066" i="15"/>
  <c r="W5067" i="15"/>
  <c r="W5068" i="15"/>
  <c r="W5069" i="15"/>
  <c r="W5070" i="15"/>
  <c r="W5071" i="15"/>
  <c r="W5072" i="15"/>
  <c r="W5073" i="15"/>
  <c r="W5074" i="15"/>
  <c r="W5075" i="15"/>
  <c r="W5076" i="15"/>
  <c r="W5077" i="15"/>
  <c r="W5078" i="15"/>
  <c r="W5079" i="15"/>
  <c r="W5080" i="15"/>
  <c r="W5081" i="15"/>
  <c r="W5082" i="15"/>
  <c r="W5083" i="15"/>
  <c r="W5084" i="15"/>
  <c r="W5085" i="15"/>
  <c r="W5086" i="15"/>
  <c r="W5087" i="15"/>
  <c r="W5088" i="15"/>
  <c r="W5089" i="15"/>
  <c r="W5090" i="15"/>
  <c r="W5091" i="15"/>
  <c r="W5092" i="15"/>
  <c r="W5093" i="15"/>
  <c r="W5094" i="15"/>
  <c r="W5095" i="15"/>
  <c r="W5096" i="15"/>
  <c r="W5097" i="15"/>
  <c r="W5098" i="15"/>
  <c r="W5099" i="15"/>
  <c r="W5100" i="15"/>
  <c r="W5101" i="15"/>
  <c r="W5102" i="15"/>
  <c r="W5103" i="15"/>
  <c r="W5104" i="15"/>
  <c r="W5105" i="15"/>
  <c r="W5106" i="15"/>
  <c r="W5107" i="15"/>
  <c r="W5108" i="15"/>
  <c r="W5109" i="15"/>
  <c r="W5110" i="15"/>
  <c r="W5111" i="15"/>
  <c r="W5112" i="15"/>
  <c r="W5113" i="15"/>
  <c r="W5114" i="15"/>
  <c r="W5115" i="15"/>
  <c r="W5116" i="15"/>
  <c r="W5117" i="15"/>
  <c r="W5118" i="15"/>
  <c r="W5119" i="15"/>
  <c r="W5120" i="15"/>
  <c r="W5121" i="15"/>
  <c r="W5122" i="15"/>
  <c r="W5123" i="15"/>
  <c r="W5124" i="15"/>
  <c r="W5125" i="15"/>
  <c r="W5126" i="15"/>
  <c r="W5127" i="15"/>
  <c r="W5128" i="15"/>
  <c r="W5129" i="15"/>
  <c r="W5130" i="15"/>
  <c r="W5131" i="15"/>
  <c r="W5132" i="15"/>
  <c r="W5133" i="15"/>
  <c r="W5134" i="15"/>
  <c r="W5135" i="15"/>
  <c r="W5136" i="15"/>
  <c r="W5137" i="15"/>
  <c r="W5138" i="15"/>
  <c r="W5139" i="15"/>
  <c r="W5140" i="15"/>
  <c r="W5141" i="15"/>
  <c r="W5142" i="15"/>
  <c r="W5143" i="15"/>
  <c r="W5144" i="15"/>
  <c r="W5145" i="15"/>
  <c r="W5146" i="15"/>
  <c r="W5147" i="15"/>
  <c r="W5148" i="15"/>
  <c r="W5149" i="15"/>
  <c r="W5150" i="15"/>
  <c r="W5151" i="15"/>
  <c r="W5152" i="15"/>
  <c r="W5153" i="15"/>
  <c r="W5154" i="15"/>
  <c r="W5155" i="15"/>
  <c r="W5156" i="15"/>
  <c r="W5157" i="15"/>
  <c r="W5158" i="15"/>
  <c r="W5159" i="15"/>
  <c r="W5160" i="15"/>
  <c r="W5161" i="15"/>
  <c r="W5162" i="15"/>
  <c r="W5163" i="15"/>
  <c r="W5164" i="15"/>
  <c r="W5165" i="15"/>
  <c r="W5166" i="15"/>
  <c r="W5167" i="15"/>
  <c r="W5168" i="15"/>
  <c r="W5169" i="15"/>
  <c r="W5170" i="15"/>
  <c r="W5171" i="15"/>
  <c r="W5172" i="15"/>
  <c r="W5173" i="15"/>
  <c r="W5174" i="15"/>
  <c r="W5175" i="15"/>
  <c r="W5176" i="15"/>
  <c r="W5177" i="15"/>
  <c r="W5178" i="15"/>
  <c r="W5179" i="15"/>
  <c r="W5180" i="15"/>
  <c r="W5181" i="15"/>
  <c r="W5182" i="15"/>
  <c r="W5183" i="15"/>
  <c r="W5184" i="15"/>
  <c r="W5185" i="15"/>
  <c r="W5186" i="15"/>
  <c r="W5187" i="15"/>
  <c r="W5188" i="15"/>
  <c r="W5189" i="15"/>
  <c r="W5190" i="15"/>
  <c r="W5191" i="15"/>
  <c r="W5192" i="15"/>
  <c r="W5193" i="15"/>
  <c r="W5194" i="15"/>
  <c r="W5195" i="15"/>
  <c r="W5196" i="15"/>
  <c r="W5197" i="15"/>
  <c r="W5198" i="15"/>
  <c r="W5199" i="15"/>
  <c r="W5200" i="15"/>
  <c r="W5201" i="15"/>
  <c r="W5202" i="15"/>
  <c r="W5203" i="15"/>
  <c r="W5204" i="15"/>
  <c r="W5205" i="15"/>
  <c r="W5206" i="15"/>
  <c r="W5207" i="15"/>
  <c r="W5208" i="15"/>
  <c r="W5209" i="15"/>
  <c r="W5210" i="15"/>
  <c r="W5211" i="15"/>
  <c r="W5212" i="15"/>
  <c r="W5213" i="15"/>
  <c r="W5214" i="15"/>
  <c r="W5215" i="15"/>
  <c r="W5216" i="15"/>
  <c r="W5217" i="15"/>
  <c r="W5218" i="15"/>
  <c r="W5219" i="15"/>
  <c r="W5220" i="15"/>
  <c r="W5221" i="15"/>
  <c r="W5222" i="15"/>
  <c r="W5223" i="15"/>
  <c r="W5224" i="15"/>
  <c r="W5225" i="15"/>
  <c r="W5226" i="15"/>
  <c r="W5227" i="15"/>
  <c r="W5228" i="15"/>
  <c r="W5229" i="15"/>
  <c r="W5230" i="15"/>
  <c r="W5231" i="15"/>
  <c r="W5232" i="15"/>
  <c r="W5233" i="15"/>
  <c r="W5234" i="15"/>
  <c r="W5235" i="15"/>
  <c r="W5236" i="15"/>
  <c r="W5237" i="15"/>
  <c r="W5238" i="15"/>
  <c r="W5239" i="15"/>
  <c r="W5240" i="15"/>
  <c r="W5241" i="15"/>
  <c r="W5242" i="15"/>
  <c r="W5243" i="15"/>
  <c r="W5244" i="15"/>
  <c r="W5245" i="15"/>
  <c r="W5246" i="15"/>
  <c r="W5247" i="15"/>
  <c r="W5248" i="15"/>
  <c r="W5249" i="15"/>
  <c r="W5250" i="15"/>
  <c r="W5251" i="15"/>
  <c r="W5252" i="15"/>
  <c r="W5253" i="15"/>
  <c r="W5254" i="15"/>
  <c r="W5255" i="15"/>
  <c r="W5256" i="15"/>
  <c r="W5257" i="15"/>
  <c r="W5258" i="15"/>
  <c r="W5259" i="15"/>
  <c r="W5260" i="15"/>
  <c r="W5261" i="15"/>
  <c r="W5262" i="15"/>
  <c r="W5263" i="15"/>
  <c r="W5264" i="15"/>
  <c r="W5265" i="15"/>
  <c r="W5266" i="15"/>
  <c r="W5267" i="15"/>
  <c r="W5268" i="15"/>
  <c r="W5269" i="15"/>
  <c r="W5270" i="15"/>
  <c r="W5271" i="15"/>
  <c r="W5272" i="15"/>
  <c r="W5273" i="15"/>
  <c r="W5274" i="15"/>
  <c r="W5275" i="15"/>
  <c r="W5276" i="15"/>
  <c r="W5277" i="15"/>
  <c r="W5278" i="15"/>
  <c r="W5279" i="15"/>
  <c r="W5280" i="15"/>
  <c r="W5281" i="15"/>
  <c r="W5282" i="15"/>
  <c r="W5283" i="15"/>
  <c r="W5284" i="15"/>
  <c r="W5285" i="15"/>
  <c r="W5286" i="15"/>
  <c r="W5287" i="15"/>
  <c r="W5288" i="15"/>
  <c r="W5289" i="15"/>
  <c r="W5290" i="15"/>
  <c r="W5291" i="15"/>
  <c r="W5292" i="15"/>
  <c r="W5293" i="15"/>
  <c r="W5294" i="15"/>
  <c r="W5295" i="15"/>
  <c r="W5296" i="15"/>
  <c r="W5297" i="15"/>
  <c r="W5298" i="15"/>
  <c r="W5299" i="15"/>
  <c r="W5300" i="15"/>
  <c r="W5301" i="15"/>
  <c r="W5302" i="15"/>
  <c r="W5303" i="15"/>
  <c r="W5304" i="15"/>
  <c r="W5305" i="15"/>
  <c r="W5306" i="15"/>
  <c r="W5307" i="15"/>
  <c r="W5308" i="15"/>
  <c r="W5309" i="15"/>
  <c r="W5310" i="15"/>
  <c r="W5311" i="15"/>
  <c r="W5312" i="15"/>
  <c r="W5313" i="15"/>
  <c r="W5314" i="15"/>
  <c r="W5315" i="15"/>
  <c r="W5316" i="15"/>
  <c r="W5317" i="15"/>
  <c r="W5318" i="15"/>
  <c r="W5319" i="15"/>
  <c r="W5320" i="15"/>
  <c r="W5321" i="15"/>
  <c r="W5322" i="15"/>
  <c r="W5323" i="15"/>
  <c r="W5324" i="15"/>
  <c r="W5325" i="15"/>
  <c r="W5326" i="15"/>
  <c r="W5327" i="15"/>
  <c r="W5328" i="15"/>
  <c r="W5329" i="15"/>
  <c r="W5330" i="15"/>
  <c r="W5331" i="15"/>
  <c r="W5332" i="15"/>
  <c r="W5333" i="15"/>
  <c r="W5334" i="15"/>
  <c r="W5335" i="15"/>
  <c r="W5336" i="15"/>
  <c r="W5337" i="15"/>
  <c r="W5338" i="15"/>
  <c r="W5339" i="15"/>
  <c r="W5340" i="15"/>
  <c r="W5341" i="15"/>
  <c r="W5342" i="15"/>
  <c r="W5343" i="15"/>
  <c r="W5344" i="15"/>
  <c r="W5345" i="15"/>
  <c r="W5346" i="15"/>
  <c r="W5347" i="15"/>
  <c r="W5348" i="15"/>
  <c r="W5349" i="15"/>
  <c r="W5350" i="15"/>
  <c r="W5351" i="15"/>
  <c r="W5352" i="15"/>
  <c r="W5353" i="15"/>
  <c r="W5354" i="15"/>
  <c r="W5355" i="15"/>
  <c r="W5356" i="15"/>
  <c r="W5357" i="15"/>
  <c r="W5358" i="15"/>
  <c r="W5359" i="15"/>
  <c r="W5360" i="15"/>
  <c r="W5361" i="15"/>
  <c r="W5362" i="15"/>
  <c r="W5363" i="15"/>
  <c r="W5364" i="15"/>
  <c r="W5365" i="15"/>
  <c r="W5366" i="15"/>
  <c r="W5367" i="15"/>
  <c r="W5368" i="15"/>
  <c r="W5369" i="15"/>
  <c r="W5370" i="15"/>
  <c r="W5371" i="15"/>
  <c r="W5372" i="15"/>
  <c r="W5373" i="15"/>
  <c r="W5374" i="15"/>
  <c r="W5375" i="15"/>
  <c r="W5376" i="15"/>
  <c r="W5377" i="15"/>
  <c r="W5378" i="15"/>
  <c r="W5379" i="15"/>
  <c r="W5380" i="15"/>
  <c r="W5381" i="15"/>
  <c r="W5382" i="15"/>
  <c r="W5383" i="15"/>
  <c r="W5384" i="15"/>
  <c r="W5385" i="15"/>
  <c r="W5386" i="15"/>
  <c r="W5387" i="15"/>
  <c r="W5388" i="15"/>
  <c r="W5389" i="15"/>
  <c r="W5390" i="15"/>
  <c r="W5391" i="15"/>
  <c r="W5392" i="15"/>
  <c r="W5393" i="15"/>
  <c r="W5394" i="15"/>
  <c r="W5395" i="15"/>
  <c r="W5396" i="15"/>
  <c r="W5397" i="15"/>
  <c r="W5398" i="15"/>
  <c r="W5399" i="15"/>
  <c r="W5400" i="15"/>
  <c r="W5401" i="15"/>
  <c r="W5402" i="15"/>
  <c r="W5403" i="15"/>
  <c r="W5404" i="15"/>
  <c r="W5405" i="15"/>
  <c r="W5406" i="15"/>
  <c r="W5407" i="15"/>
  <c r="W5408" i="15"/>
  <c r="W5409" i="15"/>
  <c r="W5410" i="15"/>
  <c r="W5411" i="15"/>
  <c r="W5412" i="15"/>
  <c r="W5413" i="15"/>
  <c r="W5414" i="15"/>
  <c r="W5415" i="15"/>
  <c r="W5416" i="15"/>
  <c r="W5417" i="15"/>
  <c r="W5418" i="15"/>
  <c r="W5419" i="15"/>
  <c r="W5420" i="15"/>
  <c r="W5421" i="15"/>
  <c r="W5422" i="15"/>
  <c r="W5423" i="15"/>
  <c r="W5424" i="15"/>
  <c r="W5425" i="15"/>
  <c r="W5426" i="15"/>
  <c r="W5427" i="15"/>
  <c r="W5428" i="15"/>
  <c r="W5429" i="15"/>
  <c r="W5430" i="15"/>
  <c r="W5431" i="15"/>
  <c r="W5432" i="15"/>
  <c r="W5433" i="15"/>
  <c r="W5434" i="15"/>
  <c r="W5435" i="15"/>
  <c r="W5436" i="15"/>
  <c r="W5437" i="15"/>
  <c r="W5438" i="15"/>
  <c r="W5439" i="15"/>
  <c r="W5440" i="15"/>
  <c r="W5441" i="15"/>
  <c r="W5442" i="15"/>
  <c r="W5443" i="15"/>
  <c r="W5444" i="15"/>
  <c r="W5445" i="15"/>
  <c r="W5446" i="15"/>
  <c r="W5447" i="15"/>
  <c r="W5448" i="15"/>
  <c r="W5449" i="15"/>
  <c r="W5450" i="15"/>
  <c r="W5451" i="15"/>
  <c r="W5452" i="15"/>
  <c r="W5453" i="15"/>
  <c r="W5454" i="15"/>
  <c r="W5455" i="15"/>
  <c r="W5456" i="15"/>
  <c r="W5457" i="15"/>
  <c r="W5458" i="15"/>
  <c r="W5459" i="15"/>
  <c r="W5460" i="15"/>
  <c r="W5461" i="15"/>
  <c r="W5462" i="15"/>
  <c r="W5463" i="15"/>
  <c r="W5464" i="15"/>
  <c r="W5465" i="15"/>
  <c r="W5466" i="15"/>
  <c r="W5467" i="15"/>
  <c r="W5468" i="15"/>
  <c r="W5469" i="15"/>
  <c r="W5470" i="15"/>
  <c r="W5471" i="15"/>
  <c r="W5472" i="15"/>
  <c r="W5473" i="15"/>
  <c r="W5474" i="15"/>
  <c r="W5475" i="15"/>
  <c r="W5476" i="15"/>
  <c r="W5477" i="15"/>
  <c r="W5478" i="15"/>
  <c r="W5479" i="15"/>
  <c r="W5480" i="15"/>
  <c r="W5481" i="15"/>
  <c r="W5482" i="15"/>
  <c r="W5483" i="15"/>
  <c r="W5484" i="15"/>
  <c r="W5485" i="15"/>
  <c r="W5486" i="15"/>
  <c r="W5487" i="15"/>
  <c r="W5488" i="15"/>
  <c r="W5489" i="15"/>
  <c r="W5490" i="15"/>
  <c r="W5491" i="15"/>
  <c r="W5492" i="15"/>
  <c r="W5493" i="15"/>
  <c r="W5494" i="15"/>
  <c r="W5495" i="15"/>
  <c r="W5496" i="15"/>
  <c r="W5497" i="15"/>
  <c r="W5498" i="15"/>
  <c r="W5499" i="15"/>
  <c r="W5500" i="15"/>
  <c r="W5501" i="15"/>
  <c r="W5502" i="15"/>
  <c r="W5503" i="15"/>
  <c r="W5504" i="15"/>
  <c r="W5505" i="15"/>
  <c r="W5506" i="15"/>
  <c r="W5507" i="15"/>
  <c r="W5508" i="15"/>
  <c r="W5509" i="15"/>
  <c r="W5510" i="15"/>
  <c r="W5511" i="15"/>
  <c r="W5512" i="15"/>
  <c r="W5513" i="15"/>
  <c r="W5514" i="15"/>
  <c r="W5515" i="15"/>
  <c r="W5516" i="15"/>
  <c r="W5517" i="15"/>
  <c r="W5518" i="15"/>
  <c r="W5519" i="15"/>
  <c r="W5520" i="15"/>
  <c r="W5521" i="15"/>
  <c r="W5522" i="15"/>
  <c r="W5523" i="15"/>
  <c r="W5524" i="15"/>
  <c r="W5525" i="15"/>
  <c r="W5526" i="15"/>
  <c r="W5527" i="15"/>
  <c r="W5528" i="15"/>
  <c r="W5529" i="15"/>
  <c r="W5530" i="15"/>
  <c r="W5531" i="15"/>
  <c r="W5532" i="15"/>
  <c r="W5533" i="15"/>
  <c r="W5534" i="15"/>
  <c r="W5535" i="15"/>
  <c r="W5536" i="15"/>
  <c r="W5537" i="15"/>
  <c r="W5538" i="15"/>
  <c r="W5539" i="15"/>
  <c r="W5540" i="15"/>
  <c r="W5541" i="15"/>
  <c r="W5542" i="15"/>
  <c r="W5543" i="15"/>
  <c r="W5544" i="15"/>
  <c r="W5545" i="15"/>
  <c r="W5546" i="15"/>
  <c r="W5547" i="15"/>
  <c r="W5548" i="15"/>
  <c r="W5549" i="15"/>
  <c r="W5550" i="15"/>
  <c r="W5551" i="15"/>
  <c r="W5552" i="15"/>
  <c r="W5553" i="15"/>
  <c r="W5554" i="15"/>
  <c r="W5555" i="15"/>
  <c r="W5556" i="15"/>
  <c r="W5557" i="15"/>
  <c r="W5558" i="15"/>
  <c r="W5559" i="15"/>
  <c r="W5560" i="15"/>
  <c r="W5561" i="15"/>
  <c r="W5562" i="15"/>
  <c r="W5563" i="15"/>
  <c r="W5564" i="15"/>
  <c r="W5565" i="15"/>
  <c r="W5566" i="15"/>
  <c r="W5567" i="15"/>
  <c r="W5568" i="15"/>
  <c r="W5569" i="15"/>
  <c r="W5570" i="15"/>
  <c r="W5571" i="15"/>
  <c r="W5572" i="15"/>
  <c r="W5573" i="15"/>
  <c r="W5574" i="15"/>
  <c r="W5575" i="15"/>
  <c r="W5576" i="15"/>
  <c r="W5577" i="15"/>
  <c r="W5578" i="15"/>
  <c r="W5579" i="15"/>
  <c r="W5580" i="15"/>
  <c r="W5581" i="15"/>
  <c r="W5582" i="15"/>
  <c r="W5583" i="15"/>
  <c r="W5584" i="15"/>
  <c r="W5585" i="15"/>
  <c r="W5586" i="15"/>
  <c r="W5587" i="15"/>
  <c r="W5588" i="15"/>
  <c r="W5589" i="15"/>
  <c r="W5590" i="15"/>
  <c r="W5591" i="15"/>
  <c r="W5592" i="15"/>
  <c r="W5593" i="15"/>
  <c r="W5594" i="15"/>
  <c r="W5595" i="15"/>
  <c r="W5596" i="15"/>
  <c r="W5597" i="15"/>
  <c r="W5598" i="15"/>
  <c r="W5599" i="15"/>
  <c r="W5600" i="15"/>
  <c r="W5601" i="15"/>
  <c r="W5602" i="15"/>
  <c r="W5603" i="15"/>
  <c r="W5604" i="15"/>
  <c r="W5605" i="15"/>
  <c r="W5606" i="15"/>
  <c r="W5607" i="15"/>
  <c r="W5608" i="15"/>
  <c r="W5609" i="15"/>
  <c r="W5610" i="15"/>
  <c r="W5611" i="15"/>
  <c r="W5612" i="15"/>
  <c r="W5613" i="15"/>
  <c r="W5614" i="15"/>
  <c r="W5615" i="15"/>
  <c r="W5616" i="15"/>
  <c r="W5617" i="15"/>
  <c r="W5618" i="15"/>
  <c r="W5619" i="15"/>
  <c r="W5620" i="15"/>
  <c r="W5621" i="15"/>
  <c r="W5622" i="15"/>
  <c r="W5623" i="15"/>
  <c r="W5624" i="15"/>
  <c r="W5625" i="15"/>
  <c r="W5626" i="15"/>
  <c r="W5627" i="15"/>
  <c r="W5628" i="15"/>
  <c r="W5629" i="15"/>
  <c r="W5630" i="15"/>
  <c r="W5631" i="15"/>
  <c r="W5632" i="15"/>
  <c r="W5633" i="15"/>
  <c r="W5634" i="15"/>
  <c r="W5635" i="15"/>
  <c r="W5636" i="15"/>
  <c r="W5637" i="15"/>
  <c r="W5638" i="15"/>
  <c r="W5639" i="15"/>
  <c r="W5640" i="15"/>
  <c r="W5641" i="15"/>
  <c r="W5642" i="15"/>
  <c r="W5643" i="15"/>
  <c r="W5644" i="15"/>
  <c r="W5645" i="15"/>
  <c r="W5646" i="15"/>
  <c r="W5647" i="15"/>
  <c r="W5648" i="15"/>
  <c r="W5649" i="15"/>
  <c r="W5650" i="15"/>
  <c r="W5651" i="15"/>
  <c r="W5652" i="15"/>
  <c r="W5653" i="15"/>
  <c r="W5654" i="15"/>
  <c r="W5655" i="15"/>
  <c r="W5656" i="15"/>
  <c r="W5657" i="15"/>
  <c r="W5658" i="15"/>
  <c r="W5659" i="15"/>
  <c r="W5660" i="15"/>
  <c r="W5661" i="15"/>
  <c r="W5662" i="15"/>
  <c r="W5663" i="15"/>
  <c r="W5664" i="15"/>
  <c r="W5665" i="15"/>
  <c r="W5666" i="15"/>
  <c r="W5667" i="15"/>
  <c r="W5668" i="15"/>
  <c r="W5669" i="15"/>
  <c r="W5670" i="15"/>
  <c r="W5671" i="15"/>
  <c r="W5672" i="15"/>
  <c r="W5673" i="15"/>
  <c r="W5674" i="15"/>
  <c r="W5675" i="15"/>
  <c r="W5676" i="15"/>
  <c r="W5677" i="15"/>
  <c r="W5678" i="15"/>
  <c r="W5679" i="15"/>
  <c r="W5680" i="15"/>
  <c r="W5681" i="15"/>
  <c r="W5682" i="15"/>
  <c r="W5683" i="15"/>
  <c r="W5684" i="15"/>
  <c r="W5685" i="15"/>
  <c r="W5686" i="15"/>
  <c r="W5687" i="15"/>
  <c r="W5688" i="15"/>
  <c r="W5689" i="15"/>
  <c r="W5690" i="15"/>
  <c r="W5691" i="15"/>
  <c r="W5692" i="15"/>
  <c r="W5693" i="15"/>
  <c r="W5694" i="15"/>
  <c r="W5695" i="15"/>
  <c r="W5696" i="15"/>
  <c r="W5697" i="15"/>
  <c r="W5698" i="15"/>
  <c r="W5699" i="15"/>
  <c r="W5700" i="15"/>
  <c r="W5701" i="15"/>
  <c r="W5702" i="15"/>
  <c r="W5703" i="15"/>
  <c r="W5704" i="15"/>
  <c r="W5705" i="15"/>
  <c r="W5706" i="15"/>
  <c r="W5707" i="15"/>
  <c r="W5708" i="15"/>
  <c r="W5709" i="15"/>
  <c r="W5710" i="15"/>
  <c r="W5711" i="15"/>
  <c r="W5712" i="15"/>
  <c r="W5713" i="15"/>
  <c r="W5714" i="15"/>
  <c r="W5715" i="15"/>
  <c r="W5716" i="15"/>
  <c r="W5717" i="15"/>
  <c r="W5718" i="15"/>
  <c r="W5719" i="15"/>
  <c r="W5720" i="15"/>
  <c r="W5721" i="15"/>
  <c r="W5722" i="15"/>
  <c r="W5723" i="15"/>
  <c r="W5724" i="15"/>
  <c r="W5725" i="15"/>
  <c r="W5726" i="15"/>
  <c r="W5727" i="15"/>
  <c r="W5728" i="15"/>
  <c r="W5729" i="15"/>
  <c r="W5730" i="15"/>
  <c r="W5731" i="15"/>
  <c r="W5732" i="15"/>
  <c r="W5733" i="15"/>
  <c r="W5734" i="15"/>
  <c r="W5735" i="15"/>
  <c r="W5736" i="15"/>
  <c r="W5737" i="15"/>
  <c r="W5738" i="15"/>
  <c r="W5739" i="15"/>
  <c r="W5740" i="15"/>
  <c r="W5741" i="15"/>
  <c r="W5742" i="15"/>
  <c r="W5743" i="15"/>
  <c r="W5744" i="15"/>
  <c r="W5745" i="15"/>
  <c r="W5746" i="15"/>
  <c r="W5747" i="15"/>
  <c r="W5748" i="15"/>
  <c r="W5749" i="15"/>
  <c r="W5750" i="15"/>
  <c r="W5751" i="15"/>
  <c r="W5752" i="15"/>
  <c r="W5753" i="15"/>
  <c r="W5754" i="15"/>
  <c r="W5755" i="15"/>
  <c r="W5756" i="15"/>
  <c r="W5757" i="15"/>
  <c r="W5758" i="15"/>
  <c r="W5759" i="15"/>
  <c r="W5760" i="15"/>
  <c r="W5761" i="15"/>
  <c r="W5762" i="15"/>
  <c r="W5763" i="15"/>
  <c r="W5764" i="15"/>
  <c r="W5765" i="15"/>
  <c r="W5766" i="15"/>
  <c r="W5767" i="15"/>
  <c r="W5768" i="15"/>
  <c r="W5769" i="15"/>
  <c r="W5770" i="15"/>
  <c r="W5771" i="15"/>
  <c r="W5772" i="15"/>
  <c r="W5773" i="15"/>
  <c r="W5774" i="15"/>
  <c r="W5775" i="15"/>
  <c r="W5776" i="15"/>
  <c r="W5777" i="15"/>
  <c r="W5778" i="15"/>
  <c r="W5779" i="15"/>
  <c r="W5780" i="15"/>
  <c r="W5781" i="15"/>
  <c r="W5782" i="15"/>
  <c r="W5783" i="15"/>
  <c r="W5784" i="15"/>
  <c r="W5785" i="15"/>
  <c r="W5786" i="15"/>
  <c r="W5787" i="15"/>
  <c r="W5788" i="15"/>
  <c r="W5789" i="15"/>
  <c r="W5790" i="15"/>
  <c r="W5791" i="15"/>
  <c r="W5792" i="15"/>
  <c r="W5793" i="15"/>
  <c r="W5794" i="15"/>
  <c r="W5795" i="15"/>
  <c r="W5796" i="15"/>
  <c r="W5797" i="15"/>
  <c r="W5798" i="15"/>
  <c r="W5799" i="15"/>
  <c r="W5800" i="15"/>
  <c r="W5801" i="15"/>
  <c r="W5802" i="15"/>
  <c r="W5803" i="15"/>
  <c r="W5804" i="15"/>
  <c r="W5805" i="15"/>
  <c r="W5806" i="15"/>
  <c r="W5807" i="15"/>
  <c r="W5808" i="15"/>
  <c r="W5809" i="15"/>
  <c r="W5810" i="15"/>
  <c r="W5811" i="15"/>
  <c r="W5812" i="15"/>
  <c r="W5813" i="15"/>
  <c r="W5814" i="15"/>
  <c r="W5815" i="15"/>
  <c r="W5816" i="15"/>
  <c r="W5817" i="15"/>
  <c r="W5818" i="15"/>
  <c r="W5819" i="15"/>
  <c r="W5820" i="15"/>
  <c r="W5821" i="15"/>
  <c r="W5822" i="15"/>
  <c r="W5823" i="15"/>
  <c r="W5824" i="15"/>
  <c r="W5825" i="15"/>
  <c r="W5826" i="15"/>
  <c r="W5827" i="15"/>
  <c r="W5828" i="15"/>
  <c r="W5829" i="15"/>
  <c r="W5830" i="15"/>
  <c r="W5831" i="15"/>
  <c r="W5832" i="15"/>
  <c r="W5833" i="15"/>
  <c r="W5834" i="15"/>
  <c r="W5835" i="15"/>
  <c r="W5836" i="15"/>
  <c r="W5837" i="15"/>
  <c r="W5838" i="15"/>
  <c r="W5839" i="15"/>
  <c r="W5840" i="15"/>
  <c r="W5841" i="15"/>
  <c r="W5842" i="15"/>
  <c r="W5843" i="15"/>
  <c r="W5844" i="15"/>
  <c r="W5845" i="15"/>
  <c r="W5846" i="15"/>
  <c r="W5847" i="15"/>
  <c r="W5848" i="15"/>
  <c r="W5849" i="15"/>
  <c r="W5850" i="15"/>
  <c r="W5851" i="15"/>
  <c r="W5852" i="15"/>
  <c r="W5853" i="15"/>
  <c r="W5854" i="15"/>
  <c r="W5855" i="15"/>
  <c r="W5856" i="15"/>
  <c r="W5857" i="15"/>
  <c r="W5858" i="15"/>
  <c r="W5859" i="15"/>
  <c r="W5860" i="15"/>
  <c r="W5861" i="15"/>
  <c r="W5862" i="15"/>
  <c r="W5863" i="15"/>
  <c r="W5864" i="15"/>
  <c r="W5865" i="15"/>
  <c r="W5866" i="15"/>
  <c r="W5867" i="15"/>
  <c r="W5868" i="15"/>
  <c r="W5869" i="15"/>
  <c r="W5870" i="15"/>
  <c r="W5871" i="15"/>
  <c r="W5872" i="15"/>
  <c r="W5873" i="15"/>
  <c r="W5874" i="15"/>
  <c r="W5875" i="15"/>
  <c r="W5876" i="15"/>
  <c r="W5877" i="15"/>
  <c r="W5878" i="15"/>
  <c r="W5879" i="15"/>
  <c r="W5880" i="15"/>
  <c r="W5881" i="15"/>
  <c r="W5882" i="15"/>
  <c r="W5883" i="15"/>
  <c r="W5884" i="15"/>
  <c r="W5885" i="15"/>
  <c r="W5886" i="15"/>
  <c r="W5887" i="15"/>
  <c r="W5888" i="15"/>
  <c r="W5889" i="15"/>
  <c r="W5890" i="15"/>
  <c r="W5891" i="15"/>
  <c r="W5892" i="15"/>
  <c r="W5893" i="15"/>
  <c r="W5894" i="15"/>
  <c r="W5895" i="15"/>
  <c r="W5896" i="15"/>
  <c r="W5897" i="15"/>
  <c r="W5898" i="15"/>
  <c r="W5899" i="15"/>
  <c r="W5900" i="15"/>
  <c r="W5901" i="15"/>
  <c r="W5902" i="15"/>
  <c r="W5903" i="15"/>
  <c r="W5904" i="15"/>
  <c r="W5905" i="15"/>
  <c r="W5906" i="15"/>
  <c r="W5907" i="15"/>
  <c r="W5908" i="15"/>
  <c r="W5909" i="15"/>
  <c r="W5910" i="15"/>
  <c r="W5911" i="15"/>
  <c r="W5912" i="15"/>
  <c r="W5913" i="15"/>
  <c r="W5914" i="15"/>
  <c r="W5915" i="15"/>
  <c r="W5916" i="15"/>
  <c r="W5917" i="15"/>
  <c r="W5918" i="15"/>
  <c r="W5919" i="15"/>
  <c r="W5920" i="15"/>
  <c r="W5921" i="15"/>
  <c r="W5922" i="15"/>
  <c r="W5923" i="15"/>
  <c r="W5924" i="15"/>
  <c r="W5925" i="15"/>
  <c r="W5926" i="15"/>
  <c r="W5927" i="15"/>
  <c r="W5928" i="15"/>
  <c r="W5929" i="15"/>
  <c r="W5930" i="15"/>
  <c r="W5931" i="15"/>
  <c r="W5932" i="15"/>
  <c r="W5933" i="15"/>
  <c r="W5934" i="15"/>
  <c r="W5935" i="15"/>
  <c r="W5936" i="15"/>
  <c r="W5937" i="15"/>
  <c r="W5938" i="15"/>
  <c r="W5939" i="15"/>
  <c r="W5940" i="15"/>
  <c r="W5941" i="15"/>
  <c r="W5942" i="15"/>
  <c r="W5943" i="15"/>
  <c r="W5944" i="15"/>
  <c r="W5945" i="15"/>
  <c r="W5946" i="15"/>
  <c r="W5947" i="15"/>
  <c r="W5948" i="15"/>
  <c r="W5949" i="15"/>
  <c r="W5950" i="15"/>
  <c r="W5951" i="15"/>
  <c r="W5952" i="15"/>
  <c r="W5953" i="15"/>
  <c r="W5954" i="15"/>
  <c r="W5955" i="15"/>
  <c r="W5956" i="15"/>
  <c r="W5957" i="15"/>
  <c r="W5958" i="15"/>
  <c r="W5959" i="15"/>
  <c r="W5960" i="15"/>
  <c r="W5961" i="15"/>
  <c r="W5962" i="15"/>
  <c r="W5963" i="15"/>
  <c r="W5964" i="15"/>
  <c r="W5965" i="15"/>
  <c r="W5966" i="15"/>
  <c r="W5967" i="15"/>
  <c r="W5968" i="15"/>
  <c r="W5969" i="15"/>
  <c r="W5970" i="15"/>
  <c r="W5971" i="15"/>
  <c r="W5972" i="15"/>
  <c r="W5973" i="15"/>
  <c r="W5974" i="15"/>
  <c r="W5975" i="15"/>
  <c r="W5976" i="15"/>
  <c r="W5977" i="15"/>
  <c r="W5978" i="15"/>
  <c r="W5979" i="15"/>
  <c r="W5980" i="15"/>
  <c r="W5981" i="15"/>
  <c r="W5982" i="15"/>
  <c r="W5983" i="15"/>
  <c r="W5984" i="15"/>
  <c r="W5985" i="15"/>
  <c r="W5986" i="15"/>
  <c r="W5987" i="15"/>
  <c r="W5988" i="15"/>
  <c r="W5989" i="15"/>
  <c r="W5990" i="15"/>
  <c r="W5991" i="15"/>
  <c r="W5992" i="15"/>
  <c r="W5993" i="15"/>
  <c r="W5994" i="15"/>
  <c r="W5995" i="15"/>
  <c r="W5996" i="15"/>
  <c r="W5997" i="15"/>
  <c r="W5998" i="15"/>
  <c r="W5999" i="15"/>
  <c r="W6000" i="15"/>
  <c r="W6001" i="15"/>
  <c r="W6002" i="15"/>
  <c r="W6003" i="15"/>
  <c r="W6004" i="15"/>
  <c r="W6005" i="15"/>
  <c r="W6006" i="15"/>
  <c r="W6007" i="15"/>
  <c r="W6008" i="15"/>
  <c r="W6009" i="15"/>
  <c r="W6010" i="15"/>
  <c r="W6011" i="15"/>
  <c r="W6012" i="15"/>
  <c r="W6013" i="15"/>
  <c r="W6014" i="15"/>
  <c r="W6015" i="15"/>
  <c r="W6016" i="15"/>
  <c r="W6017" i="15"/>
  <c r="W6018" i="15"/>
  <c r="W6019" i="15"/>
  <c r="W6020" i="15"/>
  <c r="W6021" i="15"/>
  <c r="W6022" i="15"/>
  <c r="W6023" i="15"/>
  <c r="W6024" i="15"/>
  <c r="W6025" i="15"/>
  <c r="W6026" i="15"/>
  <c r="W6027" i="15"/>
  <c r="W6028" i="15"/>
  <c r="W6029" i="15"/>
  <c r="W6030" i="15"/>
  <c r="W6031" i="15"/>
  <c r="W6032" i="15"/>
  <c r="W6033" i="15"/>
  <c r="W6034" i="15"/>
  <c r="W6035" i="15"/>
  <c r="W6036" i="15"/>
  <c r="W6037" i="15"/>
  <c r="W6038" i="15"/>
  <c r="W6039" i="15"/>
  <c r="W6040" i="15"/>
  <c r="W6041" i="15"/>
  <c r="W6042" i="15"/>
  <c r="W6043" i="15"/>
  <c r="W6044" i="15"/>
  <c r="W6045" i="15"/>
  <c r="W6046" i="15"/>
  <c r="W6047" i="15"/>
  <c r="W6048" i="15"/>
  <c r="W6049" i="15"/>
  <c r="W6050" i="15"/>
  <c r="W6051" i="15"/>
  <c r="W6052" i="15"/>
  <c r="W6053" i="15"/>
  <c r="W6054" i="15"/>
  <c r="W6055" i="15"/>
  <c r="W6056" i="15"/>
  <c r="W6057" i="15"/>
  <c r="W6058" i="15"/>
  <c r="W6059" i="15"/>
  <c r="W6060" i="15"/>
  <c r="W6061" i="15"/>
  <c r="W6062" i="15"/>
  <c r="W6063" i="15"/>
  <c r="W6064" i="15"/>
  <c r="W6065" i="15"/>
  <c r="W6066" i="15"/>
  <c r="W6067" i="15"/>
  <c r="W6068" i="15"/>
  <c r="W6069" i="15"/>
  <c r="W6070" i="15"/>
  <c r="W6071" i="15"/>
  <c r="W6072" i="15"/>
  <c r="W6073" i="15"/>
  <c r="W6074" i="15"/>
  <c r="W6075" i="15"/>
  <c r="W6076" i="15"/>
  <c r="W6077" i="15"/>
  <c r="W6078" i="15"/>
  <c r="W6079" i="15"/>
  <c r="W6080" i="15"/>
  <c r="W6081" i="15"/>
  <c r="W6082" i="15"/>
  <c r="W6083" i="15"/>
  <c r="W6084" i="15"/>
  <c r="W6085" i="15"/>
  <c r="W6086" i="15"/>
  <c r="W6087" i="15"/>
  <c r="W6088" i="15"/>
  <c r="W6089" i="15"/>
  <c r="W6090" i="15"/>
  <c r="W6091" i="15"/>
  <c r="W6092" i="15"/>
  <c r="W6093" i="15"/>
  <c r="W6094" i="15"/>
  <c r="W6095" i="15"/>
  <c r="W6096" i="15"/>
  <c r="W6097" i="15"/>
  <c r="W6098" i="15"/>
  <c r="W6099" i="15"/>
  <c r="W6100" i="15"/>
  <c r="W6101" i="15"/>
  <c r="W6102" i="15"/>
  <c r="W6103" i="15"/>
  <c r="W6104" i="15"/>
  <c r="W6105" i="15"/>
  <c r="W6106" i="15"/>
  <c r="W6107" i="15"/>
  <c r="W6108" i="15"/>
  <c r="W6109" i="15"/>
  <c r="W6110" i="15"/>
  <c r="W6111" i="15"/>
  <c r="W6112" i="15"/>
  <c r="W6113" i="15"/>
  <c r="W6114" i="15"/>
  <c r="W6115" i="15"/>
  <c r="W6116" i="15"/>
  <c r="W6117" i="15"/>
  <c r="W6118" i="15"/>
  <c r="W6119" i="15"/>
  <c r="W6120" i="15"/>
  <c r="W6121" i="15"/>
  <c r="W6122" i="15"/>
  <c r="W6123" i="15"/>
  <c r="W6124" i="15"/>
  <c r="W6125" i="15"/>
  <c r="W6126" i="15"/>
  <c r="W6127" i="15"/>
  <c r="W6128" i="15"/>
  <c r="W6129" i="15"/>
  <c r="W6130" i="15"/>
  <c r="W6131" i="15"/>
  <c r="W6132" i="15"/>
  <c r="W6133" i="15"/>
  <c r="W6134" i="15"/>
  <c r="W6135" i="15"/>
  <c r="W6136" i="15"/>
  <c r="W6137" i="15"/>
  <c r="W6138" i="15"/>
  <c r="W6139" i="15"/>
  <c r="W6140" i="15"/>
  <c r="W6141" i="15"/>
  <c r="W6142" i="15"/>
  <c r="W6143" i="15"/>
  <c r="W6144" i="15"/>
  <c r="W6145" i="15"/>
  <c r="W6146" i="15"/>
  <c r="W6147" i="15"/>
  <c r="W6148" i="15"/>
  <c r="W6149" i="15"/>
  <c r="W6150" i="15"/>
  <c r="W6151" i="15"/>
  <c r="W6152" i="15"/>
  <c r="W6153" i="15"/>
  <c r="W6154" i="15"/>
  <c r="W6155" i="15"/>
  <c r="W6156" i="15"/>
  <c r="W6157" i="15"/>
  <c r="W6158" i="15"/>
  <c r="W6159" i="15"/>
  <c r="W6160" i="15"/>
  <c r="W6161" i="15"/>
  <c r="W6162" i="15"/>
  <c r="W6163" i="15"/>
  <c r="W6164" i="15"/>
  <c r="W6165" i="15"/>
  <c r="W6166" i="15"/>
  <c r="W6167" i="15"/>
  <c r="W6168" i="15"/>
  <c r="W6169" i="15"/>
  <c r="W6170" i="15"/>
  <c r="W6171" i="15"/>
  <c r="W6172" i="15"/>
  <c r="W6173" i="15"/>
  <c r="W6174" i="15"/>
  <c r="W6175" i="15"/>
  <c r="W6176" i="15"/>
  <c r="W6177" i="15"/>
  <c r="W6178" i="15"/>
  <c r="W6179" i="15"/>
  <c r="W6180" i="15"/>
  <c r="W6181" i="15"/>
  <c r="W6182" i="15"/>
  <c r="W6183" i="15"/>
  <c r="W6184" i="15"/>
  <c r="W6185" i="15"/>
  <c r="W6186" i="15"/>
  <c r="W6187" i="15"/>
  <c r="W6188" i="15"/>
  <c r="W6189" i="15"/>
  <c r="W6190" i="15"/>
  <c r="W6191" i="15"/>
  <c r="W6192" i="15"/>
  <c r="W6193" i="15"/>
  <c r="W6194" i="15"/>
  <c r="W6195" i="15"/>
  <c r="W6196" i="15"/>
  <c r="W6197" i="15"/>
  <c r="W6198" i="15"/>
  <c r="W6199" i="15"/>
  <c r="W6200" i="15"/>
  <c r="W6201" i="15"/>
  <c r="W6202" i="15"/>
  <c r="W6203" i="15"/>
  <c r="W6204" i="15"/>
  <c r="W6205" i="15"/>
  <c r="W6206" i="15"/>
  <c r="W6207" i="15"/>
  <c r="W6208" i="15"/>
  <c r="W6209" i="15"/>
  <c r="W6210" i="15"/>
  <c r="W6211" i="15"/>
  <c r="W6212" i="15"/>
  <c r="W6213" i="15"/>
  <c r="W6214" i="15"/>
  <c r="W6215" i="15"/>
  <c r="W6216" i="15"/>
  <c r="W6217" i="15"/>
  <c r="W6218" i="15"/>
  <c r="W6219" i="15"/>
  <c r="W6220" i="15"/>
  <c r="W6221" i="15"/>
  <c r="W6222" i="15"/>
  <c r="W6223" i="15"/>
  <c r="W6224" i="15"/>
  <c r="W6225" i="15"/>
  <c r="W6226" i="15"/>
  <c r="W6227" i="15"/>
  <c r="W6228" i="15"/>
  <c r="W6229" i="15"/>
  <c r="W6230" i="15"/>
  <c r="W6231" i="15"/>
  <c r="W6232" i="15"/>
  <c r="W6233" i="15"/>
  <c r="W6234" i="15"/>
  <c r="W6235" i="15"/>
  <c r="W6236" i="15"/>
  <c r="W6237" i="15"/>
  <c r="W6238" i="15"/>
  <c r="W6239" i="15"/>
  <c r="W6240" i="15"/>
  <c r="W6241" i="15"/>
  <c r="W6242" i="15"/>
  <c r="W6243" i="15"/>
  <c r="W6244" i="15"/>
  <c r="W6245" i="15"/>
  <c r="W6246" i="15"/>
  <c r="W6247" i="15"/>
  <c r="W6248" i="15"/>
  <c r="W6249" i="15"/>
  <c r="W6250" i="15"/>
  <c r="W6251" i="15"/>
  <c r="W6252" i="15"/>
  <c r="W6253" i="15"/>
  <c r="W6254" i="15"/>
  <c r="W6255" i="15"/>
  <c r="W6256" i="15"/>
  <c r="W6257" i="15"/>
  <c r="W6258" i="15"/>
  <c r="W6259" i="15"/>
  <c r="W6260" i="15"/>
  <c r="W6261" i="15"/>
  <c r="W6262" i="15"/>
  <c r="W6263" i="15"/>
  <c r="W6264" i="15"/>
  <c r="W6265" i="15"/>
  <c r="W6266" i="15"/>
  <c r="W6267" i="15"/>
  <c r="W6268" i="15"/>
  <c r="W6269" i="15"/>
  <c r="W6270" i="15"/>
  <c r="W6271" i="15"/>
  <c r="W6272" i="15"/>
  <c r="W6273" i="15"/>
  <c r="W6274" i="15"/>
  <c r="W6275" i="15"/>
  <c r="W6276" i="15"/>
  <c r="W6277" i="15"/>
  <c r="W6278" i="15"/>
  <c r="W6279" i="15"/>
  <c r="W6280" i="15"/>
  <c r="W6281" i="15"/>
  <c r="W6282" i="15"/>
  <c r="W6283" i="15"/>
  <c r="W6284" i="15"/>
  <c r="W6285" i="15"/>
  <c r="W6286" i="15"/>
  <c r="W6287" i="15"/>
  <c r="W6288" i="15"/>
  <c r="W6289" i="15"/>
  <c r="W6290" i="15"/>
  <c r="W6291" i="15"/>
  <c r="W6292" i="15"/>
  <c r="W6293" i="15"/>
  <c r="W6294" i="15"/>
  <c r="W6295" i="15"/>
  <c r="W6296" i="15"/>
  <c r="W6297" i="15"/>
  <c r="W6298" i="15"/>
  <c r="W6299" i="15"/>
  <c r="W6300" i="15"/>
  <c r="W6301" i="15"/>
  <c r="W6302" i="15"/>
  <c r="W6303" i="15"/>
  <c r="W6304" i="15"/>
  <c r="W6305" i="15"/>
  <c r="W6306" i="15"/>
  <c r="W6307" i="15"/>
  <c r="W6308" i="15"/>
  <c r="W6309" i="15"/>
  <c r="W6310" i="15"/>
  <c r="W6311" i="15"/>
  <c r="W6312" i="15"/>
  <c r="W6313" i="15"/>
  <c r="W6314" i="15"/>
  <c r="W6315" i="15"/>
  <c r="W6316" i="15"/>
  <c r="W6317" i="15"/>
  <c r="W6318" i="15"/>
  <c r="W6319" i="15"/>
  <c r="W6320" i="15"/>
  <c r="W6321" i="15"/>
  <c r="W6322" i="15"/>
  <c r="W6323" i="15"/>
  <c r="W6324" i="15"/>
  <c r="W6325" i="15"/>
  <c r="W6326" i="15"/>
  <c r="W6327" i="15"/>
  <c r="W6328" i="15"/>
  <c r="W6329" i="15"/>
  <c r="W6330" i="15"/>
  <c r="W6331" i="15"/>
  <c r="W6332" i="15"/>
  <c r="W6333" i="15"/>
  <c r="W6334" i="15"/>
  <c r="W6335" i="15"/>
  <c r="W6336" i="15"/>
  <c r="W6337" i="15"/>
  <c r="W6338" i="15"/>
  <c r="W6339" i="15"/>
  <c r="W6340" i="15"/>
  <c r="W6341" i="15"/>
  <c r="W6342" i="15"/>
  <c r="W6343" i="15"/>
  <c r="W6344" i="15"/>
  <c r="W6345" i="15"/>
  <c r="W6346" i="15"/>
  <c r="W6347" i="15"/>
  <c r="W6348" i="15"/>
  <c r="W6349" i="15"/>
  <c r="W6350" i="15"/>
  <c r="W6351" i="15"/>
  <c r="W6352" i="15"/>
  <c r="W6353" i="15"/>
  <c r="W6354" i="15"/>
  <c r="W6355" i="15"/>
  <c r="W6356" i="15"/>
  <c r="W6357" i="15"/>
  <c r="W6358" i="15"/>
  <c r="W6359" i="15"/>
  <c r="W6360" i="15"/>
  <c r="W6361" i="15"/>
  <c r="W6362" i="15"/>
  <c r="W6363" i="15"/>
  <c r="W6364" i="15"/>
  <c r="W6365" i="15"/>
  <c r="W6366" i="15"/>
  <c r="W6367" i="15"/>
  <c r="W6368" i="15"/>
  <c r="W6369" i="15"/>
  <c r="W6370" i="15"/>
  <c r="W6371" i="15"/>
  <c r="W6372" i="15"/>
  <c r="W6373" i="15"/>
  <c r="W6374" i="15"/>
  <c r="W6375" i="15"/>
  <c r="W6376" i="15"/>
  <c r="W6377" i="15"/>
  <c r="W6378" i="15"/>
  <c r="W6379" i="15"/>
  <c r="W6380" i="15"/>
  <c r="W6381" i="15"/>
  <c r="W6382" i="15"/>
  <c r="W6383" i="15"/>
  <c r="W6384" i="15"/>
  <c r="W6385" i="15"/>
  <c r="W6386" i="15"/>
  <c r="W6387" i="15"/>
  <c r="W6388" i="15"/>
  <c r="W6389" i="15"/>
  <c r="W6390" i="15"/>
  <c r="W6391" i="15"/>
  <c r="W6392" i="15"/>
  <c r="W6393" i="15"/>
  <c r="W6394" i="15"/>
  <c r="W6395" i="15"/>
  <c r="W6396" i="15"/>
  <c r="W6397" i="15"/>
  <c r="W6398" i="15"/>
  <c r="W6399" i="15"/>
  <c r="W6400" i="15"/>
  <c r="W6401" i="15"/>
  <c r="W6402" i="15"/>
  <c r="W6403" i="15"/>
  <c r="W6404" i="15"/>
  <c r="W6405" i="15"/>
  <c r="W6406" i="15"/>
  <c r="W6407" i="15"/>
  <c r="W6408" i="15"/>
  <c r="W6409" i="15"/>
  <c r="W6410" i="15"/>
  <c r="W6411" i="15"/>
  <c r="W6412" i="15"/>
  <c r="W6413" i="15"/>
  <c r="W6414" i="15"/>
  <c r="W6415" i="15"/>
  <c r="W6416" i="15"/>
  <c r="W6417" i="15"/>
  <c r="W6418" i="15"/>
  <c r="W6419" i="15"/>
  <c r="W6420" i="15"/>
  <c r="W6421" i="15"/>
  <c r="W6422" i="15"/>
  <c r="W6423" i="15"/>
  <c r="W6424" i="15"/>
  <c r="W6425" i="15"/>
  <c r="W6426" i="15"/>
  <c r="W6427" i="15"/>
  <c r="W6428" i="15"/>
  <c r="W6429" i="15"/>
  <c r="W6430" i="15"/>
  <c r="W6431" i="15"/>
  <c r="W6432" i="15"/>
  <c r="W6433" i="15"/>
  <c r="W6434" i="15"/>
  <c r="W6435" i="15"/>
  <c r="W6436" i="15"/>
  <c r="W6437" i="15"/>
  <c r="W6438" i="15"/>
  <c r="W6439" i="15"/>
  <c r="W6440" i="15"/>
  <c r="W6441" i="15"/>
  <c r="W6442" i="15"/>
  <c r="W6443" i="15"/>
  <c r="W6444" i="15"/>
  <c r="W6445" i="15"/>
  <c r="W6446" i="15"/>
  <c r="W6447" i="15"/>
  <c r="W6448" i="15"/>
  <c r="W6449" i="15"/>
  <c r="W6450" i="15"/>
  <c r="W6451" i="15"/>
  <c r="W6452" i="15"/>
  <c r="W6453" i="15"/>
  <c r="W6454" i="15"/>
  <c r="W6455" i="15"/>
  <c r="W6456" i="15"/>
  <c r="W6457" i="15"/>
  <c r="W6458" i="15"/>
  <c r="W6459" i="15"/>
  <c r="W6460" i="15"/>
  <c r="W6461" i="15"/>
  <c r="W6462" i="15"/>
  <c r="W6463" i="15"/>
  <c r="W6464" i="15"/>
  <c r="W6465" i="15"/>
  <c r="W6466" i="15"/>
  <c r="W6467" i="15"/>
  <c r="W6468" i="15"/>
  <c r="W6469" i="15"/>
  <c r="W6470" i="15"/>
  <c r="W6471" i="15"/>
  <c r="W6472" i="15"/>
  <c r="W6473" i="15"/>
  <c r="W6474" i="15"/>
  <c r="W6475" i="15"/>
  <c r="W6476" i="15"/>
  <c r="W6477" i="15"/>
  <c r="W6478" i="15"/>
  <c r="W6479" i="15"/>
  <c r="W6480" i="15"/>
  <c r="W6481" i="15"/>
  <c r="W6482" i="15"/>
  <c r="W6483" i="15"/>
  <c r="W6484" i="15"/>
  <c r="W6485" i="15"/>
  <c r="W6486" i="15"/>
  <c r="W6487" i="15"/>
  <c r="W6488" i="15"/>
  <c r="W6489" i="15"/>
  <c r="W6490" i="15"/>
  <c r="W6491" i="15"/>
  <c r="W6492" i="15"/>
  <c r="W6493" i="15"/>
  <c r="W6494" i="15"/>
  <c r="W6495" i="15"/>
  <c r="W6496" i="15"/>
  <c r="W6497" i="15"/>
  <c r="W6498" i="15"/>
  <c r="W6499" i="15"/>
  <c r="W6500" i="15"/>
  <c r="W6501" i="15"/>
  <c r="W6502" i="15"/>
  <c r="W6503" i="15"/>
  <c r="W6504" i="15"/>
  <c r="W6505" i="15"/>
  <c r="W6506" i="15"/>
  <c r="W6507" i="15"/>
  <c r="W6508" i="15"/>
  <c r="W6509" i="15"/>
  <c r="W6510" i="15"/>
  <c r="W6511" i="15"/>
  <c r="W6512" i="15"/>
  <c r="W6513" i="15"/>
  <c r="W6514" i="15"/>
  <c r="W6515" i="15"/>
  <c r="W6516" i="15"/>
  <c r="W6517" i="15"/>
  <c r="W6518" i="15"/>
  <c r="W6519" i="15"/>
  <c r="W6520" i="15"/>
  <c r="W6521" i="15"/>
  <c r="W6522" i="15"/>
  <c r="W6523" i="15"/>
  <c r="W6524" i="15"/>
  <c r="W6525" i="15"/>
  <c r="W6526" i="15"/>
  <c r="W6527" i="15"/>
  <c r="W6528" i="15"/>
  <c r="W6529" i="15"/>
  <c r="W6530" i="15"/>
  <c r="W6531" i="15"/>
  <c r="W6532" i="15"/>
  <c r="W6533" i="15"/>
  <c r="W6534" i="15"/>
  <c r="W6535" i="15"/>
  <c r="W6536" i="15"/>
  <c r="W6537" i="15"/>
  <c r="W6538" i="15"/>
  <c r="W6539" i="15"/>
  <c r="W6540" i="15"/>
  <c r="W6541" i="15"/>
  <c r="W6542" i="15"/>
  <c r="W6543" i="15"/>
  <c r="W6544" i="15"/>
  <c r="W6545" i="15"/>
  <c r="W6546" i="15"/>
  <c r="W6547" i="15"/>
  <c r="W6548" i="15"/>
  <c r="W6549" i="15"/>
  <c r="W6550" i="15"/>
  <c r="W6551" i="15"/>
  <c r="W6552" i="15"/>
  <c r="W6553" i="15"/>
  <c r="W6554" i="15"/>
  <c r="W6555" i="15"/>
  <c r="W6556" i="15"/>
  <c r="W6557" i="15"/>
  <c r="W6558" i="15"/>
  <c r="W6559" i="15"/>
  <c r="W6560" i="15"/>
  <c r="W6561" i="15"/>
  <c r="W6562" i="15"/>
  <c r="W6563" i="15"/>
  <c r="W6564" i="15"/>
  <c r="W6565" i="15"/>
  <c r="W6566" i="15"/>
  <c r="W6567" i="15"/>
  <c r="W6568" i="15"/>
  <c r="W6569" i="15"/>
  <c r="W6570" i="15"/>
  <c r="W6571" i="15"/>
  <c r="W6572" i="15"/>
  <c r="W6573" i="15"/>
  <c r="W6574" i="15"/>
  <c r="W6575" i="15"/>
  <c r="W6576" i="15"/>
  <c r="W6577" i="15"/>
  <c r="W6578" i="15"/>
  <c r="W6579" i="15"/>
  <c r="W6580" i="15"/>
  <c r="W6581" i="15"/>
  <c r="W6582" i="15"/>
  <c r="W6583" i="15"/>
  <c r="W6584" i="15"/>
  <c r="W6585" i="15"/>
  <c r="W6586" i="15"/>
  <c r="W6587" i="15"/>
  <c r="W6588" i="15"/>
  <c r="W6589" i="15"/>
  <c r="W6590" i="15"/>
  <c r="W6591" i="15"/>
  <c r="W6592" i="15"/>
  <c r="W6593" i="15"/>
  <c r="W6594" i="15"/>
  <c r="W6595" i="15"/>
  <c r="W6596" i="15"/>
  <c r="W6597" i="15"/>
  <c r="W6598" i="15"/>
  <c r="W6599" i="15"/>
  <c r="W6600" i="15"/>
  <c r="W6601" i="15"/>
  <c r="W6602" i="15"/>
  <c r="W6603" i="15"/>
  <c r="W6604" i="15"/>
  <c r="W6605" i="15"/>
  <c r="W6606" i="15"/>
  <c r="W6607" i="15"/>
  <c r="W6608" i="15"/>
  <c r="W6609" i="15"/>
  <c r="W6610" i="15"/>
  <c r="W6611" i="15"/>
  <c r="W6612" i="15"/>
  <c r="W6613" i="15"/>
  <c r="W6614" i="15"/>
  <c r="W6615" i="15"/>
  <c r="W6616" i="15"/>
  <c r="W6617" i="15"/>
  <c r="W6618" i="15"/>
  <c r="W6619" i="15"/>
  <c r="W6620" i="15"/>
  <c r="W6621" i="15"/>
  <c r="W6622" i="15"/>
  <c r="W6623" i="15"/>
  <c r="W6624" i="15"/>
  <c r="W6625" i="15"/>
  <c r="W6626" i="15"/>
  <c r="W6627" i="15"/>
  <c r="W6628" i="15"/>
  <c r="W6629" i="15"/>
  <c r="W6630" i="15"/>
  <c r="W6631" i="15"/>
  <c r="W6632" i="15"/>
  <c r="W6633" i="15"/>
  <c r="W6634" i="15"/>
  <c r="W6635" i="15"/>
  <c r="W6636" i="15"/>
  <c r="W6637" i="15"/>
  <c r="W6638" i="15"/>
  <c r="W6639" i="15"/>
  <c r="W6640" i="15"/>
  <c r="W6641" i="15"/>
  <c r="W6642" i="15"/>
  <c r="W6643" i="15"/>
  <c r="W6644" i="15"/>
  <c r="W6645" i="15"/>
  <c r="W6646" i="15"/>
  <c r="W6647" i="15"/>
  <c r="W6648" i="15"/>
  <c r="W6649" i="15"/>
  <c r="W6650" i="15"/>
  <c r="W6651" i="15"/>
  <c r="W6652" i="15"/>
  <c r="W6653" i="15"/>
  <c r="W6654" i="15"/>
  <c r="W6655" i="15"/>
  <c r="W6656" i="15"/>
  <c r="W6657" i="15"/>
  <c r="W6658" i="15"/>
  <c r="W6659" i="15"/>
  <c r="W6660" i="15"/>
  <c r="W6661" i="15"/>
  <c r="W6662" i="15"/>
  <c r="W6663" i="15"/>
  <c r="W6664" i="15"/>
  <c r="W6665" i="15"/>
  <c r="W6666" i="15"/>
  <c r="W6667" i="15"/>
  <c r="W6668" i="15"/>
  <c r="W6669" i="15"/>
  <c r="W6670" i="15"/>
  <c r="W6671" i="15"/>
  <c r="W6672" i="15"/>
  <c r="W6673" i="15"/>
  <c r="W6674" i="15"/>
  <c r="W6675" i="15"/>
  <c r="W6676" i="15"/>
  <c r="W6677" i="15"/>
  <c r="W6678" i="15"/>
  <c r="W6679" i="15"/>
  <c r="W6680" i="15"/>
  <c r="W6681" i="15"/>
  <c r="W6682" i="15"/>
  <c r="W6683" i="15"/>
  <c r="W6684" i="15"/>
  <c r="W6685" i="15"/>
  <c r="W6686" i="15"/>
  <c r="W6687" i="15"/>
  <c r="W6688" i="15"/>
  <c r="W6689" i="15"/>
  <c r="W6690" i="15"/>
  <c r="W6691" i="15"/>
  <c r="W6692" i="15"/>
  <c r="W6693" i="15"/>
  <c r="W6694" i="15"/>
  <c r="W6695" i="15"/>
  <c r="W6696" i="15"/>
  <c r="W6697" i="15"/>
  <c r="W6698" i="15"/>
  <c r="W6699" i="15"/>
  <c r="W6700" i="15"/>
  <c r="W6701" i="15"/>
  <c r="W6702" i="15"/>
  <c r="W6703" i="15"/>
  <c r="W6704" i="15"/>
  <c r="W6705" i="15"/>
  <c r="W6706" i="15"/>
  <c r="W6707" i="15"/>
  <c r="W6708" i="15"/>
  <c r="W6709" i="15"/>
  <c r="W6710" i="15"/>
  <c r="W6711" i="15"/>
  <c r="W6712" i="15"/>
  <c r="W6713" i="15"/>
  <c r="W6714" i="15"/>
  <c r="W6715" i="15"/>
  <c r="W6716" i="15"/>
  <c r="W6717" i="15"/>
  <c r="W6718" i="15"/>
  <c r="W6719" i="15"/>
  <c r="W6720" i="15"/>
  <c r="W6721" i="15"/>
  <c r="W6722" i="15"/>
  <c r="W6723" i="15"/>
  <c r="W6724" i="15"/>
  <c r="W6725" i="15"/>
  <c r="W6726" i="15"/>
  <c r="W6727" i="15"/>
  <c r="W6728" i="15"/>
  <c r="W6729" i="15"/>
  <c r="W6730" i="15"/>
  <c r="W6731" i="15"/>
  <c r="W6732" i="15"/>
  <c r="W6733" i="15"/>
  <c r="W6734" i="15"/>
  <c r="W6735" i="15"/>
  <c r="W6736" i="15"/>
  <c r="W6737" i="15"/>
  <c r="W6738" i="15"/>
  <c r="W6739" i="15"/>
  <c r="W6740" i="15"/>
  <c r="W6741" i="15"/>
  <c r="W6742" i="15"/>
  <c r="W6743" i="15"/>
  <c r="W6744" i="15"/>
  <c r="W6745" i="15"/>
  <c r="W6746" i="15"/>
  <c r="W6747" i="15"/>
  <c r="W6748" i="15"/>
  <c r="W6749" i="15"/>
  <c r="W6750" i="15"/>
  <c r="W6751" i="15"/>
  <c r="W6752" i="15"/>
  <c r="W6753" i="15"/>
  <c r="W6754" i="15"/>
  <c r="W6755" i="15"/>
  <c r="W6756" i="15"/>
  <c r="W6757" i="15"/>
  <c r="W6758" i="15"/>
  <c r="W6759" i="15"/>
  <c r="W6760" i="15"/>
  <c r="W6761" i="15"/>
  <c r="W6762" i="15"/>
  <c r="W6763" i="15"/>
  <c r="W6764" i="15"/>
  <c r="W6765" i="15"/>
  <c r="W6766" i="15"/>
  <c r="W6767" i="15"/>
  <c r="W6768" i="15"/>
  <c r="W6769" i="15"/>
  <c r="W6770" i="15"/>
  <c r="W6771" i="15"/>
  <c r="W6772" i="15"/>
  <c r="W6773" i="15"/>
  <c r="W6774" i="15"/>
  <c r="W6775" i="15"/>
  <c r="W6776" i="15"/>
  <c r="W6777" i="15"/>
  <c r="W6778" i="15"/>
  <c r="W6779" i="15"/>
  <c r="W6780" i="15"/>
  <c r="W6781" i="15"/>
  <c r="W6782" i="15"/>
  <c r="W6783" i="15"/>
  <c r="W6784" i="15"/>
  <c r="W6785" i="15"/>
  <c r="W6786" i="15"/>
  <c r="W6787" i="15"/>
  <c r="W6788" i="15"/>
  <c r="W6789" i="15"/>
  <c r="W6790" i="15"/>
  <c r="W6791" i="15"/>
  <c r="W6792" i="15"/>
  <c r="W6793" i="15"/>
  <c r="W6794" i="15"/>
  <c r="W6795" i="15"/>
  <c r="W6796" i="15"/>
  <c r="W6797" i="15"/>
  <c r="W6798" i="15"/>
  <c r="W6799" i="15"/>
  <c r="W6800" i="15"/>
  <c r="W6801" i="15"/>
  <c r="W6802" i="15"/>
  <c r="W6803" i="15"/>
  <c r="W6804" i="15"/>
  <c r="W6805" i="15"/>
  <c r="W6806" i="15"/>
  <c r="W6807" i="15"/>
  <c r="W6808" i="15"/>
  <c r="W6809" i="15"/>
  <c r="W6810" i="15"/>
  <c r="W6811" i="15"/>
  <c r="W6812" i="15"/>
  <c r="W6813" i="15"/>
  <c r="W6814" i="15"/>
  <c r="W6815" i="15"/>
  <c r="W6816" i="15"/>
  <c r="W6817" i="15"/>
  <c r="W6818" i="15"/>
  <c r="W6819" i="15"/>
  <c r="W6820" i="15"/>
  <c r="W6821" i="15"/>
  <c r="W6822" i="15"/>
  <c r="W6823" i="15"/>
  <c r="W6824" i="15"/>
  <c r="W6825" i="15"/>
  <c r="W6826" i="15"/>
  <c r="W6827" i="15"/>
  <c r="W6828" i="15"/>
  <c r="W6829" i="15"/>
  <c r="W6830" i="15"/>
  <c r="W6831" i="15"/>
  <c r="W6832" i="15"/>
  <c r="W6833" i="15"/>
  <c r="W6834" i="15"/>
  <c r="W6835" i="15"/>
  <c r="W6836" i="15"/>
  <c r="W6837" i="15"/>
  <c r="W6838" i="15"/>
  <c r="W6839" i="15"/>
  <c r="W6840" i="15"/>
  <c r="W6841" i="15"/>
  <c r="W6842" i="15"/>
  <c r="W6843" i="15"/>
  <c r="W6844" i="15"/>
  <c r="W6845" i="15"/>
  <c r="W6846" i="15"/>
  <c r="W6847" i="15"/>
  <c r="W6848" i="15"/>
  <c r="W6849" i="15"/>
  <c r="W6850" i="15"/>
  <c r="W6851" i="15"/>
  <c r="W6852" i="15"/>
  <c r="W6853" i="15"/>
  <c r="W6854" i="15"/>
  <c r="W6855" i="15"/>
  <c r="W6856" i="15"/>
  <c r="W6857" i="15"/>
  <c r="W6858" i="15"/>
  <c r="W6859" i="15"/>
  <c r="W6860" i="15"/>
  <c r="W6861" i="15"/>
  <c r="W6862" i="15"/>
  <c r="W6863" i="15"/>
  <c r="W6864" i="15"/>
  <c r="W6865" i="15"/>
  <c r="W6866" i="15"/>
  <c r="W6867" i="15"/>
  <c r="W6868" i="15"/>
  <c r="W6869" i="15"/>
  <c r="W6870" i="15"/>
  <c r="W6871" i="15"/>
  <c r="W6872" i="15"/>
  <c r="W6873" i="15"/>
  <c r="W6874" i="15"/>
  <c r="W6875" i="15"/>
  <c r="W6876" i="15"/>
  <c r="W6877" i="15"/>
  <c r="W6878" i="15"/>
  <c r="W6879" i="15"/>
  <c r="W6880" i="15"/>
  <c r="W6881" i="15"/>
  <c r="W6882" i="15"/>
  <c r="W6883" i="15"/>
  <c r="W6884" i="15"/>
  <c r="W6885" i="15"/>
  <c r="W6886" i="15"/>
  <c r="W6887" i="15"/>
  <c r="W6888" i="15"/>
  <c r="W6889" i="15"/>
  <c r="W6890" i="15"/>
  <c r="W6891" i="15"/>
  <c r="W6892" i="15"/>
  <c r="W6893" i="15"/>
  <c r="W6894" i="15"/>
  <c r="W6895" i="15"/>
  <c r="W6896" i="15"/>
  <c r="W6897" i="15"/>
  <c r="W6898" i="15"/>
  <c r="W6899" i="15"/>
  <c r="W6900" i="15"/>
  <c r="W6901" i="15"/>
  <c r="W6902" i="15"/>
  <c r="W6903" i="15"/>
  <c r="W6904" i="15"/>
  <c r="W6905" i="15"/>
  <c r="W6906" i="15"/>
  <c r="W6907" i="15"/>
  <c r="W6908" i="15"/>
  <c r="W6909" i="15"/>
  <c r="W6910" i="15"/>
  <c r="W6911" i="15"/>
  <c r="W6912" i="15"/>
  <c r="W6913" i="15"/>
  <c r="W6914" i="15"/>
  <c r="W6915" i="15"/>
  <c r="W6916" i="15"/>
  <c r="W6917" i="15"/>
  <c r="W6918" i="15"/>
  <c r="W6919" i="15"/>
  <c r="W6920" i="15"/>
  <c r="W6921" i="15"/>
  <c r="W6922" i="15"/>
  <c r="W6923" i="15"/>
  <c r="W6924" i="15"/>
  <c r="W6925" i="15"/>
  <c r="W6926" i="15"/>
  <c r="W6927" i="15"/>
  <c r="W6928" i="15"/>
  <c r="W6929" i="15"/>
  <c r="W6930" i="15"/>
  <c r="W6931" i="15"/>
  <c r="W6932" i="15"/>
  <c r="W6933" i="15"/>
  <c r="W6934" i="15"/>
  <c r="W6935" i="15"/>
  <c r="W6936" i="15"/>
  <c r="W6937" i="15"/>
  <c r="W6938" i="15"/>
  <c r="W6939" i="15"/>
  <c r="W6940" i="15"/>
  <c r="W6941" i="15"/>
  <c r="W6942" i="15"/>
  <c r="W6943" i="15"/>
  <c r="W6944" i="15"/>
  <c r="W6945" i="15"/>
  <c r="W6946" i="15"/>
  <c r="W6947" i="15"/>
  <c r="W6948" i="15"/>
  <c r="W6949" i="15"/>
  <c r="W6950" i="15"/>
  <c r="W6951" i="15"/>
  <c r="W6952" i="15"/>
  <c r="W6953" i="15"/>
  <c r="W6954" i="15"/>
  <c r="W6955" i="15"/>
  <c r="W6956" i="15"/>
  <c r="W6957" i="15"/>
  <c r="W6958" i="15"/>
  <c r="W6959" i="15"/>
  <c r="W6960" i="15"/>
  <c r="W6961" i="15"/>
  <c r="W6962" i="15"/>
  <c r="W6963" i="15"/>
  <c r="W6964" i="15"/>
  <c r="W6965" i="15"/>
  <c r="W6966" i="15"/>
  <c r="W6967" i="15"/>
  <c r="W6968" i="15"/>
  <c r="W6969" i="15"/>
  <c r="W6970" i="15"/>
  <c r="W6971" i="15"/>
  <c r="W6972" i="15"/>
  <c r="W6973" i="15"/>
  <c r="W6974" i="15"/>
  <c r="W6975" i="15"/>
  <c r="W6976" i="15"/>
  <c r="W6977" i="15"/>
  <c r="W6978" i="15"/>
  <c r="W6979" i="15"/>
  <c r="W6980" i="15"/>
  <c r="W6981" i="15"/>
  <c r="W6982" i="15"/>
  <c r="W6983" i="15"/>
  <c r="W6984" i="15"/>
  <c r="W6985" i="15"/>
  <c r="W6986" i="15"/>
  <c r="W6987" i="15"/>
  <c r="W6988" i="15"/>
  <c r="W6989" i="15"/>
  <c r="W6990" i="15"/>
  <c r="W6991" i="15"/>
  <c r="W6992" i="15"/>
  <c r="W6993" i="15"/>
  <c r="W6994" i="15"/>
  <c r="W6995" i="15"/>
  <c r="W6996" i="15"/>
  <c r="W6997" i="15"/>
  <c r="W6998" i="15"/>
  <c r="W6999" i="15"/>
  <c r="W7000" i="15"/>
  <c r="W7001" i="15"/>
  <c r="W7002" i="15"/>
  <c r="W7003" i="15"/>
  <c r="W7004" i="15"/>
  <c r="W7005" i="15"/>
  <c r="W7006" i="15"/>
  <c r="W7007" i="15"/>
  <c r="W7008" i="15"/>
  <c r="W7009" i="15"/>
  <c r="W7010" i="15"/>
  <c r="W7011" i="15"/>
  <c r="W7012" i="15"/>
  <c r="W7013" i="15"/>
  <c r="W7014" i="15"/>
  <c r="W7015" i="15"/>
  <c r="W7016" i="15"/>
  <c r="W7017" i="15"/>
  <c r="W7018" i="15"/>
  <c r="W7019" i="15"/>
  <c r="W7020" i="15"/>
  <c r="W7021" i="15"/>
  <c r="W7022" i="15"/>
  <c r="W7023" i="15"/>
  <c r="W7024" i="15"/>
  <c r="W7025" i="15"/>
  <c r="W7026" i="15"/>
  <c r="W7027" i="15"/>
  <c r="W7028" i="15"/>
  <c r="W7029" i="15"/>
  <c r="W7030" i="15"/>
  <c r="W7031" i="15"/>
  <c r="W7032" i="15"/>
  <c r="W7033" i="15"/>
  <c r="W7034" i="15"/>
  <c r="W7035" i="15"/>
  <c r="W7036" i="15"/>
  <c r="W7037" i="15"/>
  <c r="W7038" i="15"/>
  <c r="W7039" i="15"/>
  <c r="W7040" i="15"/>
  <c r="W7041" i="15"/>
  <c r="W7042" i="15"/>
  <c r="W7043" i="15"/>
  <c r="W7044" i="15"/>
  <c r="W7045" i="15"/>
  <c r="W7046" i="15"/>
  <c r="W7047" i="15"/>
  <c r="W7048" i="15"/>
  <c r="W7049" i="15"/>
  <c r="W7050" i="15"/>
  <c r="W7051" i="15"/>
  <c r="W7052" i="15"/>
  <c r="W7053" i="15"/>
  <c r="W7054" i="15"/>
  <c r="W7055" i="15"/>
  <c r="W7056" i="15"/>
  <c r="W7057" i="15"/>
  <c r="W7058" i="15"/>
  <c r="W7059" i="15"/>
  <c r="W7060" i="15"/>
  <c r="W7061" i="15"/>
  <c r="W7062" i="15"/>
  <c r="W7063" i="15"/>
  <c r="W7064" i="15"/>
  <c r="W7065" i="15"/>
  <c r="W7066" i="15"/>
  <c r="W7067" i="15"/>
  <c r="W7068" i="15"/>
  <c r="W7069" i="15"/>
  <c r="W7070" i="15"/>
  <c r="W7071" i="15"/>
  <c r="W7072" i="15"/>
  <c r="W7073" i="15"/>
  <c r="W7074" i="15"/>
  <c r="W7075" i="15"/>
  <c r="W7076" i="15"/>
  <c r="W7077" i="15"/>
  <c r="W7078" i="15"/>
  <c r="W7079" i="15"/>
  <c r="W7080" i="15"/>
  <c r="W7081" i="15"/>
  <c r="W7082" i="15"/>
  <c r="W7083" i="15"/>
  <c r="W7084" i="15"/>
  <c r="W7085" i="15"/>
  <c r="W7086" i="15"/>
  <c r="W7087" i="15"/>
  <c r="W7088" i="15"/>
  <c r="W7089" i="15"/>
  <c r="W7090" i="15"/>
  <c r="W7091" i="15"/>
  <c r="W7092" i="15"/>
  <c r="W7093" i="15"/>
  <c r="W7094" i="15"/>
  <c r="W7095" i="15"/>
  <c r="W7096" i="15"/>
  <c r="W7097" i="15"/>
  <c r="W7098" i="15"/>
  <c r="W7099" i="15"/>
  <c r="W7100" i="15"/>
  <c r="W7101" i="15"/>
  <c r="W7102" i="15"/>
  <c r="W7103" i="15"/>
  <c r="W7104" i="15"/>
  <c r="W7105" i="15"/>
  <c r="W7106" i="15"/>
  <c r="W7107" i="15"/>
  <c r="W7108" i="15"/>
  <c r="W7109" i="15"/>
  <c r="W7110" i="15"/>
  <c r="W7111" i="15"/>
  <c r="W7112" i="15"/>
  <c r="W7113" i="15"/>
  <c r="W7114" i="15"/>
  <c r="W7115" i="15"/>
  <c r="W7116" i="15"/>
  <c r="W7117" i="15"/>
  <c r="W7118" i="15"/>
  <c r="W7119" i="15"/>
  <c r="W7120" i="15"/>
  <c r="W7121" i="15"/>
  <c r="W7122" i="15"/>
  <c r="W7123" i="15"/>
  <c r="W7124" i="15"/>
  <c r="W7125" i="15"/>
  <c r="W7126" i="15"/>
  <c r="W7127" i="15"/>
  <c r="W7128" i="15"/>
  <c r="W7129" i="15"/>
  <c r="W7130" i="15"/>
  <c r="W7131" i="15"/>
  <c r="W7132" i="15"/>
  <c r="W7133" i="15"/>
  <c r="W7134" i="15"/>
  <c r="W7135" i="15"/>
  <c r="W7136" i="15"/>
  <c r="W7137" i="15"/>
  <c r="W7138" i="15"/>
  <c r="W7139" i="15"/>
  <c r="W7140" i="15"/>
  <c r="W7141" i="15"/>
  <c r="W7142" i="15"/>
  <c r="W7143" i="15"/>
  <c r="W7144" i="15"/>
  <c r="W7145" i="15"/>
  <c r="W7146" i="15"/>
  <c r="W7147" i="15"/>
  <c r="W7148" i="15"/>
  <c r="W7149" i="15"/>
  <c r="W7150" i="15"/>
  <c r="W7151" i="15"/>
  <c r="W7152" i="15"/>
  <c r="W7153" i="15"/>
  <c r="W7154" i="15"/>
  <c r="W7155" i="15"/>
  <c r="W7156" i="15"/>
  <c r="W7157" i="15"/>
  <c r="W7158" i="15"/>
  <c r="W7159" i="15"/>
  <c r="W7160" i="15"/>
  <c r="W7161" i="15"/>
  <c r="W7162" i="15"/>
  <c r="W7163" i="15"/>
  <c r="W7164" i="15"/>
  <c r="W7165" i="15"/>
  <c r="W7166" i="15"/>
  <c r="W7167" i="15"/>
  <c r="W7168" i="15"/>
  <c r="W7169" i="15"/>
  <c r="W7170" i="15"/>
  <c r="W7171" i="15"/>
  <c r="W7172" i="15"/>
  <c r="W7173" i="15"/>
  <c r="W7174" i="15"/>
  <c r="W7175" i="15"/>
  <c r="W7176" i="15"/>
  <c r="W7177" i="15"/>
  <c r="W7178" i="15"/>
  <c r="W7179" i="15"/>
  <c r="W7180" i="15"/>
  <c r="W7181" i="15"/>
  <c r="W7182" i="15"/>
  <c r="W7183" i="15"/>
  <c r="W7184" i="15"/>
  <c r="W7185" i="15"/>
  <c r="W7186" i="15"/>
  <c r="W7187" i="15"/>
  <c r="W7188" i="15"/>
  <c r="W7189" i="15"/>
  <c r="W7190" i="15"/>
  <c r="W7191" i="15"/>
  <c r="W7192" i="15"/>
  <c r="W7193" i="15"/>
  <c r="W7194" i="15"/>
  <c r="W7195" i="15"/>
  <c r="W7196" i="15"/>
  <c r="W7197" i="15"/>
  <c r="W7198" i="15"/>
  <c r="W7199" i="15"/>
  <c r="W7200" i="15"/>
  <c r="W7201" i="15"/>
  <c r="W7202" i="15"/>
  <c r="W7203" i="15"/>
  <c r="W7204" i="15"/>
  <c r="W7205" i="15"/>
  <c r="W7206" i="15"/>
  <c r="W7207" i="15"/>
  <c r="W7208" i="15"/>
  <c r="W7209" i="15"/>
  <c r="W7210" i="15"/>
  <c r="W7211" i="15"/>
  <c r="W7212" i="15"/>
  <c r="W7213" i="15"/>
  <c r="W7214" i="15"/>
  <c r="W7215" i="15"/>
  <c r="W7216" i="15"/>
  <c r="W7217" i="15"/>
  <c r="W7218" i="15"/>
  <c r="W7219" i="15"/>
  <c r="W7220" i="15"/>
  <c r="W7221" i="15"/>
  <c r="W7222" i="15"/>
  <c r="W7223" i="15"/>
  <c r="W7224" i="15"/>
  <c r="W7225" i="15"/>
  <c r="W7226" i="15"/>
  <c r="W7227" i="15"/>
  <c r="W7228" i="15"/>
  <c r="W7229" i="15"/>
  <c r="W7230" i="15"/>
  <c r="W7231" i="15"/>
  <c r="W7232" i="15"/>
  <c r="W7233" i="15"/>
  <c r="W7234" i="15"/>
  <c r="W7235" i="15"/>
  <c r="W7236" i="15"/>
  <c r="W7237" i="15"/>
  <c r="W7238" i="15"/>
  <c r="W7239" i="15"/>
  <c r="W7240" i="15"/>
  <c r="W7241" i="15"/>
  <c r="W7242" i="15"/>
  <c r="W7243" i="15"/>
  <c r="W7244" i="15"/>
  <c r="W7245" i="15"/>
  <c r="W7246" i="15"/>
  <c r="W7247" i="15"/>
  <c r="W7248" i="15"/>
  <c r="W7249" i="15"/>
  <c r="W7250" i="15"/>
  <c r="W7251" i="15"/>
  <c r="W7252" i="15"/>
  <c r="W7253" i="15"/>
  <c r="W7254" i="15"/>
  <c r="W7255" i="15"/>
  <c r="W7256" i="15"/>
  <c r="W7257" i="15"/>
  <c r="W7258" i="15"/>
  <c r="W7259" i="15"/>
  <c r="W7260" i="15"/>
  <c r="W7261" i="15"/>
  <c r="W7262" i="15"/>
  <c r="W7263" i="15"/>
  <c r="W7264" i="15"/>
  <c r="W7265" i="15"/>
  <c r="W7266" i="15"/>
  <c r="W7267" i="15"/>
  <c r="W7268" i="15"/>
  <c r="W7269" i="15"/>
  <c r="W7270" i="15"/>
  <c r="W7271" i="15"/>
  <c r="W7272" i="15"/>
  <c r="W7273" i="15"/>
  <c r="W7274" i="15"/>
  <c r="W7275" i="15"/>
  <c r="W7276" i="15"/>
  <c r="W7277" i="15"/>
  <c r="W7278" i="15"/>
  <c r="W7279" i="15"/>
  <c r="W7280" i="15"/>
  <c r="W7281" i="15"/>
  <c r="W7282" i="15"/>
  <c r="W7283" i="15"/>
  <c r="W7284" i="15"/>
  <c r="W7285" i="15"/>
  <c r="W7286" i="15"/>
  <c r="W7287" i="15"/>
  <c r="W7288" i="15"/>
  <c r="W7289" i="15"/>
  <c r="W7290" i="15"/>
  <c r="W7291" i="15"/>
  <c r="W7292" i="15"/>
  <c r="W7293" i="15"/>
  <c r="W7294" i="15"/>
  <c r="W7295" i="15"/>
  <c r="W7296" i="15"/>
  <c r="W7297" i="15"/>
  <c r="W7298" i="15"/>
  <c r="W7299" i="15"/>
  <c r="W7300" i="15"/>
  <c r="W7301" i="15"/>
  <c r="W7302" i="15"/>
  <c r="W7303" i="15"/>
  <c r="W7304" i="15"/>
  <c r="W7305" i="15"/>
  <c r="W7306" i="15"/>
  <c r="W7307" i="15"/>
  <c r="W7308" i="15"/>
  <c r="W7309" i="15"/>
  <c r="W7310" i="15"/>
  <c r="W7311" i="15"/>
  <c r="W7312" i="15"/>
  <c r="W7313" i="15"/>
  <c r="W7314" i="15"/>
  <c r="W7315" i="15"/>
  <c r="W7316" i="15"/>
  <c r="W7317" i="15"/>
  <c r="W7318" i="15"/>
  <c r="W7319" i="15"/>
  <c r="W7320" i="15"/>
  <c r="W7321" i="15"/>
  <c r="W7322" i="15"/>
  <c r="W7323" i="15"/>
  <c r="W7324" i="15"/>
  <c r="W7325" i="15"/>
  <c r="W7326" i="15"/>
  <c r="W7327" i="15"/>
  <c r="W7328" i="15"/>
  <c r="W7329" i="15"/>
  <c r="W7330" i="15"/>
  <c r="W7331" i="15"/>
  <c r="W7332" i="15"/>
  <c r="W7333" i="15"/>
  <c r="W7334" i="15"/>
  <c r="W7335" i="15"/>
  <c r="W7336" i="15"/>
  <c r="W7337" i="15"/>
  <c r="W7338" i="15"/>
  <c r="W7339" i="15"/>
  <c r="W7340" i="15"/>
  <c r="W7341" i="15"/>
  <c r="W7342" i="15"/>
  <c r="W7343" i="15"/>
  <c r="W7344" i="15"/>
  <c r="W7345" i="15"/>
  <c r="W7346" i="15"/>
  <c r="W7347" i="15"/>
  <c r="W7348" i="15"/>
  <c r="W7349" i="15"/>
  <c r="W7350" i="15"/>
  <c r="W7351" i="15"/>
  <c r="W7352" i="15"/>
  <c r="W7353" i="15"/>
  <c r="W7354" i="15"/>
  <c r="W7355" i="15"/>
  <c r="W7356" i="15"/>
  <c r="W7357" i="15"/>
  <c r="W7358" i="15"/>
  <c r="W7359" i="15"/>
  <c r="W7360" i="15"/>
  <c r="W7361" i="15"/>
  <c r="W7362" i="15"/>
  <c r="W7363" i="15"/>
  <c r="W7364" i="15"/>
  <c r="W7365" i="15"/>
  <c r="W7366" i="15"/>
  <c r="W7367" i="15"/>
  <c r="W7368" i="15"/>
  <c r="W7369" i="15"/>
  <c r="W7370" i="15"/>
  <c r="W7371" i="15"/>
  <c r="W7372" i="15"/>
  <c r="W7373" i="15"/>
  <c r="W7374" i="15"/>
  <c r="W7375" i="15"/>
  <c r="W7376" i="15"/>
  <c r="W7377" i="15"/>
  <c r="W7378" i="15"/>
  <c r="W7379" i="15"/>
  <c r="W7380" i="15"/>
  <c r="W7381" i="15"/>
  <c r="W7382" i="15"/>
  <c r="W7383" i="15"/>
  <c r="W7384" i="15"/>
  <c r="W7385" i="15"/>
  <c r="W7386" i="15"/>
  <c r="W7387" i="15"/>
  <c r="W7388" i="15"/>
  <c r="W7389" i="15"/>
  <c r="W7390" i="15"/>
  <c r="W7391" i="15"/>
  <c r="W7392" i="15"/>
  <c r="W7393" i="15"/>
  <c r="W7394" i="15"/>
  <c r="W7395" i="15"/>
  <c r="W7396" i="15"/>
  <c r="W7397" i="15"/>
  <c r="W7398" i="15"/>
  <c r="W7399" i="15"/>
  <c r="W7400" i="15"/>
  <c r="W7401" i="15"/>
  <c r="W7402" i="15"/>
  <c r="W7403" i="15"/>
  <c r="W7404" i="15"/>
  <c r="W7405" i="15"/>
  <c r="W7406" i="15"/>
  <c r="W7407" i="15"/>
  <c r="W7408" i="15"/>
  <c r="W7409" i="15"/>
  <c r="W7410" i="15"/>
  <c r="W7411" i="15"/>
  <c r="W7412" i="15"/>
  <c r="W7413" i="15"/>
  <c r="W7414" i="15"/>
  <c r="W7415" i="15"/>
  <c r="W7416" i="15"/>
  <c r="W7417" i="15"/>
  <c r="W7418" i="15"/>
  <c r="W7419" i="15"/>
  <c r="W7420" i="15"/>
  <c r="W7421" i="15"/>
  <c r="W7422" i="15"/>
  <c r="W7423" i="15"/>
  <c r="W7424" i="15"/>
  <c r="W7425" i="15"/>
  <c r="W7426" i="15"/>
  <c r="W7427" i="15"/>
  <c r="W7428" i="15"/>
  <c r="W7429" i="15"/>
  <c r="W7430" i="15"/>
  <c r="W7431" i="15"/>
  <c r="W7432" i="15"/>
  <c r="W7433" i="15"/>
  <c r="W7434" i="15"/>
  <c r="W7435" i="15"/>
  <c r="W7436" i="15"/>
  <c r="W7437" i="15"/>
  <c r="W7438" i="15"/>
  <c r="W7439" i="15"/>
  <c r="W7440" i="15"/>
  <c r="W7441" i="15"/>
  <c r="W7442" i="15"/>
  <c r="W7443" i="15"/>
  <c r="W7444" i="15"/>
  <c r="W7445" i="15"/>
  <c r="W7446" i="15"/>
  <c r="W7447" i="15"/>
  <c r="W7448" i="15"/>
  <c r="W7449" i="15"/>
  <c r="W7450" i="15"/>
  <c r="W7451" i="15"/>
  <c r="W7452" i="15"/>
  <c r="W7453" i="15"/>
  <c r="W7454" i="15"/>
  <c r="W7455" i="15"/>
  <c r="W7456" i="15"/>
  <c r="W7457" i="15"/>
  <c r="W7458" i="15"/>
  <c r="W7459" i="15"/>
  <c r="W7460" i="15"/>
  <c r="W7461" i="15"/>
  <c r="W7462" i="15"/>
  <c r="W7463" i="15"/>
  <c r="W7464" i="15"/>
  <c r="W7465" i="15"/>
  <c r="W7466" i="15"/>
  <c r="W7467" i="15"/>
  <c r="W7468" i="15"/>
  <c r="W7469" i="15"/>
  <c r="W7470" i="15"/>
  <c r="W7471" i="15"/>
  <c r="W7472" i="15"/>
  <c r="W7473" i="15"/>
  <c r="W7474" i="15"/>
  <c r="W7475" i="15"/>
  <c r="W7476" i="15"/>
  <c r="W7477" i="15"/>
  <c r="W7478" i="15"/>
  <c r="W7479" i="15"/>
  <c r="W7480" i="15"/>
  <c r="W7481" i="15"/>
  <c r="W7482" i="15"/>
  <c r="W7483" i="15"/>
  <c r="W7484" i="15"/>
  <c r="W7485" i="15"/>
  <c r="W7486" i="15"/>
  <c r="W7487" i="15"/>
  <c r="W7488" i="15"/>
  <c r="W7489" i="15"/>
  <c r="W7490" i="15"/>
  <c r="W7491" i="15"/>
  <c r="W7492" i="15"/>
  <c r="W7493" i="15"/>
  <c r="W7494" i="15"/>
  <c r="W7495" i="15"/>
  <c r="W7496" i="15"/>
  <c r="W7497" i="15"/>
  <c r="W7498" i="15"/>
  <c r="W7499" i="15"/>
  <c r="W7500" i="15"/>
  <c r="W7501" i="15"/>
  <c r="W7502" i="15"/>
  <c r="W7503" i="15"/>
  <c r="W7504" i="15"/>
  <c r="W7505" i="15"/>
  <c r="W7506" i="15"/>
  <c r="W7507" i="15"/>
  <c r="W7508" i="15"/>
  <c r="W7509" i="15"/>
  <c r="W7510" i="15"/>
  <c r="W7511" i="15"/>
  <c r="W7512" i="15"/>
  <c r="W7513" i="15"/>
  <c r="W7514" i="15"/>
  <c r="W7515" i="15"/>
  <c r="W7516" i="15"/>
  <c r="W7517" i="15"/>
  <c r="W7518" i="15"/>
  <c r="W7519" i="15"/>
  <c r="W7520" i="15"/>
  <c r="W7521" i="15"/>
  <c r="W7522" i="15"/>
  <c r="W7523" i="15"/>
  <c r="W7524" i="15"/>
  <c r="W7525" i="15"/>
  <c r="W7526" i="15"/>
  <c r="W7527" i="15"/>
  <c r="W7528" i="15"/>
  <c r="W7529" i="15"/>
  <c r="W7530" i="15"/>
  <c r="W7531" i="15"/>
  <c r="W7532" i="15"/>
  <c r="W7533" i="15"/>
  <c r="W7534" i="15"/>
  <c r="W7535" i="15"/>
  <c r="W7536" i="15"/>
  <c r="W7537" i="15"/>
  <c r="W7538" i="15"/>
  <c r="W7539" i="15"/>
  <c r="W7540" i="15"/>
  <c r="W7541" i="15"/>
  <c r="W7542" i="15"/>
  <c r="W7543" i="15"/>
  <c r="W7544" i="15"/>
  <c r="W7545" i="15"/>
  <c r="W7546" i="15"/>
  <c r="W7547" i="15"/>
  <c r="W7548" i="15"/>
  <c r="W7549" i="15"/>
  <c r="W7550" i="15"/>
  <c r="W7551" i="15"/>
  <c r="W7552" i="15"/>
  <c r="W7553" i="15"/>
  <c r="W7554" i="15"/>
  <c r="W7555" i="15"/>
  <c r="W7556" i="15"/>
  <c r="W7557" i="15"/>
  <c r="W7558" i="15"/>
  <c r="W7559" i="15"/>
  <c r="W7560" i="15"/>
  <c r="W7561" i="15"/>
  <c r="W7562" i="15"/>
  <c r="W7563" i="15"/>
  <c r="W7564" i="15"/>
  <c r="W7565" i="15"/>
  <c r="W7566" i="15"/>
  <c r="W7567" i="15"/>
  <c r="W7568" i="15"/>
  <c r="W7569" i="15"/>
  <c r="W7570" i="15"/>
  <c r="W7571" i="15"/>
  <c r="W7572" i="15"/>
  <c r="W7573" i="15"/>
  <c r="W7574" i="15"/>
  <c r="W7575" i="15"/>
  <c r="W7576" i="15"/>
  <c r="W7577" i="15"/>
  <c r="W7578" i="15"/>
  <c r="W7579" i="15"/>
  <c r="W7580" i="15"/>
  <c r="W7581" i="15"/>
  <c r="W7582" i="15"/>
  <c r="W7583" i="15"/>
  <c r="W7584" i="15"/>
  <c r="W7585" i="15"/>
  <c r="W7586" i="15"/>
  <c r="W7587" i="15"/>
  <c r="W7588" i="15"/>
  <c r="W7589" i="15"/>
  <c r="W7590" i="15"/>
  <c r="W7591" i="15"/>
  <c r="W7592" i="15"/>
  <c r="W7593" i="15"/>
  <c r="W7594" i="15"/>
  <c r="W7595" i="15"/>
  <c r="W7596" i="15"/>
  <c r="W7597" i="15"/>
  <c r="W7598" i="15"/>
  <c r="W7599" i="15"/>
  <c r="W7600" i="15"/>
  <c r="W7601" i="15"/>
  <c r="W7602" i="15"/>
  <c r="W7603" i="15"/>
  <c r="W7604" i="15"/>
  <c r="W7605" i="15"/>
  <c r="W7606" i="15"/>
  <c r="W7607" i="15"/>
  <c r="W7608" i="15"/>
  <c r="W7609" i="15"/>
  <c r="W7610" i="15"/>
  <c r="W7611" i="15"/>
  <c r="W7612" i="15"/>
  <c r="W7613" i="15"/>
  <c r="W7614" i="15"/>
  <c r="W7615" i="15"/>
  <c r="W7616" i="15"/>
  <c r="W7617" i="15"/>
  <c r="W7618" i="15"/>
  <c r="W7619" i="15"/>
  <c r="W7620" i="15"/>
  <c r="W7621" i="15"/>
  <c r="W7622" i="15"/>
  <c r="W7623" i="15"/>
  <c r="W7624" i="15"/>
  <c r="W7625" i="15"/>
  <c r="W7626" i="15"/>
  <c r="W7627" i="15"/>
  <c r="W7628" i="15"/>
  <c r="W7629" i="15"/>
  <c r="W7630" i="15"/>
  <c r="W7631" i="15"/>
  <c r="W7632" i="15"/>
  <c r="W7633" i="15"/>
  <c r="W7634" i="15"/>
  <c r="W7635" i="15"/>
  <c r="W7636" i="15"/>
  <c r="W7637" i="15"/>
  <c r="W7638" i="15"/>
  <c r="W7639" i="15"/>
  <c r="W7640" i="15"/>
  <c r="W7641" i="15"/>
  <c r="W7642" i="15"/>
  <c r="W7643" i="15"/>
  <c r="W7644" i="15"/>
  <c r="W7645" i="15"/>
  <c r="W7646" i="15"/>
  <c r="W7647" i="15"/>
  <c r="W7648" i="15"/>
  <c r="W7649" i="15"/>
  <c r="W7650" i="15"/>
  <c r="W7651" i="15"/>
  <c r="W7652" i="15"/>
  <c r="W7653" i="15"/>
  <c r="W7654" i="15"/>
  <c r="W7655" i="15"/>
  <c r="W7656" i="15"/>
  <c r="W7657" i="15"/>
  <c r="W7658" i="15"/>
  <c r="W7659" i="15"/>
  <c r="W7660" i="15"/>
  <c r="W7661" i="15"/>
  <c r="W7662" i="15"/>
  <c r="W7663" i="15"/>
  <c r="W7664" i="15"/>
  <c r="W7665" i="15"/>
  <c r="W7666" i="15"/>
  <c r="W7667" i="15"/>
  <c r="W7668" i="15"/>
  <c r="W7669" i="15"/>
  <c r="W7670" i="15"/>
  <c r="W7671" i="15"/>
  <c r="W7672" i="15"/>
  <c r="W7673" i="15"/>
  <c r="W7674" i="15"/>
  <c r="W7675" i="15"/>
  <c r="W7676" i="15"/>
  <c r="W7677" i="15"/>
  <c r="W7678" i="15"/>
  <c r="W7679" i="15"/>
  <c r="W7680" i="15"/>
  <c r="W7681" i="15"/>
  <c r="W7682" i="15"/>
  <c r="W7683" i="15"/>
  <c r="W7684" i="15"/>
  <c r="W7685" i="15"/>
  <c r="W7686" i="15"/>
  <c r="W7687" i="15"/>
  <c r="W7688" i="15"/>
  <c r="W7689" i="15"/>
  <c r="W7690" i="15"/>
  <c r="W7691" i="15"/>
  <c r="W7692" i="15"/>
  <c r="W7693" i="15"/>
  <c r="W7694" i="15"/>
  <c r="W7695" i="15"/>
  <c r="W7696" i="15"/>
  <c r="W7697" i="15"/>
  <c r="W7698" i="15"/>
  <c r="W7699" i="15"/>
  <c r="W7700" i="15"/>
  <c r="W7701" i="15"/>
  <c r="W7702" i="15"/>
  <c r="W7703" i="15"/>
  <c r="W7704" i="15"/>
  <c r="W7705" i="15"/>
  <c r="W7706" i="15"/>
  <c r="W7707" i="15"/>
  <c r="W7708" i="15"/>
  <c r="W7709" i="15"/>
  <c r="W7710" i="15"/>
  <c r="W7711" i="15"/>
  <c r="W7712" i="15"/>
  <c r="W7713" i="15"/>
  <c r="W7714" i="15"/>
  <c r="W7715" i="15"/>
  <c r="W7716" i="15"/>
  <c r="W7717" i="15"/>
  <c r="W7718" i="15"/>
  <c r="W7719" i="15"/>
  <c r="W7720" i="15"/>
  <c r="W7721" i="15"/>
  <c r="W7722" i="15"/>
  <c r="W7723" i="15"/>
  <c r="W7724" i="15"/>
  <c r="W7725" i="15"/>
  <c r="W7726" i="15"/>
  <c r="W7727" i="15"/>
  <c r="W7728" i="15"/>
  <c r="W7729" i="15"/>
  <c r="W7730" i="15"/>
  <c r="W7731" i="15"/>
  <c r="W7732" i="15"/>
  <c r="W7733" i="15"/>
  <c r="W7734" i="15"/>
  <c r="W7735" i="15"/>
  <c r="W7736" i="15"/>
  <c r="W7737" i="15"/>
  <c r="W7738" i="15"/>
  <c r="W7739" i="15"/>
  <c r="W7740" i="15"/>
  <c r="W7741" i="15"/>
  <c r="W7742" i="15"/>
  <c r="W7743" i="15"/>
  <c r="W7744" i="15"/>
  <c r="W7745" i="15"/>
  <c r="W7746" i="15"/>
  <c r="W7747" i="15"/>
  <c r="W7748" i="15"/>
  <c r="W7749" i="15"/>
  <c r="W7750" i="15"/>
  <c r="W7751" i="15"/>
  <c r="W7752" i="15"/>
  <c r="W7753" i="15"/>
  <c r="W7754" i="15"/>
  <c r="W7755" i="15"/>
  <c r="W7756" i="15"/>
  <c r="W7757" i="15"/>
  <c r="W7758" i="15"/>
  <c r="W7759" i="15"/>
  <c r="W7760" i="15"/>
  <c r="W7761" i="15"/>
  <c r="W7762" i="15"/>
  <c r="W7763" i="15"/>
  <c r="W7764" i="15"/>
  <c r="W7765" i="15"/>
  <c r="W7766" i="15"/>
  <c r="W7767" i="15"/>
  <c r="W7768" i="15"/>
  <c r="W7769" i="15"/>
  <c r="W7770" i="15"/>
  <c r="W7771" i="15"/>
  <c r="W7772" i="15"/>
  <c r="W7773" i="15"/>
  <c r="W7774" i="15"/>
  <c r="W7775" i="15"/>
  <c r="W7776" i="15"/>
  <c r="W7777" i="15"/>
  <c r="W7778" i="15"/>
  <c r="W7779" i="15"/>
  <c r="W7780" i="15"/>
  <c r="W7781" i="15"/>
  <c r="W7782" i="15"/>
  <c r="W7783" i="15"/>
  <c r="W7784" i="15"/>
  <c r="W7785" i="15"/>
  <c r="W7786" i="15"/>
  <c r="W7787" i="15"/>
  <c r="W7788" i="15"/>
  <c r="W7789" i="15"/>
  <c r="W7790" i="15"/>
  <c r="W7791" i="15"/>
  <c r="W7792" i="15"/>
  <c r="W7793" i="15"/>
  <c r="W7794" i="15"/>
  <c r="W7795" i="15"/>
  <c r="W7796" i="15"/>
  <c r="W7797" i="15"/>
  <c r="W7798" i="15"/>
  <c r="W7799" i="15"/>
  <c r="W7800" i="15"/>
  <c r="W7801" i="15"/>
  <c r="W7802" i="15"/>
  <c r="W7803" i="15"/>
  <c r="W7804" i="15"/>
  <c r="W7805" i="15"/>
  <c r="W7806" i="15"/>
  <c r="W7807" i="15"/>
  <c r="W7808" i="15"/>
  <c r="W7809" i="15"/>
  <c r="W7810" i="15"/>
  <c r="W7811" i="15"/>
  <c r="W7812" i="15"/>
  <c r="W7813" i="15"/>
  <c r="W7814" i="15"/>
  <c r="W7815" i="15"/>
  <c r="W7816" i="15"/>
  <c r="W7817" i="15"/>
  <c r="W7818" i="15"/>
  <c r="W7819" i="15"/>
  <c r="W7820" i="15"/>
  <c r="W7821" i="15"/>
  <c r="W7822" i="15"/>
  <c r="W7823" i="15"/>
  <c r="W7824" i="15"/>
  <c r="W7825" i="15"/>
  <c r="W7826" i="15"/>
  <c r="W7827" i="15"/>
  <c r="W7828" i="15"/>
  <c r="W7829" i="15"/>
  <c r="W7830" i="15"/>
  <c r="W7831" i="15"/>
  <c r="W7832" i="15"/>
  <c r="W7833" i="15"/>
  <c r="W7834" i="15"/>
  <c r="W7835" i="15"/>
  <c r="W7836" i="15"/>
  <c r="W7837" i="15"/>
  <c r="W7838" i="15"/>
  <c r="W7839" i="15"/>
  <c r="W7840" i="15"/>
  <c r="W7841" i="15"/>
  <c r="W7842" i="15"/>
  <c r="W7843" i="15"/>
  <c r="W7844" i="15"/>
  <c r="W7845" i="15"/>
  <c r="W7846" i="15"/>
  <c r="W7847" i="15"/>
  <c r="W7848" i="15"/>
  <c r="W7849" i="15"/>
  <c r="W7850" i="15"/>
  <c r="W7851" i="15"/>
  <c r="W7852" i="15"/>
  <c r="W7853" i="15"/>
  <c r="W7854" i="15"/>
  <c r="W7855" i="15"/>
  <c r="W7856" i="15"/>
  <c r="W7857" i="15"/>
  <c r="W7858" i="15"/>
  <c r="W7859" i="15"/>
  <c r="W7860" i="15"/>
  <c r="W7861" i="15"/>
  <c r="W7862" i="15"/>
  <c r="W7863" i="15"/>
  <c r="W7864" i="15"/>
  <c r="W7865" i="15"/>
  <c r="W7866" i="15"/>
  <c r="W7867" i="15"/>
  <c r="W7868" i="15"/>
  <c r="W7869" i="15"/>
  <c r="W7870" i="15"/>
  <c r="W7871" i="15"/>
  <c r="W7872" i="15"/>
  <c r="W7873" i="15"/>
  <c r="W7874" i="15"/>
  <c r="W7875" i="15"/>
  <c r="W7876" i="15"/>
  <c r="W7877" i="15"/>
  <c r="W7878" i="15"/>
  <c r="W7879" i="15"/>
  <c r="W7880" i="15"/>
  <c r="W7881" i="15"/>
  <c r="W7882" i="15"/>
  <c r="W7883" i="15"/>
  <c r="W7884" i="15"/>
  <c r="W7885" i="15"/>
  <c r="W7886" i="15"/>
  <c r="W7887" i="15"/>
  <c r="W7888" i="15"/>
  <c r="W7889" i="15"/>
  <c r="W7890" i="15"/>
  <c r="W7891" i="15"/>
  <c r="W7892" i="15"/>
  <c r="W7893" i="15"/>
  <c r="W7894" i="15"/>
  <c r="W7895" i="15"/>
  <c r="W7896" i="15"/>
  <c r="W7897" i="15"/>
  <c r="W7898" i="15"/>
  <c r="W7899" i="15"/>
  <c r="W7900" i="15"/>
  <c r="W7901" i="15"/>
  <c r="W7902" i="15"/>
  <c r="W7903" i="15"/>
  <c r="W7904" i="15"/>
  <c r="W7905" i="15"/>
  <c r="W7906" i="15"/>
  <c r="W7907" i="15"/>
  <c r="W7908" i="15"/>
  <c r="W7909" i="15"/>
  <c r="W7910" i="15"/>
  <c r="W7911" i="15"/>
  <c r="W7912" i="15"/>
  <c r="W7913" i="15"/>
  <c r="W7914" i="15"/>
  <c r="W7915" i="15"/>
  <c r="W7916" i="15"/>
  <c r="W7917" i="15"/>
  <c r="W7918" i="15"/>
  <c r="W7919" i="15"/>
  <c r="W7920" i="15"/>
  <c r="W7921" i="15"/>
  <c r="W7922" i="15"/>
  <c r="W7923" i="15"/>
  <c r="W7924" i="15"/>
  <c r="W7925" i="15"/>
  <c r="W7926" i="15"/>
  <c r="W7927" i="15"/>
  <c r="W7928" i="15"/>
  <c r="W7929" i="15"/>
  <c r="W7930" i="15"/>
  <c r="W7931" i="15"/>
  <c r="W7932" i="15"/>
  <c r="W7933" i="15"/>
  <c r="W7934" i="15"/>
  <c r="W7935" i="15"/>
  <c r="W7936" i="15"/>
  <c r="W7937" i="15"/>
  <c r="W7938" i="15"/>
  <c r="W7939" i="15"/>
  <c r="W7940" i="15"/>
  <c r="W7941" i="15"/>
  <c r="W7942" i="15"/>
  <c r="W7943" i="15"/>
  <c r="W7944" i="15"/>
  <c r="W7945" i="15"/>
  <c r="W7946" i="15"/>
  <c r="W7947" i="15"/>
  <c r="W7948" i="15"/>
  <c r="W7949" i="15"/>
  <c r="W7950" i="15"/>
  <c r="W7951" i="15"/>
  <c r="W7952" i="15"/>
  <c r="W7953" i="15"/>
  <c r="W7954" i="15"/>
  <c r="W7955" i="15"/>
  <c r="W7956" i="15"/>
  <c r="W7957" i="15"/>
  <c r="W7958" i="15"/>
  <c r="W7959" i="15"/>
  <c r="W7960" i="15"/>
  <c r="W7961" i="15"/>
  <c r="W7962" i="15"/>
  <c r="W7963" i="15"/>
  <c r="W7964" i="15"/>
  <c r="W7965" i="15"/>
  <c r="W7966" i="15"/>
  <c r="W7967" i="15"/>
  <c r="W7968" i="15"/>
  <c r="W7969" i="15"/>
  <c r="W7970" i="15"/>
  <c r="W7971" i="15"/>
  <c r="W7972" i="15"/>
  <c r="W7973" i="15"/>
  <c r="W7974" i="15"/>
  <c r="W7975" i="15"/>
  <c r="W7976" i="15"/>
  <c r="W7977" i="15"/>
  <c r="W23" i="15"/>
  <c r="S2109" i="15" l="1"/>
  <c r="S2110" i="15"/>
  <c r="R2109" i="15"/>
  <c r="R2110" i="15"/>
  <c r="F7373" i="15"/>
  <c r="F7140" i="15"/>
  <c r="O7986" i="15"/>
  <c r="S7977" i="15"/>
  <c r="R7977" i="15"/>
  <c r="S7976" i="15"/>
  <c r="R7976" i="15"/>
  <c r="S7975" i="15"/>
  <c r="R7975" i="15"/>
  <c r="S7974" i="15"/>
  <c r="R7974" i="15"/>
  <c r="S7973" i="15"/>
  <c r="R7973" i="15"/>
  <c r="S7972" i="15"/>
  <c r="R7972" i="15"/>
  <c r="P7972" i="15"/>
  <c r="K7972" i="15"/>
  <c r="N7970" i="15"/>
  <c r="M7970" i="15"/>
  <c r="L7970" i="15"/>
  <c r="J7970" i="15"/>
  <c r="I7970" i="15"/>
  <c r="F7970" i="15"/>
  <c r="N7969" i="15"/>
  <c r="M7969" i="15"/>
  <c r="L7969" i="15"/>
  <c r="J7969" i="15"/>
  <c r="I7969" i="15"/>
  <c r="F7969" i="15"/>
  <c r="N7968" i="15"/>
  <c r="M7968" i="15"/>
  <c r="L7968" i="15"/>
  <c r="J7968" i="15"/>
  <c r="I7968" i="15"/>
  <c r="F7968" i="15"/>
  <c r="N7967" i="15"/>
  <c r="M7967" i="15"/>
  <c r="L7967" i="15"/>
  <c r="J7967" i="15"/>
  <c r="I7967" i="15"/>
  <c r="F7967" i="15"/>
  <c r="N7966" i="15"/>
  <c r="M7966" i="15"/>
  <c r="L7966" i="15"/>
  <c r="J7966" i="15"/>
  <c r="I7966" i="15"/>
  <c r="F7966" i="15"/>
  <c r="N7965" i="15"/>
  <c r="M7965" i="15"/>
  <c r="L7965" i="15"/>
  <c r="J7965" i="15"/>
  <c r="I7965" i="15"/>
  <c r="F7965" i="15"/>
  <c r="N7964" i="15"/>
  <c r="M7964" i="15"/>
  <c r="L7964" i="15"/>
  <c r="J7964" i="15"/>
  <c r="I7964" i="15"/>
  <c r="F7964" i="15"/>
  <c r="N7963" i="15"/>
  <c r="M7963" i="15"/>
  <c r="L7963" i="15"/>
  <c r="J7963" i="15"/>
  <c r="I7963" i="15"/>
  <c r="F7963" i="15"/>
  <c r="N7962" i="15"/>
  <c r="M7962" i="15"/>
  <c r="L7962" i="15"/>
  <c r="J7962" i="15"/>
  <c r="I7962" i="15"/>
  <c r="F7962" i="15"/>
  <c r="N7961" i="15"/>
  <c r="M7961" i="15"/>
  <c r="L7961" i="15"/>
  <c r="J7961" i="15"/>
  <c r="I7961" i="15"/>
  <c r="F7961" i="15"/>
  <c r="N7960" i="15"/>
  <c r="M7960" i="15"/>
  <c r="L7960" i="15"/>
  <c r="J7960" i="15"/>
  <c r="I7960" i="15"/>
  <c r="F7960" i="15"/>
  <c r="N7959" i="15"/>
  <c r="M7959" i="15"/>
  <c r="L7959" i="15"/>
  <c r="J7959" i="15"/>
  <c r="I7959" i="15"/>
  <c r="F7959" i="15"/>
  <c r="N7958" i="15"/>
  <c r="M7958" i="15"/>
  <c r="L7958" i="15"/>
  <c r="J7958" i="15"/>
  <c r="I7958" i="15"/>
  <c r="F7958" i="15"/>
  <c r="N7957" i="15"/>
  <c r="M7957" i="15"/>
  <c r="L7957" i="15"/>
  <c r="J7957" i="15"/>
  <c r="I7957" i="15"/>
  <c r="F7957" i="15"/>
  <c r="N7956" i="15"/>
  <c r="M7956" i="15"/>
  <c r="L7956" i="15"/>
  <c r="J7956" i="15"/>
  <c r="I7956" i="15"/>
  <c r="F7956" i="15"/>
  <c r="N7955" i="15"/>
  <c r="M7955" i="15"/>
  <c r="L7955" i="15"/>
  <c r="J7955" i="15"/>
  <c r="I7955" i="15"/>
  <c r="F7955" i="15"/>
  <c r="N7954" i="15"/>
  <c r="M7954" i="15"/>
  <c r="L7954" i="15"/>
  <c r="J7954" i="15"/>
  <c r="I7954" i="15"/>
  <c r="F7954" i="15"/>
  <c r="N7953" i="15"/>
  <c r="M7953" i="15"/>
  <c r="L7953" i="15"/>
  <c r="J7953" i="15"/>
  <c r="I7953" i="15"/>
  <c r="F7953" i="15"/>
  <c r="N7952" i="15"/>
  <c r="M7952" i="15"/>
  <c r="L7952" i="15"/>
  <c r="J7952" i="15"/>
  <c r="I7952" i="15"/>
  <c r="F7952" i="15"/>
  <c r="N7951" i="15"/>
  <c r="M7951" i="15"/>
  <c r="L7951" i="15"/>
  <c r="J7951" i="15"/>
  <c r="I7951" i="15"/>
  <c r="F7951" i="15"/>
  <c r="N7950" i="15"/>
  <c r="M7950" i="15"/>
  <c r="L7950" i="15"/>
  <c r="J7950" i="15"/>
  <c r="I7950" i="15"/>
  <c r="F7950" i="15"/>
  <c r="N7949" i="15"/>
  <c r="M7949" i="15"/>
  <c r="L7949" i="15"/>
  <c r="J7949" i="15"/>
  <c r="I7949" i="15"/>
  <c r="F7949" i="15"/>
  <c r="N7948" i="15"/>
  <c r="M7948" i="15"/>
  <c r="L7948" i="15"/>
  <c r="J7948" i="15"/>
  <c r="I7948" i="15"/>
  <c r="F7948" i="15"/>
  <c r="N7947" i="15"/>
  <c r="M7947" i="15"/>
  <c r="L7947" i="15"/>
  <c r="J7947" i="15"/>
  <c r="I7947" i="15"/>
  <c r="F7947" i="15"/>
  <c r="N7946" i="15"/>
  <c r="M7946" i="15"/>
  <c r="L7946" i="15"/>
  <c r="J7946" i="15"/>
  <c r="I7946" i="15"/>
  <c r="F7946" i="15"/>
  <c r="N7945" i="15"/>
  <c r="M7945" i="15"/>
  <c r="L7945" i="15"/>
  <c r="J7945" i="15"/>
  <c r="I7945" i="15"/>
  <c r="F7945" i="15"/>
  <c r="N7944" i="15"/>
  <c r="M7944" i="15"/>
  <c r="L7944" i="15"/>
  <c r="J7944" i="15"/>
  <c r="I7944" i="15"/>
  <c r="F7944" i="15"/>
  <c r="N7943" i="15"/>
  <c r="M7943" i="15"/>
  <c r="L7943" i="15"/>
  <c r="J7943" i="15"/>
  <c r="I7943" i="15"/>
  <c r="F7943" i="15"/>
  <c r="N7942" i="15"/>
  <c r="M7942" i="15"/>
  <c r="L7942" i="15"/>
  <c r="J7942" i="15"/>
  <c r="I7942" i="15"/>
  <c r="F7942" i="15"/>
  <c r="N7941" i="15"/>
  <c r="M7941" i="15"/>
  <c r="L7941" i="15"/>
  <c r="J7941" i="15"/>
  <c r="I7941" i="15"/>
  <c r="F7941" i="15"/>
  <c r="J7939" i="15"/>
  <c r="Q7939" i="15" s="1"/>
  <c r="I7939" i="15"/>
  <c r="M7938" i="15"/>
  <c r="L7938" i="15"/>
  <c r="J7938" i="15"/>
  <c r="M7937" i="15"/>
  <c r="L7937" i="15"/>
  <c r="J7937" i="15"/>
  <c r="M7936" i="15"/>
  <c r="L7936" i="15"/>
  <c r="J7936" i="15"/>
  <c r="M7935" i="15"/>
  <c r="L7935" i="15"/>
  <c r="J7935" i="15"/>
  <c r="M7934" i="15"/>
  <c r="L7934" i="15"/>
  <c r="J7934" i="15"/>
  <c r="M7933" i="15"/>
  <c r="L7933" i="15"/>
  <c r="J7933" i="15"/>
  <c r="J7932" i="15"/>
  <c r="I7932" i="15"/>
  <c r="F7932" i="15"/>
  <c r="M7931" i="15"/>
  <c r="L7931" i="15"/>
  <c r="J7931" i="15"/>
  <c r="M7930" i="15"/>
  <c r="L7930" i="15"/>
  <c r="J7930" i="15"/>
  <c r="M7929" i="15"/>
  <c r="L7929" i="15"/>
  <c r="J7929" i="15"/>
  <c r="M7928" i="15"/>
  <c r="L7928" i="15"/>
  <c r="J7928" i="15"/>
  <c r="J7927" i="15"/>
  <c r="I7927" i="15"/>
  <c r="F7927" i="15"/>
  <c r="M7926" i="15"/>
  <c r="L7926" i="15"/>
  <c r="J7926" i="15"/>
  <c r="M7925" i="15"/>
  <c r="L7925" i="15"/>
  <c r="J7925" i="15"/>
  <c r="M7924" i="15"/>
  <c r="L7924" i="15"/>
  <c r="J7924" i="15"/>
  <c r="M7923" i="15"/>
  <c r="L7923" i="15"/>
  <c r="J7923" i="15"/>
  <c r="M7922" i="15"/>
  <c r="L7922" i="15"/>
  <c r="J7922" i="15"/>
  <c r="J7921" i="15"/>
  <c r="I7921" i="15"/>
  <c r="F7921" i="15"/>
  <c r="M7920" i="15"/>
  <c r="L7920" i="15"/>
  <c r="J7920" i="15"/>
  <c r="M7919" i="15"/>
  <c r="L7919" i="15"/>
  <c r="J7919" i="15"/>
  <c r="M7918" i="15"/>
  <c r="L7918" i="15"/>
  <c r="J7918" i="15"/>
  <c r="M7917" i="15"/>
  <c r="L7917" i="15"/>
  <c r="J7917" i="15"/>
  <c r="M7916" i="15"/>
  <c r="L7916" i="15"/>
  <c r="J7916" i="15"/>
  <c r="J7915" i="15"/>
  <c r="I7915" i="15"/>
  <c r="F7915" i="15"/>
  <c r="M7914" i="15"/>
  <c r="L7914" i="15"/>
  <c r="J7914" i="15"/>
  <c r="M7913" i="15"/>
  <c r="L7913" i="15"/>
  <c r="J7913" i="15"/>
  <c r="M7912" i="15"/>
  <c r="L7912" i="15"/>
  <c r="J7912" i="15"/>
  <c r="M7911" i="15"/>
  <c r="L7911" i="15"/>
  <c r="J7911" i="15"/>
  <c r="M7910" i="15"/>
  <c r="L7910" i="15"/>
  <c r="J7910" i="15"/>
  <c r="M7909" i="15"/>
  <c r="L7909" i="15"/>
  <c r="J7909" i="15"/>
  <c r="M7908" i="15"/>
  <c r="L7908" i="15"/>
  <c r="J7908" i="15"/>
  <c r="M7907" i="15"/>
  <c r="L7907" i="15"/>
  <c r="J7907" i="15"/>
  <c r="M7906" i="15"/>
  <c r="L7906" i="15"/>
  <c r="J7906" i="15"/>
  <c r="M7905" i="15"/>
  <c r="L7905" i="15"/>
  <c r="J7905" i="15"/>
  <c r="M7904" i="15"/>
  <c r="L7904" i="15"/>
  <c r="J7904" i="15"/>
  <c r="M7903" i="15"/>
  <c r="L7903" i="15"/>
  <c r="J7903" i="15"/>
  <c r="J7902" i="15"/>
  <c r="I7902" i="15"/>
  <c r="F7902" i="15"/>
  <c r="M7901" i="15"/>
  <c r="L7901" i="15"/>
  <c r="J7901" i="15"/>
  <c r="M7900" i="15"/>
  <c r="L7900" i="15"/>
  <c r="J7900" i="15"/>
  <c r="M7899" i="15"/>
  <c r="L7899" i="15"/>
  <c r="J7899" i="15"/>
  <c r="M7898" i="15"/>
  <c r="L7898" i="15"/>
  <c r="J7898" i="15"/>
  <c r="M7897" i="15"/>
  <c r="L7897" i="15"/>
  <c r="J7897" i="15"/>
  <c r="M7896" i="15"/>
  <c r="L7896" i="15"/>
  <c r="J7896" i="15"/>
  <c r="M7895" i="15"/>
  <c r="L7895" i="15"/>
  <c r="J7895" i="15"/>
  <c r="M7894" i="15"/>
  <c r="L7894" i="15"/>
  <c r="J7894" i="15"/>
  <c r="M7893" i="15"/>
  <c r="L7893" i="15"/>
  <c r="J7893" i="15"/>
  <c r="M7892" i="15"/>
  <c r="L7892" i="15"/>
  <c r="J7892" i="15"/>
  <c r="M7891" i="15"/>
  <c r="L7891" i="15"/>
  <c r="J7891" i="15"/>
  <c r="M7890" i="15"/>
  <c r="L7890" i="15"/>
  <c r="J7890" i="15"/>
  <c r="M7889" i="15"/>
  <c r="L7889" i="15"/>
  <c r="J7889" i="15"/>
  <c r="M7888" i="15"/>
  <c r="L7888" i="15"/>
  <c r="J7888" i="15"/>
  <c r="M7887" i="15"/>
  <c r="L7887" i="15"/>
  <c r="J7887" i="15"/>
  <c r="M7886" i="15"/>
  <c r="L7886" i="15"/>
  <c r="J7886" i="15"/>
  <c r="M7885" i="15"/>
  <c r="L7885" i="15"/>
  <c r="J7885" i="15"/>
  <c r="J7884" i="15"/>
  <c r="I7884" i="15"/>
  <c r="F7884" i="15"/>
  <c r="M7883" i="15"/>
  <c r="L7883" i="15"/>
  <c r="J7883" i="15"/>
  <c r="M7882" i="15"/>
  <c r="L7882" i="15"/>
  <c r="J7882" i="15"/>
  <c r="M7881" i="15"/>
  <c r="L7881" i="15"/>
  <c r="J7881" i="15"/>
  <c r="M7880" i="15"/>
  <c r="L7880" i="15"/>
  <c r="J7880" i="15"/>
  <c r="M7879" i="15"/>
  <c r="L7879" i="15"/>
  <c r="J7879" i="15"/>
  <c r="M7878" i="15"/>
  <c r="L7878" i="15"/>
  <c r="J7878" i="15"/>
  <c r="M7877" i="15"/>
  <c r="L7877" i="15"/>
  <c r="J7877" i="15"/>
  <c r="M7876" i="15"/>
  <c r="L7876" i="15"/>
  <c r="J7876" i="15"/>
  <c r="M7875" i="15"/>
  <c r="L7875" i="15"/>
  <c r="J7875" i="15"/>
  <c r="M7874" i="15"/>
  <c r="L7874" i="15"/>
  <c r="J7874" i="15"/>
  <c r="M7873" i="15"/>
  <c r="L7873" i="15"/>
  <c r="J7873" i="15"/>
  <c r="M7872" i="15"/>
  <c r="L7872" i="15"/>
  <c r="J7872" i="15"/>
  <c r="M7871" i="15"/>
  <c r="L7871" i="15"/>
  <c r="J7871" i="15"/>
  <c r="M7870" i="15"/>
  <c r="L7870" i="15"/>
  <c r="J7870" i="15"/>
  <c r="M7869" i="15"/>
  <c r="L7869" i="15"/>
  <c r="J7869" i="15"/>
  <c r="M7868" i="15"/>
  <c r="L7868" i="15"/>
  <c r="J7868" i="15"/>
  <c r="M7867" i="15"/>
  <c r="L7867" i="15"/>
  <c r="J7867" i="15"/>
  <c r="M7866" i="15"/>
  <c r="L7866" i="15"/>
  <c r="J7866" i="15"/>
  <c r="M7865" i="15"/>
  <c r="L7865" i="15"/>
  <c r="J7865" i="15"/>
  <c r="M7864" i="15"/>
  <c r="L7864" i="15"/>
  <c r="J7864" i="15"/>
  <c r="M7863" i="15"/>
  <c r="L7863" i="15"/>
  <c r="J7863" i="15"/>
  <c r="M7862" i="15"/>
  <c r="L7862" i="15"/>
  <c r="J7862" i="15"/>
  <c r="M7861" i="15"/>
  <c r="L7861" i="15"/>
  <c r="J7861" i="15"/>
  <c r="M7860" i="15"/>
  <c r="L7860" i="15"/>
  <c r="J7860" i="15"/>
  <c r="M7859" i="15"/>
  <c r="L7859" i="15"/>
  <c r="J7859" i="15"/>
  <c r="M7858" i="15"/>
  <c r="L7858" i="15"/>
  <c r="J7858" i="15"/>
  <c r="M7857" i="15"/>
  <c r="L7857" i="15"/>
  <c r="J7857" i="15"/>
  <c r="M7856" i="15"/>
  <c r="L7856" i="15"/>
  <c r="J7856" i="15"/>
  <c r="M7855" i="15"/>
  <c r="L7855" i="15"/>
  <c r="J7855" i="15"/>
  <c r="M7854" i="15"/>
  <c r="L7854" i="15"/>
  <c r="J7854" i="15"/>
  <c r="M7853" i="15"/>
  <c r="L7853" i="15"/>
  <c r="J7853" i="15"/>
  <c r="M7852" i="15"/>
  <c r="L7852" i="15"/>
  <c r="J7852" i="15"/>
  <c r="M7851" i="15"/>
  <c r="L7851" i="15"/>
  <c r="J7851" i="15"/>
  <c r="M7850" i="15"/>
  <c r="L7850" i="15"/>
  <c r="J7850" i="15"/>
  <c r="M7849" i="15"/>
  <c r="L7849" i="15"/>
  <c r="J7849" i="15"/>
  <c r="M7848" i="15"/>
  <c r="L7848" i="15"/>
  <c r="J7848" i="15"/>
  <c r="M7847" i="15"/>
  <c r="L7847" i="15"/>
  <c r="J7847" i="15"/>
  <c r="M7846" i="15"/>
  <c r="L7846" i="15"/>
  <c r="J7846" i="15"/>
  <c r="M7845" i="15"/>
  <c r="L7845" i="15"/>
  <c r="J7845" i="15"/>
  <c r="M7844" i="15"/>
  <c r="L7844" i="15"/>
  <c r="J7844" i="15"/>
  <c r="M7843" i="15"/>
  <c r="L7843" i="15"/>
  <c r="J7843" i="15"/>
  <c r="M7842" i="15"/>
  <c r="L7842" i="15"/>
  <c r="J7842" i="15"/>
  <c r="M7841" i="15"/>
  <c r="L7841" i="15"/>
  <c r="J7841" i="15"/>
  <c r="M7840" i="15"/>
  <c r="L7840" i="15"/>
  <c r="J7840" i="15"/>
  <c r="M7839" i="15"/>
  <c r="L7839" i="15"/>
  <c r="J7839" i="15"/>
  <c r="M7838" i="15"/>
  <c r="L7838" i="15"/>
  <c r="J7838" i="15"/>
  <c r="M7837" i="15"/>
  <c r="L7837" i="15"/>
  <c r="J7837" i="15"/>
  <c r="M7836" i="15"/>
  <c r="L7836" i="15"/>
  <c r="J7836" i="15"/>
  <c r="J7835" i="15"/>
  <c r="I7835" i="15"/>
  <c r="F7835" i="15"/>
  <c r="M7834" i="15"/>
  <c r="L7834" i="15"/>
  <c r="J7834" i="15"/>
  <c r="M7833" i="15"/>
  <c r="L7833" i="15"/>
  <c r="J7833" i="15"/>
  <c r="M7832" i="15"/>
  <c r="L7832" i="15"/>
  <c r="J7832" i="15"/>
  <c r="M7831" i="15"/>
  <c r="L7831" i="15"/>
  <c r="J7831" i="15"/>
  <c r="M7830" i="15"/>
  <c r="L7830" i="15"/>
  <c r="J7830" i="15"/>
  <c r="M7829" i="15"/>
  <c r="L7829" i="15"/>
  <c r="J7829" i="15"/>
  <c r="M7828" i="15"/>
  <c r="L7828" i="15"/>
  <c r="J7828" i="15"/>
  <c r="M7827" i="15"/>
  <c r="L7827" i="15"/>
  <c r="J7827" i="15"/>
  <c r="M7826" i="15"/>
  <c r="L7826" i="15"/>
  <c r="J7826" i="15"/>
  <c r="M7825" i="15"/>
  <c r="L7825" i="15"/>
  <c r="J7825" i="15"/>
  <c r="M7824" i="15"/>
  <c r="L7824" i="15"/>
  <c r="J7824" i="15"/>
  <c r="M7823" i="15"/>
  <c r="L7823" i="15"/>
  <c r="J7823" i="15"/>
  <c r="M7822" i="15"/>
  <c r="L7822" i="15"/>
  <c r="J7822" i="15"/>
  <c r="M7821" i="15"/>
  <c r="L7821" i="15"/>
  <c r="J7821" i="15"/>
  <c r="M7820" i="15"/>
  <c r="L7820" i="15"/>
  <c r="J7820" i="15"/>
  <c r="M7819" i="15"/>
  <c r="L7819" i="15"/>
  <c r="J7819" i="15"/>
  <c r="M7818" i="15"/>
  <c r="L7818" i="15"/>
  <c r="J7818" i="15"/>
  <c r="M7817" i="15"/>
  <c r="L7817" i="15"/>
  <c r="J7817" i="15"/>
  <c r="M7816" i="15"/>
  <c r="L7816" i="15"/>
  <c r="J7816" i="15"/>
  <c r="M7815" i="15"/>
  <c r="L7815" i="15"/>
  <c r="J7815" i="15"/>
  <c r="M7814" i="15"/>
  <c r="L7814" i="15"/>
  <c r="J7814" i="15"/>
  <c r="M7813" i="15"/>
  <c r="L7813" i="15"/>
  <c r="J7813" i="15"/>
  <c r="M7812" i="15"/>
  <c r="L7812" i="15"/>
  <c r="J7812" i="15"/>
  <c r="M7811" i="15"/>
  <c r="L7811" i="15"/>
  <c r="J7811" i="15"/>
  <c r="M7810" i="15"/>
  <c r="L7810" i="15"/>
  <c r="J7810" i="15"/>
  <c r="M7809" i="15"/>
  <c r="L7809" i="15"/>
  <c r="J7809" i="15"/>
  <c r="M7808" i="15"/>
  <c r="L7808" i="15"/>
  <c r="J7808" i="15"/>
  <c r="M7807" i="15"/>
  <c r="L7807" i="15"/>
  <c r="J7807" i="15"/>
  <c r="M7806" i="15"/>
  <c r="L7806" i="15"/>
  <c r="J7806" i="15"/>
  <c r="M7805" i="15"/>
  <c r="L7805" i="15"/>
  <c r="J7805" i="15"/>
  <c r="M7804" i="15"/>
  <c r="L7804" i="15"/>
  <c r="J7804" i="15"/>
  <c r="M7803" i="15"/>
  <c r="L7803" i="15"/>
  <c r="J7803" i="15"/>
  <c r="M7802" i="15"/>
  <c r="L7802" i="15"/>
  <c r="J7802" i="15"/>
  <c r="M7801" i="15"/>
  <c r="L7801" i="15"/>
  <c r="J7801" i="15"/>
  <c r="M7800" i="15"/>
  <c r="L7800" i="15"/>
  <c r="J7800" i="15"/>
  <c r="M7799" i="15"/>
  <c r="L7799" i="15"/>
  <c r="J7799" i="15"/>
  <c r="M7798" i="15"/>
  <c r="L7798" i="15"/>
  <c r="J7798" i="15"/>
  <c r="M7797" i="15"/>
  <c r="L7797" i="15"/>
  <c r="J7797" i="15"/>
  <c r="J7796" i="15"/>
  <c r="I7796" i="15"/>
  <c r="F7796" i="15"/>
  <c r="M7795" i="15"/>
  <c r="L7795" i="15"/>
  <c r="J7795" i="15"/>
  <c r="M7794" i="15"/>
  <c r="L7794" i="15"/>
  <c r="J7794" i="15"/>
  <c r="M7793" i="15"/>
  <c r="L7793" i="15"/>
  <c r="J7793" i="15"/>
  <c r="M7792" i="15"/>
  <c r="L7792" i="15"/>
  <c r="J7792" i="15"/>
  <c r="M7791" i="15"/>
  <c r="L7791" i="15"/>
  <c r="J7791" i="15"/>
  <c r="M7790" i="15"/>
  <c r="L7790" i="15"/>
  <c r="J7790" i="15"/>
  <c r="M7789" i="15"/>
  <c r="L7789" i="15"/>
  <c r="J7789" i="15"/>
  <c r="M7788" i="15"/>
  <c r="L7788" i="15"/>
  <c r="J7788" i="15"/>
  <c r="M7787" i="15"/>
  <c r="L7787" i="15"/>
  <c r="J7787" i="15"/>
  <c r="M7786" i="15"/>
  <c r="L7786" i="15"/>
  <c r="J7786" i="15"/>
  <c r="M7785" i="15"/>
  <c r="L7785" i="15"/>
  <c r="J7785" i="15"/>
  <c r="M7784" i="15"/>
  <c r="L7784" i="15"/>
  <c r="J7784" i="15"/>
  <c r="J7783" i="15"/>
  <c r="I7783" i="15"/>
  <c r="F7783" i="15"/>
  <c r="M7782" i="15"/>
  <c r="L7782" i="15"/>
  <c r="J7782" i="15"/>
  <c r="M7781" i="15"/>
  <c r="L7781" i="15"/>
  <c r="J7781" i="15"/>
  <c r="M7780" i="15"/>
  <c r="L7780" i="15"/>
  <c r="J7780" i="15"/>
  <c r="M7779" i="15"/>
  <c r="L7779" i="15"/>
  <c r="J7779" i="15"/>
  <c r="M7778" i="15"/>
  <c r="L7778" i="15"/>
  <c r="J7778" i="15"/>
  <c r="J7777" i="15"/>
  <c r="I7777" i="15"/>
  <c r="F7777" i="15"/>
  <c r="M7776" i="15"/>
  <c r="L7776" i="15"/>
  <c r="J7776" i="15"/>
  <c r="M7775" i="15"/>
  <c r="L7775" i="15"/>
  <c r="J7775" i="15"/>
  <c r="M7774" i="15"/>
  <c r="L7774" i="15"/>
  <c r="J7774" i="15"/>
  <c r="M7773" i="15"/>
  <c r="L7773" i="15"/>
  <c r="J7773" i="15"/>
  <c r="M7772" i="15"/>
  <c r="L7772" i="15"/>
  <c r="J7772" i="15"/>
  <c r="M7771" i="15"/>
  <c r="L7771" i="15"/>
  <c r="J7771" i="15"/>
  <c r="J7770" i="15"/>
  <c r="I7770" i="15"/>
  <c r="F7770" i="15"/>
  <c r="M7769" i="15"/>
  <c r="L7769" i="15"/>
  <c r="J7769" i="15"/>
  <c r="M7768" i="15"/>
  <c r="L7768" i="15"/>
  <c r="J7768" i="15"/>
  <c r="M7767" i="15"/>
  <c r="L7767" i="15"/>
  <c r="J7767" i="15"/>
  <c r="M7766" i="15"/>
  <c r="L7766" i="15"/>
  <c r="J7766" i="15"/>
  <c r="J7765" i="15"/>
  <c r="I7765" i="15"/>
  <c r="F7765" i="15"/>
  <c r="M7764" i="15"/>
  <c r="L7764" i="15"/>
  <c r="J7764" i="15"/>
  <c r="M7763" i="15"/>
  <c r="L7763" i="15"/>
  <c r="J7763" i="15"/>
  <c r="M7762" i="15"/>
  <c r="L7762" i="15"/>
  <c r="J7762" i="15"/>
  <c r="M7761" i="15"/>
  <c r="L7761" i="15"/>
  <c r="J7761" i="15"/>
  <c r="M7760" i="15"/>
  <c r="L7760" i="15"/>
  <c r="J7760" i="15"/>
  <c r="M7759" i="15"/>
  <c r="L7759" i="15"/>
  <c r="J7759" i="15"/>
  <c r="J7758" i="15"/>
  <c r="I7758" i="15"/>
  <c r="F7758" i="15"/>
  <c r="M7757" i="15"/>
  <c r="L7757" i="15"/>
  <c r="J7757" i="15"/>
  <c r="M7756" i="15"/>
  <c r="L7756" i="15"/>
  <c r="J7756" i="15"/>
  <c r="M7755" i="15"/>
  <c r="L7755" i="15"/>
  <c r="J7755" i="15"/>
  <c r="M7754" i="15"/>
  <c r="L7754" i="15"/>
  <c r="J7754" i="15"/>
  <c r="M7753" i="15"/>
  <c r="L7753" i="15"/>
  <c r="J7753" i="15"/>
  <c r="M7752" i="15"/>
  <c r="L7752" i="15"/>
  <c r="J7752" i="15"/>
  <c r="J7751" i="15"/>
  <c r="I7751" i="15"/>
  <c r="F7751" i="15"/>
  <c r="M7750" i="15"/>
  <c r="L7750" i="15"/>
  <c r="J7750" i="15"/>
  <c r="M7749" i="15"/>
  <c r="L7749" i="15"/>
  <c r="J7749" i="15"/>
  <c r="M7748" i="15"/>
  <c r="L7748" i="15"/>
  <c r="J7748" i="15"/>
  <c r="M7747" i="15"/>
  <c r="L7747" i="15"/>
  <c r="J7747" i="15"/>
  <c r="M7746" i="15"/>
  <c r="L7746" i="15"/>
  <c r="J7746" i="15"/>
  <c r="M7745" i="15"/>
  <c r="L7745" i="15"/>
  <c r="J7745" i="15"/>
  <c r="M7744" i="15"/>
  <c r="L7744" i="15"/>
  <c r="J7744" i="15"/>
  <c r="M7743" i="15"/>
  <c r="L7743" i="15"/>
  <c r="J7743" i="15"/>
  <c r="M7742" i="15"/>
  <c r="L7742" i="15"/>
  <c r="J7742" i="15"/>
  <c r="M7741" i="15"/>
  <c r="L7741" i="15"/>
  <c r="J7741" i="15"/>
  <c r="M7740" i="15"/>
  <c r="L7740" i="15"/>
  <c r="J7740" i="15"/>
  <c r="M7739" i="15"/>
  <c r="L7739" i="15"/>
  <c r="J7739" i="15"/>
  <c r="M7738" i="15"/>
  <c r="L7738" i="15"/>
  <c r="J7738" i="15"/>
  <c r="M7737" i="15"/>
  <c r="L7737" i="15"/>
  <c r="J7737" i="15"/>
  <c r="M7736" i="15"/>
  <c r="L7736" i="15"/>
  <c r="J7736" i="15"/>
  <c r="M7735" i="15"/>
  <c r="L7735" i="15"/>
  <c r="J7735" i="15"/>
  <c r="M7734" i="15"/>
  <c r="L7734" i="15"/>
  <c r="J7734" i="15"/>
  <c r="M7733" i="15"/>
  <c r="L7733" i="15"/>
  <c r="J7733" i="15"/>
  <c r="M7732" i="15"/>
  <c r="L7732" i="15"/>
  <c r="J7732" i="15"/>
  <c r="M7731" i="15"/>
  <c r="L7731" i="15"/>
  <c r="J7731" i="15"/>
  <c r="M7730" i="15"/>
  <c r="L7730" i="15"/>
  <c r="J7730" i="15"/>
  <c r="M7729" i="15"/>
  <c r="L7729" i="15"/>
  <c r="J7729" i="15"/>
  <c r="M7728" i="15"/>
  <c r="L7728" i="15"/>
  <c r="J7728" i="15"/>
  <c r="M7727" i="15"/>
  <c r="L7727" i="15"/>
  <c r="J7727" i="15"/>
  <c r="M7726" i="15"/>
  <c r="L7726" i="15"/>
  <c r="J7726" i="15"/>
  <c r="M7725" i="15"/>
  <c r="L7725" i="15"/>
  <c r="J7725" i="15"/>
  <c r="M7724" i="15"/>
  <c r="L7724" i="15"/>
  <c r="J7724" i="15"/>
  <c r="M7723" i="15"/>
  <c r="L7723" i="15"/>
  <c r="J7723" i="15"/>
  <c r="M7722" i="15"/>
  <c r="L7722" i="15"/>
  <c r="J7722" i="15"/>
  <c r="M7721" i="15"/>
  <c r="L7721" i="15"/>
  <c r="J7721" i="15"/>
  <c r="M7720" i="15"/>
  <c r="L7720" i="15"/>
  <c r="J7720" i="15"/>
  <c r="M7719" i="15"/>
  <c r="L7719" i="15"/>
  <c r="J7719" i="15"/>
  <c r="M7718" i="15"/>
  <c r="L7718" i="15"/>
  <c r="J7718" i="15"/>
  <c r="M7717" i="15"/>
  <c r="L7717" i="15"/>
  <c r="J7717" i="15"/>
  <c r="M7716" i="15"/>
  <c r="L7716" i="15"/>
  <c r="J7716" i="15"/>
  <c r="M7715" i="15"/>
  <c r="L7715" i="15"/>
  <c r="J7715" i="15"/>
  <c r="M7714" i="15"/>
  <c r="L7714" i="15"/>
  <c r="J7714" i="15"/>
  <c r="M7713" i="15"/>
  <c r="L7713" i="15"/>
  <c r="J7713" i="15"/>
  <c r="M7712" i="15"/>
  <c r="L7712" i="15"/>
  <c r="J7712" i="15"/>
  <c r="M7711" i="15"/>
  <c r="L7711" i="15"/>
  <c r="J7711" i="15"/>
  <c r="M7710" i="15"/>
  <c r="L7710" i="15"/>
  <c r="J7710" i="15"/>
  <c r="M7709" i="15"/>
  <c r="L7709" i="15"/>
  <c r="J7709" i="15"/>
  <c r="M7708" i="15"/>
  <c r="L7708" i="15"/>
  <c r="J7708" i="15"/>
  <c r="M7707" i="15"/>
  <c r="L7707" i="15"/>
  <c r="J7707" i="15"/>
  <c r="M7706" i="15"/>
  <c r="L7706" i="15"/>
  <c r="J7706" i="15"/>
  <c r="M7705" i="15"/>
  <c r="L7705" i="15"/>
  <c r="J7705" i="15"/>
  <c r="M7704" i="15"/>
  <c r="L7704" i="15"/>
  <c r="J7704" i="15"/>
  <c r="M7703" i="15"/>
  <c r="L7703" i="15"/>
  <c r="J7703" i="15"/>
  <c r="M7702" i="15"/>
  <c r="L7702" i="15"/>
  <c r="J7702" i="15"/>
  <c r="M7701" i="15"/>
  <c r="L7701" i="15"/>
  <c r="J7701" i="15"/>
  <c r="M7700" i="15"/>
  <c r="L7700" i="15"/>
  <c r="J7700" i="15"/>
  <c r="M7699" i="15"/>
  <c r="L7699" i="15"/>
  <c r="J7699" i="15"/>
  <c r="M7698" i="15"/>
  <c r="L7698" i="15"/>
  <c r="J7698" i="15"/>
  <c r="M7697" i="15"/>
  <c r="L7697" i="15"/>
  <c r="J7697" i="15"/>
  <c r="M7696" i="15"/>
  <c r="L7696" i="15"/>
  <c r="J7696" i="15"/>
  <c r="M7695" i="15"/>
  <c r="L7695" i="15"/>
  <c r="J7695" i="15"/>
  <c r="M7694" i="15"/>
  <c r="L7694" i="15"/>
  <c r="J7694" i="15"/>
  <c r="M7693" i="15"/>
  <c r="L7693" i="15"/>
  <c r="J7693" i="15"/>
  <c r="M7692" i="15"/>
  <c r="L7692" i="15"/>
  <c r="J7692" i="15"/>
  <c r="M7691" i="15"/>
  <c r="L7691" i="15"/>
  <c r="J7691" i="15"/>
  <c r="M7690" i="15"/>
  <c r="L7690" i="15"/>
  <c r="J7690" i="15"/>
  <c r="M7689" i="15"/>
  <c r="L7689" i="15"/>
  <c r="J7689" i="15"/>
  <c r="M7688" i="15"/>
  <c r="L7688" i="15"/>
  <c r="J7688" i="15"/>
  <c r="M7687" i="15"/>
  <c r="L7687" i="15"/>
  <c r="J7687" i="15"/>
  <c r="M7686" i="15"/>
  <c r="L7686" i="15"/>
  <c r="J7686" i="15"/>
  <c r="M7685" i="15"/>
  <c r="L7685" i="15"/>
  <c r="J7685" i="15"/>
  <c r="M7684" i="15"/>
  <c r="L7684" i="15"/>
  <c r="J7684" i="15"/>
  <c r="M7683" i="15"/>
  <c r="L7683" i="15"/>
  <c r="J7683" i="15"/>
  <c r="M7682" i="15"/>
  <c r="L7682" i="15"/>
  <c r="J7682" i="15"/>
  <c r="M7681" i="15"/>
  <c r="L7681" i="15"/>
  <c r="J7681" i="15"/>
  <c r="M7680" i="15"/>
  <c r="L7680" i="15"/>
  <c r="J7680" i="15"/>
  <c r="J7679" i="15"/>
  <c r="I7679" i="15"/>
  <c r="F7679" i="15"/>
  <c r="M7678" i="15"/>
  <c r="L7678" i="15"/>
  <c r="J7678" i="15"/>
  <c r="M7677" i="15"/>
  <c r="L7677" i="15"/>
  <c r="J7677" i="15"/>
  <c r="M7676" i="15"/>
  <c r="L7676" i="15"/>
  <c r="J7676" i="15"/>
  <c r="M7675" i="15"/>
  <c r="L7675" i="15"/>
  <c r="J7675" i="15"/>
  <c r="M7674" i="15"/>
  <c r="L7674" i="15"/>
  <c r="J7674" i="15"/>
  <c r="M7673" i="15"/>
  <c r="L7673" i="15"/>
  <c r="J7673" i="15"/>
  <c r="M7672" i="15"/>
  <c r="L7672" i="15"/>
  <c r="J7672" i="15"/>
  <c r="M7671" i="15"/>
  <c r="L7671" i="15"/>
  <c r="J7671" i="15"/>
  <c r="J7670" i="15"/>
  <c r="I7670" i="15"/>
  <c r="F7670" i="15"/>
  <c r="M7669" i="15"/>
  <c r="L7669" i="15"/>
  <c r="J7669" i="15"/>
  <c r="M7668" i="15"/>
  <c r="L7668" i="15"/>
  <c r="J7668" i="15"/>
  <c r="M7667" i="15"/>
  <c r="L7667" i="15"/>
  <c r="J7667" i="15"/>
  <c r="M7666" i="15"/>
  <c r="L7666" i="15"/>
  <c r="J7666" i="15"/>
  <c r="M7665" i="15"/>
  <c r="L7665" i="15"/>
  <c r="J7665" i="15"/>
  <c r="M7664" i="15"/>
  <c r="L7664" i="15"/>
  <c r="J7664" i="15"/>
  <c r="J7663" i="15"/>
  <c r="I7663" i="15"/>
  <c r="F7663" i="15"/>
  <c r="M7662" i="15"/>
  <c r="L7662" i="15"/>
  <c r="J7662" i="15"/>
  <c r="M7661" i="15"/>
  <c r="L7661" i="15"/>
  <c r="J7661" i="15"/>
  <c r="M7660" i="15"/>
  <c r="L7660" i="15"/>
  <c r="J7660" i="15"/>
  <c r="M7659" i="15"/>
  <c r="L7659" i="15"/>
  <c r="J7659" i="15"/>
  <c r="M7658" i="15"/>
  <c r="L7658" i="15"/>
  <c r="J7658" i="15"/>
  <c r="M7657" i="15"/>
  <c r="L7657" i="15"/>
  <c r="J7657" i="15"/>
  <c r="M7656" i="15"/>
  <c r="L7656" i="15"/>
  <c r="J7656" i="15"/>
  <c r="M7655" i="15"/>
  <c r="L7655" i="15"/>
  <c r="J7655" i="15"/>
  <c r="M7654" i="15"/>
  <c r="L7654" i="15"/>
  <c r="J7654" i="15"/>
  <c r="M7653" i="15"/>
  <c r="L7653" i="15"/>
  <c r="J7653" i="15"/>
  <c r="M7652" i="15"/>
  <c r="L7652" i="15"/>
  <c r="J7652" i="15"/>
  <c r="M7651" i="15"/>
  <c r="L7651" i="15"/>
  <c r="J7651" i="15"/>
  <c r="M7650" i="15"/>
  <c r="L7650" i="15"/>
  <c r="J7650" i="15"/>
  <c r="M7649" i="15"/>
  <c r="L7649" i="15"/>
  <c r="J7649" i="15"/>
  <c r="M7648" i="15"/>
  <c r="L7648" i="15"/>
  <c r="J7648" i="15"/>
  <c r="J7647" i="15"/>
  <c r="I7647" i="15"/>
  <c r="F7647" i="15"/>
  <c r="M7646" i="15"/>
  <c r="L7646" i="15"/>
  <c r="J7646" i="15"/>
  <c r="M7645" i="15"/>
  <c r="L7645" i="15"/>
  <c r="J7645" i="15"/>
  <c r="M7644" i="15"/>
  <c r="L7644" i="15"/>
  <c r="J7644" i="15"/>
  <c r="M7643" i="15"/>
  <c r="L7643" i="15"/>
  <c r="J7643" i="15"/>
  <c r="M7642" i="15"/>
  <c r="L7642" i="15"/>
  <c r="J7642" i="15"/>
  <c r="M7641" i="15"/>
  <c r="L7641" i="15"/>
  <c r="J7641" i="15"/>
  <c r="M7640" i="15"/>
  <c r="L7640" i="15"/>
  <c r="J7640" i="15"/>
  <c r="M7639" i="15"/>
  <c r="L7639" i="15"/>
  <c r="J7639" i="15"/>
  <c r="M7638" i="15"/>
  <c r="L7638" i="15"/>
  <c r="J7638" i="15"/>
  <c r="M7637" i="15"/>
  <c r="L7637" i="15"/>
  <c r="J7637" i="15"/>
  <c r="J7636" i="15"/>
  <c r="I7636" i="15"/>
  <c r="F7636" i="15"/>
  <c r="M7635" i="15"/>
  <c r="L7635" i="15"/>
  <c r="J7635" i="15"/>
  <c r="M7634" i="15"/>
  <c r="L7634" i="15"/>
  <c r="J7634" i="15"/>
  <c r="M7633" i="15"/>
  <c r="L7633" i="15"/>
  <c r="J7633" i="15"/>
  <c r="M7632" i="15"/>
  <c r="L7632" i="15"/>
  <c r="J7632" i="15"/>
  <c r="M7631" i="15"/>
  <c r="L7631" i="15"/>
  <c r="J7631" i="15"/>
  <c r="M7630" i="15"/>
  <c r="L7630" i="15"/>
  <c r="J7630" i="15"/>
  <c r="M7629" i="15"/>
  <c r="L7629" i="15"/>
  <c r="J7629" i="15"/>
  <c r="M7628" i="15"/>
  <c r="L7628" i="15"/>
  <c r="J7628" i="15"/>
  <c r="J7627" i="15"/>
  <c r="I7627" i="15"/>
  <c r="F7627" i="15"/>
  <c r="M7626" i="15"/>
  <c r="L7626" i="15"/>
  <c r="J7626" i="15"/>
  <c r="M7625" i="15"/>
  <c r="L7625" i="15"/>
  <c r="J7625" i="15"/>
  <c r="M7624" i="15"/>
  <c r="L7624" i="15"/>
  <c r="J7624" i="15"/>
  <c r="M7623" i="15"/>
  <c r="L7623" i="15"/>
  <c r="J7623" i="15"/>
  <c r="M7622" i="15"/>
  <c r="L7622" i="15"/>
  <c r="J7622" i="15"/>
  <c r="M7621" i="15"/>
  <c r="L7621" i="15"/>
  <c r="J7621" i="15"/>
  <c r="M7620" i="15"/>
  <c r="L7620" i="15"/>
  <c r="J7620" i="15"/>
  <c r="M7619" i="15"/>
  <c r="L7619" i="15"/>
  <c r="J7619" i="15"/>
  <c r="M7618" i="15"/>
  <c r="L7618" i="15"/>
  <c r="J7618" i="15"/>
  <c r="M7617" i="15"/>
  <c r="L7617" i="15"/>
  <c r="J7617" i="15"/>
  <c r="M7616" i="15"/>
  <c r="L7616" i="15"/>
  <c r="J7616" i="15"/>
  <c r="M7615" i="15"/>
  <c r="L7615" i="15"/>
  <c r="J7615" i="15"/>
  <c r="M7614" i="15"/>
  <c r="L7614" i="15"/>
  <c r="J7614" i="15"/>
  <c r="M7613" i="15"/>
  <c r="L7613" i="15"/>
  <c r="J7613" i="15"/>
  <c r="M7612" i="15"/>
  <c r="L7612" i="15"/>
  <c r="J7612" i="15"/>
  <c r="M7611" i="15"/>
  <c r="L7611" i="15"/>
  <c r="J7611" i="15"/>
  <c r="M7610" i="15"/>
  <c r="L7610" i="15"/>
  <c r="J7610" i="15"/>
  <c r="M7609" i="15"/>
  <c r="L7609" i="15"/>
  <c r="J7609" i="15"/>
  <c r="M7608" i="15"/>
  <c r="L7608" i="15"/>
  <c r="J7608" i="15"/>
  <c r="M7607" i="15"/>
  <c r="L7607" i="15"/>
  <c r="J7607" i="15"/>
  <c r="M7606" i="15"/>
  <c r="L7606" i="15"/>
  <c r="J7606" i="15"/>
  <c r="M7605" i="15"/>
  <c r="L7605" i="15"/>
  <c r="J7605" i="15"/>
  <c r="M7604" i="15"/>
  <c r="L7604" i="15"/>
  <c r="J7604" i="15"/>
  <c r="M7603" i="15"/>
  <c r="L7603" i="15"/>
  <c r="J7603" i="15"/>
  <c r="M7602" i="15"/>
  <c r="L7602" i="15"/>
  <c r="J7602" i="15"/>
  <c r="M7601" i="15"/>
  <c r="L7601" i="15"/>
  <c r="J7601" i="15"/>
  <c r="M7600" i="15"/>
  <c r="L7600" i="15"/>
  <c r="J7600" i="15"/>
  <c r="M7599" i="15"/>
  <c r="L7599" i="15"/>
  <c r="J7599" i="15"/>
  <c r="M7598" i="15"/>
  <c r="L7598" i="15"/>
  <c r="J7598" i="15"/>
  <c r="M7597" i="15"/>
  <c r="L7597" i="15"/>
  <c r="J7597" i="15"/>
  <c r="J7596" i="15"/>
  <c r="I7596" i="15"/>
  <c r="F7596" i="15"/>
  <c r="M7595" i="15"/>
  <c r="L7595" i="15"/>
  <c r="J7595" i="15"/>
  <c r="M7594" i="15"/>
  <c r="L7594" i="15"/>
  <c r="J7594" i="15"/>
  <c r="M7593" i="15"/>
  <c r="L7593" i="15"/>
  <c r="J7593" i="15"/>
  <c r="M7592" i="15"/>
  <c r="L7592" i="15"/>
  <c r="J7592" i="15"/>
  <c r="M7591" i="15"/>
  <c r="L7591" i="15"/>
  <c r="J7591" i="15"/>
  <c r="M7590" i="15"/>
  <c r="L7590" i="15"/>
  <c r="J7590" i="15"/>
  <c r="M7589" i="15"/>
  <c r="L7589" i="15"/>
  <c r="J7589" i="15"/>
  <c r="M7588" i="15"/>
  <c r="L7588" i="15"/>
  <c r="J7588" i="15"/>
  <c r="M7587" i="15"/>
  <c r="L7587" i="15"/>
  <c r="J7587" i="15"/>
  <c r="M7586" i="15"/>
  <c r="L7586" i="15"/>
  <c r="J7586" i="15"/>
  <c r="M7585" i="15"/>
  <c r="L7585" i="15"/>
  <c r="J7585" i="15"/>
  <c r="M7584" i="15"/>
  <c r="L7584" i="15"/>
  <c r="J7584" i="15"/>
  <c r="M7583" i="15"/>
  <c r="L7583" i="15"/>
  <c r="J7583" i="15"/>
  <c r="M7582" i="15"/>
  <c r="L7582" i="15"/>
  <c r="J7582" i="15"/>
  <c r="M7581" i="15"/>
  <c r="L7581" i="15"/>
  <c r="J7581" i="15"/>
  <c r="M7580" i="15"/>
  <c r="L7580" i="15"/>
  <c r="J7580" i="15"/>
  <c r="M7579" i="15"/>
  <c r="L7579" i="15"/>
  <c r="J7579" i="15"/>
  <c r="M7578" i="15"/>
  <c r="L7578" i="15"/>
  <c r="J7578" i="15"/>
  <c r="J7577" i="15"/>
  <c r="I7577" i="15"/>
  <c r="F7577" i="15"/>
  <c r="M7576" i="15"/>
  <c r="L7576" i="15"/>
  <c r="J7576" i="15"/>
  <c r="M7575" i="15"/>
  <c r="L7575" i="15"/>
  <c r="J7575" i="15"/>
  <c r="M7574" i="15"/>
  <c r="L7574" i="15"/>
  <c r="J7574" i="15"/>
  <c r="M7573" i="15"/>
  <c r="L7573" i="15"/>
  <c r="J7573" i="15"/>
  <c r="J7572" i="15"/>
  <c r="I7572" i="15"/>
  <c r="F7572" i="15"/>
  <c r="M7571" i="15"/>
  <c r="L7571" i="15"/>
  <c r="J7571" i="15"/>
  <c r="M7570" i="15"/>
  <c r="L7570" i="15"/>
  <c r="J7570" i="15"/>
  <c r="M7569" i="15"/>
  <c r="L7569" i="15"/>
  <c r="J7569" i="15"/>
  <c r="M7568" i="15"/>
  <c r="L7568" i="15"/>
  <c r="J7568" i="15"/>
  <c r="M7567" i="15"/>
  <c r="L7567" i="15"/>
  <c r="J7567" i="15"/>
  <c r="M7566" i="15"/>
  <c r="L7566" i="15"/>
  <c r="J7566" i="15"/>
  <c r="J7565" i="15"/>
  <c r="I7565" i="15"/>
  <c r="F7565" i="15"/>
  <c r="M7564" i="15"/>
  <c r="L7564" i="15"/>
  <c r="J7564" i="15"/>
  <c r="M7563" i="15"/>
  <c r="L7563" i="15"/>
  <c r="J7563" i="15"/>
  <c r="J7562" i="15"/>
  <c r="I7562" i="15"/>
  <c r="F7562" i="15"/>
  <c r="M7561" i="15"/>
  <c r="L7561" i="15"/>
  <c r="J7561" i="15"/>
  <c r="M7560" i="15"/>
  <c r="L7560" i="15"/>
  <c r="J7560" i="15"/>
  <c r="M7559" i="15"/>
  <c r="L7559" i="15"/>
  <c r="J7559" i="15"/>
  <c r="M7558" i="15"/>
  <c r="L7558" i="15"/>
  <c r="J7558" i="15"/>
  <c r="M7557" i="15"/>
  <c r="L7557" i="15"/>
  <c r="J7557" i="15"/>
  <c r="M7556" i="15"/>
  <c r="L7556" i="15"/>
  <c r="J7556" i="15"/>
  <c r="M7555" i="15"/>
  <c r="L7555" i="15"/>
  <c r="J7555" i="15"/>
  <c r="M7554" i="15"/>
  <c r="L7554" i="15"/>
  <c r="J7554" i="15"/>
  <c r="M7553" i="15"/>
  <c r="L7553" i="15"/>
  <c r="J7553" i="15"/>
  <c r="M7552" i="15"/>
  <c r="L7552" i="15"/>
  <c r="J7552" i="15"/>
  <c r="M7551" i="15"/>
  <c r="L7551" i="15"/>
  <c r="J7551" i="15"/>
  <c r="M7550" i="15"/>
  <c r="L7550" i="15"/>
  <c r="J7550" i="15"/>
  <c r="M7549" i="15"/>
  <c r="L7549" i="15"/>
  <c r="J7549" i="15"/>
  <c r="M7548" i="15"/>
  <c r="L7548" i="15"/>
  <c r="J7548" i="15"/>
  <c r="M7547" i="15"/>
  <c r="L7547" i="15"/>
  <c r="J7547" i="15"/>
  <c r="M7546" i="15"/>
  <c r="L7546" i="15"/>
  <c r="J7546" i="15"/>
  <c r="M7545" i="15"/>
  <c r="L7545" i="15"/>
  <c r="J7545" i="15"/>
  <c r="M7544" i="15"/>
  <c r="L7544" i="15"/>
  <c r="J7544" i="15"/>
  <c r="M7543" i="15"/>
  <c r="L7543" i="15"/>
  <c r="J7543" i="15"/>
  <c r="M7542" i="15"/>
  <c r="L7542" i="15"/>
  <c r="J7542" i="15"/>
  <c r="M7541" i="15"/>
  <c r="L7541" i="15"/>
  <c r="J7541" i="15"/>
  <c r="M7540" i="15"/>
  <c r="L7540" i="15"/>
  <c r="J7540" i="15"/>
  <c r="M7539" i="15"/>
  <c r="L7539" i="15"/>
  <c r="J7539" i="15"/>
  <c r="M7538" i="15"/>
  <c r="L7538" i="15"/>
  <c r="J7538" i="15"/>
  <c r="M7537" i="15"/>
  <c r="L7537" i="15"/>
  <c r="J7537" i="15"/>
  <c r="M7536" i="15"/>
  <c r="L7536" i="15"/>
  <c r="J7536" i="15"/>
  <c r="M7535" i="15"/>
  <c r="L7535" i="15"/>
  <c r="J7535" i="15"/>
  <c r="M7534" i="15"/>
  <c r="L7534" i="15"/>
  <c r="J7534" i="15"/>
  <c r="M7533" i="15"/>
  <c r="L7533" i="15"/>
  <c r="J7533" i="15"/>
  <c r="M7532" i="15"/>
  <c r="L7532" i="15"/>
  <c r="J7532" i="15"/>
  <c r="M7531" i="15"/>
  <c r="L7531" i="15"/>
  <c r="J7531" i="15"/>
  <c r="M7530" i="15"/>
  <c r="L7530" i="15"/>
  <c r="J7530" i="15"/>
  <c r="M7529" i="15"/>
  <c r="L7529" i="15"/>
  <c r="J7529" i="15"/>
  <c r="M7528" i="15"/>
  <c r="L7528" i="15"/>
  <c r="J7528" i="15"/>
  <c r="M7527" i="15"/>
  <c r="L7527" i="15"/>
  <c r="J7527" i="15"/>
  <c r="M7526" i="15"/>
  <c r="L7526" i="15"/>
  <c r="J7526" i="15"/>
  <c r="M7525" i="15"/>
  <c r="L7525" i="15"/>
  <c r="J7525" i="15"/>
  <c r="M7524" i="15"/>
  <c r="L7524" i="15"/>
  <c r="J7524" i="15"/>
  <c r="M7523" i="15"/>
  <c r="L7523" i="15"/>
  <c r="J7523" i="15"/>
  <c r="M7522" i="15"/>
  <c r="L7522" i="15"/>
  <c r="J7522" i="15"/>
  <c r="M7521" i="15"/>
  <c r="L7521" i="15"/>
  <c r="J7521" i="15"/>
  <c r="M7520" i="15"/>
  <c r="L7520" i="15"/>
  <c r="J7520" i="15"/>
  <c r="M7519" i="15"/>
  <c r="L7519" i="15"/>
  <c r="J7519" i="15"/>
  <c r="M7518" i="15"/>
  <c r="L7518" i="15"/>
  <c r="J7518" i="15"/>
  <c r="M7517" i="15"/>
  <c r="L7517" i="15"/>
  <c r="J7517" i="15"/>
  <c r="M7516" i="15"/>
  <c r="L7516" i="15"/>
  <c r="J7516" i="15"/>
  <c r="M7515" i="15"/>
  <c r="L7515" i="15"/>
  <c r="J7515" i="15"/>
  <c r="M7514" i="15"/>
  <c r="L7514" i="15"/>
  <c r="J7514" i="15"/>
  <c r="M7513" i="15"/>
  <c r="L7513" i="15"/>
  <c r="J7513" i="15"/>
  <c r="M7512" i="15"/>
  <c r="L7512" i="15"/>
  <c r="J7512" i="15"/>
  <c r="M7511" i="15"/>
  <c r="L7511" i="15"/>
  <c r="J7511" i="15"/>
  <c r="M7510" i="15"/>
  <c r="L7510" i="15"/>
  <c r="J7510" i="15"/>
  <c r="M7509" i="15"/>
  <c r="L7509" i="15"/>
  <c r="J7509" i="15"/>
  <c r="M7508" i="15"/>
  <c r="L7508" i="15"/>
  <c r="J7508" i="15"/>
  <c r="M7507" i="15"/>
  <c r="L7507" i="15"/>
  <c r="J7507" i="15"/>
  <c r="M7506" i="15"/>
  <c r="L7506" i="15"/>
  <c r="J7506" i="15"/>
  <c r="M7505" i="15"/>
  <c r="L7505" i="15"/>
  <c r="J7505" i="15"/>
  <c r="M7504" i="15"/>
  <c r="L7504" i="15"/>
  <c r="J7504" i="15"/>
  <c r="M7503" i="15"/>
  <c r="L7503" i="15"/>
  <c r="J7503" i="15"/>
  <c r="M7502" i="15"/>
  <c r="L7502" i="15"/>
  <c r="J7502" i="15"/>
  <c r="M7501" i="15"/>
  <c r="L7501" i="15"/>
  <c r="J7501" i="15"/>
  <c r="M7500" i="15"/>
  <c r="L7500" i="15"/>
  <c r="J7500" i="15"/>
  <c r="M7499" i="15"/>
  <c r="L7499" i="15"/>
  <c r="J7499" i="15"/>
  <c r="M7498" i="15"/>
  <c r="L7498" i="15"/>
  <c r="J7498" i="15"/>
  <c r="M7497" i="15"/>
  <c r="L7497" i="15"/>
  <c r="J7497" i="15"/>
  <c r="M7496" i="15"/>
  <c r="L7496" i="15"/>
  <c r="J7496" i="15"/>
  <c r="M7495" i="15"/>
  <c r="L7495" i="15"/>
  <c r="J7495" i="15"/>
  <c r="M7494" i="15"/>
  <c r="L7494" i="15"/>
  <c r="J7494" i="15"/>
  <c r="M7493" i="15"/>
  <c r="L7493" i="15"/>
  <c r="J7493" i="15"/>
  <c r="M7492" i="15"/>
  <c r="L7492" i="15"/>
  <c r="J7492" i="15"/>
  <c r="M7491" i="15"/>
  <c r="L7491" i="15"/>
  <c r="J7491" i="15"/>
  <c r="M7490" i="15"/>
  <c r="L7490" i="15"/>
  <c r="J7490" i="15"/>
  <c r="M7489" i="15"/>
  <c r="L7489" i="15"/>
  <c r="J7489" i="15"/>
  <c r="M7488" i="15"/>
  <c r="L7488" i="15"/>
  <c r="J7488" i="15"/>
  <c r="M7487" i="15"/>
  <c r="L7487" i="15"/>
  <c r="J7487" i="15"/>
  <c r="M7486" i="15"/>
  <c r="L7486" i="15"/>
  <c r="J7486" i="15"/>
  <c r="M7485" i="15"/>
  <c r="L7485" i="15"/>
  <c r="J7485" i="15"/>
  <c r="M7484" i="15"/>
  <c r="L7484" i="15"/>
  <c r="J7484" i="15"/>
  <c r="M7483" i="15"/>
  <c r="L7483" i="15"/>
  <c r="J7483" i="15"/>
  <c r="M7482" i="15"/>
  <c r="L7482" i="15"/>
  <c r="J7482" i="15"/>
  <c r="M7481" i="15"/>
  <c r="L7481" i="15"/>
  <c r="J7481" i="15"/>
  <c r="M7480" i="15"/>
  <c r="L7480" i="15"/>
  <c r="J7480" i="15"/>
  <c r="M7479" i="15"/>
  <c r="L7479" i="15"/>
  <c r="J7479" i="15"/>
  <c r="M7478" i="15"/>
  <c r="L7478" i="15"/>
  <c r="J7478" i="15"/>
  <c r="M7477" i="15"/>
  <c r="L7477" i="15"/>
  <c r="J7477" i="15"/>
  <c r="M7476" i="15"/>
  <c r="L7476" i="15"/>
  <c r="J7476" i="15"/>
  <c r="M7475" i="15"/>
  <c r="L7475" i="15"/>
  <c r="J7475" i="15"/>
  <c r="M7474" i="15"/>
  <c r="L7474" i="15"/>
  <c r="J7474" i="15"/>
  <c r="M7473" i="15"/>
  <c r="L7473" i="15"/>
  <c r="J7473" i="15"/>
  <c r="M7472" i="15"/>
  <c r="L7472" i="15"/>
  <c r="J7472" i="15"/>
  <c r="M7471" i="15"/>
  <c r="L7471" i="15"/>
  <c r="J7471" i="15"/>
  <c r="M7470" i="15"/>
  <c r="L7470" i="15"/>
  <c r="J7470" i="15"/>
  <c r="M7469" i="15"/>
  <c r="L7469" i="15"/>
  <c r="J7469" i="15"/>
  <c r="M7468" i="15"/>
  <c r="L7468" i="15"/>
  <c r="J7468" i="15"/>
  <c r="M7467" i="15"/>
  <c r="L7467" i="15"/>
  <c r="J7467" i="15"/>
  <c r="M7466" i="15"/>
  <c r="L7466" i="15"/>
  <c r="J7466" i="15"/>
  <c r="M7465" i="15"/>
  <c r="L7465" i="15"/>
  <c r="J7465" i="15"/>
  <c r="M7464" i="15"/>
  <c r="L7464" i="15"/>
  <c r="J7464" i="15"/>
  <c r="M7463" i="15"/>
  <c r="L7463" i="15"/>
  <c r="J7463" i="15"/>
  <c r="M7462" i="15"/>
  <c r="L7462" i="15"/>
  <c r="J7462" i="15"/>
  <c r="M7461" i="15"/>
  <c r="L7461" i="15"/>
  <c r="J7461" i="15"/>
  <c r="M7460" i="15"/>
  <c r="L7460" i="15"/>
  <c r="J7460" i="15"/>
  <c r="M7459" i="15"/>
  <c r="L7459" i="15"/>
  <c r="J7459" i="15"/>
  <c r="M7458" i="15"/>
  <c r="L7458" i="15"/>
  <c r="J7458" i="15"/>
  <c r="M7457" i="15"/>
  <c r="L7457" i="15"/>
  <c r="J7457" i="15"/>
  <c r="M7456" i="15"/>
  <c r="L7456" i="15"/>
  <c r="J7456" i="15"/>
  <c r="M7455" i="15"/>
  <c r="L7455" i="15"/>
  <c r="J7455" i="15"/>
  <c r="M7454" i="15"/>
  <c r="L7454" i="15"/>
  <c r="J7454" i="15"/>
  <c r="M7453" i="15"/>
  <c r="L7453" i="15"/>
  <c r="J7453" i="15"/>
  <c r="M7452" i="15"/>
  <c r="L7452" i="15"/>
  <c r="J7452" i="15"/>
  <c r="M7451" i="15"/>
  <c r="L7451" i="15"/>
  <c r="J7451" i="15"/>
  <c r="M7450" i="15"/>
  <c r="L7450" i="15"/>
  <c r="J7450" i="15"/>
  <c r="M7449" i="15"/>
  <c r="L7449" i="15"/>
  <c r="J7449" i="15"/>
  <c r="M7448" i="15"/>
  <c r="L7448" i="15"/>
  <c r="J7448" i="15"/>
  <c r="M7447" i="15"/>
  <c r="L7447" i="15"/>
  <c r="J7447" i="15"/>
  <c r="M7446" i="15"/>
  <c r="L7446" i="15"/>
  <c r="J7446" i="15"/>
  <c r="M7445" i="15"/>
  <c r="L7445" i="15"/>
  <c r="J7445" i="15"/>
  <c r="I7445" i="15"/>
  <c r="F7445" i="15"/>
  <c r="M7444" i="15"/>
  <c r="L7444" i="15"/>
  <c r="J7444" i="15"/>
  <c r="M7443" i="15"/>
  <c r="L7443" i="15"/>
  <c r="J7443" i="15"/>
  <c r="M7442" i="15"/>
  <c r="L7442" i="15"/>
  <c r="J7442" i="15"/>
  <c r="M7441" i="15"/>
  <c r="L7441" i="15"/>
  <c r="J7441" i="15"/>
  <c r="M7440" i="15"/>
  <c r="L7440" i="15"/>
  <c r="J7440" i="15"/>
  <c r="M7439" i="15"/>
  <c r="L7439" i="15"/>
  <c r="J7439" i="15"/>
  <c r="M7438" i="15"/>
  <c r="L7438" i="15"/>
  <c r="J7438" i="15"/>
  <c r="M7437" i="15"/>
  <c r="L7437" i="15"/>
  <c r="J7437" i="15"/>
  <c r="M7436" i="15"/>
  <c r="L7436" i="15"/>
  <c r="J7436" i="15"/>
  <c r="M7435" i="15"/>
  <c r="L7435" i="15"/>
  <c r="J7435" i="15"/>
  <c r="M7434" i="15"/>
  <c r="L7434" i="15"/>
  <c r="J7434" i="15"/>
  <c r="M7433" i="15"/>
  <c r="L7433" i="15"/>
  <c r="J7433" i="15"/>
  <c r="M7432" i="15"/>
  <c r="L7432" i="15"/>
  <c r="J7432" i="15"/>
  <c r="I7432" i="15"/>
  <c r="F7432" i="15"/>
  <c r="M7431" i="15"/>
  <c r="L7431" i="15"/>
  <c r="J7431" i="15"/>
  <c r="M7430" i="15"/>
  <c r="L7430" i="15"/>
  <c r="J7430" i="15"/>
  <c r="M7429" i="15"/>
  <c r="L7429" i="15"/>
  <c r="J7429" i="15"/>
  <c r="M7428" i="15"/>
  <c r="L7428" i="15"/>
  <c r="J7428" i="15"/>
  <c r="M7427" i="15"/>
  <c r="L7427" i="15"/>
  <c r="J7427" i="15"/>
  <c r="M7426" i="15"/>
  <c r="L7426" i="15"/>
  <c r="J7426" i="15"/>
  <c r="M7425" i="15"/>
  <c r="L7425" i="15"/>
  <c r="J7425" i="15"/>
  <c r="M7424" i="15"/>
  <c r="L7424" i="15"/>
  <c r="J7424" i="15"/>
  <c r="M7423" i="15"/>
  <c r="L7423" i="15"/>
  <c r="J7423" i="15"/>
  <c r="M7422" i="15"/>
  <c r="L7422" i="15"/>
  <c r="J7422" i="15"/>
  <c r="M7421" i="15"/>
  <c r="L7421" i="15"/>
  <c r="J7421" i="15"/>
  <c r="M7420" i="15"/>
  <c r="L7420" i="15"/>
  <c r="J7420" i="15"/>
  <c r="M7419" i="15"/>
  <c r="L7419" i="15"/>
  <c r="J7419" i="15"/>
  <c r="M7418" i="15"/>
  <c r="L7418" i="15"/>
  <c r="J7418" i="15"/>
  <c r="M7417" i="15"/>
  <c r="L7417" i="15"/>
  <c r="J7417" i="15"/>
  <c r="M7416" i="15"/>
  <c r="L7416" i="15"/>
  <c r="J7416" i="15"/>
  <c r="M7415" i="15"/>
  <c r="L7415" i="15"/>
  <c r="J7415" i="15"/>
  <c r="M7414" i="15"/>
  <c r="L7414" i="15"/>
  <c r="J7414" i="15"/>
  <c r="M7413" i="15"/>
  <c r="L7413" i="15"/>
  <c r="J7413" i="15"/>
  <c r="M7412" i="15"/>
  <c r="L7412" i="15"/>
  <c r="J7412" i="15"/>
  <c r="M7411" i="15"/>
  <c r="L7411" i="15"/>
  <c r="J7411" i="15"/>
  <c r="M7410" i="15"/>
  <c r="L7410" i="15"/>
  <c r="J7410" i="15"/>
  <c r="M7409" i="15"/>
  <c r="L7409" i="15"/>
  <c r="J7409" i="15"/>
  <c r="M7408" i="15"/>
  <c r="L7408" i="15"/>
  <c r="J7408" i="15"/>
  <c r="M7407" i="15"/>
  <c r="L7407" i="15"/>
  <c r="J7407" i="15"/>
  <c r="M7406" i="15"/>
  <c r="L7406" i="15"/>
  <c r="J7406" i="15"/>
  <c r="M7405" i="15"/>
  <c r="L7405" i="15"/>
  <c r="J7405" i="15"/>
  <c r="M7404" i="15"/>
  <c r="L7404" i="15"/>
  <c r="J7404" i="15"/>
  <c r="M7403" i="15"/>
  <c r="L7403" i="15"/>
  <c r="J7403" i="15"/>
  <c r="M7402" i="15"/>
  <c r="L7402" i="15"/>
  <c r="J7402" i="15"/>
  <c r="M7401" i="15"/>
  <c r="L7401" i="15"/>
  <c r="J7401" i="15"/>
  <c r="M7400" i="15"/>
  <c r="L7400" i="15"/>
  <c r="J7400" i="15"/>
  <c r="M7399" i="15"/>
  <c r="L7399" i="15"/>
  <c r="J7399" i="15"/>
  <c r="M7398" i="15"/>
  <c r="L7398" i="15"/>
  <c r="J7398" i="15"/>
  <c r="J7397" i="15"/>
  <c r="I7397" i="15"/>
  <c r="F7397" i="15"/>
  <c r="M7396" i="15"/>
  <c r="L7396" i="15"/>
  <c r="J7396" i="15"/>
  <c r="M7395" i="15"/>
  <c r="L7395" i="15"/>
  <c r="J7395" i="15"/>
  <c r="M7394" i="15"/>
  <c r="L7394" i="15"/>
  <c r="J7394" i="15"/>
  <c r="M7393" i="15"/>
  <c r="L7393" i="15"/>
  <c r="J7393" i="15"/>
  <c r="M7392" i="15"/>
  <c r="L7392" i="15"/>
  <c r="J7392" i="15"/>
  <c r="M7391" i="15"/>
  <c r="L7391" i="15"/>
  <c r="J7391" i="15"/>
  <c r="M7390" i="15"/>
  <c r="L7390" i="15"/>
  <c r="J7390" i="15"/>
  <c r="M7389" i="15"/>
  <c r="L7389" i="15"/>
  <c r="J7389" i="15"/>
  <c r="M7388" i="15"/>
  <c r="L7388" i="15"/>
  <c r="J7388" i="15"/>
  <c r="M7387" i="15"/>
  <c r="L7387" i="15"/>
  <c r="J7387" i="15"/>
  <c r="M7386" i="15"/>
  <c r="L7386" i="15"/>
  <c r="J7386" i="15"/>
  <c r="M7385" i="15"/>
  <c r="L7385" i="15"/>
  <c r="J7385" i="15"/>
  <c r="M7384" i="15"/>
  <c r="L7384" i="15"/>
  <c r="J7384" i="15"/>
  <c r="M7383" i="15"/>
  <c r="L7383" i="15"/>
  <c r="J7383" i="15"/>
  <c r="J7382" i="15"/>
  <c r="I7382" i="15"/>
  <c r="F7382" i="15"/>
  <c r="M7381" i="15"/>
  <c r="L7381" i="15"/>
  <c r="J7381" i="15"/>
  <c r="M7380" i="15"/>
  <c r="L7380" i="15"/>
  <c r="J7380" i="15"/>
  <c r="M7379" i="15"/>
  <c r="L7379" i="15"/>
  <c r="J7379" i="15"/>
  <c r="M7378" i="15"/>
  <c r="L7378" i="15"/>
  <c r="J7378" i="15"/>
  <c r="M7377" i="15"/>
  <c r="L7377" i="15"/>
  <c r="J7377" i="15"/>
  <c r="M7376" i="15"/>
  <c r="L7376" i="15"/>
  <c r="J7376" i="15"/>
  <c r="J7375" i="15"/>
  <c r="I7375" i="15"/>
  <c r="F7375" i="15"/>
  <c r="M7374" i="15"/>
  <c r="L7374" i="15"/>
  <c r="J7374" i="15"/>
  <c r="M7373" i="15"/>
  <c r="L7373" i="15"/>
  <c r="J7373" i="15"/>
  <c r="M7372" i="15"/>
  <c r="L7372" i="15"/>
  <c r="J7372" i="15"/>
  <c r="M7371" i="15"/>
  <c r="L7371" i="15"/>
  <c r="J7371" i="15"/>
  <c r="M7370" i="15"/>
  <c r="L7370" i="15"/>
  <c r="J7370" i="15"/>
  <c r="J7369" i="15"/>
  <c r="I7369" i="15"/>
  <c r="F7369" i="15"/>
  <c r="J7368" i="15"/>
  <c r="Q7368" i="15" s="1"/>
  <c r="S7368" i="15" s="1"/>
  <c r="I7368" i="15"/>
  <c r="F7368" i="15"/>
  <c r="M7367" i="15"/>
  <c r="L7367" i="15"/>
  <c r="J7367" i="15"/>
  <c r="M7366" i="15"/>
  <c r="L7366" i="15"/>
  <c r="J7366" i="15"/>
  <c r="M7365" i="15"/>
  <c r="L7365" i="15"/>
  <c r="J7365" i="15"/>
  <c r="M7364" i="15"/>
  <c r="L7364" i="15"/>
  <c r="J7364" i="15"/>
  <c r="M7363" i="15"/>
  <c r="L7363" i="15"/>
  <c r="J7363" i="15"/>
  <c r="M7362" i="15"/>
  <c r="L7362" i="15"/>
  <c r="J7362" i="15"/>
  <c r="M7361" i="15"/>
  <c r="L7361" i="15"/>
  <c r="J7361" i="15"/>
  <c r="M7360" i="15"/>
  <c r="L7360" i="15"/>
  <c r="J7360" i="15"/>
  <c r="M7359" i="15"/>
  <c r="L7359" i="15"/>
  <c r="J7359" i="15"/>
  <c r="M7358" i="15"/>
  <c r="L7358" i="15"/>
  <c r="J7358" i="15"/>
  <c r="M7357" i="15"/>
  <c r="L7357" i="15"/>
  <c r="J7357" i="15"/>
  <c r="M7356" i="15"/>
  <c r="L7356" i="15"/>
  <c r="J7356" i="15"/>
  <c r="M7355" i="15"/>
  <c r="L7355" i="15"/>
  <c r="J7355" i="15"/>
  <c r="M7354" i="15"/>
  <c r="L7354" i="15"/>
  <c r="J7354" i="15"/>
  <c r="M7353" i="15"/>
  <c r="L7353" i="15"/>
  <c r="J7353" i="15"/>
  <c r="M7352" i="15"/>
  <c r="L7352" i="15"/>
  <c r="J7352" i="15"/>
  <c r="M7351" i="15"/>
  <c r="L7351" i="15"/>
  <c r="J7351" i="15"/>
  <c r="M7350" i="15"/>
  <c r="L7350" i="15"/>
  <c r="J7350" i="15"/>
  <c r="M7349" i="15"/>
  <c r="L7349" i="15"/>
  <c r="J7349" i="15"/>
  <c r="M7348" i="15"/>
  <c r="L7348" i="15"/>
  <c r="J7348" i="15"/>
  <c r="M7347" i="15"/>
  <c r="L7347" i="15"/>
  <c r="J7347" i="15"/>
  <c r="M7346" i="15"/>
  <c r="L7346" i="15"/>
  <c r="J7346" i="15"/>
  <c r="M7345" i="15"/>
  <c r="L7345" i="15"/>
  <c r="J7345" i="15"/>
  <c r="M7344" i="15"/>
  <c r="L7344" i="15"/>
  <c r="J7344" i="15"/>
  <c r="M7343" i="15"/>
  <c r="L7343" i="15"/>
  <c r="J7343" i="15"/>
  <c r="M7342" i="15"/>
  <c r="L7342" i="15"/>
  <c r="J7342" i="15"/>
  <c r="M7341" i="15"/>
  <c r="L7341" i="15"/>
  <c r="J7341" i="15"/>
  <c r="M7340" i="15"/>
  <c r="L7340" i="15"/>
  <c r="J7340" i="15"/>
  <c r="M7339" i="15"/>
  <c r="L7339" i="15"/>
  <c r="J7339" i="15"/>
  <c r="M7338" i="15"/>
  <c r="L7338" i="15"/>
  <c r="J7338" i="15"/>
  <c r="J7337" i="15"/>
  <c r="I7337" i="15"/>
  <c r="F7337" i="15"/>
  <c r="M7336" i="15"/>
  <c r="L7336" i="15"/>
  <c r="J7336" i="15"/>
  <c r="M7335" i="15"/>
  <c r="L7335" i="15"/>
  <c r="J7335" i="15"/>
  <c r="M7334" i="15"/>
  <c r="L7334" i="15"/>
  <c r="J7334" i="15"/>
  <c r="M7333" i="15"/>
  <c r="L7333" i="15"/>
  <c r="J7333" i="15"/>
  <c r="M7332" i="15"/>
  <c r="L7332" i="15"/>
  <c r="J7332" i="15"/>
  <c r="M7331" i="15"/>
  <c r="L7331" i="15"/>
  <c r="J7331" i="15"/>
  <c r="M7330" i="15"/>
  <c r="L7330" i="15"/>
  <c r="J7330" i="15"/>
  <c r="M7329" i="15"/>
  <c r="L7329" i="15"/>
  <c r="J7329" i="15"/>
  <c r="M7328" i="15"/>
  <c r="L7328" i="15"/>
  <c r="J7328" i="15"/>
  <c r="M7327" i="15"/>
  <c r="L7327" i="15"/>
  <c r="J7327" i="15"/>
  <c r="M7326" i="15"/>
  <c r="L7326" i="15"/>
  <c r="J7326" i="15"/>
  <c r="M7325" i="15"/>
  <c r="L7325" i="15"/>
  <c r="J7325" i="15"/>
  <c r="M7324" i="15"/>
  <c r="L7324" i="15"/>
  <c r="J7324" i="15"/>
  <c r="M7323" i="15"/>
  <c r="L7323" i="15"/>
  <c r="J7323" i="15"/>
  <c r="M7322" i="15"/>
  <c r="L7322" i="15"/>
  <c r="J7322" i="15"/>
  <c r="M7321" i="15"/>
  <c r="L7321" i="15"/>
  <c r="J7321" i="15"/>
  <c r="M7320" i="15"/>
  <c r="L7320" i="15"/>
  <c r="J7320" i="15"/>
  <c r="M7319" i="15"/>
  <c r="L7319" i="15"/>
  <c r="J7319" i="15"/>
  <c r="M7318" i="15"/>
  <c r="L7318" i="15"/>
  <c r="J7318" i="15"/>
  <c r="M7317" i="15"/>
  <c r="L7317" i="15"/>
  <c r="J7317" i="15"/>
  <c r="M7316" i="15"/>
  <c r="L7316" i="15"/>
  <c r="J7316" i="15"/>
  <c r="M7315" i="15"/>
  <c r="L7315" i="15"/>
  <c r="J7315" i="15"/>
  <c r="M7314" i="15"/>
  <c r="L7314" i="15"/>
  <c r="J7314" i="15"/>
  <c r="M7313" i="15"/>
  <c r="L7313" i="15"/>
  <c r="J7313" i="15"/>
  <c r="M7312" i="15"/>
  <c r="L7312" i="15"/>
  <c r="J7312" i="15"/>
  <c r="M7311" i="15"/>
  <c r="L7311" i="15"/>
  <c r="J7311" i="15"/>
  <c r="M7310" i="15"/>
  <c r="L7310" i="15"/>
  <c r="J7310" i="15"/>
  <c r="M7309" i="15"/>
  <c r="L7309" i="15"/>
  <c r="J7309" i="15"/>
  <c r="M7308" i="15"/>
  <c r="L7308" i="15"/>
  <c r="J7308" i="15"/>
  <c r="M7307" i="15"/>
  <c r="L7307" i="15"/>
  <c r="J7307" i="15"/>
  <c r="J7306" i="15"/>
  <c r="I7306" i="15"/>
  <c r="F7306" i="15"/>
  <c r="M7305" i="15"/>
  <c r="L7305" i="15"/>
  <c r="J7305" i="15"/>
  <c r="M7304" i="15"/>
  <c r="L7304" i="15"/>
  <c r="J7304" i="15"/>
  <c r="M7303" i="15"/>
  <c r="L7303" i="15"/>
  <c r="J7303" i="15"/>
  <c r="M7302" i="15"/>
  <c r="L7302" i="15"/>
  <c r="J7302" i="15"/>
  <c r="M7301" i="15"/>
  <c r="L7301" i="15"/>
  <c r="J7301" i="15"/>
  <c r="M7300" i="15"/>
  <c r="L7300" i="15"/>
  <c r="J7300" i="15"/>
  <c r="M7299" i="15"/>
  <c r="L7299" i="15"/>
  <c r="J7299" i="15"/>
  <c r="M7298" i="15"/>
  <c r="L7298" i="15"/>
  <c r="J7298" i="15"/>
  <c r="M7297" i="15"/>
  <c r="L7297" i="15"/>
  <c r="J7297" i="15"/>
  <c r="M7296" i="15"/>
  <c r="L7296" i="15"/>
  <c r="J7296" i="15"/>
  <c r="M7295" i="15"/>
  <c r="L7295" i="15"/>
  <c r="J7295" i="15"/>
  <c r="M7294" i="15"/>
  <c r="L7294" i="15"/>
  <c r="J7294" i="15"/>
  <c r="M7293" i="15"/>
  <c r="L7293" i="15"/>
  <c r="J7293" i="15"/>
  <c r="M7292" i="15"/>
  <c r="L7292" i="15"/>
  <c r="J7292" i="15"/>
  <c r="M7291" i="15"/>
  <c r="L7291" i="15"/>
  <c r="J7291" i="15"/>
  <c r="M7290" i="15"/>
  <c r="L7290" i="15"/>
  <c r="J7290" i="15"/>
  <c r="M7289" i="15"/>
  <c r="L7289" i="15"/>
  <c r="J7289" i="15"/>
  <c r="M7288" i="15"/>
  <c r="L7288" i="15"/>
  <c r="J7288" i="15"/>
  <c r="M7287" i="15"/>
  <c r="L7287" i="15"/>
  <c r="J7287" i="15"/>
  <c r="M7286" i="15"/>
  <c r="L7286" i="15"/>
  <c r="J7286" i="15"/>
  <c r="M7285" i="15"/>
  <c r="L7285" i="15"/>
  <c r="J7285" i="15"/>
  <c r="M7284" i="15"/>
  <c r="L7284" i="15"/>
  <c r="J7284" i="15"/>
  <c r="M7283" i="15"/>
  <c r="L7283" i="15"/>
  <c r="J7283" i="15"/>
  <c r="M7282" i="15"/>
  <c r="L7282" i="15"/>
  <c r="J7282" i="15"/>
  <c r="M7281" i="15"/>
  <c r="L7281" i="15"/>
  <c r="J7281" i="15"/>
  <c r="M7280" i="15"/>
  <c r="L7280" i="15"/>
  <c r="J7280" i="15"/>
  <c r="M7279" i="15"/>
  <c r="L7279" i="15"/>
  <c r="J7279" i="15"/>
  <c r="M7278" i="15"/>
  <c r="L7278" i="15"/>
  <c r="J7278" i="15"/>
  <c r="M7277" i="15"/>
  <c r="L7277" i="15"/>
  <c r="J7277" i="15"/>
  <c r="M7276" i="15"/>
  <c r="L7276" i="15"/>
  <c r="J7276" i="15"/>
  <c r="M7275" i="15"/>
  <c r="L7275" i="15"/>
  <c r="J7275" i="15"/>
  <c r="M7274" i="15"/>
  <c r="L7274" i="15"/>
  <c r="J7274" i="15"/>
  <c r="M7273" i="15"/>
  <c r="L7273" i="15"/>
  <c r="J7273" i="15"/>
  <c r="M7272" i="15"/>
  <c r="L7272" i="15"/>
  <c r="J7272" i="15"/>
  <c r="M7271" i="15"/>
  <c r="L7271" i="15"/>
  <c r="J7271" i="15"/>
  <c r="M7270" i="15"/>
  <c r="L7270" i="15"/>
  <c r="J7270" i="15"/>
  <c r="M7269" i="15"/>
  <c r="L7269" i="15"/>
  <c r="J7269" i="15"/>
  <c r="M7268" i="15"/>
  <c r="L7268" i="15"/>
  <c r="J7268" i="15"/>
  <c r="M7267" i="15"/>
  <c r="L7267" i="15"/>
  <c r="J7267" i="15"/>
  <c r="M7266" i="15"/>
  <c r="L7266" i="15"/>
  <c r="J7266" i="15"/>
  <c r="M7265" i="15"/>
  <c r="L7265" i="15"/>
  <c r="J7265" i="15"/>
  <c r="M7264" i="15"/>
  <c r="L7264" i="15"/>
  <c r="J7264" i="15"/>
  <c r="M7263" i="15"/>
  <c r="L7263" i="15"/>
  <c r="J7263" i="15"/>
  <c r="M7262" i="15"/>
  <c r="L7262" i="15"/>
  <c r="J7262" i="15"/>
  <c r="M7261" i="15"/>
  <c r="L7261" i="15"/>
  <c r="J7261" i="15"/>
  <c r="M7260" i="15"/>
  <c r="L7260" i="15"/>
  <c r="J7260" i="15"/>
  <c r="M7259" i="15"/>
  <c r="L7259" i="15"/>
  <c r="J7259" i="15"/>
  <c r="M7258" i="15"/>
  <c r="L7258" i="15"/>
  <c r="J7258" i="15"/>
  <c r="M7257" i="15"/>
  <c r="L7257" i="15"/>
  <c r="J7257" i="15"/>
  <c r="M7256" i="15"/>
  <c r="L7256" i="15"/>
  <c r="J7256" i="15"/>
  <c r="M7255" i="15"/>
  <c r="L7255" i="15"/>
  <c r="J7255" i="15"/>
  <c r="M7254" i="15"/>
  <c r="L7254" i="15"/>
  <c r="J7254" i="15"/>
  <c r="M7253" i="15"/>
  <c r="L7253" i="15"/>
  <c r="J7253" i="15"/>
  <c r="M7252" i="15"/>
  <c r="L7252" i="15"/>
  <c r="J7252" i="15"/>
  <c r="M7251" i="15"/>
  <c r="L7251" i="15"/>
  <c r="J7251" i="15"/>
  <c r="M7250" i="15"/>
  <c r="L7250" i="15"/>
  <c r="J7250" i="15"/>
  <c r="M7249" i="15"/>
  <c r="L7249" i="15"/>
  <c r="J7249" i="15"/>
  <c r="M7248" i="15"/>
  <c r="L7248" i="15"/>
  <c r="J7248" i="15"/>
  <c r="M7247" i="15"/>
  <c r="L7247" i="15"/>
  <c r="J7247" i="15"/>
  <c r="M7246" i="15"/>
  <c r="L7246" i="15"/>
  <c r="J7246" i="15"/>
  <c r="M7245" i="15"/>
  <c r="L7245" i="15"/>
  <c r="J7245" i="15"/>
  <c r="J7244" i="15"/>
  <c r="I7244" i="15"/>
  <c r="F7244" i="15"/>
  <c r="M7243" i="15"/>
  <c r="L7243" i="15"/>
  <c r="J7243" i="15"/>
  <c r="M7242" i="15"/>
  <c r="L7242" i="15"/>
  <c r="J7242" i="15"/>
  <c r="M7241" i="15"/>
  <c r="L7241" i="15"/>
  <c r="J7241" i="15"/>
  <c r="M7240" i="15"/>
  <c r="L7240" i="15"/>
  <c r="J7240" i="15"/>
  <c r="M7239" i="15"/>
  <c r="L7239" i="15"/>
  <c r="J7239" i="15"/>
  <c r="M7238" i="15"/>
  <c r="L7238" i="15"/>
  <c r="J7238" i="15"/>
  <c r="J7237" i="15"/>
  <c r="I7237" i="15"/>
  <c r="F7237" i="15"/>
  <c r="M7236" i="15"/>
  <c r="L7236" i="15"/>
  <c r="J7236" i="15"/>
  <c r="M7235" i="15"/>
  <c r="L7235" i="15"/>
  <c r="J7235" i="15"/>
  <c r="J7234" i="15"/>
  <c r="I7234" i="15"/>
  <c r="F7234" i="15"/>
  <c r="M7233" i="15"/>
  <c r="L7233" i="15"/>
  <c r="J7233" i="15"/>
  <c r="M7232" i="15"/>
  <c r="L7232" i="15"/>
  <c r="J7232" i="15"/>
  <c r="J7231" i="15"/>
  <c r="I7231" i="15"/>
  <c r="F7231" i="15"/>
  <c r="J7230" i="15"/>
  <c r="Q7230" i="15" s="1"/>
  <c r="I7230" i="15"/>
  <c r="F7230" i="15"/>
  <c r="M7229" i="15"/>
  <c r="L7229" i="15"/>
  <c r="J7229" i="15"/>
  <c r="M7228" i="15"/>
  <c r="L7228" i="15"/>
  <c r="J7228" i="15"/>
  <c r="M7227" i="15"/>
  <c r="L7227" i="15"/>
  <c r="J7227" i="15"/>
  <c r="M7226" i="15"/>
  <c r="L7226" i="15"/>
  <c r="J7226" i="15"/>
  <c r="M7225" i="15"/>
  <c r="L7225" i="15"/>
  <c r="J7225" i="15"/>
  <c r="M7224" i="15"/>
  <c r="L7224" i="15"/>
  <c r="J7224" i="15"/>
  <c r="M7223" i="15"/>
  <c r="L7223" i="15"/>
  <c r="J7223" i="15"/>
  <c r="M7222" i="15"/>
  <c r="L7222" i="15"/>
  <c r="J7222" i="15"/>
  <c r="M7221" i="15"/>
  <c r="L7221" i="15"/>
  <c r="J7221" i="15"/>
  <c r="M7220" i="15"/>
  <c r="L7220" i="15"/>
  <c r="J7220" i="15"/>
  <c r="M7219" i="15"/>
  <c r="L7219" i="15"/>
  <c r="J7219" i="15"/>
  <c r="M7218" i="15"/>
  <c r="L7218" i="15"/>
  <c r="J7218" i="15"/>
  <c r="J7217" i="15"/>
  <c r="I7217" i="15"/>
  <c r="F7217" i="15"/>
  <c r="J7216" i="15"/>
  <c r="Q7216" i="15" s="1"/>
  <c r="R7216" i="15" s="1"/>
  <c r="I7216" i="15"/>
  <c r="F7216" i="15"/>
  <c r="M7215" i="15"/>
  <c r="L7215" i="15"/>
  <c r="J7215" i="15"/>
  <c r="M7214" i="15"/>
  <c r="L7214" i="15"/>
  <c r="J7214" i="15"/>
  <c r="M7213" i="15"/>
  <c r="L7213" i="15"/>
  <c r="J7213" i="15"/>
  <c r="M7212" i="15"/>
  <c r="L7212" i="15"/>
  <c r="J7212" i="15"/>
  <c r="M7211" i="15"/>
  <c r="L7211" i="15"/>
  <c r="J7211" i="15"/>
  <c r="J7210" i="15"/>
  <c r="I7210" i="15"/>
  <c r="F7210" i="15"/>
  <c r="M7209" i="15"/>
  <c r="L7209" i="15"/>
  <c r="J7209" i="15"/>
  <c r="M7208" i="15"/>
  <c r="L7208" i="15"/>
  <c r="J7208" i="15"/>
  <c r="M7207" i="15"/>
  <c r="L7207" i="15"/>
  <c r="J7207" i="15"/>
  <c r="M7206" i="15"/>
  <c r="L7206" i="15"/>
  <c r="J7206" i="15"/>
  <c r="M7205" i="15"/>
  <c r="L7205" i="15"/>
  <c r="J7205" i="15"/>
  <c r="M7204" i="15"/>
  <c r="L7204" i="15"/>
  <c r="J7204" i="15"/>
  <c r="J7203" i="15"/>
  <c r="I7203" i="15"/>
  <c r="F7203" i="15"/>
  <c r="M7202" i="15"/>
  <c r="L7202" i="15"/>
  <c r="J7202" i="15"/>
  <c r="J7201" i="15"/>
  <c r="I7201" i="15"/>
  <c r="F7201" i="15"/>
  <c r="M7200" i="15"/>
  <c r="L7200" i="15"/>
  <c r="J7200" i="15"/>
  <c r="M7199" i="15"/>
  <c r="L7199" i="15"/>
  <c r="J7199" i="15"/>
  <c r="M7198" i="15"/>
  <c r="L7198" i="15"/>
  <c r="J7198" i="15"/>
  <c r="M7197" i="15"/>
  <c r="L7197" i="15"/>
  <c r="J7197" i="15"/>
  <c r="M7196" i="15"/>
  <c r="L7196" i="15"/>
  <c r="J7196" i="15"/>
  <c r="M7195" i="15"/>
  <c r="L7195" i="15"/>
  <c r="J7195" i="15"/>
  <c r="M7194" i="15"/>
  <c r="L7194" i="15"/>
  <c r="J7194" i="15"/>
  <c r="M7193" i="15"/>
  <c r="L7193" i="15"/>
  <c r="J7193" i="15"/>
  <c r="M7192" i="15"/>
  <c r="L7192" i="15"/>
  <c r="J7192" i="15"/>
  <c r="M7191" i="15"/>
  <c r="L7191" i="15"/>
  <c r="J7191" i="15"/>
  <c r="M7190" i="15"/>
  <c r="L7190" i="15"/>
  <c r="J7190" i="15"/>
  <c r="M7189" i="15"/>
  <c r="L7189" i="15"/>
  <c r="J7189" i="15"/>
  <c r="M7188" i="15"/>
  <c r="L7188" i="15"/>
  <c r="J7188" i="15"/>
  <c r="M7187" i="15"/>
  <c r="L7187" i="15"/>
  <c r="J7187" i="15"/>
  <c r="M7186" i="15"/>
  <c r="L7186" i="15"/>
  <c r="J7186" i="15"/>
  <c r="M7185" i="15"/>
  <c r="L7185" i="15"/>
  <c r="J7185" i="15"/>
  <c r="M7184" i="15"/>
  <c r="L7184" i="15"/>
  <c r="J7184" i="15"/>
  <c r="M7183" i="15"/>
  <c r="L7183" i="15"/>
  <c r="J7183" i="15"/>
  <c r="M7182" i="15"/>
  <c r="L7182" i="15"/>
  <c r="J7182" i="15"/>
  <c r="M7181" i="15"/>
  <c r="L7181" i="15"/>
  <c r="J7181" i="15"/>
  <c r="M7180" i="15"/>
  <c r="L7180" i="15"/>
  <c r="J7180" i="15"/>
  <c r="M7179" i="15"/>
  <c r="L7179" i="15"/>
  <c r="J7179" i="15"/>
  <c r="M7178" i="15"/>
  <c r="L7178" i="15"/>
  <c r="J7178" i="15"/>
  <c r="M7177" i="15"/>
  <c r="L7177" i="15"/>
  <c r="J7177" i="15"/>
  <c r="M7176" i="15"/>
  <c r="L7176" i="15"/>
  <c r="J7176" i="15"/>
  <c r="M7175" i="15"/>
  <c r="L7175" i="15"/>
  <c r="J7175" i="15"/>
  <c r="M7174" i="15"/>
  <c r="L7174" i="15"/>
  <c r="J7174" i="15"/>
  <c r="M7173" i="15"/>
  <c r="L7173" i="15"/>
  <c r="J7173" i="15"/>
  <c r="M7172" i="15"/>
  <c r="L7172" i="15"/>
  <c r="J7172" i="15"/>
  <c r="M7171" i="15"/>
  <c r="L7171" i="15"/>
  <c r="J7171" i="15"/>
  <c r="M7170" i="15"/>
  <c r="L7170" i="15"/>
  <c r="J7170" i="15"/>
  <c r="M7169" i="15"/>
  <c r="L7169" i="15"/>
  <c r="J7169" i="15"/>
  <c r="M7168" i="15"/>
  <c r="L7168" i="15"/>
  <c r="J7168" i="15"/>
  <c r="M7167" i="15"/>
  <c r="L7167" i="15"/>
  <c r="J7167" i="15"/>
  <c r="M7166" i="15"/>
  <c r="L7166" i="15"/>
  <c r="J7166" i="15"/>
  <c r="M7165" i="15"/>
  <c r="L7165" i="15"/>
  <c r="J7165" i="15"/>
  <c r="M7164" i="15"/>
  <c r="L7164" i="15"/>
  <c r="J7164" i="15"/>
  <c r="M7163" i="15"/>
  <c r="L7163" i="15"/>
  <c r="J7163" i="15"/>
  <c r="M7162" i="15"/>
  <c r="L7162" i="15"/>
  <c r="J7162" i="15"/>
  <c r="M7161" i="15"/>
  <c r="L7161" i="15"/>
  <c r="J7161" i="15"/>
  <c r="M7160" i="15"/>
  <c r="L7160" i="15"/>
  <c r="J7160" i="15"/>
  <c r="M7159" i="15"/>
  <c r="L7159" i="15"/>
  <c r="J7159" i="15"/>
  <c r="M7158" i="15"/>
  <c r="L7158" i="15"/>
  <c r="J7158" i="15"/>
  <c r="M7157" i="15"/>
  <c r="L7157" i="15"/>
  <c r="J7157" i="15"/>
  <c r="M7156" i="15"/>
  <c r="L7156" i="15"/>
  <c r="J7156" i="15"/>
  <c r="M7155" i="15"/>
  <c r="L7155" i="15"/>
  <c r="J7155" i="15"/>
  <c r="M7154" i="15"/>
  <c r="L7154" i="15"/>
  <c r="J7154" i="15"/>
  <c r="M7153" i="15"/>
  <c r="L7153" i="15"/>
  <c r="J7153" i="15"/>
  <c r="M7152" i="15"/>
  <c r="L7152" i="15"/>
  <c r="J7152" i="15"/>
  <c r="M7151" i="15"/>
  <c r="L7151" i="15"/>
  <c r="J7151" i="15"/>
  <c r="J7150" i="15"/>
  <c r="I7150" i="15"/>
  <c r="F7150" i="15"/>
  <c r="M7149" i="15"/>
  <c r="L7149" i="15"/>
  <c r="J7149" i="15"/>
  <c r="M7148" i="15"/>
  <c r="L7148" i="15"/>
  <c r="J7148" i="15"/>
  <c r="M7147" i="15"/>
  <c r="L7147" i="15"/>
  <c r="J7147" i="15"/>
  <c r="M7146" i="15"/>
  <c r="L7146" i="15"/>
  <c r="J7146" i="15"/>
  <c r="M7145" i="15"/>
  <c r="L7145" i="15"/>
  <c r="J7145" i="15"/>
  <c r="J7144" i="15"/>
  <c r="I7144" i="15"/>
  <c r="F7144" i="15"/>
  <c r="J7143" i="15"/>
  <c r="Q7143" i="15" s="1"/>
  <c r="S7143" i="15" s="1"/>
  <c r="I7143" i="15"/>
  <c r="F7143" i="15"/>
  <c r="M7142" i="15"/>
  <c r="L7142" i="15"/>
  <c r="J7142" i="15"/>
  <c r="M7141" i="15"/>
  <c r="L7141" i="15"/>
  <c r="J7141" i="15"/>
  <c r="M7140" i="15"/>
  <c r="L7140" i="15"/>
  <c r="J7140" i="15"/>
  <c r="M7139" i="15"/>
  <c r="L7139" i="15"/>
  <c r="J7139" i="15"/>
  <c r="M7138" i="15"/>
  <c r="L7138" i="15"/>
  <c r="J7138" i="15"/>
  <c r="M7137" i="15"/>
  <c r="L7137" i="15"/>
  <c r="J7137" i="15"/>
  <c r="J7136" i="15"/>
  <c r="I7136" i="15"/>
  <c r="F7136" i="15"/>
  <c r="M7135" i="15"/>
  <c r="L7135" i="15"/>
  <c r="J7135" i="15"/>
  <c r="M7134" i="15"/>
  <c r="L7134" i="15"/>
  <c r="J7134" i="15"/>
  <c r="M7133" i="15"/>
  <c r="L7133" i="15"/>
  <c r="J7133" i="15"/>
  <c r="M7132" i="15"/>
  <c r="L7132" i="15"/>
  <c r="J7132" i="15"/>
  <c r="M7131" i="15"/>
  <c r="L7131" i="15"/>
  <c r="J7131" i="15"/>
  <c r="M7130" i="15"/>
  <c r="L7130" i="15"/>
  <c r="J7130" i="15"/>
  <c r="J7129" i="15"/>
  <c r="I7129" i="15"/>
  <c r="F7129" i="15"/>
  <c r="J7128" i="15"/>
  <c r="Q7128" i="15" s="1"/>
  <c r="R7128" i="15" s="1"/>
  <c r="I7128" i="15"/>
  <c r="F7128" i="15"/>
  <c r="M7127" i="15"/>
  <c r="L7127" i="15"/>
  <c r="J7127" i="15"/>
  <c r="M7126" i="15"/>
  <c r="L7126" i="15"/>
  <c r="J7126" i="15"/>
  <c r="M7125" i="15"/>
  <c r="L7125" i="15"/>
  <c r="J7125" i="15"/>
  <c r="M7124" i="15"/>
  <c r="L7124" i="15"/>
  <c r="J7124" i="15"/>
  <c r="M7123" i="15"/>
  <c r="L7123" i="15"/>
  <c r="J7123" i="15"/>
  <c r="M7122" i="15"/>
  <c r="L7122" i="15"/>
  <c r="J7122" i="15"/>
  <c r="M7121" i="15"/>
  <c r="L7121" i="15"/>
  <c r="J7121" i="15"/>
  <c r="M7120" i="15"/>
  <c r="L7120" i="15"/>
  <c r="J7120" i="15"/>
  <c r="M7119" i="15"/>
  <c r="L7119" i="15"/>
  <c r="J7119" i="15"/>
  <c r="M7118" i="15"/>
  <c r="L7118" i="15"/>
  <c r="J7118" i="15"/>
  <c r="M7117" i="15"/>
  <c r="L7117" i="15"/>
  <c r="J7117" i="15"/>
  <c r="M7116" i="15"/>
  <c r="L7116" i="15"/>
  <c r="J7116" i="15"/>
  <c r="M7115" i="15"/>
  <c r="L7115" i="15"/>
  <c r="J7115" i="15"/>
  <c r="M7114" i="15"/>
  <c r="L7114" i="15"/>
  <c r="J7114" i="15"/>
  <c r="M7113" i="15"/>
  <c r="L7113" i="15"/>
  <c r="J7113" i="15"/>
  <c r="M7112" i="15"/>
  <c r="L7112" i="15"/>
  <c r="J7112" i="15"/>
  <c r="M7111" i="15"/>
  <c r="L7111" i="15"/>
  <c r="J7111" i="15"/>
  <c r="M7110" i="15"/>
  <c r="L7110" i="15"/>
  <c r="J7110" i="15"/>
  <c r="J7109" i="15"/>
  <c r="I7109" i="15"/>
  <c r="F7109" i="15"/>
  <c r="M7108" i="15"/>
  <c r="L7108" i="15"/>
  <c r="J7108" i="15"/>
  <c r="M7107" i="15"/>
  <c r="L7107" i="15"/>
  <c r="J7107" i="15"/>
  <c r="M7106" i="15"/>
  <c r="L7106" i="15"/>
  <c r="J7106" i="15"/>
  <c r="M7105" i="15"/>
  <c r="L7105" i="15"/>
  <c r="J7105" i="15"/>
  <c r="M7104" i="15"/>
  <c r="L7104" i="15"/>
  <c r="J7104" i="15"/>
  <c r="M7103" i="15"/>
  <c r="L7103" i="15"/>
  <c r="J7103" i="15"/>
  <c r="M7102" i="15"/>
  <c r="L7102" i="15"/>
  <c r="J7102" i="15"/>
  <c r="M7101" i="15"/>
  <c r="L7101" i="15"/>
  <c r="J7101" i="15"/>
  <c r="M7100" i="15"/>
  <c r="L7100" i="15"/>
  <c r="J7100" i="15"/>
  <c r="M7099" i="15"/>
  <c r="L7099" i="15"/>
  <c r="J7099" i="15"/>
  <c r="M7098" i="15"/>
  <c r="L7098" i="15"/>
  <c r="J7098" i="15"/>
  <c r="M7097" i="15"/>
  <c r="L7097" i="15"/>
  <c r="J7097" i="15"/>
  <c r="M7096" i="15"/>
  <c r="L7096" i="15"/>
  <c r="J7096" i="15"/>
  <c r="M7095" i="15"/>
  <c r="L7095" i="15"/>
  <c r="J7095" i="15"/>
  <c r="M7094" i="15"/>
  <c r="L7094" i="15"/>
  <c r="J7094" i="15"/>
  <c r="M7093" i="15"/>
  <c r="L7093" i="15"/>
  <c r="J7093" i="15"/>
  <c r="M7092" i="15"/>
  <c r="L7092" i="15"/>
  <c r="J7092" i="15"/>
  <c r="M7091" i="15"/>
  <c r="L7091" i="15"/>
  <c r="J7091" i="15"/>
  <c r="M7090" i="15"/>
  <c r="L7090" i="15"/>
  <c r="J7090" i="15"/>
  <c r="M7089" i="15"/>
  <c r="L7089" i="15"/>
  <c r="J7089" i="15"/>
  <c r="M7088" i="15"/>
  <c r="L7088" i="15"/>
  <c r="J7088" i="15"/>
  <c r="M7087" i="15"/>
  <c r="L7087" i="15"/>
  <c r="J7087" i="15"/>
  <c r="M7086" i="15"/>
  <c r="L7086" i="15"/>
  <c r="J7086" i="15"/>
  <c r="M7085" i="15"/>
  <c r="L7085" i="15"/>
  <c r="J7085" i="15"/>
  <c r="M7084" i="15"/>
  <c r="L7084" i="15"/>
  <c r="J7084" i="15"/>
  <c r="M7083" i="15"/>
  <c r="L7083" i="15"/>
  <c r="J7083" i="15"/>
  <c r="M7082" i="15"/>
  <c r="L7082" i="15"/>
  <c r="J7082" i="15"/>
  <c r="M7081" i="15"/>
  <c r="L7081" i="15"/>
  <c r="J7081" i="15"/>
  <c r="M7080" i="15"/>
  <c r="L7080" i="15"/>
  <c r="J7080" i="15"/>
  <c r="M7079" i="15"/>
  <c r="L7079" i="15"/>
  <c r="J7079" i="15"/>
  <c r="M7078" i="15"/>
  <c r="L7078" i="15"/>
  <c r="J7078" i="15"/>
  <c r="M7077" i="15"/>
  <c r="L7077" i="15"/>
  <c r="J7077" i="15"/>
  <c r="M7076" i="15"/>
  <c r="L7076" i="15"/>
  <c r="J7076" i="15"/>
  <c r="M7075" i="15"/>
  <c r="L7075" i="15"/>
  <c r="J7075" i="15"/>
  <c r="M7074" i="15"/>
  <c r="L7074" i="15"/>
  <c r="O7074" i="15" s="1"/>
  <c r="J7074" i="15"/>
  <c r="M7073" i="15"/>
  <c r="L7073" i="15"/>
  <c r="J7073" i="15"/>
  <c r="M7072" i="15"/>
  <c r="L7072" i="15"/>
  <c r="J7072" i="15"/>
  <c r="M7071" i="15"/>
  <c r="L7071" i="15"/>
  <c r="J7071" i="15"/>
  <c r="M7070" i="15"/>
  <c r="L7070" i="15"/>
  <c r="J7070" i="15"/>
  <c r="M7069" i="15"/>
  <c r="L7069" i="15"/>
  <c r="J7069" i="15"/>
  <c r="M7068" i="15"/>
  <c r="L7068" i="15"/>
  <c r="J7068" i="15"/>
  <c r="M7067" i="15"/>
  <c r="L7067" i="15"/>
  <c r="J7067" i="15"/>
  <c r="M7066" i="15"/>
  <c r="L7066" i="15"/>
  <c r="J7066" i="15"/>
  <c r="M7065" i="15"/>
  <c r="L7065" i="15"/>
  <c r="J7065" i="15"/>
  <c r="M7064" i="15"/>
  <c r="L7064" i="15"/>
  <c r="J7064" i="15"/>
  <c r="M7063" i="15"/>
  <c r="L7063" i="15"/>
  <c r="J7063" i="15"/>
  <c r="M7062" i="15"/>
  <c r="L7062" i="15"/>
  <c r="J7062" i="15"/>
  <c r="M7061" i="15"/>
  <c r="L7061" i="15"/>
  <c r="J7061" i="15"/>
  <c r="M7060" i="15"/>
  <c r="L7060" i="15"/>
  <c r="J7060" i="15"/>
  <c r="M7059" i="15"/>
  <c r="L7059" i="15"/>
  <c r="J7059" i="15"/>
  <c r="M7058" i="15"/>
  <c r="L7058" i="15"/>
  <c r="J7058" i="15"/>
  <c r="M7057" i="15"/>
  <c r="L7057" i="15"/>
  <c r="J7057" i="15"/>
  <c r="M7056" i="15"/>
  <c r="L7056" i="15"/>
  <c r="J7056" i="15"/>
  <c r="M7055" i="15"/>
  <c r="L7055" i="15"/>
  <c r="J7055" i="15"/>
  <c r="J7054" i="15"/>
  <c r="I7054" i="15"/>
  <c r="F7054" i="15"/>
  <c r="J7053" i="15"/>
  <c r="I7053" i="15"/>
  <c r="F7053" i="15"/>
  <c r="J7052" i="15"/>
  <c r="Q7052" i="15" s="1"/>
  <c r="S7052" i="15" s="1"/>
  <c r="I7052" i="15"/>
  <c r="F7052" i="15"/>
  <c r="J7051" i="15"/>
  <c r="Q7051" i="15" s="1"/>
  <c r="S7051" i="15" s="1"/>
  <c r="I7051" i="15"/>
  <c r="F7051" i="15"/>
  <c r="J7050" i="15"/>
  <c r="Q7050" i="15" s="1"/>
  <c r="S7050" i="15" s="1"/>
  <c r="I7050" i="15"/>
  <c r="F7050" i="15"/>
  <c r="J7049" i="15"/>
  <c r="Q7049" i="15" s="1"/>
  <c r="S7049" i="15" s="1"/>
  <c r="I7049" i="15"/>
  <c r="F7049" i="15"/>
  <c r="J7048" i="15"/>
  <c r="Q7048" i="15" s="1"/>
  <c r="S7048" i="15" s="1"/>
  <c r="I7048" i="15"/>
  <c r="F7048" i="15"/>
  <c r="J7047" i="15"/>
  <c r="Q7047" i="15" s="1"/>
  <c r="S7047" i="15" s="1"/>
  <c r="I7047" i="15"/>
  <c r="F7047" i="15"/>
  <c r="J7046" i="15"/>
  <c r="Q7046" i="15" s="1"/>
  <c r="S7046" i="15" s="1"/>
  <c r="I7046" i="15"/>
  <c r="F7046" i="15"/>
  <c r="J7045" i="15"/>
  <c r="I7045" i="15"/>
  <c r="F7045" i="15"/>
  <c r="J7044" i="15"/>
  <c r="Q7044" i="15" s="1"/>
  <c r="I7044" i="15"/>
  <c r="F7044" i="15"/>
  <c r="M7043" i="15"/>
  <c r="L7043" i="15"/>
  <c r="J7043" i="15"/>
  <c r="M7042" i="15"/>
  <c r="L7042" i="15"/>
  <c r="J7042" i="15"/>
  <c r="M7041" i="15"/>
  <c r="L7041" i="15"/>
  <c r="J7041" i="15"/>
  <c r="M7040" i="15"/>
  <c r="L7040" i="15"/>
  <c r="J7040" i="15"/>
  <c r="M7039" i="15"/>
  <c r="L7039" i="15"/>
  <c r="J7039" i="15"/>
  <c r="M7038" i="15"/>
  <c r="L7038" i="15"/>
  <c r="J7038" i="15"/>
  <c r="M7037" i="15"/>
  <c r="L7037" i="15"/>
  <c r="J7037" i="15"/>
  <c r="M7036" i="15"/>
  <c r="L7036" i="15"/>
  <c r="J7036" i="15"/>
  <c r="M7035" i="15"/>
  <c r="L7035" i="15"/>
  <c r="J7035" i="15"/>
  <c r="M7034" i="15"/>
  <c r="L7034" i="15"/>
  <c r="J7034" i="15"/>
  <c r="M7033" i="15"/>
  <c r="L7033" i="15"/>
  <c r="J7033" i="15"/>
  <c r="M7032" i="15"/>
  <c r="L7032" i="15"/>
  <c r="J7032" i="15"/>
  <c r="M7031" i="15"/>
  <c r="L7031" i="15"/>
  <c r="J7031" i="15"/>
  <c r="M7030" i="15"/>
  <c r="L7030" i="15"/>
  <c r="J7030" i="15"/>
  <c r="M7029" i="15"/>
  <c r="L7029" i="15"/>
  <c r="J7029" i="15"/>
  <c r="M7028" i="15"/>
  <c r="L7028" i="15"/>
  <c r="J7028" i="15"/>
  <c r="M7027" i="15"/>
  <c r="L7027" i="15"/>
  <c r="J7027" i="15"/>
  <c r="M7026" i="15"/>
  <c r="L7026" i="15"/>
  <c r="J7026" i="15"/>
  <c r="M7025" i="15"/>
  <c r="L7025" i="15"/>
  <c r="J7025" i="15"/>
  <c r="M7024" i="15"/>
  <c r="L7024" i="15"/>
  <c r="J7024" i="15"/>
  <c r="M7023" i="15"/>
  <c r="L7023" i="15"/>
  <c r="J7023" i="15"/>
  <c r="M7022" i="15"/>
  <c r="L7022" i="15"/>
  <c r="J7022" i="15"/>
  <c r="M7021" i="15"/>
  <c r="L7021" i="15"/>
  <c r="J7021" i="15"/>
  <c r="M7020" i="15"/>
  <c r="L7020" i="15"/>
  <c r="J7020" i="15"/>
  <c r="M7019" i="15"/>
  <c r="L7019" i="15"/>
  <c r="J7019" i="15"/>
  <c r="M7018" i="15"/>
  <c r="L7018" i="15"/>
  <c r="J7018" i="15"/>
  <c r="M7017" i="15"/>
  <c r="L7017" i="15"/>
  <c r="J7017" i="15"/>
  <c r="M7016" i="15"/>
  <c r="L7016" i="15"/>
  <c r="J7016" i="15"/>
  <c r="M7015" i="15"/>
  <c r="L7015" i="15"/>
  <c r="J7015" i="15"/>
  <c r="M7014" i="15"/>
  <c r="L7014" i="15"/>
  <c r="J7014" i="15"/>
  <c r="M7013" i="15"/>
  <c r="L7013" i="15"/>
  <c r="J7013" i="15"/>
  <c r="M7012" i="15"/>
  <c r="L7012" i="15"/>
  <c r="J7012" i="15"/>
  <c r="M7011" i="15"/>
  <c r="L7011" i="15"/>
  <c r="J7011" i="15"/>
  <c r="M7010" i="15"/>
  <c r="L7010" i="15"/>
  <c r="J7010" i="15"/>
  <c r="M7009" i="15"/>
  <c r="L7009" i="15"/>
  <c r="J7009" i="15"/>
  <c r="M7008" i="15"/>
  <c r="L7008" i="15"/>
  <c r="J7008" i="15"/>
  <c r="M7007" i="15"/>
  <c r="L7007" i="15"/>
  <c r="J7007" i="15"/>
  <c r="M7006" i="15"/>
  <c r="L7006" i="15"/>
  <c r="J7006" i="15"/>
  <c r="F7005" i="15"/>
  <c r="F7004" i="15"/>
  <c r="F7003" i="15"/>
  <c r="N7002" i="15"/>
  <c r="M7002" i="15"/>
  <c r="L7002" i="15"/>
  <c r="J7002" i="15"/>
  <c r="I7002" i="15"/>
  <c r="F7002" i="15"/>
  <c r="N7001" i="15"/>
  <c r="M7001" i="15"/>
  <c r="L7001" i="15"/>
  <c r="J7001" i="15"/>
  <c r="I7001" i="15"/>
  <c r="F7001" i="15"/>
  <c r="N7000" i="15"/>
  <c r="M7000" i="15"/>
  <c r="L7000" i="15"/>
  <c r="J7000" i="15"/>
  <c r="I7000" i="15"/>
  <c r="F7000" i="15"/>
  <c r="N6999" i="15"/>
  <c r="M6999" i="15"/>
  <c r="L6999" i="15"/>
  <c r="J6999" i="15"/>
  <c r="I6999" i="15"/>
  <c r="F6999" i="15"/>
  <c r="N6998" i="15"/>
  <c r="M6998" i="15"/>
  <c r="L6998" i="15"/>
  <c r="J6998" i="15"/>
  <c r="I6998" i="15"/>
  <c r="F6998" i="15"/>
  <c r="N6997" i="15"/>
  <c r="M6997" i="15"/>
  <c r="L6997" i="15"/>
  <c r="J6997" i="15"/>
  <c r="I6997" i="15"/>
  <c r="F6997" i="15"/>
  <c r="N6996" i="15"/>
  <c r="M6996" i="15"/>
  <c r="L6996" i="15"/>
  <c r="J6996" i="15"/>
  <c r="I6996" i="15"/>
  <c r="F6996" i="15"/>
  <c r="N6995" i="15"/>
  <c r="M6995" i="15"/>
  <c r="L6995" i="15"/>
  <c r="J6995" i="15"/>
  <c r="I6995" i="15"/>
  <c r="F6995" i="15"/>
  <c r="N6994" i="15"/>
  <c r="M6994" i="15"/>
  <c r="L6994" i="15"/>
  <c r="J6994" i="15"/>
  <c r="I6994" i="15"/>
  <c r="F6994" i="15"/>
  <c r="N6993" i="15"/>
  <c r="M6993" i="15"/>
  <c r="L6993" i="15"/>
  <c r="J6993" i="15"/>
  <c r="I6993" i="15"/>
  <c r="F6993" i="15"/>
  <c r="N6992" i="15"/>
  <c r="M6992" i="15"/>
  <c r="L6992" i="15"/>
  <c r="J6992" i="15"/>
  <c r="I6992" i="15"/>
  <c r="F6992" i="15"/>
  <c r="N6991" i="15"/>
  <c r="M6991" i="15"/>
  <c r="L6991" i="15"/>
  <c r="J6991" i="15"/>
  <c r="I6991" i="15"/>
  <c r="F6991" i="15"/>
  <c r="N6990" i="15"/>
  <c r="M6990" i="15"/>
  <c r="L6990" i="15"/>
  <c r="J6990" i="15"/>
  <c r="I6990" i="15"/>
  <c r="F6990" i="15"/>
  <c r="N6989" i="15"/>
  <c r="M6989" i="15"/>
  <c r="L6989" i="15"/>
  <c r="J6989" i="15"/>
  <c r="I6989" i="15"/>
  <c r="F6989" i="15"/>
  <c r="N6988" i="15"/>
  <c r="M6988" i="15"/>
  <c r="L6988" i="15"/>
  <c r="J6988" i="15"/>
  <c r="I6988" i="15"/>
  <c r="F6988" i="15"/>
  <c r="N6987" i="15"/>
  <c r="M6987" i="15"/>
  <c r="L6987" i="15"/>
  <c r="J6987" i="15"/>
  <c r="I6987" i="15"/>
  <c r="F6987" i="15"/>
  <c r="N6986" i="15"/>
  <c r="M6986" i="15"/>
  <c r="L6986" i="15"/>
  <c r="J6986" i="15"/>
  <c r="I6986" i="15"/>
  <c r="F6986" i="15"/>
  <c r="N6985" i="15"/>
  <c r="M6985" i="15"/>
  <c r="L6985" i="15"/>
  <c r="J6985" i="15"/>
  <c r="I6985" i="15"/>
  <c r="F6985" i="15"/>
  <c r="N6984" i="15"/>
  <c r="M6984" i="15"/>
  <c r="L6984" i="15"/>
  <c r="J6984" i="15"/>
  <c r="I6984" i="15"/>
  <c r="F6984" i="15"/>
  <c r="N6983" i="15"/>
  <c r="M6983" i="15"/>
  <c r="L6983" i="15"/>
  <c r="J6983" i="15"/>
  <c r="I6983" i="15"/>
  <c r="F6983" i="15"/>
  <c r="N6982" i="15"/>
  <c r="M6982" i="15"/>
  <c r="L6982" i="15"/>
  <c r="J6982" i="15"/>
  <c r="I6982" i="15"/>
  <c r="F6982" i="15"/>
  <c r="N6981" i="15"/>
  <c r="M6981" i="15"/>
  <c r="L6981" i="15"/>
  <c r="J6981" i="15"/>
  <c r="I6981" i="15"/>
  <c r="F6981" i="15"/>
  <c r="N6980" i="15"/>
  <c r="M6980" i="15"/>
  <c r="L6980" i="15"/>
  <c r="J6980" i="15"/>
  <c r="I6980" i="15"/>
  <c r="F6980" i="15"/>
  <c r="N6979" i="15"/>
  <c r="M6979" i="15"/>
  <c r="L6979" i="15"/>
  <c r="J6979" i="15"/>
  <c r="I6979" i="15"/>
  <c r="F6979" i="15"/>
  <c r="N6978" i="15"/>
  <c r="M6978" i="15"/>
  <c r="L6978" i="15"/>
  <c r="J6978" i="15"/>
  <c r="I6978" i="15"/>
  <c r="F6978" i="15"/>
  <c r="N6977" i="15"/>
  <c r="M6977" i="15"/>
  <c r="L6977" i="15"/>
  <c r="J6977" i="15"/>
  <c r="I6977" i="15"/>
  <c r="F6977" i="15"/>
  <c r="N6976" i="15"/>
  <c r="M6976" i="15"/>
  <c r="L6976" i="15"/>
  <c r="J6976" i="15"/>
  <c r="I6976" i="15"/>
  <c r="F6976" i="15"/>
  <c r="N6975" i="15"/>
  <c r="M6975" i="15"/>
  <c r="L6975" i="15"/>
  <c r="J6975" i="15"/>
  <c r="I6975" i="15"/>
  <c r="F6975" i="15"/>
  <c r="N6974" i="15"/>
  <c r="M6974" i="15"/>
  <c r="L6974" i="15"/>
  <c r="J6974" i="15"/>
  <c r="I6974" i="15"/>
  <c r="F6974" i="15"/>
  <c r="N6973" i="15"/>
  <c r="M6973" i="15"/>
  <c r="L6973" i="15"/>
  <c r="J6973" i="15"/>
  <c r="I6973" i="15"/>
  <c r="F6973" i="15"/>
  <c r="N6972" i="15"/>
  <c r="M6972" i="15"/>
  <c r="L6972" i="15"/>
  <c r="J6972" i="15"/>
  <c r="I6972" i="15"/>
  <c r="F6972" i="15"/>
  <c r="N6971" i="15"/>
  <c r="M6971" i="15"/>
  <c r="L6971" i="15"/>
  <c r="J6971" i="15"/>
  <c r="I6971" i="15"/>
  <c r="F6971" i="15"/>
  <c r="N6970" i="15"/>
  <c r="M6970" i="15"/>
  <c r="L6970" i="15"/>
  <c r="J6970" i="15"/>
  <c r="I6970" i="15"/>
  <c r="F6970" i="15"/>
  <c r="N6969" i="15"/>
  <c r="M6969" i="15"/>
  <c r="L6969" i="15"/>
  <c r="J6969" i="15"/>
  <c r="I6969" i="15"/>
  <c r="F6969" i="15"/>
  <c r="N6968" i="15"/>
  <c r="M6968" i="15"/>
  <c r="L6968" i="15"/>
  <c r="J6968" i="15"/>
  <c r="I6968" i="15"/>
  <c r="F6968" i="15"/>
  <c r="N6967" i="15"/>
  <c r="M6967" i="15"/>
  <c r="L6967" i="15"/>
  <c r="J6967" i="15"/>
  <c r="I6967" i="15"/>
  <c r="F6967" i="15"/>
  <c r="N6966" i="15"/>
  <c r="M6966" i="15"/>
  <c r="L6966" i="15"/>
  <c r="J6966" i="15"/>
  <c r="I6966" i="15"/>
  <c r="F6966" i="15"/>
  <c r="N6965" i="15"/>
  <c r="M6965" i="15"/>
  <c r="L6965" i="15"/>
  <c r="J6965" i="15"/>
  <c r="I6965" i="15"/>
  <c r="F6965" i="15"/>
  <c r="N6964" i="15"/>
  <c r="M6964" i="15"/>
  <c r="L6964" i="15"/>
  <c r="J6964" i="15"/>
  <c r="I6964" i="15"/>
  <c r="F6964" i="15"/>
  <c r="N6963" i="15"/>
  <c r="M6963" i="15"/>
  <c r="L6963" i="15"/>
  <c r="J6963" i="15"/>
  <c r="I6963" i="15"/>
  <c r="F6963" i="15"/>
  <c r="F6962" i="15"/>
  <c r="M6961" i="15"/>
  <c r="L6961" i="15"/>
  <c r="J6961" i="15"/>
  <c r="M6960" i="15"/>
  <c r="L6960" i="15"/>
  <c r="J6960" i="15"/>
  <c r="M6959" i="15"/>
  <c r="L6959" i="15"/>
  <c r="J6959" i="15"/>
  <c r="M6958" i="15"/>
  <c r="L6958" i="15"/>
  <c r="J6958" i="15"/>
  <c r="M6957" i="15"/>
  <c r="L6957" i="15"/>
  <c r="J6957" i="15"/>
  <c r="M6956" i="15"/>
  <c r="L6956" i="15"/>
  <c r="J6956" i="15"/>
  <c r="M6955" i="15"/>
  <c r="L6955" i="15"/>
  <c r="J6955" i="15"/>
  <c r="M6954" i="15"/>
  <c r="L6954" i="15"/>
  <c r="J6954" i="15"/>
  <c r="M6953" i="15"/>
  <c r="L6953" i="15"/>
  <c r="J6953" i="15"/>
  <c r="M6952" i="15"/>
  <c r="L6952" i="15"/>
  <c r="J6952" i="15"/>
  <c r="M6951" i="15"/>
  <c r="L6951" i="15"/>
  <c r="J6951" i="15"/>
  <c r="M6950" i="15"/>
  <c r="L6950" i="15"/>
  <c r="J6950" i="15"/>
  <c r="M6949" i="15"/>
  <c r="L6949" i="15"/>
  <c r="J6949" i="15"/>
  <c r="M6948" i="15"/>
  <c r="L6948" i="15"/>
  <c r="J6948" i="15"/>
  <c r="M6947" i="15"/>
  <c r="L6947" i="15"/>
  <c r="J6947" i="15"/>
  <c r="M6946" i="15"/>
  <c r="L6946" i="15"/>
  <c r="J6946" i="15"/>
  <c r="M6945" i="15"/>
  <c r="L6945" i="15"/>
  <c r="J6945" i="15"/>
  <c r="M6944" i="15"/>
  <c r="L6944" i="15"/>
  <c r="J6944" i="15"/>
  <c r="M6943" i="15"/>
  <c r="L6943" i="15"/>
  <c r="J6943" i="15"/>
  <c r="M6942" i="15"/>
  <c r="L6942" i="15"/>
  <c r="J6942" i="15"/>
  <c r="M6941" i="15"/>
  <c r="L6941" i="15"/>
  <c r="J6941" i="15"/>
  <c r="M6940" i="15"/>
  <c r="L6940" i="15"/>
  <c r="J6940" i="15"/>
  <c r="M6939" i="15"/>
  <c r="L6939" i="15"/>
  <c r="J6939" i="15"/>
  <c r="F6938" i="15"/>
  <c r="M6937" i="15"/>
  <c r="L6937" i="15"/>
  <c r="J6937" i="15"/>
  <c r="M6936" i="15"/>
  <c r="L6936" i="15"/>
  <c r="J6936" i="15"/>
  <c r="M6935" i="15"/>
  <c r="L6935" i="15"/>
  <c r="J6935" i="15"/>
  <c r="M6934" i="15"/>
  <c r="L6934" i="15"/>
  <c r="J6934" i="15"/>
  <c r="M6933" i="15"/>
  <c r="L6933" i="15"/>
  <c r="J6933" i="15"/>
  <c r="M6932" i="15"/>
  <c r="L6932" i="15"/>
  <c r="J6932" i="15"/>
  <c r="M6931" i="15"/>
  <c r="L6931" i="15"/>
  <c r="J6931" i="15"/>
  <c r="M6930" i="15"/>
  <c r="L6930" i="15"/>
  <c r="J6930" i="15"/>
  <c r="M6929" i="15"/>
  <c r="L6929" i="15"/>
  <c r="J6929" i="15"/>
  <c r="M6928" i="15"/>
  <c r="L6928" i="15"/>
  <c r="J6928" i="15"/>
  <c r="M6927" i="15"/>
  <c r="L6927" i="15"/>
  <c r="J6927" i="15"/>
  <c r="M6926" i="15"/>
  <c r="L6926" i="15"/>
  <c r="J6926" i="15"/>
  <c r="M6925" i="15"/>
  <c r="L6925" i="15"/>
  <c r="J6925" i="15"/>
  <c r="M6924" i="15"/>
  <c r="L6924" i="15"/>
  <c r="J6924" i="15"/>
  <c r="M6923" i="15"/>
  <c r="L6923" i="15"/>
  <c r="J6923" i="15"/>
  <c r="M6922" i="15"/>
  <c r="L6922" i="15"/>
  <c r="J6922" i="15"/>
  <c r="M6921" i="15"/>
  <c r="L6921" i="15"/>
  <c r="J6921" i="15"/>
  <c r="M6920" i="15"/>
  <c r="L6920" i="15"/>
  <c r="J6920" i="15"/>
  <c r="M6919" i="15"/>
  <c r="L6919" i="15"/>
  <c r="J6919" i="15"/>
  <c r="F6918" i="15"/>
  <c r="M6917" i="15"/>
  <c r="L6917" i="15"/>
  <c r="J6917" i="15"/>
  <c r="M6916" i="15"/>
  <c r="L6916" i="15"/>
  <c r="J6916" i="15"/>
  <c r="M6915" i="15"/>
  <c r="L6915" i="15"/>
  <c r="J6915" i="15"/>
  <c r="M6914" i="15"/>
  <c r="L6914" i="15"/>
  <c r="J6914" i="15"/>
  <c r="F6913" i="15"/>
  <c r="F6912" i="15"/>
  <c r="Q6911" i="15"/>
  <c r="R6911" i="15" s="1"/>
  <c r="F6911" i="15"/>
  <c r="M6910" i="15"/>
  <c r="L6910" i="15"/>
  <c r="J6910" i="15"/>
  <c r="M6909" i="15"/>
  <c r="L6909" i="15"/>
  <c r="J6909" i="15"/>
  <c r="M6908" i="15"/>
  <c r="L6908" i="15"/>
  <c r="J6908" i="15"/>
  <c r="M6907" i="15"/>
  <c r="L6907" i="15"/>
  <c r="J6907" i="15"/>
  <c r="M6906" i="15"/>
  <c r="L6906" i="15"/>
  <c r="J6906" i="15"/>
  <c r="M6905" i="15"/>
  <c r="L6905" i="15"/>
  <c r="J6905" i="15"/>
  <c r="M6904" i="15"/>
  <c r="L6904" i="15"/>
  <c r="J6904" i="15"/>
  <c r="M6903" i="15"/>
  <c r="L6903" i="15"/>
  <c r="J6903" i="15"/>
  <c r="M6902" i="15"/>
  <c r="L6902" i="15"/>
  <c r="J6902" i="15"/>
  <c r="M6901" i="15"/>
  <c r="L6901" i="15"/>
  <c r="J6901" i="15"/>
  <c r="M6900" i="15"/>
  <c r="L6900" i="15"/>
  <c r="J6900" i="15"/>
  <c r="F6899" i="15"/>
  <c r="M6898" i="15"/>
  <c r="L6898" i="15"/>
  <c r="J6898" i="15"/>
  <c r="M6897" i="15"/>
  <c r="L6897" i="15"/>
  <c r="J6897" i="15"/>
  <c r="M6896" i="15"/>
  <c r="L6896" i="15"/>
  <c r="J6896" i="15"/>
  <c r="M6895" i="15"/>
  <c r="L6895" i="15"/>
  <c r="J6895" i="15"/>
  <c r="M6894" i="15"/>
  <c r="L6894" i="15"/>
  <c r="J6894" i="15"/>
  <c r="M6893" i="15"/>
  <c r="L6893" i="15"/>
  <c r="J6893" i="15"/>
  <c r="M6892" i="15"/>
  <c r="L6892" i="15"/>
  <c r="J6892" i="15"/>
  <c r="M6891" i="15"/>
  <c r="L6891" i="15"/>
  <c r="J6891" i="15"/>
  <c r="M6890" i="15"/>
  <c r="L6890" i="15"/>
  <c r="J6890" i="15"/>
  <c r="M6889" i="15"/>
  <c r="L6889" i="15"/>
  <c r="J6889" i="15"/>
  <c r="M6888" i="15"/>
  <c r="L6888" i="15"/>
  <c r="J6888" i="15"/>
  <c r="M6887" i="15"/>
  <c r="L6887" i="15"/>
  <c r="J6887" i="15"/>
  <c r="M6886" i="15"/>
  <c r="L6886" i="15"/>
  <c r="J6886" i="15"/>
  <c r="M6885" i="15"/>
  <c r="L6885" i="15"/>
  <c r="J6885" i="15"/>
  <c r="M6884" i="15"/>
  <c r="L6884" i="15"/>
  <c r="J6884" i="15"/>
  <c r="M6883" i="15"/>
  <c r="L6883" i="15"/>
  <c r="J6883" i="15"/>
  <c r="M6882" i="15"/>
  <c r="L6882" i="15"/>
  <c r="J6882" i="15"/>
  <c r="M6881" i="15"/>
  <c r="L6881" i="15"/>
  <c r="J6881" i="15"/>
  <c r="M6880" i="15"/>
  <c r="L6880" i="15"/>
  <c r="J6880" i="15"/>
  <c r="M6879" i="15"/>
  <c r="L6879" i="15"/>
  <c r="J6879" i="15"/>
  <c r="M6878" i="15"/>
  <c r="L6878" i="15"/>
  <c r="J6878" i="15"/>
  <c r="M6877" i="15"/>
  <c r="L6877" i="15"/>
  <c r="J6877" i="15"/>
  <c r="M6876" i="15"/>
  <c r="L6876" i="15"/>
  <c r="J6876" i="15"/>
  <c r="M6875" i="15"/>
  <c r="L6875" i="15"/>
  <c r="J6875" i="15"/>
  <c r="M6874" i="15"/>
  <c r="L6874" i="15"/>
  <c r="J6874" i="15"/>
  <c r="M6873" i="15"/>
  <c r="L6873" i="15"/>
  <c r="J6873" i="15"/>
  <c r="M6872" i="15"/>
  <c r="L6872" i="15"/>
  <c r="J6872" i="15"/>
  <c r="M6871" i="15"/>
  <c r="L6871" i="15"/>
  <c r="J6871" i="15"/>
  <c r="M6870" i="15"/>
  <c r="L6870" i="15"/>
  <c r="J6870" i="15"/>
  <c r="M6869" i="15"/>
  <c r="L6869" i="15"/>
  <c r="J6869" i="15"/>
  <c r="M6868" i="15"/>
  <c r="L6868" i="15"/>
  <c r="J6868" i="15"/>
  <c r="M6867" i="15"/>
  <c r="L6867" i="15"/>
  <c r="J6867" i="15"/>
  <c r="M6866" i="15"/>
  <c r="L6866" i="15"/>
  <c r="J6866" i="15"/>
  <c r="M6865" i="15"/>
  <c r="L6865" i="15"/>
  <c r="J6865" i="15"/>
  <c r="M6864" i="15"/>
  <c r="L6864" i="15"/>
  <c r="J6864" i="15"/>
  <c r="M6863" i="15"/>
  <c r="L6863" i="15"/>
  <c r="J6863" i="15"/>
  <c r="M6862" i="15"/>
  <c r="L6862" i="15"/>
  <c r="J6862" i="15"/>
  <c r="F6861" i="15"/>
  <c r="M6860" i="15"/>
  <c r="L6860" i="15"/>
  <c r="J6860" i="15"/>
  <c r="M6859" i="15"/>
  <c r="L6859" i="15"/>
  <c r="J6859" i="15"/>
  <c r="M6858" i="15"/>
  <c r="L6858" i="15"/>
  <c r="J6858" i="15"/>
  <c r="M6857" i="15"/>
  <c r="L6857" i="15"/>
  <c r="J6857" i="15"/>
  <c r="M6856" i="15"/>
  <c r="L6856" i="15"/>
  <c r="J6856" i="15"/>
  <c r="M6855" i="15"/>
  <c r="L6855" i="15"/>
  <c r="J6855" i="15"/>
  <c r="M6854" i="15"/>
  <c r="L6854" i="15"/>
  <c r="J6854" i="15"/>
  <c r="M6853" i="15"/>
  <c r="L6853" i="15"/>
  <c r="J6853" i="15"/>
  <c r="M6852" i="15"/>
  <c r="L6852" i="15"/>
  <c r="J6852" i="15"/>
  <c r="M6851" i="15"/>
  <c r="L6851" i="15"/>
  <c r="J6851" i="15"/>
  <c r="M6850" i="15"/>
  <c r="L6850" i="15"/>
  <c r="J6850" i="15"/>
  <c r="M6849" i="15"/>
  <c r="L6849" i="15"/>
  <c r="J6849" i="15"/>
  <c r="M6848" i="15"/>
  <c r="L6848" i="15"/>
  <c r="J6848" i="15"/>
  <c r="M6847" i="15"/>
  <c r="L6847" i="15"/>
  <c r="J6847" i="15"/>
  <c r="M6846" i="15"/>
  <c r="L6846" i="15"/>
  <c r="J6846" i="15"/>
  <c r="M6845" i="15"/>
  <c r="L6845" i="15"/>
  <c r="J6845" i="15"/>
  <c r="M6844" i="15"/>
  <c r="L6844" i="15"/>
  <c r="J6844" i="15"/>
  <c r="M6843" i="15"/>
  <c r="L6843" i="15"/>
  <c r="J6843" i="15"/>
  <c r="M6842" i="15"/>
  <c r="L6842" i="15"/>
  <c r="J6842" i="15"/>
  <c r="M6841" i="15"/>
  <c r="L6841" i="15"/>
  <c r="J6841" i="15"/>
  <c r="M6840" i="15"/>
  <c r="L6840" i="15"/>
  <c r="J6840" i="15"/>
  <c r="M6839" i="15"/>
  <c r="L6839" i="15"/>
  <c r="J6839" i="15"/>
  <c r="M6838" i="15"/>
  <c r="L6838" i="15"/>
  <c r="J6838" i="15"/>
  <c r="M6837" i="15"/>
  <c r="L6837" i="15"/>
  <c r="J6837" i="15"/>
  <c r="M6836" i="15"/>
  <c r="L6836" i="15"/>
  <c r="J6836" i="15"/>
  <c r="M6835" i="15"/>
  <c r="L6835" i="15"/>
  <c r="J6835" i="15"/>
  <c r="M6834" i="15"/>
  <c r="L6834" i="15"/>
  <c r="J6834" i="15"/>
  <c r="M6833" i="15"/>
  <c r="L6833" i="15"/>
  <c r="J6833" i="15"/>
  <c r="M6832" i="15"/>
  <c r="L6832" i="15"/>
  <c r="J6832" i="15"/>
  <c r="M6831" i="15"/>
  <c r="L6831" i="15"/>
  <c r="J6831" i="15"/>
  <c r="M6830" i="15"/>
  <c r="L6830" i="15"/>
  <c r="J6830" i="15"/>
  <c r="M6829" i="15"/>
  <c r="L6829" i="15"/>
  <c r="J6829" i="15"/>
  <c r="M6828" i="15"/>
  <c r="L6828" i="15"/>
  <c r="J6828" i="15"/>
  <c r="M6827" i="15"/>
  <c r="L6827" i="15"/>
  <c r="J6827" i="15"/>
  <c r="M6826" i="15"/>
  <c r="L6826" i="15"/>
  <c r="J6826" i="15"/>
  <c r="M6825" i="15"/>
  <c r="L6825" i="15"/>
  <c r="J6825" i="15"/>
  <c r="M6824" i="15"/>
  <c r="L6824" i="15"/>
  <c r="J6824" i="15"/>
  <c r="M6823" i="15"/>
  <c r="L6823" i="15"/>
  <c r="J6823" i="15"/>
  <c r="M6822" i="15"/>
  <c r="L6822" i="15"/>
  <c r="J6822" i="15"/>
  <c r="M6821" i="15"/>
  <c r="L6821" i="15"/>
  <c r="J6821" i="15"/>
  <c r="M6820" i="15"/>
  <c r="L6820" i="15"/>
  <c r="J6820" i="15"/>
  <c r="M6819" i="15"/>
  <c r="L6819" i="15"/>
  <c r="J6819" i="15"/>
  <c r="M6818" i="15"/>
  <c r="L6818" i="15"/>
  <c r="J6818" i="15"/>
  <c r="M6817" i="15"/>
  <c r="L6817" i="15"/>
  <c r="J6817" i="15"/>
  <c r="M6816" i="15"/>
  <c r="L6816" i="15"/>
  <c r="J6816" i="15"/>
  <c r="M6815" i="15"/>
  <c r="L6815" i="15"/>
  <c r="J6815" i="15"/>
  <c r="M6814" i="15"/>
  <c r="L6814" i="15"/>
  <c r="J6814" i="15"/>
  <c r="M6813" i="15"/>
  <c r="L6813" i="15"/>
  <c r="J6813" i="15"/>
  <c r="M6812" i="15"/>
  <c r="L6812" i="15"/>
  <c r="J6812" i="15"/>
  <c r="M6811" i="15"/>
  <c r="L6811" i="15"/>
  <c r="J6811" i="15"/>
  <c r="M6810" i="15"/>
  <c r="L6810" i="15"/>
  <c r="J6810" i="15"/>
  <c r="M6809" i="15"/>
  <c r="L6809" i="15"/>
  <c r="J6809" i="15"/>
  <c r="M6808" i="15"/>
  <c r="L6808" i="15"/>
  <c r="J6808" i="15"/>
  <c r="M6807" i="15"/>
  <c r="L6807" i="15"/>
  <c r="J6807" i="15"/>
  <c r="M6806" i="15"/>
  <c r="L6806" i="15"/>
  <c r="J6806" i="15"/>
  <c r="M6805" i="15"/>
  <c r="L6805" i="15"/>
  <c r="J6805" i="15"/>
  <c r="M6804" i="15"/>
  <c r="L6804" i="15"/>
  <c r="J6804" i="15"/>
  <c r="M6803" i="15"/>
  <c r="L6803" i="15"/>
  <c r="J6803" i="15"/>
  <c r="M6802" i="15"/>
  <c r="L6802" i="15"/>
  <c r="J6802" i="15"/>
  <c r="M6801" i="15"/>
  <c r="L6801" i="15"/>
  <c r="J6801" i="15"/>
  <c r="M6800" i="15"/>
  <c r="L6800" i="15"/>
  <c r="J6800" i="15"/>
  <c r="M6799" i="15"/>
  <c r="L6799" i="15"/>
  <c r="J6799" i="15"/>
  <c r="M6798" i="15"/>
  <c r="L6798" i="15"/>
  <c r="J6798" i="15"/>
  <c r="M6797" i="15"/>
  <c r="L6797" i="15"/>
  <c r="J6797" i="15"/>
  <c r="M6796" i="15"/>
  <c r="L6796" i="15"/>
  <c r="J6796" i="15"/>
  <c r="M6795" i="15"/>
  <c r="L6795" i="15"/>
  <c r="J6795" i="15"/>
  <c r="M6794" i="15"/>
  <c r="L6794" i="15"/>
  <c r="J6794" i="15"/>
  <c r="M6793" i="15"/>
  <c r="L6793" i="15"/>
  <c r="J6793" i="15"/>
  <c r="M6792" i="15"/>
  <c r="L6792" i="15"/>
  <c r="J6792" i="15"/>
  <c r="M6791" i="15"/>
  <c r="L6791" i="15"/>
  <c r="J6791" i="15"/>
  <c r="M6790" i="15"/>
  <c r="L6790" i="15"/>
  <c r="J6790" i="15"/>
  <c r="M6789" i="15"/>
  <c r="L6789" i="15"/>
  <c r="J6789" i="15"/>
  <c r="M6788" i="15"/>
  <c r="L6788" i="15"/>
  <c r="J6788" i="15"/>
  <c r="M6787" i="15"/>
  <c r="L6787" i="15"/>
  <c r="J6787" i="15"/>
  <c r="M6786" i="15"/>
  <c r="L6786" i="15"/>
  <c r="J6786" i="15"/>
  <c r="M6785" i="15"/>
  <c r="L6785" i="15"/>
  <c r="J6785" i="15"/>
  <c r="M6784" i="15"/>
  <c r="L6784" i="15"/>
  <c r="J6784" i="15"/>
  <c r="M6783" i="15"/>
  <c r="L6783" i="15"/>
  <c r="J6783" i="15"/>
  <c r="M6782" i="15"/>
  <c r="L6782" i="15"/>
  <c r="J6782" i="15"/>
  <c r="M6781" i="15"/>
  <c r="L6781" i="15"/>
  <c r="J6781" i="15"/>
  <c r="M6780" i="15"/>
  <c r="L6780" i="15"/>
  <c r="J6780" i="15"/>
  <c r="M6779" i="15"/>
  <c r="L6779" i="15"/>
  <c r="J6779" i="15"/>
  <c r="M6778" i="15"/>
  <c r="L6778" i="15"/>
  <c r="J6778" i="15"/>
  <c r="M6777" i="15"/>
  <c r="L6777" i="15"/>
  <c r="J6777" i="15"/>
  <c r="M6776" i="15"/>
  <c r="L6776" i="15"/>
  <c r="J6776" i="15"/>
  <c r="M6775" i="15"/>
  <c r="L6775" i="15"/>
  <c r="J6775" i="15"/>
  <c r="M6774" i="15"/>
  <c r="L6774" i="15"/>
  <c r="J6774" i="15"/>
  <c r="M6773" i="15"/>
  <c r="L6773" i="15"/>
  <c r="J6773" i="15"/>
  <c r="M6772" i="15"/>
  <c r="L6772" i="15"/>
  <c r="J6772" i="15"/>
  <c r="M6771" i="15"/>
  <c r="L6771" i="15"/>
  <c r="J6771" i="15"/>
  <c r="M6770" i="15"/>
  <c r="L6770" i="15"/>
  <c r="J6770" i="15"/>
  <c r="M6769" i="15"/>
  <c r="L6769" i="15"/>
  <c r="J6769" i="15"/>
  <c r="M6768" i="15"/>
  <c r="L6768" i="15"/>
  <c r="J6768" i="15"/>
  <c r="M6767" i="15"/>
  <c r="L6767" i="15"/>
  <c r="J6767" i="15"/>
  <c r="M6766" i="15"/>
  <c r="L6766" i="15"/>
  <c r="J6766" i="15"/>
  <c r="M6765" i="15"/>
  <c r="L6765" i="15"/>
  <c r="J6765" i="15"/>
  <c r="M6764" i="15"/>
  <c r="L6764" i="15"/>
  <c r="J6764" i="15"/>
  <c r="M6763" i="15"/>
  <c r="L6763" i="15"/>
  <c r="J6763" i="15"/>
  <c r="M6762" i="15"/>
  <c r="L6762" i="15"/>
  <c r="J6762" i="15"/>
  <c r="M6761" i="15"/>
  <c r="L6761" i="15"/>
  <c r="J6761" i="15"/>
  <c r="M6760" i="15"/>
  <c r="L6760" i="15"/>
  <c r="J6760" i="15"/>
  <c r="M6759" i="15"/>
  <c r="L6759" i="15"/>
  <c r="J6759" i="15"/>
  <c r="M6758" i="15"/>
  <c r="L6758" i="15"/>
  <c r="J6758" i="15"/>
  <c r="M6757" i="15"/>
  <c r="L6757" i="15"/>
  <c r="J6757" i="15"/>
  <c r="M6756" i="15"/>
  <c r="L6756" i="15"/>
  <c r="J6756" i="15"/>
  <c r="M6755" i="15"/>
  <c r="L6755" i="15"/>
  <c r="J6755" i="15"/>
  <c r="M6754" i="15"/>
  <c r="L6754" i="15"/>
  <c r="J6754" i="15"/>
  <c r="M6753" i="15"/>
  <c r="L6753" i="15"/>
  <c r="J6753" i="15"/>
  <c r="F6752" i="15"/>
  <c r="M6751" i="15"/>
  <c r="L6751" i="15"/>
  <c r="J6751" i="15"/>
  <c r="M6750" i="15"/>
  <c r="L6750" i="15"/>
  <c r="J6750" i="15"/>
  <c r="F6749" i="15"/>
  <c r="Q6748" i="15"/>
  <c r="F6748" i="15"/>
  <c r="Q6747" i="15"/>
  <c r="S6747" i="15" s="1"/>
  <c r="F6747" i="15"/>
  <c r="M6746" i="15"/>
  <c r="L6746" i="15"/>
  <c r="J6746" i="15"/>
  <c r="M6745" i="15"/>
  <c r="L6745" i="15"/>
  <c r="J6745" i="15"/>
  <c r="M6744" i="15"/>
  <c r="L6744" i="15"/>
  <c r="J6744" i="15"/>
  <c r="M6743" i="15"/>
  <c r="L6743" i="15"/>
  <c r="J6743" i="15"/>
  <c r="M6742" i="15"/>
  <c r="L6742" i="15"/>
  <c r="J6742" i="15"/>
  <c r="M6741" i="15"/>
  <c r="L6741" i="15"/>
  <c r="J6741" i="15"/>
  <c r="M6740" i="15"/>
  <c r="L6740" i="15"/>
  <c r="J6740" i="15"/>
  <c r="M6739" i="15"/>
  <c r="L6739" i="15"/>
  <c r="J6739" i="15"/>
  <c r="F6738" i="15"/>
  <c r="M6737" i="15"/>
  <c r="L6737" i="15"/>
  <c r="J6737" i="15"/>
  <c r="M6736" i="15"/>
  <c r="L6736" i="15"/>
  <c r="J6736" i="15"/>
  <c r="M6735" i="15"/>
  <c r="L6735" i="15"/>
  <c r="J6735" i="15"/>
  <c r="M6734" i="15"/>
  <c r="L6734" i="15"/>
  <c r="J6734" i="15"/>
  <c r="M6733" i="15"/>
  <c r="L6733" i="15"/>
  <c r="J6733" i="15"/>
  <c r="M6732" i="15"/>
  <c r="L6732" i="15"/>
  <c r="J6732" i="15"/>
  <c r="M6731" i="15"/>
  <c r="L6731" i="15"/>
  <c r="J6731" i="15"/>
  <c r="M6730" i="15"/>
  <c r="L6730" i="15"/>
  <c r="J6730" i="15"/>
  <c r="M6729" i="15"/>
  <c r="L6729" i="15"/>
  <c r="J6729" i="15"/>
  <c r="M6728" i="15"/>
  <c r="L6728" i="15"/>
  <c r="J6728" i="15"/>
  <c r="M6727" i="15"/>
  <c r="L6727" i="15"/>
  <c r="J6727" i="15"/>
  <c r="M6726" i="15"/>
  <c r="L6726" i="15"/>
  <c r="J6726" i="15"/>
  <c r="M6725" i="15"/>
  <c r="L6725" i="15"/>
  <c r="J6725" i="15"/>
  <c r="M6724" i="15"/>
  <c r="L6724" i="15"/>
  <c r="J6724" i="15"/>
  <c r="M6723" i="15"/>
  <c r="L6723" i="15"/>
  <c r="J6723" i="15"/>
  <c r="M6722" i="15"/>
  <c r="L6722" i="15"/>
  <c r="J6722" i="15"/>
  <c r="M6721" i="15"/>
  <c r="L6721" i="15"/>
  <c r="J6721" i="15"/>
  <c r="M6720" i="15"/>
  <c r="L6720" i="15"/>
  <c r="J6720" i="15"/>
  <c r="F6719" i="15"/>
  <c r="M6718" i="15"/>
  <c r="L6718" i="15"/>
  <c r="J6718" i="15"/>
  <c r="M6717" i="15"/>
  <c r="L6717" i="15"/>
  <c r="J6717" i="15"/>
  <c r="M6716" i="15"/>
  <c r="L6716" i="15"/>
  <c r="J6716" i="15"/>
  <c r="M6715" i="15"/>
  <c r="L6715" i="15"/>
  <c r="J6715" i="15"/>
  <c r="M6714" i="15"/>
  <c r="L6714" i="15"/>
  <c r="J6714" i="15"/>
  <c r="M6713" i="15"/>
  <c r="L6713" i="15"/>
  <c r="J6713" i="15"/>
  <c r="M6712" i="15"/>
  <c r="L6712" i="15"/>
  <c r="J6712" i="15"/>
  <c r="M6711" i="15"/>
  <c r="L6711" i="15"/>
  <c r="J6711" i="15"/>
  <c r="M6710" i="15"/>
  <c r="L6710" i="15"/>
  <c r="J6710" i="15"/>
  <c r="F6709" i="15"/>
  <c r="F6708" i="15"/>
  <c r="F6707" i="15"/>
  <c r="N6706" i="15"/>
  <c r="M6706" i="15"/>
  <c r="L6706" i="15"/>
  <c r="J6706" i="15"/>
  <c r="I6706" i="15"/>
  <c r="F6706" i="15"/>
  <c r="N6705" i="15"/>
  <c r="M6705" i="15"/>
  <c r="L6705" i="15"/>
  <c r="J6705" i="15"/>
  <c r="I6705" i="15"/>
  <c r="F6705" i="15"/>
  <c r="N6704" i="15"/>
  <c r="M6704" i="15"/>
  <c r="L6704" i="15"/>
  <c r="J6704" i="15"/>
  <c r="I6704" i="15"/>
  <c r="F6704" i="15"/>
  <c r="N6703" i="15"/>
  <c r="M6703" i="15"/>
  <c r="L6703" i="15"/>
  <c r="J6703" i="15"/>
  <c r="I6703" i="15"/>
  <c r="F6703" i="15"/>
  <c r="N6702" i="15"/>
  <c r="M6702" i="15"/>
  <c r="L6702" i="15"/>
  <c r="J6702" i="15"/>
  <c r="I6702" i="15"/>
  <c r="F6702" i="15"/>
  <c r="N6701" i="15"/>
  <c r="M6701" i="15"/>
  <c r="L6701" i="15"/>
  <c r="J6701" i="15"/>
  <c r="I6701" i="15"/>
  <c r="F6701" i="15"/>
  <c r="N6700" i="15"/>
  <c r="M6700" i="15"/>
  <c r="L6700" i="15"/>
  <c r="J6700" i="15"/>
  <c r="I6700" i="15"/>
  <c r="F6700" i="15"/>
  <c r="N6699" i="15"/>
  <c r="M6699" i="15"/>
  <c r="L6699" i="15"/>
  <c r="J6699" i="15"/>
  <c r="I6699" i="15"/>
  <c r="F6699" i="15"/>
  <c r="N6698" i="15"/>
  <c r="M6698" i="15"/>
  <c r="L6698" i="15"/>
  <c r="J6698" i="15"/>
  <c r="I6698" i="15"/>
  <c r="F6698" i="15"/>
  <c r="N6697" i="15"/>
  <c r="M6697" i="15"/>
  <c r="L6697" i="15"/>
  <c r="J6697" i="15"/>
  <c r="I6697" i="15"/>
  <c r="F6697" i="15"/>
  <c r="N6696" i="15"/>
  <c r="M6696" i="15"/>
  <c r="L6696" i="15"/>
  <c r="J6696" i="15"/>
  <c r="I6696" i="15"/>
  <c r="F6696" i="15"/>
  <c r="N6695" i="15"/>
  <c r="M6695" i="15"/>
  <c r="L6695" i="15"/>
  <c r="J6695" i="15"/>
  <c r="I6695" i="15"/>
  <c r="F6695" i="15"/>
  <c r="N6694" i="15"/>
  <c r="M6694" i="15"/>
  <c r="L6694" i="15"/>
  <c r="J6694" i="15"/>
  <c r="I6694" i="15"/>
  <c r="F6694" i="15"/>
  <c r="N6693" i="15"/>
  <c r="M6693" i="15"/>
  <c r="L6693" i="15"/>
  <c r="J6693" i="15"/>
  <c r="I6693" i="15"/>
  <c r="F6693" i="15"/>
  <c r="N6692" i="15"/>
  <c r="M6692" i="15"/>
  <c r="L6692" i="15"/>
  <c r="J6692" i="15"/>
  <c r="I6692" i="15"/>
  <c r="F6692" i="15"/>
  <c r="N6691" i="15"/>
  <c r="M6691" i="15"/>
  <c r="L6691" i="15"/>
  <c r="J6691" i="15"/>
  <c r="I6691" i="15"/>
  <c r="F6691" i="15"/>
  <c r="N6690" i="15"/>
  <c r="M6690" i="15"/>
  <c r="L6690" i="15"/>
  <c r="J6690" i="15"/>
  <c r="I6690" i="15"/>
  <c r="F6690" i="15"/>
  <c r="N6689" i="15"/>
  <c r="M6689" i="15"/>
  <c r="L6689" i="15"/>
  <c r="J6689" i="15"/>
  <c r="I6689" i="15"/>
  <c r="F6689" i="15"/>
  <c r="N6688" i="15"/>
  <c r="M6688" i="15"/>
  <c r="L6688" i="15"/>
  <c r="J6688" i="15"/>
  <c r="I6688" i="15"/>
  <c r="F6688" i="15"/>
  <c r="N6687" i="15"/>
  <c r="M6687" i="15"/>
  <c r="L6687" i="15"/>
  <c r="J6687" i="15"/>
  <c r="I6687" i="15"/>
  <c r="F6687" i="15"/>
  <c r="N6686" i="15"/>
  <c r="M6686" i="15"/>
  <c r="L6686" i="15"/>
  <c r="J6686" i="15"/>
  <c r="I6686" i="15"/>
  <c r="F6686" i="15"/>
  <c r="N6685" i="15"/>
  <c r="M6685" i="15"/>
  <c r="L6685" i="15"/>
  <c r="J6685" i="15"/>
  <c r="I6685" i="15"/>
  <c r="F6685" i="15"/>
  <c r="N6684" i="15"/>
  <c r="M6684" i="15"/>
  <c r="L6684" i="15"/>
  <c r="J6684" i="15"/>
  <c r="I6684" i="15"/>
  <c r="F6684" i="15"/>
  <c r="N6683" i="15"/>
  <c r="M6683" i="15"/>
  <c r="L6683" i="15"/>
  <c r="J6683" i="15"/>
  <c r="I6683" i="15"/>
  <c r="F6683" i="15"/>
  <c r="N6682" i="15"/>
  <c r="M6682" i="15"/>
  <c r="L6682" i="15"/>
  <c r="J6682" i="15"/>
  <c r="I6682" i="15"/>
  <c r="F6682" i="15"/>
  <c r="N6681" i="15"/>
  <c r="M6681" i="15"/>
  <c r="L6681" i="15"/>
  <c r="J6681" i="15"/>
  <c r="I6681" i="15"/>
  <c r="F6681" i="15"/>
  <c r="N6680" i="15"/>
  <c r="M6680" i="15"/>
  <c r="L6680" i="15"/>
  <c r="J6680" i="15"/>
  <c r="I6680" i="15"/>
  <c r="F6680" i="15"/>
  <c r="N6679" i="15"/>
  <c r="M6679" i="15"/>
  <c r="L6679" i="15"/>
  <c r="J6679" i="15"/>
  <c r="I6679" i="15"/>
  <c r="F6679" i="15"/>
  <c r="N6678" i="15"/>
  <c r="M6678" i="15"/>
  <c r="L6678" i="15"/>
  <c r="J6678" i="15"/>
  <c r="I6678" i="15"/>
  <c r="F6678" i="15"/>
  <c r="N6677" i="15"/>
  <c r="M6677" i="15"/>
  <c r="L6677" i="15"/>
  <c r="J6677" i="15"/>
  <c r="I6677" i="15"/>
  <c r="F6677" i="15"/>
  <c r="N6676" i="15"/>
  <c r="M6676" i="15"/>
  <c r="L6676" i="15"/>
  <c r="J6676" i="15"/>
  <c r="I6676" i="15"/>
  <c r="F6676" i="15"/>
  <c r="N6675" i="15"/>
  <c r="M6675" i="15"/>
  <c r="L6675" i="15"/>
  <c r="J6675" i="15"/>
  <c r="I6675" i="15"/>
  <c r="F6675" i="15"/>
  <c r="N6674" i="15"/>
  <c r="M6674" i="15"/>
  <c r="L6674" i="15"/>
  <c r="J6674" i="15"/>
  <c r="I6674" i="15"/>
  <c r="F6674" i="15"/>
  <c r="N6673" i="15"/>
  <c r="M6673" i="15"/>
  <c r="L6673" i="15"/>
  <c r="J6673" i="15"/>
  <c r="I6673" i="15"/>
  <c r="F6673" i="15"/>
  <c r="N6672" i="15"/>
  <c r="M6672" i="15"/>
  <c r="L6672" i="15"/>
  <c r="J6672" i="15"/>
  <c r="I6672" i="15"/>
  <c r="F6672" i="15"/>
  <c r="N6671" i="15"/>
  <c r="M6671" i="15"/>
  <c r="L6671" i="15"/>
  <c r="J6671" i="15"/>
  <c r="I6671" i="15"/>
  <c r="F6671" i="15"/>
  <c r="N6670" i="15"/>
  <c r="M6670" i="15"/>
  <c r="L6670" i="15"/>
  <c r="J6670" i="15"/>
  <c r="I6670" i="15"/>
  <c r="F6670" i="15"/>
  <c r="N6669" i="15"/>
  <c r="M6669" i="15"/>
  <c r="L6669" i="15"/>
  <c r="J6669" i="15"/>
  <c r="I6669" i="15"/>
  <c r="F6669" i="15"/>
  <c r="N6668" i="15"/>
  <c r="M6668" i="15"/>
  <c r="L6668" i="15"/>
  <c r="J6668" i="15"/>
  <c r="I6668" i="15"/>
  <c r="F6668" i="15"/>
  <c r="N6667" i="15"/>
  <c r="M6667" i="15"/>
  <c r="L6667" i="15"/>
  <c r="J6667" i="15"/>
  <c r="I6667" i="15"/>
  <c r="F6667" i="15"/>
  <c r="F6666" i="15"/>
  <c r="M6665" i="15"/>
  <c r="L6665" i="15"/>
  <c r="J6665" i="15"/>
  <c r="M6664" i="15"/>
  <c r="L6664" i="15"/>
  <c r="J6664" i="15"/>
  <c r="M6663" i="15"/>
  <c r="L6663" i="15"/>
  <c r="J6663" i="15"/>
  <c r="M6662" i="15"/>
  <c r="L6662" i="15"/>
  <c r="J6662" i="15"/>
  <c r="M6661" i="15"/>
  <c r="L6661" i="15"/>
  <c r="J6661" i="15"/>
  <c r="M6660" i="15"/>
  <c r="L6660" i="15"/>
  <c r="J6660" i="15"/>
  <c r="M6659" i="15"/>
  <c r="L6659" i="15"/>
  <c r="J6659" i="15"/>
  <c r="M6658" i="15"/>
  <c r="L6658" i="15"/>
  <c r="J6658" i="15"/>
  <c r="M6657" i="15"/>
  <c r="L6657" i="15"/>
  <c r="J6657" i="15"/>
  <c r="M6656" i="15"/>
  <c r="L6656" i="15"/>
  <c r="J6656" i="15"/>
  <c r="M6655" i="15"/>
  <c r="L6655" i="15"/>
  <c r="J6655" i="15"/>
  <c r="M6654" i="15"/>
  <c r="L6654" i="15"/>
  <c r="J6654" i="15"/>
  <c r="M6653" i="15"/>
  <c r="L6653" i="15"/>
  <c r="J6653" i="15"/>
  <c r="M6652" i="15"/>
  <c r="L6652" i="15"/>
  <c r="J6652" i="15"/>
  <c r="M6651" i="15"/>
  <c r="L6651" i="15"/>
  <c r="J6651" i="15"/>
  <c r="M6650" i="15"/>
  <c r="L6650" i="15"/>
  <c r="J6650" i="15"/>
  <c r="M6649" i="15"/>
  <c r="L6649" i="15"/>
  <c r="J6649" i="15"/>
  <c r="M6648" i="15"/>
  <c r="L6648" i="15"/>
  <c r="J6648" i="15"/>
  <c r="M6647" i="15"/>
  <c r="L6647" i="15"/>
  <c r="J6647" i="15"/>
  <c r="M6646" i="15"/>
  <c r="L6646" i="15"/>
  <c r="J6646" i="15"/>
  <c r="M6645" i="15"/>
  <c r="L6645" i="15"/>
  <c r="J6645" i="15"/>
  <c r="M6644" i="15"/>
  <c r="L6644" i="15"/>
  <c r="J6644" i="15"/>
  <c r="M6643" i="15"/>
  <c r="L6643" i="15"/>
  <c r="J6643" i="15"/>
  <c r="M6642" i="15"/>
  <c r="L6642" i="15"/>
  <c r="J6642" i="15"/>
  <c r="M6641" i="15"/>
  <c r="L6641" i="15"/>
  <c r="J6641" i="15"/>
  <c r="M6640" i="15"/>
  <c r="L6640" i="15"/>
  <c r="J6640" i="15"/>
  <c r="F6639" i="15"/>
  <c r="Q6638" i="15"/>
  <c r="S6638" i="15" s="1"/>
  <c r="F6638" i="15"/>
  <c r="M6637" i="15"/>
  <c r="L6637" i="15"/>
  <c r="J6637" i="15"/>
  <c r="M6636" i="15"/>
  <c r="L6636" i="15"/>
  <c r="J6636" i="15"/>
  <c r="M6635" i="15"/>
  <c r="L6635" i="15"/>
  <c r="J6635" i="15"/>
  <c r="M6634" i="15"/>
  <c r="L6634" i="15"/>
  <c r="J6634" i="15"/>
  <c r="M6633" i="15"/>
  <c r="L6633" i="15"/>
  <c r="J6633" i="15"/>
  <c r="M6632" i="15"/>
  <c r="L6632" i="15"/>
  <c r="J6632" i="15"/>
  <c r="M6631" i="15"/>
  <c r="L6631" i="15"/>
  <c r="J6631" i="15"/>
  <c r="M6630" i="15"/>
  <c r="L6630" i="15"/>
  <c r="J6630" i="15"/>
  <c r="M6629" i="15"/>
  <c r="L6629" i="15"/>
  <c r="J6629" i="15"/>
  <c r="M6628" i="15"/>
  <c r="L6628" i="15"/>
  <c r="J6628" i="15"/>
  <c r="M6627" i="15"/>
  <c r="L6627" i="15"/>
  <c r="J6627" i="15"/>
  <c r="M6626" i="15"/>
  <c r="L6626" i="15"/>
  <c r="J6626" i="15"/>
  <c r="M6625" i="15"/>
  <c r="L6625" i="15"/>
  <c r="J6625" i="15"/>
  <c r="M6624" i="15"/>
  <c r="L6624" i="15"/>
  <c r="J6624" i="15"/>
  <c r="M6623" i="15"/>
  <c r="L6623" i="15"/>
  <c r="J6623" i="15"/>
  <c r="M6622" i="15"/>
  <c r="L6622" i="15"/>
  <c r="J6622" i="15"/>
  <c r="M6621" i="15"/>
  <c r="L6621" i="15"/>
  <c r="J6621" i="15"/>
  <c r="M6620" i="15"/>
  <c r="L6620" i="15"/>
  <c r="J6620" i="15"/>
  <c r="M6619" i="15"/>
  <c r="L6619" i="15"/>
  <c r="J6619" i="15"/>
  <c r="M6618" i="15"/>
  <c r="L6618" i="15"/>
  <c r="J6618" i="15"/>
  <c r="M6617" i="15"/>
  <c r="L6617" i="15"/>
  <c r="J6617" i="15"/>
  <c r="M6616" i="15"/>
  <c r="L6616" i="15"/>
  <c r="J6616" i="15"/>
  <c r="M6615" i="15"/>
  <c r="L6615" i="15"/>
  <c r="J6615" i="15"/>
  <c r="M6614" i="15"/>
  <c r="L6614" i="15"/>
  <c r="J6614" i="15"/>
  <c r="M6613" i="15"/>
  <c r="L6613" i="15"/>
  <c r="J6613" i="15"/>
  <c r="M6612" i="15"/>
  <c r="L6612" i="15"/>
  <c r="J6612" i="15"/>
  <c r="M6611" i="15"/>
  <c r="L6611" i="15"/>
  <c r="J6611" i="15"/>
  <c r="M6610" i="15"/>
  <c r="L6610" i="15"/>
  <c r="J6610" i="15"/>
  <c r="M6609" i="15"/>
  <c r="L6609" i="15"/>
  <c r="J6609" i="15"/>
  <c r="M6608" i="15"/>
  <c r="L6608" i="15"/>
  <c r="J6608" i="15"/>
  <c r="M6607" i="15"/>
  <c r="L6607" i="15"/>
  <c r="J6607" i="15"/>
  <c r="M6606" i="15"/>
  <c r="L6606" i="15"/>
  <c r="J6606" i="15"/>
  <c r="M6605" i="15"/>
  <c r="L6605" i="15"/>
  <c r="J6605" i="15"/>
  <c r="M6604" i="15"/>
  <c r="L6604" i="15"/>
  <c r="J6604" i="15"/>
  <c r="M6603" i="15"/>
  <c r="L6603" i="15"/>
  <c r="J6603" i="15"/>
  <c r="M6602" i="15"/>
  <c r="L6602" i="15"/>
  <c r="J6602" i="15"/>
  <c r="M6601" i="15"/>
  <c r="L6601" i="15"/>
  <c r="J6601" i="15"/>
  <c r="M6600" i="15"/>
  <c r="L6600" i="15"/>
  <c r="J6600" i="15"/>
  <c r="M6599" i="15"/>
  <c r="L6599" i="15"/>
  <c r="J6599" i="15"/>
  <c r="M6598" i="15"/>
  <c r="L6598" i="15"/>
  <c r="J6598" i="15"/>
  <c r="M6597" i="15"/>
  <c r="L6597" i="15"/>
  <c r="J6597" i="15"/>
  <c r="M6596" i="15"/>
  <c r="L6596" i="15"/>
  <c r="J6596" i="15"/>
  <c r="M6595" i="15"/>
  <c r="L6595" i="15"/>
  <c r="J6595" i="15"/>
  <c r="M6594" i="15"/>
  <c r="L6594" i="15"/>
  <c r="J6594" i="15"/>
  <c r="M6593" i="15"/>
  <c r="L6593" i="15"/>
  <c r="J6593" i="15"/>
  <c r="M6592" i="15"/>
  <c r="L6592" i="15"/>
  <c r="J6592" i="15"/>
  <c r="M6591" i="15"/>
  <c r="L6591" i="15"/>
  <c r="J6591" i="15"/>
  <c r="M6590" i="15"/>
  <c r="L6590" i="15"/>
  <c r="J6590" i="15"/>
  <c r="M6589" i="15"/>
  <c r="L6589" i="15"/>
  <c r="J6589" i="15"/>
  <c r="M6588" i="15"/>
  <c r="L6588" i="15"/>
  <c r="J6588" i="15"/>
  <c r="M6587" i="15"/>
  <c r="L6587" i="15"/>
  <c r="J6587" i="15"/>
  <c r="M6586" i="15"/>
  <c r="L6586" i="15"/>
  <c r="J6586" i="15"/>
  <c r="M6585" i="15"/>
  <c r="L6585" i="15"/>
  <c r="J6585" i="15"/>
  <c r="M6584" i="15"/>
  <c r="L6584" i="15"/>
  <c r="J6584" i="15"/>
  <c r="M6583" i="15"/>
  <c r="L6583" i="15"/>
  <c r="J6583" i="15"/>
  <c r="M6582" i="15"/>
  <c r="L6582" i="15"/>
  <c r="J6582" i="15"/>
  <c r="M6581" i="15"/>
  <c r="L6581" i="15"/>
  <c r="J6581" i="15"/>
  <c r="M6580" i="15"/>
  <c r="L6580" i="15"/>
  <c r="J6580" i="15"/>
  <c r="M6579" i="15"/>
  <c r="L6579" i="15"/>
  <c r="J6579" i="15"/>
  <c r="M6578" i="15"/>
  <c r="L6578" i="15"/>
  <c r="J6578" i="15"/>
  <c r="M6577" i="15"/>
  <c r="L6577" i="15"/>
  <c r="J6577" i="15"/>
  <c r="M6576" i="15"/>
  <c r="L6576" i="15"/>
  <c r="J6576" i="15"/>
  <c r="M6575" i="15"/>
  <c r="L6575" i="15"/>
  <c r="J6575" i="15"/>
  <c r="M6574" i="15"/>
  <c r="L6574" i="15"/>
  <c r="J6574" i="15"/>
  <c r="M6573" i="15"/>
  <c r="L6573" i="15"/>
  <c r="J6573" i="15"/>
  <c r="M6572" i="15"/>
  <c r="L6572" i="15"/>
  <c r="J6572" i="15"/>
  <c r="M6571" i="15"/>
  <c r="L6571" i="15"/>
  <c r="J6571" i="15"/>
  <c r="M6570" i="15"/>
  <c r="L6570" i="15"/>
  <c r="J6570" i="15"/>
  <c r="M6569" i="15"/>
  <c r="L6569" i="15"/>
  <c r="J6569" i="15"/>
  <c r="M6568" i="15"/>
  <c r="L6568" i="15"/>
  <c r="J6568" i="15"/>
  <c r="M6567" i="15"/>
  <c r="L6567" i="15"/>
  <c r="J6567" i="15"/>
  <c r="M6566" i="15"/>
  <c r="L6566" i="15"/>
  <c r="J6566" i="15"/>
  <c r="M6565" i="15"/>
  <c r="L6565" i="15"/>
  <c r="J6565" i="15"/>
  <c r="M6564" i="15"/>
  <c r="L6564" i="15"/>
  <c r="J6564" i="15"/>
  <c r="M6563" i="15"/>
  <c r="L6563" i="15"/>
  <c r="J6563" i="15"/>
  <c r="M6562" i="15"/>
  <c r="L6562" i="15"/>
  <c r="J6562" i="15"/>
  <c r="M6561" i="15"/>
  <c r="L6561" i="15"/>
  <c r="J6561" i="15"/>
  <c r="M6560" i="15"/>
  <c r="L6560" i="15"/>
  <c r="J6560" i="15"/>
  <c r="M6559" i="15"/>
  <c r="L6559" i="15"/>
  <c r="J6559" i="15"/>
  <c r="M6558" i="15"/>
  <c r="L6558" i="15"/>
  <c r="J6558" i="15"/>
  <c r="M6557" i="15"/>
  <c r="L6557" i="15"/>
  <c r="J6557" i="15"/>
  <c r="M6556" i="15"/>
  <c r="L6556" i="15"/>
  <c r="J6556" i="15"/>
  <c r="M6555" i="15"/>
  <c r="L6555" i="15"/>
  <c r="J6555" i="15"/>
  <c r="M6554" i="15"/>
  <c r="L6554" i="15"/>
  <c r="J6554" i="15"/>
  <c r="M6553" i="15"/>
  <c r="L6553" i="15"/>
  <c r="J6553" i="15"/>
  <c r="M6552" i="15"/>
  <c r="L6552" i="15"/>
  <c r="J6552" i="15"/>
  <c r="M6551" i="15"/>
  <c r="L6551" i="15"/>
  <c r="J6551" i="15"/>
  <c r="M6550" i="15"/>
  <c r="L6550" i="15"/>
  <c r="J6550" i="15"/>
  <c r="M6549" i="15"/>
  <c r="L6549" i="15"/>
  <c r="J6549" i="15"/>
  <c r="M6548" i="15"/>
  <c r="L6548" i="15"/>
  <c r="J6548" i="15"/>
  <c r="M6547" i="15"/>
  <c r="L6547" i="15"/>
  <c r="J6547" i="15"/>
  <c r="M6546" i="15"/>
  <c r="L6546" i="15"/>
  <c r="J6546" i="15"/>
  <c r="M6545" i="15"/>
  <c r="L6545" i="15"/>
  <c r="J6545" i="15"/>
  <c r="M6544" i="15"/>
  <c r="L6544" i="15"/>
  <c r="J6544" i="15"/>
  <c r="M6543" i="15"/>
  <c r="L6543" i="15"/>
  <c r="J6543" i="15"/>
  <c r="F6542" i="15"/>
  <c r="M6541" i="15"/>
  <c r="L6541" i="15"/>
  <c r="J6541" i="15"/>
  <c r="M6540" i="15"/>
  <c r="L6540" i="15"/>
  <c r="J6540" i="15"/>
  <c r="M6539" i="15"/>
  <c r="L6539" i="15"/>
  <c r="J6539" i="15"/>
  <c r="M6538" i="15"/>
  <c r="L6538" i="15"/>
  <c r="J6538" i="15"/>
  <c r="M6537" i="15"/>
  <c r="L6537" i="15"/>
  <c r="J6537" i="15"/>
  <c r="M6536" i="15"/>
  <c r="L6536" i="15"/>
  <c r="J6536" i="15"/>
  <c r="M6535" i="15"/>
  <c r="L6535" i="15"/>
  <c r="J6535" i="15"/>
  <c r="M6534" i="15"/>
  <c r="L6534" i="15"/>
  <c r="J6534" i="15"/>
  <c r="M6533" i="15"/>
  <c r="L6533" i="15"/>
  <c r="J6533" i="15"/>
  <c r="M6532" i="15"/>
  <c r="L6532" i="15"/>
  <c r="J6532" i="15"/>
  <c r="M6531" i="15"/>
  <c r="L6531" i="15"/>
  <c r="J6531" i="15"/>
  <c r="M6530" i="15"/>
  <c r="L6530" i="15"/>
  <c r="J6530" i="15"/>
  <c r="M6529" i="15"/>
  <c r="L6529" i="15"/>
  <c r="J6529" i="15"/>
  <c r="M6528" i="15"/>
  <c r="L6528" i="15"/>
  <c r="J6528" i="15"/>
  <c r="M6527" i="15"/>
  <c r="L6527" i="15"/>
  <c r="J6527" i="15"/>
  <c r="M6526" i="15"/>
  <c r="L6526" i="15"/>
  <c r="J6526" i="15"/>
  <c r="M6525" i="15"/>
  <c r="L6525" i="15"/>
  <c r="J6525" i="15"/>
  <c r="M6524" i="15"/>
  <c r="L6524" i="15"/>
  <c r="J6524" i="15"/>
  <c r="F6523" i="15"/>
  <c r="M6522" i="15"/>
  <c r="L6522" i="15"/>
  <c r="J6522" i="15"/>
  <c r="M6521" i="15"/>
  <c r="L6521" i="15"/>
  <c r="J6521" i="15"/>
  <c r="M6520" i="15"/>
  <c r="L6520" i="15"/>
  <c r="J6520" i="15"/>
  <c r="M6519" i="15"/>
  <c r="L6519" i="15"/>
  <c r="J6519" i="15"/>
  <c r="M6518" i="15"/>
  <c r="L6518" i="15"/>
  <c r="J6518" i="15"/>
  <c r="F6517" i="15"/>
  <c r="M6516" i="15"/>
  <c r="L6516" i="15"/>
  <c r="J6516" i="15"/>
  <c r="F6515" i="15"/>
  <c r="F6514" i="15"/>
  <c r="Q6513" i="15"/>
  <c r="F6513" i="15"/>
  <c r="M6512" i="15"/>
  <c r="L6512" i="15"/>
  <c r="J6512" i="15"/>
  <c r="M6511" i="15"/>
  <c r="L6511" i="15"/>
  <c r="J6511" i="15"/>
  <c r="M6510" i="15"/>
  <c r="L6510" i="15"/>
  <c r="J6510" i="15"/>
  <c r="M6509" i="15"/>
  <c r="L6509" i="15"/>
  <c r="J6509" i="15"/>
  <c r="F6508" i="15"/>
  <c r="Q6507" i="15"/>
  <c r="S6507" i="15" s="1"/>
  <c r="F6507" i="15"/>
  <c r="M6506" i="15"/>
  <c r="L6506" i="15"/>
  <c r="J6506" i="15"/>
  <c r="F6505" i="15"/>
  <c r="M6504" i="15"/>
  <c r="L6504" i="15"/>
  <c r="J6504" i="15"/>
  <c r="F6503" i="15"/>
  <c r="M6502" i="15"/>
  <c r="L6502" i="15"/>
  <c r="J6502" i="15"/>
  <c r="M6501" i="15"/>
  <c r="L6501" i="15"/>
  <c r="J6501" i="15"/>
  <c r="M6500" i="15"/>
  <c r="L6500" i="15"/>
  <c r="J6500" i="15"/>
  <c r="M6499" i="15"/>
  <c r="L6499" i="15"/>
  <c r="J6499" i="15"/>
  <c r="M6498" i="15"/>
  <c r="L6498" i="15"/>
  <c r="J6498" i="15"/>
  <c r="M6497" i="15"/>
  <c r="L6497" i="15"/>
  <c r="J6497" i="15"/>
  <c r="F6496" i="15"/>
  <c r="M6495" i="15"/>
  <c r="L6495" i="15"/>
  <c r="J6495" i="15"/>
  <c r="M6494" i="15"/>
  <c r="L6494" i="15"/>
  <c r="J6494" i="15"/>
  <c r="M6493" i="15"/>
  <c r="L6493" i="15"/>
  <c r="J6493" i="15"/>
  <c r="M6492" i="15"/>
  <c r="L6492" i="15"/>
  <c r="J6492" i="15"/>
  <c r="M6491" i="15"/>
  <c r="L6491" i="15"/>
  <c r="J6491" i="15"/>
  <c r="M6490" i="15"/>
  <c r="L6490" i="15"/>
  <c r="J6490" i="15"/>
  <c r="M6489" i="15"/>
  <c r="L6489" i="15"/>
  <c r="J6489" i="15"/>
  <c r="M6488" i="15"/>
  <c r="L6488" i="15"/>
  <c r="J6488" i="15"/>
  <c r="L6487" i="15"/>
  <c r="J6487" i="15"/>
  <c r="M6486" i="15"/>
  <c r="L6486" i="15"/>
  <c r="J6486" i="15"/>
  <c r="F6485" i="15"/>
  <c r="M6484" i="15"/>
  <c r="L6484" i="15"/>
  <c r="J6484" i="15"/>
  <c r="F6483" i="15"/>
  <c r="Q6482" i="15"/>
  <c r="R6482" i="15" s="1"/>
  <c r="F6482" i="15"/>
  <c r="M6481" i="15"/>
  <c r="L6481" i="15"/>
  <c r="J6481" i="15"/>
  <c r="M6480" i="15"/>
  <c r="L6480" i="15"/>
  <c r="J6480" i="15"/>
  <c r="M6479" i="15"/>
  <c r="L6479" i="15"/>
  <c r="J6479" i="15"/>
  <c r="M6478" i="15"/>
  <c r="L6478" i="15"/>
  <c r="J6478" i="15"/>
  <c r="M6477" i="15"/>
  <c r="L6477" i="15"/>
  <c r="J6477" i="15"/>
  <c r="M6476" i="15"/>
  <c r="L6476" i="15"/>
  <c r="J6476" i="15"/>
  <c r="M6475" i="15"/>
  <c r="L6475" i="15"/>
  <c r="J6475" i="15"/>
  <c r="M6474" i="15"/>
  <c r="L6474" i="15"/>
  <c r="J6474" i="15"/>
  <c r="M6473" i="15"/>
  <c r="L6473" i="15"/>
  <c r="J6473" i="15"/>
  <c r="M6472" i="15"/>
  <c r="L6472" i="15"/>
  <c r="J6472" i="15"/>
  <c r="M6471" i="15"/>
  <c r="L6471" i="15"/>
  <c r="J6471" i="15"/>
  <c r="M6470" i="15"/>
  <c r="L6470" i="15"/>
  <c r="J6470" i="15"/>
  <c r="M6469" i="15"/>
  <c r="L6469" i="15"/>
  <c r="J6469" i="15"/>
  <c r="M6468" i="15"/>
  <c r="L6468" i="15"/>
  <c r="J6468" i="15"/>
  <c r="M6467" i="15"/>
  <c r="L6467" i="15"/>
  <c r="J6467" i="15"/>
  <c r="M6466" i="15"/>
  <c r="L6466" i="15"/>
  <c r="J6466" i="15"/>
  <c r="M6465" i="15"/>
  <c r="L6465" i="15"/>
  <c r="J6465" i="15"/>
  <c r="M6464" i="15"/>
  <c r="L6464" i="15"/>
  <c r="J6464" i="15"/>
  <c r="M6463" i="15"/>
  <c r="L6463" i="15"/>
  <c r="J6463" i="15"/>
  <c r="M6462" i="15"/>
  <c r="L6462" i="15"/>
  <c r="J6462" i="15"/>
  <c r="M6461" i="15"/>
  <c r="L6461" i="15"/>
  <c r="J6461" i="15"/>
  <c r="M6460" i="15"/>
  <c r="L6460" i="15"/>
  <c r="J6460" i="15"/>
  <c r="M6459" i="15"/>
  <c r="L6459" i="15"/>
  <c r="J6459" i="15"/>
  <c r="M6458" i="15"/>
  <c r="L6458" i="15"/>
  <c r="J6458" i="15"/>
  <c r="M6457" i="15"/>
  <c r="L6457" i="15"/>
  <c r="J6457" i="15"/>
  <c r="M6456" i="15"/>
  <c r="L6456" i="15"/>
  <c r="J6456" i="15"/>
  <c r="M6455" i="15"/>
  <c r="L6455" i="15"/>
  <c r="J6455" i="15"/>
  <c r="M6454" i="15"/>
  <c r="L6454" i="15"/>
  <c r="J6454" i="15"/>
  <c r="M6453" i="15"/>
  <c r="L6453" i="15"/>
  <c r="J6453" i="15"/>
  <c r="M6452" i="15"/>
  <c r="L6452" i="15"/>
  <c r="J6452" i="15"/>
  <c r="M6451" i="15"/>
  <c r="L6451" i="15"/>
  <c r="J6451" i="15"/>
  <c r="M6450" i="15"/>
  <c r="L6450" i="15"/>
  <c r="J6450" i="15"/>
  <c r="M6449" i="15"/>
  <c r="L6449" i="15"/>
  <c r="J6449" i="15"/>
  <c r="M6448" i="15"/>
  <c r="L6448" i="15"/>
  <c r="J6448" i="15"/>
  <c r="M6447" i="15"/>
  <c r="L6447" i="15"/>
  <c r="J6447" i="15"/>
  <c r="M6446" i="15"/>
  <c r="L6446" i="15"/>
  <c r="J6446" i="15"/>
  <c r="M6445" i="15"/>
  <c r="L6445" i="15"/>
  <c r="J6445" i="15"/>
  <c r="M6444" i="15"/>
  <c r="L6444" i="15"/>
  <c r="J6444" i="15"/>
  <c r="M6443" i="15"/>
  <c r="L6443" i="15"/>
  <c r="J6443" i="15"/>
  <c r="M6442" i="15"/>
  <c r="L6442" i="15"/>
  <c r="J6442" i="15"/>
  <c r="M6441" i="15"/>
  <c r="L6441" i="15"/>
  <c r="J6441" i="15"/>
  <c r="M6440" i="15"/>
  <c r="L6440" i="15"/>
  <c r="J6440" i="15"/>
  <c r="M6439" i="15"/>
  <c r="L6439" i="15"/>
  <c r="J6439" i="15"/>
  <c r="M6438" i="15"/>
  <c r="L6438" i="15"/>
  <c r="J6438" i="15"/>
  <c r="M6437" i="15"/>
  <c r="L6437" i="15"/>
  <c r="J6437" i="15"/>
  <c r="M6436" i="15"/>
  <c r="L6436" i="15"/>
  <c r="J6436" i="15"/>
  <c r="M6435" i="15"/>
  <c r="L6435" i="15"/>
  <c r="J6435" i="15"/>
  <c r="M6434" i="15"/>
  <c r="L6434" i="15"/>
  <c r="J6434" i="15"/>
  <c r="M6433" i="15"/>
  <c r="L6433" i="15"/>
  <c r="J6433" i="15"/>
  <c r="M6432" i="15"/>
  <c r="L6432" i="15"/>
  <c r="J6432" i="15"/>
  <c r="M6431" i="15"/>
  <c r="L6431" i="15"/>
  <c r="J6431" i="15"/>
  <c r="M6430" i="15"/>
  <c r="L6430" i="15"/>
  <c r="J6430" i="15"/>
  <c r="M6429" i="15"/>
  <c r="L6429" i="15"/>
  <c r="J6429" i="15"/>
  <c r="M6428" i="15"/>
  <c r="L6428" i="15"/>
  <c r="J6428" i="15"/>
  <c r="M6427" i="15"/>
  <c r="L6427" i="15"/>
  <c r="J6427" i="15"/>
  <c r="M6426" i="15"/>
  <c r="L6426" i="15"/>
  <c r="J6426" i="15"/>
  <c r="M6425" i="15"/>
  <c r="L6425" i="15"/>
  <c r="J6425" i="15"/>
  <c r="M6424" i="15"/>
  <c r="L6424" i="15"/>
  <c r="J6424" i="15"/>
  <c r="M6423" i="15"/>
  <c r="L6423" i="15"/>
  <c r="J6423" i="15"/>
  <c r="M6422" i="15"/>
  <c r="L6422" i="15"/>
  <c r="J6422" i="15"/>
  <c r="M6421" i="15"/>
  <c r="L6421" i="15"/>
  <c r="J6421" i="15"/>
  <c r="M6420" i="15"/>
  <c r="L6420" i="15"/>
  <c r="J6420" i="15"/>
  <c r="M6419" i="15"/>
  <c r="L6419" i="15"/>
  <c r="J6419" i="15"/>
  <c r="M6418" i="15"/>
  <c r="L6418" i="15"/>
  <c r="J6418" i="15"/>
  <c r="M6417" i="15"/>
  <c r="L6417" i="15"/>
  <c r="J6417" i="15"/>
  <c r="M6416" i="15"/>
  <c r="L6416" i="15"/>
  <c r="J6416" i="15"/>
  <c r="M6415" i="15"/>
  <c r="L6415" i="15"/>
  <c r="J6415" i="15"/>
  <c r="M6414" i="15"/>
  <c r="L6414" i="15"/>
  <c r="J6414" i="15"/>
  <c r="F6413" i="15"/>
  <c r="M6412" i="15"/>
  <c r="L6412" i="15"/>
  <c r="J6412" i="15"/>
  <c r="M6411" i="15"/>
  <c r="L6411" i="15"/>
  <c r="J6411" i="15"/>
  <c r="M6410" i="15"/>
  <c r="L6410" i="15"/>
  <c r="J6410" i="15"/>
  <c r="M6409" i="15"/>
  <c r="L6409" i="15"/>
  <c r="J6409" i="15"/>
  <c r="M6408" i="15"/>
  <c r="L6408" i="15"/>
  <c r="J6408" i="15"/>
  <c r="M6407" i="15"/>
  <c r="L6407" i="15"/>
  <c r="J6407" i="15"/>
  <c r="M6406" i="15"/>
  <c r="L6406" i="15"/>
  <c r="J6406" i="15"/>
  <c r="F6405" i="15"/>
  <c r="M6404" i="15"/>
  <c r="L6404" i="15"/>
  <c r="J6404" i="15"/>
  <c r="M6403" i="15"/>
  <c r="L6403" i="15"/>
  <c r="J6403" i="15"/>
  <c r="M6402" i="15"/>
  <c r="L6402" i="15"/>
  <c r="J6402" i="15"/>
  <c r="M6401" i="15"/>
  <c r="L6401" i="15"/>
  <c r="J6401" i="15"/>
  <c r="M6400" i="15"/>
  <c r="L6400" i="15"/>
  <c r="J6400" i="15"/>
  <c r="M6399" i="15"/>
  <c r="L6399" i="15"/>
  <c r="J6399" i="15"/>
  <c r="M6398" i="15"/>
  <c r="L6398" i="15"/>
  <c r="J6398" i="15"/>
  <c r="M6397" i="15"/>
  <c r="L6397" i="15"/>
  <c r="J6397" i="15"/>
  <c r="M6396" i="15"/>
  <c r="L6396" i="15"/>
  <c r="J6396" i="15"/>
  <c r="M6395" i="15"/>
  <c r="L6395" i="15"/>
  <c r="J6395" i="15"/>
  <c r="M6394" i="15"/>
  <c r="L6394" i="15"/>
  <c r="J6394" i="15"/>
  <c r="M6393" i="15"/>
  <c r="L6393" i="15"/>
  <c r="J6393" i="15"/>
  <c r="M6392" i="15"/>
  <c r="L6392" i="15"/>
  <c r="J6392" i="15"/>
  <c r="M6391" i="15"/>
  <c r="L6391" i="15"/>
  <c r="J6391" i="15"/>
  <c r="M6390" i="15"/>
  <c r="L6390" i="15"/>
  <c r="J6390" i="15"/>
  <c r="M6389" i="15"/>
  <c r="L6389" i="15"/>
  <c r="J6389" i="15"/>
  <c r="M6388" i="15"/>
  <c r="L6388" i="15"/>
  <c r="J6388" i="15"/>
  <c r="M6387" i="15"/>
  <c r="L6387" i="15"/>
  <c r="J6387" i="15"/>
  <c r="M6386" i="15"/>
  <c r="L6386" i="15"/>
  <c r="J6386" i="15"/>
  <c r="M6385" i="15"/>
  <c r="L6385" i="15"/>
  <c r="J6385" i="15"/>
  <c r="M6384" i="15"/>
  <c r="L6384" i="15"/>
  <c r="J6384" i="15"/>
  <c r="M6383" i="15"/>
  <c r="L6383" i="15"/>
  <c r="J6383" i="15"/>
  <c r="M6382" i="15"/>
  <c r="L6382" i="15"/>
  <c r="J6382" i="15"/>
  <c r="M6381" i="15"/>
  <c r="L6381" i="15"/>
  <c r="J6381" i="15"/>
  <c r="M6380" i="15"/>
  <c r="L6380" i="15"/>
  <c r="J6380" i="15"/>
  <c r="M6379" i="15"/>
  <c r="L6379" i="15"/>
  <c r="J6379" i="15"/>
  <c r="M6378" i="15"/>
  <c r="L6378" i="15"/>
  <c r="J6378" i="15"/>
  <c r="M6377" i="15"/>
  <c r="L6377" i="15"/>
  <c r="J6377" i="15"/>
  <c r="M6376" i="15"/>
  <c r="L6376" i="15"/>
  <c r="J6376" i="15"/>
  <c r="M6375" i="15"/>
  <c r="L6375" i="15"/>
  <c r="J6375" i="15"/>
  <c r="M6374" i="15"/>
  <c r="L6374" i="15"/>
  <c r="J6374" i="15"/>
  <c r="F6373" i="15"/>
  <c r="M6372" i="15"/>
  <c r="L6372" i="15"/>
  <c r="J6372" i="15"/>
  <c r="M6371" i="15"/>
  <c r="L6371" i="15"/>
  <c r="J6371" i="15"/>
  <c r="M6370" i="15"/>
  <c r="L6370" i="15"/>
  <c r="J6370" i="15"/>
  <c r="M6369" i="15"/>
  <c r="L6369" i="15"/>
  <c r="J6369" i="15"/>
  <c r="M6368" i="15"/>
  <c r="L6368" i="15"/>
  <c r="J6368" i="15"/>
  <c r="M6367" i="15"/>
  <c r="L6367" i="15"/>
  <c r="J6367" i="15"/>
  <c r="M6366" i="15"/>
  <c r="L6366" i="15"/>
  <c r="J6366" i="15"/>
  <c r="M6365" i="15"/>
  <c r="L6365" i="15"/>
  <c r="J6365" i="15"/>
  <c r="F6364" i="15"/>
  <c r="M6363" i="15"/>
  <c r="L6363" i="15"/>
  <c r="J6363" i="15"/>
  <c r="M6362" i="15"/>
  <c r="L6362" i="15"/>
  <c r="J6362" i="15"/>
  <c r="M6361" i="15"/>
  <c r="L6361" i="15"/>
  <c r="J6361" i="15"/>
  <c r="M6360" i="15"/>
  <c r="L6360" i="15"/>
  <c r="J6360" i="15"/>
  <c r="M6359" i="15"/>
  <c r="L6359" i="15"/>
  <c r="J6359" i="15"/>
  <c r="M6358" i="15"/>
  <c r="L6358" i="15"/>
  <c r="J6358" i="15"/>
  <c r="M6357" i="15"/>
  <c r="L6357" i="15"/>
  <c r="J6357" i="15"/>
  <c r="M6356" i="15"/>
  <c r="L6356" i="15"/>
  <c r="J6356" i="15"/>
  <c r="M6355" i="15"/>
  <c r="L6355" i="15"/>
  <c r="J6355" i="15"/>
  <c r="M6354" i="15"/>
  <c r="L6354" i="15"/>
  <c r="J6354" i="15"/>
  <c r="M6353" i="15"/>
  <c r="L6353" i="15"/>
  <c r="J6353" i="15"/>
  <c r="M6352" i="15"/>
  <c r="L6352" i="15"/>
  <c r="J6352" i="15"/>
  <c r="M6351" i="15"/>
  <c r="L6351" i="15"/>
  <c r="J6351" i="15"/>
  <c r="M6350" i="15"/>
  <c r="L6350" i="15"/>
  <c r="J6350" i="15"/>
  <c r="M6349" i="15"/>
  <c r="L6349" i="15"/>
  <c r="J6349" i="15"/>
  <c r="M6348" i="15"/>
  <c r="L6348" i="15"/>
  <c r="J6348" i="15"/>
  <c r="M6347" i="15"/>
  <c r="L6347" i="15"/>
  <c r="J6347" i="15"/>
  <c r="M6346" i="15"/>
  <c r="L6346" i="15"/>
  <c r="J6346" i="15"/>
  <c r="M6345" i="15"/>
  <c r="L6345" i="15"/>
  <c r="J6345" i="15"/>
  <c r="M6344" i="15"/>
  <c r="L6344" i="15"/>
  <c r="J6344" i="15"/>
  <c r="M6343" i="15"/>
  <c r="L6343" i="15"/>
  <c r="J6343" i="15"/>
  <c r="M6342" i="15"/>
  <c r="L6342" i="15"/>
  <c r="J6342" i="15"/>
  <c r="M6341" i="15"/>
  <c r="L6341" i="15"/>
  <c r="J6341" i="15"/>
  <c r="M6340" i="15"/>
  <c r="L6340" i="15"/>
  <c r="J6340" i="15"/>
  <c r="M6339" i="15"/>
  <c r="L6339" i="15"/>
  <c r="J6339" i="15"/>
  <c r="M6338" i="15"/>
  <c r="L6338" i="15"/>
  <c r="J6338" i="15"/>
  <c r="M6337" i="15"/>
  <c r="L6337" i="15"/>
  <c r="J6337" i="15"/>
  <c r="M6336" i="15"/>
  <c r="L6336" i="15"/>
  <c r="J6336" i="15"/>
  <c r="F6335" i="15"/>
  <c r="M6334" i="15"/>
  <c r="L6334" i="15"/>
  <c r="J6334" i="15"/>
  <c r="M6333" i="15"/>
  <c r="L6333" i="15"/>
  <c r="J6333" i="15"/>
  <c r="M6332" i="15"/>
  <c r="L6332" i="15"/>
  <c r="J6332" i="15"/>
  <c r="M6331" i="15"/>
  <c r="L6331" i="15"/>
  <c r="J6331" i="15"/>
  <c r="M6330" i="15"/>
  <c r="L6330" i="15"/>
  <c r="J6330" i="15"/>
  <c r="M6329" i="15"/>
  <c r="L6329" i="15"/>
  <c r="J6329" i="15"/>
  <c r="M6328" i="15"/>
  <c r="L6328" i="15"/>
  <c r="J6328" i="15"/>
  <c r="M6327" i="15"/>
  <c r="L6327" i="15"/>
  <c r="J6327" i="15"/>
  <c r="M6326" i="15"/>
  <c r="L6326" i="15"/>
  <c r="J6326" i="15"/>
  <c r="M6325" i="15"/>
  <c r="L6325" i="15"/>
  <c r="J6325" i="15"/>
  <c r="M6324" i="15"/>
  <c r="L6324" i="15"/>
  <c r="J6324" i="15"/>
  <c r="M6323" i="15"/>
  <c r="L6323" i="15"/>
  <c r="J6323" i="15"/>
  <c r="M6322" i="15"/>
  <c r="L6322" i="15"/>
  <c r="J6322" i="15"/>
  <c r="M6321" i="15"/>
  <c r="L6321" i="15"/>
  <c r="J6321" i="15"/>
  <c r="M6320" i="15"/>
  <c r="L6320" i="15"/>
  <c r="J6320" i="15"/>
  <c r="M6319" i="15"/>
  <c r="L6319" i="15"/>
  <c r="J6319" i="15"/>
  <c r="M6318" i="15"/>
  <c r="L6318" i="15"/>
  <c r="J6318" i="15"/>
  <c r="M6317" i="15"/>
  <c r="L6317" i="15"/>
  <c r="J6317" i="15"/>
  <c r="M6316" i="15"/>
  <c r="L6316" i="15"/>
  <c r="J6316" i="15"/>
  <c r="M6315" i="15"/>
  <c r="L6315" i="15"/>
  <c r="J6315" i="15"/>
  <c r="M6314" i="15"/>
  <c r="L6314" i="15"/>
  <c r="J6314" i="15"/>
  <c r="M6313" i="15"/>
  <c r="L6313" i="15"/>
  <c r="J6313" i="15"/>
  <c r="M6312" i="15"/>
  <c r="L6312" i="15"/>
  <c r="J6312" i="15"/>
  <c r="F6311" i="15"/>
  <c r="M6310" i="15"/>
  <c r="L6310" i="15"/>
  <c r="J6310" i="15"/>
  <c r="M6309" i="15"/>
  <c r="L6309" i="15"/>
  <c r="J6309" i="15"/>
  <c r="M6308" i="15"/>
  <c r="L6308" i="15"/>
  <c r="J6308" i="15"/>
  <c r="M6307" i="15"/>
  <c r="L6307" i="15"/>
  <c r="J6307" i="15"/>
  <c r="M6306" i="15"/>
  <c r="L6306" i="15"/>
  <c r="J6306" i="15"/>
  <c r="M6305" i="15"/>
  <c r="L6305" i="15"/>
  <c r="J6305" i="15"/>
  <c r="M6304" i="15"/>
  <c r="L6304" i="15"/>
  <c r="J6304" i="15"/>
  <c r="F6303" i="15"/>
  <c r="S6302" i="15"/>
  <c r="F6302" i="15"/>
  <c r="F6301" i="15"/>
  <c r="M6300" i="15"/>
  <c r="L6300" i="15"/>
  <c r="J6300" i="15"/>
  <c r="M6299" i="15"/>
  <c r="L6299" i="15"/>
  <c r="J6299" i="15"/>
  <c r="M6298" i="15"/>
  <c r="L6298" i="15"/>
  <c r="J6298" i="15"/>
  <c r="F6297" i="15"/>
  <c r="R6296" i="15"/>
  <c r="S6296" i="15"/>
  <c r="F6296" i="15"/>
  <c r="M6295" i="15"/>
  <c r="L6295" i="15"/>
  <c r="J6295" i="15"/>
  <c r="M6294" i="15"/>
  <c r="L6294" i="15"/>
  <c r="J6294" i="15"/>
  <c r="M6293" i="15"/>
  <c r="L6293" i="15"/>
  <c r="J6293" i="15"/>
  <c r="M6292" i="15"/>
  <c r="L6292" i="15"/>
  <c r="J6292" i="15"/>
  <c r="M6291" i="15"/>
  <c r="L6291" i="15"/>
  <c r="J6291" i="15"/>
  <c r="M6290" i="15"/>
  <c r="L6290" i="15"/>
  <c r="J6290" i="15"/>
  <c r="M6289" i="15"/>
  <c r="L6289" i="15"/>
  <c r="J6289" i="15"/>
  <c r="M6288" i="15"/>
  <c r="L6288" i="15"/>
  <c r="J6288" i="15"/>
  <c r="M6287" i="15"/>
  <c r="L6287" i="15"/>
  <c r="J6287" i="15"/>
  <c r="M6286" i="15"/>
  <c r="L6286" i="15"/>
  <c r="J6286" i="15"/>
  <c r="M6285" i="15"/>
  <c r="L6285" i="15"/>
  <c r="J6285" i="15"/>
  <c r="M6284" i="15"/>
  <c r="L6284" i="15"/>
  <c r="J6284" i="15"/>
  <c r="M6283" i="15"/>
  <c r="L6283" i="15"/>
  <c r="J6283" i="15"/>
  <c r="M6282" i="15"/>
  <c r="L6282" i="15"/>
  <c r="J6282" i="15"/>
  <c r="M6281" i="15"/>
  <c r="L6281" i="15"/>
  <c r="J6281" i="15"/>
  <c r="F6280" i="15"/>
  <c r="M6279" i="15"/>
  <c r="L6279" i="15"/>
  <c r="J6279" i="15"/>
  <c r="M6278" i="15"/>
  <c r="L6278" i="15"/>
  <c r="J6278" i="15"/>
  <c r="M6277" i="15"/>
  <c r="L6277" i="15"/>
  <c r="J6277" i="15"/>
  <c r="M6276" i="15"/>
  <c r="L6276" i="15"/>
  <c r="J6276" i="15"/>
  <c r="M6275" i="15"/>
  <c r="L6275" i="15"/>
  <c r="J6275" i="15"/>
  <c r="M6274" i="15"/>
  <c r="L6274" i="15"/>
  <c r="J6274" i="15"/>
  <c r="M6273" i="15"/>
  <c r="L6273" i="15"/>
  <c r="J6273" i="15"/>
  <c r="M6272" i="15"/>
  <c r="L6272" i="15"/>
  <c r="J6272" i="15"/>
  <c r="M6271" i="15"/>
  <c r="L6271" i="15"/>
  <c r="J6271" i="15"/>
  <c r="M6270" i="15"/>
  <c r="L6270" i="15"/>
  <c r="J6270" i="15"/>
  <c r="M6269" i="15"/>
  <c r="L6269" i="15"/>
  <c r="J6269" i="15"/>
  <c r="M6268" i="15"/>
  <c r="L6268" i="15"/>
  <c r="J6268" i="15"/>
  <c r="M6267" i="15"/>
  <c r="L6267" i="15"/>
  <c r="J6267" i="15"/>
  <c r="M6266" i="15"/>
  <c r="L6266" i="15"/>
  <c r="J6266" i="15"/>
  <c r="M6265" i="15"/>
  <c r="L6265" i="15"/>
  <c r="J6265" i="15"/>
  <c r="M6264" i="15"/>
  <c r="L6264" i="15"/>
  <c r="J6264" i="15"/>
  <c r="M6263" i="15"/>
  <c r="L6263" i="15"/>
  <c r="J6263" i="15"/>
  <c r="M6262" i="15"/>
  <c r="L6262" i="15"/>
  <c r="J6262" i="15"/>
  <c r="M6261" i="15"/>
  <c r="L6261" i="15"/>
  <c r="J6261" i="15"/>
  <c r="M6260" i="15"/>
  <c r="L6260" i="15"/>
  <c r="J6260" i="15"/>
  <c r="F6259" i="15"/>
  <c r="M6258" i="15"/>
  <c r="L6258" i="15"/>
  <c r="J6258" i="15"/>
  <c r="M6257" i="15"/>
  <c r="L6257" i="15"/>
  <c r="J6257" i="15"/>
  <c r="M6256" i="15"/>
  <c r="L6256" i="15"/>
  <c r="J6256" i="15"/>
  <c r="M6255" i="15"/>
  <c r="L6255" i="15"/>
  <c r="J6255" i="15"/>
  <c r="M6254" i="15"/>
  <c r="L6254" i="15"/>
  <c r="J6254" i="15"/>
  <c r="M6253" i="15"/>
  <c r="L6253" i="15"/>
  <c r="J6253" i="15"/>
  <c r="M6252" i="15"/>
  <c r="L6252" i="15"/>
  <c r="J6252" i="15"/>
  <c r="M6251" i="15"/>
  <c r="L6251" i="15"/>
  <c r="J6251" i="15"/>
  <c r="M6250" i="15"/>
  <c r="L6250" i="15"/>
  <c r="J6250" i="15"/>
  <c r="M6249" i="15"/>
  <c r="L6249" i="15"/>
  <c r="J6249" i="15"/>
  <c r="M6248" i="15"/>
  <c r="L6248" i="15"/>
  <c r="J6248" i="15"/>
  <c r="M6247" i="15"/>
  <c r="L6247" i="15"/>
  <c r="J6247" i="15"/>
  <c r="M6246" i="15"/>
  <c r="L6246" i="15"/>
  <c r="J6246" i="15"/>
  <c r="M6245" i="15"/>
  <c r="L6245" i="15"/>
  <c r="J6245" i="15"/>
  <c r="M6244" i="15"/>
  <c r="L6244" i="15"/>
  <c r="J6244" i="15"/>
  <c r="M6243" i="15"/>
  <c r="L6243" i="15"/>
  <c r="J6243" i="15"/>
  <c r="M6242" i="15"/>
  <c r="L6242" i="15"/>
  <c r="J6242" i="15"/>
  <c r="M6241" i="15"/>
  <c r="L6241" i="15"/>
  <c r="J6241" i="15"/>
  <c r="M6240" i="15"/>
  <c r="L6240" i="15"/>
  <c r="J6240" i="15"/>
  <c r="M6239" i="15"/>
  <c r="L6239" i="15"/>
  <c r="J6239" i="15"/>
  <c r="M6238" i="15"/>
  <c r="L6238" i="15"/>
  <c r="J6238" i="15"/>
  <c r="M6237" i="15"/>
  <c r="L6237" i="15"/>
  <c r="J6237" i="15"/>
  <c r="F6236" i="15"/>
  <c r="Q6235" i="15"/>
  <c r="R6235" i="15" s="1"/>
  <c r="F6235" i="15"/>
  <c r="M6234" i="15"/>
  <c r="L6234" i="15"/>
  <c r="J6234" i="15"/>
  <c r="M6233" i="15"/>
  <c r="L6233" i="15"/>
  <c r="J6233" i="15"/>
  <c r="M6232" i="15"/>
  <c r="L6232" i="15"/>
  <c r="J6232" i="15"/>
  <c r="M6231" i="15"/>
  <c r="L6231" i="15"/>
  <c r="J6231" i="15"/>
  <c r="M6230" i="15"/>
  <c r="L6230" i="15"/>
  <c r="J6230" i="15"/>
  <c r="M6229" i="15"/>
  <c r="L6229" i="15"/>
  <c r="J6229" i="15"/>
  <c r="F6228" i="15"/>
  <c r="M6227" i="15"/>
  <c r="L6227" i="15"/>
  <c r="J6227" i="15"/>
  <c r="M6226" i="15"/>
  <c r="L6226" i="15"/>
  <c r="J6226" i="15"/>
  <c r="M6225" i="15"/>
  <c r="L6225" i="15"/>
  <c r="J6225" i="15"/>
  <c r="M6224" i="15"/>
  <c r="L6224" i="15"/>
  <c r="J6224" i="15"/>
  <c r="M6223" i="15"/>
  <c r="L6223" i="15"/>
  <c r="J6223" i="15"/>
  <c r="M6222" i="15"/>
  <c r="L6222" i="15"/>
  <c r="J6222" i="15"/>
  <c r="M6221" i="15"/>
  <c r="L6221" i="15"/>
  <c r="J6221" i="15"/>
  <c r="M6220" i="15"/>
  <c r="L6220" i="15"/>
  <c r="J6220" i="15"/>
  <c r="M6219" i="15"/>
  <c r="L6219" i="15"/>
  <c r="J6219" i="15"/>
  <c r="M6218" i="15"/>
  <c r="L6218" i="15"/>
  <c r="J6218" i="15"/>
  <c r="F6217" i="15"/>
  <c r="M6216" i="15"/>
  <c r="L6216" i="15"/>
  <c r="J6216" i="15"/>
  <c r="M6215" i="15"/>
  <c r="L6215" i="15"/>
  <c r="J6215" i="15"/>
  <c r="M6214" i="15"/>
  <c r="L6214" i="15"/>
  <c r="J6214" i="15"/>
  <c r="F6213" i="15"/>
  <c r="M6212" i="15"/>
  <c r="L6212" i="15"/>
  <c r="J6212" i="15"/>
  <c r="M6211" i="15"/>
  <c r="L6211" i="15"/>
  <c r="J6211" i="15"/>
  <c r="M6210" i="15"/>
  <c r="L6210" i="15"/>
  <c r="J6210" i="15"/>
  <c r="M6209" i="15"/>
  <c r="L6209" i="15"/>
  <c r="J6209" i="15"/>
  <c r="M6208" i="15"/>
  <c r="L6208" i="15"/>
  <c r="J6208" i="15"/>
  <c r="M6207" i="15"/>
  <c r="L6207" i="15"/>
  <c r="J6207" i="15"/>
  <c r="M6206" i="15"/>
  <c r="L6206" i="15"/>
  <c r="J6206" i="15"/>
  <c r="M6205" i="15"/>
  <c r="L6205" i="15"/>
  <c r="J6205" i="15"/>
  <c r="M6204" i="15"/>
  <c r="L6204" i="15"/>
  <c r="J6204" i="15"/>
  <c r="M6203" i="15"/>
  <c r="L6203" i="15"/>
  <c r="J6203" i="15"/>
  <c r="M6202" i="15"/>
  <c r="L6202" i="15"/>
  <c r="J6202" i="15"/>
  <c r="M6201" i="15"/>
  <c r="L6201" i="15"/>
  <c r="J6201" i="15"/>
  <c r="M6200" i="15"/>
  <c r="L6200" i="15"/>
  <c r="J6200" i="15"/>
  <c r="M6199" i="15"/>
  <c r="L6199" i="15"/>
  <c r="J6199" i="15"/>
  <c r="M6198" i="15"/>
  <c r="L6198" i="15"/>
  <c r="J6198" i="15"/>
  <c r="M6197" i="15"/>
  <c r="L6197" i="15"/>
  <c r="J6197" i="15"/>
  <c r="M6196" i="15"/>
  <c r="L6196" i="15"/>
  <c r="J6196" i="15"/>
  <c r="M6195" i="15"/>
  <c r="L6195" i="15"/>
  <c r="J6195" i="15"/>
  <c r="M6194" i="15"/>
  <c r="L6194" i="15"/>
  <c r="J6194" i="15"/>
  <c r="F6193" i="15"/>
  <c r="M6192" i="15"/>
  <c r="L6192" i="15"/>
  <c r="J6192" i="15"/>
  <c r="M6191" i="15"/>
  <c r="L6191" i="15"/>
  <c r="J6191" i="15"/>
  <c r="M6190" i="15"/>
  <c r="L6190" i="15"/>
  <c r="J6190" i="15"/>
  <c r="M6189" i="15"/>
  <c r="L6189" i="15"/>
  <c r="J6189" i="15"/>
  <c r="F6188" i="15"/>
  <c r="M6187" i="15"/>
  <c r="L6187" i="15"/>
  <c r="J6187" i="15"/>
  <c r="M6186" i="15"/>
  <c r="L6186" i="15"/>
  <c r="J6186" i="15"/>
  <c r="M6185" i="15"/>
  <c r="L6185" i="15"/>
  <c r="J6185" i="15"/>
  <c r="M6184" i="15"/>
  <c r="L6184" i="15"/>
  <c r="J6184" i="15"/>
  <c r="M6183" i="15"/>
  <c r="L6183" i="15"/>
  <c r="J6183" i="15"/>
  <c r="M6182" i="15"/>
  <c r="L6182" i="15"/>
  <c r="J6182" i="15"/>
  <c r="M6181" i="15"/>
  <c r="L6181" i="15"/>
  <c r="J6181" i="15"/>
  <c r="F6180" i="15"/>
  <c r="Q6179" i="15"/>
  <c r="R6179" i="15" s="1"/>
  <c r="F6179" i="15"/>
  <c r="M6178" i="15"/>
  <c r="L6178" i="15"/>
  <c r="J6178" i="15"/>
  <c r="M6177" i="15"/>
  <c r="L6177" i="15"/>
  <c r="J6177" i="15"/>
  <c r="M6176" i="15"/>
  <c r="L6176" i="15"/>
  <c r="J6176" i="15"/>
  <c r="M6175" i="15"/>
  <c r="L6175" i="15"/>
  <c r="J6175" i="15"/>
  <c r="M6174" i="15"/>
  <c r="L6174" i="15"/>
  <c r="J6174" i="15"/>
  <c r="M6173" i="15"/>
  <c r="L6173" i="15"/>
  <c r="J6173" i="15"/>
  <c r="M6172" i="15"/>
  <c r="L6172" i="15"/>
  <c r="J6172" i="15"/>
  <c r="M6171" i="15"/>
  <c r="L6171" i="15"/>
  <c r="J6171" i="15"/>
  <c r="M6170" i="15"/>
  <c r="L6170" i="15"/>
  <c r="J6170" i="15"/>
  <c r="M6169" i="15"/>
  <c r="L6169" i="15"/>
  <c r="J6169" i="15"/>
  <c r="M6168" i="15"/>
  <c r="L6168" i="15"/>
  <c r="J6168" i="15"/>
  <c r="M6167" i="15"/>
  <c r="L6167" i="15"/>
  <c r="J6167" i="15"/>
  <c r="M6166" i="15"/>
  <c r="L6166" i="15"/>
  <c r="J6166" i="15"/>
  <c r="M6165" i="15"/>
  <c r="L6165" i="15"/>
  <c r="J6165" i="15"/>
  <c r="M6164" i="15"/>
  <c r="L6164" i="15"/>
  <c r="J6164" i="15"/>
  <c r="M6163" i="15"/>
  <c r="L6163" i="15"/>
  <c r="J6163" i="15"/>
  <c r="M6162" i="15"/>
  <c r="L6162" i="15"/>
  <c r="J6162" i="15"/>
  <c r="M6161" i="15"/>
  <c r="L6161" i="15"/>
  <c r="J6161" i="15"/>
  <c r="M6160" i="15"/>
  <c r="L6160" i="15"/>
  <c r="J6160" i="15"/>
  <c r="M6159" i="15"/>
  <c r="L6159" i="15"/>
  <c r="J6159" i="15"/>
  <c r="M6158" i="15"/>
  <c r="L6158" i="15"/>
  <c r="J6158" i="15"/>
  <c r="M6157" i="15"/>
  <c r="L6157" i="15"/>
  <c r="J6157" i="15"/>
  <c r="M6156" i="15"/>
  <c r="L6156" i="15"/>
  <c r="J6156" i="15"/>
  <c r="M6155" i="15"/>
  <c r="L6155" i="15"/>
  <c r="J6155" i="15"/>
  <c r="M6154" i="15"/>
  <c r="L6154" i="15"/>
  <c r="J6154" i="15"/>
  <c r="M6153" i="15"/>
  <c r="L6153" i="15"/>
  <c r="J6153" i="15"/>
  <c r="M6152" i="15"/>
  <c r="L6152" i="15"/>
  <c r="J6152" i="15"/>
  <c r="M6151" i="15"/>
  <c r="L6151" i="15"/>
  <c r="J6151" i="15"/>
  <c r="M6150" i="15"/>
  <c r="L6150" i="15"/>
  <c r="J6150" i="15"/>
  <c r="M6149" i="15"/>
  <c r="L6149" i="15"/>
  <c r="J6149" i="15"/>
  <c r="M6148" i="15"/>
  <c r="L6148" i="15"/>
  <c r="J6148" i="15"/>
  <c r="M6147" i="15"/>
  <c r="L6147" i="15"/>
  <c r="J6147" i="15"/>
  <c r="M6146" i="15"/>
  <c r="L6146" i="15"/>
  <c r="J6146" i="15"/>
  <c r="M6145" i="15"/>
  <c r="L6145" i="15"/>
  <c r="J6145" i="15"/>
  <c r="M6144" i="15"/>
  <c r="L6144" i="15"/>
  <c r="J6144" i="15"/>
  <c r="M6143" i="15"/>
  <c r="L6143" i="15"/>
  <c r="J6143" i="15"/>
  <c r="M6142" i="15"/>
  <c r="L6142" i="15"/>
  <c r="J6142" i="15"/>
  <c r="M6141" i="15"/>
  <c r="L6141" i="15"/>
  <c r="J6141" i="15"/>
  <c r="M6140" i="15"/>
  <c r="L6140" i="15"/>
  <c r="J6140" i="15"/>
  <c r="M6139" i="15"/>
  <c r="L6139" i="15"/>
  <c r="J6139" i="15"/>
  <c r="M6138" i="15"/>
  <c r="L6138" i="15"/>
  <c r="J6138" i="15"/>
  <c r="M6137" i="15"/>
  <c r="L6137" i="15"/>
  <c r="J6137" i="15"/>
  <c r="M6136" i="15"/>
  <c r="L6136" i="15"/>
  <c r="J6136" i="15"/>
  <c r="M6135" i="15"/>
  <c r="L6135" i="15"/>
  <c r="J6135" i="15"/>
  <c r="M6134" i="15"/>
  <c r="L6134" i="15"/>
  <c r="J6134" i="15"/>
  <c r="M6133" i="15"/>
  <c r="L6133" i="15"/>
  <c r="J6133" i="15"/>
  <c r="M6132" i="15"/>
  <c r="L6132" i="15"/>
  <c r="J6132" i="15"/>
  <c r="M6131" i="15"/>
  <c r="L6131" i="15"/>
  <c r="J6131" i="15"/>
  <c r="M6130" i="15"/>
  <c r="L6130" i="15"/>
  <c r="J6130" i="15"/>
  <c r="M6129" i="15"/>
  <c r="L6129" i="15"/>
  <c r="J6129" i="15"/>
  <c r="M6128" i="15"/>
  <c r="L6128" i="15"/>
  <c r="J6128" i="15"/>
  <c r="M6127" i="15"/>
  <c r="L6127" i="15"/>
  <c r="J6127" i="15"/>
  <c r="M6126" i="15"/>
  <c r="L6126" i="15"/>
  <c r="J6126" i="15"/>
  <c r="M6125" i="15"/>
  <c r="L6125" i="15"/>
  <c r="J6125" i="15"/>
  <c r="M6124" i="15"/>
  <c r="L6124" i="15"/>
  <c r="J6124" i="15"/>
  <c r="M6123" i="15"/>
  <c r="L6123" i="15"/>
  <c r="J6123" i="15"/>
  <c r="M6122" i="15"/>
  <c r="L6122" i="15"/>
  <c r="J6122" i="15"/>
  <c r="M6121" i="15"/>
  <c r="L6121" i="15"/>
  <c r="J6121" i="15"/>
  <c r="M6120" i="15"/>
  <c r="L6120" i="15"/>
  <c r="J6120" i="15"/>
  <c r="M6119" i="15"/>
  <c r="L6119" i="15"/>
  <c r="J6119" i="15"/>
  <c r="M6118" i="15"/>
  <c r="L6118" i="15"/>
  <c r="J6118" i="15"/>
  <c r="M6117" i="15"/>
  <c r="L6117" i="15"/>
  <c r="J6117" i="15"/>
  <c r="F6116" i="15"/>
  <c r="S6115" i="15"/>
  <c r="R6115" i="15"/>
  <c r="F6115" i="15"/>
  <c r="F6114" i="15"/>
  <c r="M6113" i="15"/>
  <c r="L6113" i="15"/>
  <c r="J6113" i="15"/>
  <c r="M6112" i="15"/>
  <c r="L6112" i="15"/>
  <c r="J6112" i="15"/>
  <c r="M6111" i="15"/>
  <c r="L6111" i="15"/>
  <c r="J6111" i="15"/>
  <c r="F6110" i="15"/>
  <c r="M6109" i="15"/>
  <c r="L6109" i="15"/>
  <c r="J6109" i="15"/>
  <c r="M6108" i="15"/>
  <c r="L6108" i="15"/>
  <c r="J6108" i="15"/>
  <c r="M6107" i="15"/>
  <c r="L6107" i="15"/>
  <c r="J6107" i="15"/>
  <c r="M6106" i="15"/>
  <c r="L6106" i="15"/>
  <c r="J6106" i="15"/>
  <c r="M6105" i="15"/>
  <c r="L6105" i="15"/>
  <c r="J6105" i="15"/>
  <c r="M6104" i="15"/>
  <c r="L6104" i="15"/>
  <c r="J6104" i="15"/>
  <c r="M6103" i="15"/>
  <c r="L6103" i="15"/>
  <c r="J6103" i="15"/>
  <c r="M6102" i="15"/>
  <c r="L6102" i="15"/>
  <c r="J6102" i="15"/>
  <c r="M6101" i="15"/>
  <c r="L6101" i="15"/>
  <c r="J6101" i="15"/>
  <c r="M6100" i="15"/>
  <c r="L6100" i="15"/>
  <c r="J6100" i="15"/>
  <c r="M6099" i="15"/>
  <c r="L6099" i="15"/>
  <c r="J6099" i="15"/>
  <c r="F6098" i="15"/>
  <c r="S6097" i="15"/>
  <c r="R6097" i="15"/>
  <c r="F6097" i="15"/>
  <c r="Q6096" i="15"/>
  <c r="S6096" i="15" s="1"/>
  <c r="F6096" i="15"/>
  <c r="M6095" i="15"/>
  <c r="L6095" i="15"/>
  <c r="J6095" i="15"/>
  <c r="M6094" i="15"/>
  <c r="L6094" i="15"/>
  <c r="J6094" i="15"/>
  <c r="M6093" i="15"/>
  <c r="L6093" i="15"/>
  <c r="J6093" i="15"/>
  <c r="M6092" i="15"/>
  <c r="L6092" i="15"/>
  <c r="J6092" i="15"/>
  <c r="F6091" i="15"/>
  <c r="Q6090" i="15"/>
  <c r="F6090" i="15"/>
  <c r="M6089" i="15"/>
  <c r="L6089" i="15"/>
  <c r="J6089" i="15"/>
  <c r="M6088" i="15"/>
  <c r="L6088" i="15"/>
  <c r="J6088" i="15"/>
  <c r="M6087" i="15"/>
  <c r="L6087" i="15"/>
  <c r="J6087" i="15"/>
  <c r="F6086" i="15"/>
  <c r="Q6085" i="15"/>
  <c r="R6085" i="15" s="1"/>
  <c r="F6085" i="15"/>
  <c r="M6084" i="15"/>
  <c r="L6084" i="15"/>
  <c r="J6084" i="15"/>
  <c r="M6083" i="15"/>
  <c r="L6083" i="15"/>
  <c r="J6083" i="15"/>
  <c r="M6082" i="15"/>
  <c r="L6082" i="15"/>
  <c r="J6082" i="15"/>
  <c r="M6081" i="15"/>
  <c r="L6081" i="15"/>
  <c r="J6081" i="15"/>
  <c r="F6080" i="15"/>
  <c r="S6079" i="15"/>
  <c r="F6079" i="15"/>
  <c r="F6078" i="15"/>
  <c r="Q6077" i="15"/>
  <c r="S6077" i="15" s="1"/>
  <c r="F6077" i="15"/>
  <c r="R6076" i="15"/>
  <c r="F6076" i="15"/>
  <c r="Q6075" i="15"/>
  <c r="S6075" i="15" s="1"/>
  <c r="F6075" i="15"/>
  <c r="M6074" i="15"/>
  <c r="L6074" i="15"/>
  <c r="J6074" i="15"/>
  <c r="M6073" i="15"/>
  <c r="L6073" i="15"/>
  <c r="J6073" i="15"/>
  <c r="M6072" i="15"/>
  <c r="L6072" i="15"/>
  <c r="J6072" i="15"/>
  <c r="M6071" i="15"/>
  <c r="L6071" i="15"/>
  <c r="J6071" i="15"/>
  <c r="M6070" i="15"/>
  <c r="L6070" i="15"/>
  <c r="J6070" i="15"/>
  <c r="F6069" i="15"/>
  <c r="M6068" i="15"/>
  <c r="L6068" i="15"/>
  <c r="J6068" i="15"/>
  <c r="M6067" i="15"/>
  <c r="L6067" i="15"/>
  <c r="J6067" i="15"/>
  <c r="M6066" i="15"/>
  <c r="L6066" i="15"/>
  <c r="J6066" i="15"/>
  <c r="M6065" i="15"/>
  <c r="L6065" i="15"/>
  <c r="J6065" i="15"/>
  <c r="M6064" i="15"/>
  <c r="L6064" i="15"/>
  <c r="J6064" i="15"/>
  <c r="M6063" i="15"/>
  <c r="L6063" i="15"/>
  <c r="J6063" i="15"/>
  <c r="M6062" i="15"/>
  <c r="L6062" i="15"/>
  <c r="J6062" i="15"/>
  <c r="M6061" i="15"/>
  <c r="L6061" i="15"/>
  <c r="J6061" i="15"/>
  <c r="M6060" i="15"/>
  <c r="L6060" i="15"/>
  <c r="J6060" i="15"/>
  <c r="M6059" i="15"/>
  <c r="L6059" i="15"/>
  <c r="J6059" i="15"/>
  <c r="F6058" i="15"/>
  <c r="M6057" i="15"/>
  <c r="L6057" i="15"/>
  <c r="J6057" i="15"/>
  <c r="M6056" i="15"/>
  <c r="L6056" i="15"/>
  <c r="J6056" i="15"/>
  <c r="M6055" i="15"/>
  <c r="L6055" i="15"/>
  <c r="J6055" i="15"/>
  <c r="F6054" i="15"/>
  <c r="Q6053" i="15"/>
  <c r="F6053" i="15"/>
  <c r="Q6052" i="15"/>
  <c r="R6052" i="15" s="1"/>
  <c r="F6052" i="15"/>
  <c r="M6051" i="15"/>
  <c r="L6051" i="15"/>
  <c r="J6051" i="15"/>
  <c r="M6050" i="15"/>
  <c r="L6050" i="15"/>
  <c r="J6050" i="15"/>
  <c r="M6049" i="15"/>
  <c r="L6049" i="15"/>
  <c r="J6049" i="15"/>
  <c r="F6048" i="15"/>
  <c r="M6047" i="15"/>
  <c r="L6047" i="15"/>
  <c r="J6047" i="15"/>
  <c r="M6046" i="15"/>
  <c r="L6046" i="15"/>
  <c r="J6046" i="15"/>
  <c r="M6045" i="15"/>
  <c r="L6045" i="15"/>
  <c r="J6045" i="15"/>
  <c r="M6044" i="15"/>
  <c r="L6044" i="15"/>
  <c r="J6044" i="15"/>
  <c r="F6043" i="15"/>
  <c r="M6042" i="15"/>
  <c r="L6042" i="15"/>
  <c r="J6042" i="15"/>
  <c r="M6041" i="15"/>
  <c r="L6041" i="15"/>
  <c r="J6041" i="15"/>
  <c r="M6040" i="15"/>
  <c r="L6040" i="15"/>
  <c r="J6040" i="15"/>
  <c r="M6039" i="15"/>
  <c r="L6039" i="15"/>
  <c r="J6039" i="15"/>
  <c r="M6038" i="15"/>
  <c r="L6038" i="15"/>
  <c r="J6038" i="15"/>
  <c r="M6037" i="15"/>
  <c r="L6037" i="15"/>
  <c r="J6037" i="15"/>
  <c r="M6036" i="15"/>
  <c r="L6036" i="15"/>
  <c r="J6036" i="15"/>
  <c r="M6035" i="15"/>
  <c r="L6035" i="15"/>
  <c r="J6035" i="15"/>
  <c r="M6034" i="15"/>
  <c r="L6034" i="15"/>
  <c r="J6034" i="15"/>
  <c r="M6033" i="15"/>
  <c r="L6033" i="15"/>
  <c r="J6033" i="15"/>
  <c r="M6032" i="15"/>
  <c r="L6032" i="15"/>
  <c r="J6032" i="15"/>
  <c r="M6031" i="15"/>
  <c r="L6031" i="15"/>
  <c r="J6031" i="15"/>
  <c r="M6030" i="15"/>
  <c r="L6030" i="15"/>
  <c r="J6030" i="15"/>
  <c r="M6029" i="15"/>
  <c r="L6029" i="15"/>
  <c r="J6029" i="15"/>
  <c r="M6028" i="15"/>
  <c r="L6028" i="15"/>
  <c r="J6028" i="15"/>
  <c r="M6027" i="15"/>
  <c r="L6027" i="15"/>
  <c r="J6027" i="15"/>
  <c r="M6026" i="15"/>
  <c r="L6026" i="15"/>
  <c r="J6026" i="15"/>
  <c r="M6025" i="15"/>
  <c r="L6025" i="15"/>
  <c r="J6025" i="15"/>
  <c r="F6024" i="15"/>
  <c r="M6023" i="15"/>
  <c r="L6023" i="15"/>
  <c r="J6023" i="15"/>
  <c r="M6022" i="15"/>
  <c r="L6022" i="15"/>
  <c r="J6022" i="15"/>
  <c r="M6021" i="15"/>
  <c r="L6021" i="15"/>
  <c r="J6021" i="15"/>
  <c r="M6020" i="15"/>
  <c r="L6020" i="15"/>
  <c r="J6020" i="15"/>
  <c r="M6019" i="15"/>
  <c r="L6019" i="15"/>
  <c r="J6019" i="15"/>
  <c r="M6018" i="15"/>
  <c r="L6018" i="15"/>
  <c r="J6018" i="15"/>
  <c r="M6017" i="15"/>
  <c r="L6017" i="15"/>
  <c r="J6017" i="15"/>
  <c r="M6016" i="15"/>
  <c r="L6016" i="15"/>
  <c r="J6016" i="15"/>
  <c r="F6015" i="15"/>
  <c r="Q6014" i="15"/>
  <c r="F6014" i="15"/>
  <c r="Q6013" i="15"/>
  <c r="S6013" i="15" s="1"/>
  <c r="F6013" i="15"/>
  <c r="M6012" i="15"/>
  <c r="L6012" i="15"/>
  <c r="J6012" i="15"/>
  <c r="M6011" i="15"/>
  <c r="L6011" i="15"/>
  <c r="J6011" i="15"/>
  <c r="M6010" i="15"/>
  <c r="L6010" i="15"/>
  <c r="J6010" i="15"/>
  <c r="M6009" i="15"/>
  <c r="L6009" i="15"/>
  <c r="J6009" i="15"/>
  <c r="M6008" i="15"/>
  <c r="L6008" i="15"/>
  <c r="J6008" i="15"/>
  <c r="M6007" i="15"/>
  <c r="L6007" i="15"/>
  <c r="J6007" i="15"/>
  <c r="M6006" i="15"/>
  <c r="L6006" i="15"/>
  <c r="J6006" i="15"/>
  <c r="M6005" i="15"/>
  <c r="L6005" i="15"/>
  <c r="J6005" i="15"/>
  <c r="M6004" i="15"/>
  <c r="L6004" i="15"/>
  <c r="J6004" i="15"/>
  <c r="M6003" i="15"/>
  <c r="L6003" i="15"/>
  <c r="J6003" i="15"/>
  <c r="M6002" i="15"/>
  <c r="L6002" i="15"/>
  <c r="J6002" i="15"/>
  <c r="M6001" i="15"/>
  <c r="L6001" i="15"/>
  <c r="J6001" i="15"/>
  <c r="M6000" i="15"/>
  <c r="L6000" i="15"/>
  <c r="J6000" i="15"/>
  <c r="M5999" i="15"/>
  <c r="L5999" i="15"/>
  <c r="J5999" i="15"/>
  <c r="M5998" i="15"/>
  <c r="L5998" i="15"/>
  <c r="J5998" i="15"/>
  <c r="M5997" i="15"/>
  <c r="L5997" i="15"/>
  <c r="J5997" i="15"/>
  <c r="M5996" i="15"/>
  <c r="L5996" i="15"/>
  <c r="J5996" i="15"/>
  <c r="M5995" i="15"/>
  <c r="L5995" i="15"/>
  <c r="J5995" i="15"/>
  <c r="M5994" i="15"/>
  <c r="L5994" i="15"/>
  <c r="J5994" i="15"/>
  <c r="M5993" i="15"/>
  <c r="L5993" i="15"/>
  <c r="J5993" i="15"/>
  <c r="M5992" i="15"/>
  <c r="L5992" i="15"/>
  <c r="J5992" i="15"/>
  <c r="M5991" i="15"/>
  <c r="L5991" i="15"/>
  <c r="J5991" i="15"/>
  <c r="M5990" i="15"/>
  <c r="L5990" i="15"/>
  <c r="J5990" i="15"/>
  <c r="M5989" i="15"/>
  <c r="L5989" i="15"/>
  <c r="J5989" i="15"/>
  <c r="M5988" i="15"/>
  <c r="L5988" i="15"/>
  <c r="J5988" i="15"/>
  <c r="M5987" i="15"/>
  <c r="L5987" i="15"/>
  <c r="J5987" i="15"/>
  <c r="M5986" i="15"/>
  <c r="L5986" i="15"/>
  <c r="J5986" i="15"/>
  <c r="M5985" i="15"/>
  <c r="L5985" i="15"/>
  <c r="J5985" i="15"/>
  <c r="M5984" i="15"/>
  <c r="L5984" i="15"/>
  <c r="J5984" i="15"/>
  <c r="M5983" i="15"/>
  <c r="L5983" i="15"/>
  <c r="J5983" i="15"/>
  <c r="M5982" i="15"/>
  <c r="L5982" i="15"/>
  <c r="J5982" i="15"/>
  <c r="M5981" i="15"/>
  <c r="L5981" i="15"/>
  <c r="J5981" i="15"/>
  <c r="M5980" i="15"/>
  <c r="L5980" i="15"/>
  <c r="J5980" i="15"/>
  <c r="M5979" i="15"/>
  <c r="L5979" i="15"/>
  <c r="J5979" i="15"/>
  <c r="M5978" i="15"/>
  <c r="L5978" i="15"/>
  <c r="J5978" i="15"/>
  <c r="M5977" i="15"/>
  <c r="L5977" i="15"/>
  <c r="J5977" i="15"/>
  <c r="M5976" i="15"/>
  <c r="L5976" i="15"/>
  <c r="J5976" i="15"/>
  <c r="M5975" i="15"/>
  <c r="L5975" i="15"/>
  <c r="J5975" i="15"/>
  <c r="M5974" i="15"/>
  <c r="L5974" i="15"/>
  <c r="J5974" i="15"/>
  <c r="M5973" i="15"/>
  <c r="L5973" i="15"/>
  <c r="J5973" i="15"/>
  <c r="M5972" i="15"/>
  <c r="L5972" i="15"/>
  <c r="J5972" i="15"/>
  <c r="M5971" i="15"/>
  <c r="L5971" i="15"/>
  <c r="J5971" i="15"/>
  <c r="M5970" i="15"/>
  <c r="L5970" i="15"/>
  <c r="J5970" i="15"/>
  <c r="M5969" i="15"/>
  <c r="L5969" i="15"/>
  <c r="J5969" i="15"/>
  <c r="M5968" i="15"/>
  <c r="L5968" i="15"/>
  <c r="J5968" i="15"/>
  <c r="M5967" i="15"/>
  <c r="L5967" i="15"/>
  <c r="J5967" i="15"/>
  <c r="M5966" i="15"/>
  <c r="L5966" i="15"/>
  <c r="J5966" i="15"/>
  <c r="M5965" i="15"/>
  <c r="L5965" i="15"/>
  <c r="J5965" i="15"/>
  <c r="M5964" i="15"/>
  <c r="L5964" i="15"/>
  <c r="J5964" i="15"/>
  <c r="M5963" i="15"/>
  <c r="L5963" i="15"/>
  <c r="J5963" i="15"/>
  <c r="M5962" i="15"/>
  <c r="L5962" i="15"/>
  <c r="J5962" i="15"/>
  <c r="M5961" i="15"/>
  <c r="L5961" i="15"/>
  <c r="J5961" i="15"/>
  <c r="M5960" i="15"/>
  <c r="L5960" i="15"/>
  <c r="J5960" i="15"/>
  <c r="M5959" i="15"/>
  <c r="L5959" i="15"/>
  <c r="J5959" i="15"/>
  <c r="M5958" i="15"/>
  <c r="L5958" i="15"/>
  <c r="J5958" i="15"/>
  <c r="M5957" i="15"/>
  <c r="L5957" i="15"/>
  <c r="J5957" i="15"/>
  <c r="M5956" i="15"/>
  <c r="L5956" i="15"/>
  <c r="J5956" i="15"/>
  <c r="M5955" i="15"/>
  <c r="L5955" i="15"/>
  <c r="J5955" i="15"/>
  <c r="M5954" i="15"/>
  <c r="L5954" i="15"/>
  <c r="J5954" i="15"/>
  <c r="M5953" i="15"/>
  <c r="L5953" i="15"/>
  <c r="J5953" i="15"/>
  <c r="M5952" i="15"/>
  <c r="L5952" i="15"/>
  <c r="J5952" i="15"/>
  <c r="M5951" i="15"/>
  <c r="L5951" i="15"/>
  <c r="J5951" i="15"/>
  <c r="M5950" i="15"/>
  <c r="L5950" i="15"/>
  <c r="J5950" i="15"/>
  <c r="F5949" i="15"/>
  <c r="M5948" i="15"/>
  <c r="L5948" i="15"/>
  <c r="J5948" i="15"/>
  <c r="M5947" i="15"/>
  <c r="L5947" i="15"/>
  <c r="J5947" i="15"/>
  <c r="M5946" i="15"/>
  <c r="L5946" i="15"/>
  <c r="J5946" i="15"/>
  <c r="M5945" i="15"/>
  <c r="L5945" i="15"/>
  <c r="J5945" i="15"/>
  <c r="M5944" i="15"/>
  <c r="L5944" i="15"/>
  <c r="J5944" i="15"/>
  <c r="M5943" i="15"/>
  <c r="L5943" i="15"/>
  <c r="J5943" i="15"/>
  <c r="M5942" i="15"/>
  <c r="L5942" i="15"/>
  <c r="J5942" i="15"/>
  <c r="M5941" i="15"/>
  <c r="L5941" i="15"/>
  <c r="J5941" i="15"/>
  <c r="M5940" i="15"/>
  <c r="L5940" i="15"/>
  <c r="J5940" i="15"/>
  <c r="M5939" i="15"/>
  <c r="L5939" i="15"/>
  <c r="J5939" i="15"/>
  <c r="M5938" i="15"/>
  <c r="L5938" i="15"/>
  <c r="J5938" i="15"/>
  <c r="M5937" i="15"/>
  <c r="L5937" i="15"/>
  <c r="J5937" i="15"/>
  <c r="M5936" i="15"/>
  <c r="L5936" i="15"/>
  <c r="J5936" i="15"/>
  <c r="M5935" i="15"/>
  <c r="L5935" i="15"/>
  <c r="J5935" i="15"/>
  <c r="M5934" i="15"/>
  <c r="L5934" i="15"/>
  <c r="J5934" i="15"/>
  <c r="M5933" i="15"/>
  <c r="L5933" i="15"/>
  <c r="J5933" i="15"/>
  <c r="M5932" i="15"/>
  <c r="L5932" i="15"/>
  <c r="J5932" i="15"/>
  <c r="M5931" i="15"/>
  <c r="L5931" i="15"/>
  <c r="J5931" i="15"/>
  <c r="M5930" i="15"/>
  <c r="L5930" i="15"/>
  <c r="J5930" i="15"/>
  <c r="M5929" i="15"/>
  <c r="L5929" i="15"/>
  <c r="J5929" i="15"/>
  <c r="M5928" i="15"/>
  <c r="L5928" i="15"/>
  <c r="J5928" i="15"/>
  <c r="M5927" i="15"/>
  <c r="L5927" i="15"/>
  <c r="J5927" i="15"/>
  <c r="M5926" i="15"/>
  <c r="L5926" i="15"/>
  <c r="J5926" i="15"/>
  <c r="M5925" i="15"/>
  <c r="L5925" i="15"/>
  <c r="J5925" i="15"/>
  <c r="M5924" i="15"/>
  <c r="L5924" i="15"/>
  <c r="J5924" i="15"/>
  <c r="M5923" i="15"/>
  <c r="L5923" i="15"/>
  <c r="J5923" i="15"/>
  <c r="M5922" i="15"/>
  <c r="L5922" i="15"/>
  <c r="J5922" i="15"/>
  <c r="M5921" i="15"/>
  <c r="L5921" i="15"/>
  <c r="J5921" i="15"/>
  <c r="M5920" i="15"/>
  <c r="L5920" i="15"/>
  <c r="J5920" i="15"/>
  <c r="M5919" i="15"/>
  <c r="L5919" i="15"/>
  <c r="J5919" i="15"/>
  <c r="M5918" i="15"/>
  <c r="L5918" i="15"/>
  <c r="J5918" i="15"/>
  <c r="M5917" i="15"/>
  <c r="L5917" i="15"/>
  <c r="J5917" i="15"/>
  <c r="F5916" i="15"/>
  <c r="S5915" i="15"/>
  <c r="R5915" i="15"/>
  <c r="F5915" i="15"/>
  <c r="F5914" i="15"/>
  <c r="F5913" i="15"/>
  <c r="N5912" i="15"/>
  <c r="M5912" i="15"/>
  <c r="L5912" i="15"/>
  <c r="J5912" i="15"/>
  <c r="I5912" i="15"/>
  <c r="F5912" i="15"/>
  <c r="N5911" i="15"/>
  <c r="M5911" i="15"/>
  <c r="L5911" i="15"/>
  <c r="J5911" i="15"/>
  <c r="I5911" i="15"/>
  <c r="F5911" i="15"/>
  <c r="N5910" i="15"/>
  <c r="M5910" i="15"/>
  <c r="L5910" i="15"/>
  <c r="J5910" i="15"/>
  <c r="I5910" i="15"/>
  <c r="F5910" i="15"/>
  <c r="N5909" i="15"/>
  <c r="M5909" i="15"/>
  <c r="L5909" i="15"/>
  <c r="J5909" i="15"/>
  <c r="I5909" i="15"/>
  <c r="F5909" i="15"/>
  <c r="N5908" i="15"/>
  <c r="M5908" i="15"/>
  <c r="L5908" i="15"/>
  <c r="J5908" i="15"/>
  <c r="I5908" i="15"/>
  <c r="F5908" i="15"/>
  <c r="N5907" i="15"/>
  <c r="M5907" i="15"/>
  <c r="L5907" i="15"/>
  <c r="J5907" i="15"/>
  <c r="I5907" i="15"/>
  <c r="F5907" i="15"/>
  <c r="N5906" i="15"/>
  <c r="M5906" i="15"/>
  <c r="L5906" i="15"/>
  <c r="J5906" i="15"/>
  <c r="I5906" i="15"/>
  <c r="F5906" i="15"/>
  <c r="N5905" i="15"/>
  <c r="M5905" i="15"/>
  <c r="L5905" i="15"/>
  <c r="J5905" i="15"/>
  <c r="I5905" i="15"/>
  <c r="F5905" i="15"/>
  <c r="N5904" i="15"/>
  <c r="M5904" i="15"/>
  <c r="L5904" i="15"/>
  <c r="J5904" i="15"/>
  <c r="I5904" i="15"/>
  <c r="F5904" i="15"/>
  <c r="N5903" i="15"/>
  <c r="M5903" i="15"/>
  <c r="L5903" i="15"/>
  <c r="J5903" i="15"/>
  <c r="I5903" i="15"/>
  <c r="F5903" i="15"/>
  <c r="N5902" i="15"/>
  <c r="M5902" i="15"/>
  <c r="L5902" i="15"/>
  <c r="J5902" i="15"/>
  <c r="I5902" i="15"/>
  <c r="F5902" i="15"/>
  <c r="N5901" i="15"/>
  <c r="M5901" i="15"/>
  <c r="L5901" i="15"/>
  <c r="J5901" i="15"/>
  <c r="I5901" i="15"/>
  <c r="F5901" i="15"/>
  <c r="N5900" i="15"/>
  <c r="M5900" i="15"/>
  <c r="L5900" i="15"/>
  <c r="J5900" i="15"/>
  <c r="I5900" i="15"/>
  <c r="F5900" i="15"/>
  <c r="N5899" i="15"/>
  <c r="M5899" i="15"/>
  <c r="L5899" i="15"/>
  <c r="J5899" i="15"/>
  <c r="I5899" i="15"/>
  <c r="F5899" i="15"/>
  <c r="N5898" i="15"/>
  <c r="M5898" i="15"/>
  <c r="L5898" i="15"/>
  <c r="J5898" i="15"/>
  <c r="I5898" i="15"/>
  <c r="F5898" i="15"/>
  <c r="N5897" i="15"/>
  <c r="M5897" i="15"/>
  <c r="L5897" i="15"/>
  <c r="J5897" i="15"/>
  <c r="I5897" i="15"/>
  <c r="F5897" i="15"/>
  <c r="N5896" i="15"/>
  <c r="M5896" i="15"/>
  <c r="L5896" i="15"/>
  <c r="J5896" i="15"/>
  <c r="I5896" i="15"/>
  <c r="F5896" i="15"/>
  <c r="N5895" i="15"/>
  <c r="M5895" i="15"/>
  <c r="L5895" i="15"/>
  <c r="J5895" i="15"/>
  <c r="I5895" i="15"/>
  <c r="F5895" i="15"/>
  <c r="N5894" i="15"/>
  <c r="M5894" i="15"/>
  <c r="L5894" i="15"/>
  <c r="J5894" i="15"/>
  <c r="I5894" i="15"/>
  <c r="F5894" i="15"/>
  <c r="N5893" i="15"/>
  <c r="M5893" i="15"/>
  <c r="L5893" i="15"/>
  <c r="J5893" i="15"/>
  <c r="I5893" i="15"/>
  <c r="F5893" i="15"/>
  <c r="N5892" i="15"/>
  <c r="M5892" i="15"/>
  <c r="L5892" i="15"/>
  <c r="J5892" i="15"/>
  <c r="I5892" i="15"/>
  <c r="F5892" i="15"/>
  <c r="N5891" i="15"/>
  <c r="M5891" i="15"/>
  <c r="L5891" i="15"/>
  <c r="J5891" i="15"/>
  <c r="I5891" i="15"/>
  <c r="F5891" i="15"/>
  <c r="N5890" i="15"/>
  <c r="M5890" i="15"/>
  <c r="L5890" i="15"/>
  <c r="J5890" i="15"/>
  <c r="I5890" i="15"/>
  <c r="F5890" i="15"/>
  <c r="N5889" i="15"/>
  <c r="M5889" i="15"/>
  <c r="L5889" i="15"/>
  <c r="J5889" i="15"/>
  <c r="I5889" i="15"/>
  <c r="F5889" i="15"/>
  <c r="N5888" i="15"/>
  <c r="M5888" i="15"/>
  <c r="L5888" i="15"/>
  <c r="J5888" i="15"/>
  <c r="I5888" i="15"/>
  <c r="F5888" i="15"/>
  <c r="N5887" i="15"/>
  <c r="M5887" i="15"/>
  <c r="L5887" i="15"/>
  <c r="J5887" i="15"/>
  <c r="I5887" i="15"/>
  <c r="F5887" i="15"/>
  <c r="N5886" i="15"/>
  <c r="M5886" i="15"/>
  <c r="L5886" i="15"/>
  <c r="J5886" i="15"/>
  <c r="I5886" i="15"/>
  <c r="F5886" i="15"/>
  <c r="N5885" i="15"/>
  <c r="M5885" i="15"/>
  <c r="L5885" i="15"/>
  <c r="J5885" i="15"/>
  <c r="I5885" i="15"/>
  <c r="F5885" i="15"/>
  <c r="N5884" i="15"/>
  <c r="M5884" i="15"/>
  <c r="L5884" i="15"/>
  <c r="J5884" i="15"/>
  <c r="I5884" i="15"/>
  <c r="F5884" i="15"/>
  <c r="N5883" i="15"/>
  <c r="M5883" i="15"/>
  <c r="L5883" i="15"/>
  <c r="J5883" i="15"/>
  <c r="I5883" i="15"/>
  <c r="F5883" i="15"/>
  <c r="N5882" i="15"/>
  <c r="M5882" i="15"/>
  <c r="L5882" i="15"/>
  <c r="J5882" i="15"/>
  <c r="I5882" i="15"/>
  <c r="F5882" i="15"/>
  <c r="N5881" i="15"/>
  <c r="M5881" i="15"/>
  <c r="L5881" i="15"/>
  <c r="J5881" i="15"/>
  <c r="I5881" i="15"/>
  <c r="F5881" i="15"/>
  <c r="N5880" i="15"/>
  <c r="M5880" i="15"/>
  <c r="L5880" i="15"/>
  <c r="J5880" i="15"/>
  <c r="I5880" i="15"/>
  <c r="F5880" i="15"/>
  <c r="N5879" i="15"/>
  <c r="M5879" i="15"/>
  <c r="L5879" i="15"/>
  <c r="J5879" i="15"/>
  <c r="I5879" i="15"/>
  <c r="F5879" i="15"/>
  <c r="N5878" i="15"/>
  <c r="M5878" i="15"/>
  <c r="L5878" i="15"/>
  <c r="J5878" i="15"/>
  <c r="I5878" i="15"/>
  <c r="F5878" i="15"/>
  <c r="N5877" i="15"/>
  <c r="M5877" i="15"/>
  <c r="L5877" i="15"/>
  <c r="J5877" i="15"/>
  <c r="I5877" i="15"/>
  <c r="F5877" i="15"/>
  <c r="N5876" i="15"/>
  <c r="M5876" i="15"/>
  <c r="L5876" i="15"/>
  <c r="J5876" i="15"/>
  <c r="I5876" i="15"/>
  <c r="F5876" i="15"/>
  <c r="N5875" i="15"/>
  <c r="M5875" i="15"/>
  <c r="L5875" i="15"/>
  <c r="J5875" i="15"/>
  <c r="I5875" i="15"/>
  <c r="F5875" i="15"/>
  <c r="N5874" i="15"/>
  <c r="M5874" i="15"/>
  <c r="L5874" i="15"/>
  <c r="J5874" i="15"/>
  <c r="I5874" i="15"/>
  <c r="F5874" i="15"/>
  <c r="N5873" i="15"/>
  <c r="M5873" i="15"/>
  <c r="L5873" i="15"/>
  <c r="J5873" i="15"/>
  <c r="I5873" i="15"/>
  <c r="F5873" i="15"/>
  <c r="N5872" i="15"/>
  <c r="M5872" i="15"/>
  <c r="L5872" i="15"/>
  <c r="J5872" i="15"/>
  <c r="I5872" i="15"/>
  <c r="F5872" i="15"/>
  <c r="N5871" i="15"/>
  <c r="M5871" i="15"/>
  <c r="L5871" i="15"/>
  <c r="J5871" i="15"/>
  <c r="I5871" i="15"/>
  <c r="F5871" i="15"/>
  <c r="N5870" i="15"/>
  <c r="M5870" i="15"/>
  <c r="L5870" i="15"/>
  <c r="J5870" i="15"/>
  <c r="I5870" i="15"/>
  <c r="F5870" i="15"/>
  <c r="N5869" i="15"/>
  <c r="M5869" i="15"/>
  <c r="L5869" i="15"/>
  <c r="J5869" i="15"/>
  <c r="I5869" i="15"/>
  <c r="F5869" i="15"/>
  <c r="N5868" i="15"/>
  <c r="M5868" i="15"/>
  <c r="L5868" i="15"/>
  <c r="J5868" i="15"/>
  <c r="I5868" i="15"/>
  <c r="F5868" i="15"/>
  <c r="N5867" i="15"/>
  <c r="M5867" i="15"/>
  <c r="L5867" i="15"/>
  <c r="J5867" i="15"/>
  <c r="I5867" i="15"/>
  <c r="F5867" i="15"/>
  <c r="N5866" i="15"/>
  <c r="M5866" i="15"/>
  <c r="L5866" i="15"/>
  <c r="J5866" i="15"/>
  <c r="I5866" i="15"/>
  <c r="F5866" i="15"/>
  <c r="N5865" i="15"/>
  <c r="M5865" i="15"/>
  <c r="L5865" i="15"/>
  <c r="J5865" i="15"/>
  <c r="I5865" i="15"/>
  <c r="F5865" i="15"/>
  <c r="N5864" i="15"/>
  <c r="M5864" i="15"/>
  <c r="L5864" i="15"/>
  <c r="J5864" i="15"/>
  <c r="I5864" i="15"/>
  <c r="F5864" i="15"/>
  <c r="N5863" i="15"/>
  <c r="M5863" i="15"/>
  <c r="L5863" i="15"/>
  <c r="J5863" i="15"/>
  <c r="I5863" i="15"/>
  <c r="F5863" i="15"/>
  <c r="N5862" i="15"/>
  <c r="M5862" i="15"/>
  <c r="L5862" i="15"/>
  <c r="J5862" i="15"/>
  <c r="I5862" i="15"/>
  <c r="F5862" i="15"/>
  <c r="N5861" i="15"/>
  <c r="M5861" i="15"/>
  <c r="L5861" i="15"/>
  <c r="J5861" i="15"/>
  <c r="I5861" i="15"/>
  <c r="F5861" i="15"/>
  <c r="N5860" i="15"/>
  <c r="M5860" i="15"/>
  <c r="L5860" i="15"/>
  <c r="J5860" i="15"/>
  <c r="I5860" i="15"/>
  <c r="F5860" i="15"/>
  <c r="N5859" i="15"/>
  <c r="M5859" i="15"/>
  <c r="L5859" i="15"/>
  <c r="J5859" i="15"/>
  <c r="I5859" i="15"/>
  <c r="F5859" i="15"/>
  <c r="N5858" i="15"/>
  <c r="M5858" i="15"/>
  <c r="L5858" i="15"/>
  <c r="J5858" i="15"/>
  <c r="I5858" i="15"/>
  <c r="F5858" i="15"/>
  <c r="N5857" i="15"/>
  <c r="M5857" i="15"/>
  <c r="L5857" i="15"/>
  <c r="J5857" i="15"/>
  <c r="I5857" i="15"/>
  <c r="F5857" i="15"/>
  <c r="N5856" i="15"/>
  <c r="M5856" i="15"/>
  <c r="L5856" i="15"/>
  <c r="J5856" i="15"/>
  <c r="I5856" i="15"/>
  <c r="F5856" i="15"/>
  <c r="N5855" i="15"/>
  <c r="M5855" i="15"/>
  <c r="L5855" i="15"/>
  <c r="J5855" i="15"/>
  <c r="I5855" i="15"/>
  <c r="F5855" i="15"/>
  <c r="N5854" i="15"/>
  <c r="M5854" i="15"/>
  <c r="L5854" i="15"/>
  <c r="J5854" i="15"/>
  <c r="I5854" i="15"/>
  <c r="F5854" i="15"/>
  <c r="N5853" i="15"/>
  <c r="M5853" i="15"/>
  <c r="L5853" i="15"/>
  <c r="J5853" i="15"/>
  <c r="I5853" i="15"/>
  <c r="F5853" i="15"/>
  <c r="F5852" i="15"/>
  <c r="M5851" i="15"/>
  <c r="L5851" i="15"/>
  <c r="J5851" i="15"/>
  <c r="M5850" i="15"/>
  <c r="L5850" i="15"/>
  <c r="J5850" i="15"/>
  <c r="M5849" i="15"/>
  <c r="L5849" i="15"/>
  <c r="J5849" i="15"/>
  <c r="M5848" i="15"/>
  <c r="L5848" i="15"/>
  <c r="J5848" i="15"/>
  <c r="M5847" i="15"/>
  <c r="L5847" i="15"/>
  <c r="J5847" i="15"/>
  <c r="M5846" i="15"/>
  <c r="L5846" i="15"/>
  <c r="J5846" i="15"/>
  <c r="M5845" i="15"/>
  <c r="L5845" i="15"/>
  <c r="J5845" i="15"/>
  <c r="M5844" i="15"/>
  <c r="L5844" i="15"/>
  <c r="J5844" i="15"/>
  <c r="M5843" i="15"/>
  <c r="L5843" i="15"/>
  <c r="J5843" i="15"/>
  <c r="M5842" i="15"/>
  <c r="L5842" i="15"/>
  <c r="J5842" i="15"/>
  <c r="M5841" i="15"/>
  <c r="L5841" i="15"/>
  <c r="J5841" i="15"/>
  <c r="M5840" i="15"/>
  <c r="L5840" i="15"/>
  <c r="J5840" i="15"/>
  <c r="M5839" i="15"/>
  <c r="L5839" i="15"/>
  <c r="J5839" i="15"/>
  <c r="M5838" i="15"/>
  <c r="L5838" i="15"/>
  <c r="J5838" i="15"/>
  <c r="M5837" i="15"/>
  <c r="L5837" i="15"/>
  <c r="J5837" i="15"/>
  <c r="M5836" i="15"/>
  <c r="L5836" i="15"/>
  <c r="J5836" i="15"/>
  <c r="M5835" i="15"/>
  <c r="L5835" i="15"/>
  <c r="J5835" i="15"/>
  <c r="M5834" i="15"/>
  <c r="L5834" i="15"/>
  <c r="J5834" i="15"/>
  <c r="M5833" i="15"/>
  <c r="L5833" i="15"/>
  <c r="J5833" i="15"/>
  <c r="M5832" i="15"/>
  <c r="L5832" i="15"/>
  <c r="J5832" i="15"/>
  <c r="M5831" i="15"/>
  <c r="L5831" i="15"/>
  <c r="J5831" i="15"/>
  <c r="M5830" i="15"/>
  <c r="L5830" i="15"/>
  <c r="J5830" i="15"/>
  <c r="M5829" i="15"/>
  <c r="L5829" i="15"/>
  <c r="J5829" i="15"/>
  <c r="M5828" i="15"/>
  <c r="L5828" i="15"/>
  <c r="J5828" i="15"/>
  <c r="M5827" i="15"/>
  <c r="L5827" i="15"/>
  <c r="J5827" i="15"/>
  <c r="M5826" i="15"/>
  <c r="L5826" i="15"/>
  <c r="J5826" i="15"/>
  <c r="M5825" i="15"/>
  <c r="L5825" i="15"/>
  <c r="J5825" i="15"/>
  <c r="M5824" i="15"/>
  <c r="L5824" i="15"/>
  <c r="J5824" i="15"/>
  <c r="M5823" i="15"/>
  <c r="L5823" i="15"/>
  <c r="J5823" i="15"/>
  <c r="M5822" i="15"/>
  <c r="L5822" i="15"/>
  <c r="J5822" i="15"/>
  <c r="M5821" i="15"/>
  <c r="L5821" i="15"/>
  <c r="J5821" i="15"/>
  <c r="M5820" i="15"/>
  <c r="L5820" i="15"/>
  <c r="J5820" i="15"/>
  <c r="M5819" i="15"/>
  <c r="L5819" i="15"/>
  <c r="J5819" i="15"/>
  <c r="M5818" i="15"/>
  <c r="L5818" i="15"/>
  <c r="J5818" i="15"/>
  <c r="M5817" i="15"/>
  <c r="L5817" i="15"/>
  <c r="J5817" i="15"/>
  <c r="M5816" i="15"/>
  <c r="L5816" i="15"/>
  <c r="J5816" i="15"/>
  <c r="M5815" i="15"/>
  <c r="L5815" i="15"/>
  <c r="J5815" i="15"/>
  <c r="M5814" i="15"/>
  <c r="L5814" i="15"/>
  <c r="J5814" i="15"/>
  <c r="M5813" i="15"/>
  <c r="L5813" i="15"/>
  <c r="J5813" i="15"/>
  <c r="M5812" i="15"/>
  <c r="L5812" i="15"/>
  <c r="J5812" i="15"/>
  <c r="M5811" i="15"/>
  <c r="L5811" i="15"/>
  <c r="J5811" i="15"/>
  <c r="M5810" i="15"/>
  <c r="L5810" i="15"/>
  <c r="J5810" i="15"/>
  <c r="M5809" i="15"/>
  <c r="L5809" i="15"/>
  <c r="J5809" i="15"/>
  <c r="M5808" i="15"/>
  <c r="L5808" i="15"/>
  <c r="J5808" i="15"/>
  <c r="M5807" i="15"/>
  <c r="L5807" i="15"/>
  <c r="J5807" i="15"/>
  <c r="M5806" i="15"/>
  <c r="L5806" i="15"/>
  <c r="J5806" i="15"/>
  <c r="M5805" i="15"/>
  <c r="L5805" i="15"/>
  <c r="J5805" i="15"/>
  <c r="M5804" i="15"/>
  <c r="L5804" i="15"/>
  <c r="J5804" i="15"/>
  <c r="M5803" i="15"/>
  <c r="L5803" i="15"/>
  <c r="J5803" i="15"/>
  <c r="M5802" i="15"/>
  <c r="L5802" i="15"/>
  <c r="J5802" i="15"/>
  <c r="M5801" i="15"/>
  <c r="L5801" i="15"/>
  <c r="J5801" i="15"/>
  <c r="M5800" i="15"/>
  <c r="L5800" i="15"/>
  <c r="J5800" i="15"/>
  <c r="M5799" i="15"/>
  <c r="L5799" i="15"/>
  <c r="J5799" i="15"/>
  <c r="M5798" i="15"/>
  <c r="L5798" i="15"/>
  <c r="J5798" i="15"/>
  <c r="M5797" i="15"/>
  <c r="L5797" i="15"/>
  <c r="J5797" i="15"/>
  <c r="M5796" i="15"/>
  <c r="L5796" i="15"/>
  <c r="J5796" i="15"/>
  <c r="M5795" i="15"/>
  <c r="L5795" i="15"/>
  <c r="J5795" i="15"/>
  <c r="M5794" i="15"/>
  <c r="L5794" i="15"/>
  <c r="J5794" i="15"/>
  <c r="M5793" i="15"/>
  <c r="L5793" i="15"/>
  <c r="J5793" i="15"/>
  <c r="M5792" i="15"/>
  <c r="L5792" i="15"/>
  <c r="J5792" i="15"/>
  <c r="M5791" i="15"/>
  <c r="L5791" i="15"/>
  <c r="J5791" i="15"/>
  <c r="M5790" i="15"/>
  <c r="L5790" i="15"/>
  <c r="J5790" i="15"/>
  <c r="M5789" i="15"/>
  <c r="L5789" i="15"/>
  <c r="J5789" i="15"/>
  <c r="M5788" i="15"/>
  <c r="L5788" i="15"/>
  <c r="J5788" i="15"/>
  <c r="M5787" i="15"/>
  <c r="L5787" i="15"/>
  <c r="J5787" i="15"/>
  <c r="M5786" i="15"/>
  <c r="L5786" i="15"/>
  <c r="J5786" i="15"/>
  <c r="M5785" i="15"/>
  <c r="L5785" i="15"/>
  <c r="J5785" i="15"/>
  <c r="M5784" i="15"/>
  <c r="L5784" i="15"/>
  <c r="J5784" i="15"/>
  <c r="M5783" i="15"/>
  <c r="L5783" i="15"/>
  <c r="J5783" i="15"/>
  <c r="M5782" i="15"/>
  <c r="L5782" i="15"/>
  <c r="J5782" i="15"/>
  <c r="M5781" i="15"/>
  <c r="L5781" i="15"/>
  <c r="J5781" i="15"/>
  <c r="M5780" i="15"/>
  <c r="L5780" i="15"/>
  <c r="J5780" i="15"/>
  <c r="M5779" i="15"/>
  <c r="L5779" i="15"/>
  <c r="J5779" i="15"/>
  <c r="M5778" i="15"/>
  <c r="L5778" i="15"/>
  <c r="J5778" i="15"/>
  <c r="M5777" i="15"/>
  <c r="L5777" i="15"/>
  <c r="J5777" i="15"/>
  <c r="M5776" i="15"/>
  <c r="L5776" i="15"/>
  <c r="J5776" i="15"/>
  <c r="M5775" i="15"/>
  <c r="L5775" i="15"/>
  <c r="J5775" i="15"/>
  <c r="M5774" i="15"/>
  <c r="L5774" i="15"/>
  <c r="J5774" i="15"/>
  <c r="M5773" i="15"/>
  <c r="L5773" i="15"/>
  <c r="J5773" i="15"/>
  <c r="M5772" i="15"/>
  <c r="L5772" i="15"/>
  <c r="J5772" i="15"/>
  <c r="M5771" i="15"/>
  <c r="L5771" i="15"/>
  <c r="J5771" i="15"/>
  <c r="M5770" i="15"/>
  <c r="L5770" i="15"/>
  <c r="J5770" i="15"/>
  <c r="M5769" i="15"/>
  <c r="L5769" i="15"/>
  <c r="J5769" i="15"/>
  <c r="F5768" i="15"/>
  <c r="M5767" i="15"/>
  <c r="L5767" i="15"/>
  <c r="J5767" i="15"/>
  <c r="M5766" i="15"/>
  <c r="L5766" i="15"/>
  <c r="J5766" i="15"/>
  <c r="M5765" i="15"/>
  <c r="L5765" i="15"/>
  <c r="J5765" i="15"/>
  <c r="M5764" i="15"/>
  <c r="L5764" i="15"/>
  <c r="J5764" i="15"/>
  <c r="M5763" i="15"/>
  <c r="L5763" i="15"/>
  <c r="J5763" i="15"/>
  <c r="M5762" i="15"/>
  <c r="L5762" i="15"/>
  <c r="J5762" i="15"/>
  <c r="M5761" i="15"/>
  <c r="L5761" i="15"/>
  <c r="J5761" i="15"/>
  <c r="M5760" i="15"/>
  <c r="L5760" i="15"/>
  <c r="J5760" i="15"/>
  <c r="M5759" i="15"/>
  <c r="L5759" i="15"/>
  <c r="J5759" i="15"/>
  <c r="M5758" i="15"/>
  <c r="L5758" i="15"/>
  <c r="J5758" i="15"/>
  <c r="M5757" i="15"/>
  <c r="L5757" i="15"/>
  <c r="J5757" i="15"/>
  <c r="M5756" i="15"/>
  <c r="L5756" i="15"/>
  <c r="J5756" i="15"/>
  <c r="M5755" i="15"/>
  <c r="L5755" i="15"/>
  <c r="J5755" i="15"/>
  <c r="M5754" i="15"/>
  <c r="L5754" i="15"/>
  <c r="J5754" i="15"/>
  <c r="M5753" i="15"/>
  <c r="L5753" i="15"/>
  <c r="J5753" i="15"/>
  <c r="M5752" i="15"/>
  <c r="L5752" i="15"/>
  <c r="J5752" i="15"/>
  <c r="M5751" i="15"/>
  <c r="L5751" i="15"/>
  <c r="J5751" i="15"/>
  <c r="M5750" i="15"/>
  <c r="L5750" i="15"/>
  <c r="J5750" i="15"/>
  <c r="M5749" i="15"/>
  <c r="L5749" i="15"/>
  <c r="J5749" i="15"/>
  <c r="M5748" i="15"/>
  <c r="L5748" i="15"/>
  <c r="J5748" i="15"/>
  <c r="M5747" i="15"/>
  <c r="L5747" i="15"/>
  <c r="J5747" i="15"/>
  <c r="M5746" i="15"/>
  <c r="L5746" i="15"/>
  <c r="J5746" i="15"/>
  <c r="M5745" i="15"/>
  <c r="L5745" i="15"/>
  <c r="J5745" i="15"/>
  <c r="M5744" i="15"/>
  <c r="L5744" i="15"/>
  <c r="J5744" i="15"/>
  <c r="M5743" i="15"/>
  <c r="L5743" i="15"/>
  <c r="J5743" i="15"/>
  <c r="F5742" i="15"/>
  <c r="M5741" i="15"/>
  <c r="L5741" i="15"/>
  <c r="J5741" i="15"/>
  <c r="M5740" i="15"/>
  <c r="L5740" i="15"/>
  <c r="J5740" i="15"/>
  <c r="M5739" i="15"/>
  <c r="L5739" i="15"/>
  <c r="J5739" i="15"/>
  <c r="M5738" i="15"/>
  <c r="L5738" i="15"/>
  <c r="J5738" i="15"/>
  <c r="M5737" i="15"/>
  <c r="L5737" i="15"/>
  <c r="J5737" i="15"/>
  <c r="M5736" i="15"/>
  <c r="L5736" i="15"/>
  <c r="J5736" i="15"/>
  <c r="M5735" i="15"/>
  <c r="L5735" i="15"/>
  <c r="J5735" i="15"/>
  <c r="M5734" i="15"/>
  <c r="L5734" i="15"/>
  <c r="J5734" i="15"/>
  <c r="M5733" i="15"/>
  <c r="L5733" i="15"/>
  <c r="J5733" i="15"/>
  <c r="M5732" i="15"/>
  <c r="L5732" i="15"/>
  <c r="J5732" i="15"/>
  <c r="M5731" i="15"/>
  <c r="L5731" i="15"/>
  <c r="J5731" i="15"/>
  <c r="M5730" i="15"/>
  <c r="L5730" i="15"/>
  <c r="J5730" i="15"/>
  <c r="M5729" i="15"/>
  <c r="L5729" i="15"/>
  <c r="J5729" i="15"/>
  <c r="F5728" i="15"/>
  <c r="M5727" i="15"/>
  <c r="L5727" i="15"/>
  <c r="J5727" i="15"/>
  <c r="M5726" i="15"/>
  <c r="L5726" i="15"/>
  <c r="J5726" i="15"/>
  <c r="M5725" i="15"/>
  <c r="L5725" i="15"/>
  <c r="J5725" i="15"/>
  <c r="M5724" i="15"/>
  <c r="L5724" i="15"/>
  <c r="J5724" i="15"/>
  <c r="M5723" i="15"/>
  <c r="L5723" i="15"/>
  <c r="J5723" i="15"/>
  <c r="M5722" i="15"/>
  <c r="L5722" i="15"/>
  <c r="J5722" i="15"/>
  <c r="F5721" i="15"/>
  <c r="M5720" i="15"/>
  <c r="L5720" i="15"/>
  <c r="J5720" i="15"/>
  <c r="M5719" i="15"/>
  <c r="L5719" i="15"/>
  <c r="J5719" i="15"/>
  <c r="M5718" i="15"/>
  <c r="L5718" i="15"/>
  <c r="J5718" i="15"/>
  <c r="M5717" i="15"/>
  <c r="L5717" i="15"/>
  <c r="J5717" i="15"/>
  <c r="M5716" i="15"/>
  <c r="L5716" i="15"/>
  <c r="J5716" i="15"/>
  <c r="M5715" i="15"/>
  <c r="L5715" i="15"/>
  <c r="J5715" i="15"/>
  <c r="M5714" i="15"/>
  <c r="L5714" i="15"/>
  <c r="J5714" i="15"/>
  <c r="M5713" i="15"/>
  <c r="L5713" i="15"/>
  <c r="J5713" i="15"/>
  <c r="M5712" i="15"/>
  <c r="L5712" i="15"/>
  <c r="J5712" i="15"/>
  <c r="M5711" i="15"/>
  <c r="L5711" i="15"/>
  <c r="J5711" i="15"/>
  <c r="M5710" i="15"/>
  <c r="L5710" i="15"/>
  <c r="J5710" i="15"/>
  <c r="M5709" i="15"/>
  <c r="L5709" i="15"/>
  <c r="J5709" i="15"/>
  <c r="M5708" i="15"/>
  <c r="L5708" i="15"/>
  <c r="J5708" i="15"/>
  <c r="M5707" i="15"/>
  <c r="L5707" i="15"/>
  <c r="J5707" i="15"/>
  <c r="F5706" i="15"/>
  <c r="M5705" i="15"/>
  <c r="L5705" i="15"/>
  <c r="J5705" i="15"/>
  <c r="M5704" i="15"/>
  <c r="L5704" i="15"/>
  <c r="J5704" i="15"/>
  <c r="M5703" i="15"/>
  <c r="L5703" i="15"/>
  <c r="J5703" i="15"/>
  <c r="M5702" i="15"/>
  <c r="L5702" i="15"/>
  <c r="J5702" i="15"/>
  <c r="M5701" i="15"/>
  <c r="L5701" i="15"/>
  <c r="J5701" i="15"/>
  <c r="M5700" i="15"/>
  <c r="L5700" i="15"/>
  <c r="J5700" i="15"/>
  <c r="M5699" i="15"/>
  <c r="L5699" i="15"/>
  <c r="J5699" i="15"/>
  <c r="F5698" i="15"/>
  <c r="M5697" i="15"/>
  <c r="L5697" i="15"/>
  <c r="J5697" i="15"/>
  <c r="M5696" i="15"/>
  <c r="L5696" i="15"/>
  <c r="J5696" i="15"/>
  <c r="M5695" i="15"/>
  <c r="L5695" i="15"/>
  <c r="J5695" i="15"/>
  <c r="M5694" i="15"/>
  <c r="L5694" i="15"/>
  <c r="J5694" i="15"/>
  <c r="M5693" i="15"/>
  <c r="L5693" i="15"/>
  <c r="J5693" i="15"/>
  <c r="M5692" i="15"/>
  <c r="L5692" i="15"/>
  <c r="J5692" i="15"/>
  <c r="M5691" i="15"/>
  <c r="L5691" i="15"/>
  <c r="J5691" i="15"/>
  <c r="F5690" i="15"/>
  <c r="M5689" i="15"/>
  <c r="L5689" i="15"/>
  <c r="J5689" i="15"/>
  <c r="M5688" i="15"/>
  <c r="L5688" i="15"/>
  <c r="J5688" i="15"/>
  <c r="M5687" i="15"/>
  <c r="L5687" i="15"/>
  <c r="J5687" i="15"/>
  <c r="M5686" i="15"/>
  <c r="L5686" i="15"/>
  <c r="J5686" i="15"/>
  <c r="M5685" i="15"/>
  <c r="L5685" i="15"/>
  <c r="J5685" i="15"/>
  <c r="M5684" i="15"/>
  <c r="L5684" i="15"/>
  <c r="J5684" i="15"/>
  <c r="M5683" i="15"/>
  <c r="L5683" i="15"/>
  <c r="J5683" i="15"/>
  <c r="M5682" i="15"/>
  <c r="L5682" i="15"/>
  <c r="J5682" i="15"/>
  <c r="M5681" i="15"/>
  <c r="L5681" i="15"/>
  <c r="J5681" i="15"/>
  <c r="M5680" i="15"/>
  <c r="L5680" i="15"/>
  <c r="J5680" i="15"/>
  <c r="M5679" i="15"/>
  <c r="L5679" i="15"/>
  <c r="J5679" i="15"/>
  <c r="M5678" i="15"/>
  <c r="L5678" i="15"/>
  <c r="J5678" i="15"/>
  <c r="M5677" i="15"/>
  <c r="L5677" i="15"/>
  <c r="J5677" i="15"/>
  <c r="M5676" i="15"/>
  <c r="L5676" i="15"/>
  <c r="J5676" i="15"/>
  <c r="M5675" i="15"/>
  <c r="L5675" i="15"/>
  <c r="J5675" i="15"/>
  <c r="M5674" i="15"/>
  <c r="L5674" i="15"/>
  <c r="J5674" i="15"/>
  <c r="F5673" i="15"/>
  <c r="M5672" i="15"/>
  <c r="L5672" i="15"/>
  <c r="J5672" i="15"/>
  <c r="M5671" i="15"/>
  <c r="L5671" i="15"/>
  <c r="J5671" i="15"/>
  <c r="M5670" i="15"/>
  <c r="L5670" i="15"/>
  <c r="J5670" i="15"/>
  <c r="M5669" i="15"/>
  <c r="L5669" i="15"/>
  <c r="J5669" i="15"/>
  <c r="M5668" i="15"/>
  <c r="L5668" i="15"/>
  <c r="J5668" i="15"/>
  <c r="M5667" i="15"/>
  <c r="L5667" i="15"/>
  <c r="J5667" i="15"/>
  <c r="M5666" i="15"/>
  <c r="L5666" i="15"/>
  <c r="J5666" i="15"/>
  <c r="M5665" i="15"/>
  <c r="L5665" i="15"/>
  <c r="J5665" i="15"/>
  <c r="M5664" i="15"/>
  <c r="L5664" i="15"/>
  <c r="J5664" i="15"/>
  <c r="M5663" i="15"/>
  <c r="L5663" i="15"/>
  <c r="J5663" i="15"/>
  <c r="M5662" i="15"/>
  <c r="L5662" i="15"/>
  <c r="J5662" i="15"/>
  <c r="F5661" i="15"/>
  <c r="M5660" i="15"/>
  <c r="L5660" i="15"/>
  <c r="J5660" i="15"/>
  <c r="M5659" i="15"/>
  <c r="L5659" i="15"/>
  <c r="J5659" i="15"/>
  <c r="M5658" i="15"/>
  <c r="L5658" i="15"/>
  <c r="J5658" i="15"/>
  <c r="M5657" i="15"/>
  <c r="L5657" i="15"/>
  <c r="J5657" i="15"/>
  <c r="F5656" i="15"/>
  <c r="F5655" i="15"/>
  <c r="M5654" i="15"/>
  <c r="L5654" i="15"/>
  <c r="J5654" i="15"/>
  <c r="M5653" i="15"/>
  <c r="L5653" i="15"/>
  <c r="J5653" i="15"/>
  <c r="M5652" i="15"/>
  <c r="L5652" i="15"/>
  <c r="J5652" i="15"/>
  <c r="M5651" i="15"/>
  <c r="L5651" i="15"/>
  <c r="J5651" i="15"/>
  <c r="M5650" i="15"/>
  <c r="L5650" i="15"/>
  <c r="J5650" i="15"/>
  <c r="M5649" i="15"/>
  <c r="L5649" i="15"/>
  <c r="J5649" i="15"/>
  <c r="M5648" i="15"/>
  <c r="L5648" i="15"/>
  <c r="J5648" i="15"/>
  <c r="M5647" i="15"/>
  <c r="L5647" i="15"/>
  <c r="J5647" i="15"/>
  <c r="M5646" i="15"/>
  <c r="L5646" i="15"/>
  <c r="J5646" i="15"/>
  <c r="M5645" i="15"/>
  <c r="L5645" i="15"/>
  <c r="J5645" i="15"/>
  <c r="M5644" i="15"/>
  <c r="L5644" i="15"/>
  <c r="J5644" i="15"/>
  <c r="M5643" i="15"/>
  <c r="L5643" i="15"/>
  <c r="J5643" i="15"/>
  <c r="M5642" i="15"/>
  <c r="L5642" i="15"/>
  <c r="J5642" i="15"/>
  <c r="M5641" i="15"/>
  <c r="L5641" i="15"/>
  <c r="J5641" i="15"/>
  <c r="M5640" i="15"/>
  <c r="L5640" i="15"/>
  <c r="J5640" i="15"/>
  <c r="M5639" i="15"/>
  <c r="L5639" i="15"/>
  <c r="J5639" i="15"/>
  <c r="M5638" i="15"/>
  <c r="L5638" i="15"/>
  <c r="J5638" i="15"/>
  <c r="M5637" i="15"/>
  <c r="L5637" i="15"/>
  <c r="J5637" i="15"/>
  <c r="M5636" i="15"/>
  <c r="L5636" i="15"/>
  <c r="J5636" i="15"/>
  <c r="M5635" i="15"/>
  <c r="L5635" i="15"/>
  <c r="J5635" i="15"/>
  <c r="M5634" i="15"/>
  <c r="L5634" i="15"/>
  <c r="J5634" i="15"/>
  <c r="M5633" i="15"/>
  <c r="L5633" i="15"/>
  <c r="J5633" i="15"/>
  <c r="M5632" i="15"/>
  <c r="L5632" i="15"/>
  <c r="J5632" i="15"/>
  <c r="M5631" i="15"/>
  <c r="L5631" i="15"/>
  <c r="J5631" i="15"/>
  <c r="M5630" i="15"/>
  <c r="L5630" i="15"/>
  <c r="J5630" i="15"/>
  <c r="M5629" i="15"/>
  <c r="L5629" i="15"/>
  <c r="J5629" i="15"/>
  <c r="M5628" i="15"/>
  <c r="L5628" i="15"/>
  <c r="J5628" i="15"/>
  <c r="M5627" i="15"/>
  <c r="L5627" i="15"/>
  <c r="J5627" i="15"/>
  <c r="M5626" i="15"/>
  <c r="L5626" i="15"/>
  <c r="J5626" i="15"/>
  <c r="M5625" i="15"/>
  <c r="L5625" i="15"/>
  <c r="J5625" i="15"/>
  <c r="M5624" i="15"/>
  <c r="L5624" i="15"/>
  <c r="J5624" i="15"/>
  <c r="M5623" i="15"/>
  <c r="L5623" i="15"/>
  <c r="J5623" i="15"/>
  <c r="M5622" i="15"/>
  <c r="L5622" i="15"/>
  <c r="J5622" i="15"/>
  <c r="M5621" i="15"/>
  <c r="L5621" i="15"/>
  <c r="J5621" i="15"/>
  <c r="M5620" i="15"/>
  <c r="L5620" i="15"/>
  <c r="J5620" i="15"/>
  <c r="M5619" i="15"/>
  <c r="L5619" i="15"/>
  <c r="J5619" i="15"/>
  <c r="M5618" i="15"/>
  <c r="L5618" i="15"/>
  <c r="J5618" i="15"/>
  <c r="M5617" i="15"/>
  <c r="L5617" i="15"/>
  <c r="J5617" i="15"/>
  <c r="M5616" i="15"/>
  <c r="L5616" i="15"/>
  <c r="J5616" i="15"/>
  <c r="M5615" i="15"/>
  <c r="L5615" i="15"/>
  <c r="J5615" i="15"/>
  <c r="M5614" i="15"/>
  <c r="L5614" i="15"/>
  <c r="J5614" i="15"/>
  <c r="M5613" i="15"/>
  <c r="L5613" i="15"/>
  <c r="J5613" i="15"/>
  <c r="M5612" i="15"/>
  <c r="L5612" i="15"/>
  <c r="J5612" i="15"/>
  <c r="M5611" i="15"/>
  <c r="L5611" i="15"/>
  <c r="J5611" i="15"/>
  <c r="M5610" i="15"/>
  <c r="L5610" i="15"/>
  <c r="J5610" i="15"/>
  <c r="M5609" i="15"/>
  <c r="L5609" i="15"/>
  <c r="J5609" i="15"/>
  <c r="M5608" i="15"/>
  <c r="L5608" i="15"/>
  <c r="J5608" i="15"/>
  <c r="M5607" i="15"/>
  <c r="L5607" i="15"/>
  <c r="J5607" i="15"/>
  <c r="M5606" i="15"/>
  <c r="L5606" i="15"/>
  <c r="J5606" i="15"/>
  <c r="M5605" i="15"/>
  <c r="L5605" i="15"/>
  <c r="J5605" i="15"/>
  <c r="M5604" i="15"/>
  <c r="L5604" i="15"/>
  <c r="J5604" i="15"/>
  <c r="M5603" i="15"/>
  <c r="L5603" i="15"/>
  <c r="J5603" i="15"/>
  <c r="M5602" i="15"/>
  <c r="L5602" i="15"/>
  <c r="J5602" i="15"/>
  <c r="M5601" i="15"/>
  <c r="L5601" i="15"/>
  <c r="J5601" i="15"/>
  <c r="M5600" i="15"/>
  <c r="L5600" i="15"/>
  <c r="J5600" i="15"/>
  <c r="M5599" i="15"/>
  <c r="L5599" i="15"/>
  <c r="J5599" i="15"/>
  <c r="M5598" i="15"/>
  <c r="L5598" i="15"/>
  <c r="J5598" i="15"/>
  <c r="M5597" i="15"/>
  <c r="L5597" i="15"/>
  <c r="J5597" i="15"/>
  <c r="M5596" i="15"/>
  <c r="L5596" i="15"/>
  <c r="J5596" i="15"/>
  <c r="M5595" i="15"/>
  <c r="L5595" i="15"/>
  <c r="J5595" i="15"/>
  <c r="M5594" i="15"/>
  <c r="L5594" i="15"/>
  <c r="J5594" i="15"/>
  <c r="M5593" i="15"/>
  <c r="L5593" i="15"/>
  <c r="J5593" i="15"/>
  <c r="M5592" i="15"/>
  <c r="L5592" i="15"/>
  <c r="J5592" i="15"/>
  <c r="M5591" i="15"/>
  <c r="L5591" i="15"/>
  <c r="J5591" i="15"/>
  <c r="M5590" i="15"/>
  <c r="L5590" i="15"/>
  <c r="J5590" i="15"/>
  <c r="M5589" i="15"/>
  <c r="L5589" i="15"/>
  <c r="J5589" i="15"/>
  <c r="F5588" i="15"/>
  <c r="Q5587" i="15"/>
  <c r="S5587" i="15" s="1"/>
  <c r="F5587" i="15"/>
  <c r="F5586" i="15"/>
  <c r="M5585" i="15"/>
  <c r="L5585" i="15"/>
  <c r="J5585" i="15"/>
  <c r="M5584" i="15"/>
  <c r="L5584" i="15"/>
  <c r="J5584" i="15"/>
  <c r="M5583" i="15"/>
  <c r="L5583" i="15"/>
  <c r="J5583" i="15"/>
  <c r="M5582" i="15"/>
  <c r="L5582" i="15"/>
  <c r="J5582" i="15"/>
  <c r="M5581" i="15"/>
  <c r="L5581" i="15"/>
  <c r="J5581" i="15"/>
  <c r="M5580" i="15"/>
  <c r="L5580" i="15"/>
  <c r="J5580" i="15"/>
  <c r="M5579" i="15"/>
  <c r="L5579" i="15"/>
  <c r="J5579" i="15"/>
  <c r="M5578" i="15"/>
  <c r="L5578" i="15"/>
  <c r="J5578" i="15"/>
  <c r="M5577" i="15"/>
  <c r="L5577" i="15"/>
  <c r="J5577" i="15"/>
  <c r="M5576" i="15"/>
  <c r="L5576" i="15"/>
  <c r="J5576" i="15"/>
  <c r="M5575" i="15"/>
  <c r="L5575" i="15"/>
  <c r="J5575" i="15"/>
  <c r="M5574" i="15"/>
  <c r="L5574" i="15"/>
  <c r="J5574" i="15"/>
  <c r="M5573" i="15"/>
  <c r="L5573" i="15"/>
  <c r="J5573" i="15"/>
  <c r="M5572" i="15"/>
  <c r="L5572" i="15"/>
  <c r="J5572" i="15"/>
  <c r="M5571" i="15"/>
  <c r="L5571" i="15"/>
  <c r="J5571" i="15"/>
  <c r="M5570" i="15"/>
  <c r="L5570" i="15"/>
  <c r="J5570" i="15"/>
  <c r="M5569" i="15"/>
  <c r="L5569" i="15"/>
  <c r="J5569" i="15"/>
  <c r="M5568" i="15"/>
  <c r="L5568" i="15"/>
  <c r="J5568" i="15"/>
  <c r="M5567" i="15"/>
  <c r="L5567" i="15"/>
  <c r="J5567" i="15"/>
  <c r="M5566" i="15"/>
  <c r="L5566" i="15"/>
  <c r="J5566" i="15"/>
  <c r="M5565" i="15"/>
  <c r="L5565" i="15"/>
  <c r="J5565" i="15"/>
  <c r="M5564" i="15"/>
  <c r="L5564" i="15"/>
  <c r="J5564" i="15"/>
  <c r="M5563" i="15"/>
  <c r="L5563" i="15"/>
  <c r="J5563" i="15"/>
  <c r="M5562" i="15"/>
  <c r="L5562" i="15"/>
  <c r="J5562" i="15"/>
  <c r="M5561" i="15"/>
  <c r="L5561" i="15"/>
  <c r="J5561" i="15"/>
  <c r="M5560" i="15"/>
  <c r="L5560" i="15"/>
  <c r="J5560" i="15"/>
  <c r="M5559" i="15"/>
  <c r="L5559" i="15"/>
  <c r="J5559" i="15"/>
  <c r="M5558" i="15"/>
  <c r="L5558" i="15"/>
  <c r="J5558" i="15"/>
  <c r="M5557" i="15"/>
  <c r="L5557" i="15"/>
  <c r="J5557" i="15"/>
  <c r="M5556" i="15"/>
  <c r="L5556" i="15"/>
  <c r="J5556" i="15"/>
  <c r="M5555" i="15"/>
  <c r="L5555" i="15"/>
  <c r="J5555" i="15"/>
  <c r="M5554" i="15"/>
  <c r="L5554" i="15"/>
  <c r="J5554" i="15"/>
  <c r="M5553" i="15"/>
  <c r="L5553" i="15"/>
  <c r="J5553" i="15"/>
  <c r="M5552" i="15"/>
  <c r="L5552" i="15"/>
  <c r="J5552" i="15"/>
  <c r="M5551" i="15"/>
  <c r="L5551" i="15"/>
  <c r="J5551" i="15"/>
  <c r="M5550" i="15"/>
  <c r="L5550" i="15"/>
  <c r="J5550" i="15"/>
  <c r="M5549" i="15"/>
  <c r="L5549" i="15"/>
  <c r="J5549" i="15"/>
  <c r="M5548" i="15"/>
  <c r="L5548" i="15"/>
  <c r="J5548" i="15"/>
  <c r="M5547" i="15"/>
  <c r="L5547" i="15"/>
  <c r="J5547" i="15"/>
  <c r="M5546" i="15"/>
  <c r="L5546" i="15"/>
  <c r="J5546" i="15"/>
  <c r="M5545" i="15"/>
  <c r="L5545" i="15"/>
  <c r="J5545" i="15"/>
  <c r="M5544" i="15"/>
  <c r="L5544" i="15"/>
  <c r="J5544" i="15"/>
  <c r="M5543" i="15"/>
  <c r="L5543" i="15"/>
  <c r="J5543" i="15"/>
  <c r="M5542" i="15"/>
  <c r="L5542" i="15"/>
  <c r="J5542" i="15"/>
  <c r="M5541" i="15"/>
  <c r="L5541" i="15"/>
  <c r="J5541" i="15"/>
  <c r="M5540" i="15"/>
  <c r="L5540" i="15"/>
  <c r="J5540" i="15"/>
  <c r="M5539" i="15"/>
  <c r="L5539" i="15"/>
  <c r="J5539" i="15"/>
  <c r="M5538" i="15"/>
  <c r="L5538" i="15"/>
  <c r="J5538" i="15"/>
  <c r="M5537" i="15"/>
  <c r="L5537" i="15"/>
  <c r="J5537" i="15"/>
  <c r="M5536" i="15"/>
  <c r="L5536" i="15"/>
  <c r="J5536" i="15"/>
  <c r="M5535" i="15"/>
  <c r="L5535" i="15"/>
  <c r="J5535" i="15"/>
  <c r="M5534" i="15"/>
  <c r="L5534" i="15"/>
  <c r="J5534" i="15"/>
  <c r="M5533" i="15"/>
  <c r="L5533" i="15"/>
  <c r="J5533" i="15"/>
  <c r="M5532" i="15"/>
  <c r="L5532" i="15"/>
  <c r="J5532" i="15"/>
  <c r="M5531" i="15"/>
  <c r="L5531" i="15"/>
  <c r="J5531" i="15"/>
  <c r="M5530" i="15"/>
  <c r="L5530" i="15"/>
  <c r="J5530" i="15"/>
  <c r="M5529" i="15"/>
  <c r="L5529" i="15"/>
  <c r="J5529" i="15"/>
  <c r="M5528" i="15"/>
  <c r="L5528" i="15"/>
  <c r="J5528" i="15"/>
  <c r="M5527" i="15"/>
  <c r="L5527" i="15"/>
  <c r="J5527" i="15"/>
  <c r="M5526" i="15"/>
  <c r="L5526" i="15"/>
  <c r="J5526" i="15"/>
  <c r="M5525" i="15"/>
  <c r="L5525" i="15"/>
  <c r="J5525" i="15"/>
  <c r="M5524" i="15"/>
  <c r="L5524" i="15"/>
  <c r="J5524" i="15"/>
  <c r="M5523" i="15"/>
  <c r="L5523" i="15"/>
  <c r="J5523" i="15"/>
  <c r="M5522" i="15"/>
  <c r="L5522" i="15"/>
  <c r="J5522" i="15"/>
  <c r="M5521" i="15"/>
  <c r="L5521" i="15"/>
  <c r="J5521" i="15"/>
  <c r="M5520" i="15"/>
  <c r="L5520" i="15"/>
  <c r="J5520" i="15"/>
  <c r="M5519" i="15"/>
  <c r="L5519" i="15"/>
  <c r="J5519" i="15"/>
  <c r="M5518" i="15"/>
  <c r="L5518" i="15"/>
  <c r="J5518" i="15"/>
  <c r="M5517" i="15"/>
  <c r="L5517" i="15"/>
  <c r="J5517" i="15"/>
  <c r="M5516" i="15"/>
  <c r="L5516" i="15"/>
  <c r="J5516" i="15"/>
  <c r="M5515" i="15"/>
  <c r="L5515" i="15"/>
  <c r="J5515" i="15"/>
  <c r="M5514" i="15"/>
  <c r="L5514" i="15"/>
  <c r="J5514" i="15"/>
  <c r="M5513" i="15"/>
  <c r="L5513" i="15"/>
  <c r="J5513" i="15"/>
  <c r="M5512" i="15"/>
  <c r="L5512" i="15"/>
  <c r="J5512" i="15"/>
  <c r="M5511" i="15"/>
  <c r="L5511" i="15"/>
  <c r="J5511" i="15"/>
  <c r="M5510" i="15"/>
  <c r="L5510" i="15"/>
  <c r="J5510" i="15"/>
  <c r="M5509" i="15"/>
  <c r="L5509" i="15"/>
  <c r="J5509" i="15"/>
  <c r="M5508" i="15"/>
  <c r="L5508" i="15"/>
  <c r="J5508" i="15"/>
  <c r="M5507" i="15"/>
  <c r="L5507" i="15"/>
  <c r="J5507" i="15"/>
  <c r="M5506" i="15"/>
  <c r="L5506" i="15"/>
  <c r="J5506" i="15"/>
  <c r="M5505" i="15"/>
  <c r="L5505" i="15"/>
  <c r="J5505" i="15"/>
  <c r="M5504" i="15"/>
  <c r="L5504" i="15"/>
  <c r="J5504" i="15"/>
  <c r="M5503" i="15"/>
  <c r="L5503" i="15"/>
  <c r="J5503" i="15"/>
  <c r="M5502" i="15"/>
  <c r="L5502" i="15"/>
  <c r="J5502" i="15"/>
  <c r="M5501" i="15"/>
  <c r="L5501" i="15"/>
  <c r="J5501" i="15"/>
  <c r="M5500" i="15"/>
  <c r="L5500" i="15"/>
  <c r="J5500" i="15"/>
  <c r="M5499" i="15"/>
  <c r="L5499" i="15"/>
  <c r="J5499" i="15"/>
  <c r="M5498" i="15"/>
  <c r="L5498" i="15"/>
  <c r="J5498" i="15"/>
  <c r="M5497" i="15"/>
  <c r="L5497" i="15"/>
  <c r="J5497" i="15"/>
  <c r="M5496" i="15"/>
  <c r="L5496" i="15"/>
  <c r="J5496" i="15"/>
  <c r="M5495" i="15"/>
  <c r="L5495" i="15"/>
  <c r="J5495" i="15"/>
  <c r="M5494" i="15"/>
  <c r="L5494" i="15"/>
  <c r="J5494" i="15"/>
  <c r="M5493" i="15"/>
  <c r="L5493" i="15"/>
  <c r="J5493" i="15"/>
  <c r="M5492" i="15"/>
  <c r="L5492" i="15"/>
  <c r="J5492" i="15"/>
  <c r="M5491" i="15"/>
  <c r="L5491" i="15"/>
  <c r="J5491" i="15"/>
  <c r="M5490" i="15"/>
  <c r="L5490" i="15"/>
  <c r="J5490" i="15"/>
  <c r="M5489" i="15"/>
  <c r="L5489" i="15"/>
  <c r="J5489" i="15"/>
  <c r="M5488" i="15"/>
  <c r="L5488" i="15"/>
  <c r="J5488" i="15"/>
  <c r="M5487" i="15"/>
  <c r="L5487" i="15"/>
  <c r="J5487" i="15"/>
  <c r="M5486" i="15"/>
  <c r="L5486" i="15"/>
  <c r="J5486" i="15"/>
  <c r="M5485" i="15"/>
  <c r="L5485" i="15"/>
  <c r="J5485" i="15"/>
  <c r="M5484" i="15"/>
  <c r="L5484" i="15"/>
  <c r="J5484" i="15"/>
  <c r="M5483" i="15"/>
  <c r="L5483" i="15"/>
  <c r="J5483" i="15"/>
  <c r="M5482" i="15"/>
  <c r="L5482" i="15"/>
  <c r="J5482" i="15"/>
  <c r="M5481" i="15"/>
  <c r="L5481" i="15"/>
  <c r="J5481" i="15"/>
  <c r="M5480" i="15"/>
  <c r="L5480" i="15"/>
  <c r="J5480" i="15"/>
  <c r="M5479" i="15"/>
  <c r="L5479" i="15"/>
  <c r="J5479" i="15"/>
  <c r="M5478" i="15"/>
  <c r="L5478" i="15"/>
  <c r="J5478" i="15"/>
  <c r="M5477" i="15"/>
  <c r="L5477" i="15"/>
  <c r="J5477" i="15"/>
  <c r="M5476" i="15"/>
  <c r="L5476" i="15"/>
  <c r="J5476" i="15"/>
  <c r="M5475" i="15"/>
  <c r="L5475" i="15"/>
  <c r="J5475" i="15"/>
  <c r="M5474" i="15"/>
  <c r="L5474" i="15"/>
  <c r="J5474" i="15"/>
  <c r="M5473" i="15"/>
  <c r="L5473" i="15"/>
  <c r="J5473" i="15"/>
  <c r="M5472" i="15"/>
  <c r="L5472" i="15"/>
  <c r="J5472" i="15"/>
  <c r="M5471" i="15"/>
  <c r="L5471" i="15"/>
  <c r="J5471" i="15"/>
  <c r="M5470" i="15"/>
  <c r="L5470" i="15"/>
  <c r="J5470" i="15"/>
  <c r="M5469" i="15"/>
  <c r="L5469" i="15"/>
  <c r="J5469" i="15"/>
  <c r="M5468" i="15"/>
  <c r="L5468" i="15"/>
  <c r="J5468" i="15"/>
  <c r="M5467" i="15"/>
  <c r="L5467" i="15"/>
  <c r="J5467" i="15"/>
  <c r="M5466" i="15"/>
  <c r="L5466" i="15"/>
  <c r="J5466" i="15"/>
  <c r="M5465" i="15"/>
  <c r="L5465" i="15"/>
  <c r="J5465" i="15"/>
  <c r="M5464" i="15"/>
  <c r="L5464" i="15"/>
  <c r="J5464" i="15"/>
  <c r="M5463" i="15"/>
  <c r="L5463" i="15"/>
  <c r="J5463" i="15"/>
  <c r="M5462" i="15"/>
  <c r="L5462" i="15"/>
  <c r="J5462" i="15"/>
  <c r="M5461" i="15"/>
  <c r="L5461" i="15"/>
  <c r="J5461" i="15"/>
  <c r="M5460" i="15"/>
  <c r="L5460" i="15"/>
  <c r="J5460" i="15"/>
  <c r="M5459" i="15"/>
  <c r="L5459" i="15"/>
  <c r="J5459" i="15"/>
  <c r="M5458" i="15"/>
  <c r="L5458" i="15"/>
  <c r="J5458" i="15"/>
  <c r="M5457" i="15"/>
  <c r="L5457" i="15"/>
  <c r="J5457" i="15"/>
  <c r="M5456" i="15"/>
  <c r="L5456" i="15"/>
  <c r="J5456" i="15"/>
  <c r="M5455" i="15"/>
  <c r="L5455" i="15"/>
  <c r="J5455" i="15"/>
  <c r="M5454" i="15"/>
  <c r="L5454" i="15"/>
  <c r="J5454" i="15"/>
  <c r="M5453" i="15"/>
  <c r="L5453" i="15"/>
  <c r="J5453" i="15"/>
  <c r="M5452" i="15"/>
  <c r="L5452" i="15"/>
  <c r="J5452" i="15"/>
  <c r="M5451" i="15"/>
  <c r="L5451" i="15"/>
  <c r="J5451" i="15"/>
  <c r="M5450" i="15"/>
  <c r="L5450" i="15"/>
  <c r="J5450" i="15"/>
  <c r="M5449" i="15"/>
  <c r="L5449" i="15"/>
  <c r="J5449" i="15"/>
  <c r="M5448" i="15"/>
  <c r="L5448" i="15"/>
  <c r="J5448" i="15"/>
  <c r="M5447" i="15"/>
  <c r="L5447" i="15"/>
  <c r="J5447" i="15"/>
  <c r="M5446" i="15"/>
  <c r="L5446" i="15"/>
  <c r="J5446" i="15"/>
  <c r="M5445" i="15"/>
  <c r="L5445" i="15"/>
  <c r="J5445" i="15"/>
  <c r="M5444" i="15"/>
  <c r="L5444" i="15"/>
  <c r="J5444" i="15"/>
  <c r="M5443" i="15"/>
  <c r="L5443" i="15"/>
  <c r="J5443" i="15"/>
  <c r="M5442" i="15"/>
  <c r="L5442" i="15"/>
  <c r="J5442" i="15"/>
  <c r="M5441" i="15"/>
  <c r="L5441" i="15"/>
  <c r="J5441" i="15"/>
  <c r="M5440" i="15"/>
  <c r="L5440" i="15"/>
  <c r="J5440" i="15"/>
  <c r="M5439" i="15"/>
  <c r="L5439" i="15"/>
  <c r="J5439" i="15"/>
  <c r="M5438" i="15"/>
  <c r="L5438" i="15"/>
  <c r="J5438" i="15"/>
  <c r="M5437" i="15"/>
  <c r="L5437" i="15"/>
  <c r="J5437" i="15"/>
  <c r="M5436" i="15"/>
  <c r="L5436" i="15"/>
  <c r="J5436" i="15"/>
  <c r="M5435" i="15"/>
  <c r="L5435" i="15"/>
  <c r="J5435" i="15"/>
  <c r="M5434" i="15"/>
  <c r="L5434" i="15"/>
  <c r="J5434" i="15"/>
  <c r="M5433" i="15"/>
  <c r="L5433" i="15"/>
  <c r="J5433" i="15"/>
  <c r="M5432" i="15"/>
  <c r="L5432" i="15"/>
  <c r="J5432" i="15"/>
  <c r="M5431" i="15"/>
  <c r="L5431" i="15"/>
  <c r="J5431" i="15"/>
  <c r="M5430" i="15"/>
  <c r="L5430" i="15"/>
  <c r="J5430" i="15"/>
  <c r="M5429" i="15"/>
  <c r="L5429" i="15"/>
  <c r="J5429" i="15"/>
  <c r="M5428" i="15"/>
  <c r="L5428" i="15"/>
  <c r="J5428" i="15"/>
  <c r="M5427" i="15"/>
  <c r="L5427" i="15"/>
  <c r="J5427" i="15"/>
  <c r="M5426" i="15"/>
  <c r="L5426" i="15"/>
  <c r="J5426" i="15"/>
  <c r="M5425" i="15"/>
  <c r="L5425" i="15"/>
  <c r="J5425" i="15"/>
  <c r="M5424" i="15"/>
  <c r="L5424" i="15"/>
  <c r="J5424" i="15"/>
  <c r="M5423" i="15"/>
  <c r="L5423" i="15"/>
  <c r="J5423" i="15"/>
  <c r="M5422" i="15"/>
  <c r="L5422" i="15"/>
  <c r="J5422" i="15"/>
  <c r="M5421" i="15"/>
  <c r="L5421" i="15"/>
  <c r="J5421" i="15"/>
  <c r="M5420" i="15"/>
  <c r="L5420" i="15"/>
  <c r="J5420" i="15"/>
  <c r="M5419" i="15"/>
  <c r="L5419" i="15"/>
  <c r="J5419" i="15"/>
  <c r="M5418" i="15"/>
  <c r="L5418" i="15"/>
  <c r="J5418" i="15"/>
  <c r="M5417" i="15"/>
  <c r="L5417" i="15"/>
  <c r="J5417" i="15"/>
  <c r="M5416" i="15"/>
  <c r="L5416" i="15"/>
  <c r="J5416" i="15"/>
  <c r="M5415" i="15"/>
  <c r="L5415" i="15"/>
  <c r="J5415" i="15"/>
  <c r="M5414" i="15"/>
  <c r="L5414" i="15"/>
  <c r="J5414" i="15"/>
  <c r="M5413" i="15"/>
  <c r="L5413" i="15"/>
  <c r="J5413" i="15"/>
  <c r="M5412" i="15"/>
  <c r="L5412" i="15"/>
  <c r="J5412" i="15"/>
  <c r="M5411" i="15"/>
  <c r="L5411" i="15"/>
  <c r="J5411" i="15"/>
  <c r="M5410" i="15"/>
  <c r="L5410" i="15"/>
  <c r="J5410" i="15"/>
  <c r="M5409" i="15"/>
  <c r="L5409" i="15"/>
  <c r="J5409" i="15"/>
  <c r="M5408" i="15"/>
  <c r="L5408" i="15"/>
  <c r="J5408" i="15"/>
  <c r="M5407" i="15"/>
  <c r="L5407" i="15"/>
  <c r="J5407" i="15"/>
  <c r="M5406" i="15"/>
  <c r="L5406" i="15"/>
  <c r="J5406" i="15"/>
  <c r="M5405" i="15"/>
  <c r="L5405" i="15"/>
  <c r="J5405" i="15"/>
  <c r="M5404" i="15"/>
  <c r="L5404" i="15"/>
  <c r="J5404" i="15"/>
  <c r="M5403" i="15"/>
  <c r="L5403" i="15"/>
  <c r="J5403" i="15"/>
  <c r="M5402" i="15"/>
  <c r="L5402" i="15"/>
  <c r="J5402" i="15"/>
  <c r="M5401" i="15"/>
  <c r="L5401" i="15"/>
  <c r="J5401" i="15"/>
  <c r="M5400" i="15"/>
  <c r="L5400" i="15"/>
  <c r="J5400" i="15"/>
  <c r="M5399" i="15"/>
  <c r="L5399" i="15"/>
  <c r="J5399" i="15"/>
  <c r="M5398" i="15"/>
  <c r="L5398" i="15"/>
  <c r="J5398" i="15"/>
  <c r="M5397" i="15"/>
  <c r="L5397" i="15"/>
  <c r="J5397" i="15"/>
  <c r="M5396" i="15"/>
  <c r="L5396" i="15"/>
  <c r="J5396" i="15"/>
  <c r="M5395" i="15"/>
  <c r="L5395" i="15"/>
  <c r="J5395" i="15"/>
  <c r="M5394" i="15"/>
  <c r="L5394" i="15"/>
  <c r="J5394" i="15"/>
  <c r="M5393" i="15"/>
  <c r="L5393" i="15"/>
  <c r="J5393" i="15"/>
  <c r="M5392" i="15"/>
  <c r="L5392" i="15"/>
  <c r="J5392" i="15"/>
  <c r="M5391" i="15"/>
  <c r="L5391" i="15"/>
  <c r="J5391" i="15"/>
  <c r="M5390" i="15"/>
  <c r="L5390" i="15"/>
  <c r="J5390" i="15"/>
  <c r="M5389" i="15"/>
  <c r="L5389" i="15"/>
  <c r="J5389" i="15"/>
  <c r="M5388" i="15"/>
  <c r="L5388" i="15"/>
  <c r="J5388" i="15"/>
  <c r="M5387" i="15"/>
  <c r="L5387" i="15"/>
  <c r="J5387" i="15"/>
  <c r="M5386" i="15"/>
  <c r="L5386" i="15"/>
  <c r="J5386" i="15"/>
  <c r="M5385" i="15"/>
  <c r="L5385" i="15"/>
  <c r="J5385" i="15"/>
  <c r="M5384" i="15"/>
  <c r="L5384" i="15"/>
  <c r="J5384" i="15"/>
  <c r="M5383" i="15"/>
  <c r="L5383" i="15"/>
  <c r="J5383" i="15"/>
  <c r="M5382" i="15"/>
  <c r="L5382" i="15"/>
  <c r="J5382" i="15"/>
  <c r="M5381" i="15"/>
  <c r="L5381" i="15"/>
  <c r="J5381" i="15"/>
  <c r="M5380" i="15"/>
  <c r="L5380" i="15"/>
  <c r="J5380" i="15"/>
  <c r="M5379" i="15"/>
  <c r="L5379" i="15"/>
  <c r="J5379" i="15"/>
  <c r="M5378" i="15"/>
  <c r="L5378" i="15"/>
  <c r="J5378" i="15"/>
  <c r="M5377" i="15"/>
  <c r="L5377" i="15"/>
  <c r="J5377" i="15"/>
  <c r="M5376" i="15"/>
  <c r="L5376" i="15"/>
  <c r="J5376" i="15"/>
  <c r="M5375" i="15"/>
  <c r="L5375" i="15"/>
  <c r="J5375" i="15"/>
  <c r="M5374" i="15"/>
  <c r="L5374" i="15"/>
  <c r="J5374" i="15"/>
  <c r="M5373" i="15"/>
  <c r="L5373" i="15"/>
  <c r="J5373" i="15"/>
  <c r="M5372" i="15"/>
  <c r="L5372" i="15"/>
  <c r="J5372" i="15"/>
  <c r="M5371" i="15"/>
  <c r="L5371" i="15"/>
  <c r="J5371" i="15"/>
  <c r="M5370" i="15"/>
  <c r="L5370" i="15"/>
  <c r="J5370" i="15"/>
  <c r="M5369" i="15"/>
  <c r="L5369" i="15"/>
  <c r="J5369" i="15"/>
  <c r="M5368" i="15"/>
  <c r="L5368" i="15"/>
  <c r="J5368" i="15"/>
  <c r="M5367" i="15"/>
  <c r="L5367" i="15"/>
  <c r="J5367" i="15"/>
  <c r="M5366" i="15"/>
  <c r="L5366" i="15"/>
  <c r="J5366" i="15"/>
  <c r="M5365" i="15"/>
  <c r="L5365" i="15"/>
  <c r="J5365" i="15"/>
  <c r="M5364" i="15"/>
  <c r="L5364" i="15"/>
  <c r="J5364" i="15"/>
  <c r="M5363" i="15"/>
  <c r="L5363" i="15"/>
  <c r="J5363" i="15"/>
  <c r="M5362" i="15"/>
  <c r="L5362" i="15"/>
  <c r="J5362" i="15"/>
  <c r="M5361" i="15"/>
  <c r="L5361" i="15"/>
  <c r="J5361" i="15"/>
  <c r="M5360" i="15"/>
  <c r="L5360" i="15"/>
  <c r="J5360" i="15"/>
  <c r="M5359" i="15"/>
  <c r="L5359" i="15"/>
  <c r="J5359" i="15"/>
  <c r="M5358" i="15"/>
  <c r="L5358" i="15"/>
  <c r="J5358" i="15"/>
  <c r="M5357" i="15"/>
  <c r="L5357" i="15"/>
  <c r="J5357" i="15"/>
  <c r="M5356" i="15"/>
  <c r="L5356" i="15"/>
  <c r="J5356" i="15"/>
  <c r="M5355" i="15"/>
  <c r="L5355" i="15"/>
  <c r="J5355" i="15"/>
  <c r="M5354" i="15"/>
  <c r="L5354" i="15"/>
  <c r="J5354" i="15"/>
  <c r="M5353" i="15"/>
  <c r="L5353" i="15"/>
  <c r="J5353" i="15"/>
  <c r="M5352" i="15"/>
  <c r="L5352" i="15"/>
  <c r="J5352" i="15"/>
  <c r="M5351" i="15"/>
  <c r="L5351" i="15"/>
  <c r="J5351" i="15"/>
  <c r="M5350" i="15"/>
  <c r="L5350" i="15"/>
  <c r="J5350" i="15"/>
  <c r="M5349" i="15"/>
  <c r="L5349" i="15"/>
  <c r="J5349" i="15"/>
  <c r="M5348" i="15"/>
  <c r="L5348" i="15"/>
  <c r="J5348" i="15"/>
  <c r="M5347" i="15"/>
  <c r="L5347" i="15"/>
  <c r="J5347" i="15"/>
  <c r="M5346" i="15"/>
  <c r="L5346" i="15"/>
  <c r="J5346" i="15"/>
  <c r="M5345" i="15"/>
  <c r="L5345" i="15"/>
  <c r="J5345" i="15"/>
  <c r="M5344" i="15"/>
  <c r="L5344" i="15"/>
  <c r="J5344" i="15"/>
  <c r="M5343" i="15"/>
  <c r="L5343" i="15"/>
  <c r="J5343" i="15"/>
  <c r="M5342" i="15"/>
  <c r="L5342" i="15"/>
  <c r="J5342" i="15"/>
  <c r="M5341" i="15"/>
  <c r="L5341" i="15"/>
  <c r="J5341" i="15"/>
  <c r="M5340" i="15"/>
  <c r="L5340" i="15"/>
  <c r="J5340" i="15"/>
  <c r="M5339" i="15"/>
  <c r="L5339" i="15"/>
  <c r="J5339" i="15"/>
  <c r="M5338" i="15"/>
  <c r="L5338" i="15"/>
  <c r="J5338" i="15"/>
  <c r="M5337" i="15"/>
  <c r="L5337" i="15"/>
  <c r="J5337" i="15"/>
  <c r="M5336" i="15"/>
  <c r="L5336" i="15"/>
  <c r="J5336" i="15"/>
  <c r="M5335" i="15"/>
  <c r="L5335" i="15"/>
  <c r="J5335" i="15"/>
  <c r="M5334" i="15"/>
  <c r="L5334" i="15"/>
  <c r="J5334" i="15"/>
  <c r="M5333" i="15"/>
  <c r="L5333" i="15"/>
  <c r="J5333" i="15"/>
  <c r="M5332" i="15"/>
  <c r="L5332" i="15"/>
  <c r="J5332" i="15"/>
  <c r="M5331" i="15"/>
  <c r="L5331" i="15"/>
  <c r="J5331" i="15"/>
  <c r="M5330" i="15"/>
  <c r="L5330" i="15"/>
  <c r="J5330" i="15"/>
  <c r="M5329" i="15"/>
  <c r="L5329" i="15"/>
  <c r="J5329" i="15"/>
  <c r="M5328" i="15"/>
  <c r="L5328" i="15"/>
  <c r="J5328" i="15"/>
  <c r="M5327" i="15"/>
  <c r="L5327" i="15"/>
  <c r="J5327" i="15"/>
  <c r="M5326" i="15"/>
  <c r="L5326" i="15"/>
  <c r="J5326" i="15"/>
  <c r="M5325" i="15"/>
  <c r="L5325" i="15"/>
  <c r="J5325" i="15"/>
  <c r="M5324" i="15"/>
  <c r="L5324" i="15"/>
  <c r="J5324" i="15"/>
  <c r="M5323" i="15"/>
  <c r="L5323" i="15"/>
  <c r="J5323" i="15"/>
  <c r="M5322" i="15"/>
  <c r="L5322" i="15"/>
  <c r="J5322" i="15"/>
  <c r="M5321" i="15"/>
  <c r="L5321" i="15"/>
  <c r="J5321" i="15"/>
  <c r="M5320" i="15"/>
  <c r="L5320" i="15"/>
  <c r="J5320" i="15"/>
  <c r="M5319" i="15"/>
  <c r="L5319" i="15"/>
  <c r="J5319" i="15"/>
  <c r="M5318" i="15"/>
  <c r="L5318" i="15"/>
  <c r="J5318" i="15"/>
  <c r="M5317" i="15"/>
  <c r="L5317" i="15"/>
  <c r="J5317" i="15"/>
  <c r="M5316" i="15"/>
  <c r="L5316" i="15"/>
  <c r="J5316" i="15"/>
  <c r="M5315" i="15"/>
  <c r="L5315" i="15"/>
  <c r="J5315" i="15"/>
  <c r="M5314" i="15"/>
  <c r="L5314" i="15"/>
  <c r="J5314" i="15"/>
  <c r="M5313" i="15"/>
  <c r="L5313" i="15"/>
  <c r="J5313" i="15"/>
  <c r="M5312" i="15"/>
  <c r="L5312" i="15"/>
  <c r="J5312" i="15"/>
  <c r="M5311" i="15"/>
  <c r="L5311" i="15"/>
  <c r="J5311" i="15"/>
  <c r="M5310" i="15"/>
  <c r="L5310" i="15"/>
  <c r="J5310" i="15"/>
  <c r="M5309" i="15"/>
  <c r="L5309" i="15"/>
  <c r="J5309" i="15"/>
  <c r="M5308" i="15"/>
  <c r="L5308" i="15"/>
  <c r="J5308" i="15"/>
  <c r="M5307" i="15"/>
  <c r="L5307" i="15"/>
  <c r="J5307" i="15"/>
  <c r="M5306" i="15"/>
  <c r="L5306" i="15"/>
  <c r="J5306" i="15"/>
  <c r="F5305" i="15"/>
  <c r="M5304" i="15"/>
  <c r="L5304" i="15"/>
  <c r="J5304" i="15"/>
  <c r="M5303" i="15"/>
  <c r="L5303" i="15"/>
  <c r="J5303" i="15"/>
  <c r="M5302" i="15"/>
  <c r="L5302" i="15"/>
  <c r="J5302" i="15"/>
  <c r="M5301" i="15"/>
  <c r="L5301" i="15"/>
  <c r="J5301" i="15"/>
  <c r="M5300" i="15"/>
  <c r="L5300" i="15"/>
  <c r="J5300" i="15"/>
  <c r="M5299" i="15"/>
  <c r="L5299" i="15"/>
  <c r="J5299" i="15"/>
  <c r="M5298" i="15"/>
  <c r="L5298" i="15"/>
  <c r="J5298" i="15"/>
  <c r="M5297" i="15"/>
  <c r="L5297" i="15"/>
  <c r="J5297" i="15"/>
  <c r="M5296" i="15"/>
  <c r="L5296" i="15"/>
  <c r="J5296" i="15"/>
  <c r="M5295" i="15"/>
  <c r="L5295" i="15"/>
  <c r="J5295" i="15"/>
  <c r="M5294" i="15"/>
  <c r="L5294" i="15"/>
  <c r="J5294" i="15"/>
  <c r="M5293" i="15"/>
  <c r="L5293" i="15"/>
  <c r="J5293" i="15"/>
  <c r="M5292" i="15"/>
  <c r="L5292" i="15"/>
  <c r="J5292" i="15"/>
  <c r="M5291" i="15"/>
  <c r="L5291" i="15"/>
  <c r="J5291" i="15"/>
  <c r="M5290" i="15"/>
  <c r="L5290" i="15"/>
  <c r="J5290" i="15"/>
  <c r="M5289" i="15"/>
  <c r="L5289" i="15"/>
  <c r="J5289" i="15"/>
  <c r="M5288" i="15"/>
  <c r="L5288" i="15"/>
  <c r="J5288" i="15"/>
  <c r="M5287" i="15"/>
  <c r="L5287" i="15"/>
  <c r="J5287" i="15"/>
  <c r="M5286" i="15"/>
  <c r="L5286" i="15"/>
  <c r="J5286" i="15"/>
  <c r="M5285" i="15"/>
  <c r="L5285" i="15"/>
  <c r="J5285" i="15"/>
  <c r="M5284" i="15"/>
  <c r="L5284" i="15"/>
  <c r="J5284" i="15"/>
  <c r="M5283" i="15"/>
  <c r="L5283" i="15"/>
  <c r="J5283" i="15"/>
  <c r="M5282" i="15"/>
  <c r="L5282" i="15"/>
  <c r="J5282" i="15"/>
  <c r="M5281" i="15"/>
  <c r="L5281" i="15"/>
  <c r="J5281" i="15"/>
  <c r="M5280" i="15"/>
  <c r="L5280" i="15"/>
  <c r="J5280" i="15"/>
  <c r="M5279" i="15"/>
  <c r="L5279" i="15"/>
  <c r="J5279" i="15"/>
  <c r="M5278" i="15"/>
  <c r="L5278" i="15"/>
  <c r="J5278" i="15"/>
  <c r="M5277" i="15"/>
  <c r="L5277" i="15"/>
  <c r="J5277" i="15"/>
  <c r="M5276" i="15"/>
  <c r="L5276" i="15"/>
  <c r="J5276" i="15"/>
  <c r="M5275" i="15"/>
  <c r="L5275" i="15"/>
  <c r="J5275" i="15"/>
  <c r="M5274" i="15"/>
  <c r="L5274" i="15"/>
  <c r="J5274" i="15"/>
  <c r="M5273" i="15"/>
  <c r="L5273" i="15"/>
  <c r="J5273" i="15"/>
  <c r="M5272" i="15"/>
  <c r="L5272" i="15"/>
  <c r="J5272" i="15"/>
  <c r="M5271" i="15"/>
  <c r="L5271" i="15"/>
  <c r="J5271" i="15"/>
  <c r="M5270" i="15"/>
  <c r="L5270" i="15"/>
  <c r="J5270" i="15"/>
  <c r="M5269" i="15"/>
  <c r="L5269" i="15"/>
  <c r="J5269" i="15"/>
  <c r="M5268" i="15"/>
  <c r="L5268" i="15"/>
  <c r="J5268" i="15"/>
  <c r="M5267" i="15"/>
  <c r="L5267" i="15"/>
  <c r="J5267" i="15"/>
  <c r="M5266" i="15"/>
  <c r="L5266" i="15"/>
  <c r="J5266" i="15"/>
  <c r="M5265" i="15"/>
  <c r="L5265" i="15"/>
  <c r="J5265" i="15"/>
  <c r="M5264" i="15"/>
  <c r="L5264" i="15"/>
  <c r="J5264" i="15"/>
  <c r="M5263" i="15"/>
  <c r="L5263" i="15"/>
  <c r="J5263" i="15"/>
  <c r="M5262" i="15"/>
  <c r="L5262" i="15"/>
  <c r="J5262" i="15"/>
  <c r="M5261" i="15"/>
  <c r="L5261" i="15"/>
  <c r="J5261" i="15"/>
  <c r="M5260" i="15"/>
  <c r="L5260" i="15"/>
  <c r="J5260" i="15"/>
  <c r="M5259" i="15"/>
  <c r="L5259" i="15"/>
  <c r="J5259" i="15"/>
  <c r="M5258" i="15"/>
  <c r="L5258" i="15"/>
  <c r="J5258" i="15"/>
  <c r="M5257" i="15"/>
  <c r="L5257" i="15"/>
  <c r="J5257" i="15"/>
  <c r="M5256" i="15"/>
  <c r="L5256" i="15"/>
  <c r="J5256" i="15"/>
  <c r="M5255" i="15"/>
  <c r="L5255" i="15"/>
  <c r="J5255" i="15"/>
  <c r="M5254" i="15"/>
  <c r="L5254" i="15"/>
  <c r="J5254" i="15"/>
  <c r="M5253" i="15"/>
  <c r="L5253" i="15"/>
  <c r="J5253" i="15"/>
  <c r="M5252" i="15"/>
  <c r="L5252" i="15"/>
  <c r="J5252" i="15"/>
  <c r="M5251" i="15"/>
  <c r="L5251" i="15"/>
  <c r="J5251" i="15"/>
  <c r="F5250" i="15"/>
  <c r="Q5249" i="15"/>
  <c r="F5249" i="15"/>
  <c r="M5248" i="15"/>
  <c r="L5248" i="15"/>
  <c r="J5248" i="15"/>
  <c r="M5247" i="15"/>
  <c r="L5247" i="15"/>
  <c r="J5247" i="15"/>
  <c r="M5246" i="15"/>
  <c r="L5246" i="15"/>
  <c r="J5246" i="15"/>
  <c r="M5245" i="15"/>
  <c r="L5245" i="15"/>
  <c r="J5245" i="15"/>
  <c r="M5244" i="15"/>
  <c r="L5244" i="15"/>
  <c r="J5244" i="15"/>
  <c r="F5243" i="15"/>
  <c r="M5242" i="15"/>
  <c r="L5242" i="15"/>
  <c r="J5242" i="15"/>
  <c r="M5241" i="15"/>
  <c r="L5241" i="15"/>
  <c r="J5241" i="15"/>
  <c r="M5240" i="15"/>
  <c r="L5240" i="15"/>
  <c r="J5240" i="15"/>
  <c r="M5239" i="15"/>
  <c r="L5239" i="15"/>
  <c r="J5239" i="15"/>
  <c r="M5238" i="15"/>
  <c r="L5238" i="15"/>
  <c r="J5238" i="15"/>
  <c r="M5237" i="15"/>
  <c r="L5237" i="15"/>
  <c r="J5237" i="15"/>
  <c r="M5236" i="15"/>
  <c r="L5236" i="15"/>
  <c r="J5236" i="15"/>
  <c r="M5235" i="15"/>
  <c r="L5235" i="15"/>
  <c r="J5235" i="15"/>
  <c r="M5234" i="15"/>
  <c r="L5234" i="15"/>
  <c r="J5234" i="15"/>
  <c r="M5233" i="15"/>
  <c r="L5233" i="15"/>
  <c r="J5233" i="15"/>
  <c r="M5232" i="15"/>
  <c r="L5232" i="15"/>
  <c r="J5232" i="15"/>
  <c r="M5231" i="15"/>
  <c r="L5231" i="15"/>
  <c r="J5231" i="15"/>
  <c r="M5230" i="15"/>
  <c r="L5230" i="15"/>
  <c r="J5230" i="15"/>
  <c r="M5229" i="15"/>
  <c r="L5229" i="15"/>
  <c r="J5229" i="15"/>
  <c r="M5228" i="15"/>
  <c r="L5228" i="15"/>
  <c r="J5228" i="15"/>
  <c r="M5227" i="15"/>
  <c r="L5227" i="15"/>
  <c r="J5227" i="15"/>
  <c r="M5226" i="15"/>
  <c r="L5226" i="15"/>
  <c r="J5226" i="15"/>
  <c r="M5225" i="15"/>
  <c r="L5225" i="15"/>
  <c r="J5225" i="15"/>
  <c r="M5224" i="15"/>
  <c r="L5224" i="15"/>
  <c r="J5224" i="15"/>
  <c r="M5223" i="15"/>
  <c r="L5223" i="15"/>
  <c r="J5223" i="15"/>
  <c r="M5222" i="15"/>
  <c r="L5222" i="15"/>
  <c r="J5222" i="15"/>
  <c r="M5221" i="15"/>
  <c r="L5221" i="15"/>
  <c r="J5221" i="15"/>
  <c r="M5220" i="15"/>
  <c r="L5220" i="15"/>
  <c r="J5220" i="15"/>
  <c r="M5219" i="15"/>
  <c r="L5219" i="15"/>
  <c r="J5219" i="15"/>
  <c r="M5218" i="15"/>
  <c r="L5218" i="15"/>
  <c r="J5218" i="15"/>
  <c r="M5217" i="15"/>
  <c r="L5217" i="15"/>
  <c r="J5217" i="15"/>
  <c r="F5216" i="15"/>
  <c r="M5215" i="15"/>
  <c r="L5215" i="15"/>
  <c r="J5215" i="15"/>
  <c r="M5214" i="15"/>
  <c r="L5214" i="15"/>
  <c r="J5214" i="15"/>
  <c r="M5213" i="15"/>
  <c r="L5213" i="15"/>
  <c r="J5213" i="15"/>
  <c r="M5212" i="15"/>
  <c r="L5212" i="15"/>
  <c r="J5212" i="15"/>
  <c r="M5211" i="15"/>
  <c r="L5211" i="15"/>
  <c r="J5211" i="15"/>
  <c r="M5210" i="15"/>
  <c r="L5210" i="15"/>
  <c r="J5210" i="15"/>
  <c r="M5209" i="15"/>
  <c r="L5209" i="15"/>
  <c r="J5209" i="15"/>
  <c r="M5208" i="15"/>
  <c r="L5208" i="15"/>
  <c r="J5208" i="15"/>
  <c r="M5207" i="15"/>
  <c r="L5207" i="15"/>
  <c r="J5207" i="15"/>
  <c r="M5206" i="15"/>
  <c r="L5206" i="15"/>
  <c r="J5206" i="15"/>
  <c r="M5205" i="15"/>
  <c r="L5205" i="15"/>
  <c r="J5205" i="15"/>
  <c r="M5204" i="15"/>
  <c r="L5204" i="15"/>
  <c r="J5204" i="15"/>
  <c r="M5203" i="15"/>
  <c r="L5203" i="15"/>
  <c r="J5203" i="15"/>
  <c r="M5202" i="15"/>
  <c r="L5202" i="15"/>
  <c r="J5202" i="15"/>
  <c r="M5201" i="15"/>
  <c r="L5201" i="15"/>
  <c r="J5201" i="15"/>
  <c r="M5200" i="15"/>
  <c r="L5200" i="15"/>
  <c r="J5200" i="15"/>
  <c r="M5199" i="15"/>
  <c r="L5199" i="15"/>
  <c r="J5199" i="15"/>
  <c r="M5198" i="15"/>
  <c r="L5198" i="15"/>
  <c r="J5198" i="15"/>
  <c r="M5197" i="15"/>
  <c r="L5197" i="15"/>
  <c r="J5197" i="15"/>
  <c r="M5196" i="15"/>
  <c r="L5196" i="15"/>
  <c r="J5196" i="15"/>
  <c r="M5195" i="15"/>
  <c r="L5195" i="15"/>
  <c r="J5195" i="15"/>
  <c r="M5194" i="15"/>
  <c r="L5194" i="15"/>
  <c r="J5194" i="15"/>
  <c r="M5193" i="15"/>
  <c r="L5193" i="15"/>
  <c r="J5193" i="15"/>
  <c r="M5192" i="15"/>
  <c r="L5192" i="15"/>
  <c r="J5192" i="15"/>
  <c r="M5191" i="15"/>
  <c r="L5191" i="15"/>
  <c r="J5191" i="15"/>
  <c r="M5190" i="15"/>
  <c r="L5190" i="15"/>
  <c r="J5190" i="15"/>
  <c r="M5189" i="15"/>
  <c r="L5189" i="15"/>
  <c r="J5189" i="15"/>
  <c r="M5188" i="15"/>
  <c r="L5188" i="15"/>
  <c r="J5188" i="15"/>
  <c r="M5187" i="15"/>
  <c r="L5187" i="15"/>
  <c r="J5187" i="15"/>
  <c r="M5186" i="15"/>
  <c r="L5186" i="15"/>
  <c r="J5186" i="15"/>
  <c r="M5185" i="15"/>
  <c r="L5185" i="15"/>
  <c r="J5185" i="15"/>
  <c r="F5184" i="15"/>
  <c r="F5183" i="15"/>
  <c r="M5182" i="15"/>
  <c r="L5182" i="15"/>
  <c r="J5182" i="15"/>
  <c r="M5181" i="15"/>
  <c r="L5181" i="15"/>
  <c r="J5181" i="15"/>
  <c r="M5180" i="15"/>
  <c r="L5180" i="15"/>
  <c r="J5180" i="15"/>
  <c r="M5179" i="15"/>
  <c r="L5179" i="15"/>
  <c r="J5179" i="15"/>
  <c r="M5178" i="15"/>
  <c r="L5178" i="15"/>
  <c r="J5178" i="15"/>
  <c r="M5177" i="15"/>
  <c r="L5177" i="15"/>
  <c r="J5177" i="15"/>
  <c r="M5176" i="15"/>
  <c r="L5176" i="15"/>
  <c r="J5176" i="15"/>
  <c r="M5175" i="15"/>
  <c r="L5175" i="15"/>
  <c r="J5175" i="15"/>
  <c r="M5174" i="15"/>
  <c r="L5174" i="15"/>
  <c r="J5174" i="15"/>
  <c r="M5173" i="15"/>
  <c r="L5173" i="15"/>
  <c r="J5173" i="15"/>
  <c r="F5172" i="15"/>
  <c r="M5171" i="15"/>
  <c r="L5171" i="15"/>
  <c r="J5171" i="15"/>
  <c r="M5170" i="15"/>
  <c r="L5170" i="15"/>
  <c r="J5170" i="15"/>
  <c r="M5169" i="15"/>
  <c r="L5169" i="15"/>
  <c r="J5169" i="15"/>
  <c r="M5168" i="15"/>
  <c r="L5168" i="15"/>
  <c r="J5168" i="15"/>
  <c r="M5167" i="15"/>
  <c r="L5167" i="15"/>
  <c r="J5167" i="15"/>
  <c r="M5166" i="15"/>
  <c r="L5166" i="15"/>
  <c r="J5166" i="15"/>
  <c r="M5165" i="15"/>
  <c r="L5165" i="15"/>
  <c r="J5165" i="15"/>
  <c r="M5164" i="15"/>
  <c r="L5164" i="15"/>
  <c r="J5164" i="15"/>
  <c r="M5163" i="15"/>
  <c r="L5163" i="15"/>
  <c r="J5163" i="15"/>
  <c r="M5162" i="15"/>
  <c r="L5162" i="15"/>
  <c r="J5162" i="15"/>
  <c r="M5161" i="15"/>
  <c r="L5161" i="15"/>
  <c r="J5161" i="15"/>
  <c r="M5160" i="15"/>
  <c r="L5160" i="15"/>
  <c r="J5160" i="15"/>
  <c r="M5159" i="15"/>
  <c r="L5159" i="15"/>
  <c r="J5159" i="15"/>
  <c r="F5158" i="15"/>
  <c r="M5157" i="15"/>
  <c r="L5157" i="15"/>
  <c r="J5157" i="15"/>
  <c r="M5156" i="15"/>
  <c r="L5156" i="15"/>
  <c r="J5156" i="15"/>
  <c r="M5155" i="15"/>
  <c r="L5155" i="15"/>
  <c r="J5155" i="15"/>
  <c r="M5154" i="15"/>
  <c r="L5154" i="15"/>
  <c r="J5154" i="15"/>
  <c r="M5153" i="15"/>
  <c r="L5153" i="15"/>
  <c r="J5153" i="15"/>
  <c r="M5152" i="15"/>
  <c r="L5152" i="15"/>
  <c r="J5152" i="15"/>
  <c r="M5151" i="15"/>
  <c r="L5151" i="15"/>
  <c r="J5151" i="15"/>
  <c r="M5150" i="15"/>
  <c r="L5150" i="15"/>
  <c r="J5150" i="15"/>
  <c r="M5149" i="15"/>
  <c r="L5149" i="15"/>
  <c r="J5149" i="15"/>
  <c r="M5148" i="15"/>
  <c r="L5148" i="15"/>
  <c r="J5148" i="15"/>
  <c r="M5147" i="15"/>
  <c r="L5147" i="15"/>
  <c r="J5147" i="15"/>
  <c r="M5146" i="15"/>
  <c r="L5146" i="15"/>
  <c r="J5146" i="15"/>
  <c r="M5145" i="15"/>
  <c r="L5145" i="15"/>
  <c r="J5145" i="15"/>
  <c r="M5144" i="15"/>
  <c r="L5144" i="15"/>
  <c r="J5144" i="15"/>
  <c r="M5143" i="15"/>
  <c r="L5143" i="15"/>
  <c r="J5143" i="15"/>
  <c r="M5142" i="15"/>
  <c r="L5142" i="15"/>
  <c r="J5142" i="15"/>
  <c r="M5141" i="15"/>
  <c r="L5141" i="15"/>
  <c r="J5141" i="15"/>
  <c r="M5140" i="15"/>
  <c r="L5140" i="15"/>
  <c r="J5140" i="15"/>
  <c r="M5139" i="15"/>
  <c r="L5139" i="15"/>
  <c r="J5139" i="15"/>
  <c r="M5138" i="15"/>
  <c r="L5138" i="15"/>
  <c r="J5138" i="15"/>
  <c r="M5137" i="15"/>
  <c r="L5137" i="15"/>
  <c r="J5137" i="15"/>
  <c r="M5136" i="15"/>
  <c r="L5136" i="15"/>
  <c r="J5136" i="15"/>
  <c r="M5135" i="15"/>
  <c r="L5135" i="15"/>
  <c r="J5135" i="15"/>
  <c r="M5134" i="15"/>
  <c r="L5134" i="15"/>
  <c r="J5134" i="15"/>
  <c r="F5133" i="15"/>
  <c r="M5132" i="15"/>
  <c r="L5132" i="15"/>
  <c r="J5132" i="15"/>
  <c r="M5131" i="15"/>
  <c r="L5131" i="15"/>
  <c r="J5131" i="15"/>
  <c r="M5130" i="15"/>
  <c r="L5130" i="15"/>
  <c r="J5130" i="15"/>
  <c r="M5129" i="15"/>
  <c r="L5129" i="15"/>
  <c r="J5129" i="15"/>
  <c r="M5128" i="15"/>
  <c r="L5128" i="15"/>
  <c r="J5128" i="15"/>
  <c r="M5127" i="15"/>
  <c r="L5127" i="15"/>
  <c r="J5127" i="15"/>
  <c r="M5126" i="15"/>
  <c r="L5126" i="15"/>
  <c r="J5126" i="15"/>
  <c r="M5125" i="15"/>
  <c r="L5125" i="15"/>
  <c r="J5125" i="15"/>
  <c r="M5124" i="15"/>
  <c r="L5124" i="15"/>
  <c r="J5124" i="15"/>
  <c r="M5123" i="15"/>
  <c r="L5123" i="15"/>
  <c r="J5123" i="15"/>
  <c r="M5122" i="15"/>
  <c r="L5122" i="15"/>
  <c r="J5122" i="15"/>
  <c r="M5121" i="15"/>
  <c r="L5121" i="15"/>
  <c r="J5121" i="15"/>
  <c r="M5120" i="15"/>
  <c r="L5120" i="15"/>
  <c r="J5120" i="15"/>
  <c r="M5119" i="15"/>
  <c r="L5119" i="15"/>
  <c r="J5119" i="15"/>
  <c r="M5118" i="15"/>
  <c r="L5118" i="15"/>
  <c r="J5118" i="15"/>
  <c r="M5117" i="15"/>
  <c r="L5117" i="15"/>
  <c r="J5117" i="15"/>
  <c r="M5116" i="15"/>
  <c r="L5116" i="15"/>
  <c r="J5116" i="15"/>
  <c r="M5115" i="15"/>
  <c r="L5115" i="15"/>
  <c r="J5115" i="15"/>
  <c r="M5114" i="15"/>
  <c r="L5114" i="15"/>
  <c r="J5114" i="15"/>
  <c r="M5113" i="15"/>
  <c r="L5113" i="15"/>
  <c r="J5113" i="15"/>
  <c r="M5112" i="15"/>
  <c r="L5112" i="15"/>
  <c r="J5112" i="15"/>
  <c r="M5111" i="15"/>
  <c r="L5111" i="15"/>
  <c r="J5111" i="15"/>
  <c r="M5110" i="15"/>
  <c r="L5110" i="15"/>
  <c r="J5110" i="15"/>
  <c r="M5109" i="15"/>
  <c r="L5109" i="15"/>
  <c r="J5109" i="15"/>
  <c r="M5108" i="15"/>
  <c r="L5108" i="15"/>
  <c r="J5108" i="15"/>
  <c r="M5107" i="15"/>
  <c r="L5107" i="15"/>
  <c r="J5107" i="15"/>
  <c r="M5106" i="15"/>
  <c r="L5106" i="15"/>
  <c r="J5106" i="15"/>
  <c r="M5105" i="15"/>
  <c r="L5105" i="15"/>
  <c r="J5105" i="15"/>
  <c r="M5104" i="15"/>
  <c r="L5104" i="15"/>
  <c r="J5104" i="15"/>
  <c r="M5103" i="15"/>
  <c r="L5103" i="15"/>
  <c r="J5103" i="15"/>
  <c r="M5102" i="15"/>
  <c r="L5102" i="15"/>
  <c r="J5102" i="15"/>
  <c r="M5101" i="15"/>
  <c r="L5101" i="15"/>
  <c r="J5101" i="15"/>
  <c r="M5100" i="15"/>
  <c r="L5100" i="15"/>
  <c r="J5100" i="15"/>
  <c r="M5099" i="15"/>
  <c r="L5099" i="15"/>
  <c r="J5099" i="15"/>
  <c r="F5098" i="15"/>
  <c r="M5097" i="15"/>
  <c r="L5097" i="15"/>
  <c r="J5097" i="15"/>
  <c r="F5096" i="15"/>
  <c r="M5095" i="15"/>
  <c r="L5095" i="15"/>
  <c r="J5095" i="15"/>
  <c r="M5094" i="15"/>
  <c r="L5094" i="15"/>
  <c r="J5094" i="15"/>
  <c r="M5093" i="15"/>
  <c r="L5093" i="15"/>
  <c r="J5093" i="15"/>
  <c r="M5092" i="15"/>
  <c r="L5092" i="15"/>
  <c r="J5092" i="15"/>
  <c r="M5091" i="15"/>
  <c r="L5091" i="15"/>
  <c r="J5091" i="15"/>
  <c r="M5090" i="15"/>
  <c r="L5090" i="15"/>
  <c r="J5090" i="15"/>
  <c r="M5089" i="15"/>
  <c r="L5089" i="15"/>
  <c r="J5089" i="15"/>
  <c r="M5088" i="15"/>
  <c r="L5088" i="15"/>
  <c r="J5088" i="15"/>
  <c r="M5087" i="15"/>
  <c r="L5087" i="15"/>
  <c r="J5087" i="15"/>
  <c r="M5086" i="15"/>
  <c r="L5086" i="15"/>
  <c r="J5086" i="15"/>
  <c r="M5085" i="15"/>
  <c r="L5085" i="15"/>
  <c r="J5085" i="15"/>
  <c r="M5084" i="15"/>
  <c r="L5084" i="15"/>
  <c r="J5084" i="15"/>
  <c r="M5083" i="15"/>
  <c r="L5083" i="15"/>
  <c r="J5083" i="15"/>
  <c r="M5082" i="15"/>
  <c r="L5082" i="15"/>
  <c r="J5082" i="15"/>
  <c r="M5081" i="15"/>
  <c r="L5081" i="15"/>
  <c r="J5081" i="15"/>
  <c r="M5080" i="15"/>
  <c r="L5080" i="15"/>
  <c r="J5080" i="15"/>
  <c r="M5079" i="15"/>
  <c r="L5079" i="15"/>
  <c r="J5079" i="15"/>
  <c r="M5078" i="15"/>
  <c r="L5078" i="15"/>
  <c r="J5078" i="15"/>
  <c r="M5077" i="15"/>
  <c r="L5077" i="15"/>
  <c r="J5077" i="15"/>
  <c r="M5076" i="15"/>
  <c r="L5076" i="15"/>
  <c r="J5076" i="15"/>
  <c r="M5075" i="15"/>
  <c r="L5075" i="15"/>
  <c r="J5075" i="15"/>
  <c r="M5074" i="15"/>
  <c r="L5074" i="15"/>
  <c r="J5074" i="15"/>
  <c r="M5073" i="15"/>
  <c r="L5073" i="15"/>
  <c r="J5073" i="15"/>
  <c r="M5072" i="15"/>
  <c r="L5072" i="15"/>
  <c r="J5072" i="15"/>
  <c r="M5071" i="15"/>
  <c r="L5071" i="15"/>
  <c r="J5071" i="15"/>
  <c r="M5070" i="15"/>
  <c r="L5070" i="15"/>
  <c r="J5070" i="15"/>
  <c r="M5069" i="15"/>
  <c r="L5069" i="15"/>
  <c r="J5069" i="15"/>
  <c r="M5068" i="15"/>
  <c r="L5068" i="15"/>
  <c r="J5068" i="15"/>
  <c r="M5067" i="15"/>
  <c r="L5067" i="15"/>
  <c r="J5067" i="15"/>
  <c r="F5066" i="15"/>
  <c r="M5065" i="15"/>
  <c r="L5065" i="15"/>
  <c r="J5065" i="15"/>
  <c r="M5064" i="15"/>
  <c r="L5064" i="15"/>
  <c r="J5064" i="15"/>
  <c r="M5063" i="15"/>
  <c r="L5063" i="15"/>
  <c r="J5063" i="15"/>
  <c r="M5062" i="15"/>
  <c r="L5062" i="15"/>
  <c r="J5062" i="15"/>
  <c r="M5061" i="15"/>
  <c r="L5061" i="15"/>
  <c r="J5061" i="15"/>
  <c r="M5060" i="15"/>
  <c r="L5060" i="15"/>
  <c r="J5060" i="15"/>
  <c r="M5059" i="15"/>
  <c r="L5059" i="15"/>
  <c r="J5059" i="15"/>
  <c r="M5058" i="15"/>
  <c r="L5058" i="15"/>
  <c r="J5058" i="15"/>
  <c r="F5057" i="15"/>
  <c r="M5056" i="15"/>
  <c r="L5056" i="15"/>
  <c r="J5056" i="15"/>
  <c r="M5055" i="15"/>
  <c r="L5055" i="15"/>
  <c r="J5055" i="15"/>
  <c r="M5054" i="15"/>
  <c r="L5054" i="15"/>
  <c r="J5054" i="15"/>
  <c r="M5053" i="15"/>
  <c r="L5053" i="15"/>
  <c r="J5053" i="15"/>
  <c r="M5052" i="15"/>
  <c r="L5052" i="15"/>
  <c r="J5052" i="15"/>
  <c r="M5051" i="15"/>
  <c r="L5051" i="15"/>
  <c r="J5051" i="15"/>
  <c r="M5050" i="15"/>
  <c r="L5050" i="15"/>
  <c r="J5050" i="15"/>
  <c r="M5049" i="15"/>
  <c r="L5049" i="15"/>
  <c r="J5049" i="15"/>
  <c r="M5048" i="15"/>
  <c r="L5048" i="15"/>
  <c r="J5048" i="15"/>
  <c r="M5047" i="15"/>
  <c r="L5047" i="15"/>
  <c r="J5047" i="15"/>
  <c r="M5046" i="15"/>
  <c r="L5046" i="15"/>
  <c r="J5046" i="15"/>
  <c r="M5045" i="15"/>
  <c r="L5045" i="15"/>
  <c r="J5045" i="15"/>
  <c r="M5044" i="15"/>
  <c r="L5044" i="15"/>
  <c r="J5044" i="15"/>
  <c r="M5043" i="15"/>
  <c r="L5043" i="15"/>
  <c r="J5043" i="15"/>
  <c r="M5042" i="15"/>
  <c r="L5042" i="15"/>
  <c r="J5042" i="15"/>
  <c r="M5041" i="15"/>
  <c r="L5041" i="15"/>
  <c r="J5041" i="15"/>
  <c r="M5040" i="15"/>
  <c r="L5040" i="15"/>
  <c r="J5040" i="15"/>
  <c r="M5039" i="15"/>
  <c r="L5039" i="15"/>
  <c r="J5039" i="15"/>
  <c r="M5038" i="15"/>
  <c r="L5038" i="15"/>
  <c r="J5038" i="15"/>
  <c r="M5037" i="15"/>
  <c r="L5037" i="15"/>
  <c r="J5037" i="15"/>
  <c r="M5036" i="15"/>
  <c r="L5036" i="15"/>
  <c r="J5036" i="15"/>
  <c r="M5035" i="15"/>
  <c r="L5035" i="15"/>
  <c r="J5035" i="15"/>
  <c r="M5034" i="15"/>
  <c r="L5034" i="15"/>
  <c r="J5034" i="15"/>
  <c r="M5033" i="15"/>
  <c r="L5033" i="15"/>
  <c r="J5033" i="15"/>
  <c r="M5032" i="15"/>
  <c r="L5032" i="15"/>
  <c r="J5032" i="15"/>
  <c r="M5031" i="15"/>
  <c r="L5031" i="15"/>
  <c r="J5031" i="15"/>
  <c r="M5030" i="15"/>
  <c r="L5030" i="15"/>
  <c r="J5030" i="15"/>
  <c r="M5029" i="15"/>
  <c r="L5029" i="15"/>
  <c r="J5029" i="15"/>
  <c r="M5028" i="15"/>
  <c r="L5028" i="15"/>
  <c r="J5028" i="15"/>
  <c r="M5027" i="15"/>
  <c r="L5027" i="15"/>
  <c r="J5027" i="15"/>
  <c r="M5026" i="15"/>
  <c r="L5026" i="15"/>
  <c r="J5026" i="15"/>
  <c r="M5025" i="15"/>
  <c r="L5025" i="15"/>
  <c r="J5025" i="15"/>
  <c r="M5024" i="15"/>
  <c r="L5024" i="15"/>
  <c r="J5024" i="15"/>
  <c r="M5023" i="15"/>
  <c r="L5023" i="15"/>
  <c r="J5023" i="15"/>
  <c r="M5022" i="15"/>
  <c r="L5022" i="15"/>
  <c r="J5022" i="15"/>
  <c r="M5021" i="15"/>
  <c r="L5021" i="15"/>
  <c r="J5021" i="15"/>
  <c r="M5020" i="15"/>
  <c r="L5020" i="15"/>
  <c r="J5020" i="15"/>
  <c r="M5019" i="15"/>
  <c r="L5019" i="15"/>
  <c r="J5019" i="15"/>
  <c r="M5018" i="15"/>
  <c r="L5018" i="15"/>
  <c r="J5018" i="15"/>
  <c r="M5017" i="15"/>
  <c r="L5017" i="15"/>
  <c r="J5017" i="15"/>
  <c r="M5016" i="15"/>
  <c r="L5016" i="15"/>
  <c r="J5016" i="15"/>
  <c r="M5015" i="15"/>
  <c r="L5015" i="15"/>
  <c r="J5015" i="15"/>
  <c r="M5014" i="15"/>
  <c r="L5014" i="15"/>
  <c r="J5014" i="15"/>
  <c r="M5013" i="15"/>
  <c r="L5013" i="15"/>
  <c r="J5013" i="15"/>
  <c r="M5012" i="15"/>
  <c r="L5012" i="15"/>
  <c r="J5012" i="15"/>
  <c r="M5011" i="15"/>
  <c r="L5011" i="15"/>
  <c r="J5011" i="15"/>
  <c r="M5010" i="15"/>
  <c r="L5010" i="15"/>
  <c r="J5010" i="15"/>
  <c r="M5009" i="15"/>
  <c r="L5009" i="15"/>
  <c r="J5009" i="15"/>
  <c r="M5008" i="15"/>
  <c r="L5008" i="15"/>
  <c r="J5008" i="15"/>
  <c r="M5007" i="15"/>
  <c r="L5007" i="15"/>
  <c r="J5007" i="15"/>
  <c r="M5006" i="15"/>
  <c r="L5006" i="15"/>
  <c r="J5006" i="15"/>
  <c r="M5005" i="15"/>
  <c r="L5005" i="15"/>
  <c r="J5005" i="15"/>
  <c r="M5004" i="15"/>
  <c r="L5004" i="15"/>
  <c r="J5004" i="15"/>
  <c r="M5003" i="15"/>
  <c r="L5003" i="15"/>
  <c r="J5003" i="15"/>
  <c r="M5002" i="15"/>
  <c r="L5002" i="15"/>
  <c r="J5002" i="15"/>
  <c r="M5001" i="15"/>
  <c r="L5001" i="15"/>
  <c r="J5001" i="15"/>
  <c r="M5000" i="15"/>
  <c r="L5000" i="15"/>
  <c r="J5000" i="15"/>
  <c r="M4999" i="15"/>
  <c r="L4999" i="15"/>
  <c r="J4999" i="15"/>
  <c r="M4998" i="15"/>
  <c r="L4998" i="15"/>
  <c r="J4998" i="15"/>
  <c r="M4997" i="15"/>
  <c r="L4997" i="15"/>
  <c r="J4997" i="15"/>
  <c r="M4996" i="15"/>
  <c r="L4996" i="15"/>
  <c r="J4996" i="15"/>
  <c r="M4995" i="15"/>
  <c r="L4995" i="15"/>
  <c r="J4995" i="15"/>
  <c r="M4994" i="15"/>
  <c r="L4994" i="15"/>
  <c r="J4994" i="15"/>
  <c r="M4993" i="15"/>
  <c r="L4993" i="15"/>
  <c r="J4993" i="15"/>
  <c r="M4992" i="15"/>
  <c r="L4992" i="15"/>
  <c r="J4992" i="15"/>
  <c r="M4991" i="15"/>
  <c r="L4991" i="15"/>
  <c r="J4991" i="15"/>
  <c r="M4990" i="15"/>
  <c r="L4990" i="15"/>
  <c r="J4990" i="15"/>
  <c r="M4989" i="15"/>
  <c r="L4989" i="15"/>
  <c r="J4989" i="15"/>
  <c r="M4988" i="15"/>
  <c r="L4988" i="15"/>
  <c r="J4988" i="15"/>
  <c r="M4987" i="15"/>
  <c r="L4987" i="15"/>
  <c r="J4987" i="15"/>
  <c r="M4986" i="15"/>
  <c r="L4986" i="15"/>
  <c r="J4986" i="15"/>
  <c r="M4985" i="15"/>
  <c r="L4985" i="15"/>
  <c r="J4985" i="15"/>
  <c r="M4984" i="15"/>
  <c r="L4984" i="15"/>
  <c r="J4984" i="15"/>
  <c r="M4983" i="15"/>
  <c r="L4983" i="15"/>
  <c r="J4983" i="15"/>
  <c r="M4982" i="15"/>
  <c r="L4982" i="15"/>
  <c r="J4982" i="15"/>
  <c r="M4981" i="15"/>
  <c r="L4981" i="15"/>
  <c r="J4981" i="15"/>
  <c r="M4980" i="15"/>
  <c r="L4980" i="15"/>
  <c r="J4980" i="15"/>
  <c r="M4979" i="15"/>
  <c r="L4979" i="15"/>
  <c r="J4979" i="15"/>
  <c r="M4978" i="15"/>
  <c r="L4978" i="15"/>
  <c r="J4978" i="15"/>
  <c r="M4977" i="15"/>
  <c r="L4977" i="15"/>
  <c r="J4977" i="15"/>
  <c r="M4976" i="15"/>
  <c r="L4976" i="15"/>
  <c r="J4976" i="15"/>
  <c r="M4975" i="15"/>
  <c r="L4975" i="15"/>
  <c r="J4975" i="15"/>
  <c r="M4974" i="15"/>
  <c r="L4974" i="15"/>
  <c r="J4974" i="15"/>
  <c r="M4973" i="15"/>
  <c r="L4973" i="15"/>
  <c r="J4973" i="15"/>
  <c r="M4972" i="15"/>
  <c r="L4972" i="15"/>
  <c r="J4972" i="15"/>
  <c r="M4971" i="15"/>
  <c r="L4971" i="15"/>
  <c r="J4971" i="15"/>
  <c r="M4970" i="15"/>
  <c r="L4970" i="15"/>
  <c r="J4970" i="15"/>
  <c r="M4969" i="15"/>
  <c r="L4969" i="15"/>
  <c r="J4969" i="15"/>
  <c r="M4968" i="15"/>
  <c r="L4968" i="15"/>
  <c r="J4968" i="15"/>
  <c r="M4967" i="15"/>
  <c r="L4967" i="15"/>
  <c r="J4967" i="15"/>
  <c r="M4966" i="15"/>
  <c r="L4966" i="15"/>
  <c r="J4966" i="15"/>
  <c r="M4965" i="15"/>
  <c r="L4965" i="15"/>
  <c r="J4965" i="15"/>
  <c r="M4964" i="15"/>
  <c r="L4964" i="15"/>
  <c r="J4964" i="15"/>
  <c r="M4963" i="15"/>
  <c r="L4963" i="15"/>
  <c r="J4963" i="15"/>
  <c r="M4962" i="15"/>
  <c r="L4962" i="15"/>
  <c r="J4962" i="15"/>
  <c r="M4961" i="15"/>
  <c r="L4961" i="15"/>
  <c r="J4961" i="15"/>
  <c r="M4960" i="15"/>
  <c r="L4960" i="15"/>
  <c r="J4960" i="15"/>
  <c r="M4959" i="15"/>
  <c r="L4959" i="15"/>
  <c r="J4959" i="15"/>
  <c r="M4958" i="15"/>
  <c r="L4958" i="15"/>
  <c r="J4958" i="15"/>
  <c r="M4957" i="15"/>
  <c r="L4957" i="15"/>
  <c r="J4957" i="15"/>
  <c r="M4956" i="15"/>
  <c r="L4956" i="15"/>
  <c r="J4956" i="15"/>
  <c r="M4955" i="15"/>
  <c r="L4955" i="15"/>
  <c r="J4955" i="15"/>
  <c r="M4954" i="15"/>
  <c r="L4954" i="15"/>
  <c r="J4954" i="15"/>
  <c r="M4953" i="15"/>
  <c r="L4953" i="15"/>
  <c r="J4953" i="15"/>
  <c r="M4952" i="15"/>
  <c r="L4952" i="15"/>
  <c r="J4952" i="15"/>
  <c r="M4951" i="15"/>
  <c r="L4951" i="15"/>
  <c r="J4951" i="15"/>
  <c r="M4950" i="15"/>
  <c r="L4950" i="15"/>
  <c r="J4950" i="15"/>
  <c r="M4949" i="15"/>
  <c r="L4949" i="15"/>
  <c r="J4949" i="15"/>
  <c r="M4948" i="15"/>
  <c r="L4948" i="15"/>
  <c r="J4948" i="15"/>
  <c r="M4947" i="15"/>
  <c r="L4947" i="15"/>
  <c r="J4947" i="15"/>
  <c r="M4946" i="15"/>
  <c r="L4946" i="15"/>
  <c r="J4946" i="15"/>
  <c r="M4945" i="15"/>
  <c r="L4945" i="15"/>
  <c r="J4945" i="15"/>
  <c r="M4944" i="15"/>
  <c r="L4944" i="15"/>
  <c r="J4944" i="15"/>
  <c r="M4943" i="15"/>
  <c r="L4943" i="15"/>
  <c r="J4943" i="15"/>
  <c r="M4942" i="15"/>
  <c r="L4942" i="15"/>
  <c r="J4942" i="15"/>
  <c r="M4941" i="15"/>
  <c r="L4941" i="15"/>
  <c r="J4941" i="15"/>
  <c r="M4940" i="15"/>
  <c r="L4940" i="15"/>
  <c r="J4940" i="15"/>
  <c r="M4939" i="15"/>
  <c r="L4939" i="15"/>
  <c r="J4939" i="15"/>
  <c r="M4938" i="15"/>
  <c r="L4938" i="15"/>
  <c r="J4938" i="15"/>
  <c r="M4937" i="15"/>
  <c r="L4937" i="15"/>
  <c r="J4937" i="15"/>
  <c r="M4936" i="15"/>
  <c r="L4936" i="15"/>
  <c r="J4936" i="15"/>
  <c r="M4935" i="15"/>
  <c r="L4935" i="15"/>
  <c r="J4935" i="15"/>
  <c r="M4934" i="15"/>
  <c r="L4934" i="15"/>
  <c r="J4934" i="15"/>
  <c r="M4933" i="15"/>
  <c r="L4933" i="15"/>
  <c r="J4933" i="15"/>
  <c r="M4932" i="15"/>
  <c r="L4932" i="15"/>
  <c r="J4932" i="15"/>
  <c r="M4931" i="15"/>
  <c r="L4931" i="15"/>
  <c r="J4931" i="15"/>
  <c r="M4930" i="15"/>
  <c r="L4930" i="15"/>
  <c r="J4930" i="15"/>
  <c r="M4929" i="15"/>
  <c r="L4929" i="15"/>
  <c r="J4929" i="15"/>
  <c r="M4928" i="15"/>
  <c r="L4928" i="15"/>
  <c r="J4928" i="15"/>
  <c r="M4927" i="15"/>
  <c r="L4927" i="15"/>
  <c r="J4927" i="15"/>
  <c r="M4926" i="15"/>
  <c r="L4926" i="15"/>
  <c r="J4926" i="15"/>
  <c r="M4925" i="15"/>
  <c r="L4925" i="15"/>
  <c r="J4925" i="15"/>
  <c r="M4924" i="15"/>
  <c r="L4924" i="15"/>
  <c r="J4924" i="15"/>
  <c r="M4923" i="15"/>
  <c r="L4923" i="15"/>
  <c r="J4923" i="15"/>
  <c r="M4922" i="15"/>
  <c r="L4922" i="15"/>
  <c r="J4922" i="15"/>
  <c r="M4921" i="15"/>
  <c r="L4921" i="15"/>
  <c r="J4921" i="15"/>
  <c r="M4920" i="15"/>
  <c r="L4920" i="15"/>
  <c r="J4920" i="15"/>
  <c r="M4919" i="15"/>
  <c r="L4919" i="15"/>
  <c r="J4919" i="15"/>
  <c r="M4918" i="15"/>
  <c r="L4918" i="15"/>
  <c r="J4918" i="15"/>
  <c r="M4917" i="15"/>
  <c r="L4917" i="15"/>
  <c r="J4917" i="15"/>
  <c r="F4916" i="15"/>
  <c r="M4915" i="15"/>
  <c r="L4915" i="15"/>
  <c r="J4915" i="15"/>
  <c r="M4914" i="15"/>
  <c r="L4914" i="15"/>
  <c r="J4914" i="15"/>
  <c r="M4913" i="15"/>
  <c r="L4913" i="15"/>
  <c r="J4913" i="15"/>
  <c r="M4912" i="15"/>
  <c r="L4912" i="15"/>
  <c r="J4912" i="15"/>
  <c r="M4911" i="15"/>
  <c r="L4911" i="15"/>
  <c r="J4911" i="15"/>
  <c r="M4910" i="15"/>
  <c r="L4910" i="15"/>
  <c r="J4910" i="15"/>
  <c r="M4909" i="15"/>
  <c r="L4909" i="15"/>
  <c r="J4909" i="15"/>
  <c r="M4908" i="15"/>
  <c r="L4908" i="15"/>
  <c r="J4908" i="15"/>
  <c r="M4907" i="15"/>
  <c r="L4907" i="15"/>
  <c r="J4907" i="15"/>
  <c r="M4906" i="15"/>
  <c r="L4906" i="15"/>
  <c r="J4906" i="15"/>
  <c r="M4905" i="15"/>
  <c r="L4905" i="15"/>
  <c r="J4905" i="15"/>
  <c r="M4904" i="15"/>
  <c r="L4904" i="15"/>
  <c r="J4904" i="15"/>
  <c r="M4903" i="15"/>
  <c r="L4903" i="15"/>
  <c r="J4903" i="15"/>
  <c r="M4902" i="15"/>
  <c r="L4902" i="15"/>
  <c r="J4902" i="15"/>
  <c r="M4901" i="15"/>
  <c r="L4901" i="15"/>
  <c r="J4901" i="15"/>
  <c r="M4900" i="15"/>
  <c r="L4900" i="15"/>
  <c r="J4900" i="15"/>
  <c r="M4899" i="15"/>
  <c r="L4899" i="15"/>
  <c r="J4899" i="15"/>
  <c r="M4898" i="15"/>
  <c r="L4898" i="15"/>
  <c r="J4898" i="15"/>
  <c r="M4897" i="15"/>
  <c r="L4897" i="15"/>
  <c r="J4897" i="15"/>
  <c r="F4896" i="15"/>
  <c r="M4895" i="15"/>
  <c r="L4895" i="15"/>
  <c r="J4895" i="15"/>
  <c r="M4894" i="15"/>
  <c r="L4894" i="15"/>
  <c r="J4894" i="15"/>
  <c r="M4893" i="15"/>
  <c r="L4893" i="15"/>
  <c r="J4893" i="15"/>
  <c r="M4892" i="15"/>
  <c r="L4892" i="15"/>
  <c r="J4892" i="15"/>
  <c r="M4891" i="15"/>
  <c r="L4891" i="15"/>
  <c r="J4891" i="15"/>
  <c r="M4890" i="15"/>
  <c r="L4890" i="15"/>
  <c r="J4890" i="15"/>
  <c r="M4889" i="15"/>
  <c r="L4889" i="15"/>
  <c r="J4889" i="15"/>
  <c r="M4888" i="15"/>
  <c r="L4888" i="15"/>
  <c r="J4888" i="15"/>
  <c r="M4887" i="15"/>
  <c r="L4887" i="15"/>
  <c r="J4887" i="15"/>
  <c r="M4886" i="15"/>
  <c r="L4886" i="15"/>
  <c r="J4886" i="15"/>
  <c r="M4885" i="15"/>
  <c r="L4885" i="15"/>
  <c r="J4885" i="15"/>
  <c r="M4884" i="15"/>
  <c r="L4884" i="15"/>
  <c r="J4884" i="15"/>
  <c r="M4883" i="15"/>
  <c r="L4883" i="15"/>
  <c r="J4883" i="15"/>
  <c r="M4882" i="15"/>
  <c r="L4882" i="15"/>
  <c r="J4882" i="15"/>
  <c r="M4881" i="15"/>
  <c r="L4881" i="15"/>
  <c r="J4881" i="15"/>
  <c r="M4880" i="15"/>
  <c r="L4880" i="15"/>
  <c r="J4880" i="15"/>
  <c r="M4879" i="15"/>
  <c r="L4879" i="15"/>
  <c r="J4879" i="15"/>
  <c r="M4878" i="15"/>
  <c r="L4878" i="15"/>
  <c r="J4878" i="15"/>
  <c r="M4877" i="15"/>
  <c r="L4877" i="15"/>
  <c r="J4877" i="15"/>
  <c r="M4876" i="15"/>
  <c r="L4876" i="15"/>
  <c r="J4876" i="15"/>
  <c r="M4875" i="15"/>
  <c r="L4875" i="15"/>
  <c r="J4875" i="15"/>
  <c r="M4874" i="15"/>
  <c r="L4874" i="15"/>
  <c r="J4874" i="15"/>
  <c r="M4873" i="15"/>
  <c r="L4873" i="15"/>
  <c r="J4873" i="15"/>
  <c r="M4872" i="15"/>
  <c r="L4872" i="15"/>
  <c r="J4872" i="15"/>
  <c r="M4871" i="15"/>
  <c r="L4871" i="15"/>
  <c r="J4871" i="15"/>
  <c r="M4870" i="15"/>
  <c r="L4870" i="15"/>
  <c r="J4870" i="15"/>
  <c r="M4869" i="15"/>
  <c r="L4869" i="15"/>
  <c r="J4869" i="15"/>
  <c r="M4868" i="15"/>
  <c r="L4868" i="15"/>
  <c r="J4868" i="15"/>
  <c r="M4867" i="15"/>
  <c r="L4867" i="15"/>
  <c r="J4867" i="15"/>
  <c r="M4866" i="15"/>
  <c r="L4866" i="15"/>
  <c r="J4866" i="15"/>
  <c r="M4865" i="15"/>
  <c r="L4865" i="15"/>
  <c r="J4865" i="15"/>
  <c r="M4864" i="15"/>
  <c r="L4864" i="15"/>
  <c r="J4864" i="15"/>
  <c r="M4863" i="15"/>
  <c r="L4863" i="15"/>
  <c r="J4863" i="15"/>
  <c r="M4862" i="15"/>
  <c r="L4862" i="15"/>
  <c r="J4862" i="15"/>
  <c r="M4861" i="15"/>
  <c r="L4861" i="15"/>
  <c r="J4861" i="15"/>
  <c r="M4860" i="15"/>
  <c r="L4860" i="15"/>
  <c r="J4860" i="15"/>
  <c r="M4859" i="15"/>
  <c r="L4859" i="15"/>
  <c r="J4859" i="15"/>
  <c r="M4858" i="15"/>
  <c r="L4858" i="15"/>
  <c r="J4858" i="15"/>
  <c r="M4857" i="15"/>
  <c r="L4857" i="15"/>
  <c r="J4857" i="15"/>
  <c r="M4856" i="15"/>
  <c r="L4856" i="15"/>
  <c r="J4856" i="15"/>
  <c r="M4855" i="15"/>
  <c r="L4855" i="15"/>
  <c r="J4855" i="15"/>
  <c r="M4854" i="15"/>
  <c r="L4854" i="15"/>
  <c r="J4854" i="15"/>
  <c r="M4853" i="15"/>
  <c r="L4853" i="15"/>
  <c r="J4853" i="15"/>
  <c r="M4852" i="15"/>
  <c r="L4852" i="15"/>
  <c r="J4852" i="15"/>
  <c r="M4851" i="15"/>
  <c r="L4851" i="15"/>
  <c r="J4851" i="15"/>
  <c r="M4850" i="15"/>
  <c r="L4850" i="15"/>
  <c r="J4850" i="15"/>
  <c r="M4849" i="15"/>
  <c r="L4849" i="15"/>
  <c r="J4849" i="15"/>
  <c r="M4848" i="15"/>
  <c r="L4848" i="15"/>
  <c r="J4848" i="15"/>
  <c r="M4847" i="15"/>
  <c r="L4847" i="15"/>
  <c r="J4847" i="15"/>
  <c r="M4846" i="15"/>
  <c r="L4846" i="15"/>
  <c r="J4846" i="15"/>
  <c r="M4845" i="15"/>
  <c r="L4845" i="15"/>
  <c r="J4845" i="15"/>
  <c r="M4844" i="15"/>
  <c r="L4844" i="15"/>
  <c r="J4844" i="15"/>
  <c r="M4843" i="15"/>
  <c r="L4843" i="15"/>
  <c r="J4843" i="15"/>
  <c r="M4842" i="15"/>
  <c r="L4842" i="15"/>
  <c r="J4842" i="15"/>
  <c r="M4841" i="15"/>
  <c r="L4841" i="15"/>
  <c r="J4841" i="15"/>
  <c r="M4840" i="15"/>
  <c r="L4840" i="15"/>
  <c r="J4840" i="15"/>
  <c r="M4839" i="15"/>
  <c r="L4839" i="15"/>
  <c r="J4839" i="15"/>
  <c r="M4838" i="15"/>
  <c r="L4838" i="15"/>
  <c r="J4838" i="15"/>
  <c r="M4837" i="15"/>
  <c r="L4837" i="15"/>
  <c r="J4837" i="15"/>
  <c r="M4836" i="15"/>
  <c r="L4836" i="15"/>
  <c r="J4836" i="15"/>
  <c r="M4835" i="15"/>
  <c r="L4835" i="15"/>
  <c r="J4835" i="15"/>
  <c r="M4834" i="15"/>
  <c r="L4834" i="15"/>
  <c r="J4834" i="15"/>
  <c r="M4833" i="15"/>
  <c r="L4833" i="15"/>
  <c r="J4833" i="15"/>
  <c r="M4832" i="15"/>
  <c r="L4832" i="15"/>
  <c r="J4832" i="15"/>
  <c r="M4831" i="15"/>
  <c r="L4831" i="15"/>
  <c r="J4831" i="15"/>
  <c r="M4830" i="15"/>
  <c r="L4830" i="15"/>
  <c r="J4830" i="15"/>
  <c r="M4829" i="15"/>
  <c r="L4829" i="15"/>
  <c r="J4829" i="15"/>
  <c r="M4828" i="15"/>
  <c r="L4828" i="15"/>
  <c r="J4828" i="15"/>
  <c r="M4827" i="15"/>
  <c r="L4827" i="15"/>
  <c r="J4827" i="15"/>
  <c r="M4826" i="15"/>
  <c r="L4826" i="15"/>
  <c r="J4826" i="15"/>
  <c r="M4825" i="15"/>
  <c r="L4825" i="15"/>
  <c r="J4825" i="15"/>
  <c r="M4824" i="15"/>
  <c r="L4824" i="15"/>
  <c r="J4824" i="15"/>
  <c r="M4823" i="15"/>
  <c r="L4823" i="15"/>
  <c r="J4823" i="15"/>
  <c r="M4822" i="15"/>
  <c r="L4822" i="15"/>
  <c r="J4822" i="15"/>
  <c r="M4821" i="15"/>
  <c r="L4821" i="15"/>
  <c r="J4821" i="15"/>
  <c r="M4820" i="15"/>
  <c r="L4820" i="15"/>
  <c r="J4820" i="15"/>
  <c r="M4819" i="15"/>
  <c r="L4819" i="15"/>
  <c r="J4819" i="15"/>
  <c r="F4818" i="15"/>
  <c r="M4817" i="15"/>
  <c r="L4817" i="15"/>
  <c r="J4817" i="15"/>
  <c r="M4816" i="15"/>
  <c r="L4816" i="15"/>
  <c r="J4816" i="15"/>
  <c r="M4815" i="15"/>
  <c r="L4815" i="15"/>
  <c r="J4815" i="15"/>
  <c r="M4814" i="15"/>
  <c r="L4814" i="15"/>
  <c r="J4814" i="15"/>
  <c r="M4813" i="15"/>
  <c r="L4813" i="15"/>
  <c r="J4813" i="15"/>
  <c r="M4812" i="15"/>
  <c r="L4812" i="15"/>
  <c r="J4812" i="15"/>
  <c r="M4811" i="15"/>
  <c r="L4811" i="15"/>
  <c r="J4811" i="15"/>
  <c r="M4810" i="15"/>
  <c r="L4810" i="15"/>
  <c r="J4810" i="15"/>
  <c r="M4809" i="15"/>
  <c r="L4809" i="15"/>
  <c r="J4809" i="15"/>
  <c r="M4808" i="15"/>
  <c r="L4808" i="15"/>
  <c r="J4808" i="15"/>
  <c r="M4807" i="15"/>
  <c r="L4807" i="15"/>
  <c r="J4807" i="15"/>
  <c r="M4806" i="15"/>
  <c r="L4806" i="15"/>
  <c r="J4806" i="15"/>
  <c r="M4805" i="15"/>
  <c r="L4805" i="15"/>
  <c r="J4805" i="15"/>
  <c r="M4804" i="15"/>
  <c r="L4804" i="15"/>
  <c r="J4804" i="15"/>
  <c r="M4803" i="15"/>
  <c r="L4803" i="15"/>
  <c r="J4803" i="15"/>
  <c r="M4802" i="15"/>
  <c r="L4802" i="15"/>
  <c r="J4802" i="15"/>
  <c r="M4801" i="15"/>
  <c r="L4801" i="15"/>
  <c r="J4801" i="15"/>
  <c r="M4800" i="15"/>
  <c r="L4800" i="15"/>
  <c r="J4800" i="15"/>
  <c r="M4799" i="15"/>
  <c r="L4799" i="15"/>
  <c r="J4799" i="15"/>
  <c r="M4798" i="15"/>
  <c r="L4798" i="15"/>
  <c r="J4798" i="15"/>
  <c r="M4797" i="15"/>
  <c r="L4797" i="15"/>
  <c r="J4797" i="15"/>
  <c r="M4796" i="15"/>
  <c r="L4796" i="15"/>
  <c r="J4796" i="15"/>
  <c r="M4795" i="15"/>
  <c r="L4795" i="15"/>
  <c r="J4795" i="15"/>
  <c r="M4794" i="15"/>
  <c r="L4794" i="15"/>
  <c r="J4794" i="15"/>
  <c r="M4793" i="15"/>
  <c r="L4793" i="15"/>
  <c r="J4793" i="15"/>
  <c r="M4792" i="15"/>
  <c r="L4792" i="15"/>
  <c r="J4792" i="15"/>
  <c r="M4791" i="15"/>
  <c r="L4791" i="15"/>
  <c r="J4791" i="15"/>
  <c r="M4790" i="15"/>
  <c r="L4790" i="15"/>
  <c r="J4790" i="15"/>
  <c r="M4789" i="15"/>
  <c r="L4789" i="15"/>
  <c r="J4789" i="15"/>
  <c r="M4788" i="15"/>
  <c r="L4788" i="15"/>
  <c r="J4788" i="15"/>
  <c r="M4787" i="15"/>
  <c r="L4787" i="15"/>
  <c r="J4787" i="15"/>
  <c r="M4786" i="15"/>
  <c r="L4786" i="15"/>
  <c r="J4786" i="15"/>
  <c r="M4785" i="15"/>
  <c r="L4785" i="15"/>
  <c r="J4785" i="15"/>
  <c r="M4784" i="15"/>
  <c r="L4784" i="15"/>
  <c r="J4784" i="15"/>
  <c r="M4783" i="15"/>
  <c r="L4783" i="15"/>
  <c r="J4783" i="15"/>
  <c r="M4782" i="15"/>
  <c r="L4782" i="15"/>
  <c r="J4782" i="15"/>
  <c r="M4781" i="15"/>
  <c r="L4781" i="15"/>
  <c r="J4781" i="15"/>
  <c r="M4780" i="15"/>
  <c r="L4780" i="15"/>
  <c r="J4780" i="15"/>
  <c r="M4779" i="15"/>
  <c r="L4779" i="15"/>
  <c r="J4779" i="15"/>
  <c r="M4778" i="15"/>
  <c r="L4778" i="15"/>
  <c r="J4778" i="15"/>
  <c r="F4777" i="15"/>
  <c r="M4776" i="15"/>
  <c r="L4776" i="15"/>
  <c r="J4776" i="15"/>
  <c r="M4775" i="15"/>
  <c r="L4775" i="15"/>
  <c r="J4775" i="15"/>
  <c r="M4774" i="15"/>
  <c r="L4774" i="15"/>
  <c r="J4774" i="15"/>
  <c r="M4773" i="15"/>
  <c r="L4773" i="15"/>
  <c r="J4773" i="15"/>
  <c r="M4772" i="15"/>
  <c r="L4772" i="15"/>
  <c r="J4772" i="15"/>
  <c r="M4771" i="15"/>
  <c r="L4771" i="15"/>
  <c r="J4771" i="15"/>
  <c r="M4770" i="15"/>
  <c r="L4770" i="15"/>
  <c r="J4770" i="15"/>
  <c r="M4769" i="15"/>
  <c r="L4769" i="15"/>
  <c r="J4769" i="15"/>
  <c r="M4768" i="15"/>
  <c r="L4768" i="15"/>
  <c r="J4768" i="15"/>
  <c r="M4767" i="15"/>
  <c r="L4767" i="15"/>
  <c r="J4767" i="15"/>
  <c r="M4766" i="15"/>
  <c r="L4766" i="15"/>
  <c r="J4766" i="15"/>
  <c r="M4765" i="15"/>
  <c r="L4765" i="15"/>
  <c r="J4765" i="15"/>
  <c r="M4764" i="15"/>
  <c r="L4764" i="15"/>
  <c r="J4764" i="15"/>
  <c r="M4763" i="15"/>
  <c r="L4763" i="15"/>
  <c r="J4763" i="15"/>
  <c r="M4762" i="15"/>
  <c r="L4762" i="15"/>
  <c r="J4762" i="15"/>
  <c r="M4761" i="15"/>
  <c r="L4761" i="15"/>
  <c r="J4761" i="15"/>
  <c r="M4760" i="15"/>
  <c r="L4760" i="15"/>
  <c r="J4760" i="15"/>
  <c r="M4759" i="15"/>
  <c r="L4759" i="15"/>
  <c r="J4759" i="15"/>
  <c r="M4758" i="15"/>
  <c r="L4758" i="15"/>
  <c r="J4758" i="15"/>
  <c r="M4757" i="15"/>
  <c r="L4757" i="15"/>
  <c r="J4757" i="15"/>
  <c r="M4756" i="15"/>
  <c r="L4756" i="15"/>
  <c r="J4756" i="15"/>
  <c r="M4755" i="15"/>
  <c r="L4755" i="15"/>
  <c r="J4755" i="15"/>
  <c r="M4754" i="15"/>
  <c r="L4754" i="15"/>
  <c r="J4754" i="15"/>
  <c r="M4753" i="15"/>
  <c r="L4753" i="15"/>
  <c r="J4753" i="15"/>
  <c r="M4752" i="15"/>
  <c r="L4752" i="15"/>
  <c r="J4752" i="15"/>
  <c r="M4751" i="15"/>
  <c r="L4751" i="15"/>
  <c r="J4751" i="15"/>
  <c r="M4750" i="15"/>
  <c r="L4750" i="15"/>
  <c r="J4750" i="15"/>
  <c r="M4749" i="15"/>
  <c r="L4749" i="15"/>
  <c r="J4749" i="15"/>
  <c r="M4748" i="15"/>
  <c r="L4748" i="15"/>
  <c r="J4748" i="15"/>
  <c r="M4747" i="15"/>
  <c r="L4747" i="15"/>
  <c r="J4747" i="15"/>
  <c r="M4746" i="15"/>
  <c r="L4746" i="15"/>
  <c r="J4746" i="15"/>
  <c r="M4745" i="15"/>
  <c r="L4745" i="15"/>
  <c r="J4745" i="15"/>
  <c r="M4744" i="15"/>
  <c r="L4744" i="15"/>
  <c r="J4744" i="15"/>
  <c r="M4743" i="15"/>
  <c r="L4743" i="15"/>
  <c r="J4743" i="15"/>
  <c r="M4742" i="15"/>
  <c r="L4742" i="15"/>
  <c r="J4742" i="15"/>
  <c r="M4741" i="15"/>
  <c r="L4741" i="15"/>
  <c r="J4741" i="15"/>
  <c r="M4740" i="15"/>
  <c r="L4740" i="15"/>
  <c r="J4740" i="15"/>
  <c r="M4739" i="15"/>
  <c r="L4739" i="15"/>
  <c r="J4739" i="15"/>
  <c r="M4738" i="15"/>
  <c r="L4738" i="15"/>
  <c r="J4738" i="15"/>
  <c r="M4737" i="15"/>
  <c r="L4737" i="15"/>
  <c r="J4737" i="15"/>
  <c r="M4736" i="15"/>
  <c r="L4736" i="15"/>
  <c r="J4736" i="15"/>
  <c r="M4735" i="15"/>
  <c r="L4735" i="15"/>
  <c r="J4735" i="15"/>
  <c r="M4734" i="15"/>
  <c r="L4734" i="15"/>
  <c r="J4734" i="15"/>
  <c r="M4733" i="15"/>
  <c r="L4733" i="15"/>
  <c r="J4733" i="15"/>
  <c r="M4732" i="15"/>
  <c r="L4732" i="15"/>
  <c r="J4732" i="15"/>
  <c r="M4731" i="15"/>
  <c r="L4731" i="15"/>
  <c r="J4731" i="15"/>
  <c r="M4730" i="15"/>
  <c r="L4730" i="15"/>
  <c r="J4730" i="15"/>
  <c r="M4729" i="15"/>
  <c r="L4729" i="15"/>
  <c r="J4729" i="15"/>
  <c r="M4728" i="15"/>
  <c r="L4728" i="15"/>
  <c r="J4728" i="15"/>
  <c r="M4727" i="15"/>
  <c r="L4727" i="15"/>
  <c r="J4727" i="15"/>
  <c r="M4726" i="15"/>
  <c r="L4726" i="15"/>
  <c r="J4726" i="15"/>
  <c r="M4725" i="15"/>
  <c r="L4725" i="15"/>
  <c r="J4725" i="15"/>
  <c r="M4724" i="15"/>
  <c r="L4724" i="15"/>
  <c r="J4724" i="15"/>
  <c r="M4723" i="15"/>
  <c r="L4723" i="15"/>
  <c r="J4723" i="15"/>
  <c r="M4722" i="15"/>
  <c r="L4722" i="15"/>
  <c r="J4722" i="15"/>
  <c r="M4721" i="15"/>
  <c r="L4721" i="15"/>
  <c r="J4721" i="15"/>
  <c r="M4720" i="15"/>
  <c r="L4720" i="15"/>
  <c r="J4720" i="15"/>
  <c r="M4719" i="15"/>
  <c r="L4719" i="15"/>
  <c r="J4719" i="15"/>
  <c r="M4718" i="15"/>
  <c r="L4718" i="15"/>
  <c r="J4718" i="15"/>
  <c r="M4717" i="15"/>
  <c r="L4717" i="15"/>
  <c r="J4717" i="15"/>
  <c r="M4716" i="15"/>
  <c r="L4716" i="15"/>
  <c r="J4716" i="15"/>
  <c r="M4715" i="15"/>
  <c r="L4715" i="15"/>
  <c r="J4715" i="15"/>
  <c r="M4714" i="15"/>
  <c r="L4714" i="15"/>
  <c r="J4714" i="15"/>
  <c r="M4713" i="15"/>
  <c r="L4713" i="15"/>
  <c r="J4713" i="15"/>
  <c r="M4712" i="15"/>
  <c r="L4712" i="15"/>
  <c r="J4712" i="15"/>
  <c r="M4711" i="15"/>
  <c r="L4711" i="15"/>
  <c r="J4711" i="15"/>
  <c r="M4710" i="15"/>
  <c r="L4710" i="15"/>
  <c r="J4710" i="15"/>
  <c r="F4709" i="15"/>
  <c r="M4708" i="15"/>
  <c r="L4708" i="15"/>
  <c r="J4708" i="15"/>
  <c r="M4707" i="15"/>
  <c r="L4707" i="15"/>
  <c r="J4707" i="15"/>
  <c r="M4706" i="15"/>
  <c r="L4706" i="15"/>
  <c r="J4706" i="15"/>
  <c r="M4705" i="15"/>
  <c r="L4705" i="15"/>
  <c r="J4705" i="15"/>
  <c r="M4704" i="15"/>
  <c r="L4704" i="15"/>
  <c r="J4704" i="15"/>
  <c r="M4703" i="15"/>
  <c r="L4703" i="15"/>
  <c r="J4703" i="15"/>
  <c r="M4702" i="15"/>
  <c r="L4702" i="15"/>
  <c r="J4702" i="15"/>
  <c r="M4701" i="15"/>
  <c r="L4701" i="15"/>
  <c r="J4701" i="15"/>
  <c r="M4700" i="15"/>
  <c r="L4700" i="15"/>
  <c r="J4700" i="15"/>
  <c r="M4699" i="15"/>
  <c r="L4699" i="15"/>
  <c r="J4699" i="15"/>
  <c r="F4698" i="15"/>
  <c r="M4697" i="15"/>
  <c r="L4697" i="15"/>
  <c r="J4697" i="15"/>
  <c r="M4696" i="15"/>
  <c r="L4696" i="15"/>
  <c r="J4696" i="15"/>
  <c r="M4695" i="15"/>
  <c r="L4695" i="15"/>
  <c r="J4695" i="15"/>
  <c r="M4694" i="15"/>
  <c r="L4694" i="15"/>
  <c r="J4694" i="15"/>
  <c r="M4693" i="15"/>
  <c r="L4693" i="15"/>
  <c r="J4693" i="15"/>
  <c r="M4692" i="15"/>
  <c r="L4692" i="15"/>
  <c r="J4692" i="15"/>
  <c r="M4691" i="15"/>
  <c r="L4691" i="15"/>
  <c r="J4691" i="15"/>
  <c r="M4690" i="15"/>
  <c r="L4690" i="15"/>
  <c r="J4690" i="15"/>
  <c r="M4689" i="15"/>
  <c r="L4689" i="15"/>
  <c r="J4689" i="15"/>
  <c r="M4688" i="15"/>
  <c r="L4688" i="15"/>
  <c r="J4688" i="15"/>
  <c r="M4687" i="15"/>
  <c r="L4687" i="15"/>
  <c r="J4687" i="15"/>
  <c r="M4686" i="15"/>
  <c r="L4686" i="15"/>
  <c r="J4686" i="15"/>
  <c r="M4685" i="15"/>
  <c r="L4685" i="15"/>
  <c r="J4685" i="15"/>
  <c r="M4684" i="15"/>
  <c r="L4684" i="15"/>
  <c r="J4684" i="15"/>
  <c r="F4683" i="15"/>
  <c r="M4682" i="15"/>
  <c r="L4682" i="15"/>
  <c r="J4682" i="15"/>
  <c r="M4681" i="15"/>
  <c r="L4681" i="15"/>
  <c r="J4681" i="15"/>
  <c r="M4680" i="15"/>
  <c r="L4680" i="15"/>
  <c r="J4680" i="15"/>
  <c r="M4679" i="15"/>
  <c r="L4679" i="15"/>
  <c r="J4679" i="15"/>
  <c r="M4678" i="15"/>
  <c r="L4678" i="15"/>
  <c r="J4678" i="15"/>
  <c r="M4677" i="15"/>
  <c r="L4677" i="15"/>
  <c r="J4677" i="15"/>
  <c r="F4676" i="15"/>
  <c r="M4675" i="15"/>
  <c r="L4675" i="15"/>
  <c r="J4675" i="15"/>
  <c r="M4674" i="15"/>
  <c r="L4674" i="15"/>
  <c r="J4674" i="15"/>
  <c r="M4673" i="15"/>
  <c r="L4673" i="15"/>
  <c r="J4673" i="15"/>
  <c r="M4672" i="15"/>
  <c r="L4672" i="15"/>
  <c r="J4672" i="15"/>
  <c r="M4671" i="15"/>
  <c r="L4671" i="15"/>
  <c r="J4671" i="15"/>
  <c r="M4670" i="15"/>
  <c r="L4670" i="15"/>
  <c r="J4670" i="15"/>
  <c r="M4669" i="15"/>
  <c r="L4669" i="15"/>
  <c r="J4669" i="15"/>
  <c r="M4668" i="15"/>
  <c r="L4668" i="15"/>
  <c r="J4668" i="15"/>
  <c r="M4667" i="15"/>
  <c r="L4667" i="15"/>
  <c r="J4667" i="15"/>
  <c r="F4666" i="15"/>
  <c r="M4665" i="15"/>
  <c r="L4665" i="15"/>
  <c r="J4665" i="15"/>
  <c r="M4664" i="15"/>
  <c r="L4664" i="15"/>
  <c r="J4664" i="15"/>
  <c r="M4663" i="15"/>
  <c r="L4663" i="15"/>
  <c r="J4663" i="15"/>
  <c r="F4662" i="15"/>
  <c r="M4661" i="15"/>
  <c r="L4661" i="15"/>
  <c r="J4661" i="15"/>
  <c r="M4660" i="15"/>
  <c r="L4660" i="15"/>
  <c r="J4660" i="15"/>
  <c r="M4659" i="15"/>
  <c r="L4659" i="15"/>
  <c r="J4659" i="15"/>
  <c r="M4658" i="15"/>
  <c r="L4658" i="15"/>
  <c r="J4658" i="15"/>
  <c r="M4657" i="15"/>
  <c r="L4657" i="15"/>
  <c r="J4657" i="15"/>
  <c r="M4656" i="15"/>
  <c r="L4656" i="15"/>
  <c r="J4656" i="15"/>
  <c r="F4655" i="15"/>
  <c r="F4654" i="15"/>
  <c r="M4653" i="15"/>
  <c r="L4653" i="15"/>
  <c r="J4653" i="15"/>
  <c r="M4652" i="15"/>
  <c r="L4652" i="15"/>
  <c r="J4652" i="15"/>
  <c r="M4651" i="15"/>
  <c r="L4651" i="15"/>
  <c r="J4651" i="15"/>
  <c r="M4650" i="15"/>
  <c r="L4650" i="15"/>
  <c r="J4650" i="15"/>
  <c r="M4649" i="15"/>
  <c r="L4649" i="15"/>
  <c r="J4649" i="15"/>
  <c r="M4648" i="15"/>
  <c r="L4648" i="15"/>
  <c r="J4648" i="15"/>
  <c r="M4647" i="15"/>
  <c r="L4647" i="15"/>
  <c r="J4647" i="15"/>
  <c r="M4646" i="15"/>
  <c r="L4646" i="15"/>
  <c r="J4646" i="15"/>
  <c r="M4645" i="15"/>
  <c r="L4645" i="15"/>
  <c r="J4645" i="15"/>
  <c r="M4644" i="15"/>
  <c r="L4644" i="15"/>
  <c r="J4644" i="15"/>
  <c r="M4643" i="15"/>
  <c r="L4643" i="15"/>
  <c r="J4643" i="15"/>
  <c r="M4642" i="15"/>
  <c r="L4642" i="15"/>
  <c r="J4642" i="15"/>
  <c r="M4641" i="15"/>
  <c r="L4641" i="15"/>
  <c r="J4641" i="15"/>
  <c r="M4640" i="15"/>
  <c r="L4640" i="15"/>
  <c r="J4640" i="15"/>
  <c r="M4639" i="15"/>
  <c r="L4639" i="15"/>
  <c r="J4639" i="15"/>
  <c r="M4638" i="15"/>
  <c r="L4638" i="15"/>
  <c r="J4638" i="15"/>
  <c r="M4637" i="15"/>
  <c r="L4637" i="15"/>
  <c r="J4637" i="15"/>
  <c r="M4636" i="15"/>
  <c r="L4636" i="15"/>
  <c r="J4636" i="15"/>
  <c r="M4635" i="15"/>
  <c r="L4635" i="15"/>
  <c r="J4635" i="15"/>
  <c r="M4634" i="15"/>
  <c r="L4634" i="15"/>
  <c r="J4634" i="15"/>
  <c r="M4633" i="15"/>
  <c r="L4633" i="15"/>
  <c r="J4633" i="15"/>
  <c r="M4632" i="15"/>
  <c r="L4632" i="15"/>
  <c r="J4632" i="15"/>
  <c r="M4631" i="15"/>
  <c r="L4631" i="15"/>
  <c r="J4631" i="15"/>
  <c r="M4630" i="15"/>
  <c r="L4630" i="15"/>
  <c r="J4630" i="15"/>
  <c r="M4629" i="15"/>
  <c r="L4629" i="15"/>
  <c r="J4629" i="15"/>
  <c r="M4628" i="15"/>
  <c r="L4628" i="15"/>
  <c r="J4628" i="15"/>
  <c r="M4627" i="15"/>
  <c r="L4627" i="15"/>
  <c r="J4627" i="15"/>
  <c r="M4626" i="15"/>
  <c r="L4626" i="15"/>
  <c r="J4626" i="15"/>
  <c r="M4625" i="15"/>
  <c r="L4625" i="15"/>
  <c r="J4625" i="15"/>
  <c r="M4624" i="15"/>
  <c r="L4624" i="15"/>
  <c r="J4624" i="15"/>
  <c r="M4623" i="15"/>
  <c r="L4623" i="15"/>
  <c r="J4623" i="15"/>
  <c r="M4622" i="15"/>
  <c r="L4622" i="15"/>
  <c r="J4622" i="15"/>
  <c r="M4621" i="15"/>
  <c r="L4621" i="15"/>
  <c r="J4621" i="15"/>
  <c r="M4620" i="15"/>
  <c r="L4620" i="15"/>
  <c r="J4620" i="15"/>
  <c r="M4619" i="15"/>
  <c r="L4619" i="15"/>
  <c r="J4619" i="15"/>
  <c r="M4618" i="15"/>
  <c r="L4618" i="15"/>
  <c r="J4618" i="15"/>
  <c r="M4617" i="15"/>
  <c r="L4617" i="15"/>
  <c r="J4617" i="15"/>
  <c r="M4616" i="15"/>
  <c r="L4616" i="15"/>
  <c r="J4616" i="15"/>
  <c r="M4615" i="15"/>
  <c r="L4615" i="15"/>
  <c r="J4615" i="15"/>
  <c r="M4614" i="15"/>
  <c r="L4614" i="15"/>
  <c r="J4614" i="15"/>
  <c r="M4613" i="15"/>
  <c r="L4613" i="15"/>
  <c r="J4613" i="15"/>
  <c r="M4612" i="15"/>
  <c r="L4612" i="15"/>
  <c r="J4612" i="15"/>
  <c r="M4611" i="15"/>
  <c r="L4611" i="15"/>
  <c r="J4611" i="15"/>
  <c r="M4610" i="15"/>
  <c r="L4610" i="15"/>
  <c r="J4610" i="15"/>
  <c r="M4609" i="15"/>
  <c r="L4609" i="15"/>
  <c r="J4609" i="15"/>
  <c r="M4608" i="15"/>
  <c r="L4608" i="15"/>
  <c r="J4608" i="15"/>
  <c r="M4607" i="15"/>
  <c r="L4607" i="15"/>
  <c r="J4607" i="15"/>
  <c r="M4606" i="15"/>
  <c r="L4606" i="15"/>
  <c r="J4606" i="15"/>
  <c r="M4605" i="15"/>
  <c r="L4605" i="15"/>
  <c r="J4605" i="15"/>
  <c r="M4604" i="15"/>
  <c r="L4604" i="15"/>
  <c r="J4604" i="15"/>
  <c r="M4603" i="15"/>
  <c r="L4603" i="15"/>
  <c r="J4603" i="15"/>
  <c r="M4602" i="15"/>
  <c r="L4602" i="15"/>
  <c r="J4602" i="15"/>
  <c r="M4601" i="15"/>
  <c r="L4601" i="15"/>
  <c r="J4601" i="15"/>
  <c r="M4600" i="15"/>
  <c r="L4600" i="15"/>
  <c r="J4600" i="15"/>
  <c r="M4599" i="15"/>
  <c r="L4599" i="15"/>
  <c r="O4599" i="15" s="1"/>
  <c r="J4599" i="15"/>
  <c r="M4598" i="15"/>
  <c r="L4598" i="15"/>
  <c r="J4598" i="15"/>
  <c r="M4597" i="15"/>
  <c r="L4597" i="15"/>
  <c r="J4597" i="15"/>
  <c r="M4596" i="15"/>
  <c r="L4596" i="15"/>
  <c r="J4596" i="15"/>
  <c r="M4595" i="15"/>
  <c r="L4595" i="15"/>
  <c r="J4595" i="15"/>
  <c r="M4594" i="15"/>
  <c r="L4594" i="15"/>
  <c r="J4594" i="15"/>
  <c r="M4593" i="15"/>
  <c r="L4593" i="15"/>
  <c r="J4593" i="15"/>
  <c r="M4592" i="15"/>
  <c r="L4592" i="15"/>
  <c r="J4592" i="15"/>
  <c r="M4591" i="15"/>
  <c r="L4591" i="15"/>
  <c r="J4591" i="15"/>
  <c r="M4590" i="15"/>
  <c r="L4590" i="15"/>
  <c r="J4590" i="15"/>
  <c r="M4589" i="15"/>
  <c r="L4589" i="15"/>
  <c r="J4589" i="15"/>
  <c r="M4588" i="15"/>
  <c r="L4588" i="15"/>
  <c r="J4588" i="15"/>
  <c r="M4587" i="15"/>
  <c r="L4587" i="15"/>
  <c r="J4587" i="15"/>
  <c r="M4586" i="15"/>
  <c r="L4586" i="15"/>
  <c r="J4586" i="15"/>
  <c r="M4585" i="15"/>
  <c r="L4585" i="15"/>
  <c r="J4585" i="15"/>
  <c r="M4584" i="15"/>
  <c r="L4584" i="15"/>
  <c r="J4584" i="15"/>
  <c r="M4583" i="15"/>
  <c r="L4583" i="15"/>
  <c r="J4583" i="15"/>
  <c r="M4582" i="15"/>
  <c r="L4582" i="15"/>
  <c r="J4582" i="15"/>
  <c r="M4581" i="15"/>
  <c r="L4581" i="15"/>
  <c r="J4581" i="15"/>
  <c r="M4580" i="15"/>
  <c r="L4580" i="15"/>
  <c r="J4580" i="15"/>
  <c r="M4579" i="15"/>
  <c r="L4579" i="15"/>
  <c r="J4579" i="15"/>
  <c r="M4578" i="15"/>
  <c r="L4578" i="15"/>
  <c r="J4578" i="15"/>
  <c r="M4577" i="15"/>
  <c r="L4577" i="15"/>
  <c r="J4577" i="15"/>
  <c r="M4576" i="15"/>
  <c r="L4576" i="15"/>
  <c r="J4576" i="15"/>
  <c r="M4575" i="15"/>
  <c r="L4575" i="15"/>
  <c r="J4575" i="15"/>
  <c r="M4574" i="15"/>
  <c r="L4574" i="15"/>
  <c r="J4574" i="15"/>
  <c r="M4573" i="15"/>
  <c r="L4573" i="15"/>
  <c r="J4573" i="15"/>
  <c r="M4572" i="15"/>
  <c r="L4572" i="15"/>
  <c r="J4572" i="15"/>
  <c r="M4571" i="15"/>
  <c r="L4571" i="15"/>
  <c r="J4571" i="15"/>
  <c r="M4570" i="15"/>
  <c r="L4570" i="15"/>
  <c r="J4570" i="15"/>
  <c r="M4569" i="15"/>
  <c r="L4569" i="15"/>
  <c r="J4569" i="15"/>
  <c r="M4568" i="15"/>
  <c r="L4568" i="15"/>
  <c r="J4568" i="15"/>
  <c r="M4567" i="15"/>
  <c r="L4567" i="15"/>
  <c r="J4567" i="15"/>
  <c r="M4566" i="15"/>
  <c r="L4566" i="15"/>
  <c r="J4566" i="15"/>
  <c r="M4565" i="15"/>
  <c r="L4565" i="15"/>
  <c r="J4565" i="15"/>
  <c r="M4564" i="15"/>
  <c r="L4564" i="15"/>
  <c r="J4564" i="15"/>
  <c r="M4563" i="15"/>
  <c r="L4563" i="15"/>
  <c r="J4563" i="15"/>
  <c r="M4562" i="15"/>
  <c r="L4562" i="15"/>
  <c r="J4562" i="15"/>
  <c r="M4561" i="15"/>
  <c r="L4561" i="15"/>
  <c r="J4561" i="15"/>
  <c r="M4560" i="15"/>
  <c r="L4560" i="15"/>
  <c r="J4560" i="15"/>
  <c r="M4559" i="15"/>
  <c r="L4559" i="15"/>
  <c r="J4559" i="15"/>
  <c r="M4558" i="15"/>
  <c r="L4558" i="15"/>
  <c r="J4558" i="15"/>
  <c r="M4557" i="15"/>
  <c r="L4557" i="15"/>
  <c r="J4557" i="15"/>
  <c r="M4556" i="15"/>
  <c r="L4556" i="15"/>
  <c r="J4556" i="15"/>
  <c r="M4555" i="15"/>
  <c r="L4555" i="15"/>
  <c r="J4555" i="15"/>
  <c r="M4554" i="15"/>
  <c r="L4554" i="15"/>
  <c r="J4554" i="15"/>
  <c r="M4553" i="15"/>
  <c r="L4553" i="15"/>
  <c r="J4553" i="15"/>
  <c r="M4552" i="15"/>
  <c r="L4552" i="15"/>
  <c r="J4552" i="15"/>
  <c r="M4551" i="15"/>
  <c r="L4551" i="15"/>
  <c r="J4551" i="15"/>
  <c r="M4550" i="15"/>
  <c r="L4550" i="15"/>
  <c r="J4550" i="15"/>
  <c r="M4549" i="15"/>
  <c r="L4549" i="15"/>
  <c r="J4549" i="15"/>
  <c r="M4548" i="15"/>
  <c r="L4548" i="15"/>
  <c r="J4548" i="15"/>
  <c r="M4547" i="15"/>
  <c r="L4547" i="15"/>
  <c r="J4547" i="15"/>
  <c r="M4546" i="15"/>
  <c r="L4546" i="15"/>
  <c r="J4546" i="15"/>
  <c r="M4545" i="15"/>
  <c r="L4545" i="15"/>
  <c r="J4545" i="15"/>
  <c r="M4544" i="15"/>
  <c r="L4544" i="15"/>
  <c r="J4544" i="15"/>
  <c r="M4543" i="15"/>
  <c r="L4543" i="15"/>
  <c r="J4543" i="15"/>
  <c r="M4542" i="15"/>
  <c r="L4542" i="15"/>
  <c r="J4542" i="15"/>
  <c r="M4541" i="15"/>
  <c r="L4541" i="15"/>
  <c r="J4541" i="15"/>
  <c r="M4540" i="15"/>
  <c r="L4540" i="15"/>
  <c r="J4540" i="15"/>
  <c r="M4539" i="15"/>
  <c r="L4539" i="15"/>
  <c r="J4539" i="15"/>
  <c r="F4538" i="15"/>
  <c r="M4537" i="15"/>
  <c r="L4537" i="15"/>
  <c r="J4537" i="15"/>
  <c r="M4536" i="15"/>
  <c r="L4536" i="15"/>
  <c r="J4536" i="15"/>
  <c r="M4535" i="15"/>
  <c r="L4535" i="15"/>
  <c r="J4535" i="15"/>
  <c r="M4534" i="15"/>
  <c r="L4534" i="15"/>
  <c r="J4534" i="15"/>
  <c r="M4533" i="15"/>
  <c r="L4533" i="15"/>
  <c r="J4533" i="15"/>
  <c r="M4532" i="15"/>
  <c r="L4532" i="15"/>
  <c r="J4532" i="15"/>
  <c r="M4531" i="15"/>
  <c r="L4531" i="15"/>
  <c r="J4531" i="15"/>
  <c r="M4530" i="15"/>
  <c r="L4530" i="15"/>
  <c r="J4530" i="15"/>
  <c r="M4529" i="15"/>
  <c r="L4529" i="15"/>
  <c r="J4529" i="15"/>
  <c r="M4528" i="15"/>
  <c r="L4528" i="15"/>
  <c r="J4528" i="15"/>
  <c r="M4527" i="15"/>
  <c r="L4527" i="15"/>
  <c r="J4527" i="15"/>
  <c r="M4526" i="15"/>
  <c r="L4526" i="15"/>
  <c r="J4526" i="15"/>
  <c r="M4525" i="15"/>
  <c r="L4525" i="15"/>
  <c r="J4525" i="15"/>
  <c r="M4524" i="15"/>
  <c r="L4524" i="15"/>
  <c r="J4524" i="15"/>
  <c r="M4523" i="15"/>
  <c r="L4523" i="15"/>
  <c r="J4523" i="15"/>
  <c r="M4522" i="15"/>
  <c r="L4522" i="15"/>
  <c r="J4522" i="15"/>
  <c r="M4521" i="15"/>
  <c r="L4521" i="15"/>
  <c r="J4521" i="15"/>
  <c r="M4520" i="15"/>
  <c r="L4520" i="15"/>
  <c r="J4520" i="15"/>
  <c r="M4519" i="15"/>
  <c r="L4519" i="15"/>
  <c r="J4519" i="15"/>
  <c r="M4518" i="15"/>
  <c r="L4518" i="15"/>
  <c r="J4518" i="15"/>
  <c r="M4517" i="15"/>
  <c r="L4517" i="15"/>
  <c r="J4517" i="15"/>
  <c r="M4516" i="15"/>
  <c r="L4516" i="15"/>
  <c r="J4516" i="15"/>
  <c r="M4515" i="15"/>
  <c r="L4515" i="15"/>
  <c r="J4515" i="15"/>
  <c r="M4514" i="15"/>
  <c r="L4514" i="15"/>
  <c r="J4514" i="15"/>
  <c r="M4513" i="15"/>
  <c r="L4513" i="15"/>
  <c r="J4513" i="15"/>
  <c r="M4512" i="15"/>
  <c r="L4512" i="15"/>
  <c r="J4512" i="15"/>
  <c r="M4511" i="15"/>
  <c r="L4511" i="15"/>
  <c r="J4511" i="15"/>
  <c r="M4510" i="15"/>
  <c r="L4510" i="15"/>
  <c r="J4510" i="15"/>
  <c r="M4509" i="15"/>
  <c r="L4509" i="15"/>
  <c r="J4509" i="15"/>
  <c r="M4508" i="15"/>
  <c r="L4508" i="15"/>
  <c r="J4508" i="15"/>
  <c r="M4507" i="15"/>
  <c r="L4507" i="15"/>
  <c r="J4507" i="15"/>
  <c r="M4506" i="15"/>
  <c r="L4506" i="15"/>
  <c r="J4506" i="15"/>
  <c r="M4505" i="15"/>
  <c r="L4505" i="15"/>
  <c r="J4505" i="15"/>
  <c r="M4504" i="15"/>
  <c r="L4504" i="15"/>
  <c r="J4504" i="15"/>
  <c r="M4503" i="15"/>
  <c r="L4503" i="15"/>
  <c r="J4503" i="15"/>
  <c r="M4502" i="15"/>
  <c r="L4502" i="15"/>
  <c r="J4502" i="15"/>
  <c r="M4501" i="15"/>
  <c r="L4501" i="15"/>
  <c r="J4501" i="15"/>
  <c r="F4500" i="15"/>
  <c r="Q4499" i="15"/>
  <c r="S4499" i="15" s="1"/>
  <c r="F4499" i="15"/>
  <c r="M4498" i="15"/>
  <c r="L4498" i="15"/>
  <c r="J4498" i="15"/>
  <c r="M4497" i="15"/>
  <c r="L4497" i="15"/>
  <c r="J4497" i="15"/>
  <c r="M4496" i="15"/>
  <c r="L4496" i="15"/>
  <c r="J4496" i="15"/>
  <c r="M4495" i="15"/>
  <c r="L4495" i="15"/>
  <c r="J4495" i="15"/>
  <c r="M4494" i="15"/>
  <c r="L4494" i="15"/>
  <c r="J4494" i="15"/>
  <c r="M4493" i="15"/>
  <c r="L4493" i="15"/>
  <c r="J4493" i="15"/>
  <c r="M4492" i="15"/>
  <c r="L4492" i="15"/>
  <c r="J4492" i="15"/>
  <c r="M4491" i="15"/>
  <c r="L4491" i="15"/>
  <c r="J4491" i="15"/>
  <c r="M4490" i="15"/>
  <c r="L4490" i="15"/>
  <c r="J4490" i="15"/>
  <c r="M4489" i="15"/>
  <c r="L4489" i="15"/>
  <c r="J4489" i="15"/>
  <c r="M4488" i="15"/>
  <c r="L4488" i="15"/>
  <c r="J4488" i="15"/>
  <c r="M4487" i="15"/>
  <c r="L4487" i="15"/>
  <c r="J4487" i="15"/>
  <c r="M4486" i="15"/>
  <c r="L4486" i="15"/>
  <c r="J4486" i="15"/>
  <c r="M4485" i="15"/>
  <c r="L4485" i="15"/>
  <c r="J4485" i="15"/>
  <c r="M4484" i="15"/>
  <c r="L4484" i="15"/>
  <c r="J4484" i="15"/>
  <c r="M4483" i="15"/>
  <c r="L4483" i="15"/>
  <c r="J4483" i="15"/>
  <c r="M4482" i="15"/>
  <c r="L4482" i="15"/>
  <c r="J4482" i="15"/>
  <c r="M4481" i="15"/>
  <c r="L4481" i="15"/>
  <c r="J4481" i="15"/>
  <c r="F4480" i="15"/>
  <c r="Q4479" i="15"/>
  <c r="S4479" i="15" s="1"/>
  <c r="F4479" i="15"/>
  <c r="Q4478" i="15"/>
  <c r="S4478" i="15" s="1"/>
  <c r="F4478" i="15"/>
  <c r="Q4477" i="15"/>
  <c r="R4477" i="15" s="1"/>
  <c r="F4477" i="15"/>
  <c r="M4476" i="15"/>
  <c r="L4476" i="15"/>
  <c r="J4476" i="15"/>
  <c r="M4475" i="15"/>
  <c r="L4475" i="15"/>
  <c r="J4475" i="15"/>
  <c r="M4474" i="15"/>
  <c r="L4474" i="15"/>
  <c r="J4474" i="15"/>
  <c r="M4473" i="15"/>
  <c r="L4473" i="15"/>
  <c r="J4473" i="15"/>
  <c r="M4472" i="15"/>
  <c r="L4472" i="15"/>
  <c r="J4472" i="15"/>
  <c r="M4471" i="15"/>
  <c r="L4471" i="15"/>
  <c r="J4471" i="15"/>
  <c r="M4470" i="15"/>
  <c r="L4470" i="15"/>
  <c r="J4470" i="15"/>
  <c r="M4469" i="15"/>
  <c r="L4469" i="15"/>
  <c r="J4469" i="15"/>
  <c r="M4468" i="15"/>
  <c r="L4468" i="15"/>
  <c r="J4468" i="15"/>
  <c r="M4467" i="15"/>
  <c r="L4467" i="15"/>
  <c r="J4467" i="15"/>
  <c r="M4466" i="15"/>
  <c r="L4466" i="15"/>
  <c r="J4466" i="15"/>
  <c r="M4465" i="15"/>
  <c r="L4465" i="15"/>
  <c r="J4465" i="15"/>
  <c r="M4464" i="15"/>
  <c r="L4464" i="15"/>
  <c r="J4464" i="15"/>
  <c r="M4463" i="15"/>
  <c r="L4463" i="15"/>
  <c r="J4463" i="15"/>
  <c r="M4462" i="15"/>
  <c r="L4462" i="15"/>
  <c r="J4462" i="15"/>
  <c r="M4461" i="15"/>
  <c r="L4461" i="15"/>
  <c r="J4461" i="15"/>
  <c r="M4460" i="15"/>
  <c r="L4460" i="15"/>
  <c r="J4460" i="15"/>
  <c r="M4459" i="15"/>
  <c r="L4459" i="15"/>
  <c r="J4459" i="15"/>
  <c r="M4458" i="15"/>
  <c r="L4458" i="15"/>
  <c r="J4458" i="15"/>
  <c r="M4457" i="15"/>
  <c r="L4457" i="15"/>
  <c r="J4457" i="15"/>
  <c r="M4456" i="15"/>
  <c r="L4456" i="15"/>
  <c r="J4456" i="15"/>
  <c r="M4455" i="15"/>
  <c r="L4455" i="15"/>
  <c r="J4455" i="15"/>
  <c r="M4454" i="15"/>
  <c r="L4454" i="15"/>
  <c r="J4454" i="15"/>
  <c r="M4453" i="15"/>
  <c r="L4453" i="15"/>
  <c r="J4453" i="15"/>
  <c r="M4452" i="15"/>
  <c r="L4452" i="15"/>
  <c r="J4452" i="15"/>
  <c r="M4451" i="15"/>
  <c r="L4451" i="15"/>
  <c r="J4451" i="15"/>
  <c r="M4450" i="15"/>
  <c r="L4450" i="15"/>
  <c r="J4450" i="15"/>
  <c r="M4449" i="15"/>
  <c r="L4449" i="15"/>
  <c r="J4449" i="15"/>
  <c r="M4448" i="15"/>
  <c r="L4448" i="15"/>
  <c r="J4448" i="15"/>
  <c r="M4447" i="15"/>
  <c r="L4447" i="15"/>
  <c r="J4447" i="15"/>
  <c r="M4446" i="15"/>
  <c r="L4446" i="15"/>
  <c r="J4446" i="15"/>
  <c r="M4445" i="15"/>
  <c r="L4445" i="15"/>
  <c r="J4445" i="15"/>
  <c r="M4444" i="15"/>
  <c r="L4444" i="15"/>
  <c r="J4444" i="15"/>
  <c r="M4443" i="15"/>
  <c r="L4443" i="15"/>
  <c r="J4443" i="15"/>
  <c r="M4442" i="15"/>
  <c r="L4442" i="15"/>
  <c r="J4442" i="15"/>
  <c r="M4441" i="15"/>
  <c r="L4441" i="15"/>
  <c r="J4441" i="15"/>
  <c r="M4440" i="15"/>
  <c r="L4440" i="15"/>
  <c r="J4440" i="15"/>
  <c r="M4439" i="15"/>
  <c r="L4439" i="15"/>
  <c r="J4439" i="15"/>
  <c r="M4438" i="15"/>
  <c r="L4438" i="15"/>
  <c r="J4438" i="15"/>
  <c r="M4437" i="15"/>
  <c r="L4437" i="15"/>
  <c r="J4437" i="15"/>
  <c r="M4436" i="15"/>
  <c r="L4436" i="15"/>
  <c r="J4436" i="15"/>
  <c r="M4435" i="15"/>
  <c r="L4435" i="15"/>
  <c r="J4435" i="15"/>
  <c r="M4434" i="15"/>
  <c r="L4434" i="15"/>
  <c r="J4434" i="15"/>
  <c r="M4433" i="15"/>
  <c r="L4433" i="15"/>
  <c r="J4433" i="15"/>
  <c r="M4432" i="15"/>
  <c r="L4432" i="15"/>
  <c r="J4432" i="15"/>
  <c r="M4431" i="15"/>
  <c r="L4431" i="15"/>
  <c r="J4431" i="15"/>
  <c r="M4430" i="15"/>
  <c r="L4430" i="15"/>
  <c r="J4430" i="15"/>
  <c r="M4429" i="15"/>
  <c r="L4429" i="15"/>
  <c r="J4429" i="15"/>
  <c r="M4428" i="15"/>
  <c r="L4428" i="15"/>
  <c r="J4428" i="15"/>
  <c r="M4427" i="15"/>
  <c r="L4427" i="15"/>
  <c r="J4427" i="15"/>
  <c r="M4426" i="15"/>
  <c r="L4426" i="15"/>
  <c r="J4426" i="15"/>
  <c r="M4425" i="15"/>
  <c r="L4425" i="15"/>
  <c r="J4425" i="15"/>
  <c r="M4424" i="15"/>
  <c r="L4424" i="15"/>
  <c r="J4424" i="15"/>
  <c r="M4423" i="15"/>
  <c r="L4423" i="15"/>
  <c r="J4423" i="15"/>
  <c r="M4422" i="15"/>
  <c r="L4422" i="15"/>
  <c r="J4422" i="15"/>
  <c r="M4421" i="15"/>
  <c r="L4421" i="15"/>
  <c r="J4421" i="15"/>
  <c r="M4420" i="15"/>
  <c r="L4420" i="15"/>
  <c r="J4420" i="15"/>
  <c r="M4419" i="15"/>
  <c r="L4419" i="15"/>
  <c r="J4419" i="15"/>
  <c r="M4418" i="15"/>
  <c r="L4418" i="15"/>
  <c r="J4418" i="15"/>
  <c r="M4417" i="15"/>
  <c r="L4417" i="15"/>
  <c r="J4417" i="15"/>
  <c r="M4416" i="15"/>
  <c r="L4416" i="15"/>
  <c r="J4416" i="15"/>
  <c r="M4415" i="15"/>
  <c r="L4415" i="15"/>
  <c r="J4415" i="15"/>
  <c r="M4414" i="15"/>
  <c r="L4414" i="15"/>
  <c r="J4414" i="15"/>
  <c r="M4413" i="15"/>
  <c r="L4413" i="15"/>
  <c r="J4413" i="15"/>
  <c r="F4412" i="15"/>
  <c r="M4411" i="15"/>
  <c r="L4411" i="15"/>
  <c r="J4411" i="15"/>
  <c r="M4410" i="15"/>
  <c r="L4410" i="15"/>
  <c r="J4410" i="15"/>
  <c r="M4409" i="15"/>
  <c r="L4409" i="15"/>
  <c r="J4409" i="15"/>
  <c r="M4408" i="15"/>
  <c r="L4408" i="15"/>
  <c r="J4408" i="15"/>
  <c r="M4407" i="15"/>
  <c r="L4407" i="15"/>
  <c r="J4407" i="15"/>
  <c r="M4406" i="15"/>
  <c r="L4406" i="15"/>
  <c r="J4406" i="15"/>
  <c r="M4405" i="15"/>
  <c r="L4405" i="15"/>
  <c r="J4405" i="15"/>
  <c r="M4404" i="15"/>
  <c r="L4404" i="15"/>
  <c r="J4404" i="15"/>
  <c r="M4403" i="15"/>
  <c r="L4403" i="15"/>
  <c r="J4403" i="15"/>
  <c r="M4402" i="15"/>
  <c r="L4402" i="15"/>
  <c r="J4402" i="15"/>
  <c r="M4401" i="15"/>
  <c r="L4401" i="15"/>
  <c r="J4401" i="15"/>
  <c r="M4400" i="15"/>
  <c r="L4400" i="15"/>
  <c r="J4400" i="15"/>
  <c r="M4399" i="15"/>
  <c r="L4399" i="15"/>
  <c r="J4399" i="15"/>
  <c r="M4398" i="15"/>
  <c r="L4398" i="15"/>
  <c r="J4398" i="15"/>
  <c r="M4397" i="15"/>
  <c r="L4397" i="15"/>
  <c r="J4397" i="15"/>
  <c r="M4396" i="15"/>
  <c r="L4396" i="15"/>
  <c r="J4396" i="15"/>
  <c r="M4395" i="15"/>
  <c r="L4395" i="15"/>
  <c r="J4395" i="15"/>
  <c r="M4394" i="15"/>
  <c r="L4394" i="15"/>
  <c r="J4394" i="15"/>
  <c r="M4393" i="15"/>
  <c r="L4393" i="15"/>
  <c r="J4393" i="15"/>
  <c r="M4392" i="15"/>
  <c r="L4392" i="15"/>
  <c r="J4392" i="15"/>
  <c r="M4391" i="15"/>
  <c r="L4391" i="15"/>
  <c r="J4391" i="15"/>
  <c r="M4390" i="15"/>
  <c r="L4390" i="15"/>
  <c r="J4390" i="15"/>
  <c r="M4389" i="15"/>
  <c r="L4389" i="15"/>
  <c r="J4389" i="15"/>
  <c r="M4388" i="15"/>
  <c r="L4388" i="15"/>
  <c r="J4388" i="15"/>
  <c r="M4387" i="15"/>
  <c r="L4387" i="15"/>
  <c r="J4387" i="15"/>
  <c r="M4386" i="15"/>
  <c r="L4386" i="15"/>
  <c r="J4386" i="15"/>
  <c r="M4385" i="15"/>
  <c r="L4385" i="15"/>
  <c r="J4385" i="15"/>
  <c r="M4384" i="15"/>
  <c r="L4384" i="15"/>
  <c r="J4384" i="15"/>
  <c r="M4383" i="15"/>
  <c r="L4383" i="15"/>
  <c r="J4383" i="15"/>
  <c r="M4382" i="15"/>
  <c r="L4382" i="15"/>
  <c r="J4382" i="15"/>
  <c r="M4381" i="15"/>
  <c r="L4381" i="15"/>
  <c r="J4381" i="15"/>
  <c r="M4380" i="15"/>
  <c r="L4380" i="15"/>
  <c r="J4380" i="15"/>
  <c r="M4379" i="15"/>
  <c r="L4379" i="15"/>
  <c r="J4379" i="15"/>
  <c r="M4378" i="15"/>
  <c r="L4378" i="15"/>
  <c r="J4378" i="15"/>
  <c r="M4377" i="15"/>
  <c r="L4377" i="15"/>
  <c r="J4377" i="15"/>
  <c r="M4376" i="15"/>
  <c r="L4376" i="15"/>
  <c r="J4376" i="15"/>
  <c r="M4375" i="15"/>
  <c r="L4375" i="15"/>
  <c r="J4375" i="15"/>
  <c r="M4374" i="15"/>
  <c r="L4374" i="15"/>
  <c r="J4374" i="15"/>
  <c r="M4373" i="15"/>
  <c r="L4373" i="15"/>
  <c r="J4373" i="15"/>
  <c r="M4372" i="15"/>
  <c r="L4372" i="15"/>
  <c r="J4372" i="15"/>
  <c r="M4371" i="15"/>
  <c r="L4371" i="15"/>
  <c r="J4371" i="15"/>
  <c r="M4370" i="15"/>
  <c r="L4370" i="15"/>
  <c r="J4370" i="15"/>
  <c r="M4369" i="15"/>
  <c r="L4369" i="15"/>
  <c r="J4369" i="15"/>
  <c r="M4368" i="15"/>
  <c r="L4368" i="15"/>
  <c r="J4368" i="15"/>
  <c r="M4367" i="15"/>
  <c r="L4367" i="15"/>
  <c r="J4367" i="15"/>
  <c r="M4366" i="15"/>
  <c r="L4366" i="15"/>
  <c r="J4366" i="15"/>
  <c r="M4365" i="15"/>
  <c r="L4365" i="15"/>
  <c r="J4365" i="15"/>
  <c r="M4364" i="15"/>
  <c r="L4364" i="15"/>
  <c r="J4364" i="15"/>
  <c r="M4363" i="15"/>
  <c r="L4363" i="15"/>
  <c r="J4363" i="15"/>
  <c r="M4362" i="15"/>
  <c r="L4362" i="15"/>
  <c r="J4362" i="15"/>
  <c r="M4361" i="15"/>
  <c r="L4361" i="15"/>
  <c r="J4361" i="15"/>
  <c r="M4360" i="15"/>
  <c r="L4360" i="15"/>
  <c r="J4360" i="15"/>
  <c r="M4359" i="15"/>
  <c r="L4359" i="15"/>
  <c r="J4359" i="15"/>
  <c r="M4358" i="15"/>
  <c r="L4358" i="15"/>
  <c r="J4358" i="15"/>
  <c r="M4357" i="15"/>
  <c r="L4357" i="15"/>
  <c r="J4357" i="15"/>
  <c r="M4356" i="15"/>
  <c r="L4356" i="15"/>
  <c r="J4356" i="15"/>
  <c r="M4355" i="15"/>
  <c r="L4355" i="15"/>
  <c r="J4355" i="15"/>
  <c r="M4354" i="15"/>
  <c r="L4354" i="15"/>
  <c r="J4354" i="15"/>
  <c r="M4353" i="15"/>
  <c r="L4353" i="15"/>
  <c r="J4353" i="15"/>
  <c r="M4352" i="15"/>
  <c r="L4352" i="15"/>
  <c r="J4352" i="15"/>
  <c r="M4351" i="15"/>
  <c r="L4351" i="15"/>
  <c r="J4351" i="15"/>
  <c r="M4350" i="15"/>
  <c r="L4350" i="15"/>
  <c r="J4350" i="15"/>
  <c r="M4349" i="15"/>
  <c r="L4349" i="15"/>
  <c r="J4349" i="15"/>
  <c r="M4348" i="15"/>
  <c r="L4348" i="15"/>
  <c r="J4348" i="15"/>
  <c r="M4347" i="15"/>
  <c r="L4347" i="15"/>
  <c r="J4347" i="15"/>
  <c r="M4346" i="15"/>
  <c r="L4346" i="15"/>
  <c r="J4346" i="15"/>
  <c r="M4345" i="15"/>
  <c r="L4345" i="15"/>
  <c r="J4345" i="15"/>
  <c r="M4344" i="15"/>
  <c r="L4344" i="15"/>
  <c r="J4344" i="15"/>
  <c r="M4343" i="15"/>
  <c r="L4343" i="15"/>
  <c r="J4343" i="15"/>
  <c r="M4342" i="15"/>
  <c r="L4342" i="15"/>
  <c r="J4342" i="15"/>
  <c r="M4341" i="15"/>
  <c r="L4341" i="15"/>
  <c r="J4341" i="15"/>
  <c r="M4340" i="15"/>
  <c r="L4340" i="15"/>
  <c r="J4340" i="15"/>
  <c r="M4339" i="15"/>
  <c r="L4339" i="15"/>
  <c r="J4339" i="15"/>
  <c r="M4338" i="15"/>
  <c r="L4338" i="15"/>
  <c r="J4338" i="15"/>
  <c r="M4337" i="15"/>
  <c r="L4337" i="15"/>
  <c r="J4337" i="15"/>
  <c r="M4336" i="15"/>
  <c r="L4336" i="15"/>
  <c r="J4336" i="15"/>
  <c r="M4335" i="15"/>
  <c r="L4335" i="15"/>
  <c r="J4335" i="15"/>
  <c r="M4334" i="15"/>
  <c r="L4334" i="15"/>
  <c r="J4334" i="15"/>
  <c r="M4333" i="15"/>
  <c r="L4333" i="15"/>
  <c r="J4333" i="15"/>
  <c r="M4332" i="15"/>
  <c r="L4332" i="15"/>
  <c r="J4332" i="15"/>
  <c r="M4331" i="15"/>
  <c r="L4331" i="15"/>
  <c r="J4331" i="15"/>
  <c r="M4330" i="15"/>
  <c r="L4330" i="15"/>
  <c r="J4330" i="15"/>
  <c r="M4329" i="15"/>
  <c r="L4329" i="15"/>
  <c r="J4329" i="15"/>
  <c r="M4328" i="15"/>
  <c r="L4328" i="15"/>
  <c r="J4328" i="15"/>
  <c r="M4327" i="15"/>
  <c r="L4327" i="15"/>
  <c r="J4327" i="15"/>
  <c r="M4326" i="15"/>
  <c r="L4326" i="15"/>
  <c r="J4326" i="15"/>
  <c r="M4325" i="15"/>
  <c r="L4325" i="15"/>
  <c r="J4325" i="15"/>
  <c r="M4324" i="15"/>
  <c r="L4324" i="15"/>
  <c r="J4324" i="15"/>
  <c r="M4323" i="15"/>
  <c r="L4323" i="15"/>
  <c r="J4323" i="15"/>
  <c r="M4322" i="15"/>
  <c r="L4322" i="15"/>
  <c r="J4322" i="15"/>
  <c r="M4321" i="15"/>
  <c r="L4321" i="15"/>
  <c r="J4321" i="15"/>
  <c r="M4320" i="15"/>
  <c r="L4320" i="15"/>
  <c r="J4320" i="15"/>
  <c r="M4319" i="15"/>
  <c r="L4319" i="15"/>
  <c r="J4319" i="15"/>
  <c r="M4318" i="15"/>
  <c r="L4318" i="15"/>
  <c r="J4318" i="15"/>
  <c r="M4317" i="15"/>
  <c r="L4317" i="15"/>
  <c r="J4317" i="15"/>
  <c r="M4316" i="15"/>
  <c r="L4316" i="15"/>
  <c r="J4316" i="15"/>
  <c r="F4315" i="15"/>
  <c r="M4314" i="15"/>
  <c r="L4314" i="15"/>
  <c r="J4314" i="15"/>
  <c r="M4313" i="15"/>
  <c r="L4313" i="15"/>
  <c r="J4313" i="15"/>
  <c r="M4312" i="15"/>
  <c r="L4312" i="15"/>
  <c r="J4312" i="15"/>
  <c r="M4311" i="15"/>
  <c r="L4311" i="15"/>
  <c r="J4311" i="15"/>
  <c r="M4310" i="15"/>
  <c r="L4310" i="15"/>
  <c r="J4310" i="15"/>
  <c r="M4309" i="15"/>
  <c r="L4309" i="15"/>
  <c r="J4309" i="15"/>
  <c r="M4308" i="15"/>
  <c r="L4308" i="15"/>
  <c r="J4308" i="15"/>
  <c r="F4307" i="15"/>
  <c r="M4306" i="15"/>
  <c r="L4306" i="15"/>
  <c r="J4306" i="15"/>
  <c r="M4305" i="15"/>
  <c r="L4305" i="15"/>
  <c r="J4305" i="15"/>
  <c r="M4304" i="15"/>
  <c r="L4304" i="15"/>
  <c r="J4304" i="15"/>
  <c r="M4303" i="15"/>
  <c r="L4303" i="15"/>
  <c r="J4303" i="15"/>
  <c r="M4302" i="15"/>
  <c r="L4302" i="15"/>
  <c r="J4302" i="15"/>
  <c r="M4301" i="15"/>
  <c r="L4301" i="15"/>
  <c r="J4301" i="15"/>
  <c r="M4300" i="15"/>
  <c r="L4300" i="15"/>
  <c r="J4300" i="15"/>
  <c r="M4299" i="15"/>
  <c r="L4299" i="15"/>
  <c r="J4299" i="15"/>
  <c r="M4298" i="15"/>
  <c r="L4298" i="15"/>
  <c r="J4298" i="15"/>
  <c r="M4297" i="15"/>
  <c r="L4297" i="15"/>
  <c r="J4297" i="15"/>
  <c r="M4296" i="15"/>
  <c r="L4296" i="15"/>
  <c r="J4296" i="15"/>
  <c r="M4295" i="15"/>
  <c r="L4295" i="15"/>
  <c r="J4295" i="15"/>
  <c r="M4294" i="15"/>
  <c r="L4294" i="15"/>
  <c r="J4294" i="15"/>
  <c r="M4293" i="15"/>
  <c r="L4293" i="15"/>
  <c r="J4293" i="15"/>
  <c r="M4292" i="15"/>
  <c r="L4292" i="15"/>
  <c r="J4292" i="15"/>
  <c r="M4291" i="15"/>
  <c r="L4291" i="15"/>
  <c r="J4291" i="15"/>
  <c r="M4290" i="15"/>
  <c r="L4290" i="15"/>
  <c r="J4290" i="15"/>
  <c r="M4289" i="15"/>
  <c r="L4289" i="15"/>
  <c r="J4289" i="15"/>
  <c r="M4288" i="15"/>
  <c r="L4288" i="15"/>
  <c r="J4288" i="15"/>
  <c r="M4287" i="15"/>
  <c r="L4287" i="15"/>
  <c r="J4287" i="15"/>
  <c r="M4286" i="15"/>
  <c r="L4286" i="15"/>
  <c r="J4286" i="15"/>
  <c r="M4285" i="15"/>
  <c r="L4285" i="15"/>
  <c r="J4285" i="15"/>
  <c r="M4284" i="15"/>
  <c r="L4284" i="15"/>
  <c r="J4284" i="15"/>
  <c r="M4283" i="15"/>
  <c r="L4283" i="15"/>
  <c r="J4283" i="15"/>
  <c r="M4282" i="15"/>
  <c r="L4282" i="15"/>
  <c r="J4282" i="15"/>
  <c r="M4281" i="15"/>
  <c r="L4281" i="15"/>
  <c r="J4281" i="15"/>
  <c r="M4280" i="15"/>
  <c r="L4280" i="15"/>
  <c r="J4280" i="15"/>
  <c r="M4279" i="15"/>
  <c r="L4279" i="15"/>
  <c r="J4279" i="15"/>
  <c r="M4278" i="15"/>
  <c r="L4278" i="15"/>
  <c r="J4278" i="15"/>
  <c r="M4277" i="15"/>
  <c r="L4277" i="15"/>
  <c r="J4277" i="15"/>
  <c r="M4276" i="15"/>
  <c r="L4276" i="15"/>
  <c r="J4276" i="15"/>
  <c r="M4275" i="15"/>
  <c r="L4275" i="15"/>
  <c r="J4275" i="15"/>
  <c r="M4274" i="15"/>
  <c r="L4274" i="15"/>
  <c r="J4274" i="15"/>
  <c r="M4273" i="15"/>
  <c r="L4273" i="15"/>
  <c r="J4273" i="15"/>
  <c r="M4272" i="15"/>
  <c r="L4272" i="15"/>
  <c r="J4272" i="15"/>
  <c r="M4271" i="15"/>
  <c r="L4271" i="15"/>
  <c r="J4271" i="15"/>
  <c r="F4270" i="15"/>
  <c r="M4269" i="15"/>
  <c r="L4269" i="15"/>
  <c r="J4269" i="15"/>
  <c r="M4268" i="15"/>
  <c r="L4268" i="15"/>
  <c r="J4268" i="15"/>
  <c r="M4267" i="15"/>
  <c r="L4267" i="15"/>
  <c r="J4267" i="15"/>
  <c r="M4266" i="15"/>
  <c r="L4266" i="15"/>
  <c r="J4266" i="15"/>
  <c r="M4265" i="15"/>
  <c r="L4265" i="15"/>
  <c r="J4265" i="15"/>
  <c r="M4264" i="15"/>
  <c r="L4264" i="15"/>
  <c r="J4264" i="15"/>
  <c r="M4263" i="15"/>
  <c r="L4263" i="15"/>
  <c r="J4263" i="15"/>
  <c r="M4262" i="15"/>
  <c r="L4262" i="15"/>
  <c r="J4262" i="15"/>
  <c r="F4261" i="15"/>
  <c r="M4260" i="15"/>
  <c r="L4260" i="15"/>
  <c r="J4260" i="15"/>
  <c r="M4259" i="15"/>
  <c r="L4259" i="15"/>
  <c r="J4259" i="15"/>
  <c r="M4258" i="15"/>
  <c r="L4258" i="15"/>
  <c r="J4258" i="15"/>
  <c r="M4257" i="15"/>
  <c r="L4257" i="15"/>
  <c r="J4257" i="15"/>
  <c r="M4256" i="15"/>
  <c r="L4256" i="15"/>
  <c r="J4256" i="15"/>
  <c r="M4255" i="15"/>
  <c r="L4255" i="15"/>
  <c r="J4255" i="15"/>
  <c r="M4254" i="15"/>
  <c r="L4254" i="15"/>
  <c r="J4254" i="15"/>
  <c r="F4253" i="15"/>
  <c r="M4252" i="15"/>
  <c r="L4252" i="15"/>
  <c r="J4252" i="15"/>
  <c r="M4251" i="15"/>
  <c r="L4251" i="15"/>
  <c r="J4251" i="15"/>
  <c r="M4250" i="15"/>
  <c r="L4250" i="15"/>
  <c r="J4250" i="15"/>
  <c r="M4249" i="15"/>
  <c r="L4249" i="15"/>
  <c r="J4249" i="15"/>
  <c r="M4248" i="15"/>
  <c r="L4248" i="15"/>
  <c r="J4248" i="15"/>
  <c r="M4247" i="15"/>
  <c r="L4247" i="15"/>
  <c r="J4247" i="15"/>
  <c r="M4246" i="15"/>
  <c r="L4246" i="15"/>
  <c r="J4246" i="15"/>
  <c r="M4245" i="15"/>
  <c r="L4245" i="15"/>
  <c r="J4245" i="15"/>
  <c r="M4244" i="15"/>
  <c r="L4244" i="15"/>
  <c r="J4244" i="15"/>
  <c r="M4243" i="15"/>
  <c r="L4243" i="15"/>
  <c r="J4243" i="15"/>
  <c r="M4242" i="15"/>
  <c r="L4242" i="15"/>
  <c r="J4242" i="15"/>
  <c r="M4241" i="15"/>
  <c r="L4241" i="15"/>
  <c r="J4241" i="15"/>
  <c r="M4240" i="15"/>
  <c r="L4240" i="15"/>
  <c r="J4240" i="15"/>
  <c r="M4239" i="15"/>
  <c r="L4239" i="15"/>
  <c r="J4239" i="15"/>
  <c r="M4238" i="15"/>
  <c r="L4238" i="15"/>
  <c r="J4238" i="15"/>
  <c r="M4237" i="15"/>
  <c r="L4237" i="15"/>
  <c r="J4237" i="15"/>
  <c r="M4236" i="15"/>
  <c r="L4236" i="15"/>
  <c r="J4236" i="15"/>
  <c r="M4235" i="15"/>
  <c r="L4235" i="15"/>
  <c r="J4235" i="15"/>
  <c r="M4234" i="15"/>
  <c r="L4234" i="15"/>
  <c r="J4234" i="15"/>
  <c r="M4233" i="15"/>
  <c r="L4233" i="15"/>
  <c r="J4233" i="15"/>
  <c r="M4232" i="15"/>
  <c r="L4232" i="15"/>
  <c r="J4232" i="15"/>
  <c r="M4231" i="15"/>
  <c r="L4231" i="15"/>
  <c r="J4231" i="15"/>
  <c r="M4230" i="15"/>
  <c r="L4230" i="15"/>
  <c r="J4230" i="15"/>
  <c r="M4229" i="15"/>
  <c r="L4229" i="15"/>
  <c r="J4229" i="15"/>
  <c r="M4228" i="15"/>
  <c r="L4228" i="15"/>
  <c r="J4228" i="15"/>
  <c r="M4227" i="15"/>
  <c r="L4227" i="15"/>
  <c r="J4227" i="15"/>
  <c r="M4226" i="15"/>
  <c r="L4226" i="15"/>
  <c r="J4226" i="15"/>
  <c r="M4225" i="15"/>
  <c r="L4225" i="15"/>
  <c r="J4225" i="15"/>
  <c r="M4224" i="15"/>
  <c r="L4224" i="15"/>
  <c r="J4224" i="15"/>
  <c r="M4223" i="15"/>
  <c r="L4223" i="15"/>
  <c r="J4223" i="15"/>
  <c r="M4222" i="15"/>
  <c r="L4222" i="15"/>
  <c r="J4222" i="15"/>
  <c r="M4221" i="15"/>
  <c r="L4221" i="15"/>
  <c r="J4221" i="15"/>
  <c r="M4220" i="15"/>
  <c r="L4220" i="15"/>
  <c r="J4220" i="15"/>
  <c r="M4219" i="15"/>
  <c r="L4219" i="15"/>
  <c r="J4219" i="15"/>
  <c r="M4218" i="15"/>
  <c r="L4218" i="15"/>
  <c r="J4218" i="15"/>
  <c r="M4217" i="15"/>
  <c r="L4217" i="15"/>
  <c r="J4217" i="15"/>
  <c r="M4216" i="15"/>
  <c r="L4216" i="15"/>
  <c r="J4216" i="15"/>
  <c r="M4215" i="15"/>
  <c r="L4215" i="15"/>
  <c r="J4215" i="15"/>
  <c r="M4214" i="15"/>
  <c r="L4214" i="15"/>
  <c r="J4214" i="15"/>
  <c r="M4213" i="15"/>
  <c r="L4213" i="15"/>
  <c r="J4213" i="15"/>
  <c r="M4212" i="15"/>
  <c r="L4212" i="15"/>
  <c r="J4212" i="15"/>
  <c r="M4211" i="15"/>
  <c r="L4211" i="15"/>
  <c r="J4211" i="15"/>
  <c r="M4210" i="15"/>
  <c r="L4210" i="15"/>
  <c r="J4210" i="15"/>
  <c r="M4209" i="15"/>
  <c r="L4209" i="15"/>
  <c r="J4209" i="15"/>
  <c r="M4208" i="15"/>
  <c r="L4208" i="15"/>
  <c r="J4208" i="15"/>
  <c r="M4207" i="15"/>
  <c r="L4207" i="15"/>
  <c r="J4207" i="15"/>
  <c r="M4206" i="15"/>
  <c r="L4206" i="15"/>
  <c r="J4206" i="15"/>
  <c r="M4205" i="15"/>
  <c r="L4205" i="15"/>
  <c r="J4205" i="15"/>
  <c r="M4204" i="15"/>
  <c r="L4204" i="15"/>
  <c r="J4204" i="15"/>
  <c r="M4203" i="15"/>
  <c r="L4203" i="15"/>
  <c r="J4203" i="15"/>
  <c r="F4202" i="15"/>
  <c r="M4201" i="15"/>
  <c r="L4201" i="15"/>
  <c r="J4201" i="15"/>
  <c r="M4200" i="15"/>
  <c r="L4200" i="15"/>
  <c r="J4200" i="15"/>
  <c r="M4199" i="15"/>
  <c r="L4199" i="15"/>
  <c r="J4199" i="15"/>
  <c r="M4198" i="15"/>
  <c r="L4198" i="15"/>
  <c r="J4198" i="15"/>
  <c r="M4197" i="15"/>
  <c r="L4197" i="15"/>
  <c r="J4197" i="15"/>
  <c r="M4196" i="15"/>
  <c r="L4196" i="15"/>
  <c r="J4196" i="15"/>
  <c r="M4195" i="15"/>
  <c r="L4195" i="15"/>
  <c r="J4195" i="15"/>
  <c r="M4194" i="15"/>
  <c r="L4194" i="15"/>
  <c r="J4194" i="15"/>
  <c r="M4193" i="15"/>
  <c r="L4193" i="15"/>
  <c r="J4193" i="15"/>
  <c r="M4192" i="15"/>
  <c r="L4192" i="15"/>
  <c r="J4192" i="15"/>
  <c r="M4191" i="15"/>
  <c r="L4191" i="15"/>
  <c r="J4191" i="15"/>
  <c r="M4190" i="15"/>
  <c r="L4190" i="15"/>
  <c r="J4190" i="15"/>
  <c r="M4189" i="15"/>
  <c r="L4189" i="15"/>
  <c r="J4189" i="15"/>
  <c r="M4188" i="15"/>
  <c r="L4188" i="15"/>
  <c r="J4188" i="15"/>
  <c r="M4187" i="15"/>
  <c r="L4187" i="15"/>
  <c r="J4187" i="15"/>
  <c r="M4186" i="15"/>
  <c r="L4186" i="15"/>
  <c r="J4186" i="15"/>
  <c r="M4185" i="15"/>
  <c r="L4185" i="15"/>
  <c r="J4185" i="15"/>
  <c r="M4184" i="15"/>
  <c r="L4184" i="15"/>
  <c r="J4184" i="15"/>
  <c r="M4183" i="15"/>
  <c r="L4183" i="15"/>
  <c r="J4183" i="15"/>
  <c r="M4182" i="15"/>
  <c r="L4182" i="15"/>
  <c r="J4182" i="15"/>
  <c r="M4181" i="15"/>
  <c r="L4181" i="15"/>
  <c r="J4181" i="15"/>
  <c r="M4180" i="15"/>
  <c r="L4180" i="15"/>
  <c r="J4180" i="15"/>
  <c r="M4179" i="15"/>
  <c r="L4179" i="15"/>
  <c r="J4179" i="15"/>
  <c r="M4178" i="15"/>
  <c r="L4178" i="15"/>
  <c r="J4178" i="15"/>
  <c r="M4177" i="15"/>
  <c r="L4177" i="15"/>
  <c r="J4177" i="15"/>
  <c r="M4176" i="15"/>
  <c r="L4176" i="15"/>
  <c r="J4176" i="15"/>
  <c r="M4175" i="15"/>
  <c r="L4175" i="15"/>
  <c r="J4175" i="15"/>
  <c r="M4174" i="15"/>
  <c r="L4174" i="15"/>
  <c r="J4174" i="15"/>
  <c r="M4173" i="15"/>
  <c r="L4173" i="15"/>
  <c r="J4173" i="15"/>
  <c r="M4172" i="15"/>
  <c r="L4172" i="15"/>
  <c r="J4172" i="15"/>
  <c r="M4171" i="15"/>
  <c r="L4171" i="15"/>
  <c r="J4171" i="15"/>
  <c r="M4170" i="15"/>
  <c r="L4170" i="15"/>
  <c r="J4170" i="15"/>
  <c r="M4169" i="15"/>
  <c r="L4169" i="15"/>
  <c r="J4169" i="15"/>
  <c r="M4168" i="15"/>
  <c r="L4168" i="15"/>
  <c r="J4168" i="15"/>
  <c r="M4167" i="15"/>
  <c r="L4167" i="15"/>
  <c r="J4167" i="15"/>
  <c r="M4166" i="15"/>
  <c r="L4166" i="15"/>
  <c r="J4166" i="15"/>
  <c r="M4165" i="15"/>
  <c r="L4165" i="15"/>
  <c r="J4165" i="15"/>
  <c r="M4164" i="15"/>
  <c r="L4164" i="15"/>
  <c r="J4164" i="15"/>
  <c r="M4163" i="15"/>
  <c r="L4163" i="15"/>
  <c r="J4163" i="15"/>
  <c r="M4162" i="15"/>
  <c r="L4162" i="15"/>
  <c r="J4162" i="15"/>
  <c r="M4161" i="15"/>
  <c r="L4161" i="15"/>
  <c r="J4161" i="15"/>
  <c r="M4160" i="15"/>
  <c r="L4160" i="15"/>
  <c r="J4160" i="15"/>
  <c r="M4159" i="15"/>
  <c r="L4159" i="15"/>
  <c r="J4159" i="15"/>
  <c r="M4158" i="15"/>
  <c r="L4158" i="15"/>
  <c r="J4158" i="15"/>
  <c r="M4157" i="15"/>
  <c r="L4157" i="15"/>
  <c r="J4157" i="15"/>
  <c r="M4156" i="15"/>
  <c r="L4156" i="15"/>
  <c r="J4156" i="15"/>
  <c r="M4155" i="15"/>
  <c r="L4155" i="15"/>
  <c r="J4155" i="15"/>
  <c r="M4154" i="15"/>
  <c r="L4154" i="15"/>
  <c r="J4154" i="15"/>
  <c r="M4153" i="15"/>
  <c r="L4153" i="15"/>
  <c r="J4153" i="15"/>
  <c r="M4152" i="15"/>
  <c r="L4152" i="15"/>
  <c r="J4152" i="15"/>
  <c r="M4151" i="15"/>
  <c r="L4151" i="15"/>
  <c r="J4151" i="15"/>
  <c r="M4150" i="15"/>
  <c r="L4150" i="15"/>
  <c r="J4150" i="15"/>
  <c r="M4149" i="15"/>
  <c r="L4149" i="15"/>
  <c r="J4149" i="15"/>
  <c r="M4148" i="15"/>
  <c r="L4148" i="15"/>
  <c r="J4148" i="15"/>
  <c r="M4147" i="15"/>
  <c r="L4147" i="15"/>
  <c r="J4147" i="15"/>
  <c r="M4146" i="15"/>
  <c r="L4146" i="15"/>
  <c r="J4146" i="15"/>
  <c r="M4145" i="15"/>
  <c r="L4145" i="15"/>
  <c r="J4145" i="15"/>
  <c r="M4144" i="15"/>
  <c r="L4144" i="15"/>
  <c r="J4144" i="15"/>
  <c r="F4143" i="15"/>
  <c r="F4142" i="15"/>
  <c r="M4141" i="15"/>
  <c r="L4141" i="15"/>
  <c r="J4141" i="15"/>
  <c r="M4140" i="15"/>
  <c r="L4140" i="15"/>
  <c r="J4140" i="15"/>
  <c r="M4139" i="15"/>
  <c r="L4139" i="15"/>
  <c r="J4139" i="15"/>
  <c r="M4138" i="15"/>
  <c r="L4138" i="15"/>
  <c r="J4138" i="15"/>
  <c r="M4137" i="15"/>
  <c r="L4137" i="15"/>
  <c r="J4137" i="15"/>
  <c r="M4136" i="15"/>
  <c r="L4136" i="15"/>
  <c r="J4136" i="15"/>
  <c r="M4135" i="15"/>
  <c r="L4135" i="15"/>
  <c r="J4135" i="15"/>
  <c r="F4134" i="15"/>
  <c r="M4133" i="15"/>
  <c r="L4133" i="15"/>
  <c r="J4133" i="15"/>
  <c r="M4132" i="15"/>
  <c r="L4132" i="15"/>
  <c r="J4132" i="15"/>
  <c r="M4131" i="15"/>
  <c r="L4131" i="15"/>
  <c r="J4131" i="15"/>
  <c r="M4130" i="15"/>
  <c r="L4130" i="15"/>
  <c r="J4130" i="15"/>
  <c r="M4129" i="15"/>
  <c r="L4129" i="15"/>
  <c r="J4129" i="15"/>
  <c r="M4128" i="15"/>
  <c r="L4128" i="15"/>
  <c r="J4128" i="15"/>
  <c r="M4127" i="15"/>
  <c r="L4127" i="15"/>
  <c r="J4127" i="15"/>
  <c r="M4126" i="15"/>
  <c r="L4126" i="15"/>
  <c r="J4126" i="15"/>
  <c r="M4125" i="15"/>
  <c r="L4125" i="15"/>
  <c r="J4125" i="15"/>
  <c r="M4124" i="15"/>
  <c r="L4124" i="15"/>
  <c r="J4124" i="15"/>
  <c r="M4123" i="15"/>
  <c r="L4123" i="15"/>
  <c r="J4123" i="15"/>
  <c r="M4122" i="15"/>
  <c r="L4122" i="15"/>
  <c r="J4122" i="15"/>
  <c r="M4121" i="15"/>
  <c r="L4121" i="15"/>
  <c r="J4121" i="15"/>
  <c r="M4120" i="15"/>
  <c r="L4120" i="15"/>
  <c r="J4120" i="15"/>
  <c r="M4119" i="15"/>
  <c r="L4119" i="15"/>
  <c r="J4119" i="15"/>
  <c r="M4118" i="15"/>
  <c r="L4118" i="15"/>
  <c r="J4118" i="15"/>
  <c r="M4117" i="15"/>
  <c r="L4117" i="15"/>
  <c r="J4117" i="15"/>
  <c r="M4116" i="15"/>
  <c r="L4116" i="15"/>
  <c r="J4116" i="15"/>
  <c r="M4115" i="15"/>
  <c r="L4115" i="15"/>
  <c r="J4115" i="15"/>
  <c r="M4114" i="15"/>
  <c r="L4114" i="15"/>
  <c r="J4114" i="15"/>
  <c r="M4113" i="15"/>
  <c r="L4113" i="15"/>
  <c r="J4113" i="15"/>
  <c r="M4112" i="15"/>
  <c r="L4112" i="15"/>
  <c r="J4112" i="15"/>
  <c r="M4111" i="15"/>
  <c r="L4111" i="15"/>
  <c r="J4111" i="15"/>
  <c r="M4110" i="15"/>
  <c r="L4110" i="15"/>
  <c r="J4110" i="15"/>
  <c r="M4109" i="15"/>
  <c r="L4109" i="15"/>
  <c r="J4109" i="15"/>
  <c r="M4108" i="15"/>
  <c r="L4108" i="15"/>
  <c r="J4108" i="15"/>
  <c r="M4107" i="15"/>
  <c r="L4107" i="15"/>
  <c r="J4107" i="15"/>
  <c r="M4106" i="15"/>
  <c r="L4106" i="15"/>
  <c r="J4106" i="15"/>
  <c r="M4105" i="15"/>
  <c r="L4105" i="15"/>
  <c r="J4105" i="15"/>
  <c r="M4104" i="15"/>
  <c r="L4104" i="15"/>
  <c r="J4104" i="15"/>
  <c r="M4103" i="15"/>
  <c r="L4103" i="15"/>
  <c r="J4103" i="15"/>
  <c r="M4102" i="15"/>
  <c r="L4102" i="15"/>
  <c r="J4102" i="15"/>
  <c r="M4101" i="15"/>
  <c r="L4101" i="15"/>
  <c r="J4101" i="15"/>
  <c r="M4100" i="15"/>
  <c r="L4100" i="15"/>
  <c r="J4100" i="15"/>
  <c r="M4099" i="15"/>
  <c r="L4099" i="15"/>
  <c r="J4099" i="15"/>
  <c r="M4098" i="15"/>
  <c r="L4098" i="15"/>
  <c r="J4098" i="15"/>
  <c r="M4097" i="15"/>
  <c r="L4097" i="15"/>
  <c r="J4097" i="15"/>
  <c r="M4096" i="15"/>
  <c r="L4096" i="15"/>
  <c r="J4096" i="15"/>
  <c r="M4095" i="15"/>
  <c r="L4095" i="15"/>
  <c r="J4095" i="15"/>
  <c r="M4094" i="15"/>
  <c r="L4094" i="15"/>
  <c r="J4094" i="15"/>
  <c r="M4093" i="15"/>
  <c r="L4093" i="15"/>
  <c r="J4093" i="15"/>
  <c r="M4092" i="15"/>
  <c r="L4092" i="15"/>
  <c r="J4092" i="15"/>
  <c r="M4091" i="15"/>
  <c r="L4091" i="15"/>
  <c r="J4091" i="15"/>
  <c r="M4090" i="15"/>
  <c r="L4090" i="15"/>
  <c r="J4090" i="15"/>
  <c r="M4089" i="15"/>
  <c r="L4089" i="15"/>
  <c r="J4089" i="15"/>
  <c r="M4088" i="15"/>
  <c r="L4088" i="15"/>
  <c r="J4088" i="15"/>
  <c r="M4087" i="15"/>
  <c r="L4087" i="15"/>
  <c r="J4087" i="15"/>
  <c r="M4086" i="15"/>
  <c r="L4086" i="15"/>
  <c r="J4086" i="15"/>
  <c r="M4085" i="15"/>
  <c r="L4085" i="15"/>
  <c r="J4085" i="15"/>
  <c r="M4084" i="15"/>
  <c r="L4084" i="15"/>
  <c r="J4084" i="15"/>
  <c r="M4083" i="15"/>
  <c r="L4083" i="15"/>
  <c r="J4083" i="15"/>
  <c r="M4082" i="15"/>
  <c r="L4082" i="15"/>
  <c r="J4082" i="15"/>
  <c r="F4081" i="15"/>
  <c r="M4080" i="15"/>
  <c r="L4080" i="15"/>
  <c r="J4080" i="15"/>
  <c r="M4079" i="15"/>
  <c r="L4079" i="15"/>
  <c r="J4079" i="15"/>
  <c r="M4078" i="15"/>
  <c r="L4078" i="15"/>
  <c r="J4078" i="15"/>
  <c r="M4077" i="15"/>
  <c r="L4077" i="15"/>
  <c r="J4077" i="15"/>
  <c r="M4076" i="15"/>
  <c r="L4076" i="15"/>
  <c r="J4076" i="15"/>
  <c r="M4075" i="15"/>
  <c r="L4075" i="15"/>
  <c r="J4075" i="15"/>
  <c r="M4074" i="15"/>
  <c r="L4074" i="15"/>
  <c r="J4074" i="15"/>
  <c r="M4073" i="15"/>
  <c r="L4073" i="15"/>
  <c r="J4073" i="15"/>
  <c r="M4072" i="15"/>
  <c r="L4072" i="15"/>
  <c r="J4072" i="15"/>
  <c r="M4071" i="15"/>
  <c r="L4071" i="15"/>
  <c r="J4071" i="15"/>
  <c r="M4070" i="15"/>
  <c r="L4070" i="15"/>
  <c r="J4070" i="15"/>
  <c r="M4069" i="15"/>
  <c r="L4069" i="15"/>
  <c r="J4069" i="15"/>
  <c r="M4068" i="15"/>
  <c r="L4068" i="15"/>
  <c r="J4068" i="15"/>
  <c r="M4067" i="15"/>
  <c r="L4067" i="15"/>
  <c r="J4067" i="15"/>
  <c r="M4066" i="15"/>
  <c r="L4066" i="15"/>
  <c r="J4066" i="15"/>
  <c r="M4065" i="15"/>
  <c r="L4065" i="15"/>
  <c r="J4065" i="15"/>
  <c r="M4064" i="15"/>
  <c r="L4064" i="15"/>
  <c r="J4064" i="15"/>
  <c r="M4063" i="15"/>
  <c r="L4063" i="15"/>
  <c r="J4063" i="15"/>
  <c r="M4062" i="15"/>
  <c r="L4062" i="15"/>
  <c r="J4062" i="15"/>
  <c r="M4061" i="15"/>
  <c r="L4061" i="15"/>
  <c r="J4061" i="15"/>
  <c r="M4060" i="15"/>
  <c r="L4060" i="15"/>
  <c r="J4060" i="15"/>
  <c r="M4059" i="15"/>
  <c r="L4059" i="15"/>
  <c r="J4059" i="15"/>
  <c r="M4058" i="15"/>
  <c r="L4058" i="15"/>
  <c r="J4058" i="15"/>
  <c r="M4057" i="15"/>
  <c r="L4057" i="15"/>
  <c r="J4057" i="15"/>
  <c r="M4056" i="15"/>
  <c r="L4056" i="15"/>
  <c r="J4056" i="15"/>
  <c r="M4055" i="15"/>
  <c r="L4055" i="15"/>
  <c r="J4055" i="15"/>
  <c r="M4054" i="15"/>
  <c r="L4054" i="15"/>
  <c r="J4054" i="15"/>
  <c r="M4053" i="15"/>
  <c r="L4053" i="15"/>
  <c r="J4053" i="15"/>
  <c r="M4052" i="15"/>
  <c r="L4052" i="15"/>
  <c r="J4052" i="15"/>
  <c r="M4051" i="15"/>
  <c r="L4051" i="15"/>
  <c r="J4051" i="15"/>
  <c r="M4050" i="15"/>
  <c r="L4050" i="15"/>
  <c r="J4050" i="15"/>
  <c r="M4049" i="15"/>
  <c r="L4049" i="15"/>
  <c r="J4049" i="15"/>
  <c r="M4048" i="15"/>
  <c r="L4048" i="15"/>
  <c r="J4048" i="15"/>
  <c r="M4047" i="15"/>
  <c r="L4047" i="15"/>
  <c r="J4047" i="15"/>
  <c r="M4046" i="15"/>
  <c r="L4046" i="15"/>
  <c r="J4046" i="15"/>
  <c r="M4045" i="15"/>
  <c r="L4045" i="15"/>
  <c r="J4045" i="15"/>
  <c r="M4044" i="15"/>
  <c r="L4044" i="15"/>
  <c r="J4044" i="15"/>
  <c r="M4043" i="15"/>
  <c r="L4043" i="15"/>
  <c r="J4043" i="15"/>
  <c r="M4042" i="15"/>
  <c r="L4042" i="15"/>
  <c r="J4042" i="15"/>
  <c r="M4041" i="15"/>
  <c r="L4041" i="15"/>
  <c r="J4041" i="15"/>
  <c r="M4040" i="15"/>
  <c r="L4040" i="15"/>
  <c r="J4040" i="15"/>
  <c r="M4039" i="15"/>
  <c r="L4039" i="15"/>
  <c r="J4039" i="15"/>
  <c r="M4038" i="15"/>
  <c r="L4038" i="15"/>
  <c r="J4038" i="15"/>
  <c r="M4037" i="15"/>
  <c r="L4037" i="15"/>
  <c r="J4037" i="15"/>
  <c r="M4036" i="15"/>
  <c r="L4036" i="15"/>
  <c r="J4036" i="15"/>
  <c r="F4035" i="15"/>
  <c r="M4034" i="15"/>
  <c r="L4034" i="15"/>
  <c r="J4034" i="15"/>
  <c r="M4033" i="15"/>
  <c r="L4033" i="15"/>
  <c r="J4033" i="15"/>
  <c r="M4032" i="15"/>
  <c r="L4032" i="15"/>
  <c r="J4032" i="15"/>
  <c r="M4031" i="15"/>
  <c r="L4031" i="15"/>
  <c r="J4031" i="15"/>
  <c r="M4030" i="15"/>
  <c r="L4030" i="15"/>
  <c r="J4030" i="15"/>
  <c r="M4029" i="15"/>
  <c r="L4029" i="15"/>
  <c r="J4029" i="15"/>
  <c r="M4028" i="15"/>
  <c r="L4028" i="15"/>
  <c r="J4028" i="15"/>
  <c r="M4027" i="15"/>
  <c r="L4027" i="15"/>
  <c r="J4027" i="15"/>
  <c r="M4026" i="15"/>
  <c r="L4026" i="15"/>
  <c r="J4026" i="15"/>
  <c r="M4025" i="15"/>
  <c r="L4025" i="15"/>
  <c r="J4025" i="15"/>
  <c r="M4024" i="15"/>
  <c r="L4024" i="15"/>
  <c r="J4024" i="15"/>
  <c r="M4023" i="15"/>
  <c r="L4023" i="15"/>
  <c r="J4023" i="15"/>
  <c r="M4022" i="15"/>
  <c r="L4022" i="15"/>
  <c r="J4022" i="15"/>
  <c r="M4021" i="15"/>
  <c r="L4021" i="15"/>
  <c r="J4021" i="15"/>
  <c r="M4020" i="15"/>
  <c r="L4020" i="15"/>
  <c r="J4020" i="15"/>
  <c r="M4019" i="15"/>
  <c r="L4019" i="15"/>
  <c r="J4019" i="15"/>
  <c r="M4018" i="15"/>
  <c r="L4018" i="15"/>
  <c r="J4018" i="15"/>
  <c r="M4017" i="15"/>
  <c r="L4017" i="15"/>
  <c r="J4017" i="15"/>
  <c r="M4016" i="15"/>
  <c r="L4016" i="15"/>
  <c r="J4016" i="15"/>
  <c r="M4015" i="15"/>
  <c r="L4015" i="15"/>
  <c r="J4015" i="15"/>
  <c r="M4014" i="15"/>
  <c r="L4014" i="15"/>
  <c r="J4014" i="15"/>
  <c r="F4013" i="15"/>
  <c r="M4012" i="15"/>
  <c r="L4012" i="15"/>
  <c r="J4012" i="15"/>
  <c r="M4011" i="15"/>
  <c r="L4011" i="15"/>
  <c r="J4011" i="15"/>
  <c r="M4010" i="15"/>
  <c r="L4010" i="15"/>
  <c r="J4010" i="15"/>
  <c r="M4009" i="15"/>
  <c r="L4009" i="15"/>
  <c r="J4009" i="15"/>
  <c r="M4008" i="15"/>
  <c r="L4008" i="15"/>
  <c r="J4008" i="15"/>
  <c r="M4007" i="15"/>
  <c r="L4007" i="15"/>
  <c r="J4007" i="15"/>
  <c r="M4006" i="15"/>
  <c r="L4006" i="15"/>
  <c r="J4006" i="15"/>
  <c r="M4005" i="15"/>
  <c r="L4005" i="15"/>
  <c r="J4005" i="15"/>
  <c r="M4004" i="15"/>
  <c r="L4004" i="15"/>
  <c r="J4004" i="15"/>
  <c r="M4003" i="15"/>
  <c r="L4003" i="15"/>
  <c r="J4003" i="15"/>
  <c r="M4002" i="15"/>
  <c r="L4002" i="15"/>
  <c r="J4002" i="15"/>
  <c r="M4001" i="15"/>
  <c r="L4001" i="15"/>
  <c r="J4001" i="15"/>
  <c r="M4000" i="15"/>
  <c r="L4000" i="15"/>
  <c r="J4000" i="15"/>
  <c r="M3999" i="15"/>
  <c r="L3999" i="15"/>
  <c r="J3999" i="15"/>
  <c r="M3998" i="15"/>
  <c r="L3998" i="15"/>
  <c r="J3998" i="15"/>
  <c r="M3997" i="15"/>
  <c r="L3997" i="15"/>
  <c r="J3997" i="15"/>
  <c r="M3996" i="15"/>
  <c r="L3996" i="15"/>
  <c r="J3996" i="15"/>
  <c r="M3995" i="15"/>
  <c r="L3995" i="15"/>
  <c r="J3995" i="15"/>
  <c r="M3994" i="15"/>
  <c r="L3994" i="15"/>
  <c r="J3994" i="15"/>
  <c r="M3993" i="15"/>
  <c r="L3993" i="15"/>
  <c r="J3993" i="15"/>
  <c r="M3992" i="15"/>
  <c r="L3992" i="15"/>
  <c r="J3992" i="15"/>
  <c r="M3991" i="15"/>
  <c r="L3991" i="15"/>
  <c r="J3991" i="15"/>
  <c r="M3990" i="15"/>
  <c r="L3990" i="15"/>
  <c r="J3990" i="15"/>
  <c r="M3989" i="15"/>
  <c r="L3989" i="15"/>
  <c r="J3989" i="15"/>
  <c r="M3988" i="15"/>
  <c r="L3988" i="15"/>
  <c r="J3988" i="15"/>
  <c r="M3987" i="15"/>
  <c r="L3987" i="15"/>
  <c r="J3987" i="15"/>
  <c r="M3986" i="15"/>
  <c r="L3986" i="15"/>
  <c r="J3986" i="15"/>
  <c r="M3985" i="15"/>
  <c r="L3985" i="15"/>
  <c r="J3985" i="15"/>
  <c r="M3984" i="15"/>
  <c r="L3984" i="15"/>
  <c r="J3984" i="15"/>
  <c r="M3983" i="15"/>
  <c r="L3983" i="15"/>
  <c r="J3983" i="15"/>
  <c r="M3982" i="15"/>
  <c r="L3982" i="15"/>
  <c r="J3982" i="15"/>
  <c r="M3981" i="15"/>
  <c r="L3981" i="15"/>
  <c r="J3981" i="15"/>
  <c r="M3980" i="15"/>
  <c r="L3980" i="15"/>
  <c r="J3980" i="15"/>
  <c r="M3979" i="15"/>
  <c r="L3979" i="15"/>
  <c r="J3979" i="15"/>
  <c r="M3978" i="15"/>
  <c r="L3978" i="15"/>
  <c r="J3978" i="15"/>
  <c r="M3977" i="15"/>
  <c r="L3977" i="15"/>
  <c r="J3977" i="15"/>
  <c r="M3976" i="15"/>
  <c r="L3976" i="15"/>
  <c r="J3976" i="15"/>
  <c r="M3975" i="15"/>
  <c r="L3975" i="15"/>
  <c r="J3975" i="15"/>
  <c r="M3974" i="15"/>
  <c r="L3974" i="15"/>
  <c r="J3974" i="15"/>
  <c r="M3973" i="15"/>
  <c r="L3973" i="15"/>
  <c r="J3973" i="15"/>
  <c r="M3972" i="15"/>
  <c r="L3972" i="15"/>
  <c r="J3972" i="15"/>
  <c r="M3971" i="15"/>
  <c r="L3971" i="15"/>
  <c r="J3971" i="15"/>
  <c r="M3970" i="15"/>
  <c r="L3970" i="15"/>
  <c r="J3970" i="15"/>
  <c r="M3969" i="15"/>
  <c r="L3969" i="15"/>
  <c r="J3969" i="15"/>
  <c r="M3968" i="15"/>
  <c r="L3968" i="15"/>
  <c r="J3968" i="15"/>
  <c r="M3967" i="15"/>
  <c r="L3967" i="15"/>
  <c r="J3967" i="15"/>
  <c r="M3966" i="15"/>
  <c r="L3966" i="15"/>
  <c r="J3966" i="15"/>
  <c r="M3965" i="15"/>
  <c r="L3965" i="15"/>
  <c r="J3965" i="15"/>
  <c r="M3964" i="15"/>
  <c r="L3964" i="15"/>
  <c r="J3964" i="15"/>
  <c r="M3963" i="15"/>
  <c r="L3963" i="15"/>
  <c r="J3963" i="15"/>
  <c r="M3962" i="15"/>
  <c r="L3962" i="15"/>
  <c r="J3962" i="15"/>
  <c r="M3961" i="15"/>
  <c r="L3961" i="15"/>
  <c r="J3961" i="15"/>
  <c r="F3960" i="15"/>
  <c r="M3959" i="15"/>
  <c r="L3959" i="15"/>
  <c r="J3959" i="15"/>
  <c r="M3958" i="15"/>
  <c r="L3958" i="15"/>
  <c r="J3958" i="15"/>
  <c r="F3957" i="15"/>
  <c r="M3956" i="15"/>
  <c r="L3956" i="15"/>
  <c r="J3956" i="15"/>
  <c r="F3955" i="15"/>
  <c r="M3954" i="15"/>
  <c r="L3954" i="15"/>
  <c r="J3954" i="15"/>
  <c r="M3953" i="15"/>
  <c r="L3953" i="15"/>
  <c r="J3953" i="15"/>
  <c r="F3952" i="15"/>
  <c r="M3951" i="15"/>
  <c r="L3951" i="15"/>
  <c r="J3951" i="15"/>
  <c r="F3950" i="15"/>
  <c r="M3949" i="15"/>
  <c r="L3949" i="15"/>
  <c r="J3949" i="15"/>
  <c r="F3948" i="15"/>
  <c r="F3947" i="15"/>
  <c r="M3946" i="15"/>
  <c r="L3946" i="15"/>
  <c r="J3946" i="15"/>
  <c r="M3945" i="15"/>
  <c r="L3945" i="15"/>
  <c r="J3945" i="15"/>
  <c r="M3944" i="15"/>
  <c r="L3944" i="15"/>
  <c r="J3944" i="15"/>
  <c r="M3943" i="15"/>
  <c r="L3943" i="15"/>
  <c r="J3943" i="15"/>
  <c r="M3942" i="15"/>
  <c r="L3942" i="15"/>
  <c r="J3942" i="15"/>
  <c r="M3941" i="15"/>
  <c r="L3941" i="15"/>
  <c r="J3941" i="15"/>
  <c r="M3940" i="15"/>
  <c r="L3940" i="15"/>
  <c r="J3940" i="15"/>
  <c r="M3939" i="15"/>
  <c r="L3939" i="15"/>
  <c r="J3939" i="15"/>
  <c r="M3938" i="15"/>
  <c r="L3938" i="15"/>
  <c r="J3938" i="15"/>
  <c r="M3937" i="15"/>
  <c r="L3937" i="15"/>
  <c r="J3937" i="15"/>
  <c r="M3936" i="15"/>
  <c r="L3936" i="15"/>
  <c r="J3936" i="15"/>
  <c r="M3935" i="15"/>
  <c r="L3935" i="15"/>
  <c r="J3935" i="15"/>
  <c r="M3934" i="15"/>
  <c r="L3934" i="15"/>
  <c r="J3934" i="15"/>
  <c r="M3933" i="15"/>
  <c r="L3933" i="15"/>
  <c r="J3933" i="15"/>
  <c r="M3932" i="15"/>
  <c r="L3932" i="15"/>
  <c r="J3932" i="15"/>
  <c r="M3931" i="15"/>
  <c r="L3931" i="15"/>
  <c r="J3931" i="15"/>
  <c r="M3930" i="15"/>
  <c r="L3930" i="15"/>
  <c r="J3930" i="15"/>
  <c r="M3929" i="15"/>
  <c r="L3929" i="15"/>
  <c r="J3929" i="15"/>
  <c r="M3928" i="15"/>
  <c r="L3928" i="15"/>
  <c r="J3928" i="15"/>
  <c r="M3927" i="15"/>
  <c r="L3927" i="15"/>
  <c r="J3927" i="15"/>
  <c r="M3926" i="15"/>
  <c r="L3926" i="15"/>
  <c r="J3926" i="15"/>
  <c r="M3925" i="15"/>
  <c r="L3925" i="15"/>
  <c r="J3925" i="15"/>
  <c r="M3924" i="15"/>
  <c r="L3924" i="15"/>
  <c r="J3924" i="15"/>
  <c r="M3923" i="15"/>
  <c r="L3923" i="15"/>
  <c r="J3923" i="15"/>
  <c r="M3922" i="15"/>
  <c r="L3922" i="15"/>
  <c r="J3922" i="15"/>
  <c r="M3921" i="15"/>
  <c r="L3921" i="15"/>
  <c r="J3921" i="15"/>
  <c r="M3920" i="15"/>
  <c r="L3920" i="15"/>
  <c r="J3920" i="15"/>
  <c r="M3919" i="15"/>
  <c r="L3919" i="15"/>
  <c r="J3919" i="15"/>
  <c r="M3918" i="15"/>
  <c r="L3918" i="15"/>
  <c r="J3918" i="15"/>
  <c r="M3917" i="15"/>
  <c r="L3917" i="15"/>
  <c r="J3917" i="15"/>
  <c r="M3916" i="15"/>
  <c r="L3916" i="15"/>
  <c r="J3916" i="15"/>
  <c r="M3915" i="15"/>
  <c r="L3915" i="15"/>
  <c r="J3915" i="15"/>
  <c r="M3914" i="15"/>
  <c r="L3914" i="15"/>
  <c r="J3914" i="15"/>
  <c r="M3913" i="15"/>
  <c r="L3913" i="15"/>
  <c r="J3913" i="15"/>
  <c r="M3912" i="15"/>
  <c r="L3912" i="15"/>
  <c r="J3912" i="15"/>
  <c r="M3911" i="15"/>
  <c r="L3911" i="15"/>
  <c r="J3911" i="15"/>
  <c r="M3910" i="15"/>
  <c r="L3910" i="15"/>
  <c r="J3910" i="15"/>
  <c r="M3909" i="15"/>
  <c r="L3909" i="15"/>
  <c r="J3909" i="15"/>
  <c r="M3908" i="15"/>
  <c r="L3908" i="15"/>
  <c r="J3908" i="15"/>
  <c r="M3907" i="15"/>
  <c r="L3907" i="15"/>
  <c r="J3907" i="15"/>
  <c r="M3906" i="15"/>
  <c r="L3906" i="15"/>
  <c r="J3906" i="15"/>
  <c r="M3905" i="15"/>
  <c r="L3905" i="15"/>
  <c r="J3905" i="15"/>
  <c r="M3904" i="15"/>
  <c r="L3904" i="15"/>
  <c r="J3904" i="15"/>
  <c r="M3903" i="15"/>
  <c r="L3903" i="15"/>
  <c r="J3903" i="15"/>
  <c r="M3902" i="15"/>
  <c r="L3902" i="15"/>
  <c r="J3902" i="15"/>
  <c r="M3901" i="15"/>
  <c r="L3901" i="15"/>
  <c r="J3901" i="15"/>
  <c r="M3900" i="15"/>
  <c r="L3900" i="15"/>
  <c r="J3900" i="15"/>
  <c r="M3899" i="15"/>
  <c r="L3899" i="15"/>
  <c r="J3899" i="15"/>
  <c r="M3898" i="15"/>
  <c r="L3898" i="15"/>
  <c r="J3898" i="15"/>
  <c r="M3897" i="15"/>
  <c r="L3897" i="15"/>
  <c r="J3897" i="15"/>
  <c r="M3896" i="15"/>
  <c r="L3896" i="15"/>
  <c r="J3896" i="15"/>
  <c r="M3895" i="15"/>
  <c r="L3895" i="15"/>
  <c r="J3895" i="15"/>
  <c r="M3894" i="15"/>
  <c r="L3894" i="15"/>
  <c r="J3894" i="15"/>
  <c r="M3893" i="15"/>
  <c r="L3893" i="15"/>
  <c r="J3893" i="15"/>
  <c r="M3892" i="15"/>
  <c r="L3892" i="15"/>
  <c r="J3892" i="15"/>
  <c r="M3891" i="15"/>
  <c r="L3891" i="15"/>
  <c r="J3891" i="15"/>
  <c r="M3890" i="15"/>
  <c r="L3890" i="15"/>
  <c r="J3890" i="15"/>
  <c r="M3889" i="15"/>
  <c r="L3889" i="15"/>
  <c r="J3889" i="15"/>
  <c r="M3888" i="15"/>
  <c r="L3888" i="15"/>
  <c r="J3888" i="15"/>
  <c r="M3887" i="15"/>
  <c r="L3887" i="15"/>
  <c r="J3887" i="15"/>
  <c r="M3886" i="15"/>
  <c r="L3886" i="15"/>
  <c r="J3886" i="15"/>
  <c r="M3885" i="15"/>
  <c r="L3885" i="15"/>
  <c r="J3885" i="15"/>
  <c r="M3884" i="15"/>
  <c r="L3884" i="15"/>
  <c r="J3884" i="15"/>
  <c r="M3883" i="15"/>
  <c r="L3883" i="15"/>
  <c r="J3883" i="15"/>
  <c r="M3882" i="15"/>
  <c r="L3882" i="15"/>
  <c r="J3882" i="15"/>
  <c r="M3881" i="15"/>
  <c r="L3881" i="15"/>
  <c r="J3881" i="15"/>
  <c r="M3880" i="15"/>
  <c r="L3880" i="15"/>
  <c r="J3880" i="15"/>
  <c r="M3879" i="15"/>
  <c r="L3879" i="15"/>
  <c r="J3879" i="15"/>
  <c r="M3878" i="15"/>
  <c r="L3878" i="15"/>
  <c r="J3878" i="15"/>
  <c r="M3877" i="15"/>
  <c r="L3877" i="15"/>
  <c r="J3877" i="15"/>
  <c r="M3876" i="15"/>
  <c r="L3876" i="15"/>
  <c r="J3876" i="15"/>
  <c r="M3875" i="15"/>
  <c r="L3875" i="15"/>
  <c r="J3875" i="15"/>
  <c r="M3874" i="15"/>
  <c r="L3874" i="15"/>
  <c r="J3874" i="15"/>
  <c r="M3873" i="15"/>
  <c r="L3873" i="15"/>
  <c r="J3873" i="15"/>
  <c r="M3872" i="15"/>
  <c r="L3872" i="15"/>
  <c r="J3872" i="15"/>
  <c r="M3871" i="15"/>
  <c r="L3871" i="15"/>
  <c r="J3871" i="15"/>
  <c r="M3870" i="15"/>
  <c r="L3870" i="15"/>
  <c r="J3870" i="15"/>
  <c r="M3869" i="15"/>
  <c r="L3869" i="15"/>
  <c r="J3869" i="15"/>
  <c r="M3868" i="15"/>
  <c r="L3868" i="15"/>
  <c r="J3868" i="15"/>
  <c r="M3867" i="15"/>
  <c r="L3867" i="15"/>
  <c r="J3867" i="15"/>
  <c r="M3866" i="15"/>
  <c r="L3866" i="15"/>
  <c r="J3866" i="15"/>
  <c r="M3865" i="15"/>
  <c r="L3865" i="15"/>
  <c r="J3865" i="15"/>
  <c r="M3864" i="15"/>
  <c r="L3864" i="15"/>
  <c r="J3864" i="15"/>
  <c r="M3863" i="15"/>
  <c r="L3863" i="15"/>
  <c r="J3863" i="15"/>
  <c r="M3862" i="15"/>
  <c r="L3862" i="15"/>
  <c r="J3862" i="15"/>
  <c r="M3861" i="15"/>
  <c r="L3861" i="15"/>
  <c r="J3861" i="15"/>
  <c r="M3860" i="15"/>
  <c r="L3860" i="15"/>
  <c r="J3860" i="15"/>
  <c r="M3859" i="15"/>
  <c r="L3859" i="15"/>
  <c r="J3859" i="15"/>
  <c r="M3858" i="15"/>
  <c r="L3858" i="15"/>
  <c r="J3858" i="15"/>
  <c r="M3857" i="15"/>
  <c r="L3857" i="15"/>
  <c r="J3857" i="15"/>
  <c r="M3856" i="15"/>
  <c r="L3856" i="15"/>
  <c r="J3856" i="15"/>
  <c r="M3855" i="15"/>
  <c r="L3855" i="15"/>
  <c r="J3855" i="15"/>
  <c r="M3854" i="15"/>
  <c r="L3854" i="15"/>
  <c r="J3854" i="15"/>
  <c r="M3853" i="15"/>
  <c r="L3853" i="15"/>
  <c r="J3853" i="15"/>
  <c r="M3852" i="15"/>
  <c r="L3852" i="15"/>
  <c r="J3852" i="15"/>
  <c r="M3851" i="15"/>
  <c r="L3851" i="15"/>
  <c r="J3851" i="15"/>
  <c r="M3850" i="15"/>
  <c r="L3850" i="15"/>
  <c r="J3850" i="15"/>
  <c r="M3849" i="15"/>
  <c r="L3849" i="15"/>
  <c r="J3849" i="15"/>
  <c r="M3848" i="15"/>
  <c r="L3848" i="15"/>
  <c r="J3848" i="15"/>
  <c r="M3847" i="15"/>
  <c r="L3847" i="15"/>
  <c r="J3847" i="15"/>
  <c r="M3846" i="15"/>
  <c r="L3846" i="15"/>
  <c r="J3846" i="15"/>
  <c r="M3845" i="15"/>
  <c r="L3845" i="15"/>
  <c r="J3845" i="15"/>
  <c r="M3844" i="15"/>
  <c r="L3844" i="15"/>
  <c r="J3844" i="15"/>
  <c r="M3843" i="15"/>
  <c r="L3843" i="15"/>
  <c r="J3843" i="15"/>
  <c r="M3842" i="15"/>
  <c r="L3842" i="15"/>
  <c r="J3842" i="15"/>
  <c r="M3841" i="15"/>
  <c r="L3841" i="15"/>
  <c r="J3841" i="15"/>
  <c r="M3840" i="15"/>
  <c r="L3840" i="15"/>
  <c r="J3840" i="15"/>
  <c r="M3839" i="15"/>
  <c r="L3839" i="15"/>
  <c r="J3839" i="15"/>
  <c r="M3838" i="15"/>
  <c r="L3838" i="15"/>
  <c r="J3838" i="15"/>
  <c r="M3837" i="15"/>
  <c r="L3837" i="15"/>
  <c r="J3837" i="15"/>
  <c r="M3836" i="15"/>
  <c r="L3836" i="15"/>
  <c r="J3836" i="15"/>
  <c r="M3835" i="15"/>
  <c r="L3835" i="15"/>
  <c r="J3835" i="15"/>
  <c r="M3834" i="15"/>
  <c r="L3834" i="15"/>
  <c r="J3834" i="15"/>
  <c r="M3833" i="15"/>
  <c r="L3833" i="15"/>
  <c r="J3833" i="15"/>
  <c r="M3832" i="15"/>
  <c r="L3832" i="15"/>
  <c r="J3832" i="15"/>
  <c r="M3831" i="15"/>
  <c r="L3831" i="15"/>
  <c r="J3831" i="15"/>
  <c r="M3830" i="15"/>
  <c r="L3830" i="15"/>
  <c r="J3830" i="15"/>
  <c r="M3829" i="15"/>
  <c r="L3829" i="15"/>
  <c r="J3829" i="15"/>
  <c r="M3828" i="15"/>
  <c r="L3828" i="15"/>
  <c r="J3828" i="15"/>
  <c r="M3827" i="15"/>
  <c r="L3827" i="15"/>
  <c r="J3827" i="15"/>
  <c r="M3826" i="15"/>
  <c r="L3826" i="15"/>
  <c r="J3826" i="15"/>
  <c r="M3825" i="15"/>
  <c r="L3825" i="15"/>
  <c r="J3825" i="15"/>
  <c r="M3824" i="15"/>
  <c r="L3824" i="15"/>
  <c r="J3824" i="15"/>
  <c r="M3823" i="15"/>
  <c r="L3823" i="15"/>
  <c r="J3823" i="15"/>
  <c r="M3822" i="15"/>
  <c r="L3822" i="15"/>
  <c r="J3822" i="15"/>
  <c r="M3821" i="15"/>
  <c r="L3821" i="15"/>
  <c r="J3821" i="15"/>
  <c r="M3820" i="15"/>
  <c r="L3820" i="15"/>
  <c r="J3820" i="15"/>
  <c r="M3819" i="15"/>
  <c r="L3819" i="15"/>
  <c r="J3819" i="15"/>
  <c r="M3818" i="15"/>
  <c r="L3818" i="15"/>
  <c r="J3818" i="15"/>
  <c r="M3817" i="15"/>
  <c r="L3817" i="15"/>
  <c r="J3817" i="15"/>
  <c r="M3816" i="15"/>
  <c r="L3816" i="15"/>
  <c r="J3816" i="15"/>
  <c r="M3815" i="15"/>
  <c r="L3815" i="15"/>
  <c r="J3815" i="15"/>
  <c r="M3814" i="15"/>
  <c r="L3814" i="15"/>
  <c r="J3814" i="15"/>
  <c r="M3813" i="15"/>
  <c r="L3813" i="15"/>
  <c r="J3813" i="15"/>
  <c r="M3812" i="15"/>
  <c r="L3812" i="15"/>
  <c r="J3812" i="15"/>
  <c r="M3811" i="15"/>
  <c r="L3811" i="15"/>
  <c r="J3811" i="15"/>
  <c r="M3810" i="15"/>
  <c r="L3810" i="15"/>
  <c r="J3810" i="15"/>
  <c r="M3809" i="15"/>
  <c r="L3809" i="15"/>
  <c r="J3809" i="15"/>
  <c r="M3808" i="15"/>
  <c r="L3808" i="15"/>
  <c r="J3808" i="15"/>
  <c r="M3807" i="15"/>
  <c r="L3807" i="15"/>
  <c r="J3807" i="15"/>
  <c r="M3806" i="15"/>
  <c r="L3806" i="15"/>
  <c r="J3806" i="15"/>
  <c r="M3805" i="15"/>
  <c r="L3805" i="15"/>
  <c r="J3805" i="15"/>
  <c r="M3804" i="15"/>
  <c r="L3804" i="15"/>
  <c r="J3804" i="15"/>
  <c r="M3803" i="15"/>
  <c r="L3803" i="15"/>
  <c r="J3803" i="15"/>
  <c r="M3802" i="15"/>
  <c r="L3802" i="15"/>
  <c r="J3802" i="15"/>
  <c r="M3801" i="15"/>
  <c r="L3801" i="15"/>
  <c r="J3801" i="15"/>
  <c r="M3800" i="15"/>
  <c r="L3800" i="15"/>
  <c r="J3800" i="15"/>
  <c r="M3799" i="15"/>
  <c r="L3799" i="15"/>
  <c r="J3799" i="15"/>
  <c r="M3798" i="15"/>
  <c r="L3798" i="15"/>
  <c r="J3798" i="15"/>
  <c r="M3797" i="15"/>
  <c r="L3797" i="15"/>
  <c r="J3797" i="15"/>
  <c r="M3796" i="15"/>
  <c r="L3796" i="15"/>
  <c r="J3796" i="15"/>
  <c r="M3795" i="15"/>
  <c r="L3795" i="15"/>
  <c r="J3795" i="15"/>
  <c r="M3794" i="15"/>
  <c r="L3794" i="15"/>
  <c r="J3794" i="15"/>
  <c r="M3793" i="15"/>
  <c r="L3793" i="15"/>
  <c r="J3793" i="15"/>
  <c r="M3792" i="15"/>
  <c r="L3792" i="15"/>
  <c r="J3792" i="15"/>
  <c r="M3791" i="15"/>
  <c r="L3791" i="15"/>
  <c r="J3791" i="15"/>
  <c r="M3790" i="15"/>
  <c r="L3790" i="15"/>
  <c r="J3790" i="15"/>
  <c r="M3789" i="15"/>
  <c r="L3789" i="15"/>
  <c r="J3789" i="15"/>
  <c r="M3788" i="15"/>
  <c r="L3788" i="15"/>
  <c r="J3788" i="15"/>
  <c r="M3787" i="15"/>
  <c r="L3787" i="15"/>
  <c r="J3787" i="15"/>
  <c r="M3786" i="15"/>
  <c r="L3786" i="15"/>
  <c r="J3786" i="15"/>
  <c r="M3785" i="15"/>
  <c r="L3785" i="15"/>
  <c r="J3785" i="15"/>
  <c r="M3784" i="15"/>
  <c r="L3784" i="15"/>
  <c r="J3784" i="15"/>
  <c r="M3783" i="15"/>
  <c r="L3783" i="15"/>
  <c r="J3783" i="15"/>
  <c r="M3782" i="15"/>
  <c r="L3782" i="15"/>
  <c r="J3782" i="15"/>
  <c r="M3781" i="15"/>
  <c r="L3781" i="15"/>
  <c r="J3781" i="15"/>
  <c r="M3780" i="15"/>
  <c r="L3780" i="15"/>
  <c r="J3780" i="15"/>
  <c r="M3779" i="15"/>
  <c r="L3779" i="15"/>
  <c r="J3779" i="15"/>
  <c r="M3778" i="15"/>
  <c r="L3778" i="15"/>
  <c r="J3778" i="15"/>
  <c r="F3777" i="15"/>
  <c r="M3776" i="15"/>
  <c r="L3776" i="15"/>
  <c r="J3776" i="15"/>
  <c r="M3775" i="15"/>
  <c r="L3775" i="15"/>
  <c r="J3775" i="15"/>
  <c r="M3774" i="15"/>
  <c r="L3774" i="15"/>
  <c r="J3774" i="15"/>
  <c r="M3773" i="15"/>
  <c r="L3773" i="15"/>
  <c r="J3773" i="15"/>
  <c r="M3772" i="15"/>
  <c r="L3772" i="15"/>
  <c r="J3772" i="15"/>
  <c r="M3771" i="15"/>
  <c r="L3771" i="15"/>
  <c r="J3771" i="15"/>
  <c r="M3770" i="15"/>
  <c r="L3770" i="15"/>
  <c r="J3770" i="15"/>
  <c r="M3769" i="15"/>
  <c r="L3769" i="15"/>
  <c r="J3769" i="15"/>
  <c r="M3768" i="15"/>
  <c r="L3768" i="15"/>
  <c r="J3768" i="15"/>
  <c r="M3767" i="15"/>
  <c r="L3767" i="15"/>
  <c r="J3767" i="15"/>
  <c r="M3766" i="15"/>
  <c r="L3766" i="15"/>
  <c r="J3766" i="15"/>
  <c r="M3765" i="15"/>
  <c r="L3765" i="15"/>
  <c r="J3765" i="15"/>
  <c r="M3764" i="15"/>
  <c r="L3764" i="15"/>
  <c r="J3764" i="15"/>
  <c r="M3763" i="15"/>
  <c r="L3763" i="15"/>
  <c r="J3763" i="15"/>
  <c r="M3762" i="15"/>
  <c r="L3762" i="15"/>
  <c r="J3762" i="15"/>
  <c r="M3761" i="15"/>
  <c r="L3761" i="15"/>
  <c r="J3761" i="15"/>
  <c r="M3760" i="15"/>
  <c r="L3760" i="15"/>
  <c r="J3760" i="15"/>
  <c r="M3759" i="15"/>
  <c r="L3759" i="15"/>
  <c r="J3759" i="15"/>
  <c r="M3758" i="15"/>
  <c r="L3758" i="15"/>
  <c r="J3758" i="15"/>
  <c r="M3757" i="15"/>
  <c r="L3757" i="15"/>
  <c r="J3757" i="15"/>
  <c r="M3756" i="15"/>
  <c r="L3756" i="15"/>
  <c r="J3756" i="15"/>
  <c r="M3755" i="15"/>
  <c r="L3755" i="15"/>
  <c r="J3755" i="15"/>
  <c r="M3754" i="15"/>
  <c r="L3754" i="15"/>
  <c r="J3754" i="15"/>
  <c r="M3753" i="15"/>
  <c r="L3753" i="15"/>
  <c r="J3753" i="15"/>
  <c r="M3752" i="15"/>
  <c r="L3752" i="15"/>
  <c r="J3752" i="15"/>
  <c r="M3751" i="15"/>
  <c r="L3751" i="15"/>
  <c r="J3751" i="15"/>
  <c r="M3750" i="15"/>
  <c r="L3750" i="15"/>
  <c r="J3750" i="15"/>
  <c r="M3749" i="15"/>
  <c r="L3749" i="15"/>
  <c r="J3749" i="15"/>
  <c r="M3748" i="15"/>
  <c r="L3748" i="15"/>
  <c r="J3748" i="15"/>
  <c r="M3747" i="15"/>
  <c r="L3747" i="15"/>
  <c r="J3747" i="15"/>
  <c r="M3746" i="15"/>
  <c r="L3746" i="15"/>
  <c r="J3746" i="15"/>
  <c r="M3745" i="15"/>
  <c r="L3745" i="15"/>
  <c r="J3745" i="15"/>
  <c r="M3744" i="15"/>
  <c r="L3744" i="15"/>
  <c r="J3744" i="15"/>
  <c r="M3743" i="15"/>
  <c r="L3743" i="15"/>
  <c r="J3743" i="15"/>
  <c r="M3742" i="15"/>
  <c r="L3742" i="15"/>
  <c r="J3742" i="15"/>
  <c r="M3741" i="15"/>
  <c r="L3741" i="15"/>
  <c r="J3741" i="15"/>
  <c r="M3740" i="15"/>
  <c r="L3740" i="15"/>
  <c r="J3740" i="15"/>
  <c r="M3739" i="15"/>
  <c r="L3739" i="15"/>
  <c r="J3739" i="15"/>
  <c r="M3738" i="15"/>
  <c r="L3738" i="15"/>
  <c r="J3738" i="15"/>
  <c r="M3737" i="15"/>
  <c r="L3737" i="15"/>
  <c r="J3737" i="15"/>
  <c r="M3736" i="15"/>
  <c r="L3736" i="15"/>
  <c r="J3736" i="15"/>
  <c r="M3735" i="15"/>
  <c r="L3735" i="15"/>
  <c r="J3735" i="15"/>
  <c r="F3734" i="15"/>
  <c r="M3733" i="15"/>
  <c r="L3733" i="15"/>
  <c r="J3733" i="15"/>
  <c r="M3732" i="15"/>
  <c r="L3732" i="15"/>
  <c r="J3732" i="15"/>
  <c r="M3731" i="15"/>
  <c r="L3731" i="15"/>
  <c r="J3731" i="15"/>
  <c r="M3730" i="15"/>
  <c r="L3730" i="15"/>
  <c r="J3730" i="15"/>
  <c r="M3729" i="15"/>
  <c r="L3729" i="15"/>
  <c r="J3729" i="15"/>
  <c r="M3728" i="15"/>
  <c r="L3728" i="15"/>
  <c r="J3728" i="15"/>
  <c r="M3727" i="15"/>
  <c r="L3727" i="15"/>
  <c r="J3727" i="15"/>
  <c r="M3726" i="15"/>
  <c r="L3726" i="15"/>
  <c r="J3726" i="15"/>
  <c r="M3725" i="15"/>
  <c r="L3725" i="15"/>
  <c r="J3725" i="15"/>
  <c r="M3724" i="15"/>
  <c r="L3724" i="15"/>
  <c r="J3724" i="15"/>
  <c r="M3723" i="15"/>
  <c r="L3723" i="15"/>
  <c r="J3723" i="15"/>
  <c r="M3722" i="15"/>
  <c r="L3722" i="15"/>
  <c r="J3722" i="15"/>
  <c r="M3721" i="15"/>
  <c r="L3721" i="15"/>
  <c r="J3721" i="15"/>
  <c r="M3720" i="15"/>
  <c r="L3720" i="15"/>
  <c r="J3720" i="15"/>
  <c r="M3719" i="15"/>
  <c r="L3719" i="15"/>
  <c r="J3719" i="15"/>
  <c r="M3718" i="15"/>
  <c r="L3718" i="15"/>
  <c r="J3718" i="15"/>
  <c r="F3717" i="15"/>
  <c r="Q3716" i="15"/>
  <c r="S3716" i="15" s="1"/>
  <c r="F3716" i="15"/>
  <c r="Q3715" i="15"/>
  <c r="S3715" i="15" s="1"/>
  <c r="F3715" i="15"/>
  <c r="F3714" i="15"/>
  <c r="F3713" i="15"/>
  <c r="N3712" i="15"/>
  <c r="M3712" i="15"/>
  <c r="L3712" i="15"/>
  <c r="J3712" i="15"/>
  <c r="I3712" i="15"/>
  <c r="F3712" i="15"/>
  <c r="N3711" i="15"/>
  <c r="M3711" i="15"/>
  <c r="L3711" i="15"/>
  <c r="J3711" i="15"/>
  <c r="I3711" i="15"/>
  <c r="F3711" i="15"/>
  <c r="N3710" i="15"/>
  <c r="M3710" i="15"/>
  <c r="L3710" i="15"/>
  <c r="J3710" i="15"/>
  <c r="I3710" i="15"/>
  <c r="F3710" i="15"/>
  <c r="N3709" i="15"/>
  <c r="M3709" i="15"/>
  <c r="L3709" i="15"/>
  <c r="J3709" i="15"/>
  <c r="I3709" i="15"/>
  <c r="F3709" i="15"/>
  <c r="N3708" i="15"/>
  <c r="M3708" i="15"/>
  <c r="L3708" i="15"/>
  <c r="J3708" i="15"/>
  <c r="I3708" i="15"/>
  <c r="F3708" i="15"/>
  <c r="N3707" i="15"/>
  <c r="M3707" i="15"/>
  <c r="L3707" i="15"/>
  <c r="J3707" i="15"/>
  <c r="I3707" i="15"/>
  <c r="F3707" i="15"/>
  <c r="N3706" i="15"/>
  <c r="M3706" i="15"/>
  <c r="L3706" i="15"/>
  <c r="J3706" i="15"/>
  <c r="I3706" i="15"/>
  <c r="F3706" i="15"/>
  <c r="N3705" i="15"/>
  <c r="M3705" i="15"/>
  <c r="L3705" i="15"/>
  <c r="J3705" i="15"/>
  <c r="I3705" i="15"/>
  <c r="F3705" i="15"/>
  <c r="N3704" i="15"/>
  <c r="M3704" i="15"/>
  <c r="L3704" i="15"/>
  <c r="J3704" i="15"/>
  <c r="I3704" i="15"/>
  <c r="F3704" i="15"/>
  <c r="N3703" i="15"/>
  <c r="M3703" i="15"/>
  <c r="L3703" i="15"/>
  <c r="J3703" i="15"/>
  <c r="I3703" i="15"/>
  <c r="F3703" i="15"/>
  <c r="N3702" i="15"/>
  <c r="M3702" i="15"/>
  <c r="L3702" i="15"/>
  <c r="J3702" i="15"/>
  <c r="I3702" i="15"/>
  <c r="F3702" i="15"/>
  <c r="N3701" i="15"/>
  <c r="M3701" i="15"/>
  <c r="L3701" i="15"/>
  <c r="J3701" i="15"/>
  <c r="I3701" i="15"/>
  <c r="F3701" i="15"/>
  <c r="N3700" i="15"/>
  <c r="M3700" i="15"/>
  <c r="L3700" i="15"/>
  <c r="J3700" i="15"/>
  <c r="I3700" i="15"/>
  <c r="F3700" i="15"/>
  <c r="N3699" i="15"/>
  <c r="M3699" i="15"/>
  <c r="L3699" i="15"/>
  <c r="J3699" i="15"/>
  <c r="I3699" i="15"/>
  <c r="F3699" i="15"/>
  <c r="N3698" i="15"/>
  <c r="M3698" i="15"/>
  <c r="L3698" i="15"/>
  <c r="J3698" i="15"/>
  <c r="I3698" i="15"/>
  <c r="F3698" i="15"/>
  <c r="N3697" i="15"/>
  <c r="M3697" i="15"/>
  <c r="L3697" i="15"/>
  <c r="J3697" i="15"/>
  <c r="I3697" i="15"/>
  <c r="F3697" i="15"/>
  <c r="N3696" i="15"/>
  <c r="M3696" i="15"/>
  <c r="L3696" i="15"/>
  <c r="J3696" i="15"/>
  <c r="I3696" i="15"/>
  <c r="F3696" i="15"/>
  <c r="N3695" i="15"/>
  <c r="M3695" i="15"/>
  <c r="L3695" i="15"/>
  <c r="J3695" i="15"/>
  <c r="I3695" i="15"/>
  <c r="F3695" i="15"/>
  <c r="N3694" i="15"/>
  <c r="M3694" i="15"/>
  <c r="L3694" i="15"/>
  <c r="J3694" i="15"/>
  <c r="I3694" i="15"/>
  <c r="F3694" i="15"/>
  <c r="N3693" i="15"/>
  <c r="M3693" i="15"/>
  <c r="L3693" i="15"/>
  <c r="J3693" i="15"/>
  <c r="I3693" i="15"/>
  <c r="F3693" i="15"/>
  <c r="N3692" i="15"/>
  <c r="M3692" i="15"/>
  <c r="L3692" i="15"/>
  <c r="J3692" i="15"/>
  <c r="I3692" i="15"/>
  <c r="F3692" i="15"/>
  <c r="N3691" i="15"/>
  <c r="M3691" i="15"/>
  <c r="L3691" i="15"/>
  <c r="J3691" i="15"/>
  <c r="I3691" i="15"/>
  <c r="F3691" i="15"/>
  <c r="N3690" i="15"/>
  <c r="M3690" i="15"/>
  <c r="L3690" i="15"/>
  <c r="J3690" i="15"/>
  <c r="I3690" i="15"/>
  <c r="F3690" i="15"/>
  <c r="N3689" i="15"/>
  <c r="M3689" i="15"/>
  <c r="L3689" i="15"/>
  <c r="J3689" i="15"/>
  <c r="I3689" i="15"/>
  <c r="F3689" i="15"/>
  <c r="N3688" i="15"/>
  <c r="M3688" i="15"/>
  <c r="L3688" i="15"/>
  <c r="J3688" i="15"/>
  <c r="I3688" i="15"/>
  <c r="F3688" i="15"/>
  <c r="N3687" i="15"/>
  <c r="M3687" i="15"/>
  <c r="L3687" i="15"/>
  <c r="J3687" i="15"/>
  <c r="I3687" i="15"/>
  <c r="F3687" i="15"/>
  <c r="N3686" i="15"/>
  <c r="M3686" i="15"/>
  <c r="L3686" i="15"/>
  <c r="J3686" i="15"/>
  <c r="I3686" i="15"/>
  <c r="F3686" i="15"/>
  <c r="N3685" i="15"/>
  <c r="M3685" i="15"/>
  <c r="L3685" i="15"/>
  <c r="J3685" i="15"/>
  <c r="I3685" i="15"/>
  <c r="F3685" i="15"/>
  <c r="N3684" i="15"/>
  <c r="M3684" i="15"/>
  <c r="L3684" i="15"/>
  <c r="J3684" i="15"/>
  <c r="I3684" i="15"/>
  <c r="F3684" i="15"/>
  <c r="N3683" i="15"/>
  <c r="M3683" i="15"/>
  <c r="L3683" i="15"/>
  <c r="J3683" i="15"/>
  <c r="I3683" i="15"/>
  <c r="F3683" i="15"/>
  <c r="N3682" i="15"/>
  <c r="M3682" i="15"/>
  <c r="L3682" i="15"/>
  <c r="J3682" i="15"/>
  <c r="I3682" i="15"/>
  <c r="F3682" i="15"/>
  <c r="N3681" i="15"/>
  <c r="M3681" i="15"/>
  <c r="L3681" i="15"/>
  <c r="J3681" i="15"/>
  <c r="I3681" i="15"/>
  <c r="F3681" i="15"/>
  <c r="N3680" i="15"/>
  <c r="M3680" i="15"/>
  <c r="L3680" i="15"/>
  <c r="J3680" i="15"/>
  <c r="I3680" i="15"/>
  <c r="F3680" i="15"/>
  <c r="N3679" i="15"/>
  <c r="M3679" i="15"/>
  <c r="L3679" i="15"/>
  <c r="J3679" i="15"/>
  <c r="I3679" i="15"/>
  <c r="F3679" i="15"/>
  <c r="N3678" i="15"/>
  <c r="M3678" i="15"/>
  <c r="L3678" i="15"/>
  <c r="J3678" i="15"/>
  <c r="I3678" i="15"/>
  <c r="F3678" i="15"/>
  <c r="N3677" i="15"/>
  <c r="M3677" i="15"/>
  <c r="L3677" i="15"/>
  <c r="J3677" i="15"/>
  <c r="I3677" i="15"/>
  <c r="F3677" i="15"/>
  <c r="M3676" i="15"/>
  <c r="L3676" i="15"/>
  <c r="J3676" i="15"/>
  <c r="F3676" i="15"/>
  <c r="I3676" i="15" s="1"/>
  <c r="M3675" i="15"/>
  <c r="L3675" i="15"/>
  <c r="J3675" i="15"/>
  <c r="F3675" i="15"/>
  <c r="N3675" i="15" s="1"/>
  <c r="M3674" i="15"/>
  <c r="L3674" i="15"/>
  <c r="J3674" i="15"/>
  <c r="F3674" i="15"/>
  <c r="N3674" i="15" s="1"/>
  <c r="L3673" i="15"/>
  <c r="J3673" i="15"/>
  <c r="F3673" i="15"/>
  <c r="F3672" i="15"/>
  <c r="M3671" i="15"/>
  <c r="L3671" i="15"/>
  <c r="J3671" i="15"/>
  <c r="M3670" i="15"/>
  <c r="L3670" i="15"/>
  <c r="J3670" i="15"/>
  <c r="M3669" i="15"/>
  <c r="L3669" i="15"/>
  <c r="J3669" i="15"/>
  <c r="M3668" i="15"/>
  <c r="L3668" i="15"/>
  <c r="J3668" i="15"/>
  <c r="M3667" i="15"/>
  <c r="L3667" i="15"/>
  <c r="J3667" i="15"/>
  <c r="M3666" i="15"/>
  <c r="L3666" i="15"/>
  <c r="J3666" i="15"/>
  <c r="M3665" i="15"/>
  <c r="L3665" i="15"/>
  <c r="J3665" i="15"/>
  <c r="M3664" i="15"/>
  <c r="L3664" i="15"/>
  <c r="J3664" i="15"/>
  <c r="M3663" i="15"/>
  <c r="L3663" i="15"/>
  <c r="J3663" i="15"/>
  <c r="M3662" i="15"/>
  <c r="L3662" i="15"/>
  <c r="J3662" i="15"/>
  <c r="M3661" i="15"/>
  <c r="L3661" i="15"/>
  <c r="J3661" i="15"/>
  <c r="M3660" i="15"/>
  <c r="L3660" i="15"/>
  <c r="J3660" i="15"/>
  <c r="M3659" i="15"/>
  <c r="L3659" i="15"/>
  <c r="J3659" i="15"/>
  <c r="M3658" i="15"/>
  <c r="L3658" i="15"/>
  <c r="J3658" i="15"/>
  <c r="M3657" i="15"/>
  <c r="L3657" i="15"/>
  <c r="J3657" i="15"/>
  <c r="M3656" i="15"/>
  <c r="L3656" i="15"/>
  <c r="J3656" i="15"/>
  <c r="M3655" i="15"/>
  <c r="L3655" i="15"/>
  <c r="J3655" i="15"/>
  <c r="M3654" i="15"/>
  <c r="L3654" i="15"/>
  <c r="J3654" i="15"/>
  <c r="M3653" i="15"/>
  <c r="L3653" i="15"/>
  <c r="J3653" i="15"/>
  <c r="M3652" i="15"/>
  <c r="L3652" i="15"/>
  <c r="J3652" i="15"/>
  <c r="M3651" i="15"/>
  <c r="L3651" i="15"/>
  <c r="J3651" i="15"/>
  <c r="M3650" i="15"/>
  <c r="L3650" i="15"/>
  <c r="J3650" i="15"/>
  <c r="M3649" i="15"/>
  <c r="L3649" i="15"/>
  <c r="J3649" i="15"/>
  <c r="M3648" i="15"/>
  <c r="L3648" i="15"/>
  <c r="J3648" i="15"/>
  <c r="M3647" i="15"/>
  <c r="L3647" i="15"/>
  <c r="J3647" i="15"/>
  <c r="M3646" i="15"/>
  <c r="L3646" i="15"/>
  <c r="J3646" i="15"/>
  <c r="M3645" i="15"/>
  <c r="L3645" i="15"/>
  <c r="J3645" i="15"/>
  <c r="M3644" i="15"/>
  <c r="L3644" i="15"/>
  <c r="J3644" i="15"/>
  <c r="M3643" i="15"/>
  <c r="L3643" i="15"/>
  <c r="J3643" i="15"/>
  <c r="M3642" i="15"/>
  <c r="L3642" i="15"/>
  <c r="J3642" i="15"/>
  <c r="M3641" i="15"/>
  <c r="L3641" i="15"/>
  <c r="J3641" i="15"/>
  <c r="M3640" i="15"/>
  <c r="L3640" i="15"/>
  <c r="J3640" i="15"/>
  <c r="M3639" i="15"/>
  <c r="L3639" i="15"/>
  <c r="J3639" i="15"/>
  <c r="M3638" i="15"/>
  <c r="L3638" i="15"/>
  <c r="J3638" i="15"/>
  <c r="M3637" i="15"/>
  <c r="L3637" i="15"/>
  <c r="J3637" i="15"/>
  <c r="M3636" i="15"/>
  <c r="L3636" i="15"/>
  <c r="J3636" i="15"/>
  <c r="M3635" i="15"/>
  <c r="L3635" i="15"/>
  <c r="J3635" i="15"/>
  <c r="M3634" i="15"/>
  <c r="L3634" i="15"/>
  <c r="J3634" i="15"/>
  <c r="M3633" i="15"/>
  <c r="L3633" i="15"/>
  <c r="J3633" i="15"/>
  <c r="M3632" i="15"/>
  <c r="L3632" i="15"/>
  <c r="J3632" i="15"/>
  <c r="M3631" i="15"/>
  <c r="L3631" i="15"/>
  <c r="J3631" i="15"/>
  <c r="M3630" i="15"/>
  <c r="L3630" i="15"/>
  <c r="J3630" i="15"/>
  <c r="M3629" i="15"/>
  <c r="L3629" i="15"/>
  <c r="J3629" i="15"/>
  <c r="M3628" i="15"/>
  <c r="L3628" i="15"/>
  <c r="J3628" i="15"/>
  <c r="M3627" i="15"/>
  <c r="L3627" i="15"/>
  <c r="J3627" i="15"/>
  <c r="M3626" i="15"/>
  <c r="L3626" i="15"/>
  <c r="J3626" i="15"/>
  <c r="M3625" i="15"/>
  <c r="L3625" i="15"/>
  <c r="J3625" i="15"/>
  <c r="M3624" i="15"/>
  <c r="L3624" i="15"/>
  <c r="J3624" i="15"/>
  <c r="M3623" i="15"/>
  <c r="L3623" i="15"/>
  <c r="J3623" i="15"/>
  <c r="F3622" i="15"/>
  <c r="Q3621" i="15"/>
  <c r="R3621" i="15" s="1"/>
  <c r="F3621" i="15"/>
  <c r="F3620" i="15"/>
  <c r="Q3619" i="15"/>
  <c r="R3619" i="15" s="1"/>
  <c r="F3619" i="15"/>
  <c r="M3618" i="15"/>
  <c r="L3618" i="15"/>
  <c r="J3618" i="15"/>
  <c r="M3617" i="15"/>
  <c r="L3617" i="15"/>
  <c r="J3617" i="15"/>
  <c r="M3616" i="15"/>
  <c r="L3616" i="15"/>
  <c r="J3616" i="15"/>
  <c r="M3615" i="15"/>
  <c r="L3615" i="15"/>
  <c r="J3615" i="15"/>
  <c r="M3614" i="15"/>
  <c r="L3614" i="15"/>
  <c r="J3614" i="15"/>
  <c r="M3613" i="15"/>
  <c r="L3613" i="15"/>
  <c r="J3613" i="15"/>
  <c r="M3612" i="15"/>
  <c r="L3612" i="15"/>
  <c r="J3612" i="15"/>
  <c r="M3611" i="15"/>
  <c r="L3611" i="15"/>
  <c r="J3611" i="15"/>
  <c r="M3610" i="15"/>
  <c r="L3610" i="15"/>
  <c r="J3610" i="15"/>
  <c r="M3609" i="15"/>
  <c r="L3609" i="15"/>
  <c r="J3609" i="15"/>
  <c r="M3608" i="15"/>
  <c r="L3608" i="15"/>
  <c r="J3608" i="15"/>
  <c r="M3607" i="15"/>
  <c r="L3607" i="15"/>
  <c r="J3607" i="15"/>
  <c r="M3606" i="15"/>
  <c r="L3606" i="15"/>
  <c r="J3606" i="15"/>
  <c r="M3605" i="15"/>
  <c r="L3605" i="15"/>
  <c r="J3605" i="15"/>
  <c r="M3604" i="15"/>
  <c r="L3604" i="15"/>
  <c r="J3604" i="15"/>
  <c r="M3603" i="15"/>
  <c r="L3603" i="15"/>
  <c r="J3603" i="15"/>
  <c r="M3602" i="15"/>
  <c r="L3602" i="15"/>
  <c r="J3602" i="15"/>
  <c r="M3601" i="15"/>
  <c r="L3601" i="15"/>
  <c r="J3601" i="15"/>
  <c r="M3600" i="15"/>
  <c r="L3600" i="15"/>
  <c r="J3600" i="15"/>
  <c r="M3599" i="15"/>
  <c r="L3599" i="15"/>
  <c r="J3599" i="15"/>
  <c r="M3598" i="15"/>
  <c r="L3598" i="15"/>
  <c r="J3598" i="15"/>
  <c r="M3597" i="15"/>
  <c r="L3597" i="15"/>
  <c r="J3597" i="15"/>
  <c r="M3596" i="15"/>
  <c r="L3596" i="15"/>
  <c r="J3596" i="15"/>
  <c r="M3595" i="15"/>
  <c r="L3595" i="15"/>
  <c r="J3595" i="15"/>
  <c r="M3594" i="15"/>
  <c r="L3594" i="15"/>
  <c r="J3594" i="15"/>
  <c r="M3593" i="15"/>
  <c r="L3593" i="15"/>
  <c r="J3593" i="15"/>
  <c r="M3592" i="15"/>
  <c r="L3592" i="15"/>
  <c r="J3592" i="15"/>
  <c r="M3591" i="15"/>
  <c r="L3591" i="15"/>
  <c r="J3591" i="15"/>
  <c r="M3590" i="15"/>
  <c r="L3590" i="15"/>
  <c r="J3590" i="15"/>
  <c r="M3589" i="15"/>
  <c r="L3589" i="15"/>
  <c r="J3589" i="15"/>
  <c r="M3588" i="15"/>
  <c r="L3588" i="15"/>
  <c r="J3588" i="15"/>
  <c r="M3587" i="15"/>
  <c r="L3587" i="15"/>
  <c r="J3587" i="15"/>
  <c r="M3586" i="15"/>
  <c r="L3586" i="15"/>
  <c r="J3586" i="15"/>
  <c r="M3585" i="15"/>
  <c r="L3585" i="15"/>
  <c r="J3585" i="15"/>
  <c r="M3584" i="15"/>
  <c r="L3584" i="15"/>
  <c r="J3584" i="15"/>
  <c r="M3583" i="15"/>
  <c r="L3583" i="15"/>
  <c r="J3583" i="15"/>
  <c r="M3582" i="15"/>
  <c r="L3582" i="15"/>
  <c r="J3582" i="15"/>
  <c r="M3581" i="15"/>
  <c r="L3581" i="15"/>
  <c r="J3581" i="15"/>
  <c r="M3580" i="15"/>
  <c r="L3580" i="15"/>
  <c r="J3580" i="15"/>
  <c r="M3579" i="15"/>
  <c r="L3579" i="15"/>
  <c r="J3579" i="15"/>
  <c r="M3578" i="15"/>
  <c r="L3578" i="15"/>
  <c r="J3578" i="15"/>
  <c r="M3577" i="15"/>
  <c r="L3577" i="15"/>
  <c r="J3577" i="15"/>
  <c r="M3576" i="15"/>
  <c r="L3576" i="15"/>
  <c r="J3576" i="15"/>
  <c r="M3575" i="15"/>
  <c r="L3575" i="15"/>
  <c r="J3575" i="15"/>
  <c r="M3574" i="15"/>
  <c r="L3574" i="15"/>
  <c r="J3574" i="15"/>
  <c r="M3573" i="15"/>
  <c r="L3573" i="15"/>
  <c r="J3573" i="15"/>
  <c r="F3572" i="15"/>
  <c r="M3571" i="15"/>
  <c r="L3571" i="15"/>
  <c r="J3571" i="15"/>
  <c r="M3570" i="15"/>
  <c r="L3570" i="15"/>
  <c r="J3570" i="15"/>
  <c r="M3569" i="15"/>
  <c r="L3569" i="15"/>
  <c r="J3569" i="15"/>
  <c r="M3568" i="15"/>
  <c r="L3568" i="15"/>
  <c r="J3568" i="15"/>
  <c r="M3567" i="15"/>
  <c r="L3567" i="15"/>
  <c r="J3567" i="15"/>
  <c r="F3566" i="15"/>
  <c r="M3565" i="15"/>
  <c r="L3565" i="15"/>
  <c r="J3565" i="15"/>
  <c r="M3564" i="15"/>
  <c r="L3564" i="15"/>
  <c r="J3564" i="15"/>
  <c r="M3563" i="15"/>
  <c r="L3563" i="15"/>
  <c r="J3563" i="15"/>
  <c r="M3562" i="15"/>
  <c r="L3562" i="15"/>
  <c r="J3562" i="15"/>
  <c r="F3561" i="15"/>
  <c r="Q3560" i="15"/>
  <c r="S3560" i="15" s="1"/>
  <c r="F3560" i="15"/>
  <c r="F3559" i="15"/>
  <c r="M3558" i="15"/>
  <c r="L3558" i="15"/>
  <c r="J3558" i="15"/>
  <c r="L3557" i="15"/>
  <c r="J3557" i="15"/>
  <c r="M3556" i="15"/>
  <c r="L3556" i="15"/>
  <c r="J3556" i="15"/>
  <c r="M3555" i="15"/>
  <c r="L3555" i="15"/>
  <c r="J3555" i="15"/>
  <c r="M3554" i="15"/>
  <c r="L3554" i="15"/>
  <c r="J3554" i="15"/>
  <c r="M3553" i="15"/>
  <c r="L3553" i="15"/>
  <c r="J3553" i="15"/>
  <c r="M3552" i="15"/>
  <c r="L3552" i="15"/>
  <c r="J3552" i="15"/>
  <c r="M3551" i="15"/>
  <c r="L3551" i="15"/>
  <c r="J3551" i="15"/>
  <c r="M3550" i="15"/>
  <c r="L3550" i="15"/>
  <c r="J3550" i="15"/>
  <c r="M3549" i="15"/>
  <c r="L3549" i="15"/>
  <c r="J3549" i="15"/>
  <c r="M3548" i="15"/>
  <c r="L3548" i="15"/>
  <c r="J3548" i="15"/>
  <c r="F3547" i="15"/>
  <c r="L3546" i="15"/>
  <c r="J3546" i="15"/>
  <c r="M3545" i="15"/>
  <c r="L3545" i="15"/>
  <c r="J3545" i="15"/>
  <c r="F3544" i="15"/>
  <c r="L3543" i="15"/>
  <c r="J3543" i="15"/>
  <c r="M3542" i="15"/>
  <c r="L3542" i="15"/>
  <c r="J3542" i="15"/>
  <c r="F3541" i="15"/>
  <c r="Q3540" i="15"/>
  <c r="S3540" i="15" s="1"/>
  <c r="F3540" i="15"/>
  <c r="F3539" i="15"/>
  <c r="Q3538" i="15"/>
  <c r="F3538" i="15"/>
  <c r="M3537" i="15"/>
  <c r="L3537" i="15"/>
  <c r="J3537" i="15"/>
  <c r="M3536" i="15"/>
  <c r="L3536" i="15"/>
  <c r="J3536" i="15"/>
  <c r="M3535" i="15"/>
  <c r="L3535" i="15"/>
  <c r="J3535" i="15"/>
  <c r="M3534" i="15"/>
  <c r="L3534" i="15"/>
  <c r="J3534" i="15"/>
  <c r="M3533" i="15"/>
  <c r="L3533" i="15"/>
  <c r="J3533" i="15"/>
  <c r="M3532" i="15"/>
  <c r="L3532" i="15"/>
  <c r="J3532" i="15"/>
  <c r="M3531" i="15"/>
  <c r="L3531" i="15"/>
  <c r="J3531" i="15"/>
  <c r="M3530" i="15"/>
  <c r="L3530" i="15"/>
  <c r="J3530" i="15"/>
  <c r="M3529" i="15"/>
  <c r="L3529" i="15"/>
  <c r="J3529" i="15"/>
  <c r="M3528" i="15"/>
  <c r="L3528" i="15"/>
  <c r="J3528" i="15"/>
  <c r="M3527" i="15"/>
  <c r="L3527" i="15"/>
  <c r="J3527" i="15"/>
  <c r="M3526" i="15"/>
  <c r="L3526" i="15"/>
  <c r="J3526" i="15"/>
  <c r="M3525" i="15"/>
  <c r="L3525" i="15"/>
  <c r="J3525" i="15"/>
  <c r="M3524" i="15"/>
  <c r="L3524" i="15"/>
  <c r="J3524" i="15"/>
  <c r="M3523" i="15"/>
  <c r="L3523" i="15"/>
  <c r="J3523" i="15"/>
  <c r="M3522" i="15"/>
  <c r="L3522" i="15"/>
  <c r="J3522" i="15"/>
  <c r="M3521" i="15"/>
  <c r="L3521" i="15"/>
  <c r="J3521" i="15"/>
  <c r="M3520" i="15"/>
  <c r="L3520" i="15"/>
  <c r="J3520" i="15"/>
  <c r="M3519" i="15"/>
  <c r="L3519" i="15"/>
  <c r="J3519" i="15"/>
  <c r="M3518" i="15"/>
  <c r="L3518" i="15"/>
  <c r="J3518" i="15"/>
  <c r="M3517" i="15"/>
  <c r="L3517" i="15"/>
  <c r="J3517" i="15"/>
  <c r="M3516" i="15"/>
  <c r="L3516" i="15"/>
  <c r="J3516" i="15"/>
  <c r="M3515" i="15"/>
  <c r="L3515" i="15"/>
  <c r="J3515" i="15"/>
  <c r="M3514" i="15"/>
  <c r="L3514" i="15"/>
  <c r="J3514" i="15"/>
  <c r="M3513" i="15"/>
  <c r="L3513" i="15"/>
  <c r="J3513" i="15"/>
  <c r="M3512" i="15"/>
  <c r="L3512" i="15"/>
  <c r="J3512" i="15"/>
  <c r="M3511" i="15"/>
  <c r="L3511" i="15"/>
  <c r="J3511" i="15"/>
  <c r="M3510" i="15"/>
  <c r="L3510" i="15"/>
  <c r="J3510" i="15"/>
  <c r="M3509" i="15"/>
  <c r="L3509" i="15"/>
  <c r="J3509" i="15"/>
  <c r="M3508" i="15"/>
  <c r="L3508" i="15"/>
  <c r="J3508" i="15"/>
  <c r="M3507" i="15"/>
  <c r="L3507" i="15"/>
  <c r="J3507" i="15"/>
  <c r="M3506" i="15"/>
  <c r="L3506" i="15"/>
  <c r="J3506" i="15"/>
  <c r="M3505" i="15"/>
  <c r="L3505" i="15"/>
  <c r="J3505" i="15"/>
  <c r="F3504" i="15"/>
  <c r="M3503" i="15"/>
  <c r="L3503" i="15"/>
  <c r="J3503" i="15"/>
  <c r="M3502" i="15"/>
  <c r="L3502" i="15"/>
  <c r="J3502" i="15"/>
  <c r="M3501" i="15"/>
  <c r="L3501" i="15"/>
  <c r="J3501" i="15"/>
  <c r="M3500" i="15"/>
  <c r="L3500" i="15"/>
  <c r="J3500" i="15"/>
  <c r="M3499" i="15"/>
  <c r="L3499" i="15"/>
  <c r="J3499" i="15"/>
  <c r="M3498" i="15"/>
  <c r="L3498" i="15"/>
  <c r="J3498" i="15"/>
  <c r="M3497" i="15"/>
  <c r="L3497" i="15"/>
  <c r="J3497" i="15"/>
  <c r="M3496" i="15"/>
  <c r="L3496" i="15"/>
  <c r="J3496" i="15"/>
  <c r="M3495" i="15"/>
  <c r="L3495" i="15"/>
  <c r="J3495" i="15"/>
  <c r="M3494" i="15"/>
  <c r="L3494" i="15"/>
  <c r="J3494" i="15"/>
  <c r="M3493" i="15"/>
  <c r="L3493" i="15"/>
  <c r="J3493" i="15"/>
  <c r="M3492" i="15"/>
  <c r="L3492" i="15"/>
  <c r="J3492" i="15"/>
  <c r="M3491" i="15"/>
  <c r="L3491" i="15"/>
  <c r="J3491" i="15"/>
  <c r="M3490" i="15"/>
  <c r="L3490" i="15"/>
  <c r="J3490" i="15"/>
  <c r="M3489" i="15"/>
  <c r="L3489" i="15"/>
  <c r="J3489" i="15"/>
  <c r="M3488" i="15"/>
  <c r="L3488" i="15"/>
  <c r="J3488" i="15"/>
  <c r="M3487" i="15"/>
  <c r="L3487" i="15"/>
  <c r="J3487" i="15"/>
  <c r="M3486" i="15"/>
  <c r="L3486" i="15"/>
  <c r="J3486" i="15"/>
  <c r="M3485" i="15"/>
  <c r="L3485" i="15"/>
  <c r="J3485" i="15"/>
  <c r="M3484" i="15"/>
  <c r="L3484" i="15"/>
  <c r="J3484" i="15"/>
  <c r="M3483" i="15"/>
  <c r="L3483" i="15"/>
  <c r="J3483" i="15"/>
  <c r="F3482" i="15"/>
  <c r="M3481" i="15"/>
  <c r="L3481" i="15"/>
  <c r="J3481" i="15"/>
  <c r="M3480" i="15"/>
  <c r="L3480" i="15"/>
  <c r="J3480" i="15"/>
  <c r="M3479" i="15"/>
  <c r="L3479" i="15"/>
  <c r="J3479" i="15"/>
  <c r="F3478" i="15"/>
  <c r="M3477" i="15"/>
  <c r="L3477" i="15"/>
  <c r="J3477" i="15"/>
  <c r="M3476" i="15"/>
  <c r="L3476" i="15"/>
  <c r="J3476" i="15"/>
  <c r="M3475" i="15"/>
  <c r="L3475" i="15"/>
  <c r="J3475" i="15"/>
  <c r="M3474" i="15"/>
  <c r="L3474" i="15"/>
  <c r="J3474" i="15"/>
  <c r="M3473" i="15"/>
  <c r="L3473" i="15"/>
  <c r="J3473" i="15"/>
  <c r="M3472" i="15"/>
  <c r="L3472" i="15"/>
  <c r="J3472" i="15"/>
  <c r="M3471" i="15"/>
  <c r="L3471" i="15"/>
  <c r="J3471" i="15"/>
  <c r="M3470" i="15"/>
  <c r="L3470" i="15"/>
  <c r="J3470" i="15"/>
  <c r="M3469" i="15"/>
  <c r="L3469" i="15"/>
  <c r="J3469" i="15"/>
  <c r="M3468" i="15"/>
  <c r="L3468" i="15"/>
  <c r="J3468" i="15"/>
  <c r="F3467" i="15"/>
  <c r="M3466" i="15"/>
  <c r="L3466" i="15"/>
  <c r="J3466" i="15"/>
  <c r="M3465" i="15"/>
  <c r="L3465" i="15"/>
  <c r="J3465" i="15"/>
  <c r="M3464" i="15"/>
  <c r="L3464" i="15"/>
  <c r="J3464" i="15"/>
  <c r="M3463" i="15"/>
  <c r="L3463" i="15"/>
  <c r="J3463" i="15"/>
  <c r="M3462" i="15"/>
  <c r="L3462" i="15"/>
  <c r="J3462" i="15"/>
  <c r="M3461" i="15"/>
  <c r="L3461" i="15"/>
  <c r="J3461" i="15"/>
  <c r="F3460" i="15"/>
  <c r="F3459" i="15"/>
  <c r="M3458" i="15"/>
  <c r="L3458" i="15"/>
  <c r="J3458" i="15"/>
  <c r="M3457" i="15"/>
  <c r="L3457" i="15"/>
  <c r="J3457" i="15"/>
  <c r="M3456" i="15"/>
  <c r="L3456" i="15"/>
  <c r="J3456" i="15"/>
  <c r="F3455" i="15"/>
  <c r="M3454" i="15"/>
  <c r="L3454" i="15"/>
  <c r="J3454" i="15"/>
  <c r="M3453" i="15"/>
  <c r="L3453" i="15"/>
  <c r="J3453" i="15"/>
  <c r="M3452" i="15"/>
  <c r="L3452" i="15"/>
  <c r="J3452" i="15"/>
  <c r="M3451" i="15"/>
  <c r="L3451" i="15"/>
  <c r="J3451" i="15"/>
  <c r="M3450" i="15"/>
  <c r="L3450" i="15"/>
  <c r="J3450" i="15"/>
  <c r="M3449" i="15"/>
  <c r="L3449" i="15"/>
  <c r="J3449" i="15"/>
  <c r="M3448" i="15"/>
  <c r="L3448" i="15"/>
  <c r="J3448" i="15"/>
  <c r="M3447" i="15"/>
  <c r="L3447" i="15"/>
  <c r="J3447" i="15"/>
  <c r="M3446" i="15"/>
  <c r="L3446" i="15"/>
  <c r="J3446" i="15"/>
  <c r="M3445" i="15"/>
  <c r="L3445" i="15"/>
  <c r="J3445" i="15"/>
  <c r="M3444" i="15"/>
  <c r="L3444" i="15"/>
  <c r="J3444" i="15"/>
  <c r="M3443" i="15"/>
  <c r="L3443" i="15"/>
  <c r="J3443" i="15"/>
  <c r="M3442" i="15"/>
  <c r="L3442" i="15"/>
  <c r="J3442" i="15"/>
  <c r="M3441" i="15"/>
  <c r="L3441" i="15"/>
  <c r="J3441" i="15"/>
  <c r="M3440" i="15"/>
  <c r="L3440" i="15"/>
  <c r="J3440" i="15"/>
  <c r="F3439" i="15"/>
  <c r="S3438" i="15"/>
  <c r="R3438" i="15"/>
  <c r="F3438" i="15"/>
  <c r="M3437" i="15"/>
  <c r="L3437" i="15"/>
  <c r="J3437" i="15"/>
  <c r="M3436" i="15"/>
  <c r="L3436" i="15"/>
  <c r="J3436" i="15"/>
  <c r="M3435" i="15"/>
  <c r="L3435" i="15"/>
  <c r="J3435" i="15"/>
  <c r="M3434" i="15"/>
  <c r="L3434" i="15"/>
  <c r="J3434" i="15"/>
  <c r="F3433" i="15"/>
  <c r="M3432" i="15"/>
  <c r="L3432" i="15"/>
  <c r="J3432" i="15"/>
  <c r="M3431" i="15"/>
  <c r="L3431" i="15"/>
  <c r="J3431" i="15"/>
  <c r="M3430" i="15"/>
  <c r="L3430" i="15"/>
  <c r="J3430" i="15"/>
  <c r="M3429" i="15"/>
  <c r="L3429" i="15"/>
  <c r="J3429" i="15"/>
  <c r="M3428" i="15"/>
  <c r="L3428" i="15"/>
  <c r="J3428" i="15"/>
  <c r="F3427" i="15"/>
  <c r="M3426" i="15"/>
  <c r="L3426" i="15"/>
  <c r="J3426" i="15"/>
  <c r="M3425" i="15"/>
  <c r="L3425" i="15"/>
  <c r="J3425" i="15"/>
  <c r="M3424" i="15"/>
  <c r="L3424" i="15"/>
  <c r="J3424" i="15"/>
  <c r="M3423" i="15"/>
  <c r="L3423" i="15"/>
  <c r="J3423" i="15"/>
  <c r="M3422" i="15"/>
  <c r="L3422" i="15"/>
  <c r="J3422" i="15"/>
  <c r="M3421" i="15"/>
  <c r="L3421" i="15"/>
  <c r="J3421" i="15"/>
  <c r="M3420" i="15"/>
  <c r="L3420" i="15"/>
  <c r="J3420" i="15"/>
  <c r="F3419" i="15"/>
  <c r="M3418" i="15"/>
  <c r="L3418" i="15"/>
  <c r="J3418" i="15"/>
  <c r="M3417" i="15"/>
  <c r="L3417" i="15"/>
  <c r="J3417" i="15"/>
  <c r="M3416" i="15"/>
  <c r="L3416" i="15"/>
  <c r="J3416" i="15"/>
  <c r="M3415" i="15"/>
  <c r="L3415" i="15"/>
  <c r="J3415" i="15"/>
  <c r="M3414" i="15"/>
  <c r="L3414" i="15"/>
  <c r="J3414" i="15"/>
  <c r="M3413" i="15"/>
  <c r="L3413" i="15"/>
  <c r="J3413" i="15"/>
  <c r="M3412" i="15"/>
  <c r="L3412" i="15"/>
  <c r="J3412" i="15"/>
  <c r="M3411" i="15"/>
  <c r="L3411" i="15"/>
  <c r="J3411" i="15"/>
  <c r="M3410" i="15"/>
  <c r="L3410" i="15"/>
  <c r="J3410" i="15"/>
  <c r="M3409" i="15"/>
  <c r="L3409" i="15"/>
  <c r="J3409" i="15"/>
  <c r="M3408" i="15"/>
  <c r="L3408" i="15"/>
  <c r="J3408" i="15"/>
  <c r="M3407" i="15"/>
  <c r="L3407" i="15"/>
  <c r="J3407" i="15"/>
  <c r="M3406" i="15"/>
  <c r="L3406" i="15"/>
  <c r="J3406" i="15"/>
  <c r="M3405" i="15"/>
  <c r="L3405" i="15"/>
  <c r="J3405" i="15"/>
  <c r="M3404" i="15"/>
  <c r="L3404" i="15"/>
  <c r="J3404" i="15"/>
  <c r="M3403" i="15"/>
  <c r="L3403" i="15"/>
  <c r="J3403" i="15"/>
  <c r="M3402" i="15"/>
  <c r="L3402" i="15"/>
  <c r="J3402" i="15"/>
  <c r="M3401" i="15"/>
  <c r="L3401" i="15"/>
  <c r="J3401" i="15"/>
  <c r="M3400" i="15"/>
  <c r="L3400" i="15"/>
  <c r="J3400" i="15"/>
  <c r="M3399" i="15"/>
  <c r="L3399" i="15"/>
  <c r="J3399" i="15"/>
  <c r="M3398" i="15"/>
  <c r="L3398" i="15"/>
  <c r="J3398" i="15"/>
  <c r="M3397" i="15"/>
  <c r="L3397" i="15"/>
  <c r="J3397" i="15"/>
  <c r="M3396" i="15"/>
  <c r="L3396" i="15"/>
  <c r="J3396" i="15"/>
  <c r="M3395" i="15"/>
  <c r="L3395" i="15"/>
  <c r="J3395" i="15"/>
  <c r="M3394" i="15"/>
  <c r="L3394" i="15"/>
  <c r="J3394" i="15"/>
  <c r="M3393" i="15"/>
  <c r="L3393" i="15"/>
  <c r="J3393" i="15"/>
  <c r="M3392" i="15"/>
  <c r="L3392" i="15"/>
  <c r="J3392" i="15"/>
  <c r="M3391" i="15"/>
  <c r="L3391" i="15"/>
  <c r="J3391" i="15"/>
  <c r="M3390" i="15"/>
  <c r="L3390" i="15"/>
  <c r="J3390" i="15"/>
  <c r="M3389" i="15"/>
  <c r="L3389" i="15"/>
  <c r="J3389" i="15"/>
  <c r="M3388" i="15"/>
  <c r="L3388" i="15"/>
  <c r="J3388" i="15"/>
  <c r="M3387" i="15"/>
  <c r="L3387" i="15"/>
  <c r="J3387" i="15"/>
  <c r="F3386" i="15"/>
  <c r="M3385" i="15"/>
  <c r="L3385" i="15"/>
  <c r="J3385" i="15"/>
  <c r="M3384" i="15"/>
  <c r="L3384" i="15"/>
  <c r="J3384" i="15"/>
  <c r="M3383" i="15"/>
  <c r="L3383" i="15"/>
  <c r="J3383" i="15"/>
  <c r="M3382" i="15"/>
  <c r="L3382" i="15"/>
  <c r="J3382" i="15"/>
  <c r="M3381" i="15"/>
  <c r="L3381" i="15"/>
  <c r="J3381" i="15"/>
  <c r="M3380" i="15"/>
  <c r="L3380" i="15"/>
  <c r="J3380" i="15"/>
  <c r="M3379" i="15"/>
  <c r="L3379" i="15"/>
  <c r="J3379" i="15"/>
  <c r="M3378" i="15"/>
  <c r="L3378" i="15"/>
  <c r="J3378" i="15"/>
  <c r="M3377" i="15"/>
  <c r="L3377" i="15"/>
  <c r="J3377" i="15"/>
  <c r="M3376" i="15"/>
  <c r="L3376" i="15"/>
  <c r="J3376" i="15"/>
  <c r="M3375" i="15"/>
  <c r="L3375" i="15"/>
  <c r="J3375" i="15"/>
  <c r="M3374" i="15"/>
  <c r="L3374" i="15"/>
  <c r="J3374" i="15"/>
  <c r="F3373" i="15"/>
  <c r="Q3372" i="15"/>
  <c r="S3372" i="15" s="1"/>
  <c r="F3372" i="15"/>
  <c r="M3371" i="15"/>
  <c r="L3371" i="15"/>
  <c r="J3371" i="15"/>
  <c r="M3370" i="15"/>
  <c r="L3370" i="15"/>
  <c r="J3370" i="15"/>
  <c r="F3369" i="15"/>
  <c r="M3368" i="15"/>
  <c r="L3368" i="15"/>
  <c r="J3368" i="15"/>
  <c r="M3367" i="15"/>
  <c r="L3367" i="15"/>
  <c r="J3367" i="15"/>
  <c r="F3366" i="15"/>
  <c r="M3365" i="15"/>
  <c r="L3365" i="15"/>
  <c r="J3365" i="15"/>
  <c r="M3364" i="15"/>
  <c r="L3364" i="15"/>
  <c r="J3364" i="15"/>
  <c r="M3363" i="15"/>
  <c r="L3363" i="15"/>
  <c r="J3363" i="15"/>
  <c r="M3362" i="15"/>
  <c r="L3362" i="15"/>
  <c r="J3362" i="15"/>
  <c r="M3361" i="15"/>
  <c r="L3361" i="15"/>
  <c r="J3361" i="15"/>
  <c r="M3360" i="15"/>
  <c r="L3360" i="15"/>
  <c r="J3360" i="15"/>
  <c r="M3359" i="15"/>
  <c r="L3359" i="15"/>
  <c r="J3359" i="15"/>
  <c r="M3358" i="15"/>
  <c r="L3358" i="15"/>
  <c r="J3358" i="15"/>
  <c r="M3357" i="15"/>
  <c r="L3357" i="15"/>
  <c r="J3357" i="15"/>
  <c r="M3356" i="15"/>
  <c r="L3356" i="15"/>
  <c r="J3356" i="15"/>
  <c r="M3355" i="15"/>
  <c r="L3355" i="15"/>
  <c r="J3355" i="15"/>
  <c r="M3354" i="15"/>
  <c r="L3354" i="15"/>
  <c r="J3354" i="15"/>
  <c r="F3353" i="15"/>
  <c r="M3352" i="15"/>
  <c r="L3352" i="15"/>
  <c r="J3352" i="15"/>
  <c r="M3351" i="15"/>
  <c r="L3351" i="15"/>
  <c r="J3351" i="15"/>
  <c r="M3350" i="15"/>
  <c r="L3350" i="15"/>
  <c r="J3350" i="15"/>
  <c r="M3349" i="15"/>
  <c r="L3349" i="15"/>
  <c r="J3349" i="15"/>
  <c r="M3348" i="15"/>
  <c r="L3348" i="15"/>
  <c r="J3348" i="15"/>
  <c r="M3347" i="15"/>
  <c r="L3347" i="15"/>
  <c r="J3347" i="15"/>
  <c r="M3346" i="15"/>
  <c r="L3346" i="15"/>
  <c r="J3346" i="15"/>
  <c r="M3345" i="15"/>
  <c r="L3345" i="15"/>
  <c r="J3345" i="15"/>
  <c r="M3344" i="15"/>
  <c r="L3344" i="15"/>
  <c r="J3344" i="15"/>
  <c r="M3343" i="15"/>
  <c r="L3343" i="15"/>
  <c r="J3343" i="15"/>
  <c r="M3342" i="15"/>
  <c r="L3342" i="15"/>
  <c r="J3342" i="15"/>
  <c r="M3341" i="15"/>
  <c r="L3341" i="15"/>
  <c r="J3341" i="15"/>
  <c r="M3340" i="15"/>
  <c r="L3340" i="15"/>
  <c r="J3340" i="15"/>
  <c r="M3339" i="15"/>
  <c r="L3339" i="15"/>
  <c r="J3339" i="15"/>
  <c r="M3338" i="15"/>
  <c r="L3338" i="15"/>
  <c r="J3338" i="15"/>
  <c r="M3337" i="15"/>
  <c r="L3337" i="15"/>
  <c r="J3337" i="15"/>
  <c r="M3336" i="15"/>
  <c r="L3336" i="15"/>
  <c r="J3336" i="15"/>
  <c r="M3335" i="15"/>
  <c r="L3335" i="15"/>
  <c r="J3335" i="15"/>
  <c r="M3334" i="15"/>
  <c r="L3334" i="15"/>
  <c r="J3334" i="15"/>
  <c r="M3333" i="15"/>
  <c r="L3333" i="15"/>
  <c r="J3333" i="15"/>
  <c r="M3332" i="15"/>
  <c r="L3332" i="15"/>
  <c r="J3332" i="15"/>
  <c r="M3331" i="15"/>
  <c r="L3331" i="15"/>
  <c r="J3331" i="15"/>
  <c r="M3330" i="15"/>
  <c r="L3330" i="15"/>
  <c r="J3330" i="15"/>
  <c r="M3329" i="15"/>
  <c r="L3329" i="15"/>
  <c r="J3329" i="15"/>
  <c r="M3328" i="15"/>
  <c r="L3328" i="15"/>
  <c r="J3328" i="15"/>
  <c r="M3327" i="15"/>
  <c r="L3327" i="15"/>
  <c r="J3327" i="15"/>
  <c r="M3326" i="15"/>
  <c r="L3326" i="15"/>
  <c r="J3326" i="15"/>
  <c r="M3325" i="15"/>
  <c r="L3325" i="15"/>
  <c r="J3325" i="15"/>
  <c r="F3324" i="15"/>
  <c r="F3323" i="15"/>
  <c r="M3322" i="15"/>
  <c r="L3322" i="15"/>
  <c r="J3322" i="15"/>
  <c r="M3321" i="15"/>
  <c r="L3321" i="15"/>
  <c r="J3321" i="15"/>
  <c r="M3320" i="15"/>
  <c r="L3320" i="15"/>
  <c r="J3320" i="15"/>
  <c r="M3319" i="15"/>
  <c r="L3319" i="15"/>
  <c r="J3319" i="15"/>
  <c r="M3318" i="15"/>
  <c r="L3318" i="15"/>
  <c r="J3318" i="15"/>
  <c r="L3317" i="15"/>
  <c r="J3317" i="15"/>
  <c r="M3316" i="15"/>
  <c r="L3316" i="15"/>
  <c r="J3316" i="15"/>
  <c r="M3315" i="15"/>
  <c r="L3315" i="15"/>
  <c r="J3315" i="15"/>
  <c r="M3314" i="15"/>
  <c r="L3314" i="15"/>
  <c r="J3314" i="15"/>
  <c r="F3313" i="15"/>
  <c r="L3312" i="15"/>
  <c r="J3312" i="15"/>
  <c r="M3311" i="15"/>
  <c r="L3311" i="15"/>
  <c r="J3311" i="15"/>
  <c r="M3310" i="15"/>
  <c r="L3310" i="15"/>
  <c r="J3310" i="15"/>
  <c r="M3309" i="15"/>
  <c r="L3309" i="15"/>
  <c r="J3309" i="15"/>
  <c r="M3308" i="15"/>
  <c r="L3308" i="15"/>
  <c r="J3308" i="15"/>
  <c r="M3307" i="15"/>
  <c r="L3307" i="15"/>
  <c r="J3307" i="15"/>
  <c r="M3306" i="15"/>
  <c r="L3306" i="15"/>
  <c r="J3306" i="15"/>
  <c r="M3305" i="15"/>
  <c r="L3305" i="15"/>
  <c r="J3305" i="15"/>
  <c r="M3304" i="15"/>
  <c r="L3304" i="15"/>
  <c r="J3304" i="15"/>
  <c r="F3303" i="15"/>
  <c r="M3302" i="15"/>
  <c r="L3302" i="15"/>
  <c r="J3302" i="15"/>
  <c r="M3301" i="15"/>
  <c r="L3301" i="15"/>
  <c r="J3301" i="15"/>
  <c r="M3300" i="15"/>
  <c r="L3300" i="15"/>
  <c r="J3300" i="15"/>
  <c r="M3299" i="15"/>
  <c r="L3299" i="15"/>
  <c r="J3299" i="15"/>
  <c r="M3298" i="15"/>
  <c r="L3298" i="15"/>
  <c r="J3298" i="15"/>
  <c r="L3297" i="15"/>
  <c r="J3297" i="15"/>
  <c r="M3296" i="15"/>
  <c r="L3296" i="15"/>
  <c r="J3296" i="15"/>
  <c r="M3295" i="15"/>
  <c r="L3295" i="15"/>
  <c r="J3295" i="15"/>
  <c r="F3294" i="15"/>
  <c r="M3293" i="15"/>
  <c r="L3293" i="15"/>
  <c r="J3293" i="15"/>
  <c r="M3292" i="15"/>
  <c r="L3292" i="15"/>
  <c r="J3292" i="15"/>
  <c r="M3291" i="15"/>
  <c r="L3291" i="15"/>
  <c r="J3291" i="15"/>
  <c r="M3290" i="15"/>
  <c r="L3290" i="15"/>
  <c r="J3290" i="15"/>
  <c r="M3289" i="15"/>
  <c r="L3289" i="15"/>
  <c r="J3289" i="15"/>
  <c r="M3288" i="15"/>
  <c r="L3288" i="15"/>
  <c r="J3288" i="15"/>
  <c r="M3287" i="15"/>
  <c r="L3287" i="15"/>
  <c r="J3287" i="15"/>
  <c r="M3286" i="15"/>
  <c r="L3286" i="15"/>
  <c r="J3286" i="15"/>
  <c r="M3285" i="15"/>
  <c r="L3285" i="15"/>
  <c r="J3285" i="15"/>
  <c r="F3284" i="15"/>
  <c r="F3283" i="15"/>
  <c r="M3282" i="15"/>
  <c r="L3282" i="15"/>
  <c r="J3282" i="15"/>
  <c r="M3281" i="15"/>
  <c r="L3281" i="15"/>
  <c r="J3281" i="15"/>
  <c r="M3280" i="15"/>
  <c r="L3280" i="15"/>
  <c r="J3280" i="15"/>
  <c r="M3279" i="15"/>
  <c r="L3279" i="15"/>
  <c r="J3279" i="15"/>
  <c r="F3278" i="15"/>
  <c r="M3277" i="15"/>
  <c r="L3277" i="15"/>
  <c r="J3277" i="15"/>
  <c r="M3276" i="15"/>
  <c r="L3276" i="15"/>
  <c r="J3276" i="15"/>
  <c r="L3275" i="15"/>
  <c r="J3275" i="15"/>
  <c r="M3274" i="15"/>
  <c r="L3274" i="15"/>
  <c r="J3274" i="15"/>
  <c r="M3273" i="15"/>
  <c r="L3273" i="15"/>
  <c r="J3273" i="15"/>
  <c r="M3272" i="15"/>
  <c r="L3272" i="15"/>
  <c r="J3272" i="15"/>
  <c r="M3271" i="15"/>
  <c r="L3271" i="15"/>
  <c r="J3271" i="15"/>
  <c r="M3270" i="15"/>
  <c r="L3270" i="15"/>
  <c r="J3270" i="15"/>
  <c r="M3269" i="15"/>
  <c r="L3269" i="15"/>
  <c r="J3269" i="15"/>
  <c r="M3268" i="15"/>
  <c r="L3268" i="15"/>
  <c r="J3268" i="15"/>
  <c r="M3267" i="15"/>
  <c r="L3267" i="15"/>
  <c r="J3267" i="15"/>
  <c r="M3266" i="15"/>
  <c r="L3266" i="15"/>
  <c r="J3266" i="15"/>
  <c r="M3265" i="15"/>
  <c r="L3265" i="15"/>
  <c r="J3265" i="15"/>
  <c r="M3264" i="15"/>
  <c r="L3264" i="15"/>
  <c r="J3264" i="15"/>
  <c r="F3263" i="15"/>
  <c r="M3262" i="15"/>
  <c r="L3262" i="15"/>
  <c r="J3262" i="15"/>
  <c r="M3261" i="15"/>
  <c r="L3261" i="15"/>
  <c r="J3261" i="15"/>
  <c r="M3260" i="15"/>
  <c r="L3260" i="15"/>
  <c r="J3260" i="15"/>
  <c r="M3259" i="15"/>
  <c r="L3259" i="15"/>
  <c r="J3259" i="15"/>
  <c r="M3258" i="15"/>
  <c r="L3258" i="15"/>
  <c r="J3258" i="15"/>
  <c r="M3257" i="15"/>
  <c r="L3257" i="15"/>
  <c r="J3257" i="15"/>
  <c r="M3256" i="15"/>
  <c r="L3256" i="15"/>
  <c r="J3256" i="15"/>
  <c r="M3255" i="15"/>
  <c r="L3255" i="15"/>
  <c r="J3255" i="15"/>
  <c r="M3254" i="15"/>
  <c r="L3254" i="15"/>
  <c r="J3254" i="15"/>
  <c r="M3253" i="15"/>
  <c r="L3253" i="15"/>
  <c r="J3253" i="15"/>
  <c r="M3252" i="15"/>
  <c r="L3252" i="15"/>
  <c r="J3252" i="15"/>
  <c r="M3251" i="15"/>
  <c r="L3251" i="15"/>
  <c r="J3251" i="15"/>
  <c r="M3250" i="15"/>
  <c r="L3250" i="15"/>
  <c r="J3250" i="15"/>
  <c r="M3249" i="15"/>
  <c r="L3249" i="15"/>
  <c r="J3249" i="15"/>
  <c r="M3248" i="15"/>
  <c r="L3248" i="15"/>
  <c r="J3248" i="15"/>
  <c r="M3247" i="15"/>
  <c r="L3247" i="15"/>
  <c r="J3247" i="15"/>
  <c r="M3246" i="15"/>
  <c r="L3246" i="15"/>
  <c r="J3246" i="15"/>
  <c r="M3245" i="15"/>
  <c r="L3245" i="15"/>
  <c r="J3245" i="15"/>
  <c r="M3244" i="15"/>
  <c r="L3244" i="15"/>
  <c r="J3244" i="15"/>
  <c r="M3243" i="15"/>
  <c r="L3243" i="15"/>
  <c r="J3243" i="15"/>
  <c r="M3242" i="15"/>
  <c r="L3242" i="15"/>
  <c r="J3242" i="15"/>
  <c r="M3241" i="15"/>
  <c r="L3241" i="15"/>
  <c r="J3241" i="15"/>
  <c r="M3240" i="15"/>
  <c r="L3240" i="15"/>
  <c r="J3240" i="15"/>
  <c r="M3239" i="15"/>
  <c r="L3239" i="15"/>
  <c r="J3239" i="15"/>
  <c r="L3238" i="15"/>
  <c r="J3238" i="15"/>
  <c r="M3237" i="15"/>
  <c r="L3237" i="15"/>
  <c r="J3237" i="15"/>
  <c r="M3236" i="15"/>
  <c r="L3236" i="15"/>
  <c r="J3236" i="15"/>
  <c r="M3235" i="15"/>
  <c r="L3235" i="15"/>
  <c r="J3235" i="15"/>
  <c r="M3234" i="15"/>
  <c r="L3234" i="15"/>
  <c r="J3234" i="15"/>
  <c r="M3233" i="15"/>
  <c r="L3233" i="15"/>
  <c r="J3233" i="15"/>
  <c r="M3232" i="15"/>
  <c r="L3232" i="15"/>
  <c r="J3232" i="15"/>
  <c r="M3231" i="15"/>
  <c r="L3231" i="15"/>
  <c r="J3231" i="15"/>
  <c r="M3230" i="15"/>
  <c r="L3230" i="15"/>
  <c r="J3230" i="15"/>
  <c r="M3229" i="15"/>
  <c r="L3229" i="15"/>
  <c r="J3229" i="15"/>
  <c r="M3228" i="15"/>
  <c r="L3228" i="15"/>
  <c r="J3228" i="15"/>
  <c r="M3227" i="15"/>
  <c r="L3227" i="15"/>
  <c r="J3227" i="15"/>
  <c r="M3226" i="15"/>
  <c r="L3226" i="15"/>
  <c r="J3226" i="15"/>
  <c r="M3225" i="15"/>
  <c r="L3225" i="15"/>
  <c r="J3225" i="15"/>
  <c r="M3224" i="15"/>
  <c r="L3224" i="15"/>
  <c r="J3224" i="15"/>
  <c r="M3223" i="15"/>
  <c r="L3223" i="15"/>
  <c r="J3223" i="15"/>
  <c r="M3222" i="15"/>
  <c r="L3222" i="15"/>
  <c r="J3222" i="15"/>
  <c r="F3221" i="15"/>
  <c r="Q3220" i="15"/>
  <c r="R3220" i="15" s="1"/>
  <c r="F3220" i="15"/>
  <c r="M3219" i="15"/>
  <c r="L3219" i="15"/>
  <c r="J3219" i="15"/>
  <c r="M3218" i="15"/>
  <c r="L3218" i="15"/>
  <c r="J3218" i="15"/>
  <c r="M3217" i="15"/>
  <c r="L3217" i="15"/>
  <c r="J3217" i="15"/>
  <c r="M3216" i="15"/>
  <c r="L3216" i="15"/>
  <c r="J3216" i="15"/>
  <c r="M3215" i="15"/>
  <c r="L3215" i="15"/>
  <c r="J3215" i="15"/>
  <c r="M3214" i="15"/>
  <c r="L3214" i="15"/>
  <c r="J3214" i="15"/>
  <c r="M3213" i="15"/>
  <c r="L3213" i="15"/>
  <c r="J3213" i="15"/>
  <c r="M3212" i="15"/>
  <c r="L3212" i="15"/>
  <c r="J3212" i="15"/>
  <c r="M3211" i="15"/>
  <c r="L3211" i="15"/>
  <c r="J3211" i="15"/>
  <c r="M3210" i="15"/>
  <c r="L3210" i="15"/>
  <c r="J3210" i="15"/>
  <c r="M3209" i="15"/>
  <c r="L3209" i="15"/>
  <c r="J3209" i="15"/>
  <c r="M3208" i="15"/>
  <c r="L3208" i="15"/>
  <c r="J3208" i="15"/>
  <c r="M3207" i="15"/>
  <c r="L3207" i="15"/>
  <c r="J3207" i="15"/>
  <c r="M3206" i="15"/>
  <c r="L3206" i="15"/>
  <c r="J3206" i="15"/>
  <c r="M3205" i="15"/>
  <c r="L3205" i="15"/>
  <c r="J3205" i="15"/>
  <c r="F3204" i="15"/>
  <c r="M3203" i="15"/>
  <c r="L3203" i="15"/>
  <c r="J3203" i="15"/>
  <c r="M3202" i="15"/>
  <c r="L3202" i="15"/>
  <c r="J3202" i="15"/>
  <c r="M3201" i="15"/>
  <c r="L3201" i="15"/>
  <c r="J3201" i="15"/>
  <c r="M3200" i="15"/>
  <c r="L3200" i="15"/>
  <c r="J3200" i="15"/>
  <c r="M3199" i="15"/>
  <c r="L3199" i="15"/>
  <c r="J3199" i="15"/>
  <c r="M3198" i="15"/>
  <c r="L3198" i="15"/>
  <c r="J3198" i="15"/>
  <c r="M3197" i="15"/>
  <c r="L3197" i="15"/>
  <c r="J3197" i="15"/>
  <c r="M3196" i="15"/>
  <c r="L3196" i="15"/>
  <c r="J3196" i="15"/>
  <c r="M3195" i="15"/>
  <c r="L3195" i="15"/>
  <c r="J3195" i="15"/>
  <c r="M3194" i="15"/>
  <c r="L3194" i="15"/>
  <c r="J3194" i="15"/>
  <c r="M3193" i="15"/>
  <c r="L3193" i="15"/>
  <c r="J3193" i="15"/>
  <c r="M3192" i="15"/>
  <c r="L3192" i="15"/>
  <c r="J3192" i="15"/>
  <c r="M3191" i="15"/>
  <c r="L3191" i="15"/>
  <c r="J3191" i="15"/>
  <c r="M3190" i="15"/>
  <c r="L3190" i="15"/>
  <c r="J3190" i="15"/>
  <c r="M3189" i="15"/>
  <c r="L3189" i="15"/>
  <c r="J3189" i="15"/>
  <c r="M3188" i="15"/>
  <c r="L3188" i="15"/>
  <c r="J3188" i="15"/>
  <c r="F3187" i="15"/>
  <c r="F3186" i="15"/>
  <c r="M3185" i="15"/>
  <c r="L3185" i="15"/>
  <c r="J3185" i="15"/>
  <c r="M3184" i="15"/>
  <c r="L3184" i="15"/>
  <c r="J3184" i="15"/>
  <c r="M3183" i="15"/>
  <c r="L3183" i="15"/>
  <c r="J3183" i="15"/>
  <c r="M3182" i="15"/>
  <c r="L3182" i="15"/>
  <c r="J3182" i="15"/>
  <c r="M3181" i="15"/>
  <c r="L3181" i="15"/>
  <c r="J3181" i="15"/>
  <c r="M3180" i="15"/>
  <c r="L3180" i="15"/>
  <c r="J3180" i="15"/>
  <c r="M3179" i="15"/>
  <c r="L3179" i="15"/>
  <c r="J3179" i="15"/>
  <c r="M3178" i="15"/>
  <c r="L3178" i="15"/>
  <c r="J3178" i="15"/>
  <c r="M3177" i="15"/>
  <c r="L3177" i="15"/>
  <c r="J3177" i="15"/>
  <c r="M3176" i="15"/>
  <c r="L3176" i="15"/>
  <c r="J3176" i="15"/>
  <c r="M3175" i="15"/>
  <c r="L3175" i="15"/>
  <c r="J3175" i="15"/>
  <c r="M3174" i="15"/>
  <c r="L3174" i="15"/>
  <c r="J3174" i="15"/>
  <c r="M3173" i="15"/>
  <c r="L3173" i="15"/>
  <c r="J3173" i="15"/>
  <c r="M3172" i="15"/>
  <c r="L3172" i="15"/>
  <c r="J3172" i="15"/>
  <c r="M3171" i="15"/>
  <c r="L3171" i="15"/>
  <c r="J3171" i="15"/>
  <c r="M3170" i="15"/>
  <c r="L3170" i="15"/>
  <c r="J3170" i="15"/>
  <c r="M3169" i="15"/>
  <c r="L3169" i="15"/>
  <c r="J3169" i="15"/>
  <c r="M3168" i="15"/>
  <c r="L3168" i="15"/>
  <c r="J3168" i="15"/>
  <c r="M3167" i="15"/>
  <c r="L3167" i="15"/>
  <c r="J3167" i="15"/>
  <c r="M3166" i="15"/>
  <c r="L3166" i="15"/>
  <c r="J3166" i="15"/>
  <c r="M3165" i="15"/>
  <c r="L3165" i="15"/>
  <c r="J3165" i="15"/>
  <c r="L3164" i="15"/>
  <c r="J3164" i="15"/>
  <c r="M3163" i="15"/>
  <c r="L3163" i="15"/>
  <c r="J3163" i="15"/>
  <c r="M3162" i="15"/>
  <c r="L3162" i="15"/>
  <c r="J3162" i="15"/>
  <c r="M3161" i="15"/>
  <c r="L3161" i="15"/>
  <c r="J3161" i="15"/>
  <c r="M3160" i="15"/>
  <c r="L3160" i="15"/>
  <c r="J3160" i="15"/>
  <c r="M3159" i="15"/>
  <c r="L3159" i="15"/>
  <c r="J3159" i="15"/>
  <c r="L3158" i="15"/>
  <c r="J3158" i="15"/>
  <c r="L3157" i="15"/>
  <c r="J3157" i="15"/>
  <c r="M3156" i="15"/>
  <c r="L3156" i="15"/>
  <c r="J3156" i="15"/>
  <c r="M3155" i="15"/>
  <c r="L3155" i="15"/>
  <c r="J3155" i="15"/>
  <c r="M3154" i="15"/>
  <c r="L3154" i="15"/>
  <c r="J3154" i="15"/>
  <c r="F3153" i="15"/>
  <c r="M3152" i="15"/>
  <c r="L3152" i="15"/>
  <c r="J3152" i="15"/>
  <c r="M3151" i="15"/>
  <c r="L3151" i="15"/>
  <c r="J3151" i="15"/>
  <c r="M3150" i="15"/>
  <c r="L3150" i="15"/>
  <c r="J3150" i="15"/>
  <c r="M3149" i="15"/>
  <c r="L3149" i="15"/>
  <c r="J3149" i="15"/>
  <c r="M3148" i="15"/>
  <c r="L3148" i="15"/>
  <c r="J3148" i="15"/>
  <c r="M3147" i="15"/>
  <c r="L3147" i="15"/>
  <c r="J3147" i="15"/>
  <c r="M3146" i="15"/>
  <c r="L3146" i="15"/>
  <c r="J3146" i="15"/>
  <c r="M3145" i="15"/>
  <c r="L3145" i="15"/>
  <c r="J3145" i="15"/>
  <c r="F3144" i="15"/>
  <c r="F3143" i="15"/>
  <c r="Q3142" i="15"/>
  <c r="F3142" i="15"/>
  <c r="M3141" i="15"/>
  <c r="L3141" i="15"/>
  <c r="J3141" i="15"/>
  <c r="M3140" i="15"/>
  <c r="L3140" i="15"/>
  <c r="J3140" i="15"/>
  <c r="L3139" i="15"/>
  <c r="J3139" i="15"/>
  <c r="M3138" i="15"/>
  <c r="L3138" i="15"/>
  <c r="J3138" i="15"/>
  <c r="M3137" i="15"/>
  <c r="L3137" i="15"/>
  <c r="J3137" i="15"/>
  <c r="M3136" i="15"/>
  <c r="L3136" i="15"/>
  <c r="J3136" i="15"/>
  <c r="M3135" i="15"/>
  <c r="L3135" i="15"/>
  <c r="J3135" i="15"/>
  <c r="M3134" i="15"/>
  <c r="L3134" i="15"/>
  <c r="J3134" i="15"/>
  <c r="M3133" i="15"/>
  <c r="L3133" i="15"/>
  <c r="J3133" i="15"/>
  <c r="M3132" i="15"/>
  <c r="L3132" i="15"/>
  <c r="J3132" i="15"/>
  <c r="M3131" i="15"/>
  <c r="L3131" i="15"/>
  <c r="J3131" i="15"/>
  <c r="M3130" i="15"/>
  <c r="L3130" i="15"/>
  <c r="J3130" i="15"/>
  <c r="M3129" i="15"/>
  <c r="L3129" i="15"/>
  <c r="J3129" i="15"/>
  <c r="F3128" i="15"/>
  <c r="M3127" i="15"/>
  <c r="L3127" i="15"/>
  <c r="J3127" i="15"/>
  <c r="M3126" i="15"/>
  <c r="L3126" i="15"/>
  <c r="J3126" i="15"/>
  <c r="M3125" i="15"/>
  <c r="L3125" i="15"/>
  <c r="J3125" i="15"/>
  <c r="M3124" i="15"/>
  <c r="L3124" i="15"/>
  <c r="J3124" i="15"/>
  <c r="M3123" i="15"/>
  <c r="L3123" i="15"/>
  <c r="J3123" i="15"/>
  <c r="M3122" i="15"/>
  <c r="L3122" i="15"/>
  <c r="J3122" i="15"/>
  <c r="M3121" i="15"/>
  <c r="L3121" i="15"/>
  <c r="J3121" i="15"/>
  <c r="M3120" i="15"/>
  <c r="L3120" i="15"/>
  <c r="J3120" i="15"/>
  <c r="M3119" i="15"/>
  <c r="L3119" i="15"/>
  <c r="J3119" i="15"/>
  <c r="M3118" i="15"/>
  <c r="L3118" i="15"/>
  <c r="J3118" i="15"/>
  <c r="M3117" i="15"/>
  <c r="L3117" i="15"/>
  <c r="J3117" i="15"/>
  <c r="M3116" i="15"/>
  <c r="L3116" i="15"/>
  <c r="J3116" i="15"/>
  <c r="M3115" i="15"/>
  <c r="L3115" i="15"/>
  <c r="J3115" i="15"/>
  <c r="M3114" i="15"/>
  <c r="L3114" i="15"/>
  <c r="J3114" i="15"/>
  <c r="M3113" i="15"/>
  <c r="L3113" i="15"/>
  <c r="J3113" i="15"/>
  <c r="M3112" i="15"/>
  <c r="L3112" i="15"/>
  <c r="J3112" i="15"/>
  <c r="F3111" i="15"/>
  <c r="M3110" i="15"/>
  <c r="L3110" i="15"/>
  <c r="J3110" i="15"/>
  <c r="M3109" i="15"/>
  <c r="L3109" i="15"/>
  <c r="J3109" i="15"/>
  <c r="M3108" i="15"/>
  <c r="L3108" i="15"/>
  <c r="J3108" i="15"/>
  <c r="M3107" i="15"/>
  <c r="L3107" i="15"/>
  <c r="J3107" i="15"/>
  <c r="M3106" i="15"/>
  <c r="L3106" i="15"/>
  <c r="J3106" i="15"/>
  <c r="M3105" i="15"/>
  <c r="L3105" i="15"/>
  <c r="J3105" i="15"/>
  <c r="M3104" i="15"/>
  <c r="L3104" i="15"/>
  <c r="J3104" i="15"/>
  <c r="M3103" i="15"/>
  <c r="L3103" i="15"/>
  <c r="J3103" i="15"/>
  <c r="M3102" i="15"/>
  <c r="L3102" i="15"/>
  <c r="J3102" i="15"/>
  <c r="M3101" i="15"/>
  <c r="L3101" i="15"/>
  <c r="J3101" i="15"/>
  <c r="M3100" i="15"/>
  <c r="L3100" i="15"/>
  <c r="J3100" i="15"/>
  <c r="M3099" i="15"/>
  <c r="L3099" i="15"/>
  <c r="J3099" i="15"/>
  <c r="M3098" i="15"/>
  <c r="L3098" i="15"/>
  <c r="J3098" i="15"/>
  <c r="M3097" i="15"/>
  <c r="L3097" i="15"/>
  <c r="J3097" i="15"/>
  <c r="M3096" i="15"/>
  <c r="L3096" i="15"/>
  <c r="J3096" i="15"/>
  <c r="M3095" i="15"/>
  <c r="L3095" i="15"/>
  <c r="J3095" i="15"/>
  <c r="M3094" i="15"/>
  <c r="L3094" i="15"/>
  <c r="J3094" i="15"/>
  <c r="M3093" i="15"/>
  <c r="L3093" i="15"/>
  <c r="J3093" i="15"/>
  <c r="M3092" i="15"/>
  <c r="L3092" i="15"/>
  <c r="J3092" i="15"/>
  <c r="M3091" i="15"/>
  <c r="L3091" i="15"/>
  <c r="J3091" i="15"/>
  <c r="M3090" i="15"/>
  <c r="L3090" i="15"/>
  <c r="J3090" i="15"/>
  <c r="M3089" i="15"/>
  <c r="L3089" i="15"/>
  <c r="J3089" i="15"/>
  <c r="M3088" i="15"/>
  <c r="L3088" i="15"/>
  <c r="J3088" i="15"/>
  <c r="M3087" i="15"/>
  <c r="L3087" i="15"/>
  <c r="J3087" i="15"/>
  <c r="M3086" i="15"/>
  <c r="L3086" i="15"/>
  <c r="J3086" i="15"/>
  <c r="M3085" i="15"/>
  <c r="L3085" i="15"/>
  <c r="J3085" i="15"/>
  <c r="M3084" i="15"/>
  <c r="L3084" i="15"/>
  <c r="J3084" i="15"/>
  <c r="M3083" i="15"/>
  <c r="L3083" i="15"/>
  <c r="J3083" i="15"/>
  <c r="M3082" i="15"/>
  <c r="L3082" i="15"/>
  <c r="J3082" i="15"/>
  <c r="F3081" i="15"/>
  <c r="M3080" i="15"/>
  <c r="L3080" i="15"/>
  <c r="J3080" i="15"/>
  <c r="M3079" i="15"/>
  <c r="L3079" i="15"/>
  <c r="J3079" i="15"/>
  <c r="M3078" i="15"/>
  <c r="L3078" i="15"/>
  <c r="J3078" i="15"/>
  <c r="M3077" i="15"/>
  <c r="L3077" i="15"/>
  <c r="J3077" i="15"/>
  <c r="M3076" i="15"/>
  <c r="L3076" i="15"/>
  <c r="J3076" i="15"/>
  <c r="M3075" i="15"/>
  <c r="L3075" i="15"/>
  <c r="J3075" i="15"/>
  <c r="M3074" i="15"/>
  <c r="L3074" i="15"/>
  <c r="J3074" i="15"/>
  <c r="M3073" i="15"/>
  <c r="L3073" i="15"/>
  <c r="J3073" i="15"/>
  <c r="M3072" i="15"/>
  <c r="L3072" i="15"/>
  <c r="J3072" i="15"/>
  <c r="M3071" i="15"/>
  <c r="L3071" i="15"/>
  <c r="J3071" i="15"/>
  <c r="M3070" i="15"/>
  <c r="L3070" i="15"/>
  <c r="J3070" i="15"/>
  <c r="M3069" i="15"/>
  <c r="L3069" i="15"/>
  <c r="J3069" i="15"/>
  <c r="M3068" i="15"/>
  <c r="L3068" i="15"/>
  <c r="J3068" i="15"/>
  <c r="M3067" i="15"/>
  <c r="L3067" i="15"/>
  <c r="J3067" i="15"/>
  <c r="M3066" i="15"/>
  <c r="L3066" i="15"/>
  <c r="J3066" i="15"/>
  <c r="M3065" i="15"/>
  <c r="L3065" i="15"/>
  <c r="J3065" i="15"/>
  <c r="M3064" i="15"/>
  <c r="L3064" i="15"/>
  <c r="J3064" i="15"/>
  <c r="M3063" i="15"/>
  <c r="L3063" i="15"/>
  <c r="J3063" i="15"/>
  <c r="M3062" i="15"/>
  <c r="L3062" i="15"/>
  <c r="J3062" i="15"/>
  <c r="M3061" i="15"/>
  <c r="L3061" i="15"/>
  <c r="J3061" i="15"/>
  <c r="M3060" i="15"/>
  <c r="L3060" i="15"/>
  <c r="J3060" i="15"/>
  <c r="M3059" i="15"/>
  <c r="L3059" i="15"/>
  <c r="J3059" i="15"/>
  <c r="M3058" i="15"/>
  <c r="L3058" i="15"/>
  <c r="J3058" i="15"/>
  <c r="M3057" i="15"/>
  <c r="L3057" i="15"/>
  <c r="J3057" i="15"/>
  <c r="M3056" i="15"/>
  <c r="L3056" i="15"/>
  <c r="J3056" i="15"/>
  <c r="M3055" i="15"/>
  <c r="L3055" i="15"/>
  <c r="J3055" i="15"/>
  <c r="M3054" i="15"/>
  <c r="L3054" i="15"/>
  <c r="J3054" i="15"/>
  <c r="M3053" i="15"/>
  <c r="L3053" i="15"/>
  <c r="J3053" i="15"/>
  <c r="M3052" i="15"/>
  <c r="L3052" i="15"/>
  <c r="J3052" i="15"/>
  <c r="M3051" i="15"/>
  <c r="L3051" i="15"/>
  <c r="J3051" i="15"/>
  <c r="M3050" i="15"/>
  <c r="L3050" i="15"/>
  <c r="J3050" i="15"/>
  <c r="M3049" i="15"/>
  <c r="L3049" i="15"/>
  <c r="J3049" i="15"/>
  <c r="M3048" i="15"/>
  <c r="L3048" i="15"/>
  <c r="J3048" i="15"/>
  <c r="M3047" i="15"/>
  <c r="L3047" i="15"/>
  <c r="J3047" i="15"/>
  <c r="M3046" i="15"/>
  <c r="L3046" i="15"/>
  <c r="J3046" i="15"/>
  <c r="M3045" i="15"/>
  <c r="L3045" i="15"/>
  <c r="J3045" i="15"/>
  <c r="M3044" i="15"/>
  <c r="L3044" i="15"/>
  <c r="J3044" i="15"/>
  <c r="M3043" i="15"/>
  <c r="L3043" i="15"/>
  <c r="J3043" i="15"/>
  <c r="M3042" i="15"/>
  <c r="L3042" i="15"/>
  <c r="J3042" i="15"/>
  <c r="M3041" i="15"/>
  <c r="L3041" i="15"/>
  <c r="J3041" i="15"/>
  <c r="M3040" i="15"/>
  <c r="L3040" i="15"/>
  <c r="J3040" i="15"/>
  <c r="M3039" i="15"/>
  <c r="L3039" i="15"/>
  <c r="J3039" i="15"/>
  <c r="M3038" i="15"/>
  <c r="L3038" i="15"/>
  <c r="J3038" i="15"/>
  <c r="M3037" i="15"/>
  <c r="L3037" i="15"/>
  <c r="J3037" i="15"/>
  <c r="M3036" i="15"/>
  <c r="L3036" i="15"/>
  <c r="J3036" i="15"/>
  <c r="M3035" i="15"/>
  <c r="L3035" i="15"/>
  <c r="J3035" i="15"/>
  <c r="M3034" i="15"/>
  <c r="L3034" i="15"/>
  <c r="J3034" i="15"/>
  <c r="M3033" i="15"/>
  <c r="L3033" i="15"/>
  <c r="J3033" i="15"/>
  <c r="M3032" i="15"/>
  <c r="L3032" i="15"/>
  <c r="J3032" i="15"/>
  <c r="M3031" i="15"/>
  <c r="L3031" i="15"/>
  <c r="J3031" i="15"/>
  <c r="M3030" i="15"/>
  <c r="L3030" i="15"/>
  <c r="J3030" i="15"/>
  <c r="M3029" i="15"/>
  <c r="L3029" i="15"/>
  <c r="J3029" i="15"/>
  <c r="M3028" i="15"/>
  <c r="L3028" i="15"/>
  <c r="J3028" i="15"/>
  <c r="M3027" i="15"/>
  <c r="L3027" i="15"/>
  <c r="J3027" i="15"/>
  <c r="M3026" i="15"/>
  <c r="L3026" i="15"/>
  <c r="J3026" i="15"/>
  <c r="M3025" i="15"/>
  <c r="L3025" i="15"/>
  <c r="J3025" i="15"/>
  <c r="M3024" i="15"/>
  <c r="L3024" i="15"/>
  <c r="J3024" i="15"/>
  <c r="M3023" i="15"/>
  <c r="L3023" i="15"/>
  <c r="J3023" i="15"/>
  <c r="M3022" i="15"/>
  <c r="L3022" i="15"/>
  <c r="J3022" i="15"/>
  <c r="M3021" i="15"/>
  <c r="L3021" i="15"/>
  <c r="J3021" i="15"/>
  <c r="M3020" i="15"/>
  <c r="L3020" i="15"/>
  <c r="J3020" i="15"/>
  <c r="M3019" i="15"/>
  <c r="L3019" i="15"/>
  <c r="J3019" i="15"/>
  <c r="M3018" i="15"/>
  <c r="L3018" i="15"/>
  <c r="J3018" i="15"/>
  <c r="M3017" i="15"/>
  <c r="L3017" i="15"/>
  <c r="J3017" i="15"/>
  <c r="M3016" i="15"/>
  <c r="L3016" i="15"/>
  <c r="J3016" i="15"/>
  <c r="M3015" i="15"/>
  <c r="L3015" i="15"/>
  <c r="J3015" i="15"/>
  <c r="M3014" i="15"/>
  <c r="L3014" i="15"/>
  <c r="J3014" i="15"/>
  <c r="M3013" i="15"/>
  <c r="L3013" i="15"/>
  <c r="J3013" i="15"/>
  <c r="F3012" i="15"/>
  <c r="F3011" i="15"/>
  <c r="M3010" i="15"/>
  <c r="L3010" i="15"/>
  <c r="J3010" i="15"/>
  <c r="M3009" i="15"/>
  <c r="L3009" i="15"/>
  <c r="J3009" i="15"/>
  <c r="M3008" i="15"/>
  <c r="L3008" i="15"/>
  <c r="J3008" i="15"/>
  <c r="M3007" i="15"/>
  <c r="L3007" i="15"/>
  <c r="J3007" i="15"/>
  <c r="M3006" i="15"/>
  <c r="L3006" i="15"/>
  <c r="J3006" i="15"/>
  <c r="M3005" i="15"/>
  <c r="L3005" i="15"/>
  <c r="J3005" i="15"/>
  <c r="M3004" i="15"/>
  <c r="L3004" i="15"/>
  <c r="J3004" i="15"/>
  <c r="M3003" i="15"/>
  <c r="L3003" i="15"/>
  <c r="J3003" i="15"/>
  <c r="M3002" i="15"/>
  <c r="L3002" i="15"/>
  <c r="J3002" i="15"/>
  <c r="M3001" i="15"/>
  <c r="L3001" i="15"/>
  <c r="J3001" i="15"/>
  <c r="M3000" i="15"/>
  <c r="L3000" i="15"/>
  <c r="J3000" i="15"/>
  <c r="M2999" i="15"/>
  <c r="L2999" i="15"/>
  <c r="J2999" i="15"/>
  <c r="M2998" i="15"/>
  <c r="L2998" i="15"/>
  <c r="J2998" i="15"/>
  <c r="M2997" i="15"/>
  <c r="L2997" i="15"/>
  <c r="J2997" i="15"/>
  <c r="M2996" i="15"/>
  <c r="L2996" i="15"/>
  <c r="J2996" i="15"/>
  <c r="M2995" i="15"/>
  <c r="L2995" i="15"/>
  <c r="J2995" i="15"/>
  <c r="M2994" i="15"/>
  <c r="L2994" i="15"/>
  <c r="J2994" i="15"/>
  <c r="M2993" i="15"/>
  <c r="L2993" i="15"/>
  <c r="J2993" i="15"/>
  <c r="M2992" i="15"/>
  <c r="L2992" i="15"/>
  <c r="J2992" i="15"/>
  <c r="M2991" i="15"/>
  <c r="L2991" i="15"/>
  <c r="J2991" i="15"/>
  <c r="M2990" i="15"/>
  <c r="L2990" i="15"/>
  <c r="J2990" i="15"/>
  <c r="M2989" i="15"/>
  <c r="L2989" i="15"/>
  <c r="J2989" i="15"/>
  <c r="M2988" i="15"/>
  <c r="L2988" i="15"/>
  <c r="J2988" i="15"/>
  <c r="M2987" i="15"/>
  <c r="L2987" i="15"/>
  <c r="J2987" i="15"/>
  <c r="M2986" i="15"/>
  <c r="L2986" i="15"/>
  <c r="J2986" i="15"/>
  <c r="M2985" i="15"/>
  <c r="L2985" i="15"/>
  <c r="J2985" i="15"/>
  <c r="M2984" i="15"/>
  <c r="L2984" i="15"/>
  <c r="J2984" i="15"/>
  <c r="M2983" i="15"/>
  <c r="L2983" i="15"/>
  <c r="J2983" i="15"/>
  <c r="M2982" i="15"/>
  <c r="L2982" i="15"/>
  <c r="J2982" i="15"/>
  <c r="M2981" i="15"/>
  <c r="L2981" i="15"/>
  <c r="J2981" i="15"/>
  <c r="M2980" i="15"/>
  <c r="L2980" i="15"/>
  <c r="J2980" i="15"/>
  <c r="M2979" i="15"/>
  <c r="L2979" i="15"/>
  <c r="J2979" i="15"/>
  <c r="M2978" i="15"/>
  <c r="L2978" i="15"/>
  <c r="J2978" i="15"/>
  <c r="M2977" i="15"/>
  <c r="L2977" i="15"/>
  <c r="J2977" i="15"/>
  <c r="L2976" i="15"/>
  <c r="J2976" i="15"/>
  <c r="M2975" i="15"/>
  <c r="L2975" i="15"/>
  <c r="J2975" i="15"/>
  <c r="M2974" i="15"/>
  <c r="L2974" i="15"/>
  <c r="J2974" i="15"/>
  <c r="M2973" i="15"/>
  <c r="L2973" i="15"/>
  <c r="J2973" i="15"/>
  <c r="M2972" i="15"/>
  <c r="L2972" i="15"/>
  <c r="J2972" i="15"/>
  <c r="M2971" i="15"/>
  <c r="L2971" i="15"/>
  <c r="J2971" i="15"/>
  <c r="M2970" i="15"/>
  <c r="L2970" i="15"/>
  <c r="J2970" i="15"/>
  <c r="M2969" i="15"/>
  <c r="L2969" i="15"/>
  <c r="J2969" i="15"/>
  <c r="M2968" i="15"/>
  <c r="L2968" i="15"/>
  <c r="J2968" i="15"/>
  <c r="M2967" i="15"/>
  <c r="L2967" i="15"/>
  <c r="J2967" i="15"/>
  <c r="M2966" i="15"/>
  <c r="L2966" i="15"/>
  <c r="J2966" i="15"/>
  <c r="M2965" i="15"/>
  <c r="L2965" i="15"/>
  <c r="J2965" i="15"/>
  <c r="M2964" i="15"/>
  <c r="L2964" i="15"/>
  <c r="J2964" i="15"/>
  <c r="M2963" i="15"/>
  <c r="L2963" i="15"/>
  <c r="J2963" i="15"/>
  <c r="M2962" i="15"/>
  <c r="L2962" i="15"/>
  <c r="J2962" i="15"/>
  <c r="M2961" i="15"/>
  <c r="L2961" i="15"/>
  <c r="J2961" i="15"/>
  <c r="M2960" i="15"/>
  <c r="L2960" i="15"/>
  <c r="J2960" i="15"/>
  <c r="M2959" i="15"/>
  <c r="L2959" i="15"/>
  <c r="J2959" i="15"/>
  <c r="M2958" i="15"/>
  <c r="L2958" i="15"/>
  <c r="J2958" i="15"/>
  <c r="M2957" i="15"/>
  <c r="L2957" i="15"/>
  <c r="J2957" i="15"/>
  <c r="M2956" i="15"/>
  <c r="L2956" i="15"/>
  <c r="J2956" i="15"/>
  <c r="F2955" i="15"/>
  <c r="M2954" i="15"/>
  <c r="L2954" i="15"/>
  <c r="J2954" i="15"/>
  <c r="M2953" i="15"/>
  <c r="L2953" i="15"/>
  <c r="J2953" i="15"/>
  <c r="M2952" i="15"/>
  <c r="L2952" i="15"/>
  <c r="J2952" i="15"/>
  <c r="M2951" i="15"/>
  <c r="L2951" i="15"/>
  <c r="J2951" i="15"/>
  <c r="M2950" i="15"/>
  <c r="L2950" i="15"/>
  <c r="J2950" i="15"/>
  <c r="F2949" i="15"/>
  <c r="F2948" i="15"/>
  <c r="Q2947" i="15"/>
  <c r="S2947" i="15" s="1"/>
  <c r="F2947" i="15"/>
  <c r="Q2946" i="15"/>
  <c r="S2946" i="15" s="1"/>
  <c r="F2946" i="15"/>
  <c r="M2945" i="15"/>
  <c r="L2945" i="15"/>
  <c r="J2945" i="15"/>
  <c r="M2944" i="15"/>
  <c r="L2944" i="15"/>
  <c r="J2944" i="15"/>
  <c r="M2943" i="15"/>
  <c r="L2943" i="15"/>
  <c r="J2943" i="15"/>
  <c r="M2942" i="15"/>
  <c r="L2942" i="15"/>
  <c r="J2942" i="15"/>
  <c r="M2941" i="15"/>
  <c r="L2941" i="15"/>
  <c r="J2941" i="15"/>
  <c r="M2940" i="15"/>
  <c r="L2940" i="15"/>
  <c r="J2940" i="15"/>
  <c r="M2939" i="15"/>
  <c r="L2939" i="15"/>
  <c r="J2939" i="15"/>
  <c r="M2938" i="15"/>
  <c r="L2938" i="15"/>
  <c r="J2938" i="15"/>
  <c r="M2937" i="15"/>
  <c r="L2937" i="15"/>
  <c r="J2937" i="15"/>
  <c r="M2936" i="15"/>
  <c r="L2936" i="15"/>
  <c r="J2936" i="15"/>
  <c r="M2935" i="15"/>
  <c r="L2935" i="15"/>
  <c r="J2935" i="15"/>
  <c r="M2934" i="15"/>
  <c r="L2934" i="15"/>
  <c r="J2934" i="15"/>
  <c r="M2933" i="15"/>
  <c r="L2933" i="15"/>
  <c r="J2933" i="15"/>
  <c r="M2932" i="15"/>
  <c r="L2932" i="15"/>
  <c r="J2932" i="15"/>
  <c r="M2931" i="15"/>
  <c r="L2931" i="15"/>
  <c r="J2931" i="15"/>
  <c r="M2930" i="15"/>
  <c r="L2930" i="15"/>
  <c r="J2930" i="15"/>
  <c r="M2929" i="15"/>
  <c r="L2929" i="15"/>
  <c r="J2929" i="15"/>
  <c r="M2928" i="15"/>
  <c r="L2928" i="15"/>
  <c r="J2928" i="15"/>
  <c r="M2927" i="15"/>
  <c r="L2927" i="15"/>
  <c r="J2927" i="15"/>
  <c r="M2926" i="15"/>
  <c r="L2926" i="15"/>
  <c r="J2926" i="15"/>
  <c r="M2925" i="15"/>
  <c r="L2925" i="15"/>
  <c r="J2925" i="15"/>
  <c r="M2924" i="15"/>
  <c r="L2924" i="15"/>
  <c r="J2924" i="15"/>
  <c r="M2923" i="15"/>
  <c r="L2923" i="15"/>
  <c r="J2923" i="15"/>
  <c r="M2922" i="15"/>
  <c r="L2922" i="15"/>
  <c r="J2922" i="15"/>
  <c r="M2921" i="15"/>
  <c r="L2921" i="15"/>
  <c r="J2921" i="15"/>
  <c r="M2920" i="15"/>
  <c r="L2920" i="15"/>
  <c r="J2920" i="15"/>
  <c r="M2919" i="15"/>
  <c r="L2919" i="15"/>
  <c r="J2919" i="15"/>
  <c r="M2918" i="15"/>
  <c r="L2918" i="15"/>
  <c r="J2918" i="15"/>
  <c r="M2917" i="15"/>
  <c r="L2917" i="15"/>
  <c r="J2917" i="15"/>
  <c r="M2916" i="15"/>
  <c r="L2916" i="15"/>
  <c r="J2916" i="15"/>
  <c r="L2915" i="15"/>
  <c r="J2915" i="15"/>
  <c r="M2914" i="15"/>
  <c r="L2914" i="15"/>
  <c r="J2914" i="15"/>
  <c r="M2913" i="15"/>
  <c r="L2913" i="15"/>
  <c r="J2913" i="15"/>
  <c r="M2912" i="15"/>
  <c r="L2912" i="15"/>
  <c r="J2912" i="15"/>
  <c r="M2911" i="15"/>
  <c r="L2911" i="15"/>
  <c r="J2911" i="15"/>
  <c r="M2910" i="15"/>
  <c r="L2910" i="15"/>
  <c r="J2910" i="15"/>
  <c r="M2909" i="15"/>
  <c r="L2909" i="15"/>
  <c r="J2909" i="15"/>
  <c r="M2908" i="15"/>
  <c r="L2908" i="15"/>
  <c r="J2908" i="15"/>
  <c r="M2907" i="15"/>
  <c r="L2907" i="15"/>
  <c r="J2907" i="15"/>
  <c r="M2906" i="15"/>
  <c r="L2906" i="15"/>
  <c r="J2906" i="15"/>
  <c r="M2905" i="15"/>
  <c r="L2905" i="15"/>
  <c r="J2905" i="15"/>
  <c r="M2904" i="15"/>
  <c r="L2904" i="15"/>
  <c r="J2904" i="15"/>
  <c r="M2903" i="15"/>
  <c r="L2903" i="15"/>
  <c r="J2903" i="15"/>
  <c r="M2902" i="15"/>
  <c r="L2902" i="15"/>
  <c r="J2902" i="15"/>
  <c r="M2901" i="15"/>
  <c r="L2901" i="15"/>
  <c r="J2901" i="15"/>
  <c r="M2900" i="15"/>
  <c r="L2900" i="15"/>
  <c r="J2900" i="15"/>
  <c r="F2899" i="15"/>
  <c r="Q2898" i="15"/>
  <c r="R2898" i="15" s="1"/>
  <c r="F2898" i="15"/>
  <c r="Q2897" i="15"/>
  <c r="S2897" i="15" s="1"/>
  <c r="F2897" i="15"/>
  <c r="M2896" i="15"/>
  <c r="L2896" i="15"/>
  <c r="J2896" i="15"/>
  <c r="M2895" i="15"/>
  <c r="L2895" i="15"/>
  <c r="J2895" i="15"/>
  <c r="M2894" i="15"/>
  <c r="L2894" i="15"/>
  <c r="J2894" i="15"/>
  <c r="M2893" i="15"/>
  <c r="L2893" i="15"/>
  <c r="J2893" i="15"/>
  <c r="M2892" i="15"/>
  <c r="L2892" i="15"/>
  <c r="J2892" i="15"/>
  <c r="M2891" i="15"/>
  <c r="L2891" i="15"/>
  <c r="J2891" i="15"/>
  <c r="M2890" i="15"/>
  <c r="L2890" i="15"/>
  <c r="J2890" i="15"/>
  <c r="M2889" i="15"/>
  <c r="L2889" i="15"/>
  <c r="J2889" i="15"/>
  <c r="M2888" i="15"/>
  <c r="L2888" i="15"/>
  <c r="J2888" i="15"/>
  <c r="M2887" i="15"/>
  <c r="L2887" i="15"/>
  <c r="J2887" i="15"/>
  <c r="M2886" i="15"/>
  <c r="L2886" i="15"/>
  <c r="J2886" i="15"/>
  <c r="M2885" i="15"/>
  <c r="L2885" i="15"/>
  <c r="J2885" i="15"/>
  <c r="F2884" i="15"/>
  <c r="Q2883" i="15"/>
  <c r="R2883" i="15" s="1"/>
  <c r="F2883" i="15"/>
  <c r="Q2882" i="15"/>
  <c r="S2882" i="15" s="1"/>
  <c r="F2882" i="15"/>
  <c r="Q2881" i="15"/>
  <c r="F2881" i="15"/>
  <c r="F2880" i="15"/>
  <c r="F2879" i="15"/>
  <c r="M2878" i="15"/>
  <c r="L2878" i="15"/>
  <c r="J2878" i="15"/>
  <c r="F2878" i="15"/>
  <c r="I2878" i="15" s="1"/>
  <c r="M2877" i="15"/>
  <c r="L2877" i="15"/>
  <c r="J2877" i="15"/>
  <c r="F2877" i="15"/>
  <c r="M2876" i="15"/>
  <c r="L2876" i="15"/>
  <c r="J2876" i="15"/>
  <c r="F2876" i="15"/>
  <c r="I2876" i="15" s="1"/>
  <c r="M2875" i="15"/>
  <c r="L2875" i="15"/>
  <c r="J2875" i="15"/>
  <c r="F2875" i="15"/>
  <c r="I2875" i="15" s="1"/>
  <c r="M2874" i="15"/>
  <c r="L2874" i="15"/>
  <c r="J2874" i="15"/>
  <c r="F2874" i="15"/>
  <c r="M2873" i="15"/>
  <c r="L2873" i="15"/>
  <c r="J2873" i="15"/>
  <c r="F2873" i="15"/>
  <c r="M2872" i="15"/>
  <c r="L2872" i="15"/>
  <c r="J2872" i="15"/>
  <c r="F2872" i="15"/>
  <c r="M2871" i="15"/>
  <c r="L2871" i="15"/>
  <c r="J2871" i="15"/>
  <c r="F2871" i="15"/>
  <c r="M2870" i="15"/>
  <c r="L2870" i="15"/>
  <c r="J2870" i="15"/>
  <c r="F2870" i="15"/>
  <c r="I2870" i="15" s="1"/>
  <c r="M2869" i="15"/>
  <c r="L2869" i="15"/>
  <c r="J2869" i="15"/>
  <c r="F2869" i="15"/>
  <c r="I2869" i="15" s="1"/>
  <c r="M2868" i="15"/>
  <c r="L2868" i="15"/>
  <c r="J2868" i="15"/>
  <c r="F2868" i="15"/>
  <c r="I2868" i="15" s="1"/>
  <c r="M2867" i="15"/>
  <c r="L2867" i="15"/>
  <c r="J2867" i="15"/>
  <c r="F2867" i="15"/>
  <c r="I2867" i="15" s="1"/>
  <c r="M2866" i="15"/>
  <c r="L2866" i="15"/>
  <c r="J2866" i="15"/>
  <c r="F2866" i="15"/>
  <c r="M2865" i="15"/>
  <c r="L2865" i="15"/>
  <c r="J2865" i="15"/>
  <c r="F2865" i="15"/>
  <c r="M2864" i="15"/>
  <c r="L2864" i="15"/>
  <c r="J2864" i="15"/>
  <c r="F2864" i="15"/>
  <c r="M2863" i="15"/>
  <c r="L2863" i="15"/>
  <c r="J2863" i="15"/>
  <c r="F2863" i="15"/>
  <c r="I2863" i="15" s="1"/>
  <c r="M2862" i="15"/>
  <c r="L2862" i="15"/>
  <c r="J2862" i="15"/>
  <c r="F2862" i="15"/>
  <c r="I2862" i="15" s="1"/>
  <c r="M2861" i="15"/>
  <c r="L2861" i="15"/>
  <c r="J2861" i="15"/>
  <c r="F2861" i="15"/>
  <c r="M2860" i="15"/>
  <c r="L2860" i="15"/>
  <c r="J2860" i="15"/>
  <c r="F2860" i="15"/>
  <c r="I2860" i="15" s="1"/>
  <c r="M2859" i="15"/>
  <c r="L2859" i="15"/>
  <c r="J2859" i="15"/>
  <c r="F2859" i="15"/>
  <c r="I2859" i="15" s="1"/>
  <c r="M2858" i="15"/>
  <c r="L2858" i="15"/>
  <c r="J2858" i="15"/>
  <c r="F2858" i="15"/>
  <c r="M2857" i="15"/>
  <c r="L2857" i="15"/>
  <c r="J2857" i="15"/>
  <c r="F2857" i="15"/>
  <c r="M2856" i="15"/>
  <c r="L2856" i="15"/>
  <c r="J2856" i="15"/>
  <c r="F2856" i="15"/>
  <c r="M2855" i="15"/>
  <c r="L2855" i="15"/>
  <c r="J2855" i="15"/>
  <c r="F2855" i="15"/>
  <c r="I2855" i="15" s="1"/>
  <c r="M2854" i="15"/>
  <c r="L2854" i="15"/>
  <c r="J2854" i="15"/>
  <c r="F2854" i="15"/>
  <c r="M2853" i="15"/>
  <c r="L2853" i="15"/>
  <c r="J2853" i="15"/>
  <c r="F2853" i="15"/>
  <c r="I2853" i="15" s="1"/>
  <c r="M2852" i="15"/>
  <c r="L2852" i="15"/>
  <c r="J2852" i="15"/>
  <c r="F2852" i="15"/>
  <c r="I2852" i="15" s="1"/>
  <c r="M2851" i="15"/>
  <c r="L2851" i="15"/>
  <c r="J2851" i="15"/>
  <c r="F2851" i="15"/>
  <c r="I2851" i="15" s="1"/>
  <c r="M2850" i="15"/>
  <c r="L2850" i="15"/>
  <c r="J2850" i="15"/>
  <c r="F2850" i="15"/>
  <c r="I2850" i="15" s="1"/>
  <c r="M2849" i="15"/>
  <c r="L2849" i="15"/>
  <c r="J2849" i="15"/>
  <c r="F2849" i="15"/>
  <c r="I2849" i="15" s="1"/>
  <c r="M2848" i="15"/>
  <c r="L2848" i="15"/>
  <c r="J2848" i="15"/>
  <c r="F2848" i="15"/>
  <c r="M2847" i="15"/>
  <c r="L2847" i="15"/>
  <c r="J2847" i="15"/>
  <c r="F2847" i="15"/>
  <c r="I2847" i="15" s="1"/>
  <c r="M2846" i="15"/>
  <c r="L2846" i="15"/>
  <c r="J2846" i="15"/>
  <c r="F2846" i="15"/>
  <c r="M2845" i="15"/>
  <c r="L2845" i="15"/>
  <c r="J2845" i="15"/>
  <c r="F2845" i="15"/>
  <c r="I2845" i="15" s="1"/>
  <c r="M2844" i="15"/>
  <c r="L2844" i="15"/>
  <c r="J2844" i="15"/>
  <c r="F2844" i="15"/>
  <c r="I2844" i="15" s="1"/>
  <c r="M2843" i="15"/>
  <c r="L2843" i="15"/>
  <c r="J2843" i="15"/>
  <c r="F2843" i="15"/>
  <c r="I2843" i="15" s="1"/>
  <c r="F2842" i="15"/>
  <c r="Q2841" i="15"/>
  <c r="R2841" i="15" s="1"/>
  <c r="F2841" i="15"/>
  <c r="Q2840" i="15"/>
  <c r="F2840" i="15"/>
  <c r="M2839" i="15"/>
  <c r="L2839" i="15"/>
  <c r="J2839" i="15"/>
  <c r="M2838" i="15"/>
  <c r="L2838" i="15"/>
  <c r="J2838" i="15"/>
  <c r="M2837" i="15"/>
  <c r="L2837" i="15"/>
  <c r="J2837" i="15"/>
  <c r="M2836" i="15"/>
  <c r="L2836" i="15"/>
  <c r="J2836" i="15"/>
  <c r="M2835" i="15"/>
  <c r="L2835" i="15"/>
  <c r="J2835" i="15"/>
  <c r="M2834" i="15"/>
  <c r="L2834" i="15"/>
  <c r="J2834" i="15"/>
  <c r="M2833" i="15"/>
  <c r="L2833" i="15"/>
  <c r="J2833" i="15"/>
  <c r="M2832" i="15"/>
  <c r="L2832" i="15"/>
  <c r="J2832" i="15"/>
  <c r="M2831" i="15"/>
  <c r="L2831" i="15"/>
  <c r="J2831" i="15"/>
  <c r="M2830" i="15"/>
  <c r="L2830" i="15"/>
  <c r="J2830" i="15"/>
  <c r="M2829" i="15"/>
  <c r="L2829" i="15"/>
  <c r="J2829" i="15"/>
  <c r="M2828" i="15"/>
  <c r="L2828" i="15"/>
  <c r="J2828" i="15"/>
  <c r="M2827" i="15"/>
  <c r="L2827" i="15"/>
  <c r="J2827" i="15"/>
  <c r="M2826" i="15"/>
  <c r="L2826" i="15"/>
  <c r="J2826" i="15"/>
  <c r="M2825" i="15"/>
  <c r="L2825" i="15"/>
  <c r="J2825" i="15"/>
  <c r="M2824" i="15"/>
  <c r="L2824" i="15"/>
  <c r="J2824" i="15"/>
  <c r="M2823" i="15"/>
  <c r="L2823" i="15"/>
  <c r="J2823" i="15"/>
  <c r="M2822" i="15"/>
  <c r="L2822" i="15"/>
  <c r="J2822" i="15"/>
  <c r="M2821" i="15"/>
  <c r="L2821" i="15"/>
  <c r="J2821" i="15"/>
  <c r="M2820" i="15"/>
  <c r="L2820" i="15"/>
  <c r="J2820" i="15"/>
  <c r="M2819" i="15"/>
  <c r="L2819" i="15"/>
  <c r="J2819" i="15"/>
  <c r="M2818" i="15"/>
  <c r="L2818" i="15"/>
  <c r="J2818" i="15"/>
  <c r="M2817" i="15"/>
  <c r="L2817" i="15"/>
  <c r="J2817" i="15"/>
  <c r="M2816" i="15"/>
  <c r="L2816" i="15"/>
  <c r="J2816" i="15"/>
  <c r="M2815" i="15"/>
  <c r="L2815" i="15"/>
  <c r="J2815" i="15"/>
  <c r="M2814" i="15"/>
  <c r="L2814" i="15"/>
  <c r="J2814" i="15"/>
  <c r="M2813" i="15"/>
  <c r="L2813" i="15"/>
  <c r="J2813" i="15"/>
  <c r="M2812" i="15"/>
  <c r="L2812" i="15"/>
  <c r="J2812" i="15"/>
  <c r="M2811" i="15"/>
  <c r="L2811" i="15"/>
  <c r="J2811" i="15"/>
  <c r="M2810" i="15"/>
  <c r="L2810" i="15"/>
  <c r="J2810" i="15"/>
  <c r="M2809" i="15"/>
  <c r="L2809" i="15"/>
  <c r="J2809" i="15"/>
  <c r="M2808" i="15"/>
  <c r="L2808" i="15"/>
  <c r="J2808" i="15"/>
  <c r="M2807" i="15"/>
  <c r="L2807" i="15"/>
  <c r="J2807" i="15"/>
  <c r="M2806" i="15"/>
  <c r="L2806" i="15"/>
  <c r="J2806" i="15"/>
  <c r="M2805" i="15"/>
  <c r="L2805" i="15"/>
  <c r="J2805" i="15"/>
  <c r="F2804" i="15"/>
  <c r="Q2803" i="15"/>
  <c r="S2803" i="15" s="1"/>
  <c r="F2803" i="15"/>
  <c r="F2802" i="15"/>
  <c r="M2801" i="15"/>
  <c r="L2801" i="15"/>
  <c r="J2801" i="15"/>
  <c r="M2800" i="15"/>
  <c r="L2800" i="15"/>
  <c r="J2800" i="15"/>
  <c r="M2799" i="15"/>
  <c r="L2799" i="15"/>
  <c r="J2799" i="15"/>
  <c r="M2798" i="15"/>
  <c r="L2798" i="15"/>
  <c r="J2798" i="15"/>
  <c r="M2797" i="15"/>
  <c r="L2797" i="15"/>
  <c r="J2797" i="15"/>
  <c r="M2796" i="15"/>
  <c r="L2796" i="15"/>
  <c r="J2796" i="15"/>
  <c r="M2795" i="15"/>
  <c r="L2795" i="15"/>
  <c r="J2795" i="15"/>
  <c r="M2794" i="15"/>
  <c r="L2794" i="15"/>
  <c r="J2794" i="15"/>
  <c r="M2793" i="15"/>
  <c r="L2793" i="15"/>
  <c r="J2793" i="15"/>
  <c r="M2792" i="15"/>
  <c r="L2792" i="15"/>
  <c r="J2792" i="15"/>
  <c r="M2791" i="15"/>
  <c r="L2791" i="15"/>
  <c r="J2791" i="15"/>
  <c r="M2790" i="15"/>
  <c r="L2790" i="15"/>
  <c r="J2790" i="15"/>
  <c r="M2789" i="15"/>
  <c r="L2789" i="15"/>
  <c r="J2789" i="15"/>
  <c r="F2788" i="15"/>
  <c r="M2787" i="15"/>
  <c r="L2787" i="15"/>
  <c r="J2787" i="15"/>
  <c r="M2786" i="15"/>
  <c r="L2786" i="15"/>
  <c r="J2786" i="15"/>
  <c r="M2785" i="15"/>
  <c r="L2785" i="15"/>
  <c r="J2785" i="15"/>
  <c r="M2784" i="15"/>
  <c r="L2784" i="15"/>
  <c r="J2784" i="15"/>
  <c r="M2783" i="15"/>
  <c r="L2783" i="15"/>
  <c r="J2783" i="15"/>
  <c r="M2782" i="15"/>
  <c r="L2782" i="15"/>
  <c r="J2782" i="15"/>
  <c r="M2781" i="15"/>
  <c r="L2781" i="15"/>
  <c r="J2781" i="15"/>
  <c r="M2780" i="15"/>
  <c r="L2780" i="15"/>
  <c r="J2780" i="15"/>
  <c r="M2779" i="15"/>
  <c r="L2779" i="15"/>
  <c r="J2779" i="15"/>
  <c r="M2778" i="15"/>
  <c r="L2778" i="15"/>
  <c r="J2778" i="15"/>
  <c r="M2777" i="15"/>
  <c r="L2777" i="15"/>
  <c r="J2777" i="15"/>
  <c r="M2776" i="15"/>
  <c r="L2776" i="15"/>
  <c r="J2776" i="15"/>
  <c r="M2775" i="15"/>
  <c r="L2775" i="15"/>
  <c r="J2775" i="15"/>
  <c r="M2774" i="15"/>
  <c r="L2774" i="15"/>
  <c r="J2774" i="15"/>
  <c r="M2773" i="15"/>
  <c r="L2773" i="15"/>
  <c r="J2773" i="15"/>
  <c r="M2772" i="15"/>
  <c r="L2772" i="15"/>
  <c r="J2772" i="15"/>
  <c r="F2771" i="15"/>
  <c r="M2770" i="15"/>
  <c r="L2770" i="15"/>
  <c r="J2770" i="15"/>
  <c r="M2769" i="15"/>
  <c r="L2769" i="15"/>
  <c r="J2769" i="15"/>
  <c r="M2768" i="15"/>
  <c r="L2768" i="15"/>
  <c r="J2768" i="15"/>
  <c r="F2767" i="15"/>
  <c r="M2766" i="15"/>
  <c r="L2766" i="15"/>
  <c r="J2766" i="15"/>
  <c r="M2765" i="15"/>
  <c r="L2765" i="15"/>
  <c r="J2765" i="15"/>
  <c r="M2764" i="15"/>
  <c r="L2764" i="15"/>
  <c r="J2764" i="15"/>
  <c r="M2763" i="15"/>
  <c r="L2763" i="15"/>
  <c r="J2763" i="15"/>
  <c r="M2762" i="15"/>
  <c r="L2762" i="15"/>
  <c r="J2762" i="15"/>
  <c r="M2761" i="15"/>
  <c r="L2761" i="15"/>
  <c r="J2761" i="15"/>
  <c r="F2760" i="15"/>
  <c r="M2759" i="15"/>
  <c r="L2759" i="15"/>
  <c r="J2759" i="15"/>
  <c r="M2758" i="15"/>
  <c r="L2758" i="15"/>
  <c r="J2758" i="15"/>
  <c r="M2757" i="15"/>
  <c r="L2757" i="15"/>
  <c r="J2757" i="15"/>
  <c r="M2756" i="15"/>
  <c r="L2756" i="15"/>
  <c r="J2756" i="15"/>
  <c r="M2755" i="15"/>
  <c r="L2755" i="15"/>
  <c r="J2755" i="15"/>
  <c r="M2754" i="15"/>
  <c r="L2754" i="15"/>
  <c r="J2754" i="15"/>
  <c r="M2753" i="15"/>
  <c r="L2753" i="15"/>
  <c r="J2753" i="15"/>
  <c r="M2752" i="15"/>
  <c r="L2752" i="15"/>
  <c r="J2752" i="15"/>
  <c r="M2751" i="15"/>
  <c r="L2751" i="15"/>
  <c r="J2751" i="15"/>
  <c r="F2750" i="15"/>
  <c r="Q2749" i="15"/>
  <c r="R2749" i="15" s="1"/>
  <c r="F2749" i="15"/>
  <c r="M2748" i="15"/>
  <c r="L2748" i="15"/>
  <c r="J2748" i="15"/>
  <c r="F2747" i="15"/>
  <c r="M2746" i="15"/>
  <c r="L2746" i="15"/>
  <c r="J2746" i="15"/>
  <c r="F2745" i="15"/>
  <c r="F2744" i="15"/>
  <c r="Q2743" i="15"/>
  <c r="S2743" i="15" s="1"/>
  <c r="F2743" i="15"/>
  <c r="M2742" i="15"/>
  <c r="L2742" i="15"/>
  <c r="J2742" i="15"/>
  <c r="F2741" i="15"/>
  <c r="Q2740" i="15"/>
  <c r="R2740" i="15" s="1"/>
  <c r="F2740" i="15"/>
  <c r="Q2739" i="15"/>
  <c r="S2739" i="15" s="1"/>
  <c r="F2739" i="15"/>
  <c r="M2738" i="15"/>
  <c r="L2738" i="15"/>
  <c r="J2738" i="15"/>
  <c r="F2737" i="15"/>
  <c r="S2736" i="15"/>
  <c r="R2736" i="15"/>
  <c r="F2736" i="15"/>
  <c r="R2735" i="15"/>
  <c r="F2735" i="15"/>
  <c r="Q2734" i="15"/>
  <c r="R2734" i="15" s="1"/>
  <c r="F2734" i="15"/>
  <c r="M2733" i="15"/>
  <c r="L2733" i="15"/>
  <c r="J2733" i="15"/>
  <c r="M2732" i="15"/>
  <c r="L2732" i="15"/>
  <c r="J2732" i="15"/>
  <c r="F2731" i="15"/>
  <c r="F2730" i="15"/>
  <c r="M2729" i="15"/>
  <c r="L2729" i="15"/>
  <c r="J2729" i="15"/>
  <c r="M2728" i="15"/>
  <c r="L2728" i="15"/>
  <c r="J2728" i="15"/>
  <c r="M2727" i="15"/>
  <c r="L2727" i="15"/>
  <c r="J2727" i="15"/>
  <c r="M2726" i="15"/>
  <c r="L2726" i="15"/>
  <c r="J2726" i="15"/>
  <c r="F2725" i="15"/>
  <c r="M2724" i="15"/>
  <c r="L2724" i="15"/>
  <c r="J2724" i="15"/>
  <c r="M2723" i="15"/>
  <c r="L2723" i="15"/>
  <c r="J2723" i="15"/>
  <c r="M2722" i="15"/>
  <c r="L2722" i="15"/>
  <c r="J2722" i="15"/>
  <c r="M2721" i="15"/>
  <c r="L2721" i="15"/>
  <c r="J2721" i="15"/>
  <c r="F2720" i="15"/>
  <c r="M2719" i="15"/>
  <c r="L2719" i="15"/>
  <c r="J2719" i="15"/>
  <c r="M2718" i="15"/>
  <c r="L2718" i="15"/>
  <c r="J2718" i="15"/>
  <c r="M2717" i="15"/>
  <c r="L2717" i="15"/>
  <c r="J2717" i="15"/>
  <c r="M2716" i="15"/>
  <c r="L2716" i="15"/>
  <c r="J2716" i="15"/>
  <c r="M2715" i="15"/>
  <c r="L2715" i="15"/>
  <c r="J2715" i="15"/>
  <c r="M2714" i="15"/>
  <c r="L2714" i="15"/>
  <c r="J2714" i="15"/>
  <c r="M2713" i="15"/>
  <c r="L2713" i="15"/>
  <c r="J2713" i="15"/>
  <c r="M2712" i="15"/>
  <c r="L2712" i="15"/>
  <c r="J2712" i="15"/>
  <c r="F2711" i="15"/>
  <c r="Q2710" i="15"/>
  <c r="R2710" i="15" s="1"/>
  <c r="F2710" i="15"/>
  <c r="Q2709" i="15"/>
  <c r="R2709" i="15" s="1"/>
  <c r="F2709" i="15"/>
  <c r="M2708" i="15"/>
  <c r="L2708" i="15"/>
  <c r="J2708" i="15"/>
  <c r="M2707" i="15"/>
  <c r="L2707" i="15"/>
  <c r="J2707" i="15"/>
  <c r="M2706" i="15"/>
  <c r="L2706" i="15"/>
  <c r="J2706" i="15"/>
  <c r="M2705" i="15"/>
  <c r="L2705" i="15"/>
  <c r="J2705" i="15"/>
  <c r="M2704" i="15"/>
  <c r="L2704" i="15"/>
  <c r="J2704" i="15"/>
  <c r="M2703" i="15"/>
  <c r="L2703" i="15"/>
  <c r="J2703" i="15"/>
  <c r="M2702" i="15"/>
  <c r="L2702" i="15"/>
  <c r="J2702" i="15"/>
  <c r="M2701" i="15"/>
  <c r="L2701" i="15"/>
  <c r="J2701" i="15"/>
  <c r="M2700" i="15"/>
  <c r="L2700" i="15"/>
  <c r="J2700" i="15"/>
  <c r="M2699" i="15"/>
  <c r="L2699" i="15"/>
  <c r="J2699" i="15"/>
  <c r="M2698" i="15"/>
  <c r="L2698" i="15"/>
  <c r="J2698" i="15"/>
  <c r="M2697" i="15"/>
  <c r="L2697" i="15"/>
  <c r="J2697" i="15"/>
  <c r="M2696" i="15"/>
  <c r="L2696" i="15"/>
  <c r="J2696" i="15"/>
  <c r="M2695" i="15"/>
  <c r="L2695" i="15"/>
  <c r="J2695" i="15"/>
  <c r="M2694" i="15"/>
  <c r="L2694" i="15"/>
  <c r="J2694" i="15"/>
  <c r="M2693" i="15"/>
  <c r="L2693" i="15"/>
  <c r="J2693" i="15"/>
  <c r="M2692" i="15"/>
  <c r="L2692" i="15"/>
  <c r="J2692" i="15"/>
  <c r="M2691" i="15"/>
  <c r="L2691" i="15"/>
  <c r="J2691" i="15"/>
  <c r="M2690" i="15"/>
  <c r="L2690" i="15"/>
  <c r="J2690" i="15"/>
  <c r="M2689" i="15"/>
  <c r="L2689" i="15"/>
  <c r="J2689" i="15"/>
  <c r="M2688" i="15"/>
  <c r="L2688" i="15"/>
  <c r="J2688" i="15"/>
  <c r="M2687" i="15"/>
  <c r="L2687" i="15"/>
  <c r="J2687" i="15"/>
  <c r="M2686" i="15"/>
  <c r="L2686" i="15"/>
  <c r="J2686" i="15"/>
  <c r="M2685" i="15"/>
  <c r="L2685" i="15"/>
  <c r="J2685" i="15"/>
  <c r="M2684" i="15"/>
  <c r="L2684" i="15"/>
  <c r="J2684" i="15"/>
  <c r="M2683" i="15"/>
  <c r="L2683" i="15"/>
  <c r="J2683" i="15"/>
  <c r="M2682" i="15"/>
  <c r="L2682" i="15"/>
  <c r="J2682" i="15"/>
  <c r="M2681" i="15"/>
  <c r="L2681" i="15"/>
  <c r="J2681" i="15"/>
  <c r="M2680" i="15"/>
  <c r="L2680" i="15"/>
  <c r="J2680" i="15"/>
  <c r="M2679" i="15"/>
  <c r="L2679" i="15"/>
  <c r="J2679" i="15"/>
  <c r="M2678" i="15"/>
  <c r="L2678" i="15"/>
  <c r="J2678" i="15"/>
  <c r="M2677" i="15"/>
  <c r="L2677" i="15"/>
  <c r="J2677" i="15"/>
  <c r="M2676" i="15"/>
  <c r="L2676" i="15"/>
  <c r="J2676" i="15"/>
  <c r="M2675" i="15"/>
  <c r="L2675" i="15"/>
  <c r="J2675" i="15"/>
  <c r="M2674" i="15"/>
  <c r="L2674" i="15"/>
  <c r="J2674" i="15"/>
  <c r="M2673" i="15"/>
  <c r="L2673" i="15"/>
  <c r="J2673" i="15"/>
  <c r="M2672" i="15"/>
  <c r="L2672" i="15"/>
  <c r="J2672" i="15"/>
  <c r="M2671" i="15"/>
  <c r="L2671" i="15"/>
  <c r="J2671" i="15"/>
  <c r="M2670" i="15"/>
  <c r="L2670" i="15"/>
  <c r="J2670" i="15"/>
  <c r="M2669" i="15"/>
  <c r="L2669" i="15"/>
  <c r="J2669" i="15"/>
  <c r="M2668" i="15"/>
  <c r="L2668" i="15"/>
  <c r="J2668" i="15"/>
  <c r="M2667" i="15"/>
  <c r="L2667" i="15"/>
  <c r="J2667" i="15"/>
  <c r="M2666" i="15"/>
  <c r="L2666" i="15"/>
  <c r="J2666" i="15"/>
  <c r="M2665" i="15"/>
  <c r="L2665" i="15"/>
  <c r="J2665" i="15"/>
  <c r="M2664" i="15"/>
  <c r="L2664" i="15"/>
  <c r="J2664" i="15"/>
  <c r="M2663" i="15"/>
  <c r="L2663" i="15"/>
  <c r="J2663" i="15"/>
  <c r="M2662" i="15"/>
  <c r="L2662" i="15"/>
  <c r="J2662" i="15"/>
  <c r="F2661" i="15"/>
  <c r="Q2660" i="15"/>
  <c r="F2660" i="15"/>
  <c r="Q2659" i="15"/>
  <c r="S2659" i="15" s="1"/>
  <c r="F2659" i="15"/>
  <c r="Q2658" i="15"/>
  <c r="R2658" i="15" s="1"/>
  <c r="F2658" i="15"/>
  <c r="M2657" i="15"/>
  <c r="L2657" i="15"/>
  <c r="J2657" i="15"/>
  <c r="M2656" i="15"/>
  <c r="L2656" i="15"/>
  <c r="J2656" i="15"/>
  <c r="M2655" i="15"/>
  <c r="L2655" i="15"/>
  <c r="J2655" i="15"/>
  <c r="M2654" i="15"/>
  <c r="L2654" i="15"/>
  <c r="J2654" i="15"/>
  <c r="M2653" i="15"/>
  <c r="L2653" i="15"/>
  <c r="J2653" i="15"/>
  <c r="F2652" i="15"/>
  <c r="M2651" i="15"/>
  <c r="L2651" i="15"/>
  <c r="J2651" i="15"/>
  <c r="M2650" i="15"/>
  <c r="L2650" i="15"/>
  <c r="J2650" i="15"/>
  <c r="M2649" i="15"/>
  <c r="L2649" i="15"/>
  <c r="J2649" i="15"/>
  <c r="F2648" i="15"/>
  <c r="M2647" i="15"/>
  <c r="L2647" i="15"/>
  <c r="J2647" i="15"/>
  <c r="M2646" i="15"/>
  <c r="L2646" i="15"/>
  <c r="J2646" i="15"/>
  <c r="M2645" i="15"/>
  <c r="L2645" i="15"/>
  <c r="J2645" i="15"/>
  <c r="M2644" i="15"/>
  <c r="L2644" i="15"/>
  <c r="J2644" i="15"/>
  <c r="M2643" i="15"/>
  <c r="L2643" i="15"/>
  <c r="J2643" i="15"/>
  <c r="M2642" i="15"/>
  <c r="L2642" i="15"/>
  <c r="J2642" i="15"/>
  <c r="M2641" i="15"/>
  <c r="L2641" i="15"/>
  <c r="J2641" i="15"/>
  <c r="M2640" i="15"/>
  <c r="L2640" i="15"/>
  <c r="J2640" i="15"/>
  <c r="M2639" i="15"/>
  <c r="L2639" i="15"/>
  <c r="J2639" i="15"/>
  <c r="M2638" i="15"/>
  <c r="L2638" i="15"/>
  <c r="J2638" i="15"/>
  <c r="M2637" i="15"/>
  <c r="L2637" i="15"/>
  <c r="J2637" i="15"/>
  <c r="M2636" i="15"/>
  <c r="L2636" i="15"/>
  <c r="J2636" i="15"/>
  <c r="M2635" i="15"/>
  <c r="L2635" i="15"/>
  <c r="J2635" i="15"/>
  <c r="M2634" i="15"/>
  <c r="L2634" i="15"/>
  <c r="J2634" i="15"/>
  <c r="M2633" i="15"/>
  <c r="L2633" i="15"/>
  <c r="J2633" i="15"/>
  <c r="M2632" i="15"/>
  <c r="L2632" i="15"/>
  <c r="J2632" i="15"/>
  <c r="M2631" i="15"/>
  <c r="L2631" i="15"/>
  <c r="J2631" i="15"/>
  <c r="M2630" i="15"/>
  <c r="L2630" i="15"/>
  <c r="J2630" i="15"/>
  <c r="M2629" i="15"/>
  <c r="L2629" i="15"/>
  <c r="J2629" i="15"/>
  <c r="M2628" i="15"/>
  <c r="L2628" i="15"/>
  <c r="J2628" i="15"/>
  <c r="M2627" i="15"/>
  <c r="L2627" i="15"/>
  <c r="J2627" i="15"/>
  <c r="F2626" i="15"/>
  <c r="M2625" i="15"/>
  <c r="L2625" i="15"/>
  <c r="J2625" i="15"/>
  <c r="M2624" i="15"/>
  <c r="L2624" i="15"/>
  <c r="J2624" i="15"/>
  <c r="M2623" i="15"/>
  <c r="L2623" i="15"/>
  <c r="J2623" i="15"/>
  <c r="M2622" i="15"/>
  <c r="L2622" i="15"/>
  <c r="J2622" i="15"/>
  <c r="M2621" i="15"/>
  <c r="L2621" i="15"/>
  <c r="J2621" i="15"/>
  <c r="M2620" i="15"/>
  <c r="L2620" i="15"/>
  <c r="J2620" i="15"/>
  <c r="M2619" i="15"/>
  <c r="L2619" i="15"/>
  <c r="J2619" i="15"/>
  <c r="M2618" i="15"/>
  <c r="L2618" i="15"/>
  <c r="J2618" i="15"/>
  <c r="F2617" i="15"/>
  <c r="M2616" i="15"/>
  <c r="L2616" i="15"/>
  <c r="J2616" i="15"/>
  <c r="M2615" i="15"/>
  <c r="L2615" i="15"/>
  <c r="J2615" i="15"/>
  <c r="M2614" i="15"/>
  <c r="L2614" i="15"/>
  <c r="J2614" i="15"/>
  <c r="M2613" i="15"/>
  <c r="L2613" i="15"/>
  <c r="J2613" i="15"/>
  <c r="M2612" i="15"/>
  <c r="L2612" i="15"/>
  <c r="J2612" i="15"/>
  <c r="M2611" i="15"/>
  <c r="L2611" i="15"/>
  <c r="J2611" i="15"/>
  <c r="M2610" i="15"/>
  <c r="L2610" i="15"/>
  <c r="J2610" i="15"/>
  <c r="M2609" i="15"/>
  <c r="L2609" i="15"/>
  <c r="J2609" i="15"/>
  <c r="M2608" i="15"/>
  <c r="L2608" i="15"/>
  <c r="J2608" i="15"/>
  <c r="M2607" i="15"/>
  <c r="L2607" i="15"/>
  <c r="J2607" i="15"/>
  <c r="M2606" i="15"/>
  <c r="L2606" i="15"/>
  <c r="J2606" i="15"/>
  <c r="M2605" i="15"/>
  <c r="L2605" i="15"/>
  <c r="J2605" i="15"/>
  <c r="M2604" i="15"/>
  <c r="L2604" i="15"/>
  <c r="J2604" i="15"/>
  <c r="F2603" i="15"/>
  <c r="F2602" i="15"/>
  <c r="Q2601" i="15"/>
  <c r="R2601" i="15" s="1"/>
  <c r="F2601" i="15"/>
  <c r="M2600" i="15"/>
  <c r="L2600" i="15"/>
  <c r="J2600" i="15"/>
  <c r="M2599" i="15"/>
  <c r="L2599" i="15"/>
  <c r="J2599" i="15"/>
  <c r="M2598" i="15"/>
  <c r="L2598" i="15"/>
  <c r="J2598" i="15"/>
  <c r="M2597" i="15"/>
  <c r="L2597" i="15"/>
  <c r="J2597" i="15"/>
  <c r="F2596" i="15"/>
  <c r="F2595" i="15"/>
  <c r="F2594" i="15"/>
  <c r="M2593" i="15"/>
  <c r="L2593" i="15"/>
  <c r="J2593" i="15"/>
  <c r="F2593" i="15"/>
  <c r="I2593" i="15" s="1"/>
  <c r="M2592" i="15"/>
  <c r="L2592" i="15"/>
  <c r="J2592" i="15"/>
  <c r="F2592" i="15"/>
  <c r="I2592" i="15" s="1"/>
  <c r="M2591" i="15"/>
  <c r="L2591" i="15"/>
  <c r="J2591" i="15"/>
  <c r="F2591" i="15"/>
  <c r="M2590" i="15"/>
  <c r="L2590" i="15"/>
  <c r="J2590" i="15"/>
  <c r="F2590" i="15"/>
  <c r="I2590" i="15" s="1"/>
  <c r="M2589" i="15"/>
  <c r="L2589" i="15"/>
  <c r="J2589" i="15"/>
  <c r="F2589" i="15"/>
  <c r="M2588" i="15"/>
  <c r="L2588" i="15"/>
  <c r="J2588" i="15"/>
  <c r="F2588" i="15"/>
  <c r="M2587" i="15"/>
  <c r="L2587" i="15"/>
  <c r="J2587" i="15"/>
  <c r="F2587" i="15"/>
  <c r="I2587" i="15" s="1"/>
  <c r="M2586" i="15"/>
  <c r="L2586" i="15"/>
  <c r="J2586" i="15"/>
  <c r="F2586" i="15"/>
  <c r="I2586" i="15" s="1"/>
  <c r="M2585" i="15"/>
  <c r="L2585" i="15"/>
  <c r="J2585" i="15"/>
  <c r="F2585" i="15"/>
  <c r="M2584" i="15"/>
  <c r="L2584" i="15"/>
  <c r="J2584" i="15"/>
  <c r="F2584" i="15"/>
  <c r="I2584" i="15" s="1"/>
  <c r="M2583" i="15"/>
  <c r="L2583" i="15"/>
  <c r="J2583" i="15"/>
  <c r="F2583" i="15"/>
  <c r="M2582" i="15"/>
  <c r="L2582" i="15"/>
  <c r="J2582" i="15"/>
  <c r="F2582" i="15"/>
  <c r="I2582" i="15" s="1"/>
  <c r="M2581" i="15"/>
  <c r="L2581" i="15"/>
  <c r="J2581" i="15"/>
  <c r="F2581" i="15"/>
  <c r="M2580" i="15"/>
  <c r="L2580" i="15"/>
  <c r="J2580" i="15"/>
  <c r="F2580" i="15"/>
  <c r="M2579" i="15"/>
  <c r="L2579" i="15"/>
  <c r="J2579" i="15"/>
  <c r="F2579" i="15"/>
  <c r="I2579" i="15" s="1"/>
  <c r="M2578" i="15"/>
  <c r="L2578" i="15"/>
  <c r="J2578" i="15"/>
  <c r="F2578" i="15"/>
  <c r="I2578" i="15" s="1"/>
  <c r="M2577" i="15"/>
  <c r="L2577" i="15"/>
  <c r="J2577" i="15"/>
  <c r="F2577" i="15"/>
  <c r="I2577" i="15" s="1"/>
  <c r="M2576" i="15"/>
  <c r="L2576" i="15"/>
  <c r="J2576" i="15"/>
  <c r="F2576" i="15"/>
  <c r="I2576" i="15" s="1"/>
  <c r="M2575" i="15"/>
  <c r="L2575" i="15"/>
  <c r="J2575" i="15"/>
  <c r="F2575" i="15"/>
  <c r="M2574" i="15"/>
  <c r="L2574" i="15"/>
  <c r="J2574" i="15"/>
  <c r="F2574" i="15"/>
  <c r="I2574" i="15" s="1"/>
  <c r="M2573" i="15"/>
  <c r="L2573" i="15"/>
  <c r="J2573" i="15"/>
  <c r="F2573" i="15"/>
  <c r="M2572" i="15"/>
  <c r="L2572" i="15"/>
  <c r="J2572" i="15"/>
  <c r="F2572" i="15"/>
  <c r="M2571" i="15"/>
  <c r="L2571" i="15"/>
  <c r="J2571" i="15"/>
  <c r="F2571" i="15"/>
  <c r="I2571" i="15" s="1"/>
  <c r="M2570" i="15"/>
  <c r="L2570" i="15"/>
  <c r="J2570" i="15"/>
  <c r="F2570" i="15"/>
  <c r="I2570" i="15" s="1"/>
  <c r="M2569" i="15"/>
  <c r="L2569" i="15"/>
  <c r="J2569" i="15"/>
  <c r="F2569" i="15"/>
  <c r="I2569" i="15" s="1"/>
  <c r="M2568" i="15"/>
  <c r="L2568" i="15"/>
  <c r="J2568" i="15"/>
  <c r="F2568" i="15"/>
  <c r="I2568" i="15" s="1"/>
  <c r="M2567" i="15"/>
  <c r="L2567" i="15"/>
  <c r="J2567" i="15"/>
  <c r="F2567" i="15"/>
  <c r="I2567" i="15" s="1"/>
  <c r="M2566" i="15"/>
  <c r="L2566" i="15"/>
  <c r="J2566" i="15"/>
  <c r="F2566" i="15"/>
  <c r="I2566" i="15" s="1"/>
  <c r="M2565" i="15"/>
  <c r="L2565" i="15"/>
  <c r="J2565" i="15"/>
  <c r="F2565" i="15"/>
  <c r="M2564" i="15"/>
  <c r="L2564" i="15"/>
  <c r="J2564" i="15"/>
  <c r="F2564" i="15"/>
  <c r="F2563" i="15"/>
  <c r="M2562" i="15"/>
  <c r="L2562" i="15"/>
  <c r="J2562" i="15"/>
  <c r="M2561" i="15"/>
  <c r="L2561" i="15"/>
  <c r="J2561" i="15"/>
  <c r="M2560" i="15"/>
  <c r="L2560" i="15"/>
  <c r="J2560" i="15"/>
  <c r="F2559" i="15"/>
  <c r="Q2558" i="15"/>
  <c r="S2558" i="15" s="1"/>
  <c r="F2558" i="15"/>
  <c r="M2557" i="15"/>
  <c r="L2557" i="15"/>
  <c r="J2557" i="15"/>
  <c r="M2556" i="15"/>
  <c r="L2556" i="15"/>
  <c r="J2556" i="15"/>
  <c r="M2555" i="15"/>
  <c r="L2555" i="15"/>
  <c r="J2555" i="15"/>
  <c r="M2554" i="15"/>
  <c r="L2554" i="15"/>
  <c r="J2554" i="15"/>
  <c r="F2553" i="15"/>
  <c r="M2552" i="15"/>
  <c r="L2552" i="15"/>
  <c r="J2552" i="15"/>
  <c r="M2551" i="15"/>
  <c r="L2551" i="15"/>
  <c r="J2551" i="15"/>
  <c r="M2550" i="15"/>
  <c r="L2550" i="15"/>
  <c r="J2550" i="15"/>
  <c r="M2549" i="15"/>
  <c r="L2549" i="15"/>
  <c r="J2549" i="15"/>
  <c r="M2548" i="15"/>
  <c r="L2548" i="15"/>
  <c r="J2548" i="15"/>
  <c r="M2547" i="15"/>
  <c r="L2547" i="15"/>
  <c r="J2547" i="15"/>
  <c r="M2546" i="15"/>
  <c r="L2546" i="15"/>
  <c r="J2546" i="15"/>
  <c r="M2545" i="15"/>
  <c r="L2545" i="15"/>
  <c r="J2545" i="15"/>
  <c r="M2544" i="15"/>
  <c r="L2544" i="15"/>
  <c r="J2544" i="15"/>
  <c r="M2543" i="15"/>
  <c r="L2543" i="15"/>
  <c r="J2543" i="15"/>
  <c r="M2542" i="15"/>
  <c r="L2542" i="15"/>
  <c r="J2542" i="15"/>
  <c r="M2541" i="15"/>
  <c r="L2541" i="15"/>
  <c r="J2541" i="15"/>
  <c r="M2540" i="15"/>
  <c r="L2540" i="15"/>
  <c r="J2540" i="15"/>
  <c r="M2539" i="15"/>
  <c r="L2539" i="15"/>
  <c r="J2539" i="15"/>
  <c r="F2538" i="15"/>
  <c r="M2537" i="15"/>
  <c r="L2537" i="15"/>
  <c r="J2537" i="15"/>
  <c r="M2536" i="15"/>
  <c r="L2536" i="15"/>
  <c r="J2536" i="15"/>
  <c r="F2535" i="15"/>
  <c r="M2534" i="15"/>
  <c r="L2534" i="15"/>
  <c r="J2534" i="15"/>
  <c r="M2533" i="15"/>
  <c r="L2533" i="15"/>
  <c r="J2533" i="15"/>
  <c r="M2532" i="15"/>
  <c r="L2532" i="15"/>
  <c r="J2532" i="15"/>
  <c r="M2531" i="15"/>
  <c r="L2531" i="15"/>
  <c r="J2531" i="15"/>
  <c r="M2530" i="15"/>
  <c r="L2530" i="15"/>
  <c r="J2530" i="15"/>
  <c r="M2529" i="15"/>
  <c r="L2529" i="15"/>
  <c r="J2529" i="15"/>
  <c r="F2528" i="15"/>
  <c r="M2527" i="15"/>
  <c r="L2527" i="15"/>
  <c r="J2527" i="15"/>
  <c r="M2526" i="15"/>
  <c r="L2526" i="15"/>
  <c r="J2526" i="15"/>
  <c r="M2525" i="15"/>
  <c r="L2525" i="15"/>
  <c r="J2525" i="15"/>
  <c r="M2524" i="15"/>
  <c r="L2524" i="15"/>
  <c r="J2524" i="15"/>
  <c r="F2523" i="15"/>
  <c r="M2522" i="15"/>
  <c r="L2522" i="15"/>
  <c r="J2522" i="15"/>
  <c r="M2521" i="15"/>
  <c r="L2521" i="15"/>
  <c r="J2521" i="15"/>
  <c r="M2520" i="15"/>
  <c r="L2520" i="15"/>
  <c r="J2520" i="15"/>
  <c r="M2519" i="15"/>
  <c r="L2519" i="15"/>
  <c r="J2519" i="15"/>
  <c r="M2518" i="15"/>
  <c r="L2518" i="15"/>
  <c r="J2518" i="15"/>
  <c r="M2517" i="15"/>
  <c r="L2517" i="15"/>
  <c r="J2517" i="15"/>
  <c r="M2516" i="15"/>
  <c r="L2516" i="15"/>
  <c r="J2516" i="15"/>
  <c r="M2515" i="15"/>
  <c r="L2515" i="15"/>
  <c r="J2515" i="15"/>
  <c r="M2514" i="15"/>
  <c r="L2514" i="15"/>
  <c r="J2514" i="15"/>
  <c r="M2513" i="15"/>
  <c r="L2513" i="15"/>
  <c r="J2513" i="15"/>
  <c r="M2512" i="15"/>
  <c r="L2512" i="15"/>
  <c r="J2512" i="15"/>
  <c r="M2511" i="15"/>
  <c r="L2511" i="15"/>
  <c r="J2511" i="15"/>
  <c r="M2510" i="15"/>
  <c r="L2510" i="15"/>
  <c r="J2510" i="15"/>
  <c r="M2509" i="15"/>
  <c r="L2509" i="15"/>
  <c r="J2509" i="15"/>
  <c r="M2508" i="15"/>
  <c r="L2508" i="15"/>
  <c r="J2508" i="15"/>
  <c r="F2507" i="15"/>
  <c r="M2506" i="15"/>
  <c r="L2506" i="15"/>
  <c r="J2506" i="15"/>
  <c r="M2505" i="15"/>
  <c r="L2505" i="15"/>
  <c r="J2505" i="15"/>
  <c r="F2504" i="15"/>
  <c r="M2503" i="15"/>
  <c r="L2503" i="15"/>
  <c r="J2503" i="15"/>
  <c r="M2502" i="15"/>
  <c r="L2502" i="15"/>
  <c r="J2502" i="15"/>
  <c r="M2501" i="15"/>
  <c r="L2501" i="15"/>
  <c r="J2501" i="15"/>
  <c r="M2500" i="15"/>
  <c r="L2500" i="15"/>
  <c r="J2500" i="15"/>
  <c r="M2499" i="15"/>
  <c r="L2499" i="15"/>
  <c r="J2499" i="15"/>
  <c r="M2498" i="15"/>
  <c r="L2498" i="15"/>
  <c r="J2498" i="15"/>
  <c r="M2497" i="15"/>
  <c r="L2497" i="15"/>
  <c r="J2497" i="15"/>
  <c r="M2496" i="15"/>
  <c r="L2496" i="15"/>
  <c r="J2496" i="15"/>
  <c r="M2495" i="15"/>
  <c r="L2495" i="15"/>
  <c r="J2495" i="15"/>
  <c r="M2494" i="15"/>
  <c r="L2494" i="15"/>
  <c r="J2494" i="15"/>
  <c r="M2493" i="15"/>
  <c r="L2493" i="15"/>
  <c r="J2493" i="15"/>
  <c r="M2492" i="15"/>
  <c r="L2492" i="15"/>
  <c r="J2492" i="15"/>
  <c r="M2491" i="15"/>
  <c r="L2491" i="15"/>
  <c r="J2491" i="15"/>
  <c r="M2490" i="15"/>
  <c r="L2490" i="15"/>
  <c r="J2490" i="15"/>
  <c r="M2489" i="15"/>
  <c r="L2489" i="15"/>
  <c r="J2489" i="15"/>
  <c r="M2488" i="15"/>
  <c r="L2488" i="15"/>
  <c r="J2488" i="15"/>
  <c r="M2487" i="15"/>
  <c r="L2487" i="15"/>
  <c r="J2487" i="15"/>
  <c r="M2486" i="15"/>
  <c r="L2486" i="15"/>
  <c r="J2486" i="15"/>
  <c r="M2485" i="15"/>
  <c r="L2485" i="15"/>
  <c r="J2485" i="15"/>
  <c r="M2484" i="15"/>
  <c r="L2484" i="15"/>
  <c r="J2484" i="15"/>
  <c r="M2483" i="15"/>
  <c r="L2483" i="15"/>
  <c r="J2483" i="15"/>
  <c r="M2482" i="15"/>
  <c r="L2482" i="15"/>
  <c r="J2482" i="15"/>
  <c r="M2481" i="15"/>
  <c r="L2481" i="15"/>
  <c r="J2481" i="15"/>
  <c r="M2480" i="15"/>
  <c r="L2480" i="15"/>
  <c r="J2480" i="15"/>
  <c r="M2479" i="15"/>
  <c r="L2479" i="15"/>
  <c r="J2479" i="15"/>
  <c r="M2478" i="15"/>
  <c r="L2478" i="15"/>
  <c r="J2478" i="15"/>
  <c r="M2477" i="15"/>
  <c r="L2477" i="15"/>
  <c r="J2477" i="15"/>
  <c r="M2476" i="15"/>
  <c r="L2476" i="15"/>
  <c r="J2476" i="15"/>
  <c r="M2475" i="15"/>
  <c r="L2475" i="15"/>
  <c r="J2475" i="15"/>
  <c r="M2474" i="15"/>
  <c r="L2474" i="15"/>
  <c r="J2474" i="15"/>
  <c r="M2473" i="15"/>
  <c r="L2473" i="15"/>
  <c r="J2473" i="15"/>
  <c r="M2472" i="15"/>
  <c r="L2472" i="15"/>
  <c r="J2472" i="15"/>
  <c r="M2471" i="15"/>
  <c r="L2471" i="15"/>
  <c r="J2471" i="15"/>
  <c r="M2470" i="15"/>
  <c r="L2470" i="15"/>
  <c r="J2470" i="15"/>
  <c r="M2469" i="15"/>
  <c r="L2469" i="15"/>
  <c r="J2469" i="15"/>
  <c r="M2468" i="15"/>
  <c r="L2468" i="15"/>
  <c r="J2468" i="15"/>
  <c r="M2467" i="15"/>
  <c r="L2467" i="15"/>
  <c r="J2467" i="15"/>
  <c r="M2466" i="15"/>
  <c r="L2466" i="15"/>
  <c r="J2466" i="15"/>
  <c r="M2465" i="15"/>
  <c r="L2465" i="15"/>
  <c r="J2465" i="15"/>
  <c r="M2464" i="15"/>
  <c r="L2464" i="15"/>
  <c r="J2464" i="15"/>
  <c r="M2463" i="15"/>
  <c r="L2463" i="15"/>
  <c r="J2463" i="15"/>
  <c r="M2462" i="15"/>
  <c r="L2462" i="15"/>
  <c r="J2462" i="15"/>
  <c r="M2461" i="15"/>
  <c r="L2461" i="15"/>
  <c r="J2461" i="15"/>
  <c r="M2460" i="15"/>
  <c r="L2460" i="15"/>
  <c r="J2460" i="15"/>
  <c r="F2459" i="15"/>
  <c r="Q2458" i="15"/>
  <c r="S2458" i="15" s="1"/>
  <c r="F2458" i="15"/>
  <c r="M2457" i="15"/>
  <c r="L2457" i="15"/>
  <c r="J2457" i="15"/>
  <c r="M2456" i="15"/>
  <c r="L2456" i="15"/>
  <c r="J2456" i="15"/>
  <c r="M2455" i="15"/>
  <c r="L2455" i="15"/>
  <c r="J2455" i="15"/>
  <c r="M2454" i="15"/>
  <c r="L2454" i="15"/>
  <c r="J2454" i="15"/>
  <c r="M2453" i="15"/>
  <c r="L2453" i="15"/>
  <c r="J2453" i="15"/>
  <c r="M2452" i="15"/>
  <c r="L2452" i="15"/>
  <c r="J2452" i="15"/>
  <c r="M2451" i="15"/>
  <c r="L2451" i="15"/>
  <c r="J2451" i="15"/>
  <c r="M2450" i="15"/>
  <c r="L2450" i="15"/>
  <c r="J2450" i="15"/>
  <c r="M2449" i="15"/>
  <c r="L2449" i="15"/>
  <c r="J2449" i="15"/>
  <c r="M2448" i="15"/>
  <c r="L2448" i="15"/>
  <c r="J2448" i="15"/>
  <c r="M2447" i="15"/>
  <c r="L2447" i="15"/>
  <c r="J2447" i="15"/>
  <c r="M2446" i="15"/>
  <c r="L2446" i="15"/>
  <c r="J2446" i="15"/>
  <c r="M2445" i="15"/>
  <c r="L2445" i="15"/>
  <c r="J2445" i="15"/>
  <c r="M2444" i="15"/>
  <c r="L2444" i="15"/>
  <c r="J2444" i="15"/>
  <c r="M2443" i="15"/>
  <c r="L2443" i="15"/>
  <c r="J2443" i="15"/>
  <c r="M2442" i="15"/>
  <c r="L2442" i="15"/>
  <c r="J2442" i="15"/>
  <c r="M2441" i="15"/>
  <c r="L2441" i="15"/>
  <c r="J2441" i="15"/>
  <c r="M2440" i="15"/>
  <c r="L2440" i="15"/>
  <c r="J2440" i="15"/>
  <c r="M2439" i="15"/>
  <c r="L2439" i="15"/>
  <c r="J2439" i="15"/>
  <c r="M2438" i="15"/>
  <c r="L2438" i="15"/>
  <c r="J2438" i="15"/>
  <c r="M2437" i="15"/>
  <c r="L2437" i="15"/>
  <c r="J2437" i="15"/>
  <c r="M2436" i="15"/>
  <c r="L2436" i="15"/>
  <c r="J2436" i="15"/>
  <c r="M2435" i="15"/>
  <c r="L2435" i="15"/>
  <c r="J2435" i="15"/>
  <c r="M2434" i="15"/>
  <c r="L2434" i="15"/>
  <c r="J2434" i="15"/>
  <c r="M2433" i="15"/>
  <c r="L2433" i="15"/>
  <c r="J2433" i="15"/>
  <c r="M2432" i="15"/>
  <c r="L2432" i="15"/>
  <c r="J2432" i="15"/>
  <c r="M2431" i="15"/>
  <c r="L2431" i="15"/>
  <c r="J2431" i="15"/>
  <c r="M2430" i="15"/>
  <c r="L2430" i="15"/>
  <c r="J2430" i="15"/>
  <c r="M2429" i="15"/>
  <c r="L2429" i="15"/>
  <c r="J2429" i="15"/>
  <c r="M2428" i="15"/>
  <c r="L2428" i="15"/>
  <c r="J2428" i="15"/>
  <c r="M2427" i="15"/>
  <c r="L2427" i="15"/>
  <c r="J2427" i="15"/>
  <c r="M2426" i="15"/>
  <c r="L2426" i="15"/>
  <c r="J2426" i="15"/>
  <c r="M2425" i="15"/>
  <c r="L2425" i="15"/>
  <c r="J2425" i="15"/>
  <c r="M2424" i="15"/>
  <c r="L2424" i="15"/>
  <c r="J2424" i="15"/>
  <c r="M2423" i="15"/>
  <c r="L2423" i="15"/>
  <c r="J2423" i="15"/>
  <c r="M2422" i="15"/>
  <c r="L2422" i="15"/>
  <c r="J2422" i="15"/>
  <c r="M2421" i="15"/>
  <c r="L2421" i="15"/>
  <c r="J2421" i="15"/>
  <c r="M2420" i="15"/>
  <c r="L2420" i="15"/>
  <c r="J2420" i="15"/>
  <c r="M2419" i="15"/>
  <c r="L2419" i="15"/>
  <c r="J2419" i="15"/>
  <c r="M2418" i="15"/>
  <c r="L2418" i="15"/>
  <c r="J2418" i="15"/>
  <c r="M2417" i="15"/>
  <c r="L2417" i="15"/>
  <c r="J2417" i="15"/>
  <c r="M2416" i="15"/>
  <c r="L2416" i="15"/>
  <c r="J2416" i="15"/>
  <c r="M2415" i="15"/>
  <c r="L2415" i="15"/>
  <c r="J2415" i="15"/>
  <c r="M2414" i="15"/>
  <c r="L2414" i="15"/>
  <c r="J2414" i="15"/>
  <c r="M2413" i="15"/>
  <c r="L2413" i="15"/>
  <c r="J2413" i="15"/>
  <c r="M2412" i="15"/>
  <c r="L2412" i="15"/>
  <c r="J2412" i="15"/>
  <c r="M2411" i="15"/>
  <c r="L2411" i="15"/>
  <c r="J2411" i="15"/>
  <c r="M2410" i="15"/>
  <c r="L2410" i="15"/>
  <c r="J2410" i="15"/>
  <c r="M2409" i="15"/>
  <c r="L2409" i="15"/>
  <c r="J2409" i="15"/>
  <c r="M2408" i="15"/>
  <c r="L2408" i="15"/>
  <c r="J2408" i="15"/>
  <c r="M2407" i="15"/>
  <c r="L2407" i="15"/>
  <c r="J2407" i="15"/>
  <c r="M2406" i="15"/>
  <c r="L2406" i="15"/>
  <c r="J2406" i="15"/>
  <c r="M2405" i="15"/>
  <c r="L2405" i="15"/>
  <c r="J2405" i="15"/>
  <c r="M2404" i="15"/>
  <c r="L2404" i="15"/>
  <c r="J2404" i="15"/>
  <c r="M2403" i="15"/>
  <c r="L2403" i="15"/>
  <c r="J2403" i="15"/>
  <c r="M2402" i="15"/>
  <c r="L2402" i="15"/>
  <c r="J2402" i="15"/>
  <c r="M2401" i="15"/>
  <c r="L2401" i="15"/>
  <c r="J2401" i="15"/>
  <c r="M2400" i="15"/>
  <c r="L2400" i="15"/>
  <c r="J2400" i="15"/>
  <c r="M2399" i="15"/>
  <c r="L2399" i="15"/>
  <c r="J2399" i="15"/>
  <c r="M2398" i="15"/>
  <c r="L2398" i="15"/>
  <c r="J2398" i="15"/>
  <c r="M2397" i="15"/>
  <c r="L2397" i="15"/>
  <c r="J2397" i="15"/>
  <c r="M2396" i="15"/>
  <c r="L2396" i="15"/>
  <c r="J2396" i="15"/>
  <c r="M2395" i="15"/>
  <c r="L2395" i="15"/>
  <c r="J2395" i="15"/>
  <c r="M2394" i="15"/>
  <c r="L2394" i="15"/>
  <c r="J2394" i="15"/>
  <c r="M2393" i="15"/>
  <c r="L2393" i="15"/>
  <c r="J2393" i="15"/>
  <c r="M2392" i="15"/>
  <c r="L2392" i="15"/>
  <c r="J2392" i="15"/>
  <c r="M2391" i="15"/>
  <c r="L2391" i="15"/>
  <c r="J2391" i="15"/>
  <c r="M2390" i="15"/>
  <c r="L2390" i="15"/>
  <c r="J2390" i="15"/>
  <c r="M2389" i="15"/>
  <c r="L2389" i="15"/>
  <c r="J2389" i="15"/>
  <c r="M2388" i="15"/>
  <c r="L2388" i="15"/>
  <c r="J2388" i="15"/>
  <c r="M2387" i="15"/>
  <c r="L2387" i="15"/>
  <c r="J2387" i="15"/>
  <c r="M2386" i="15"/>
  <c r="L2386" i="15"/>
  <c r="J2386" i="15"/>
  <c r="M2385" i="15"/>
  <c r="L2385" i="15"/>
  <c r="J2385" i="15"/>
  <c r="M2384" i="15"/>
  <c r="L2384" i="15"/>
  <c r="J2384" i="15"/>
  <c r="M2383" i="15"/>
  <c r="L2383" i="15"/>
  <c r="J2383" i="15"/>
  <c r="F2382" i="15"/>
  <c r="M2381" i="15"/>
  <c r="L2381" i="15"/>
  <c r="J2381" i="15"/>
  <c r="M2380" i="15"/>
  <c r="L2380" i="15"/>
  <c r="J2380" i="15"/>
  <c r="M2379" i="15"/>
  <c r="L2379" i="15"/>
  <c r="J2379" i="15"/>
  <c r="M2378" i="15"/>
  <c r="L2378" i="15"/>
  <c r="J2378" i="15"/>
  <c r="M2377" i="15"/>
  <c r="L2377" i="15"/>
  <c r="J2377" i="15"/>
  <c r="M2376" i="15"/>
  <c r="L2376" i="15"/>
  <c r="J2376" i="15"/>
  <c r="M2375" i="15"/>
  <c r="L2375" i="15"/>
  <c r="J2375" i="15"/>
  <c r="M2374" i="15"/>
  <c r="L2374" i="15"/>
  <c r="J2374" i="15"/>
  <c r="M2373" i="15"/>
  <c r="L2373" i="15"/>
  <c r="J2373" i="15"/>
  <c r="M2372" i="15"/>
  <c r="L2372" i="15"/>
  <c r="J2372" i="15"/>
  <c r="M2371" i="15"/>
  <c r="L2371" i="15"/>
  <c r="J2371" i="15"/>
  <c r="M2370" i="15"/>
  <c r="L2370" i="15"/>
  <c r="J2370" i="15"/>
  <c r="M2369" i="15"/>
  <c r="L2369" i="15"/>
  <c r="J2369" i="15"/>
  <c r="M2368" i="15"/>
  <c r="L2368" i="15"/>
  <c r="J2368" i="15"/>
  <c r="M2367" i="15"/>
  <c r="L2367" i="15"/>
  <c r="J2367" i="15"/>
  <c r="M2366" i="15"/>
  <c r="L2366" i="15"/>
  <c r="J2366" i="15"/>
  <c r="M2365" i="15"/>
  <c r="L2365" i="15"/>
  <c r="J2365" i="15"/>
  <c r="F2364" i="15"/>
  <c r="F2363" i="15"/>
  <c r="M2362" i="15"/>
  <c r="L2362" i="15"/>
  <c r="J2362" i="15"/>
  <c r="F2362" i="15"/>
  <c r="I2362" i="15" s="1"/>
  <c r="M2361" i="15"/>
  <c r="L2361" i="15"/>
  <c r="J2361" i="15"/>
  <c r="F2361" i="15"/>
  <c r="I2361" i="15" s="1"/>
  <c r="M2360" i="15"/>
  <c r="L2360" i="15"/>
  <c r="J2360" i="15"/>
  <c r="F2360" i="15"/>
  <c r="I2360" i="15" s="1"/>
  <c r="M2359" i="15"/>
  <c r="L2359" i="15"/>
  <c r="J2359" i="15"/>
  <c r="F2359" i="15"/>
  <c r="I2359" i="15" s="1"/>
  <c r="M2358" i="15"/>
  <c r="L2358" i="15"/>
  <c r="J2358" i="15"/>
  <c r="F2358" i="15"/>
  <c r="I2358" i="15" s="1"/>
  <c r="M2357" i="15"/>
  <c r="L2357" i="15"/>
  <c r="J2357" i="15"/>
  <c r="F2357" i="15"/>
  <c r="I2357" i="15" s="1"/>
  <c r="M2356" i="15"/>
  <c r="L2356" i="15"/>
  <c r="J2356" i="15"/>
  <c r="F2356" i="15"/>
  <c r="M2355" i="15"/>
  <c r="L2355" i="15"/>
  <c r="J2355" i="15"/>
  <c r="F2355" i="15"/>
  <c r="I2355" i="15" s="1"/>
  <c r="M2354" i="15"/>
  <c r="L2354" i="15"/>
  <c r="J2354" i="15"/>
  <c r="F2354" i="15"/>
  <c r="I2354" i="15" s="1"/>
  <c r="M2353" i="15"/>
  <c r="L2353" i="15"/>
  <c r="J2353" i="15"/>
  <c r="F2353" i="15"/>
  <c r="I2353" i="15" s="1"/>
  <c r="M2352" i="15"/>
  <c r="L2352" i="15"/>
  <c r="J2352" i="15"/>
  <c r="F2352" i="15"/>
  <c r="I2352" i="15" s="1"/>
  <c r="M2351" i="15"/>
  <c r="L2351" i="15"/>
  <c r="J2351" i="15"/>
  <c r="F2351" i="15"/>
  <c r="I2351" i="15" s="1"/>
  <c r="M2350" i="15"/>
  <c r="L2350" i="15"/>
  <c r="J2350" i="15"/>
  <c r="F2350" i="15"/>
  <c r="I2350" i="15" s="1"/>
  <c r="M2349" i="15"/>
  <c r="L2349" i="15"/>
  <c r="J2349" i="15"/>
  <c r="F2349" i="15"/>
  <c r="I2349" i="15" s="1"/>
  <c r="M2348" i="15"/>
  <c r="L2348" i="15"/>
  <c r="J2348" i="15"/>
  <c r="F2348" i="15"/>
  <c r="M2347" i="15"/>
  <c r="L2347" i="15"/>
  <c r="J2347" i="15"/>
  <c r="F2347" i="15"/>
  <c r="I2347" i="15" s="1"/>
  <c r="M2346" i="15"/>
  <c r="L2346" i="15"/>
  <c r="J2346" i="15"/>
  <c r="F2346" i="15"/>
  <c r="I2346" i="15" s="1"/>
  <c r="M2345" i="15"/>
  <c r="L2345" i="15"/>
  <c r="J2345" i="15"/>
  <c r="F2345" i="15"/>
  <c r="I2345" i="15" s="1"/>
  <c r="M2344" i="15"/>
  <c r="L2344" i="15"/>
  <c r="J2344" i="15"/>
  <c r="F2344" i="15"/>
  <c r="I2344" i="15" s="1"/>
  <c r="M2343" i="15"/>
  <c r="L2343" i="15"/>
  <c r="J2343" i="15"/>
  <c r="F2343" i="15"/>
  <c r="I2343" i="15" s="1"/>
  <c r="M2342" i="15"/>
  <c r="L2342" i="15"/>
  <c r="J2342" i="15"/>
  <c r="F2342" i="15"/>
  <c r="I2342" i="15" s="1"/>
  <c r="M2341" i="15"/>
  <c r="L2341" i="15"/>
  <c r="J2341" i="15"/>
  <c r="F2341" i="15"/>
  <c r="I2341" i="15" s="1"/>
  <c r="M2340" i="15"/>
  <c r="L2340" i="15"/>
  <c r="J2340" i="15"/>
  <c r="F2340" i="15"/>
  <c r="M2339" i="15"/>
  <c r="L2339" i="15"/>
  <c r="J2339" i="15"/>
  <c r="F2339" i="15"/>
  <c r="I2339" i="15" s="1"/>
  <c r="M2338" i="15"/>
  <c r="L2338" i="15"/>
  <c r="J2338" i="15"/>
  <c r="F2338" i="15"/>
  <c r="I2338" i="15" s="1"/>
  <c r="M2337" i="15"/>
  <c r="L2337" i="15"/>
  <c r="J2337" i="15"/>
  <c r="F2337" i="15"/>
  <c r="I2337" i="15" s="1"/>
  <c r="M2336" i="15"/>
  <c r="L2336" i="15"/>
  <c r="J2336" i="15"/>
  <c r="F2336" i="15"/>
  <c r="M2335" i="15"/>
  <c r="L2335" i="15"/>
  <c r="J2335" i="15"/>
  <c r="F2335" i="15"/>
  <c r="I2335" i="15" s="1"/>
  <c r="M2334" i="15"/>
  <c r="L2334" i="15"/>
  <c r="J2334" i="15"/>
  <c r="F2334" i="15"/>
  <c r="M2333" i="15"/>
  <c r="L2333" i="15"/>
  <c r="J2333" i="15"/>
  <c r="F2333" i="15"/>
  <c r="I2333" i="15" s="1"/>
  <c r="M2332" i="15"/>
  <c r="L2332" i="15"/>
  <c r="J2332" i="15"/>
  <c r="F2332" i="15"/>
  <c r="M2331" i="15"/>
  <c r="L2331" i="15"/>
  <c r="J2331" i="15"/>
  <c r="F2331" i="15"/>
  <c r="I2331" i="15" s="1"/>
  <c r="M2330" i="15"/>
  <c r="L2330" i="15"/>
  <c r="J2330" i="15"/>
  <c r="F2330" i="15"/>
  <c r="I2330" i="15" s="1"/>
  <c r="M2329" i="15"/>
  <c r="L2329" i="15"/>
  <c r="J2329" i="15"/>
  <c r="F2329" i="15"/>
  <c r="I2329" i="15" s="1"/>
  <c r="M2328" i="15"/>
  <c r="L2328" i="15"/>
  <c r="J2328" i="15"/>
  <c r="F2328" i="15"/>
  <c r="I2328" i="15" s="1"/>
  <c r="M2327" i="15"/>
  <c r="L2327" i="15"/>
  <c r="J2327" i="15"/>
  <c r="F2327" i="15"/>
  <c r="I2327" i="15" s="1"/>
  <c r="M2326" i="15"/>
  <c r="L2326" i="15"/>
  <c r="J2326" i="15"/>
  <c r="F2326" i="15"/>
  <c r="I2326" i="15" s="1"/>
  <c r="M2325" i="15"/>
  <c r="L2325" i="15"/>
  <c r="J2325" i="15"/>
  <c r="F2325" i="15"/>
  <c r="I2325" i="15" s="1"/>
  <c r="M2324" i="15"/>
  <c r="L2324" i="15"/>
  <c r="J2324" i="15"/>
  <c r="F2324" i="15"/>
  <c r="M2323" i="15"/>
  <c r="L2323" i="15"/>
  <c r="J2323" i="15"/>
  <c r="F2323" i="15"/>
  <c r="I2323" i="15" s="1"/>
  <c r="M2322" i="15"/>
  <c r="L2322" i="15"/>
  <c r="J2322" i="15"/>
  <c r="F2322" i="15"/>
  <c r="I2322" i="15" s="1"/>
  <c r="M2321" i="15"/>
  <c r="L2321" i="15"/>
  <c r="J2321" i="15"/>
  <c r="F2321" i="15"/>
  <c r="I2321" i="15" s="1"/>
  <c r="M2320" i="15"/>
  <c r="L2320" i="15"/>
  <c r="J2320" i="15"/>
  <c r="F2320" i="15"/>
  <c r="I2320" i="15" s="1"/>
  <c r="M2319" i="15"/>
  <c r="L2319" i="15"/>
  <c r="J2319" i="15"/>
  <c r="F2319" i="15"/>
  <c r="I2319" i="15" s="1"/>
  <c r="M2318" i="15"/>
  <c r="L2318" i="15"/>
  <c r="J2318" i="15"/>
  <c r="F2318" i="15"/>
  <c r="I2318" i="15" s="1"/>
  <c r="M2317" i="15"/>
  <c r="L2317" i="15"/>
  <c r="J2317" i="15"/>
  <c r="F2317" i="15"/>
  <c r="M2316" i="15"/>
  <c r="L2316" i="15"/>
  <c r="J2316" i="15"/>
  <c r="F2316" i="15"/>
  <c r="M2315" i="15"/>
  <c r="L2315" i="15"/>
  <c r="J2315" i="15"/>
  <c r="F2315" i="15"/>
  <c r="I2315" i="15" s="1"/>
  <c r="M2314" i="15"/>
  <c r="L2314" i="15"/>
  <c r="J2314" i="15"/>
  <c r="F2314" i="15"/>
  <c r="I2314" i="15" s="1"/>
  <c r="M2313" i="15"/>
  <c r="L2313" i="15"/>
  <c r="J2313" i="15"/>
  <c r="F2313" i="15"/>
  <c r="I2313" i="15" s="1"/>
  <c r="M2312" i="15"/>
  <c r="L2312" i="15"/>
  <c r="J2312" i="15"/>
  <c r="F2312" i="15"/>
  <c r="I2312" i="15" s="1"/>
  <c r="M2311" i="15"/>
  <c r="L2311" i="15"/>
  <c r="J2311" i="15"/>
  <c r="F2311" i="15"/>
  <c r="I2311" i="15" s="1"/>
  <c r="M2310" i="15"/>
  <c r="L2310" i="15"/>
  <c r="J2310" i="15"/>
  <c r="F2310" i="15"/>
  <c r="I2310" i="15" s="1"/>
  <c r="M2309" i="15"/>
  <c r="L2309" i="15"/>
  <c r="J2309" i="15"/>
  <c r="F2309" i="15"/>
  <c r="F2308" i="15"/>
  <c r="M2307" i="15"/>
  <c r="L2307" i="15"/>
  <c r="J2307" i="15"/>
  <c r="M2306" i="15"/>
  <c r="L2306" i="15"/>
  <c r="J2306" i="15"/>
  <c r="M2305" i="15"/>
  <c r="L2305" i="15"/>
  <c r="J2305" i="15"/>
  <c r="M2304" i="15"/>
  <c r="L2304" i="15"/>
  <c r="J2304" i="15"/>
  <c r="M2303" i="15"/>
  <c r="L2303" i="15"/>
  <c r="J2303" i="15"/>
  <c r="M2302" i="15"/>
  <c r="L2302" i="15"/>
  <c r="J2302" i="15"/>
  <c r="M2301" i="15"/>
  <c r="L2301" i="15"/>
  <c r="J2301" i="15"/>
  <c r="M2300" i="15"/>
  <c r="L2300" i="15"/>
  <c r="J2300" i="15"/>
  <c r="M2299" i="15"/>
  <c r="L2299" i="15"/>
  <c r="J2299" i="15"/>
  <c r="M2298" i="15"/>
  <c r="L2298" i="15"/>
  <c r="J2298" i="15"/>
  <c r="M2297" i="15"/>
  <c r="L2297" i="15"/>
  <c r="J2297" i="15"/>
  <c r="M2296" i="15"/>
  <c r="L2296" i="15"/>
  <c r="J2296" i="15"/>
  <c r="M2295" i="15"/>
  <c r="L2295" i="15"/>
  <c r="J2295" i="15"/>
  <c r="M2294" i="15"/>
  <c r="L2294" i="15"/>
  <c r="J2294" i="15"/>
  <c r="M2293" i="15"/>
  <c r="L2293" i="15"/>
  <c r="J2293" i="15"/>
  <c r="M2292" i="15"/>
  <c r="L2292" i="15"/>
  <c r="J2292" i="15"/>
  <c r="M2291" i="15"/>
  <c r="L2291" i="15"/>
  <c r="J2291" i="15"/>
  <c r="M2290" i="15"/>
  <c r="L2290" i="15"/>
  <c r="J2290" i="15"/>
  <c r="M2289" i="15"/>
  <c r="L2289" i="15"/>
  <c r="J2289" i="15"/>
  <c r="F2288" i="15"/>
  <c r="M2287" i="15"/>
  <c r="L2287" i="15"/>
  <c r="J2287" i="15"/>
  <c r="M2286" i="15"/>
  <c r="L2286" i="15"/>
  <c r="J2286" i="15"/>
  <c r="M2285" i="15"/>
  <c r="L2285" i="15"/>
  <c r="J2285" i="15"/>
  <c r="M2284" i="15"/>
  <c r="L2284" i="15"/>
  <c r="J2284" i="15"/>
  <c r="M2283" i="15"/>
  <c r="L2283" i="15"/>
  <c r="J2283" i="15"/>
  <c r="M2282" i="15"/>
  <c r="L2282" i="15"/>
  <c r="J2282" i="15"/>
  <c r="M2281" i="15"/>
  <c r="L2281" i="15"/>
  <c r="J2281" i="15"/>
  <c r="M2280" i="15"/>
  <c r="L2280" i="15"/>
  <c r="J2280" i="15"/>
  <c r="M2279" i="15"/>
  <c r="L2279" i="15"/>
  <c r="J2279" i="15"/>
  <c r="M2278" i="15"/>
  <c r="L2278" i="15"/>
  <c r="J2278" i="15"/>
  <c r="M2277" i="15"/>
  <c r="L2277" i="15"/>
  <c r="J2277" i="15"/>
  <c r="M2276" i="15"/>
  <c r="L2276" i="15"/>
  <c r="J2276" i="15"/>
  <c r="M2275" i="15"/>
  <c r="L2275" i="15"/>
  <c r="J2275" i="15"/>
  <c r="M2274" i="15"/>
  <c r="L2274" i="15"/>
  <c r="O2274" i="15" s="1"/>
  <c r="R2274" i="15" s="1"/>
  <c r="J2274" i="15"/>
  <c r="M2273" i="15"/>
  <c r="L2273" i="15"/>
  <c r="J2273" i="15"/>
  <c r="M2272" i="15"/>
  <c r="L2272" i="15"/>
  <c r="J2272" i="15"/>
  <c r="M2271" i="15"/>
  <c r="L2271" i="15"/>
  <c r="J2271" i="15"/>
  <c r="M2270" i="15"/>
  <c r="L2270" i="15"/>
  <c r="J2270" i="15"/>
  <c r="M2269" i="15"/>
  <c r="L2269" i="15"/>
  <c r="J2269" i="15"/>
  <c r="M2268" i="15"/>
  <c r="L2268" i="15"/>
  <c r="J2268" i="15"/>
  <c r="F2267" i="15"/>
  <c r="Q2266" i="15"/>
  <c r="F2266" i="15"/>
  <c r="Q2265" i="15"/>
  <c r="S2265" i="15" s="1"/>
  <c r="F2265" i="15"/>
  <c r="Q2264" i="15"/>
  <c r="F2264" i="15"/>
  <c r="Q2263" i="15"/>
  <c r="R2263" i="15" s="1"/>
  <c r="F2263" i="15"/>
  <c r="Q2262" i="15"/>
  <c r="F2262" i="15"/>
  <c r="F2261" i="15"/>
  <c r="M2260" i="15"/>
  <c r="L2260" i="15"/>
  <c r="J2260" i="15"/>
  <c r="M2259" i="15"/>
  <c r="L2259" i="15"/>
  <c r="J2259" i="15"/>
  <c r="M2258" i="15"/>
  <c r="L2258" i="15"/>
  <c r="J2258" i="15"/>
  <c r="M2257" i="15"/>
  <c r="L2257" i="15"/>
  <c r="J2257" i="15"/>
  <c r="M2256" i="15"/>
  <c r="L2256" i="15"/>
  <c r="J2256" i="15"/>
  <c r="M2255" i="15"/>
  <c r="L2255" i="15"/>
  <c r="J2255" i="15"/>
  <c r="M2254" i="15"/>
  <c r="L2254" i="15"/>
  <c r="J2254" i="15"/>
  <c r="M2253" i="15"/>
  <c r="L2253" i="15"/>
  <c r="J2253" i="15"/>
  <c r="M2252" i="15"/>
  <c r="L2252" i="15"/>
  <c r="J2252" i="15"/>
  <c r="M2251" i="15"/>
  <c r="L2251" i="15"/>
  <c r="J2251" i="15"/>
  <c r="M2250" i="15"/>
  <c r="L2250" i="15"/>
  <c r="J2250" i="15"/>
  <c r="M2249" i="15"/>
  <c r="L2249" i="15"/>
  <c r="J2249" i="15"/>
  <c r="M2248" i="15"/>
  <c r="L2248" i="15"/>
  <c r="J2248" i="15"/>
  <c r="M2247" i="15"/>
  <c r="L2247" i="15"/>
  <c r="J2247" i="15"/>
  <c r="M2246" i="15"/>
  <c r="L2246" i="15"/>
  <c r="J2246" i="15"/>
  <c r="M2245" i="15"/>
  <c r="L2245" i="15"/>
  <c r="J2245" i="15"/>
  <c r="F2244" i="15"/>
  <c r="M2243" i="15"/>
  <c r="L2243" i="15"/>
  <c r="J2243" i="15"/>
  <c r="M2242" i="15"/>
  <c r="L2242" i="15"/>
  <c r="J2242" i="15"/>
  <c r="M2241" i="15"/>
  <c r="L2241" i="15"/>
  <c r="J2241" i="15"/>
  <c r="M2240" i="15"/>
  <c r="L2240" i="15"/>
  <c r="J2240" i="15"/>
  <c r="M2239" i="15"/>
  <c r="L2239" i="15"/>
  <c r="J2239" i="15"/>
  <c r="M2238" i="15"/>
  <c r="L2238" i="15"/>
  <c r="J2238" i="15"/>
  <c r="M2237" i="15"/>
  <c r="L2237" i="15"/>
  <c r="J2237" i="15"/>
  <c r="F2236" i="15"/>
  <c r="F2235" i="15"/>
  <c r="F2234" i="15"/>
  <c r="M2233" i="15"/>
  <c r="L2233" i="15"/>
  <c r="J2233" i="15"/>
  <c r="M2232" i="15"/>
  <c r="L2232" i="15"/>
  <c r="J2232" i="15"/>
  <c r="F2231" i="15"/>
  <c r="M2230" i="15"/>
  <c r="L2230" i="15"/>
  <c r="J2230" i="15"/>
  <c r="M2229" i="15"/>
  <c r="L2229" i="15"/>
  <c r="J2229" i="15"/>
  <c r="M2228" i="15"/>
  <c r="L2228" i="15"/>
  <c r="J2228" i="15"/>
  <c r="M2227" i="15"/>
  <c r="L2227" i="15"/>
  <c r="J2227" i="15"/>
  <c r="M2226" i="15"/>
  <c r="L2226" i="15"/>
  <c r="J2226" i="15"/>
  <c r="M2225" i="15"/>
  <c r="L2225" i="15"/>
  <c r="J2225" i="15"/>
  <c r="M2224" i="15"/>
  <c r="L2224" i="15"/>
  <c r="J2224" i="15"/>
  <c r="M2223" i="15"/>
  <c r="L2223" i="15"/>
  <c r="J2223" i="15"/>
  <c r="M2222" i="15"/>
  <c r="L2222" i="15"/>
  <c r="J2222" i="15"/>
  <c r="M2221" i="15"/>
  <c r="L2221" i="15"/>
  <c r="J2221" i="15"/>
  <c r="M2220" i="15"/>
  <c r="L2220" i="15"/>
  <c r="J2220" i="15"/>
  <c r="M2219" i="15"/>
  <c r="L2219" i="15"/>
  <c r="J2219" i="15"/>
  <c r="M2218" i="15"/>
  <c r="L2218" i="15"/>
  <c r="J2218" i="15"/>
  <c r="M2217" i="15"/>
  <c r="L2217" i="15"/>
  <c r="J2217" i="15"/>
  <c r="M2216" i="15"/>
  <c r="L2216" i="15"/>
  <c r="J2216" i="15"/>
  <c r="M2215" i="15"/>
  <c r="L2215" i="15"/>
  <c r="J2215" i="15"/>
  <c r="M2214" i="15"/>
  <c r="L2214" i="15"/>
  <c r="J2214" i="15"/>
  <c r="M2213" i="15"/>
  <c r="L2213" i="15"/>
  <c r="J2213" i="15"/>
  <c r="M2212" i="15"/>
  <c r="L2212" i="15"/>
  <c r="J2212" i="15"/>
  <c r="M2211" i="15"/>
  <c r="L2211" i="15"/>
  <c r="J2211" i="15"/>
  <c r="M2210" i="15"/>
  <c r="L2210" i="15"/>
  <c r="J2210" i="15"/>
  <c r="M2209" i="15"/>
  <c r="L2209" i="15"/>
  <c r="J2209" i="15"/>
  <c r="M2208" i="15"/>
  <c r="L2208" i="15"/>
  <c r="J2208" i="15"/>
  <c r="M2207" i="15"/>
  <c r="L2207" i="15"/>
  <c r="J2207" i="15"/>
  <c r="M2206" i="15"/>
  <c r="L2206" i="15"/>
  <c r="J2206" i="15"/>
  <c r="M2205" i="15"/>
  <c r="L2205" i="15"/>
  <c r="J2205" i="15"/>
  <c r="M2204" i="15"/>
  <c r="L2204" i="15"/>
  <c r="J2204" i="15"/>
  <c r="M2203" i="15"/>
  <c r="L2203" i="15"/>
  <c r="J2203" i="15"/>
  <c r="M2202" i="15"/>
  <c r="L2202" i="15"/>
  <c r="J2202" i="15"/>
  <c r="M2201" i="15"/>
  <c r="L2201" i="15"/>
  <c r="J2201" i="15"/>
  <c r="M2200" i="15"/>
  <c r="L2200" i="15"/>
  <c r="J2200" i="15"/>
  <c r="M2199" i="15"/>
  <c r="L2199" i="15"/>
  <c r="J2199" i="15"/>
  <c r="M2198" i="15"/>
  <c r="L2198" i="15"/>
  <c r="J2198" i="15"/>
  <c r="M2197" i="15"/>
  <c r="L2197" i="15"/>
  <c r="J2197" i="15"/>
  <c r="M2196" i="15"/>
  <c r="L2196" i="15"/>
  <c r="J2196" i="15"/>
  <c r="M2195" i="15"/>
  <c r="L2195" i="15"/>
  <c r="J2195" i="15"/>
  <c r="M2194" i="15"/>
  <c r="L2194" i="15"/>
  <c r="J2194" i="15"/>
  <c r="M2193" i="15"/>
  <c r="L2193" i="15"/>
  <c r="J2193" i="15"/>
  <c r="M2192" i="15"/>
  <c r="L2192" i="15"/>
  <c r="J2192" i="15"/>
  <c r="M2191" i="15"/>
  <c r="L2191" i="15"/>
  <c r="J2191" i="15"/>
  <c r="L2190" i="15"/>
  <c r="J2190" i="15"/>
  <c r="K2103" i="15" s="1"/>
  <c r="M2189" i="15"/>
  <c r="L2189" i="15"/>
  <c r="J2189" i="15"/>
  <c r="M2188" i="15"/>
  <c r="L2188" i="15"/>
  <c r="J2188" i="15"/>
  <c r="M2187" i="15"/>
  <c r="L2187" i="15"/>
  <c r="J2187" i="15"/>
  <c r="M2186" i="15"/>
  <c r="L2186" i="15"/>
  <c r="J2186" i="15"/>
  <c r="F2185" i="15"/>
  <c r="Q2184" i="15"/>
  <c r="R2184" i="15" s="1"/>
  <c r="F2184" i="15"/>
  <c r="Q2183" i="15"/>
  <c r="S2183" i="15" s="1"/>
  <c r="F2183" i="15"/>
  <c r="Q2182" i="15"/>
  <c r="R2182" i="15" s="1"/>
  <c r="F2182" i="15"/>
  <c r="Q2181" i="15"/>
  <c r="S2181" i="15" s="1"/>
  <c r="F2181" i="15"/>
  <c r="Q2180" i="15"/>
  <c r="F2180" i="15"/>
  <c r="M2179" i="15"/>
  <c r="L2179" i="15"/>
  <c r="J2179" i="15"/>
  <c r="M2178" i="15"/>
  <c r="L2178" i="15"/>
  <c r="J2178" i="15"/>
  <c r="M2177" i="15"/>
  <c r="L2177" i="15"/>
  <c r="J2177" i="15"/>
  <c r="M2176" i="15"/>
  <c r="L2176" i="15"/>
  <c r="J2176" i="15"/>
  <c r="M2175" i="15"/>
  <c r="L2175" i="15"/>
  <c r="J2175" i="15"/>
  <c r="M2174" i="15"/>
  <c r="L2174" i="15"/>
  <c r="J2174" i="15"/>
  <c r="M2173" i="15"/>
  <c r="L2173" i="15"/>
  <c r="J2173" i="15"/>
  <c r="M2172" i="15"/>
  <c r="L2172" i="15"/>
  <c r="J2172" i="15"/>
  <c r="M2171" i="15"/>
  <c r="L2171" i="15"/>
  <c r="J2171" i="15"/>
  <c r="M2170" i="15"/>
  <c r="L2170" i="15"/>
  <c r="J2170" i="15"/>
  <c r="M2169" i="15"/>
  <c r="L2169" i="15"/>
  <c r="J2169" i="15"/>
  <c r="M2168" i="15"/>
  <c r="L2168" i="15"/>
  <c r="J2168" i="15"/>
  <c r="M2167" i="15"/>
  <c r="L2167" i="15"/>
  <c r="J2167" i="15"/>
  <c r="M2166" i="15"/>
  <c r="L2166" i="15"/>
  <c r="J2166" i="15"/>
  <c r="M2165" i="15"/>
  <c r="L2165" i="15"/>
  <c r="J2165" i="15"/>
  <c r="M2164" i="15"/>
  <c r="L2164" i="15"/>
  <c r="J2164" i="15"/>
  <c r="M2163" i="15"/>
  <c r="L2163" i="15"/>
  <c r="J2163" i="15"/>
  <c r="M2162" i="15"/>
  <c r="L2162" i="15"/>
  <c r="J2162" i="15"/>
  <c r="M2161" i="15"/>
  <c r="L2161" i="15"/>
  <c r="J2161" i="15"/>
  <c r="M2160" i="15"/>
  <c r="L2160" i="15"/>
  <c r="J2160" i="15"/>
  <c r="M2159" i="15"/>
  <c r="L2159" i="15"/>
  <c r="J2159" i="15"/>
  <c r="M2158" i="15"/>
  <c r="L2158" i="15"/>
  <c r="J2158" i="15"/>
  <c r="M2157" i="15"/>
  <c r="L2157" i="15"/>
  <c r="J2157" i="15"/>
  <c r="M2156" i="15"/>
  <c r="L2156" i="15"/>
  <c r="J2156" i="15"/>
  <c r="M2155" i="15"/>
  <c r="L2155" i="15"/>
  <c r="J2155" i="15"/>
  <c r="M2154" i="15"/>
  <c r="L2154" i="15"/>
  <c r="J2154" i="15"/>
  <c r="M2153" i="15"/>
  <c r="L2153" i="15"/>
  <c r="J2153" i="15"/>
  <c r="M2152" i="15"/>
  <c r="L2152" i="15"/>
  <c r="J2152" i="15"/>
  <c r="M2151" i="15"/>
  <c r="L2151" i="15"/>
  <c r="J2151" i="15"/>
  <c r="M2150" i="15"/>
  <c r="L2150" i="15"/>
  <c r="J2150" i="15"/>
  <c r="M2149" i="15"/>
  <c r="L2149" i="15"/>
  <c r="J2149" i="15"/>
  <c r="M2148" i="15"/>
  <c r="L2148" i="15"/>
  <c r="J2148" i="15"/>
  <c r="F2147" i="15"/>
  <c r="M2146" i="15"/>
  <c r="L2146" i="15"/>
  <c r="J2146" i="15"/>
  <c r="M2145" i="15"/>
  <c r="L2145" i="15"/>
  <c r="J2145" i="15"/>
  <c r="M2144" i="15"/>
  <c r="L2144" i="15"/>
  <c r="J2144" i="15"/>
  <c r="M2143" i="15"/>
  <c r="L2143" i="15"/>
  <c r="J2143" i="15"/>
  <c r="M2142" i="15"/>
  <c r="L2142" i="15"/>
  <c r="J2142" i="15"/>
  <c r="M2141" i="15"/>
  <c r="L2141" i="15"/>
  <c r="J2141" i="15"/>
  <c r="M2140" i="15"/>
  <c r="L2140" i="15"/>
  <c r="J2140" i="15"/>
  <c r="M2139" i="15"/>
  <c r="L2139" i="15"/>
  <c r="J2139" i="15"/>
  <c r="M2138" i="15"/>
  <c r="L2138" i="15"/>
  <c r="J2138" i="15"/>
  <c r="M2137" i="15"/>
  <c r="L2137" i="15"/>
  <c r="J2137" i="15"/>
  <c r="M2136" i="15"/>
  <c r="L2136" i="15"/>
  <c r="J2136" i="15"/>
  <c r="M2135" i="15"/>
  <c r="L2135" i="15"/>
  <c r="J2135" i="15"/>
  <c r="M2134" i="15"/>
  <c r="L2134" i="15"/>
  <c r="J2134" i="15"/>
  <c r="M2133" i="15"/>
  <c r="L2133" i="15"/>
  <c r="J2133" i="15"/>
  <c r="M2132" i="15"/>
  <c r="L2132" i="15"/>
  <c r="J2132" i="15"/>
  <c r="M2131" i="15"/>
  <c r="L2131" i="15"/>
  <c r="J2131" i="15"/>
  <c r="M2130" i="15"/>
  <c r="L2130" i="15"/>
  <c r="J2130" i="15"/>
  <c r="M2129" i="15"/>
  <c r="L2129" i="15"/>
  <c r="J2129" i="15"/>
  <c r="M2128" i="15"/>
  <c r="L2128" i="15"/>
  <c r="J2128" i="15"/>
  <c r="M2127" i="15"/>
  <c r="L2127" i="15"/>
  <c r="J2127" i="15"/>
  <c r="M2126" i="15"/>
  <c r="L2126" i="15"/>
  <c r="J2126" i="15"/>
  <c r="M2125" i="15"/>
  <c r="L2125" i="15"/>
  <c r="J2125" i="15"/>
  <c r="M2124" i="15"/>
  <c r="L2124" i="15"/>
  <c r="J2124" i="15"/>
  <c r="M2123" i="15"/>
  <c r="L2123" i="15"/>
  <c r="J2123" i="15"/>
  <c r="M2122" i="15"/>
  <c r="L2122" i="15"/>
  <c r="J2122" i="15"/>
  <c r="M2121" i="15"/>
  <c r="L2121" i="15"/>
  <c r="J2121" i="15"/>
  <c r="M2120" i="15"/>
  <c r="L2120" i="15"/>
  <c r="J2120" i="15"/>
  <c r="M2119" i="15"/>
  <c r="L2119" i="15"/>
  <c r="J2119" i="15"/>
  <c r="M2118" i="15"/>
  <c r="L2118" i="15"/>
  <c r="J2118" i="15"/>
  <c r="M2117" i="15"/>
  <c r="L2117" i="15"/>
  <c r="J2117" i="15"/>
  <c r="M2116" i="15"/>
  <c r="L2116" i="15"/>
  <c r="J2116" i="15"/>
  <c r="M2115" i="15"/>
  <c r="L2115" i="15"/>
  <c r="J2115" i="15"/>
  <c r="M2114" i="15"/>
  <c r="L2114" i="15"/>
  <c r="J2114" i="15"/>
  <c r="M2113" i="15"/>
  <c r="L2113" i="15"/>
  <c r="J2113" i="15"/>
  <c r="M2112" i="15"/>
  <c r="L2112" i="15"/>
  <c r="J2112" i="15"/>
  <c r="F2111" i="15"/>
  <c r="F2110" i="15"/>
  <c r="F2109" i="15"/>
  <c r="Q2108" i="15"/>
  <c r="S2108" i="15" s="1"/>
  <c r="F2108" i="15"/>
  <c r="M2107" i="15"/>
  <c r="L2107" i="15"/>
  <c r="J2107" i="15"/>
  <c r="M2106" i="15"/>
  <c r="L2106" i="15"/>
  <c r="J2106" i="15"/>
  <c r="F2105" i="15"/>
  <c r="F2104" i="15"/>
  <c r="F2103" i="15"/>
  <c r="M2102" i="15"/>
  <c r="L2102" i="15"/>
  <c r="J2102" i="15"/>
  <c r="F2102" i="15"/>
  <c r="M2101" i="15"/>
  <c r="L2101" i="15"/>
  <c r="J2101" i="15"/>
  <c r="F2101" i="15"/>
  <c r="I2101" i="15" s="1"/>
  <c r="M2100" i="15"/>
  <c r="L2100" i="15"/>
  <c r="J2100" i="15"/>
  <c r="F2100" i="15"/>
  <c r="M2099" i="15"/>
  <c r="L2099" i="15"/>
  <c r="J2099" i="15"/>
  <c r="F2099" i="15"/>
  <c r="I2099" i="15" s="1"/>
  <c r="M2098" i="15"/>
  <c r="L2098" i="15"/>
  <c r="J2098" i="15"/>
  <c r="F2098" i="15"/>
  <c r="I2098" i="15" s="1"/>
  <c r="M2097" i="15"/>
  <c r="L2097" i="15"/>
  <c r="J2097" i="15"/>
  <c r="F2097" i="15"/>
  <c r="M2096" i="15"/>
  <c r="L2096" i="15"/>
  <c r="J2096" i="15"/>
  <c r="F2096" i="15"/>
  <c r="I2096" i="15" s="1"/>
  <c r="M2095" i="15"/>
  <c r="L2095" i="15"/>
  <c r="J2095" i="15"/>
  <c r="F2095" i="15"/>
  <c r="M2094" i="15"/>
  <c r="L2094" i="15"/>
  <c r="J2094" i="15"/>
  <c r="F2094" i="15"/>
  <c r="M2093" i="15"/>
  <c r="L2093" i="15"/>
  <c r="J2093" i="15"/>
  <c r="F2093" i="15"/>
  <c r="I2093" i="15" s="1"/>
  <c r="M2092" i="15"/>
  <c r="L2092" i="15"/>
  <c r="J2092" i="15"/>
  <c r="F2092" i="15"/>
  <c r="I2092" i="15" s="1"/>
  <c r="M2091" i="15"/>
  <c r="L2091" i="15"/>
  <c r="J2091" i="15"/>
  <c r="F2091" i="15"/>
  <c r="I2091" i="15" s="1"/>
  <c r="M2090" i="15"/>
  <c r="L2090" i="15"/>
  <c r="J2090" i="15"/>
  <c r="F2090" i="15"/>
  <c r="M2089" i="15"/>
  <c r="L2089" i="15"/>
  <c r="J2089" i="15"/>
  <c r="F2089" i="15"/>
  <c r="M2088" i="15"/>
  <c r="L2088" i="15"/>
  <c r="J2088" i="15"/>
  <c r="F2088" i="15"/>
  <c r="I2088" i="15" s="1"/>
  <c r="M2087" i="15"/>
  <c r="L2087" i="15"/>
  <c r="J2087" i="15"/>
  <c r="F2087" i="15"/>
  <c r="M2086" i="15"/>
  <c r="L2086" i="15"/>
  <c r="J2086" i="15"/>
  <c r="F2086" i="15"/>
  <c r="M2085" i="15"/>
  <c r="L2085" i="15"/>
  <c r="J2085" i="15"/>
  <c r="F2085" i="15"/>
  <c r="I2085" i="15" s="1"/>
  <c r="M2084" i="15"/>
  <c r="L2084" i="15"/>
  <c r="J2084" i="15"/>
  <c r="F2084" i="15"/>
  <c r="M2083" i="15"/>
  <c r="L2083" i="15"/>
  <c r="J2083" i="15"/>
  <c r="F2083" i="15"/>
  <c r="I2083" i="15" s="1"/>
  <c r="M2082" i="15"/>
  <c r="L2082" i="15"/>
  <c r="J2082" i="15"/>
  <c r="F2082" i="15"/>
  <c r="I2082" i="15" s="1"/>
  <c r="M2081" i="15"/>
  <c r="L2081" i="15"/>
  <c r="J2081" i="15"/>
  <c r="F2081" i="15"/>
  <c r="M2080" i="15"/>
  <c r="L2080" i="15"/>
  <c r="J2080" i="15"/>
  <c r="F2080" i="15"/>
  <c r="I2080" i="15" s="1"/>
  <c r="M2079" i="15"/>
  <c r="L2079" i="15"/>
  <c r="J2079" i="15"/>
  <c r="F2079" i="15"/>
  <c r="M2078" i="15"/>
  <c r="L2078" i="15"/>
  <c r="J2078" i="15"/>
  <c r="F2078" i="15"/>
  <c r="M2077" i="15"/>
  <c r="L2077" i="15"/>
  <c r="J2077" i="15"/>
  <c r="F2077" i="15"/>
  <c r="M2076" i="15"/>
  <c r="L2076" i="15"/>
  <c r="J2076" i="15"/>
  <c r="F2076" i="15"/>
  <c r="I2076" i="15" s="1"/>
  <c r="M2075" i="15"/>
  <c r="L2075" i="15"/>
  <c r="J2075" i="15"/>
  <c r="F2075" i="15"/>
  <c r="I2075" i="15" s="1"/>
  <c r="M2074" i="15"/>
  <c r="L2074" i="15"/>
  <c r="J2074" i="15"/>
  <c r="F2074" i="15"/>
  <c r="I2074" i="15" s="1"/>
  <c r="M2073" i="15"/>
  <c r="L2073" i="15"/>
  <c r="J2073" i="15"/>
  <c r="F2073" i="15"/>
  <c r="M2072" i="15"/>
  <c r="L2072" i="15"/>
  <c r="J2072" i="15"/>
  <c r="F2072" i="15"/>
  <c r="I2072" i="15" s="1"/>
  <c r="M2071" i="15"/>
  <c r="L2071" i="15"/>
  <c r="J2071" i="15"/>
  <c r="F2071" i="15"/>
  <c r="M2070" i="15"/>
  <c r="L2070" i="15"/>
  <c r="J2070" i="15"/>
  <c r="F2070" i="15"/>
  <c r="M2069" i="15"/>
  <c r="L2069" i="15"/>
  <c r="J2069" i="15"/>
  <c r="F2069" i="15"/>
  <c r="I2069" i="15" s="1"/>
  <c r="M2068" i="15"/>
  <c r="L2068" i="15"/>
  <c r="J2068" i="15"/>
  <c r="F2068" i="15"/>
  <c r="I2068" i="15" s="1"/>
  <c r="M2067" i="15"/>
  <c r="L2067" i="15"/>
  <c r="J2067" i="15"/>
  <c r="F2067" i="15"/>
  <c r="I2067" i="15" s="1"/>
  <c r="M2066" i="15"/>
  <c r="L2066" i="15"/>
  <c r="J2066" i="15"/>
  <c r="F2066" i="15"/>
  <c r="I2066" i="15" s="1"/>
  <c r="M2065" i="15"/>
  <c r="L2065" i="15"/>
  <c r="J2065" i="15"/>
  <c r="F2065" i="15"/>
  <c r="M2064" i="15"/>
  <c r="L2064" i="15"/>
  <c r="J2064" i="15"/>
  <c r="F2064" i="15"/>
  <c r="I2064" i="15" s="1"/>
  <c r="M2063" i="15"/>
  <c r="L2063" i="15"/>
  <c r="J2063" i="15"/>
  <c r="F2063" i="15"/>
  <c r="M2062" i="15"/>
  <c r="L2062" i="15"/>
  <c r="J2062" i="15"/>
  <c r="F2062" i="15"/>
  <c r="M2061" i="15"/>
  <c r="L2061" i="15"/>
  <c r="J2061" i="15"/>
  <c r="F2061" i="15"/>
  <c r="I2061" i="15" s="1"/>
  <c r="M2060" i="15"/>
  <c r="L2060" i="15"/>
  <c r="J2060" i="15"/>
  <c r="F2060" i="15"/>
  <c r="I2060" i="15" s="1"/>
  <c r="M2059" i="15"/>
  <c r="L2059" i="15"/>
  <c r="J2059" i="15"/>
  <c r="F2059" i="15"/>
  <c r="I2059" i="15" s="1"/>
  <c r="M2058" i="15"/>
  <c r="L2058" i="15"/>
  <c r="J2058" i="15"/>
  <c r="F2058" i="15"/>
  <c r="M2057" i="15"/>
  <c r="L2057" i="15"/>
  <c r="J2057" i="15"/>
  <c r="F2057" i="15"/>
  <c r="M2056" i="15"/>
  <c r="L2056" i="15"/>
  <c r="J2056" i="15"/>
  <c r="F2056" i="15"/>
  <c r="I2056" i="15" s="1"/>
  <c r="M2055" i="15"/>
  <c r="L2055" i="15"/>
  <c r="J2055" i="15"/>
  <c r="F2055" i="15"/>
  <c r="M2054" i="15"/>
  <c r="L2054" i="15"/>
  <c r="J2054" i="15"/>
  <c r="F2054" i="15"/>
  <c r="M2053" i="15"/>
  <c r="L2053" i="15"/>
  <c r="J2053" i="15"/>
  <c r="F2053" i="15"/>
  <c r="M2052" i="15"/>
  <c r="L2052" i="15"/>
  <c r="J2052" i="15"/>
  <c r="F2052" i="15"/>
  <c r="I2052" i="15" s="1"/>
  <c r="M2051" i="15"/>
  <c r="L2051" i="15"/>
  <c r="J2051" i="15"/>
  <c r="F2051" i="15"/>
  <c r="I2051" i="15" s="1"/>
  <c r="M2050" i="15"/>
  <c r="L2050" i="15"/>
  <c r="J2050" i="15"/>
  <c r="F2050" i="15"/>
  <c r="I2050" i="15" s="1"/>
  <c r="M2049" i="15"/>
  <c r="L2049" i="15"/>
  <c r="J2049" i="15"/>
  <c r="F2049" i="15"/>
  <c r="M2048" i="15"/>
  <c r="L2048" i="15"/>
  <c r="J2048" i="15"/>
  <c r="F2048" i="15"/>
  <c r="I2048" i="15" s="1"/>
  <c r="M2047" i="15"/>
  <c r="L2047" i="15"/>
  <c r="J2047" i="15"/>
  <c r="F2047" i="15"/>
  <c r="M2046" i="15"/>
  <c r="L2046" i="15"/>
  <c r="J2046" i="15"/>
  <c r="F2046" i="15"/>
  <c r="M2045" i="15"/>
  <c r="L2045" i="15"/>
  <c r="J2045" i="15"/>
  <c r="F2045" i="15"/>
  <c r="I2045" i="15" s="1"/>
  <c r="M2044" i="15"/>
  <c r="L2044" i="15"/>
  <c r="J2044" i="15"/>
  <c r="F2044" i="15"/>
  <c r="I2044" i="15" s="1"/>
  <c r="M2043" i="15"/>
  <c r="L2043" i="15"/>
  <c r="J2043" i="15"/>
  <c r="F2043" i="15"/>
  <c r="I2043" i="15" s="1"/>
  <c r="M2042" i="15"/>
  <c r="L2042" i="15"/>
  <c r="J2042" i="15"/>
  <c r="F2042" i="15"/>
  <c r="I2042" i="15" s="1"/>
  <c r="M2041" i="15"/>
  <c r="L2041" i="15"/>
  <c r="J2041" i="15"/>
  <c r="F2041" i="15"/>
  <c r="M2040" i="15"/>
  <c r="L2040" i="15"/>
  <c r="J2040" i="15"/>
  <c r="F2040" i="15"/>
  <c r="I2040" i="15" s="1"/>
  <c r="M2039" i="15"/>
  <c r="L2039" i="15"/>
  <c r="J2039" i="15"/>
  <c r="F2039" i="15"/>
  <c r="M2038" i="15"/>
  <c r="L2038" i="15"/>
  <c r="J2038" i="15"/>
  <c r="F2038" i="15"/>
  <c r="M2037" i="15"/>
  <c r="L2037" i="15"/>
  <c r="J2037" i="15"/>
  <c r="F2037" i="15"/>
  <c r="M2036" i="15"/>
  <c r="L2036" i="15"/>
  <c r="J2036" i="15"/>
  <c r="F2036" i="15"/>
  <c r="I2036" i="15" s="1"/>
  <c r="M2035" i="15"/>
  <c r="L2035" i="15"/>
  <c r="J2035" i="15"/>
  <c r="F2035" i="15"/>
  <c r="I2035" i="15" s="1"/>
  <c r="M2034" i="15"/>
  <c r="L2034" i="15"/>
  <c r="J2034" i="15"/>
  <c r="F2034" i="15"/>
  <c r="M2033" i="15"/>
  <c r="L2033" i="15"/>
  <c r="J2033" i="15"/>
  <c r="F2033" i="15"/>
  <c r="M2032" i="15"/>
  <c r="L2032" i="15"/>
  <c r="J2032" i="15"/>
  <c r="F2032" i="15"/>
  <c r="I2032" i="15" s="1"/>
  <c r="M2031" i="15"/>
  <c r="L2031" i="15"/>
  <c r="J2031" i="15"/>
  <c r="F2031" i="15"/>
  <c r="M2030" i="15"/>
  <c r="L2030" i="15"/>
  <c r="J2030" i="15"/>
  <c r="F2030" i="15"/>
  <c r="F2029" i="15"/>
  <c r="Q2028" i="15"/>
  <c r="F2028" i="15"/>
  <c r="M2027" i="15"/>
  <c r="L2027" i="15"/>
  <c r="J2027" i="15"/>
  <c r="M2026" i="15"/>
  <c r="L2026" i="15"/>
  <c r="J2026" i="15"/>
  <c r="M2025" i="15"/>
  <c r="L2025" i="15"/>
  <c r="J2025" i="15"/>
  <c r="M2024" i="15"/>
  <c r="L2024" i="15"/>
  <c r="J2024" i="15"/>
  <c r="M2023" i="15"/>
  <c r="L2023" i="15"/>
  <c r="J2023" i="15"/>
  <c r="M2022" i="15"/>
  <c r="L2022" i="15"/>
  <c r="J2022" i="15"/>
  <c r="M2021" i="15"/>
  <c r="L2021" i="15"/>
  <c r="J2021" i="15"/>
  <c r="M2020" i="15"/>
  <c r="L2020" i="15"/>
  <c r="J2020" i="15"/>
  <c r="M2019" i="15"/>
  <c r="L2019" i="15"/>
  <c r="J2019" i="15"/>
  <c r="M2018" i="15"/>
  <c r="L2018" i="15"/>
  <c r="J2018" i="15"/>
  <c r="M2017" i="15"/>
  <c r="L2017" i="15"/>
  <c r="J2017" i="15"/>
  <c r="M2016" i="15"/>
  <c r="L2016" i="15"/>
  <c r="J2016" i="15"/>
  <c r="M2015" i="15"/>
  <c r="L2015" i="15"/>
  <c r="J2015" i="15"/>
  <c r="M2014" i="15"/>
  <c r="L2014" i="15"/>
  <c r="J2014" i="15"/>
  <c r="M2013" i="15"/>
  <c r="L2013" i="15"/>
  <c r="J2013" i="15"/>
  <c r="M2012" i="15"/>
  <c r="L2012" i="15"/>
  <c r="J2012" i="15"/>
  <c r="M2011" i="15"/>
  <c r="L2011" i="15"/>
  <c r="J2011" i="15"/>
  <c r="M2010" i="15"/>
  <c r="L2010" i="15"/>
  <c r="J2010" i="15"/>
  <c r="M2009" i="15"/>
  <c r="L2009" i="15"/>
  <c r="J2009" i="15"/>
  <c r="M2008" i="15"/>
  <c r="L2008" i="15"/>
  <c r="J2008" i="15"/>
  <c r="M2007" i="15"/>
  <c r="L2007" i="15"/>
  <c r="J2007" i="15"/>
  <c r="M2006" i="15"/>
  <c r="L2006" i="15"/>
  <c r="J2006" i="15"/>
  <c r="M2005" i="15"/>
  <c r="L2005" i="15"/>
  <c r="J2005" i="15"/>
  <c r="M2004" i="15"/>
  <c r="L2004" i="15"/>
  <c r="J2004" i="15"/>
  <c r="M2003" i="15"/>
  <c r="L2003" i="15"/>
  <c r="J2003" i="15"/>
  <c r="M2002" i="15"/>
  <c r="L2002" i="15"/>
  <c r="J2002" i="15"/>
  <c r="M2001" i="15"/>
  <c r="L2001" i="15"/>
  <c r="J2001" i="15"/>
  <c r="M2000" i="15"/>
  <c r="L2000" i="15"/>
  <c r="J2000" i="15"/>
  <c r="M1999" i="15"/>
  <c r="L1999" i="15"/>
  <c r="J1999" i="15"/>
  <c r="M1998" i="15"/>
  <c r="L1998" i="15"/>
  <c r="J1998" i="15"/>
  <c r="M1997" i="15"/>
  <c r="L1997" i="15"/>
  <c r="J1997" i="15"/>
  <c r="M1996" i="15"/>
  <c r="L1996" i="15"/>
  <c r="J1996" i="15"/>
  <c r="M1995" i="15"/>
  <c r="L1995" i="15"/>
  <c r="J1995" i="15"/>
  <c r="M1994" i="15"/>
  <c r="L1994" i="15"/>
  <c r="J1994" i="15"/>
  <c r="M1993" i="15"/>
  <c r="L1993" i="15"/>
  <c r="J1993" i="15"/>
  <c r="M1992" i="15"/>
  <c r="L1992" i="15"/>
  <c r="J1992" i="15"/>
  <c r="M1991" i="15"/>
  <c r="L1991" i="15"/>
  <c r="J1991" i="15"/>
  <c r="M1990" i="15"/>
  <c r="L1990" i="15"/>
  <c r="J1990" i="15"/>
  <c r="M1989" i="15"/>
  <c r="L1989" i="15"/>
  <c r="J1989" i="15"/>
  <c r="M1988" i="15"/>
  <c r="L1988" i="15"/>
  <c r="J1988" i="15"/>
  <c r="M1987" i="15"/>
  <c r="L1987" i="15"/>
  <c r="J1987" i="15"/>
  <c r="M1986" i="15"/>
  <c r="L1986" i="15"/>
  <c r="J1986" i="15"/>
  <c r="M1985" i="15"/>
  <c r="L1985" i="15"/>
  <c r="J1985" i="15"/>
  <c r="M1984" i="15"/>
  <c r="L1984" i="15"/>
  <c r="J1984" i="15"/>
  <c r="M1983" i="15"/>
  <c r="L1983" i="15"/>
  <c r="J1983" i="15"/>
  <c r="M1982" i="15"/>
  <c r="L1982" i="15"/>
  <c r="J1982" i="15"/>
  <c r="M1981" i="15"/>
  <c r="L1981" i="15"/>
  <c r="J1981" i="15"/>
  <c r="M1980" i="15"/>
  <c r="L1980" i="15"/>
  <c r="J1980" i="15"/>
  <c r="M1979" i="15"/>
  <c r="L1979" i="15"/>
  <c r="J1979" i="15"/>
  <c r="M1978" i="15"/>
  <c r="L1978" i="15"/>
  <c r="J1978" i="15"/>
  <c r="F1977" i="15"/>
  <c r="Q1976" i="15"/>
  <c r="R1976" i="15" s="1"/>
  <c r="F1976" i="15"/>
  <c r="F1975" i="15"/>
  <c r="M1974" i="15"/>
  <c r="L1974" i="15"/>
  <c r="J1974" i="15"/>
  <c r="M1973" i="15"/>
  <c r="L1973" i="15"/>
  <c r="J1973" i="15"/>
  <c r="M1972" i="15"/>
  <c r="L1972" i="15"/>
  <c r="J1972" i="15"/>
  <c r="M1971" i="15"/>
  <c r="L1971" i="15"/>
  <c r="J1971" i="15"/>
  <c r="M1970" i="15"/>
  <c r="L1970" i="15"/>
  <c r="J1970" i="15"/>
  <c r="M1969" i="15"/>
  <c r="L1969" i="15"/>
  <c r="J1969" i="15"/>
  <c r="M1968" i="15"/>
  <c r="L1968" i="15"/>
  <c r="J1968" i="15"/>
  <c r="M1967" i="15"/>
  <c r="L1967" i="15"/>
  <c r="J1967" i="15"/>
  <c r="M1966" i="15"/>
  <c r="L1966" i="15"/>
  <c r="J1966" i="15"/>
  <c r="M1965" i="15"/>
  <c r="L1965" i="15"/>
  <c r="J1965" i="15"/>
  <c r="M1964" i="15"/>
  <c r="L1964" i="15"/>
  <c r="J1964" i="15"/>
  <c r="M1963" i="15"/>
  <c r="L1963" i="15"/>
  <c r="J1963" i="15"/>
  <c r="M1962" i="15"/>
  <c r="L1962" i="15"/>
  <c r="J1962" i="15"/>
  <c r="M1961" i="15"/>
  <c r="L1961" i="15"/>
  <c r="J1961" i="15"/>
  <c r="M1960" i="15"/>
  <c r="L1960" i="15"/>
  <c r="J1960" i="15"/>
  <c r="M1959" i="15"/>
  <c r="L1959" i="15"/>
  <c r="J1959" i="15"/>
  <c r="M1958" i="15"/>
  <c r="L1958" i="15"/>
  <c r="J1958" i="15"/>
  <c r="M1957" i="15"/>
  <c r="L1957" i="15"/>
  <c r="J1957" i="15"/>
  <c r="M1956" i="15"/>
  <c r="L1956" i="15"/>
  <c r="J1956" i="15"/>
  <c r="M1955" i="15"/>
  <c r="L1955" i="15"/>
  <c r="J1955" i="15"/>
  <c r="M1954" i="15"/>
  <c r="L1954" i="15"/>
  <c r="J1954" i="15"/>
  <c r="M1953" i="15"/>
  <c r="L1953" i="15"/>
  <c r="J1953" i="15"/>
  <c r="M1952" i="15"/>
  <c r="L1952" i="15"/>
  <c r="J1952" i="15"/>
  <c r="F1951" i="15"/>
  <c r="F1950" i="15"/>
  <c r="M1949" i="15"/>
  <c r="L1949" i="15"/>
  <c r="J1949" i="15"/>
  <c r="F1948" i="15"/>
  <c r="F1947" i="15"/>
  <c r="Q1946" i="15"/>
  <c r="S1946" i="15" s="1"/>
  <c r="F1946" i="15"/>
  <c r="M1945" i="15"/>
  <c r="L1945" i="15"/>
  <c r="J1945" i="15"/>
  <c r="M1944" i="15"/>
  <c r="L1944" i="15"/>
  <c r="J1944" i="15"/>
  <c r="F1943" i="15"/>
  <c r="M1942" i="15"/>
  <c r="L1942" i="15"/>
  <c r="J1942" i="15"/>
  <c r="M1941" i="15"/>
  <c r="L1941" i="15"/>
  <c r="J1941" i="15"/>
  <c r="F1940" i="15"/>
  <c r="F1939" i="15"/>
  <c r="Q1938" i="15"/>
  <c r="F1938" i="15"/>
  <c r="M1937" i="15"/>
  <c r="L1937" i="15"/>
  <c r="J1937" i="15"/>
  <c r="M1936" i="15"/>
  <c r="L1936" i="15"/>
  <c r="J1936" i="15"/>
  <c r="M1935" i="15"/>
  <c r="L1935" i="15"/>
  <c r="J1935" i="15"/>
  <c r="M1934" i="15"/>
  <c r="L1934" i="15"/>
  <c r="J1934" i="15"/>
  <c r="M1933" i="15"/>
  <c r="L1933" i="15"/>
  <c r="J1933" i="15"/>
  <c r="M1932" i="15"/>
  <c r="L1932" i="15"/>
  <c r="J1932" i="15"/>
  <c r="M1931" i="15"/>
  <c r="L1931" i="15"/>
  <c r="J1931" i="15"/>
  <c r="M1930" i="15"/>
  <c r="L1930" i="15"/>
  <c r="J1930" i="15"/>
  <c r="M1929" i="15"/>
  <c r="L1929" i="15"/>
  <c r="J1929" i="15"/>
  <c r="M1928" i="15"/>
  <c r="L1928" i="15"/>
  <c r="J1928" i="15"/>
  <c r="M1927" i="15"/>
  <c r="L1927" i="15"/>
  <c r="J1927" i="15"/>
  <c r="M1926" i="15"/>
  <c r="L1926" i="15"/>
  <c r="J1926" i="15"/>
  <c r="M1925" i="15"/>
  <c r="L1925" i="15"/>
  <c r="J1925" i="15"/>
  <c r="M1924" i="15"/>
  <c r="L1924" i="15"/>
  <c r="J1924" i="15"/>
  <c r="M1923" i="15"/>
  <c r="L1923" i="15"/>
  <c r="J1923" i="15"/>
  <c r="M1922" i="15"/>
  <c r="L1922" i="15"/>
  <c r="J1922" i="15"/>
  <c r="M1921" i="15"/>
  <c r="L1921" i="15"/>
  <c r="J1921" i="15"/>
  <c r="F1920" i="15"/>
  <c r="Q1919" i="15"/>
  <c r="R1919" i="15" s="1"/>
  <c r="F1919" i="15"/>
  <c r="F1918" i="15"/>
  <c r="M1917" i="15"/>
  <c r="L1917" i="15"/>
  <c r="J1917" i="15"/>
  <c r="M1916" i="15"/>
  <c r="L1916" i="15"/>
  <c r="J1916" i="15"/>
  <c r="M1915" i="15"/>
  <c r="L1915" i="15"/>
  <c r="J1915" i="15"/>
  <c r="F1914" i="15"/>
  <c r="M1913" i="15"/>
  <c r="L1913" i="15"/>
  <c r="J1913" i="15"/>
  <c r="M1912" i="15"/>
  <c r="L1912" i="15"/>
  <c r="J1912" i="15"/>
  <c r="M1911" i="15"/>
  <c r="L1911" i="15"/>
  <c r="J1911" i="15"/>
  <c r="M1910" i="15"/>
  <c r="L1910" i="15"/>
  <c r="J1910" i="15"/>
  <c r="M1909" i="15"/>
  <c r="L1909" i="15"/>
  <c r="J1909" i="15"/>
  <c r="M1908" i="15"/>
  <c r="L1908" i="15"/>
  <c r="J1908" i="15"/>
  <c r="M1907" i="15"/>
  <c r="L1907" i="15"/>
  <c r="J1907" i="15"/>
  <c r="M1906" i="15"/>
  <c r="L1906" i="15"/>
  <c r="J1906" i="15"/>
  <c r="F1905" i="15"/>
  <c r="Q1904" i="15"/>
  <c r="S1904" i="15" s="1"/>
  <c r="F1904" i="15"/>
  <c r="M1903" i="15"/>
  <c r="L1903" i="15"/>
  <c r="J1903" i="15"/>
  <c r="M1902" i="15"/>
  <c r="L1902" i="15"/>
  <c r="J1902" i="15"/>
  <c r="M1901" i="15"/>
  <c r="L1901" i="15"/>
  <c r="J1901" i="15"/>
  <c r="M1900" i="15"/>
  <c r="L1900" i="15"/>
  <c r="J1900" i="15"/>
  <c r="M1899" i="15"/>
  <c r="L1899" i="15"/>
  <c r="J1899" i="15"/>
  <c r="M1898" i="15"/>
  <c r="L1898" i="15"/>
  <c r="J1898" i="15"/>
  <c r="M1897" i="15"/>
  <c r="L1897" i="15"/>
  <c r="J1897" i="15"/>
  <c r="M1896" i="15"/>
  <c r="L1896" i="15"/>
  <c r="J1896" i="15"/>
  <c r="M1895" i="15"/>
  <c r="L1895" i="15"/>
  <c r="J1895" i="15"/>
  <c r="M1894" i="15"/>
  <c r="L1894" i="15"/>
  <c r="J1894" i="15"/>
  <c r="M1893" i="15"/>
  <c r="L1893" i="15"/>
  <c r="J1893" i="15"/>
  <c r="M1892" i="15"/>
  <c r="L1892" i="15"/>
  <c r="J1892" i="15"/>
  <c r="M1891" i="15"/>
  <c r="L1891" i="15"/>
  <c r="J1891" i="15"/>
  <c r="M1890" i="15"/>
  <c r="L1890" i="15"/>
  <c r="J1890" i="15"/>
  <c r="M1889" i="15"/>
  <c r="L1889" i="15"/>
  <c r="J1889" i="15"/>
  <c r="M1888" i="15"/>
  <c r="L1888" i="15"/>
  <c r="J1888" i="15"/>
  <c r="M1887" i="15"/>
  <c r="L1887" i="15"/>
  <c r="J1887" i="15"/>
  <c r="M1886" i="15"/>
  <c r="L1886" i="15"/>
  <c r="J1886" i="15"/>
  <c r="M1885" i="15"/>
  <c r="L1885" i="15"/>
  <c r="J1885" i="15"/>
  <c r="M1884" i="15"/>
  <c r="L1884" i="15"/>
  <c r="J1884" i="15"/>
  <c r="M1883" i="15"/>
  <c r="L1883" i="15"/>
  <c r="J1883" i="15"/>
  <c r="M1882" i="15"/>
  <c r="L1882" i="15"/>
  <c r="J1882" i="15"/>
  <c r="M1881" i="15"/>
  <c r="L1881" i="15"/>
  <c r="J1881" i="15"/>
  <c r="M1880" i="15"/>
  <c r="L1880" i="15"/>
  <c r="J1880" i="15"/>
  <c r="M1879" i="15"/>
  <c r="L1879" i="15"/>
  <c r="J1879" i="15"/>
  <c r="M1878" i="15"/>
  <c r="L1878" i="15"/>
  <c r="J1878" i="15"/>
  <c r="M1877" i="15"/>
  <c r="L1877" i="15"/>
  <c r="J1877" i="15"/>
  <c r="M1876" i="15"/>
  <c r="L1876" i="15"/>
  <c r="J1876" i="15"/>
  <c r="M1875" i="15"/>
  <c r="L1875" i="15"/>
  <c r="J1875" i="15"/>
  <c r="M1874" i="15"/>
  <c r="L1874" i="15"/>
  <c r="J1874" i="15"/>
  <c r="M1873" i="15"/>
  <c r="L1873" i="15"/>
  <c r="J1873" i="15"/>
  <c r="M1872" i="15"/>
  <c r="L1872" i="15"/>
  <c r="J1872" i="15"/>
  <c r="M1871" i="15"/>
  <c r="L1871" i="15"/>
  <c r="J1871" i="15"/>
  <c r="M1870" i="15"/>
  <c r="L1870" i="15"/>
  <c r="J1870" i="15"/>
  <c r="M1869" i="15"/>
  <c r="L1869" i="15"/>
  <c r="J1869" i="15"/>
  <c r="M1868" i="15"/>
  <c r="L1868" i="15"/>
  <c r="J1868" i="15"/>
  <c r="M1867" i="15"/>
  <c r="L1867" i="15"/>
  <c r="J1867" i="15"/>
  <c r="M1866" i="15"/>
  <c r="L1866" i="15"/>
  <c r="J1866" i="15"/>
  <c r="M1865" i="15"/>
  <c r="L1865" i="15"/>
  <c r="J1865" i="15"/>
  <c r="M1864" i="15"/>
  <c r="L1864" i="15"/>
  <c r="J1864" i="15"/>
  <c r="M1863" i="15"/>
  <c r="L1863" i="15"/>
  <c r="J1863" i="15"/>
  <c r="M1862" i="15"/>
  <c r="L1862" i="15"/>
  <c r="J1862" i="15"/>
  <c r="F1861" i="15"/>
  <c r="F1860" i="15"/>
  <c r="M1859" i="15"/>
  <c r="L1859" i="15"/>
  <c r="J1859" i="15"/>
  <c r="M1858" i="15"/>
  <c r="L1858" i="15"/>
  <c r="J1858" i="15"/>
  <c r="M1857" i="15"/>
  <c r="L1857" i="15"/>
  <c r="J1857" i="15"/>
  <c r="M1856" i="15"/>
  <c r="L1856" i="15"/>
  <c r="J1856" i="15"/>
  <c r="M1855" i="15"/>
  <c r="L1855" i="15"/>
  <c r="J1855" i="15"/>
  <c r="M1854" i="15"/>
  <c r="L1854" i="15"/>
  <c r="J1854" i="15"/>
  <c r="M1853" i="15"/>
  <c r="L1853" i="15"/>
  <c r="J1853" i="15"/>
  <c r="M1852" i="15"/>
  <c r="L1852" i="15"/>
  <c r="J1852" i="15"/>
  <c r="M1851" i="15"/>
  <c r="L1851" i="15"/>
  <c r="J1851" i="15"/>
  <c r="M1850" i="15"/>
  <c r="L1850" i="15"/>
  <c r="J1850" i="15"/>
  <c r="M1849" i="15"/>
  <c r="L1849" i="15"/>
  <c r="J1849" i="15"/>
  <c r="M1848" i="15"/>
  <c r="L1848" i="15"/>
  <c r="J1848" i="15"/>
  <c r="M1847" i="15"/>
  <c r="L1847" i="15"/>
  <c r="J1847" i="15"/>
  <c r="M1846" i="15"/>
  <c r="L1846" i="15"/>
  <c r="J1846" i="15"/>
  <c r="M1845" i="15"/>
  <c r="L1845" i="15"/>
  <c r="J1845" i="15"/>
  <c r="M1844" i="15"/>
  <c r="L1844" i="15"/>
  <c r="J1844" i="15"/>
  <c r="M1843" i="15"/>
  <c r="L1843" i="15"/>
  <c r="J1843" i="15"/>
  <c r="M1842" i="15"/>
  <c r="L1842" i="15"/>
  <c r="J1842" i="15"/>
  <c r="M1841" i="15"/>
  <c r="L1841" i="15"/>
  <c r="J1841" i="15"/>
  <c r="M1840" i="15"/>
  <c r="L1840" i="15"/>
  <c r="J1840" i="15"/>
  <c r="M1839" i="15"/>
  <c r="L1839" i="15"/>
  <c r="J1839" i="15"/>
  <c r="M1838" i="15"/>
  <c r="L1838" i="15"/>
  <c r="J1838" i="15"/>
  <c r="M1837" i="15"/>
  <c r="L1837" i="15"/>
  <c r="J1837" i="15"/>
  <c r="M1836" i="15"/>
  <c r="L1836" i="15"/>
  <c r="J1836" i="15"/>
  <c r="M1835" i="15"/>
  <c r="L1835" i="15"/>
  <c r="J1835" i="15"/>
  <c r="M1834" i="15"/>
  <c r="L1834" i="15"/>
  <c r="J1834" i="15"/>
  <c r="F1833" i="15"/>
  <c r="Q1832" i="15"/>
  <c r="R1832" i="15" s="1"/>
  <c r="F1832" i="15"/>
  <c r="M1831" i="15"/>
  <c r="L1831" i="15"/>
  <c r="J1831" i="15"/>
  <c r="M1830" i="15"/>
  <c r="L1830" i="15"/>
  <c r="J1830" i="15"/>
  <c r="M1829" i="15"/>
  <c r="L1829" i="15"/>
  <c r="J1829" i="15"/>
  <c r="M1828" i="15"/>
  <c r="L1828" i="15"/>
  <c r="J1828" i="15"/>
  <c r="M1827" i="15"/>
  <c r="L1827" i="15"/>
  <c r="J1827" i="15"/>
  <c r="M1826" i="15"/>
  <c r="L1826" i="15"/>
  <c r="J1826" i="15"/>
  <c r="M1825" i="15"/>
  <c r="L1825" i="15"/>
  <c r="J1825" i="15"/>
  <c r="M1824" i="15"/>
  <c r="L1824" i="15"/>
  <c r="J1824" i="15"/>
  <c r="F1823" i="15"/>
  <c r="F1822" i="15"/>
  <c r="M1821" i="15"/>
  <c r="L1821" i="15"/>
  <c r="J1821" i="15"/>
  <c r="M1820" i="15"/>
  <c r="L1820" i="15"/>
  <c r="J1820" i="15"/>
  <c r="M1819" i="15"/>
  <c r="L1819" i="15"/>
  <c r="J1819" i="15"/>
  <c r="M1818" i="15"/>
  <c r="L1818" i="15"/>
  <c r="J1818" i="15"/>
  <c r="M1817" i="15"/>
  <c r="L1817" i="15"/>
  <c r="J1817" i="15"/>
  <c r="M1816" i="15"/>
  <c r="L1816" i="15"/>
  <c r="J1816" i="15"/>
  <c r="M1815" i="15"/>
  <c r="L1815" i="15"/>
  <c r="J1815" i="15"/>
  <c r="M1814" i="15"/>
  <c r="L1814" i="15"/>
  <c r="J1814" i="15"/>
  <c r="M1813" i="15"/>
  <c r="L1813" i="15"/>
  <c r="J1813" i="15"/>
  <c r="M1812" i="15"/>
  <c r="L1812" i="15"/>
  <c r="J1812" i="15"/>
  <c r="M1811" i="15"/>
  <c r="L1811" i="15"/>
  <c r="J1811" i="15"/>
  <c r="F1810" i="15"/>
  <c r="M1809" i="15"/>
  <c r="L1809" i="15"/>
  <c r="J1809" i="15"/>
  <c r="M1808" i="15"/>
  <c r="L1808" i="15"/>
  <c r="J1808" i="15"/>
  <c r="M1807" i="15"/>
  <c r="L1807" i="15"/>
  <c r="J1807" i="15"/>
  <c r="M1806" i="15"/>
  <c r="L1806" i="15"/>
  <c r="J1806" i="15"/>
  <c r="M1805" i="15"/>
  <c r="L1805" i="15"/>
  <c r="J1805" i="15"/>
  <c r="M1804" i="15"/>
  <c r="L1804" i="15"/>
  <c r="J1804" i="15"/>
  <c r="M1803" i="15"/>
  <c r="L1803" i="15"/>
  <c r="J1803" i="15"/>
  <c r="M1802" i="15"/>
  <c r="L1802" i="15"/>
  <c r="J1802" i="15"/>
  <c r="M1801" i="15"/>
  <c r="L1801" i="15"/>
  <c r="J1801" i="15"/>
  <c r="M1800" i="15"/>
  <c r="L1800" i="15"/>
  <c r="J1800" i="15"/>
  <c r="M1799" i="15"/>
  <c r="L1799" i="15"/>
  <c r="J1799" i="15"/>
  <c r="M1798" i="15"/>
  <c r="L1798" i="15"/>
  <c r="J1798" i="15"/>
  <c r="M1797" i="15"/>
  <c r="L1797" i="15"/>
  <c r="J1797" i="15"/>
  <c r="M1796" i="15"/>
  <c r="L1796" i="15"/>
  <c r="J1796" i="15"/>
  <c r="M1795" i="15"/>
  <c r="L1795" i="15"/>
  <c r="J1795" i="15"/>
  <c r="M1794" i="15"/>
  <c r="L1794" i="15"/>
  <c r="J1794" i="15"/>
  <c r="M1793" i="15"/>
  <c r="L1793" i="15"/>
  <c r="J1793" i="15"/>
  <c r="M1792" i="15"/>
  <c r="L1792" i="15"/>
  <c r="J1792" i="15"/>
  <c r="M1791" i="15"/>
  <c r="L1791" i="15"/>
  <c r="J1791" i="15"/>
  <c r="M1790" i="15"/>
  <c r="L1790" i="15"/>
  <c r="J1790" i="15"/>
  <c r="M1789" i="15"/>
  <c r="L1789" i="15"/>
  <c r="J1789" i="15"/>
  <c r="M1788" i="15"/>
  <c r="L1788" i="15"/>
  <c r="J1788" i="15"/>
  <c r="M1787" i="15"/>
  <c r="L1787" i="15"/>
  <c r="J1787" i="15"/>
  <c r="M1786" i="15"/>
  <c r="L1786" i="15"/>
  <c r="J1786" i="15"/>
  <c r="M1785" i="15"/>
  <c r="L1785" i="15"/>
  <c r="J1785" i="15"/>
  <c r="M1784" i="15"/>
  <c r="L1784" i="15"/>
  <c r="J1784" i="15"/>
  <c r="F1783" i="15"/>
  <c r="F1782" i="15"/>
  <c r="M1781" i="15"/>
  <c r="L1781" i="15"/>
  <c r="J1781" i="15"/>
  <c r="F1780" i="15"/>
  <c r="M1779" i="15"/>
  <c r="L1779" i="15"/>
  <c r="J1779" i="15"/>
  <c r="M1778" i="15"/>
  <c r="L1778" i="15"/>
  <c r="J1778" i="15"/>
  <c r="M1777" i="15"/>
  <c r="L1777" i="15"/>
  <c r="J1777" i="15"/>
  <c r="M1776" i="15"/>
  <c r="L1776" i="15"/>
  <c r="J1776" i="15"/>
  <c r="M1775" i="15"/>
  <c r="L1775" i="15"/>
  <c r="J1775" i="15"/>
  <c r="M1774" i="15"/>
  <c r="L1774" i="15"/>
  <c r="J1774" i="15"/>
  <c r="M1773" i="15"/>
  <c r="L1773" i="15"/>
  <c r="J1773" i="15"/>
  <c r="M1772" i="15"/>
  <c r="L1772" i="15"/>
  <c r="J1772" i="15"/>
  <c r="M1771" i="15"/>
  <c r="L1771" i="15"/>
  <c r="J1771" i="15"/>
  <c r="M1770" i="15"/>
  <c r="L1770" i="15"/>
  <c r="J1770" i="15"/>
  <c r="M1769" i="15"/>
  <c r="L1769" i="15"/>
  <c r="J1769" i="15"/>
  <c r="M1768" i="15"/>
  <c r="L1768" i="15"/>
  <c r="J1768" i="15"/>
  <c r="M1767" i="15"/>
  <c r="L1767" i="15"/>
  <c r="J1767" i="15"/>
  <c r="M1766" i="15"/>
  <c r="L1766" i="15"/>
  <c r="J1766" i="15"/>
  <c r="F1765" i="15"/>
  <c r="M1764" i="15"/>
  <c r="L1764" i="15"/>
  <c r="J1764" i="15"/>
  <c r="M1763" i="15"/>
  <c r="L1763" i="15"/>
  <c r="J1763" i="15"/>
  <c r="M1762" i="15"/>
  <c r="L1762" i="15"/>
  <c r="J1762" i="15"/>
  <c r="M1761" i="15"/>
  <c r="L1761" i="15"/>
  <c r="J1761" i="15"/>
  <c r="M1760" i="15"/>
  <c r="L1760" i="15"/>
  <c r="J1760" i="15"/>
  <c r="F1759" i="15"/>
  <c r="Q1758" i="15"/>
  <c r="S1758" i="15" s="1"/>
  <c r="F1758" i="15"/>
  <c r="Q1757" i="15"/>
  <c r="S1757" i="15" s="1"/>
  <c r="F1757" i="15"/>
  <c r="M1756" i="15"/>
  <c r="L1756" i="15"/>
  <c r="J1756" i="15"/>
  <c r="M1755" i="15"/>
  <c r="L1755" i="15"/>
  <c r="J1755" i="15"/>
  <c r="M1754" i="15"/>
  <c r="L1754" i="15"/>
  <c r="J1754" i="15"/>
  <c r="M1753" i="15"/>
  <c r="L1753" i="15"/>
  <c r="J1753" i="15"/>
  <c r="M1752" i="15"/>
  <c r="L1752" i="15"/>
  <c r="J1752" i="15"/>
  <c r="M1751" i="15"/>
  <c r="L1751" i="15"/>
  <c r="J1751" i="15"/>
  <c r="M1750" i="15"/>
  <c r="L1750" i="15"/>
  <c r="J1750" i="15"/>
  <c r="M1749" i="15"/>
  <c r="L1749" i="15"/>
  <c r="J1749" i="15"/>
  <c r="M1748" i="15"/>
  <c r="L1748" i="15"/>
  <c r="J1748" i="15"/>
  <c r="M1747" i="15"/>
  <c r="L1747" i="15"/>
  <c r="J1747" i="15"/>
  <c r="M1746" i="15"/>
  <c r="L1746" i="15"/>
  <c r="J1746" i="15"/>
  <c r="M1745" i="15"/>
  <c r="L1745" i="15"/>
  <c r="J1745" i="15"/>
  <c r="M1744" i="15"/>
  <c r="L1744" i="15"/>
  <c r="J1744" i="15"/>
  <c r="M1743" i="15"/>
  <c r="L1743" i="15"/>
  <c r="J1743" i="15"/>
  <c r="M1742" i="15"/>
  <c r="L1742" i="15"/>
  <c r="J1742" i="15"/>
  <c r="M1741" i="15"/>
  <c r="L1741" i="15"/>
  <c r="J1741" i="15"/>
  <c r="M1740" i="15"/>
  <c r="L1740" i="15"/>
  <c r="J1740" i="15"/>
  <c r="M1739" i="15"/>
  <c r="L1739" i="15"/>
  <c r="J1739" i="15"/>
  <c r="M1738" i="15"/>
  <c r="L1738" i="15"/>
  <c r="J1738" i="15"/>
  <c r="M1737" i="15"/>
  <c r="L1737" i="15"/>
  <c r="J1737" i="15"/>
  <c r="M1736" i="15"/>
  <c r="L1736" i="15"/>
  <c r="J1736" i="15"/>
  <c r="M1735" i="15"/>
  <c r="L1735" i="15"/>
  <c r="J1735" i="15"/>
  <c r="M1734" i="15"/>
  <c r="L1734" i="15"/>
  <c r="J1734" i="15"/>
  <c r="M1733" i="15"/>
  <c r="L1733" i="15"/>
  <c r="J1733" i="15"/>
  <c r="M1732" i="15"/>
  <c r="L1732" i="15"/>
  <c r="J1732" i="15"/>
  <c r="M1731" i="15"/>
  <c r="L1731" i="15"/>
  <c r="J1731" i="15"/>
  <c r="M1730" i="15"/>
  <c r="L1730" i="15"/>
  <c r="J1730" i="15"/>
  <c r="M1729" i="15"/>
  <c r="L1729" i="15"/>
  <c r="J1729" i="15"/>
  <c r="M1728" i="15"/>
  <c r="L1728" i="15"/>
  <c r="J1728" i="15"/>
  <c r="M1727" i="15"/>
  <c r="L1727" i="15"/>
  <c r="J1727" i="15"/>
  <c r="M1726" i="15"/>
  <c r="L1726" i="15"/>
  <c r="J1726" i="15"/>
  <c r="M1725" i="15"/>
  <c r="L1725" i="15"/>
  <c r="J1725" i="15"/>
  <c r="M1724" i="15"/>
  <c r="L1724" i="15"/>
  <c r="J1724" i="15"/>
  <c r="M1723" i="15"/>
  <c r="L1723" i="15"/>
  <c r="J1723" i="15"/>
  <c r="M1722" i="15"/>
  <c r="L1722" i="15"/>
  <c r="J1722" i="15"/>
  <c r="M1721" i="15"/>
  <c r="L1721" i="15"/>
  <c r="J1721" i="15"/>
  <c r="M1720" i="15"/>
  <c r="L1720" i="15"/>
  <c r="J1720" i="15"/>
  <c r="M1719" i="15"/>
  <c r="L1719" i="15"/>
  <c r="J1719" i="15"/>
  <c r="M1718" i="15"/>
  <c r="L1718" i="15"/>
  <c r="J1718" i="15"/>
  <c r="M1717" i="15"/>
  <c r="L1717" i="15"/>
  <c r="J1717" i="15"/>
  <c r="M1716" i="15"/>
  <c r="L1716" i="15"/>
  <c r="J1716" i="15"/>
  <c r="M1715" i="15"/>
  <c r="L1715" i="15"/>
  <c r="J1715" i="15"/>
  <c r="M1714" i="15"/>
  <c r="L1714" i="15"/>
  <c r="J1714" i="15"/>
  <c r="M1713" i="15"/>
  <c r="L1713" i="15"/>
  <c r="J1713" i="15"/>
  <c r="M1712" i="15"/>
  <c r="L1712" i="15"/>
  <c r="J1712" i="15"/>
  <c r="M1711" i="15"/>
  <c r="L1711" i="15"/>
  <c r="J1711" i="15"/>
  <c r="M1710" i="15"/>
  <c r="L1710" i="15"/>
  <c r="J1710" i="15"/>
  <c r="M1709" i="15"/>
  <c r="L1709" i="15"/>
  <c r="J1709" i="15"/>
  <c r="M1708" i="15"/>
  <c r="L1708" i="15"/>
  <c r="J1708" i="15"/>
  <c r="M1707" i="15"/>
  <c r="L1707" i="15"/>
  <c r="J1707" i="15"/>
  <c r="M1706" i="15"/>
  <c r="L1706" i="15"/>
  <c r="J1706" i="15"/>
  <c r="M1705" i="15"/>
  <c r="L1705" i="15"/>
  <c r="J1705" i="15"/>
  <c r="M1704" i="15"/>
  <c r="L1704" i="15"/>
  <c r="J1704" i="15"/>
  <c r="F1703" i="15"/>
  <c r="M1702" i="15"/>
  <c r="L1702" i="15"/>
  <c r="J1702" i="15"/>
  <c r="M1701" i="15"/>
  <c r="L1701" i="15"/>
  <c r="J1701" i="15"/>
  <c r="M1700" i="15"/>
  <c r="L1700" i="15"/>
  <c r="J1700" i="15"/>
  <c r="M1699" i="15"/>
  <c r="L1699" i="15"/>
  <c r="J1699" i="15"/>
  <c r="M1698" i="15"/>
  <c r="L1698" i="15"/>
  <c r="J1698" i="15"/>
  <c r="M1697" i="15"/>
  <c r="L1697" i="15"/>
  <c r="J1697" i="15"/>
  <c r="M1696" i="15"/>
  <c r="L1696" i="15"/>
  <c r="J1696" i="15"/>
  <c r="M1695" i="15"/>
  <c r="L1695" i="15"/>
  <c r="J1695" i="15"/>
  <c r="M1694" i="15"/>
  <c r="L1694" i="15"/>
  <c r="J1694" i="15"/>
  <c r="M1693" i="15"/>
  <c r="L1693" i="15"/>
  <c r="J1693" i="15"/>
  <c r="M1692" i="15"/>
  <c r="L1692" i="15"/>
  <c r="J1692" i="15"/>
  <c r="M1691" i="15"/>
  <c r="L1691" i="15"/>
  <c r="J1691" i="15"/>
  <c r="F1690" i="15"/>
  <c r="Q1689" i="15"/>
  <c r="S1689" i="15" s="1"/>
  <c r="F1689" i="15"/>
  <c r="F1688" i="15"/>
  <c r="Q1687" i="15"/>
  <c r="F1687" i="15"/>
  <c r="M1686" i="15"/>
  <c r="L1686" i="15"/>
  <c r="J1686" i="15"/>
  <c r="M1685" i="15"/>
  <c r="L1685" i="15"/>
  <c r="J1685" i="15"/>
  <c r="M1684" i="15"/>
  <c r="L1684" i="15"/>
  <c r="J1684" i="15"/>
  <c r="F1683" i="15"/>
  <c r="M1682" i="15"/>
  <c r="L1682" i="15"/>
  <c r="J1682" i="15"/>
  <c r="M1681" i="15"/>
  <c r="L1681" i="15"/>
  <c r="J1681" i="15"/>
  <c r="M1680" i="15"/>
  <c r="L1680" i="15"/>
  <c r="J1680" i="15"/>
  <c r="M1679" i="15"/>
  <c r="L1679" i="15"/>
  <c r="J1679" i="15"/>
  <c r="M1678" i="15"/>
  <c r="L1678" i="15"/>
  <c r="J1678" i="15"/>
  <c r="M1677" i="15"/>
  <c r="L1677" i="15"/>
  <c r="J1677" i="15"/>
  <c r="M1676" i="15"/>
  <c r="L1676" i="15"/>
  <c r="J1676" i="15"/>
  <c r="M1675" i="15"/>
  <c r="L1675" i="15"/>
  <c r="J1675" i="15"/>
  <c r="M1674" i="15"/>
  <c r="L1674" i="15"/>
  <c r="J1674" i="15"/>
  <c r="M1673" i="15"/>
  <c r="L1673" i="15"/>
  <c r="J1673" i="15"/>
  <c r="M1672" i="15"/>
  <c r="L1672" i="15"/>
  <c r="J1672" i="15"/>
  <c r="M1671" i="15"/>
  <c r="L1671" i="15"/>
  <c r="J1671" i="15"/>
  <c r="M1670" i="15"/>
  <c r="L1670" i="15"/>
  <c r="J1670" i="15"/>
  <c r="M1669" i="15"/>
  <c r="L1669" i="15"/>
  <c r="J1669" i="15"/>
  <c r="M1668" i="15"/>
  <c r="L1668" i="15"/>
  <c r="J1668" i="15"/>
  <c r="M1667" i="15"/>
  <c r="L1667" i="15"/>
  <c r="J1667" i="15"/>
  <c r="M1666" i="15"/>
  <c r="L1666" i="15"/>
  <c r="J1666" i="15"/>
  <c r="M1665" i="15"/>
  <c r="L1665" i="15"/>
  <c r="J1665" i="15"/>
  <c r="M1664" i="15"/>
  <c r="L1664" i="15"/>
  <c r="J1664" i="15"/>
  <c r="M1663" i="15"/>
  <c r="L1663" i="15"/>
  <c r="J1663" i="15"/>
  <c r="M1662" i="15"/>
  <c r="L1662" i="15"/>
  <c r="J1662" i="15"/>
  <c r="M1661" i="15"/>
  <c r="L1661" i="15"/>
  <c r="J1661" i="15"/>
  <c r="M1660" i="15"/>
  <c r="L1660" i="15"/>
  <c r="J1660" i="15"/>
  <c r="M1659" i="15"/>
  <c r="L1659" i="15"/>
  <c r="J1659" i="15"/>
  <c r="M1658" i="15"/>
  <c r="L1658" i="15"/>
  <c r="J1658" i="15"/>
  <c r="M1657" i="15"/>
  <c r="L1657" i="15"/>
  <c r="J1657" i="15"/>
  <c r="M1656" i="15"/>
  <c r="L1656" i="15"/>
  <c r="J1656" i="15"/>
  <c r="M1655" i="15"/>
  <c r="L1655" i="15"/>
  <c r="J1655" i="15"/>
  <c r="M1654" i="15"/>
  <c r="L1654" i="15"/>
  <c r="J1654" i="15"/>
  <c r="M1653" i="15"/>
  <c r="L1653" i="15"/>
  <c r="J1653" i="15"/>
  <c r="M1652" i="15"/>
  <c r="L1652" i="15"/>
  <c r="J1652" i="15"/>
  <c r="M1651" i="15"/>
  <c r="L1651" i="15"/>
  <c r="J1651" i="15"/>
  <c r="M1650" i="15"/>
  <c r="L1650" i="15"/>
  <c r="J1650" i="15"/>
  <c r="M1649" i="15"/>
  <c r="L1649" i="15"/>
  <c r="J1649" i="15"/>
  <c r="M1648" i="15"/>
  <c r="L1648" i="15"/>
  <c r="J1648" i="15"/>
  <c r="M1647" i="15"/>
  <c r="L1647" i="15"/>
  <c r="J1647" i="15"/>
  <c r="M1646" i="15"/>
  <c r="L1646" i="15"/>
  <c r="J1646" i="15"/>
  <c r="M1645" i="15"/>
  <c r="L1645" i="15"/>
  <c r="J1645" i="15"/>
  <c r="M1644" i="15"/>
  <c r="L1644" i="15"/>
  <c r="J1644" i="15"/>
  <c r="M1643" i="15"/>
  <c r="L1643" i="15"/>
  <c r="J1643" i="15"/>
  <c r="M1642" i="15"/>
  <c r="L1642" i="15"/>
  <c r="J1642" i="15"/>
  <c r="M1641" i="15"/>
  <c r="L1641" i="15"/>
  <c r="J1641" i="15"/>
  <c r="M1640" i="15"/>
  <c r="L1640" i="15"/>
  <c r="J1640" i="15"/>
  <c r="M1639" i="15"/>
  <c r="L1639" i="15"/>
  <c r="J1639" i="15"/>
  <c r="M1638" i="15"/>
  <c r="L1638" i="15"/>
  <c r="J1638" i="15"/>
  <c r="M1637" i="15"/>
  <c r="L1637" i="15"/>
  <c r="J1637" i="15"/>
  <c r="M1636" i="15"/>
  <c r="L1636" i="15"/>
  <c r="J1636" i="15"/>
  <c r="M1635" i="15"/>
  <c r="L1635" i="15"/>
  <c r="J1635" i="15"/>
  <c r="M1634" i="15"/>
  <c r="L1634" i="15"/>
  <c r="J1634" i="15"/>
  <c r="M1633" i="15"/>
  <c r="L1633" i="15"/>
  <c r="J1633" i="15"/>
  <c r="M1632" i="15"/>
  <c r="L1632" i="15"/>
  <c r="J1632" i="15"/>
  <c r="M1631" i="15"/>
  <c r="L1631" i="15"/>
  <c r="J1631" i="15"/>
  <c r="M1630" i="15"/>
  <c r="L1630" i="15"/>
  <c r="J1630" i="15"/>
  <c r="M1629" i="15"/>
  <c r="L1629" i="15"/>
  <c r="J1629" i="15"/>
  <c r="M1628" i="15"/>
  <c r="L1628" i="15"/>
  <c r="J1628" i="15"/>
  <c r="M1627" i="15"/>
  <c r="L1627" i="15"/>
  <c r="J1627" i="15"/>
  <c r="M1626" i="15"/>
  <c r="L1626" i="15"/>
  <c r="J1626" i="15"/>
  <c r="M1625" i="15"/>
  <c r="L1625" i="15"/>
  <c r="J1625" i="15"/>
  <c r="M1624" i="15"/>
  <c r="L1624" i="15"/>
  <c r="J1624" i="15"/>
  <c r="M1623" i="15"/>
  <c r="L1623" i="15"/>
  <c r="J1623" i="15"/>
  <c r="M1622" i="15"/>
  <c r="L1622" i="15"/>
  <c r="J1622" i="15"/>
  <c r="M1621" i="15"/>
  <c r="L1621" i="15"/>
  <c r="J1621" i="15"/>
  <c r="M1620" i="15"/>
  <c r="L1620" i="15"/>
  <c r="J1620" i="15"/>
  <c r="M1619" i="15"/>
  <c r="L1619" i="15"/>
  <c r="J1619" i="15"/>
  <c r="M1618" i="15"/>
  <c r="L1618" i="15"/>
  <c r="J1618" i="15"/>
  <c r="M1617" i="15"/>
  <c r="L1617" i="15"/>
  <c r="J1617" i="15"/>
  <c r="M1616" i="15"/>
  <c r="L1616" i="15"/>
  <c r="J1616" i="15"/>
  <c r="M1615" i="15"/>
  <c r="L1615" i="15"/>
  <c r="J1615" i="15"/>
  <c r="M1614" i="15"/>
  <c r="L1614" i="15"/>
  <c r="J1614" i="15"/>
  <c r="M1613" i="15"/>
  <c r="L1613" i="15"/>
  <c r="J1613" i="15"/>
  <c r="M1612" i="15"/>
  <c r="L1612" i="15"/>
  <c r="J1612" i="15"/>
  <c r="M1611" i="15"/>
  <c r="L1611" i="15"/>
  <c r="J1611" i="15"/>
  <c r="M1610" i="15"/>
  <c r="L1610" i="15"/>
  <c r="J1610" i="15"/>
  <c r="M1609" i="15"/>
  <c r="L1609" i="15"/>
  <c r="J1609" i="15"/>
  <c r="M1608" i="15"/>
  <c r="L1608" i="15"/>
  <c r="J1608" i="15"/>
  <c r="M1607" i="15"/>
  <c r="L1607" i="15"/>
  <c r="J1607" i="15"/>
  <c r="M1606" i="15"/>
  <c r="L1606" i="15"/>
  <c r="J1606" i="15"/>
  <c r="M1605" i="15"/>
  <c r="L1605" i="15"/>
  <c r="J1605" i="15"/>
  <c r="M1604" i="15"/>
  <c r="L1604" i="15"/>
  <c r="J1604" i="15"/>
  <c r="M1603" i="15"/>
  <c r="L1603" i="15"/>
  <c r="J1603" i="15"/>
  <c r="M1602" i="15"/>
  <c r="L1602" i="15"/>
  <c r="J1602" i="15"/>
  <c r="M1601" i="15"/>
  <c r="L1601" i="15"/>
  <c r="J1601" i="15"/>
  <c r="M1600" i="15"/>
  <c r="L1600" i="15"/>
  <c r="J1600" i="15"/>
  <c r="M1599" i="15"/>
  <c r="L1599" i="15"/>
  <c r="J1599" i="15"/>
  <c r="M1598" i="15"/>
  <c r="L1598" i="15"/>
  <c r="J1598" i="15"/>
  <c r="M1597" i="15"/>
  <c r="L1597" i="15"/>
  <c r="J1597" i="15"/>
  <c r="M1596" i="15"/>
  <c r="L1596" i="15"/>
  <c r="J1596" i="15"/>
  <c r="M1595" i="15"/>
  <c r="L1595" i="15"/>
  <c r="J1595" i="15"/>
  <c r="M1594" i="15"/>
  <c r="L1594" i="15"/>
  <c r="J1594" i="15"/>
  <c r="M1593" i="15"/>
  <c r="L1593" i="15"/>
  <c r="J1593" i="15"/>
  <c r="M1592" i="15"/>
  <c r="L1592" i="15"/>
  <c r="J1592" i="15"/>
  <c r="M1591" i="15"/>
  <c r="L1591" i="15"/>
  <c r="J1591" i="15"/>
  <c r="M1590" i="15"/>
  <c r="L1590" i="15"/>
  <c r="J1590" i="15"/>
  <c r="M1589" i="15"/>
  <c r="L1589" i="15"/>
  <c r="J1589" i="15"/>
  <c r="M1588" i="15"/>
  <c r="L1588" i="15"/>
  <c r="J1588" i="15"/>
  <c r="M1587" i="15"/>
  <c r="L1587" i="15"/>
  <c r="J1587" i="15"/>
  <c r="M1586" i="15"/>
  <c r="L1586" i="15"/>
  <c r="J1586" i="15"/>
  <c r="M1585" i="15"/>
  <c r="L1585" i="15"/>
  <c r="J1585" i="15"/>
  <c r="M1584" i="15"/>
  <c r="L1584" i="15"/>
  <c r="J1584" i="15"/>
  <c r="M1583" i="15"/>
  <c r="L1583" i="15"/>
  <c r="J1583" i="15"/>
  <c r="M1582" i="15"/>
  <c r="L1582" i="15"/>
  <c r="J1582" i="15"/>
  <c r="M1581" i="15"/>
  <c r="L1581" i="15"/>
  <c r="J1581" i="15"/>
  <c r="M1580" i="15"/>
  <c r="L1580" i="15"/>
  <c r="J1580" i="15"/>
  <c r="M1579" i="15"/>
  <c r="L1579" i="15"/>
  <c r="J1579" i="15"/>
  <c r="M1578" i="15"/>
  <c r="L1578" i="15"/>
  <c r="J1578" i="15"/>
  <c r="M1577" i="15"/>
  <c r="L1577" i="15"/>
  <c r="J1577" i="15"/>
  <c r="M1576" i="15"/>
  <c r="L1576" i="15"/>
  <c r="J1576" i="15"/>
  <c r="M1575" i="15"/>
  <c r="L1575" i="15"/>
  <c r="J1575" i="15"/>
  <c r="M1574" i="15"/>
  <c r="L1574" i="15"/>
  <c r="J1574" i="15"/>
  <c r="M1573" i="15"/>
  <c r="L1573" i="15"/>
  <c r="J1573" i="15"/>
  <c r="M1572" i="15"/>
  <c r="L1572" i="15"/>
  <c r="J1572" i="15"/>
  <c r="M1571" i="15"/>
  <c r="L1571" i="15"/>
  <c r="J1571" i="15"/>
  <c r="M1570" i="15"/>
  <c r="L1570" i="15"/>
  <c r="J1570" i="15"/>
  <c r="M1569" i="15"/>
  <c r="L1569" i="15"/>
  <c r="J1569" i="15"/>
  <c r="M1568" i="15"/>
  <c r="L1568" i="15"/>
  <c r="J1568" i="15"/>
  <c r="M1567" i="15"/>
  <c r="L1567" i="15"/>
  <c r="J1567" i="15"/>
  <c r="M1566" i="15"/>
  <c r="L1566" i="15"/>
  <c r="J1566" i="15"/>
  <c r="M1565" i="15"/>
  <c r="L1565" i="15"/>
  <c r="J1565" i="15"/>
  <c r="M1564" i="15"/>
  <c r="L1564" i="15"/>
  <c r="J1564" i="15"/>
  <c r="M1563" i="15"/>
  <c r="L1563" i="15"/>
  <c r="J1563" i="15"/>
  <c r="M1562" i="15"/>
  <c r="L1562" i="15"/>
  <c r="J1562" i="15"/>
  <c r="M1561" i="15"/>
  <c r="L1561" i="15"/>
  <c r="J1561" i="15"/>
  <c r="M1560" i="15"/>
  <c r="L1560" i="15"/>
  <c r="J1560" i="15"/>
  <c r="M1559" i="15"/>
  <c r="L1559" i="15"/>
  <c r="J1559" i="15"/>
  <c r="M1558" i="15"/>
  <c r="L1558" i="15"/>
  <c r="J1558" i="15"/>
  <c r="M1557" i="15"/>
  <c r="L1557" i="15"/>
  <c r="J1557" i="15"/>
  <c r="M1556" i="15"/>
  <c r="L1556" i="15"/>
  <c r="J1556" i="15"/>
  <c r="M1555" i="15"/>
  <c r="L1555" i="15"/>
  <c r="J1555" i="15"/>
  <c r="M1554" i="15"/>
  <c r="L1554" i="15"/>
  <c r="J1554" i="15"/>
  <c r="M1553" i="15"/>
  <c r="L1553" i="15"/>
  <c r="J1553" i="15"/>
  <c r="M1552" i="15"/>
  <c r="L1552" i="15"/>
  <c r="J1552" i="15"/>
  <c r="M1551" i="15"/>
  <c r="L1551" i="15"/>
  <c r="J1551" i="15"/>
  <c r="M1550" i="15"/>
  <c r="L1550" i="15"/>
  <c r="J1550" i="15"/>
  <c r="M1549" i="15"/>
  <c r="L1549" i="15"/>
  <c r="J1549" i="15"/>
  <c r="M1548" i="15"/>
  <c r="L1548" i="15"/>
  <c r="J1548" i="15"/>
  <c r="M1547" i="15"/>
  <c r="L1547" i="15"/>
  <c r="J1547" i="15"/>
  <c r="M1546" i="15"/>
  <c r="L1546" i="15"/>
  <c r="J1546" i="15"/>
  <c r="M1545" i="15"/>
  <c r="L1545" i="15"/>
  <c r="J1545" i="15"/>
  <c r="M1544" i="15"/>
  <c r="L1544" i="15"/>
  <c r="J1544" i="15"/>
  <c r="M1543" i="15"/>
  <c r="L1543" i="15"/>
  <c r="J1543" i="15"/>
  <c r="M1542" i="15"/>
  <c r="L1542" i="15"/>
  <c r="J1542" i="15"/>
  <c r="M1541" i="15"/>
  <c r="L1541" i="15"/>
  <c r="J1541" i="15"/>
  <c r="M1540" i="15"/>
  <c r="L1540" i="15"/>
  <c r="J1540" i="15"/>
  <c r="M1539" i="15"/>
  <c r="L1539" i="15"/>
  <c r="J1539" i="15"/>
  <c r="M1538" i="15"/>
  <c r="L1538" i="15"/>
  <c r="J1538" i="15"/>
  <c r="M1537" i="15"/>
  <c r="L1537" i="15"/>
  <c r="J1537" i="15"/>
  <c r="M1536" i="15"/>
  <c r="L1536" i="15"/>
  <c r="J1536" i="15"/>
  <c r="M1535" i="15"/>
  <c r="L1535" i="15"/>
  <c r="J1535" i="15"/>
  <c r="M1534" i="15"/>
  <c r="L1534" i="15"/>
  <c r="J1534" i="15"/>
  <c r="M1533" i="15"/>
  <c r="L1533" i="15"/>
  <c r="J1533" i="15"/>
  <c r="M1532" i="15"/>
  <c r="L1532" i="15"/>
  <c r="J1532" i="15"/>
  <c r="M1531" i="15"/>
  <c r="L1531" i="15"/>
  <c r="J1531" i="15"/>
  <c r="M1530" i="15"/>
  <c r="L1530" i="15"/>
  <c r="J1530" i="15"/>
  <c r="M1529" i="15"/>
  <c r="L1529" i="15"/>
  <c r="J1529" i="15"/>
  <c r="M1528" i="15"/>
  <c r="L1528" i="15"/>
  <c r="J1528" i="15"/>
  <c r="M1527" i="15"/>
  <c r="L1527" i="15"/>
  <c r="J1527" i="15"/>
  <c r="M1526" i="15"/>
  <c r="L1526" i="15"/>
  <c r="J1526" i="15"/>
  <c r="M1525" i="15"/>
  <c r="L1525" i="15"/>
  <c r="J1525" i="15"/>
  <c r="M1524" i="15"/>
  <c r="L1524" i="15"/>
  <c r="J1524" i="15"/>
  <c r="M1523" i="15"/>
  <c r="L1523" i="15"/>
  <c r="J1523" i="15"/>
  <c r="M1522" i="15"/>
  <c r="L1522" i="15"/>
  <c r="J1522" i="15"/>
  <c r="M1521" i="15"/>
  <c r="L1521" i="15"/>
  <c r="J1521" i="15"/>
  <c r="M1520" i="15"/>
  <c r="L1520" i="15"/>
  <c r="J1520" i="15"/>
  <c r="M1519" i="15"/>
  <c r="L1519" i="15"/>
  <c r="J1519" i="15"/>
  <c r="M1518" i="15"/>
  <c r="L1518" i="15"/>
  <c r="J1518" i="15"/>
  <c r="M1517" i="15"/>
  <c r="L1517" i="15"/>
  <c r="J1517" i="15"/>
  <c r="M1516" i="15"/>
  <c r="L1516" i="15"/>
  <c r="J1516" i="15"/>
  <c r="M1515" i="15"/>
  <c r="L1515" i="15"/>
  <c r="J1515" i="15"/>
  <c r="M1514" i="15"/>
  <c r="L1514" i="15"/>
  <c r="J1514" i="15"/>
  <c r="M1513" i="15"/>
  <c r="L1513" i="15"/>
  <c r="J1513" i="15"/>
  <c r="M1512" i="15"/>
  <c r="L1512" i="15"/>
  <c r="J1512" i="15"/>
  <c r="M1511" i="15"/>
  <c r="L1511" i="15"/>
  <c r="J1511" i="15"/>
  <c r="M1510" i="15"/>
  <c r="L1510" i="15"/>
  <c r="J1510" i="15"/>
  <c r="M1509" i="15"/>
  <c r="L1509" i="15"/>
  <c r="J1509" i="15"/>
  <c r="M1508" i="15"/>
  <c r="L1508" i="15"/>
  <c r="J1508" i="15"/>
  <c r="M1507" i="15"/>
  <c r="L1507" i="15"/>
  <c r="J1507" i="15"/>
  <c r="M1506" i="15"/>
  <c r="L1506" i="15"/>
  <c r="J1506" i="15"/>
  <c r="M1505" i="15"/>
  <c r="L1505" i="15"/>
  <c r="J1505" i="15"/>
  <c r="M1504" i="15"/>
  <c r="L1504" i="15"/>
  <c r="J1504" i="15"/>
  <c r="M1503" i="15"/>
  <c r="L1503" i="15"/>
  <c r="J1503" i="15"/>
  <c r="M1502" i="15"/>
  <c r="L1502" i="15"/>
  <c r="J1502" i="15"/>
  <c r="M1501" i="15"/>
  <c r="L1501" i="15"/>
  <c r="J1501" i="15"/>
  <c r="M1500" i="15"/>
  <c r="L1500" i="15"/>
  <c r="J1500" i="15"/>
  <c r="M1499" i="15"/>
  <c r="L1499" i="15"/>
  <c r="J1499" i="15"/>
  <c r="M1498" i="15"/>
  <c r="L1498" i="15"/>
  <c r="J1498" i="15"/>
  <c r="M1497" i="15"/>
  <c r="L1497" i="15"/>
  <c r="J1497" i="15"/>
  <c r="M1496" i="15"/>
  <c r="L1496" i="15"/>
  <c r="J1496" i="15"/>
  <c r="M1495" i="15"/>
  <c r="L1495" i="15"/>
  <c r="J1495" i="15"/>
  <c r="M1494" i="15"/>
  <c r="L1494" i="15"/>
  <c r="J1494" i="15"/>
  <c r="M1493" i="15"/>
  <c r="L1493" i="15"/>
  <c r="J1493" i="15"/>
  <c r="M1492" i="15"/>
  <c r="L1492" i="15"/>
  <c r="J1492" i="15"/>
  <c r="M1491" i="15"/>
  <c r="L1491" i="15"/>
  <c r="J1491" i="15"/>
  <c r="M1490" i="15"/>
  <c r="L1490" i="15"/>
  <c r="J1490" i="15"/>
  <c r="M1489" i="15"/>
  <c r="L1489" i="15"/>
  <c r="J1489" i="15"/>
  <c r="M1488" i="15"/>
  <c r="L1488" i="15"/>
  <c r="J1488" i="15"/>
  <c r="M1487" i="15"/>
  <c r="L1487" i="15"/>
  <c r="J1487" i="15"/>
  <c r="M1486" i="15"/>
  <c r="L1486" i="15"/>
  <c r="J1486" i="15"/>
  <c r="M1485" i="15"/>
  <c r="L1485" i="15"/>
  <c r="J1485" i="15"/>
  <c r="M1484" i="15"/>
  <c r="L1484" i="15"/>
  <c r="J1484" i="15"/>
  <c r="M1483" i="15"/>
  <c r="L1483" i="15"/>
  <c r="J1483" i="15"/>
  <c r="M1482" i="15"/>
  <c r="L1482" i="15"/>
  <c r="J1482" i="15"/>
  <c r="M1481" i="15"/>
  <c r="L1481" i="15"/>
  <c r="J1481" i="15"/>
  <c r="M1480" i="15"/>
  <c r="L1480" i="15"/>
  <c r="J1480" i="15"/>
  <c r="M1479" i="15"/>
  <c r="L1479" i="15"/>
  <c r="J1479" i="15"/>
  <c r="M1478" i="15"/>
  <c r="L1478" i="15"/>
  <c r="J1478" i="15"/>
  <c r="M1477" i="15"/>
  <c r="L1477" i="15"/>
  <c r="J1477" i="15"/>
  <c r="M1476" i="15"/>
  <c r="L1476" i="15"/>
  <c r="J1476" i="15"/>
  <c r="M1475" i="15"/>
  <c r="L1475" i="15"/>
  <c r="J1475" i="15"/>
  <c r="M1474" i="15"/>
  <c r="L1474" i="15"/>
  <c r="J1474" i="15"/>
  <c r="M1473" i="15"/>
  <c r="L1473" i="15"/>
  <c r="J1473" i="15"/>
  <c r="M1472" i="15"/>
  <c r="L1472" i="15"/>
  <c r="J1472" i="15"/>
  <c r="M1471" i="15"/>
  <c r="L1471" i="15"/>
  <c r="J1471" i="15"/>
  <c r="M1470" i="15"/>
  <c r="L1470" i="15"/>
  <c r="J1470" i="15"/>
  <c r="M1469" i="15"/>
  <c r="L1469" i="15"/>
  <c r="J1469" i="15"/>
  <c r="M1468" i="15"/>
  <c r="L1468" i="15"/>
  <c r="J1468" i="15"/>
  <c r="M1467" i="15"/>
  <c r="L1467" i="15"/>
  <c r="J1467" i="15"/>
  <c r="M1466" i="15"/>
  <c r="L1466" i="15"/>
  <c r="J1466" i="15"/>
  <c r="M1465" i="15"/>
  <c r="L1465" i="15"/>
  <c r="J1465" i="15"/>
  <c r="M1464" i="15"/>
  <c r="L1464" i="15"/>
  <c r="J1464" i="15"/>
  <c r="M1463" i="15"/>
  <c r="L1463" i="15"/>
  <c r="J1463" i="15"/>
  <c r="M1462" i="15"/>
  <c r="L1462" i="15"/>
  <c r="J1462" i="15"/>
  <c r="M1461" i="15"/>
  <c r="L1461" i="15"/>
  <c r="J1461" i="15"/>
  <c r="M1460" i="15"/>
  <c r="L1460" i="15"/>
  <c r="J1460" i="15"/>
  <c r="M1459" i="15"/>
  <c r="L1459" i="15"/>
  <c r="J1459" i="15"/>
  <c r="M1458" i="15"/>
  <c r="L1458" i="15"/>
  <c r="J1458" i="15"/>
  <c r="M1457" i="15"/>
  <c r="L1457" i="15"/>
  <c r="J1457" i="15"/>
  <c r="M1456" i="15"/>
  <c r="L1456" i="15"/>
  <c r="J1456" i="15"/>
  <c r="M1455" i="15"/>
  <c r="L1455" i="15"/>
  <c r="J1455" i="15"/>
  <c r="M1454" i="15"/>
  <c r="L1454" i="15"/>
  <c r="J1454" i="15"/>
  <c r="M1453" i="15"/>
  <c r="L1453" i="15"/>
  <c r="J1453" i="15"/>
  <c r="M1452" i="15"/>
  <c r="L1452" i="15"/>
  <c r="J1452" i="15"/>
  <c r="M1451" i="15"/>
  <c r="L1451" i="15"/>
  <c r="J1451" i="15"/>
  <c r="M1450" i="15"/>
  <c r="L1450" i="15"/>
  <c r="J1450" i="15"/>
  <c r="M1449" i="15"/>
  <c r="L1449" i="15"/>
  <c r="J1449" i="15"/>
  <c r="M1448" i="15"/>
  <c r="L1448" i="15"/>
  <c r="J1448" i="15"/>
  <c r="M1447" i="15"/>
  <c r="L1447" i="15"/>
  <c r="J1447" i="15"/>
  <c r="M1446" i="15"/>
  <c r="L1446" i="15"/>
  <c r="J1446" i="15"/>
  <c r="M1445" i="15"/>
  <c r="L1445" i="15"/>
  <c r="J1445" i="15"/>
  <c r="F1444" i="15"/>
  <c r="M1443" i="15"/>
  <c r="L1443" i="15"/>
  <c r="J1443" i="15"/>
  <c r="F1442" i="15"/>
  <c r="F1441" i="15"/>
  <c r="F1440" i="15"/>
  <c r="M1439" i="15"/>
  <c r="L1439" i="15"/>
  <c r="J1439" i="15"/>
  <c r="F1439" i="15"/>
  <c r="I1439" i="15" s="1"/>
  <c r="M1438" i="15"/>
  <c r="L1438" i="15"/>
  <c r="J1438" i="15"/>
  <c r="F1438" i="15"/>
  <c r="M1437" i="15"/>
  <c r="L1437" i="15"/>
  <c r="J1437" i="15"/>
  <c r="F1437" i="15"/>
  <c r="M1436" i="15"/>
  <c r="L1436" i="15"/>
  <c r="J1436" i="15"/>
  <c r="F1436" i="15"/>
  <c r="I1436" i="15" s="1"/>
  <c r="M1435" i="15"/>
  <c r="L1435" i="15"/>
  <c r="J1435" i="15"/>
  <c r="F1435" i="15"/>
  <c r="I1435" i="15" s="1"/>
  <c r="M1434" i="15"/>
  <c r="L1434" i="15"/>
  <c r="J1434" i="15"/>
  <c r="F1434" i="15"/>
  <c r="I1434" i="15" s="1"/>
  <c r="M1433" i="15"/>
  <c r="L1433" i="15"/>
  <c r="J1433" i="15"/>
  <c r="F1433" i="15"/>
  <c r="I1433" i="15" s="1"/>
  <c r="M1432" i="15"/>
  <c r="L1432" i="15"/>
  <c r="J1432" i="15"/>
  <c r="F1432" i="15"/>
  <c r="I1432" i="15" s="1"/>
  <c r="M1431" i="15"/>
  <c r="L1431" i="15"/>
  <c r="J1431" i="15"/>
  <c r="F1431" i="15"/>
  <c r="M1430" i="15"/>
  <c r="L1430" i="15"/>
  <c r="J1430" i="15"/>
  <c r="F1430" i="15"/>
  <c r="M1429" i="15"/>
  <c r="L1429" i="15"/>
  <c r="J1429" i="15"/>
  <c r="F1429" i="15"/>
  <c r="M1428" i="15"/>
  <c r="L1428" i="15"/>
  <c r="J1428" i="15"/>
  <c r="F1428" i="15"/>
  <c r="I1428" i="15" s="1"/>
  <c r="M1427" i="15"/>
  <c r="L1427" i="15"/>
  <c r="J1427" i="15"/>
  <c r="F1427" i="15"/>
  <c r="I1427" i="15" s="1"/>
  <c r="M1426" i="15"/>
  <c r="L1426" i="15"/>
  <c r="J1426" i="15"/>
  <c r="F1426" i="15"/>
  <c r="I1426" i="15" s="1"/>
  <c r="M1425" i="15"/>
  <c r="L1425" i="15"/>
  <c r="J1425" i="15"/>
  <c r="F1425" i="15"/>
  <c r="M1424" i="15"/>
  <c r="L1424" i="15"/>
  <c r="J1424" i="15"/>
  <c r="F1424" i="15"/>
  <c r="M1423" i="15"/>
  <c r="L1423" i="15"/>
  <c r="J1423" i="15"/>
  <c r="F1423" i="15"/>
  <c r="M1422" i="15"/>
  <c r="L1422" i="15"/>
  <c r="J1422" i="15"/>
  <c r="F1422" i="15"/>
  <c r="I1422" i="15" s="1"/>
  <c r="M1421" i="15"/>
  <c r="L1421" i="15"/>
  <c r="J1421" i="15"/>
  <c r="F1421" i="15"/>
  <c r="I1421" i="15" s="1"/>
  <c r="M1420" i="15"/>
  <c r="L1420" i="15"/>
  <c r="J1420" i="15"/>
  <c r="F1420" i="15"/>
  <c r="I1420" i="15" s="1"/>
  <c r="M1419" i="15"/>
  <c r="L1419" i="15"/>
  <c r="J1419" i="15"/>
  <c r="F1419" i="15"/>
  <c r="I1419" i="15" s="1"/>
  <c r="M1418" i="15"/>
  <c r="L1418" i="15"/>
  <c r="J1418" i="15"/>
  <c r="F1418" i="15"/>
  <c r="M1417" i="15"/>
  <c r="L1417" i="15"/>
  <c r="J1417" i="15"/>
  <c r="F1417" i="15"/>
  <c r="I1417" i="15" s="1"/>
  <c r="M1416" i="15"/>
  <c r="L1416" i="15"/>
  <c r="J1416" i="15"/>
  <c r="F1416" i="15"/>
  <c r="M1415" i="15"/>
  <c r="L1415" i="15"/>
  <c r="J1415" i="15"/>
  <c r="F1415" i="15"/>
  <c r="M1414" i="15"/>
  <c r="L1414" i="15"/>
  <c r="J1414" i="15"/>
  <c r="F1414" i="15"/>
  <c r="M1413" i="15"/>
  <c r="L1413" i="15"/>
  <c r="J1413" i="15"/>
  <c r="F1413" i="15"/>
  <c r="I1413" i="15" s="1"/>
  <c r="M1412" i="15"/>
  <c r="L1412" i="15"/>
  <c r="J1412" i="15"/>
  <c r="F1412" i="15"/>
  <c r="I1412" i="15" s="1"/>
  <c r="M1411" i="15"/>
  <c r="L1411" i="15"/>
  <c r="J1411" i="15"/>
  <c r="F1411" i="15"/>
  <c r="I1411" i="15" s="1"/>
  <c r="M1410" i="15"/>
  <c r="L1410" i="15"/>
  <c r="J1410" i="15"/>
  <c r="F1410" i="15"/>
  <c r="I1410" i="15" s="1"/>
  <c r="F1409" i="15"/>
  <c r="M1408" i="15"/>
  <c r="L1408" i="15"/>
  <c r="J1408" i="15"/>
  <c r="M1407" i="15"/>
  <c r="L1407" i="15"/>
  <c r="J1407" i="15"/>
  <c r="M1406" i="15"/>
  <c r="L1406" i="15"/>
  <c r="J1406" i="15"/>
  <c r="M1405" i="15"/>
  <c r="L1405" i="15"/>
  <c r="J1405" i="15"/>
  <c r="M1404" i="15"/>
  <c r="L1404" i="15"/>
  <c r="J1404" i="15"/>
  <c r="M1403" i="15"/>
  <c r="L1403" i="15"/>
  <c r="J1403" i="15"/>
  <c r="M1402" i="15"/>
  <c r="L1402" i="15"/>
  <c r="J1402" i="15"/>
  <c r="M1401" i="15"/>
  <c r="L1401" i="15"/>
  <c r="J1401" i="15"/>
  <c r="M1400" i="15"/>
  <c r="L1400" i="15"/>
  <c r="J1400" i="15"/>
  <c r="M1399" i="15"/>
  <c r="L1399" i="15"/>
  <c r="J1399" i="15"/>
  <c r="M1398" i="15"/>
  <c r="L1398" i="15"/>
  <c r="J1398" i="15"/>
  <c r="M1397" i="15"/>
  <c r="L1397" i="15"/>
  <c r="J1397" i="15"/>
  <c r="F1396" i="15"/>
  <c r="M1395" i="15"/>
  <c r="L1395" i="15"/>
  <c r="J1395" i="15"/>
  <c r="M1394" i="15"/>
  <c r="L1394" i="15"/>
  <c r="J1394" i="15"/>
  <c r="M1393" i="15"/>
  <c r="L1393" i="15"/>
  <c r="J1393" i="15"/>
  <c r="M1392" i="15"/>
  <c r="L1392" i="15"/>
  <c r="J1392" i="15"/>
  <c r="M1391" i="15"/>
  <c r="L1391" i="15"/>
  <c r="J1391" i="15"/>
  <c r="M1390" i="15"/>
  <c r="L1390" i="15"/>
  <c r="J1390" i="15"/>
  <c r="M1389" i="15"/>
  <c r="L1389" i="15"/>
  <c r="J1389" i="15"/>
  <c r="M1388" i="15"/>
  <c r="L1388" i="15"/>
  <c r="J1388" i="15"/>
  <c r="M1387" i="15"/>
  <c r="L1387" i="15"/>
  <c r="J1387" i="15"/>
  <c r="M1386" i="15"/>
  <c r="L1386" i="15"/>
  <c r="J1386" i="15"/>
  <c r="M1385" i="15"/>
  <c r="L1385" i="15"/>
  <c r="J1385" i="15"/>
  <c r="M1384" i="15"/>
  <c r="L1384" i="15"/>
  <c r="J1384" i="15"/>
  <c r="M1383" i="15"/>
  <c r="L1383" i="15"/>
  <c r="J1383" i="15"/>
  <c r="M1382" i="15"/>
  <c r="L1382" i="15"/>
  <c r="J1382" i="15"/>
  <c r="M1381" i="15"/>
  <c r="L1381" i="15"/>
  <c r="J1381" i="15"/>
  <c r="M1380" i="15"/>
  <c r="L1380" i="15"/>
  <c r="J1380" i="15"/>
  <c r="M1379" i="15"/>
  <c r="L1379" i="15"/>
  <c r="J1379" i="15"/>
  <c r="M1378" i="15"/>
  <c r="L1378" i="15"/>
  <c r="J1378" i="15"/>
  <c r="M1377" i="15"/>
  <c r="L1377" i="15"/>
  <c r="J1377" i="15"/>
  <c r="M1376" i="15"/>
  <c r="L1376" i="15"/>
  <c r="J1376" i="15"/>
  <c r="M1375" i="15"/>
  <c r="L1375" i="15"/>
  <c r="J1375" i="15"/>
  <c r="M1374" i="15"/>
  <c r="L1374" i="15"/>
  <c r="J1374" i="15"/>
  <c r="M1373" i="15"/>
  <c r="L1373" i="15"/>
  <c r="J1373" i="15"/>
  <c r="M1372" i="15"/>
  <c r="L1372" i="15"/>
  <c r="J1372" i="15"/>
  <c r="M1371" i="15"/>
  <c r="L1371" i="15"/>
  <c r="J1371" i="15"/>
  <c r="M1370" i="15"/>
  <c r="L1370" i="15"/>
  <c r="J1370" i="15"/>
  <c r="M1369" i="15"/>
  <c r="L1369" i="15"/>
  <c r="J1369" i="15"/>
  <c r="M1368" i="15"/>
  <c r="L1368" i="15"/>
  <c r="J1368" i="15"/>
  <c r="M1367" i="15"/>
  <c r="L1367" i="15"/>
  <c r="J1367" i="15"/>
  <c r="M1366" i="15"/>
  <c r="L1366" i="15"/>
  <c r="J1366" i="15"/>
  <c r="M1365" i="15"/>
  <c r="L1365" i="15"/>
  <c r="J1365" i="15"/>
  <c r="M1364" i="15"/>
  <c r="L1364" i="15"/>
  <c r="J1364" i="15"/>
  <c r="F1363" i="15"/>
  <c r="M1362" i="15"/>
  <c r="L1362" i="15"/>
  <c r="J1362" i="15"/>
  <c r="M1361" i="15"/>
  <c r="L1361" i="15"/>
  <c r="J1361" i="15"/>
  <c r="M1360" i="15"/>
  <c r="L1360" i="15"/>
  <c r="J1360" i="15"/>
  <c r="M1359" i="15"/>
  <c r="L1359" i="15"/>
  <c r="J1359" i="15"/>
  <c r="M1358" i="15"/>
  <c r="L1358" i="15"/>
  <c r="J1358" i="15"/>
  <c r="M1357" i="15"/>
  <c r="L1357" i="15"/>
  <c r="J1357" i="15"/>
  <c r="M1356" i="15"/>
  <c r="L1356" i="15"/>
  <c r="J1356" i="15"/>
  <c r="M1355" i="15"/>
  <c r="L1355" i="15"/>
  <c r="J1355" i="15"/>
  <c r="M1354" i="15"/>
  <c r="L1354" i="15"/>
  <c r="J1354" i="15"/>
  <c r="M1353" i="15"/>
  <c r="L1353" i="15"/>
  <c r="J1353" i="15"/>
  <c r="M1352" i="15"/>
  <c r="L1352" i="15"/>
  <c r="J1352" i="15"/>
  <c r="F1351" i="15"/>
  <c r="M1350" i="15"/>
  <c r="L1350" i="15"/>
  <c r="J1350" i="15"/>
  <c r="M1349" i="15"/>
  <c r="L1349" i="15"/>
  <c r="J1349" i="15"/>
  <c r="M1348" i="15"/>
  <c r="L1348" i="15"/>
  <c r="J1348" i="15"/>
  <c r="M1347" i="15"/>
  <c r="L1347" i="15"/>
  <c r="J1347" i="15"/>
  <c r="M1346" i="15"/>
  <c r="L1346" i="15"/>
  <c r="J1346" i="15"/>
  <c r="M1345" i="15"/>
  <c r="L1345" i="15"/>
  <c r="J1345" i="15"/>
  <c r="M1344" i="15"/>
  <c r="L1344" i="15"/>
  <c r="J1344" i="15"/>
  <c r="M1343" i="15"/>
  <c r="L1343" i="15"/>
  <c r="J1343" i="15"/>
  <c r="F1342" i="15"/>
  <c r="Q1341" i="15"/>
  <c r="S1341" i="15" s="1"/>
  <c r="F1341" i="15"/>
  <c r="Q1340" i="15"/>
  <c r="R1340" i="15" s="1"/>
  <c r="F1340" i="15"/>
  <c r="Q1339" i="15"/>
  <c r="R1339" i="15" s="1"/>
  <c r="F1339" i="15"/>
  <c r="Q1338" i="15"/>
  <c r="F1338" i="15"/>
  <c r="Q1337" i="15"/>
  <c r="F1337" i="15"/>
  <c r="M1336" i="15"/>
  <c r="L1336" i="15"/>
  <c r="J1336" i="15"/>
  <c r="M1335" i="15"/>
  <c r="L1335" i="15"/>
  <c r="J1335" i="15"/>
  <c r="M1334" i="15"/>
  <c r="L1334" i="15"/>
  <c r="J1334" i="15"/>
  <c r="M1333" i="15"/>
  <c r="L1333" i="15"/>
  <c r="J1333" i="15"/>
  <c r="M1332" i="15"/>
  <c r="L1332" i="15"/>
  <c r="J1332" i="15"/>
  <c r="M1331" i="15"/>
  <c r="L1331" i="15"/>
  <c r="J1331" i="15"/>
  <c r="M1330" i="15"/>
  <c r="L1330" i="15"/>
  <c r="J1330" i="15"/>
  <c r="M1329" i="15"/>
  <c r="L1329" i="15"/>
  <c r="J1329" i="15"/>
  <c r="M1328" i="15"/>
  <c r="L1328" i="15"/>
  <c r="J1328" i="15"/>
  <c r="F1327" i="15"/>
  <c r="F1326" i="15"/>
  <c r="M1325" i="15"/>
  <c r="L1325" i="15"/>
  <c r="J1325" i="15"/>
  <c r="F1325" i="15"/>
  <c r="M1324" i="15"/>
  <c r="L1324" i="15"/>
  <c r="J1324" i="15"/>
  <c r="F1324" i="15"/>
  <c r="M1323" i="15"/>
  <c r="L1323" i="15"/>
  <c r="J1323" i="15"/>
  <c r="F1323" i="15"/>
  <c r="I1323" i="15" s="1"/>
  <c r="M1322" i="15"/>
  <c r="L1322" i="15"/>
  <c r="J1322" i="15"/>
  <c r="F1322" i="15"/>
  <c r="M1321" i="15"/>
  <c r="L1321" i="15"/>
  <c r="J1321" i="15"/>
  <c r="F1321" i="15"/>
  <c r="I1321" i="15" s="1"/>
  <c r="M1320" i="15"/>
  <c r="L1320" i="15"/>
  <c r="J1320" i="15"/>
  <c r="F1320" i="15"/>
  <c r="I1320" i="15" s="1"/>
  <c r="M1319" i="15"/>
  <c r="L1319" i="15"/>
  <c r="J1319" i="15"/>
  <c r="F1319" i="15"/>
  <c r="I1319" i="15" s="1"/>
  <c r="M1318" i="15"/>
  <c r="L1318" i="15"/>
  <c r="J1318" i="15"/>
  <c r="F1318" i="15"/>
  <c r="I1318" i="15" s="1"/>
  <c r="M1317" i="15"/>
  <c r="L1317" i="15"/>
  <c r="J1317" i="15"/>
  <c r="F1317" i="15"/>
  <c r="I1317" i="15" s="1"/>
  <c r="M1316" i="15"/>
  <c r="L1316" i="15"/>
  <c r="J1316" i="15"/>
  <c r="F1316" i="15"/>
  <c r="I1316" i="15" s="1"/>
  <c r="M1315" i="15"/>
  <c r="L1315" i="15"/>
  <c r="J1315" i="15"/>
  <c r="F1315" i="15"/>
  <c r="I1315" i="15" s="1"/>
  <c r="M1314" i="15"/>
  <c r="L1314" i="15"/>
  <c r="J1314" i="15"/>
  <c r="F1314" i="15"/>
  <c r="I1314" i="15" s="1"/>
  <c r="M1313" i="15"/>
  <c r="L1313" i="15"/>
  <c r="J1313" i="15"/>
  <c r="F1313" i="15"/>
  <c r="I1313" i="15" s="1"/>
  <c r="M1312" i="15"/>
  <c r="L1312" i="15"/>
  <c r="J1312" i="15"/>
  <c r="F1312" i="15"/>
  <c r="I1312" i="15" s="1"/>
  <c r="M1311" i="15"/>
  <c r="L1311" i="15"/>
  <c r="J1311" i="15"/>
  <c r="F1311" i="15"/>
  <c r="I1311" i="15" s="1"/>
  <c r="M1310" i="15"/>
  <c r="L1310" i="15"/>
  <c r="J1310" i="15"/>
  <c r="F1310" i="15"/>
  <c r="I1310" i="15" s="1"/>
  <c r="M1309" i="15"/>
  <c r="L1309" i="15"/>
  <c r="J1309" i="15"/>
  <c r="F1309" i="15"/>
  <c r="M1308" i="15"/>
  <c r="L1308" i="15"/>
  <c r="J1308" i="15"/>
  <c r="F1308" i="15"/>
  <c r="M1307" i="15"/>
  <c r="L1307" i="15"/>
  <c r="J1307" i="15"/>
  <c r="F1307" i="15"/>
  <c r="M1306" i="15"/>
  <c r="L1306" i="15"/>
  <c r="J1306" i="15"/>
  <c r="F1306" i="15"/>
  <c r="M1305" i="15"/>
  <c r="L1305" i="15"/>
  <c r="J1305" i="15"/>
  <c r="F1305" i="15"/>
  <c r="I1305" i="15" s="1"/>
  <c r="M1304" i="15"/>
  <c r="L1304" i="15"/>
  <c r="J1304" i="15"/>
  <c r="F1304" i="15"/>
  <c r="M1303" i="15"/>
  <c r="L1303" i="15"/>
  <c r="J1303" i="15"/>
  <c r="F1303" i="15"/>
  <c r="I1303" i="15" s="1"/>
  <c r="M1302" i="15"/>
  <c r="L1302" i="15"/>
  <c r="J1302" i="15"/>
  <c r="F1302" i="15"/>
  <c r="I1302" i="15" s="1"/>
  <c r="M1301" i="15"/>
  <c r="L1301" i="15"/>
  <c r="J1301" i="15"/>
  <c r="F1301" i="15"/>
  <c r="I1301" i="15" s="1"/>
  <c r="M1300" i="15"/>
  <c r="L1300" i="15"/>
  <c r="J1300" i="15"/>
  <c r="F1300" i="15"/>
  <c r="I1300" i="15" s="1"/>
  <c r="M1299" i="15"/>
  <c r="L1299" i="15"/>
  <c r="J1299" i="15"/>
  <c r="F1299" i="15"/>
  <c r="I1299" i="15" s="1"/>
  <c r="M1298" i="15"/>
  <c r="L1298" i="15"/>
  <c r="J1298" i="15"/>
  <c r="F1298" i="15"/>
  <c r="I1298" i="15" s="1"/>
  <c r="M1297" i="15"/>
  <c r="L1297" i="15"/>
  <c r="J1297" i="15"/>
  <c r="F1297" i="15"/>
  <c r="M1296" i="15"/>
  <c r="L1296" i="15"/>
  <c r="J1296" i="15"/>
  <c r="F1296" i="15"/>
  <c r="M1295" i="15"/>
  <c r="L1295" i="15"/>
  <c r="J1295" i="15"/>
  <c r="F1295" i="15"/>
  <c r="I1295" i="15" s="1"/>
  <c r="M1294" i="15"/>
  <c r="L1294" i="15"/>
  <c r="J1294" i="15"/>
  <c r="F1294" i="15"/>
  <c r="M1293" i="15"/>
  <c r="L1293" i="15"/>
  <c r="J1293" i="15"/>
  <c r="F1293" i="15"/>
  <c r="I1293" i="15" s="1"/>
  <c r="M1292" i="15"/>
  <c r="L1292" i="15"/>
  <c r="J1292" i="15"/>
  <c r="F1292" i="15"/>
  <c r="I1292" i="15" s="1"/>
  <c r="M1291" i="15"/>
  <c r="L1291" i="15"/>
  <c r="J1291" i="15"/>
  <c r="F1291" i="15"/>
  <c r="M1290" i="15"/>
  <c r="L1290" i="15"/>
  <c r="J1290" i="15"/>
  <c r="F1290" i="15"/>
  <c r="I1290" i="15" s="1"/>
  <c r="M1289" i="15"/>
  <c r="L1289" i="15"/>
  <c r="J1289" i="15"/>
  <c r="F1289" i="15"/>
  <c r="M1288" i="15"/>
  <c r="L1288" i="15"/>
  <c r="J1288" i="15"/>
  <c r="F1288" i="15"/>
  <c r="M1287" i="15"/>
  <c r="L1287" i="15"/>
  <c r="J1287" i="15"/>
  <c r="F1287" i="15"/>
  <c r="M1286" i="15"/>
  <c r="L1286" i="15"/>
  <c r="J1286" i="15"/>
  <c r="F1286" i="15"/>
  <c r="I1286" i="15" s="1"/>
  <c r="M1285" i="15"/>
  <c r="L1285" i="15"/>
  <c r="J1285" i="15"/>
  <c r="F1285" i="15"/>
  <c r="I1285" i="15" s="1"/>
  <c r="M1284" i="15"/>
  <c r="L1284" i="15"/>
  <c r="J1284" i="15"/>
  <c r="F1284" i="15"/>
  <c r="I1284" i="15" s="1"/>
  <c r="M1283" i="15"/>
  <c r="L1283" i="15"/>
  <c r="J1283" i="15"/>
  <c r="F1283" i="15"/>
  <c r="M1282" i="15"/>
  <c r="L1282" i="15"/>
  <c r="J1282" i="15"/>
  <c r="F1282" i="15"/>
  <c r="I1282" i="15" s="1"/>
  <c r="M1281" i="15"/>
  <c r="L1281" i="15"/>
  <c r="J1281" i="15"/>
  <c r="F1281" i="15"/>
  <c r="M1280" i="15"/>
  <c r="L1280" i="15"/>
  <c r="J1280" i="15"/>
  <c r="F1280" i="15"/>
  <c r="M1279" i="15"/>
  <c r="L1279" i="15"/>
  <c r="J1279" i="15"/>
  <c r="F1279" i="15"/>
  <c r="M1278" i="15"/>
  <c r="L1278" i="15"/>
  <c r="J1278" i="15"/>
  <c r="F1278" i="15"/>
  <c r="I1278" i="15" s="1"/>
  <c r="M1277" i="15"/>
  <c r="L1277" i="15"/>
  <c r="J1277" i="15"/>
  <c r="F1277" i="15"/>
  <c r="I1277" i="15" s="1"/>
  <c r="M1276" i="15"/>
  <c r="L1276" i="15"/>
  <c r="J1276" i="15"/>
  <c r="F1276" i="15"/>
  <c r="I1276" i="15" s="1"/>
  <c r="M1275" i="15"/>
  <c r="L1275" i="15"/>
  <c r="J1275" i="15"/>
  <c r="F1275" i="15"/>
  <c r="I1275" i="15" s="1"/>
  <c r="M1274" i="15"/>
  <c r="L1274" i="15"/>
  <c r="J1274" i="15"/>
  <c r="F1274" i="15"/>
  <c r="I1274" i="15" s="1"/>
  <c r="M1273" i="15"/>
  <c r="L1273" i="15"/>
  <c r="J1273" i="15"/>
  <c r="F1273" i="15"/>
  <c r="M1272" i="15"/>
  <c r="L1272" i="15"/>
  <c r="J1272" i="15"/>
  <c r="F1272" i="15"/>
  <c r="M1271" i="15"/>
  <c r="L1271" i="15"/>
  <c r="J1271" i="15"/>
  <c r="F1271" i="15"/>
  <c r="I1271" i="15" s="1"/>
  <c r="M1270" i="15"/>
  <c r="L1270" i="15"/>
  <c r="J1270" i="15"/>
  <c r="F1270" i="15"/>
  <c r="I1270" i="15" s="1"/>
  <c r="M1269" i="15"/>
  <c r="L1269" i="15"/>
  <c r="J1269" i="15"/>
  <c r="F1269" i="15"/>
  <c r="I1269" i="15" s="1"/>
  <c r="M1268" i="15"/>
  <c r="L1268" i="15"/>
  <c r="J1268" i="15"/>
  <c r="F1268" i="15"/>
  <c r="I1268" i="15" s="1"/>
  <c r="M1267" i="15"/>
  <c r="L1267" i="15"/>
  <c r="J1267" i="15"/>
  <c r="F1267" i="15"/>
  <c r="I1267" i="15" s="1"/>
  <c r="M1266" i="15"/>
  <c r="L1266" i="15"/>
  <c r="J1266" i="15"/>
  <c r="F1266" i="15"/>
  <c r="I1266" i="15" s="1"/>
  <c r="M1265" i="15"/>
  <c r="L1265" i="15"/>
  <c r="J1265" i="15"/>
  <c r="F1265" i="15"/>
  <c r="M1264" i="15"/>
  <c r="L1264" i="15"/>
  <c r="J1264" i="15"/>
  <c r="F1264" i="15"/>
  <c r="M1263" i="15"/>
  <c r="L1263" i="15"/>
  <c r="J1263" i="15"/>
  <c r="F1263" i="15"/>
  <c r="M1262" i="15"/>
  <c r="L1262" i="15"/>
  <c r="J1262" i="15"/>
  <c r="F1262" i="15"/>
  <c r="M1261" i="15"/>
  <c r="L1261" i="15"/>
  <c r="J1261" i="15"/>
  <c r="F1261" i="15"/>
  <c r="I1261" i="15" s="1"/>
  <c r="F1260" i="15"/>
  <c r="Q1259" i="15"/>
  <c r="F1259" i="15"/>
  <c r="Q1258" i="15"/>
  <c r="S1258" i="15" s="1"/>
  <c r="F1258" i="15"/>
  <c r="Q1257" i="15"/>
  <c r="F1257" i="15"/>
  <c r="M1256" i="15"/>
  <c r="L1256" i="15"/>
  <c r="J1256" i="15"/>
  <c r="M1255" i="15"/>
  <c r="L1255" i="15"/>
  <c r="J1255" i="15"/>
  <c r="M1254" i="15"/>
  <c r="L1254" i="15"/>
  <c r="J1254" i="15"/>
  <c r="M1253" i="15"/>
  <c r="L1253" i="15"/>
  <c r="J1253" i="15"/>
  <c r="M1252" i="15"/>
  <c r="L1252" i="15"/>
  <c r="J1252" i="15"/>
  <c r="M1251" i="15"/>
  <c r="L1251" i="15"/>
  <c r="J1251" i="15"/>
  <c r="M1250" i="15"/>
  <c r="L1250" i="15"/>
  <c r="J1250" i="15"/>
  <c r="M1249" i="15"/>
  <c r="L1249" i="15"/>
  <c r="J1249" i="15"/>
  <c r="M1248" i="15"/>
  <c r="L1248" i="15"/>
  <c r="J1248" i="15"/>
  <c r="M1247" i="15"/>
  <c r="L1247" i="15"/>
  <c r="J1247" i="15"/>
  <c r="M1246" i="15"/>
  <c r="L1246" i="15"/>
  <c r="J1246" i="15"/>
  <c r="M1245" i="15"/>
  <c r="L1245" i="15"/>
  <c r="J1245" i="15"/>
  <c r="M1244" i="15"/>
  <c r="L1244" i="15"/>
  <c r="J1244" i="15"/>
  <c r="M1243" i="15"/>
  <c r="L1243" i="15"/>
  <c r="J1243" i="15"/>
  <c r="M1242" i="15"/>
  <c r="L1242" i="15"/>
  <c r="J1242" i="15"/>
  <c r="M1241" i="15"/>
  <c r="L1241" i="15"/>
  <c r="J1241" i="15"/>
  <c r="M1240" i="15"/>
  <c r="L1240" i="15"/>
  <c r="J1240" i="15"/>
  <c r="M1239" i="15"/>
  <c r="L1239" i="15"/>
  <c r="J1239" i="15"/>
  <c r="M1238" i="15"/>
  <c r="L1238" i="15"/>
  <c r="J1238" i="15"/>
  <c r="M1237" i="15"/>
  <c r="L1237" i="15"/>
  <c r="J1237" i="15"/>
  <c r="F1236" i="15"/>
  <c r="Q1235" i="15"/>
  <c r="R1235" i="15" s="1"/>
  <c r="F1235" i="15"/>
  <c r="M1234" i="15"/>
  <c r="L1234" i="15"/>
  <c r="J1234" i="15"/>
  <c r="M1233" i="15"/>
  <c r="L1233" i="15"/>
  <c r="J1233" i="15"/>
  <c r="M1232" i="15"/>
  <c r="L1232" i="15"/>
  <c r="J1232" i="15"/>
  <c r="M1231" i="15"/>
  <c r="L1231" i="15"/>
  <c r="J1231" i="15"/>
  <c r="M1230" i="15"/>
  <c r="L1230" i="15"/>
  <c r="J1230" i="15"/>
  <c r="M1229" i="15"/>
  <c r="L1229" i="15"/>
  <c r="J1229" i="15"/>
  <c r="M1228" i="15"/>
  <c r="L1228" i="15"/>
  <c r="J1228" i="15"/>
  <c r="M1227" i="15"/>
  <c r="L1227" i="15"/>
  <c r="J1227" i="15"/>
  <c r="M1226" i="15"/>
  <c r="L1226" i="15"/>
  <c r="J1226" i="15"/>
  <c r="M1225" i="15"/>
  <c r="L1225" i="15"/>
  <c r="J1225" i="15"/>
  <c r="M1224" i="15"/>
  <c r="L1224" i="15"/>
  <c r="J1224" i="15"/>
  <c r="M1223" i="15"/>
  <c r="L1223" i="15"/>
  <c r="J1223" i="15"/>
  <c r="M1222" i="15"/>
  <c r="L1222" i="15"/>
  <c r="J1222" i="15"/>
  <c r="F1221" i="15"/>
  <c r="M1220" i="15"/>
  <c r="L1220" i="15"/>
  <c r="J1220" i="15"/>
  <c r="M1219" i="15"/>
  <c r="L1219" i="15"/>
  <c r="J1219" i="15"/>
  <c r="M1218" i="15"/>
  <c r="L1218" i="15"/>
  <c r="J1218" i="15"/>
  <c r="M1217" i="15"/>
  <c r="L1217" i="15"/>
  <c r="J1217" i="15"/>
  <c r="M1216" i="15"/>
  <c r="L1216" i="15"/>
  <c r="J1216" i="15"/>
  <c r="M1215" i="15"/>
  <c r="L1215" i="15"/>
  <c r="J1215" i="15"/>
  <c r="M1214" i="15"/>
  <c r="L1214" i="15"/>
  <c r="J1214" i="15"/>
  <c r="M1213" i="15"/>
  <c r="L1213" i="15"/>
  <c r="J1213" i="15"/>
  <c r="M1212" i="15"/>
  <c r="L1212" i="15"/>
  <c r="J1212" i="15"/>
  <c r="M1211" i="15"/>
  <c r="L1211" i="15"/>
  <c r="J1211" i="15"/>
  <c r="M1210" i="15"/>
  <c r="L1210" i="15"/>
  <c r="J1210" i="15"/>
  <c r="M1209" i="15"/>
  <c r="L1209" i="15"/>
  <c r="J1209" i="15"/>
  <c r="M1208" i="15"/>
  <c r="L1208" i="15"/>
  <c r="J1208" i="15"/>
  <c r="M1207" i="15"/>
  <c r="L1207" i="15"/>
  <c r="J1207" i="15"/>
  <c r="M1206" i="15"/>
  <c r="L1206" i="15"/>
  <c r="J1206" i="15"/>
  <c r="M1205" i="15"/>
  <c r="L1205" i="15"/>
  <c r="J1205" i="15"/>
  <c r="F1204" i="15"/>
  <c r="Q1203" i="15"/>
  <c r="S1203" i="15" s="1"/>
  <c r="F1203" i="15"/>
  <c r="Q1202" i="15"/>
  <c r="F1202" i="15"/>
  <c r="F1201" i="15"/>
  <c r="M1200" i="15"/>
  <c r="L1200" i="15"/>
  <c r="J1200" i="15"/>
  <c r="M1199" i="15"/>
  <c r="L1199" i="15"/>
  <c r="J1199" i="15"/>
  <c r="M1198" i="15"/>
  <c r="L1198" i="15"/>
  <c r="J1198" i="15"/>
  <c r="M1197" i="15"/>
  <c r="L1197" i="15"/>
  <c r="J1197" i="15"/>
  <c r="M1196" i="15"/>
  <c r="L1196" i="15"/>
  <c r="J1196" i="15"/>
  <c r="M1195" i="15"/>
  <c r="L1195" i="15"/>
  <c r="J1195" i="15"/>
  <c r="M1194" i="15"/>
  <c r="L1194" i="15"/>
  <c r="J1194" i="15"/>
  <c r="M1193" i="15"/>
  <c r="L1193" i="15"/>
  <c r="J1193" i="15"/>
  <c r="M1192" i="15"/>
  <c r="L1192" i="15"/>
  <c r="J1192" i="15"/>
  <c r="M1191" i="15"/>
  <c r="L1191" i="15"/>
  <c r="J1191" i="15"/>
  <c r="M1190" i="15"/>
  <c r="L1190" i="15"/>
  <c r="J1190" i="15"/>
  <c r="M1189" i="15"/>
  <c r="L1189" i="15"/>
  <c r="J1189" i="15"/>
  <c r="M1188" i="15"/>
  <c r="L1188" i="15"/>
  <c r="J1188" i="15"/>
  <c r="M1187" i="15"/>
  <c r="L1187" i="15"/>
  <c r="J1187" i="15"/>
  <c r="M1186" i="15"/>
  <c r="L1186" i="15"/>
  <c r="J1186" i="15"/>
  <c r="M1185" i="15"/>
  <c r="L1185" i="15"/>
  <c r="J1185" i="15"/>
  <c r="M1184" i="15"/>
  <c r="L1184" i="15"/>
  <c r="J1184" i="15"/>
  <c r="M1183" i="15"/>
  <c r="L1183" i="15"/>
  <c r="J1183" i="15"/>
  <c r="M1182" i="15"/>
  <c r="L1182" i="15"/>
  <c r="J1182" i="15"/>
  <c r="M1181" i="15"/>
  <c r="L1181" i="15"/>
  <c r="J1181" i="15"/>
  <c r="M1180" i="15"/>
  <c r="L1180" i="15"/>
  <c r="J1180" i="15"/>
  <c r="M1179" i="15"/>
  <c r="L1179" i="15"/>
  <c r="J1179" i="15"/>
  <c r="M1178" i="15"/>
  <c r="L1178" i="15"/>
  <c r="J1178" i="15"/>
  <c r="M1177" i="15"/>
  <c r="L1177" i="15"/>
  <c r="J1177" i="15"/>
  <c r="M1176" i="15"/>
  <c r="L1176" i="15"/>
  <c r="J1176" i="15"/>
  <c r="M1175" i="15"/>
  <c r="L1175" i="15"/>
  <c r="J1175" i="15"/>
  <c r="M1174" i="15"/>
  <c r="L1174" i="15"/>
  <c r="J1174" i="15"/>
  <c r="M1173" i="15"/>
  <c r="L1173" i="15"/>
  <c r="J1173" i="15"/>
  <c r="M1172" i="15"/>
  <c r="L1172" i="15"/>
  <c r="J1172" i="15"/>
  <c r="M1171" i="15"/>
  <c r="L1171" i="15"/>
  <c r="J1171" i="15"/>
  <c r="M1170" i="15"/>
  <c r="L1170" i="15"/>
  <c r="J1170" i="15"/>
  <c r="M1169" i="15"/>
  <c r="L1169" i="15"/>
  <c r="J1169" i="15"/>
  <c r="M1168" i="15"/>
  <c r="L1168" i="15"/>
  <c r="J1168" i="15"/>
  <c r="M1167" i="15"/>
  <c r="L1167" i="15"/>
  <c r="J1167" i="15"/>
  <c r="M1166" i="15"/>
  <c r="L1166" i="15"/>
  <c r="J1166" i="15"/>
  <c r="M1165" i="15"/>
  <c r="L1165" i="15"/>
  <c r="J1165" i="15"/>
  <c r="M1164" i="15"/>
  <c r="L1164" i="15"/>
  <c r="J1164" i="15"/>
  <c r="M1163" i="15"/>
  <c r="L1163" i="15"/>
  <c r="J1163" i="15"/>
  <c r="M1162" i="15"/>
  <c r="L1162" i="15"/>
  <c r="J1162" i="15"/>
  <c r="M1161" i="15"/>
  <c r="L1161" i="15"/>
  <c r="J1161" i="15"/>
  <c r="M1160" i="15"/>
  <c r="L1160" i="15"/>
  <c r="J1160" i="15"/>
  <c r="M1159" i="15"/>
  <c r="L1159" i="15"/>
  <c r="J1159" i="15"/>
  <c r="M1158" i="15"/>
  <c r="L1158" i="15"/>
  <c r="J1158" i="15"/>
  <c r="M1157" i="15"/>
  <c r="L1157" i="15"/>
  <c r="J1157" i="15"/>
  <c r="M1156" i="15"/>
  <c r="L1156" i="15"/>
  <c r="J1156" i="15"/>
  <c r="M1155" i="15"/>
  <c r="L1155" i="15"/>
  <c r="J1155" i="15"/>
  <c r="M1154" i="15"/>
  <c r="L1154" i="15"/>
  <c r="J1154" i="15"/>
  <c r="M1153" i="15"/>
  <c r="L1153" i="15"/>
  <c r="J1153" i="15"/>
  <c r="M1152" i="15"/>
  <c r="L1152" i="15"/>
  <c r="J1152" i="15"/>
  <c r="M1151" i="15"/>
  <c r="L1151" i="15"/>
  <c r="J1151" i="15"/>
  <c r="M1150" i="15"/>
  <c r="L1150" i="15"/>
  <c r="J1150" i="15"/>
  <c r="M1149" i="15"/>
  <c r="L1149" i="15"/>
  <c r="J1149" i="15"/>
  <c r="M1148" i="15"/>
  <c r="L1148" i="15"/>
  <c r="J1148" i="15"/>
  <c r="M1147" i="15"/>
  <c r="L1147" i="15"/>
  <c r="J1147" i="15"/>
  <c r="M1146" i="15"/>
  <c r="L1146" i="15"/>
  <c r="J1146" i="15"/>
  <c r="M1145" i="15"/>
  <c r="L1145" i="15"/>
  <c r="J1145" i="15"/>
  <c r="M1144" i="15"/>
  <c r="L1144" i="15"/>
  <c r="J1144" i="15"/>
  <c r="M1143" i="15"/>
  <c r="L1143" i="15"/>
  <c r="J1143" i="15"/>
  <c r="M1142" i="15"/>
  <c r="L1142" i="15"/>
  <c r="J1142" i="15"/>
  <c r="M1141" i="15"/>
  <c r="L1141" i="15"/>
  <c r="J1141" i="15"/>
  <c r="M1140" i="15"/>
  <c r="L1140" i="15"/>
  <c r="J1140" i="15"/>
  <c r="M1139" i="15"/>
  <c r="L1139" i="15"/>
  <c r="J1139" i="15"/>
  <c r="M1138" i="15"/>
  <c r="L1138" i="15"/>
  <c r="J1138" i="15"/>
  <c r="M1137" i="15"/>
  <c r="L1137" i="15"/>
  <c r="J1137" i="15"/>
  <c r="M1136" i="15"/>
  <c r="L1136" i="15"/>
  <c r="J1136" i="15"/>
  <c r="M1135" i="15"/>
  <c r="L1135" i="15"/>
  <c r="J1135" i="15"/>
  <c r="M1134" i="15"/>
  <c r="L1134" i="15"/>
  <c r="J1134" i="15"/>
  <c r="M1133" i="15"/>
  <c r="L1133" i="15"/>
  <c r="J1133" i="15"/>
  <c r="M1132" i="15"/>
  <c r="L1132" i="15"/>
  <c r="J1132" i="15"/>
  <c r="M1131" i="15"/>
  <c r="L1131" i="15"/>
  <c r="J1131" i="15"/>
  <c r="M1130" i="15"/>
  <c r="L1130" i="15"/>
  <c r="J1130" i="15"/>
  <c r="M1129" i="15"/>
  <c r="L1129" i="15"/>
  <c r="J1129" i="15"/>
  <c r="M1128" i="15"/>
  <c r="L1128" i="15"/>
  <c r="J1128" i="15"/>
  <c r="M1127" i="15"/>
  <c r="L1127" i="15"/>
  <c r="J1127" i="15"/>
  <c r="M1126" i="15"/>
  <c r="L1126" i="15"/>
  <c r="J1126" i="15"/>
  <c r="M1125" i="15"/>
  <c r="L1125" i="15"/>
  <c r="J1125" i="15"/>
  <c r="M1124" i="15"/>
  <c r="L1124" i="15"/>
  <c r="J1124" i="15"/>
  <c r="M1123" i="15"/>
  <c r="L1123" i="15"/>
  <c r="J1123" i="15"/>
  <c r="M1122" i="15"/>
  <c r="L1122" i="15"/>
  <c r="J1122" i="15"/>
  <c r="M1121" i="15"/>
  <c r="L1121" i="15"/>
  <c r="J1121" i="15"/>
  <c r="M1120" i="15"/>
  <c r="L1120" i="15"/>
  <c r="J1120" i="15"/>
  <c r="M1119" i="15"/>
  <c r="L1119" i="15"/>
  <c r="J1119" i="15"/>
  <c r="M1118" i="15"/>
  <c r="L1118" i="15"/>
  <c r="J1118" i="15"/>
  <c r="M1117" i="15"/>
  <c r="L1117" i="15"/>
  <c r="J1117" i="15"/>
  <c r="M1116" i="15"/>
  <c r="L1116" i="15"/>
  <c r="J1116" i="15"/>
  <c r="M1115" i="15"/>
  <c r="L1115" i="15"/>
  <c r="J1115" i="15"/>
  <c r="M1114" i="15"/>
  <c r="L1114" i="15"/>
  <c r="J1114" i="15"/>
  <c r="F1113" i="15"/>
  <c r="M1112" i="15"/>
  <c r="L1112" i="15"/>
  <c r="J1112" i="15"/>
  <c r="M1111" i="15"/>
  <c r="L1111" i="15"/>
  <c r="J1111" i="15"/>
  <c r="M1110" i="15"/>
  <c r="L1110" i="15"/>
  <c r="J1110" i="15"/>
  <c r="M1109" i="15"/>
  <c r="L1109" i="15"/>
  <c r="J1109" i="15"/>
  <c r="M1108" i="15"/>
  <c r="L1108" i="15"/>
  <c r="J1108" i="15"/>
  <c r="M1107" i="15"/>
  <c r="L1107" i="15"/>
  <c r="J1107" i="15"/>
  <c r="M1106" i="15"/>
  <c r="L1106" i="15"/>
  <c r="J1106" i="15"/>
  <c r="M1105" i="15"/>
  <c r="L1105" i="15"/>
  <c r="J1105" i="15"/>
  <c r="M1104" i="15"/>
  <c r="L1104" i="15"/>
  <c r="J1104" i="15"/>
  <c r="M1103" i="15"/>
  <c r="L1103" i="15"/>
  <c r="J1103" i="15"/>
  <c r="M1102" i="15"/>
  <c r="L1102" i="15"/>
  <c r="J1102" i="15"/>
  <c r="M1101" i="15"/>
  <c r="L1101" i="15"/>
  <c r="J1101" i="15"/>
  <c r="M1100" i="15"/>
  <c r="L1100" i="15"/>
  <c r="J1100" i="15"/>
  <c r="M1099" i="15"/>
  <c r="L1099" i="15"/>
  <c r="J1099" i="15"/>
  <c r="M1098" i="15"/>
  <c r="L1098" i="15"/>
  <c r="J1098" i="15"/>
  <c r="M1097" i="15"/>
  <c r="L1097" i="15"/>
  <c r="J1097" i="15"/>
  <c r="M1096" i="15"/>
  <c r="L1096" i="15"/>
  <c r="J1096" i="15"/>
  <c r="M1095" i="15"/>
  <c r="L1095" i="15"/>
  <c r="J1095" i="15"/>
  <c r="M1094" i="15"/>
  <c r="L1094" i="15"/>
  <c r="J1094" i="15"/>
  <c r="M1093" i="15"/>
  <c r="L1093" i="15"/>
  <c r="J1093" i="15"/>
  <c r="M1092" i="15"/>
  <c r="L1092" i="15"/>
  <c r="J1092" i="15"/>
  <c r="M1091" i="15"/>
  <c r="L1091" i="15"/>
  <c r="J1091" i="15"/>
  <c r="M1090" i="15"/>
  <c r="L1090" i="15"/>
  <c r="J1090" i="15"/>
  <c r="M1089" i="15"/>
  <c r="L1089" i="15"/>
  <c r="J1089" i="15"/>
  <c r="M1088" i="15"/>
  <c r="L1088" i="15"/>
  <c r="J1088" i="15"/>
  <c r="M1087" i="15"/>
  <c r="L1087" i="15"/>
  <c r="J1087" i="15"/>
  <c r="M1086" i="15"/>
  <c r="L1086" i="15"/>
  <c r="J1086" i="15"/>
  <c r="M1085" i="15"/>
  <c r="L1085" i="15"/>
  <c r="J1085" i="15"/>
  <c r="M1084" i="15"/>
  <c r="L1084" i="15"/>
  <c r="J1084" i="15"/>
  <c r="M1083" i="15"/>
  <c r="L1083" i="15"/>
  <c r="J1083" i="15"/>
  <c r="M1082" i="15"/>
  <c r="L1082" i="15"/>
  <c r="J1082" i="15"/>
  <c r="M1081" i="15"/>
  <c r="L1081" i="15"/>
  <c r="J1081" i="15"/>
  <c r="M1080" i="15"/>
  <c r="L1080" i="15"/>
  <c r="J1080" i="15"/>
  <c r="M1079" i="15"/>
  <c r="L1079" i="15"/>
  <c r="J1079" i="15"/>
  <c r="M1078" i="15"/>
  <c r="L1078" i="15"/>
  <c r="J1078" i="15"/>
  <c r="M1077" i="15"/>
  <c r="L1077" i="15"/>
  <c r="J1077" i="15"/>
  <c r="M1076" i="15"/>
  <c r="L1076" i="15"/>
  <c r="J1076" i="15"/>
  <c r="M1075" i="15"/>
  <c r="L1075" i="15"/>
  <c r="J1075" i="15"/>
  <c r="M1074" i="15"/>
  <c r="L1074" i="15"/>
  <c r="J1074" i="15"/>
  <c r="M1073" i="15"/>
  <c r="L1073" i="15"/>
  <c r="J1073" i="15"/>
  <c r="M1072" i="15"/>
  <c r="L1072" i="15"/>
  <c r="J1072" i="15"/>
  <c r="M1071" i="15"/>
  <c r="L1071" i="15"/>
  <c r="J1071" i="15"/>
  <c r="M1070" i="15"/>
  <c r="L1070" i="15"/>
  <c r="J1070" i="15"/>
  <c r="M1069" i="15"/>
  <c r="L1069" i="15"/>
  <c r="J1069" i="15"/>
  <c r="M1068" i="15"/>
  <c r="L1068" i="15"/>
  <c r="J1068" i="15"/>
  <c r="M1067" i="15"/>
  <c r="L1067" i="15"/>
  <c r="J1067" i="15"/>
  <c r="M1066" i="15"/>
  <c r="L1066" i="15"/>
  <c r="J1066" i="15"/>
  <c r="M1065" i="15"/>
  <c r="L1065" i="15"/>
  <c r="J1065" i="15"/>
  <c r="M1064" i="15"/>
  <c r="L1064" i="15"/>
  <c r="J1064" i="15"/>
  <c r="M1063" i="15"/>
  <c r="L1063" i="15"/>
  <c r="J1063" i="15"/>
  <c r="M1062" i="15"/>
  <c r="L1062" i="15"/>
  <c r="J1062" i="15"/>
  <c r="M1061" i="15"/>
  <c r="L1061" i="15"/>
  <c r="J1061" i="15"/>
  <c r="M1060" i="15"/>
  <c r="L1060" i="15"/>
  <c r="J1060" i="15"/>
  <c r="M1059" i="15"/>
  <c r="L1059" i="15"/>
  <c r="J1059" i="15"/>
  <c r="M1058" i="15"/>
  <c r="L1058" i="15"/>
  <c r="J1058" i="15"/>
  <c r="M1057" i="15"/>
  <c r="L1057" i="15"/>
  <c r="J1057" i="15"/>
  <c r="M1056" i="15"/>
  <c r="L1056" i="15"/>
  <c r="J1056" i="15"/>
  <c r="M1055" i="15"/>
  <c r="L1055" i="15"/>
  <c r="J1055" i="15"/>
  <c r="M1054" i="15"/>
  <c r="L1054" i="15"/>
  <c r="J1054" i="15"/>
  <c r="M1053" i="15"/>
  <c r="L1053" i="15"/>
  <c r="J1053" i="15"/>
  <c r="M1052" i="15"/>
  <c r="L1052" i="15"/>
  <c r="J1052" i="15"/>
  <c r="M1051" i="15"/>
  <c r="L1051" i="15"/>
  <c r="J1051" i="15"/>
  <c r="M1050" i="15"/>
  <c r="L1050" i="15"/>
  <c r="J1050" i="15"/>
  <c r="M1049" i="15"/>
  <c r="L1049" i="15"/>
  <c r="J1049" i="15"/>
  <c r="M1048" i="15"/>
  <c r="L1048" i="15"/>
  <c r="J1048" i="15"/>
  <c r="M1047" i="15"/>
  <c r="L1047" i="15"/>
  <c r="J1047" i="15"/>
  <c r="M1046" i="15"/>
  <c r="L1046" i="15"/>
  <c r="J1046" i="15"/>
  <c r="M1045" i="15"/>
  <c r="L1045" i="15"/>
  <c r="J1045" i="15"/>
  <c r="M1044" i="15"/>
  <c r="L1044" i="15"/>
  <c r="J1044" i="15"/>
  <c r="M1043" i="15"/>
  <c r="L1043" i="15"/>
  <c r="J1043" i="15"/>
  <c r="M1042" i="15"/>
  <c r="L1042" i="15"/>
  <c r="J1042" i="15"/>
  <c r="M1041" i="15"/>
  <c r="L1041" i="15"/>
  <c r="J1041" i="15"/>
  <c r="M1040" i="15"/>
  <c r="L1040" i="15"/>
  <c r="J1040" i="15"/>
  <c r="M1039" i="15"/>
  <c r="L1039" i="15"/>
  <c r="J1039" i="15"/>
  <c r="M1038" i="15"/>
  <c r="L1038" i="15"/>
  <c r="J1038" i="15"/>
  <c r="M1037" i="15"/>
  <c r="L1037" i="15"/>
  <c r="J1037" i="15"/>
  <c r="F1036" i="15"/>
  <c r="Q1035" i="15"/>
  <c r="R1035" i="15" s="1"/>
  <c r="F1035" i="15"/>
  <c r="M1034" i="15"/>
  <c r="L1034" i="15"/>
  <c r="J1034" i="15"/>
  <c r="M1033" i="15"/>
  <c r="L1033" i="15"/>
  <c r="J1033" i="15"/>
  <c r="M1032" i="15"/>
  <c r="L1032" i="15"/>
  <c r="J1032" i="15"/>
  <c r="F1031" i="15"/>
  <c r="M1030" i="15"/>
  <c r="L1030" i="15"/>
  <c r="J1030" i="15"/>
  <c r="M1029" i="15"/>
  <c r="L1029" i="15"/>
  <c r="J1029" i="15"/>
  <c r="M1028" i="15"/>
  <c r="L1028" i="15"/>
  <c r="J1028" i="15"/>
  <c r="M1027" i="15"/>
  <c r="L1027" i="15"/>
  <c r="J1027" i="15"/>
  <c r="M1026" i="15"/>
  <c r="L1026" i="15"/>
  <c r="J1026" i="15"/>
  <c r="M1025" i="15"/>
  <c r="L1025" i="15"/>
  <c r="J1025" i="15"/>
  <c r="M1024" i="15"/>
  <c r="L1024" i="15"/>
  <c r="J1024" i="15"/>
  <c r="M1023" i="15"/>
  <c r="L1023" i="15"/>
  <c r="J1023" i="15"/>
  <c r="M1022" i="15"/>
  <c r="L1022" i="15"/>
  <c r="J1022" i="15"/>
  <c r="M1021" i="15"/>
  <c r="L1021" i="15"/>
  <c r="J1021" i="15"/>
  <c r="M1020" i="15"/>
  <c r="L1020" i="15"/>
  <c r="J1020" i="15"/>
  <c r="M1019" i="15"/>
  <c r="L1019" i="15"/>
  <c r="J1019" i="15"/>
  <c r="M1018" i="15"/>
  <c r="L1018" i="15"/>
  <c r="J1018" i="15"/>
  <c r="M1017" i="15"/>
  <c r="L1017" i="15"/>
  <c r="J1017" i="15"/>
  <c r="M1016" i="15"/>
  <c r="L1016" i="15"/>
  <c r="J1016" i="15"/>
  <c r="M1015" i="15"/>
  <c r="L1015" i="15"/>
  <c r="J1015" i="15"/>
  <c r="M1014" i="15"/>
  <c r="L1014" i="15"/>
  <c r="J1014" i="15"/>
  <c r="M1013" i="15"/>
  <c r="L1013" i="15"/>
  <c r="J1013" i="15"/>
  <c r="M1012" i="15"/>
  <c r="L1012" i="15"/>
  <c r="J1012" i="15"/>
  <c r="M1011" i="15"/>
  <c r="L1011" i="15"/>
  <c r="J1011" i="15"/>
  <c r="M1010" i="15"/>
  <c r="L1010" i="15"/>
  <c r="J1010" i="15"/>
  <c r="M1009" i="15"/>
  <c r="L1009" i="15"/>
  <c r="J1009" i="15"/>
  <c r="M1008" i="15"/>
  <c r="L1008" i="15"/>
  <c r="J1008" i="15"/>
  <c r="M1007" i="15"/>
  <c r="L1007" i="15"/>
  <c r="J1007" i="15"/>
  <c r="M1006" i="15"/>
  <c r="L1006" i="15"/>
  <c r="J1006" i="15"/>
  <c r="M1005" i="15"/>
  <c r="L1005" i="15"/>
  <c r="J1005" i="15"/>
  <c r="M1004" i="15"/>
  <c r="L1004" i="15"/>
  <c r="J1004" i="15"/>
  <c r="M1003" i="15"/>
  <c r="L1003" i="15"/>
  <c r="J1003" i="15"/>
  <c r="M1002" i="15"/>
  <c r="L1002" i="15"/>
  <c r="J1002" i="15"/>
  <c r="M1001" i="15"/>
  <c r="L1001" i="15"/>
  <c r="J1001" i="15"/>
  <c r="M1000" i="15"/>
  <c r="L1000" i="15"/>
  <c r="J1000" i="15"/>
  <c r="M999" i="15"/>
  <c r="L999" i="15"/>
  <c r="J999" i="15"/>
  <c r="M998" i="15"/>
  <c r="L998" i="15"/>
  <c r="J998" i="15"/>
  <c r="M997" i="15"/>
  <c r="L997" i="15"/>
  <c r="J997" i="15"/>
  <c r="M996" i="15"/>
  <c r="L996" i="15"/>
  <c r="J996" i="15"/>
  <c r="M995" i="15"/>
  <c r="L995" i="15"/>
  <c r="J995" i="15"/>
  <c r="M994" i="15"/>
  <c r="L994" i="15"/>
  <c r="J994" i="15"/>
  <c r="M993" i="15"/>
  <c r="L993" i="15"/>
  <c r="J993" i="15"/>
  <c r="M992" i="15"/>
  <c r="L992" i="15"/>
  <c r="J992" i="15"/>
  <c r="M991" i="15"/>
  <c r="L991" i="15"/>
  <c r="J991" i="15"/>
  <c r="M990" i="15"/>
  <c r="L990" i="15"/>
  <c r="J990" i="15"/>
  <c r="M989" i="15"/>
  <c r="L989" i="15"/>
  <c r="J989" i="15"/>
  <c r="M988" i="15"/>
  <c r="L988" i="15"/>
  <c r="J988" i="15"/>
  <c r="M987" i="15"/>
  <c r="L987" i="15"/>
  <c r="J987" i="15"/>
  <c r="M986" i="15"/>
  <c r="L986" i="15"/>
  <c r="J986" i="15"/>
  <c r="M985" i="15"/>
  <c r="L985" i="15"/>
  <c r="J985" i="15"/>
  <c r="M984" i="15"/>
  <c r="L984" i="15"/>
  <c r="J984" i="15"/>
  <c r="M983" i="15"/>
  <c r="L983" i="15"/>
  <c r="J983" i="15"/>
  <c r="M982" i="15"/>
  <c r="L982" i="15"/>
  <c r="J982" i="15"/>
  <c r="M981" i="15"/>
  <c r="L981" i="15"/>
  <c r="J981" i="15"/>
  <c r="M980" i="15"/>
  <c r="L980" i="15"/>
  <c r="J980" i="15"/>
  <c r="M979" i="15"/>
  <c r="L979" i="15"/>
  <c r="J979" i="15"/>
  <c r="M978" i="15"/>
  <c r="L978" i="15"/>
  <c r="J978" i="15"/>
  <c r="M977" i="15"/>
  <c r="L977" i="15"/>
  <c r="J977" i="15"/>
  <c r="M976" i="15"/>
  <c r="L976" i="15"/>
  <c r="J976" i="15"/>
  <c r="M975" i="15"/>
  <c r="L975" i="15"/>
  <c r="J975" i="15"/>
  <c r="M974" i="15"/>
  <c r="L974" i="15"/>
  <c r="J974" i="15"/>
  <c r="M973" i="15"/>
  <c r="L973" i="15"/>
  <c r="J973" i="15"/>
  <c r="M972" i="15"/>
  <c r="L972" i="15"/>
  <c r="J972" i="15"/>
  <c r="M971" i="15"/>
  <c r="L971" i="15"/>
  <c r="J971" i="15"/>
  <c r="M970" i="15"/>
  <c r="L970" i="15"/>
  <c r="J970" i="15"/>
  <c r="M969" i="15"/>
  <c r="L969" i="15"/>
  <c r="J969" i="15"/>
  <c r="M968" i="15"/>
  <c r="L968" i="15"/>
  <c r="J968" i="15"/>
  <c r="M967" i="15"/>
  <c r="L967" i="15"/>
  <c r="J967" i="15"/>
  <c r="M966" i="15"/>
  <c r="L966" i="15"/>
  <c r="J966" i="15"/>
  <c r="M965" i="15"/>
  <c r="L965" i="15"/>
  <c r="J965" i="15"/>
  <c r="M964" i="15"/>
  <c r="L964" i="15"/>
  <c r="J964" i="15"/>
  <c r="M963" i="15"/>
  <c r="L963" i="15"/>
  <c r="J963" i="15"/>
  <c r="M962" i="15"/>
  <c r="L962" i="15"/>
  <c r="J962" i="15"/>
  <c r="M961" i="15"/>
  <c r="L961" i="15"/>
  <c r="J961" i="15"/>
  <c r="M960" i="15"/>
  <c r="L960" i="15"/>
  <c r="J960" i="15"/>
  <c r="M959" i="15"/>
  <c r="L959" i="15"/>
  <c r="J959" i="15"/>
  <c r="M958" i="15"/>
  <c r="L958" i="15"/>
  <c r="J958" i="15"/>
  <c r="M957" i="15"/>
  <c r="L957" i="15"/>
  <c r="J957" i="15"/>
  <c r="M956" i="15"/>
  <c r="L956" i="15"/>
  <c r="J956" i="15"/>
  <c r="M955" i="15"/>
  <c r="L955" i="15"/>
  <c r="J955" i="15"/>
  <c r="M954" i="15"/>
  <c r="L954" i="15"/>
  <c r="J954" i="15"/>
  <c r="M953" i="15"/>
  <c r="L953" i="15"/>
  <c r="J953" i="15"/>
  <c r="M952" i="15"/>
  <c r="L952" i="15"/>
  <c r="J952" i="15"/>
  <c r="M951" i="15"/>
  <c r="L951" i="15"/>
  <c r="J951" i="15"/>
  <c r="M950" i="15"/>
  <c r="L950" i="15"/>
  <c r="J950" i="15"/>
  <c r="M949" i="15"/>
  <c r="L949" i="15"/>
  <c r="J949" i="15"/>
  <c r="M948" i="15"/>
  <c r="L948" i="15"/>
  <c r="J948" i="15"/>
  <c r="M947" i="15"/>
  <c r="L947" i="15"/>
  <c r="J947" i="15"/>
  <c r="M946" i="15"/>
  <c r="L946" i="15"/>
  <c r="J946" i="15"/>
  <c r="M945" i="15"/>
  <c r="L945" i="15"/>
  <c r="J945" i="15"/>
  <c r="M944" i="15"/>
  <c r="L944" i="15"/>
  <c r="J944" i="15"/>
  <c r="M943" i="15"/>
  <c r="L943" i="15"/>
  <c r="J943" i="15"/>
  <c r="M942" i="15"/>
  <c r="L942" i="15"/>
  <c r="J942" i="15"/>
  <c r="M941" i="15"/>
  <c r="L941" i="15"/>
  <c r="J941" i="15"/>
  <c r="M940" i="15"/>
  <c r="L940" i="15"/>
  <c r="J940" i="15"/>
  <c r="M939" i="15"/>
  <c r="L939" i="15"/>
  <c r="J939" i="15"/>
  <c r="M938" i="15"/>
  <c r="L938" i="15"/>
  <c r="J938" i="15"/>
  <c r="M937" i="15"/>
  <c r="L937" i="15"/>
  <c r="J937" i="15"/>
  <c r="M936" i="15"/>
  <c r="L936" i="15"/>
  <c r="J936" i="15"/>
  <c r="M935" i="15"/>
  <c r="L935" i="15"/>
  <c r="J935" i="15"/>
  <c r="M934" i="15"/>
  <c r="L934" i="15"/>
  <c r="J934" i="15"/>
  <c r="F933" i="15"/>
  <c r="M932" i="15"/>
  <c r="L932" i="15"/>
  <c r="J932" i="15"/>
  <c r="M931" i="15"/>
  <c r="L931" i="15"/>
  <c r="J931" i="15"/>
  <c r="M930" i="15"/>
  <c r="L930" i="15"/>
  <c r="J930" i="15"/>
  <c r="F929" i="15"/>
  <c r="M928" i="15"/>
  <c r="L928" i="15"/>
  <c r="J928" i="15"/>
  <c r="M927" i="15"/>
  <c r="L927" i="15"/>
  <c r="J927" i="15"/>
  <c r="M926" i="15"/>
  <c r="L926" i="15"/>
  <c r="J926" i="15"/>
  <c r="M925" i="15"/>
  <c r="L925" i="15"/>
  <c r="J925" i="15"/>
  <c r="F924" i="15"/>
  <c r="M923" i="15"/>
  <c r="L923" i="15"/>
  <c r="J923" i="15"/>
  <c r="M922" i="15"/>
  <c r="L922" i="15"/>
  <c r="J922" i="15"/>
  <c r="M921" i="15"/>
  <c r="L921" i="15"/>
  <c r="J921" i="15"/>
  <c r="M920" i="15"/>
  <c r="L920" i="15"/>
  <c r="J920" i="15"/>
  <c r="F919" i="15"/>
  <c r="Q918" i="15"/>
  <c r="R918" i="15" s="1"/>
  <c r="F918" i="15"/>
  <c r="M917" i="15"/>
  <c r="L917" i="15"/>
  <c r="J917" i="15"/>
  <c r="M916" i="15"/>
  <c r="L916" i="15"/>
  <c r="J916" i="15"/>
  <c r="M915" i="15"/>
  <c r="L915" i="15"/>
  <c r="J915" i="15"/>
  <c r="M914" i="15"/>
  <c r="L914" i="15"/>
  <c r="J914" i="15"/>
  <c r="M913" i="15"/>
  <c r="L913" i="15"/>
  <c r="J913" i="15"/>
  <c r="M912" i="15"/>
  <c r="L912" i="15"/>
  <c r="J912" i="15"/>
  <c r="M911" i="15"/>
  <c r="L911" i="15"/>
  <c r="J911" i="15"/>
  <c r="M910" i="15"/>
  <c r="L910" i="15"/>
  <c r="J910" i="15"/>
  <c r="M909" i="15"/>
  <c r="L909" i="15"/>
  <c r="J909" i="15"/>
  <c r="M908" i="15"/>
  <c r="L908" i="15"/>
  <c r="J908" i="15"/>
  <c r="M907" i="15"/>
  <c r="L907" i="15"/>
  <c r="J907" i="15"/>
  <c r="M906" i="15"/>
  <c r="L906" i="15"/>
  <c r="J906" i="15"/>
  <c r="M905" i="15"/>
  <c r="L905" i="15"/>
  <c r="J905" i="15"/>
  <c r="M904" i="15"/>
  <c r="L904" i="15"/>
  <c r="J904" i="15"/>
  <c r="M903" i="15"/>
  <c r="L903" i="15"/>
  <c r="J903" i="15"/>
  <c r="M902" i="15"/>
  <c r="L902" i="15"/>
  <c r="J902" i="15"/>
  <c r="M901" i="15"/>
  <c r="L901" i="15"/>
  <c r="J901" i="15"/>
  <c r="M900" i="15"/>
  <c r="L900" i="15"/>
  <c r="J900" i="15"/>
  <c r="M899" i="15"/>
  <c r="L899" i="15"/>
  <c r="J899" i="15"/>
  <c r="M898" i="15"/>
  <c r="L898" i="15"/>
  <c r="J898" i="15"/>
  <c r="M897" i="15"/>
  <c r="L897" i="15"/>
  <c r="J897" i="15"/>
  <c r="M896" i="15"/>
  <c r="L896" i="15"/>
  <c r="J896" i="15"/>
  <c r="M895" i="15"/>
  <c r="L895" i="15"/>
  <c r="J895" i="15"/>
  <c r="M894" i="15"/>
  <c r="L894" i="15"/>
  <c r="J894" i="15"/>
  <c r="M893" i="15"/>
  <c r="L893" i="15"/>
  <c r="J893" i="15"/>
  <c r="M892" i="15"/>
  <c r="L892" i="15"/>
  <c r="J892" i="15"/>
  <c r="M891" i="15"/>
  <c r="L891" i="15"/>
  <c r="J891" i="15"/>
  <c r="M890" i="15"/>
  <c r="L890" i="15"/>
  <c r="J890" i="15"/>
  <c r="M889" i="15"/>
  <c r="L889" i="15"/>
  <c r="J889" i="15"/>
  <c r="M888" i="15"/>
  <c r="L888" i="15"/>
  <c r="J888" i="15"/>
  <c r="F887" i="15"/>
  <c r="M886" i="15"/>
  <c r="L886" i="15"/>
  <c r="J886" i="15"/>
  <c r="M885" i="15"/>
  <c r="L885" i="15"/>
  <c r="J885" i="15"/>
  <c r="M884" i="15"/>
  <c r="L884" i="15"/>
  <c r="J884" i="15"/>
  <c r="M883" i="15"/>
  <c r="L883" i="15"/>
  <c r="J883" i="15"/>
  <c r="M882" i="15"/>
  <c r="L882" i="15"/>
  <c r="J882" i="15"/>
  <c r="M881" i="15"/>
  <c r="L881" i="15"/>
  <c r="J881" i="15"/>
  <c r="M880" i="15"/>
  <c r="L880" i="15"/>
  <c r="J880" i="15"/>
  <c r="M879" i="15"/>
  <c r="L879" i="15"/>
  <c r="J879" i="15"/>
  <c r="M878" i="15"/>
  <c r="L878" i="15"/>
  <c r="J878" i="15"/>
  <c r="M877" i="15"/>
  <c r="L877" i="15"/>
  <c r="J877" i="15"/>
  <c r="M876" i="15"/>
  <c r="L876" i="15"/>
  <c r="J876" i="15"/>
  <c r="M875" i="15"/>
  <c r="L875" i="15"/>
  <c r="J875" i="15"/>
  <c r="M874" i="15"/>
  <c r="L874" i="15"/>
  <c r="J874" i="15"/>
  <c r="M873" i="15"/>
  <c r="L873" i="15"/>
  <c r="J873" i="15"/>
  <c r="F872" i="15"/>
  <c r="Q871" i="15"/>
  <c r="R871" i="15" s="1"/>
  <c r="F871" i="15"/>
  <c r="Q870" i="15"/>
  <c r="S870" i="15" s="1"/>
  <c r="F870" i="15"/>
  <c r="F869" i="15"/>
  <c r="Q868" i="15"/>
  <c r="S868" i="15" s="1"/>
  <c r="F868" i="15"/>
  <c r="Q867" i="15"/>
  <c r="R867" i="15" s="1"/>
  <c r="F867" i="15"/>
  <c r="M866" i="15"/>
  <c r="L866" i="15"/>
  <c r="J866" i="15"/>
  <c r="M865" i="15"/>
  <c r="L865" i="15"/>
  <c r="J865" i="15"/>
  <c r="M864" i="15"/>
  <c r="L864" i="15"/>
  <c r="J864" i="15"/>
  <c r="M863" i="15"/>
  <c r="L863" i="15"/>
  <c r="J863" i="15"/>
  <c r="M862" i="15"/>
  <c r="L862" i="15"/>
  <c r="J862" i="15"/>
  <c r="M861" i="15"/>
  <c r="L861" i="15"/>
  <c r="J861" i="15"/>
  <c r="M860" i="15"/>
  <c r="L860" i="15"/>
  <c r="J860" i="15"/>
  <c r="M859" i="15"/>
  <c r="L859" i="15"/>
  <c r="J859" i="15"/>
  <c r="M858" i="15"/>
  <c r="L858" i="15"/>
  <c r="J858" i="15"/>
  <c r="M857" i="15"/>
  <c r="L857" i="15"/>
  <c r="J857" i="15"/>
  <c r="M856" i="15"/>
  <c r="L856" i="15"/>
  <c r="J856" i="15"/>
  <c r="M855" i="15"/>
  <c r="L855" i="15"/>
  <c r="J855" i="15"/>
  <c r="M854" i="15"/>
  <c r="L854" i="15"/>
  <c r="J854" i="15"/>
  <c r="M853" i="15"/>
  <c r="L853" i="15"/>
  <c r="J853" i="15"/>
  <c r="M852" i="15"/>
  <c r="L852" i="15"/>
  <c r="J852" i="15"/>
  <c r="M851" i="15"/>
  <c r="L851" i="15"/>
  <c r="J851" i="15"/>
  <c r="M850" i="15"/>
  <c r="L850" i="15"/>
  <c r="J850" i="15"/>
  <c r="M849" i="15"/>
  <c r="L849" i="15"/>
  <c r="J849" i="15"/>
  <c r="M848" i="15"/>
  <c r="L848" i="15"/>
  <c r="J848" i="15"/>
  <c r="M847" i="15"/>
  <c r="L847" i="15"/>
  <c r="J847" i="15"/>
  <c r="M846" i="15"/>
  <c r="L846" i="15"/>
  <c r="J846" i="15"/>
  <c r="M845" i="15"/>
  <c r="L845" i="15"/>
  <c r="J845" i="15"/>
  <c r="M844" i="15"/>
  <c r="L844" i="15"/>
  <c r="J844" i="15"/>
  <c r="M843" i="15"/>
  <c r="L843" i="15"/>
  <c r="J843" i="15"/>
  <c r="M842" i="15"/>
  <c r="L842" i="15"/>
  <c r="J842" i="15"/>
  <c r="M841" i="15"/>
  <c r="L841" i="15"/>
  <c r="J841" i="15"/>
  <c r="M840" i="15"/>
  <c r="L840" i="15"/>
  <c r="J840" i="15"/>
  <c r="M839" i="15"/>
  <c r="L839" i="15"/>
  <c r="J839" i="15"/>
  <c r="M838" i="15"/>
  <c r="L838" i="15"/>
  <c r="J838" i="15"/>
  <c r="M837" i="15"/>
  <c r="L837" i="15"/>
  <c r="J837" i="15"/>
  <c r="M836" i="15"/>
  <c r="L836" i="15"/>
  <c r="J836" i="15"/>
  <c r="M835" i="15"/>
  <c r="L835" i="15"/>
  <c r="J835" i="15"/>
  <c r="M834" i="15"/>
  <c r="L834" i="15"/>
  <c r="J834" i="15"/>
  <c r="M833" i="15"/>
  <c r="L833" i="15"/>
  <c r="J833" i="15"/>
  <c r="M832" i="15"/>
  <c r="L832" i="15"/>
  <c r="J832" i="15"/>
  <c r="M831" i="15"/>
  <c r="L831" i="15"/>
  <c r="J831" i="15"/>
  <c r="M830" i="15"/>
  <c r="L830" i="15"/>
  <c r="J830" i="15"/>
  <c r="M829" i="15"/>
  <c r="L829" i="15"/>
  <c r="J829" i="15"/>
  <c r="M828" i="15"/>
  <c r="L828" i="15"/>
  <c r="J828" i="15"/>
  <c r="M827" i="15"/>
  <c r="L827" i="15"/>
  <c r="J827" i="15"/>
  <c r="M826" i="15"/>
  <c r="L826" i="15"/>
  <c r="J826" i="15"/>
  <c r="M825" i="15"/>
  <c r="L825" i="15"/>
  <c r="J825" i="15"/>
  <c r="M824" i="15"/>
  <c r="L824" i="15"/>
  <c r="J824" i="15"/>
  <c r="M823" i="15"/>
  <c r="L823" i="15"/>
  <c r="J823" i="15"/>
  <c r="F822" i="15"/>
  <c r="M821" i="15"/>
  <c r="L821" i="15"/>
  <c r="J821" i="15"/>
  <c r="M820" i="15"/>
  <c r="L820" i="15"/>
  <c r="J820" i="15"/>
  <c r="M819" i="15"/>
  <c r="L819" i="15"/>
  <c r="J819" i="15"/>
  <c r="M818" i="15"/>
  <c r="L818" i="15"/>
  <c r="J818" i="15"/>
  <c r="M817" i="15"/>
  <c r="L817" i="15"/>
  <c r="J817" i="15"/>
  <c r="M816" i="15"/>
  <c r="L816" i="15"/>
  <c r="J816" i="15"/>
  <c r="M815" i="15"/>
  <c r="L815" i="15"/>
  <c r="J815" i="15"/>
  <c r="M814" i="15"/>
  <c r="L814" i="15"/>
  <c r="J814" i="15"/>
  <c r="M813" i="15"/>
  <c r="L813" i="15"/>
  <c r="J813" i="15"/>
  <c r="M812" i="15"/>
  <c r="L812" i="15"/>
  <c r="J812" i="15"/>
  <c r="M811" i="15"/>
  <c r="L811" i="15"/>
  <c r="J811" i="15"/>
  <c r="M810" i="15"/>
  <c r="L810" i="15"/>
  <c r="J810" i="15"/>
  <c r="M809" i="15"/>
  <c r="L809" i="15"/>
  <c r="J809" i="15"/>
  <c r="M808" i="15"/>
  <c r="L808" i="15"/>
  <c r="J808" i="15"/>
  <c r="M807" i="15"/>
  <c r="L807" i="15"/>
  <c r="J807" i="15"/>
  <c r="M806" i="15"/>
  <c r="L806" i="15"/>
  <c r="J806" i="15"/>
  <c r="M805" i="15"/>
  <c r="L805" i="15"/>
  <c r="J805" i="15"/>
  <c r="M804" i="15"/>
  <c r="L804" i="15"/>
  <c r="J804" i="15"/>
  <c r="F803" i="15"/>
  <c r="Q802" i="15"/>
  <c r="R802" i="15" s="1"/>
  <c r="F802" i="15"/>
  <c r="M801" i="15"/>
  <c r="L801" i="15"/>
  <c r="J801" i="15"/>
  <c r="M800" i="15"/>
  <c r="L800" i="15"/>
  <c r="J800" i="15"/>
  <c r="M799" i="15"/>
  <c r="L799" i="15"/>
  <c r="J799" i="15"/>
  <c r="M798" i="15"/>
  <c r="L798" i="15"/>
  <c r="J798" i="15"/>
  <c r="M797" i="15"/>
  <c r="L797" i="15"/>
  <c r="J797" i="15"/>
  <c r="M796" i="15"/>
  <c r="L796" i="15"/>
  <c r="J796" i="15"/>
  <c r="F795" i="15"/>
  <c r="M794" i="15"/>
  <c r="L794" i="15"/>
  <c r="J794" i="15"/>
  <c r="M793" i="15"/>
  <c r="L793" i="15"/>
  <c r="J793" i="15"/>
  <c r="M792" i="15"/>
  <c r="L792" i="15"/>
  <c r="J792" i="15"/>
  <c r="M791" i="15"/>
  <c r="L791" i="15"/>
  <c r="J791" i="15"/>
  <c r="M790" i="15"/>
  <c r="L790" i="15"/>
  <c r="J790" i="15"/>
  <c r="M789" i="15"/>
  <c r="L789" i="15"/>
  <c r="J789" i="15"/>
  <c r="F788" i="15"/>
  <c r="M787" i="15"/>
  <c r="L787" i="15"/>
  <c r="J787" i="15"/>
  <c r="M786" i="15"/>
  <c r="L786" i="15"/>
  <c r="J786" i="15"/>
  <c r="M785" i="15"/>
  <c r="L785" i="15"/>
  <c r="J785" i="15"/>
  <c r="M784" i="15"/>
  <c r="L784" i="15"/>
  <c r="J784" i="15"/>
  <c r="M783" i="15"/>
  <c r="L783" i="15"/>
  <c r="J783" i="15"/>
  <c r="M782" i="15"/>
  <c r="L782" i="15"/>
  <c r="J782" i="15"/>
  <c r="F781" i="15"/>
  <c r="Q780" i="15"/>
  <c r="S780" i="15" s="1"/>
  <c r="F780" i="15"/>
  <c r="M779" i="15"/>
  <c r="L779" i="15"/>
  <c r="J779" i="15"/>
  <c r="M778" i="15"/>
  <c r="L778" i="15"/>
  <c r="J778" i="15"/>
  <c r="M777" i="15"/>
  <c r="L777" i="15"/>
  <c r="J777" i="15"/>
  <c r="M776" i="15"/>
  <c r="L776" i="15"/>
  <c r="J776" i="15"/>
  <c r="M775" i="15"/>
  <c r="L775" i="15"/>
  <c r="J775" i="15"/>
  <c r="M774" i="15"/>
  <c r="L774" i="15"/>
  <c r="J774" i="15"/>
  <c r="M773" i="15"/>
  <c r="L773" i="15"/>
  <c r="J773" i="15"/>
  <c r="M772" i="15"/>
  <c r="L772" i="15"/>
  <c r="J772" i="15"/>
  <c r="M771" i="15"/>
  <c r="L771" i="15"/>
  <c r="J771" i="15"/>
  <c r="M770" i="15"/>
  <c r="L770" i="15"/>
  <c r="J770" i="15"/>
  <c r="M769" i="15"/>
  <c r="L769" i="15"/>
  <c r="J769" i="15"/>
  <c r="M768" i="15"/>
  <c r="L768" i="15"/>
  <c r="J768" i="15"/>
  <c r="F767" i="15"/>
  <c r="Q766" i="15"/>
  <c r="R766" i="15" s="1"/>
  <c r="F766" i="15"/>
  <c r="F765" i="15"/>
  <c r="Q764" i="15"/>
  <c r="R764" i="15" s="1"/>
  <c r="F764" i="15"/>
  <c r="Q763" i="15"/>
  <c r="F763" i="15"/>
  <c r="Q762" i="15"/>
  <c r="F762" i="15"/>
  <c r="Q761" i="15"/>
  <c r="S761" i="15" s="1"/>
  <c r="F761" i="15"/>
  <c r="Q760" i="15"/>
  <c r="R760" i="15" s="1"/>
  <c r="F760" i="15"/>
  <c r="Q759" i="15"/>
  <c r="S759" i="15" s="1"/>
  <c r="F759" i="15"/>
  <c r="Q758" i="15"/>
  <c r="R758" i="15" s="1"/>
  <c r="F758" i="15"/>
  <c r="Q757" i="15"/>
  <c r="S757" i="15" s="1"/>
  <c r="F757" i="15"/>
  <c r="Q756" i="15"/>
  <c r="F756" i="15"/>
  <c r="Q755" i="15"/>
  <c r="F755" i="15"/>
  <c r="M754" i="15"/>
  <c r="L754" i="15"/>
  <c r="J754" i="15"/>
  <c r="F753" i="15"/>
  <c r="M752" i="15"/>
  <c r="L752" i="15"/>
  <c r="J752" i="15"/>
  <c r="M751" i="15"/>
  <c r="L751" i="15"/>
  <c r="J751" i="15"/>
  <c r="M750" i="15"/>
  <c r="L750" i="15"/>
  <c r="J750" i="15"/>
  <c r="M749" i="15"/>
  <c r="L749" i="15"/>
  <c r="J749" i="15"/>
  <c r="M748" i="15"/>
  <c r="L748" i="15"/>
  <c r="J748" i="15"/>
  <c r="M747" i="15"/>
  <c r="L747" i="15"/>
  <c r="J747" i="15"/>
  <c r="M746" i="15"/>
  <c r="L746" i="15"/>
  <c r="J746" i="15"/>
  <c r="M745" i="15"/>
  <c r="L745" i="15"/>
  <c r="J745" i="15"/>
  <c r="M744" i="15"/>
  <c r="L744" i="15"/>
  <c r="J744" i="15"/>
  <c r="M743" i="15"/>
  <c r="L743" i="15"/>
  <c r="J743" i="15"/>
  <c r="M742" i="15"/>
  <c r="L742" i="15"/>
  <c r="J742" i="15"/>
  <c r="F741" i="15"/>
  <c r="M740" i="15"/>
  <c r="L740" i="15"/>
  <c r="J740" i="15"/>
  <c r="M739" i="15"/>
  <c r="L739" i="15"/>
  <c r="J739" i="15"/>
  <c r="M738" i="15"/>
  <c r="L738" i="15"/>
  <c r="J738" i="15"/>
  <c r="M737" i="15"/>
  <c r="L737" i="15"/>
  <c r="J737" i="15"/>
  <c r="M736" i="15"/>
  <c r="L736" i="15"/>
  <c r="J736" i="15"/>
  <c r="M735" i="15"/>
  <c r="L735" i="15"/>
  <c r="J735" i="15"/>
  <c r="M734" i="15"/>
  <c r="L734" i="15"/>
  <c r="J734" i="15"/>
  <c r="M733" i="15"/>
  <c r="L733" i="15"/>
  <c r="J733" i="15"/>
  <c r="M732" i="15"/>
  <c r="L732" i="15"/>
  <c r="J732" i="15"/>
  <c r="M731" i="15"/>
  <c r="L731" i="15"/>
  <c r="J731" i="15"/>
  <c r="M730" i="15"/>
  <c r="L730" i="15"/>
  <c r="J730" i="15"/>
  <c r="F729" i="15"/>
  <c r="Q728" i="15"/>
  <c r="S728" i="15" s="1"/>
  <c r="F728" i="15"/>
  <c r="Q727" i="15"/>
  <c r="R727" i="15" s="1"/>
  <c r="F727" i="15"/>
  <c r="Q726" i="15"/>
  <c r="S726" i="15" s="1"/>
  <c r="F726" i="15"/>
  <c r="M725" i="15"/>
  <c r="L725" i="15"/>
  <c r="J725" i="15"/>
  <c r="M724" i="15"/>
  <c r="L724" i="15"/>
  <c r="J724" i="15"/>
  <c r="F723" i="15"/>
  <c r="Q722" i="15"/>
  <c r="R722" i="15" s="1"/>
  <c r="F722" i="15"/>
  <c r="M721" i="15"/>
  <c r="L721" i="15"/>
  <c r="J721" i="15"/>
  <c r="M720" i="15"/>
  <c r="L720" i="15"/>
  <c r="J720" i="15"/>
  <c r="M719" i="15"/>
  <c r="L719" i="15"/>
  <c r="J719" i="15"/>
  <c r="M718" i="15"/>
  <c r="L718" i="15"/>
  <c r="J718" i="15"/>
  <c r="M717" i="15"/>
  <c r="L717" i="15"/>
  <c r="J717" i="15"/>
  <c r="M716" i="15"/>
  <c r="L716" i="15"/>
  <c r="J716" i="15"/>
  <c r="M715" i="15"/>
  <c r="L715" i="15"/>
  <c r="J715" i="15"/>
  <c r="F714" i="15"/>
  <c r="M713" i="15"/>
  <c r="L713" i="15"/>
  <c r="J713" i="15"/>
  <c r="M712" i="15"/>
  <c r="L712" i="15"/>
  <c r="J712" i="15"/>
  <c r="M711" i="15"/>
  <c r="L711" i="15"/>
  <c r="J711" i="15"/>
  <c r="M710" i="15"/>
  <c r="L710" i="15"/>
  <c r="J710" i="15"/>
  <c r="M709" i="15"/>
  <c r="L709" i="15"/>
  <c r="J709" i="15"/>
  <c r="M708" i="15"/>
  <c r="L708" i="15"/>
  <c r="J708" i="15"/>
  <c r="M707" i="15"/>
  <c r="L707" i="15"/>
  <c r="J707" i="15"/>
  <c r="M706" i="15"/>
  <c r="L706" i="15"/>
  <c r="J706" i="15"/>
  <c r="M705" i="15"/>
  <c r="L705" i="15"/>
  <c r="J705" i="15"/>
  <c r="M704" i="15"/>
  <c r="L704" i="15"/>
  <c r="J704" i="15"/>
  <c r="M703" i="15"/>
  <c r="L703" i="15"/>
  <c r="J703" i="15"/>
  <c r="M702" i="15"/>
  <c r="L702" i="15"/>
  <c r="J702" i="15"/>
  <c r="M701" i="15"/>
  <c r="L701" i="15"/>
  <c r="J701" i="15"/>
  <c r="M700" i="15"/>
  <c r="L700" i="15"/>
  <c r="J700" i="15"/>
  <c r="M699" i="15"/>
  <c r="L699" i="15"/>
  <c r="J699" i="15"/>
  <c r="M698" i="15"/>
  <c r="L698" i="15"/>
  <c r="J698" i="15"/>
  <c r="M697" i="15"/>
  <c r="L697" i="15"/>
  <c r="J697" i="15"/>
  <c r="M696" i="15"/>
  <c r="L696" i="15"/>
  <c r="J696" i="15"/>
  <c r="M695" i="15"/>
  <c r="L695" i="15"/>
  <c r="J695" i="15"/>
  <c r="M694" i="15"/>
  <c r="L694" i="15"/>
  <c r="J694" i="15"/>
  <c r="M693" i="15"/>
  <c r="L693" i="15"/>
  <c r="J693" i="15"/>
  <c r="M692" i="15"/>
  <c r="L692" i="15"/>
  <c r="J692" i="15"/>
  <c r="M691" i="15"/>
  <c r="L691" i="15"/>
  <c r="J691" i="15"/>
  <c r="M690" i="15"/>
  <c r="L690" i="15"/>
  <c r="J690" i="15"/>
  <c r="M689" i="15"/>
  <c r="L689" i="15"/>
  <c r="J689" i="15"/>
  <c r="F688" i="15"/>
  <c r="M687" i="15"/>
  <c r="L687" i="15"/>
  <c r="J687" i="15"/>
  <c r="M686" i="15"/>
  <c r="L686" i="15"/>
  <c r="J686" i="15"/>
  <c r="M685" i="15"/>
  <c r="L685" i="15"/>
  <c r="J685" i="15"/>
  <c r="M684" i="15"/>
  <c r="L684" i="15"/>
  <c r="J684" i="15"/>
  <c r="M683" i="15"/>
  <c r="L683" i="15"/>
  <c r="J683" i="15"/>
  <c r="M682" i="15"/>
  <c r="L682" i="15"/>
  <c r="J682" i="15"/>
  <c r="M681" i="15"/>
  <c r="L681" i="15"/>
  <c r="J681" i="15"/>
  <c r="M680" i="15"/>
  <c r="L680" i="15"/>
  <c r="J680" i="15"/>
  <c r="M679" i="15"/>
  <c r="L679" i="15"/>
  <c r="J679" i="15"/>
  <c r="M678" i="15"/>
  <c r="L678" i="15"/>
  <c r="J678" i="15"/>
  <c r="M677" i="15"/>
  <c r="L677" i="15"/>
  <c r="J677" i="15"/>
  <c r="M676" i="15"/>
  <c r="L676" i="15"/>
  <c r="J676" i="15"/>
  <c r="M675" i="15"/>
  <c r="L675" i="15"/>
  <c r="J675" i="15"/>
  <c r="M674" i="15"/>
  <c r="L674" i="15"/>
  <c r="J674" i="15"/>
  <c r="M673" i="15"/>
  <c r="L673" i="15"/>
  <c r="J673" i="15"/>
  <c r="M672" i="15"/>
  <c r="L672" i="15"/>
  <c r="J672" i="15"/>
  <c r="F671" i="15"/>
  <c r="M670" i="15"/>
  <c r="L670" i="15"/>
  <c r="J670" i="15"/>
  <c r="M669" i="15"/>
  <c r="L669" i="15"/>
  <c r="J669" i="15"/>
  <c r="M668" i="15"/>
  <c r="L668" i="15"/>
  <c r="J668" i="15"/>
  <c r="M667" i="15"/>
  <c r="L667" i="15"/>
  <c r="J667" i="15"/>
  <c r="M666" i="15"/>
  <c r="L666" i="15"/>
  <c r="J666" i="15"/>
  <c r="M665" i="15"/>
  <c r="L665" i="15"/>
  <c r="J665" i="15"/>
  <c r="M664" i="15"/>
  <c r="L664" i="15"/>
  <c r="J664" i="15"/>
  <c r="M663" i="15"/>
  <c r="L663" i="15"/>
  <c r="J663" i="15"/>
  <c r="M662" i="15"/>
  <c r="L662" i="15"/>
  <c r="J662" i="15"/>
  <c r="M661" i="15"/>
  <c r="L661" i="15"/>
  <c r="J661" i="15"/>
  <c r="M660" i="15"/>
  <c r="L660" i="15"/>
  <c r="J660" i="15"/>
  <c r="M659" i="15"/>
  <c r="L659" i="15"/>
  <c r="J659" i="15"/>
  <c r="M658" i="15"/>
  <c r="L658" i="15"/>
  <c r="J658" i="15"/>
  <c r="M657" i="15"/>
  <c r="L657" i="15"/>
  <c r="J657" i="15"/>
  <c r="M656" i="15"/>
  <c r="L656" i="15"/>
  <c r="J656" i="15"/>
  <c r="M655" i="15"/>
  <c r="L655" i="15"/>
  <c r="J655" i="15"/>
  <c r="M654" i="15"/>
  <c r="L654" i="15"/>
  <c r="J654" i="15"/>
  <c r="M653" i="15"/>
  <c r="L653" i="15"/>
  <c r="J653" i="15"/>
  <c r="M652" i="15"/>
  <c r="L652" i="15"/>
  <c r="J652" i="15"/>
  <c r="M651" i="15"/>
  <c r="L651" i="15"/>
  <c r="J651" i="15"/>
  <c r="F650" i="15"/>
  <c r="M649" i="15"/>
  <c r="L649" i="15"/>
  <c r="J649" i="15"/>
  <c r="M648" i="15"/>
  <c r="L648" i="15"/>
  <c r="J648" i="15"/>
  <c r="M647" i="15"/>
  <c r="L647" i="15"/>
  <c r="J647" i="15"/>
  <c r="M646" i="15"/>
  <c r="L646" i="15"/>
  <c r="J646" i="15"/>
  <c r="M645" i="15"/>
  <c r="L645" i="15"/>
  <c r="J645" i="15"/>
  <c r="M644" i="15"/>
  <c r="L644" i="15"/>
  <c r="J644" i="15"/>
  <c r="M643" i="15"/>
  <c r="L643" i="15"/>
  <c r="J643" i="15"/>
  <c r="M642" i="15"/>
  <c r="L642" i="15"/>
  <c r="J642" i="15"/>
  <c r="M641" i="15"/>
  <c r="L641" i="15"/>
  <c r="J641" i="15"/>
  <c r="M640" i="15"/>
  <c r="L640" i="15"/>
  <c r="J640" i="15"/>
  <c r="M639" i="15"/>
  <c r="L639" i="15"/>
  <c r="J639" i="15"/>
  <c r="M638" i="15"/>
  <c r="L638" i="15"/>
  <c r="J638" i="15"/>
  <c r="M637" i="15"/>
  <c r="L637" i="15"/>
  <c r="J637" i="15"/>
  <c r="M636" i="15"/>
  <c r="L636" i="15"/>
  <c r="J636" i="15"/>
  <c r="M635" i="15"/>
  <c r="L635" i="15"/>
  <c r="J635" i="15"/>
  <c r="M634" i="15"/>
  <c r="L634" i="15"/>
  <c r="J634" i="15"/>
  <c r="M633" i="15"/>
  <c r="L633" i="15"/>
  <c r="J633" i="15"/>
  <c r="M632" i="15"/>
  <c r="L632" i="15"/>
  <c r="J632" i="15"/>
  <c r="M631" i="15"/>
  <c r="L631" i="15"/>
  <c r="J631" i="15"/>
  <c r="M630" i="15"/>
  <c r="L630" i="15"/>
  <c r="J630" i="15"/>
  <c r="M629" i="15"/>
  <c r="L629" i="15"/>
  <c r="J629" i="15"/>
  <c r="M628" i="15"/>
  <c r="L628" i="15"/>
  <c r="J628" i="15"/>
  <c r="M627" i="15"/>
  <c r="L627" i="15"/>
  <c r="J627" i="15"/>
  <c r="M626" i="15"/>
  <c r="L626" i="15"/>
  <c r="J626" i="15"/>
  <c r="M625" i="15"/>
  <c r="L625" i="15"/>
  <c r="J625" i="15"/>
  <c r="M624" i="15"/>
  <c r="L624" i="15"/>
  <c r="J624" i="15"/>
  <c r="M623" i="15"/>
  <c r="L623" i="15"/>
  <c r="J623" i="15"/>
  <c r="M622" i="15"/>
  <c r="L622" i="15"/>
  <c r="J622" i="15"/>
  <c r="M621" i="15"/>
  <c r="L621" i="15"/>
  <c r="J621" i="15"/>
  <c r="M620" i="15"/>
  <c r="L620" i="15"/>
  <c r="J620" i="15"/>
  <c r="M619" i="15"/>
  <c r="L619" i="15"/>
  <c r="J619" i="15"/>
  <c r="M618" i="15"/>
  <c r="L618" i="15"/>
  <c r="J618" i="15"/>
  <c r="M617" i="15"/>
  <c r="L617" i="15"/>
  <c r="J617" i="15"/>
  <c r="M616" i="15"/>
  <c r="L616" i="15"/>
  <c r="J616" i="15"/>
  <c r="M615" i="15"/>
  <c r="L615" i="15"/>
  <c r="J615" i="15"/>
  <c r="M614" i="15"/>
  <c r="L614" i="15"/>
  <c r="J614" i="15"/>
  <c r="M613" i="15"/>
  <c r="L613" i="15"/>
  <c r="J613" i="15"/>
  <c r="M612" i="15"/>
  <c r="L612" i="15"/>
  <c r="J612" i="15"/>
  <c r="M611" i="15"/>
  <c r="L611" i="15"/>
  <c r="J611" i="15"/>
  <c r="M610" i="15"/>
  <c r="L610" i="15"/>
  <c r="J610" i="15"/>
  <c r="M609" i="15"/>
  <c r="L609" i="15"/>
  <c r="J609" i="15"/>
  <c r="M608" i="15"/>
  <c r="L608" i="15"/>
  <c r="J608" i="15"/>
  <c r="M607" i="15"/>
  <c r="L607" i="15"/>
  <c r="J607" i="15"/>
  <c r="M606" i="15"/>
  <c r="L606" i="15"/>
  <c r="J606" i="15"/>
  <c r="M605" i="15"/>
  <c r="L605" i="15"/>
  <c r="J605" i="15"/>
  <c r="M604" i="15"/>
  <c r="L604" i="15"/>
  <c r="J604" i="15"/>
  <c r="M603" i="15"/>
  <c r="L603" i="15"/>
  <c r="J603" i="15"/>
  <c r="M602" i="15"/>
  <c r="L602" i="15"/>
  <c r="J602" i="15"/>
  <c r="M601" i="15"/>
  <c r="L601" i="15"/>
  <c r="J601" i="15"/>
  <c r="M600" i="15"/>
  <c r="L600" i="15"/>
  <c r="J600" i="15"/>
  <c r="M599" i="15"/>
  <c r="L599" i="15"/>
  <c r="J599" i="15"/>
  <c r="M598" i="15"/>
  <c r="L598" i="15"/>
  <c r="J598" i="15"/>
  <c r="M597" i="15"/>
  <c r="L597" i="15"/>
  <c r="J597" i="15"/>
  <c r="M596" i="15"/>
  <c r="L596" i="15"/>
  <c r="J596" i="15"/>
  <c r="M595" i="15"/>
  <c r="L595" i="15"/>
  <c r="J595" i="15"/>
  <c r="M594" i="15"/>
  <c r="L594" i="15"/>
  <c r="J594" i="15"/>
  <c r="M593" i="15"/>
  <c r="L593" i="15"/>
  <c r="J593" i="15"/>
  <c r="M592" i="15"/>
  <c r="L592" i="15"/>
  <c r="J592" i="15"/>
  <c r="M591" i="15"/>
  <c r="L591" i="15"/>
  <c r="J591" i="15"/>
  <c r="M590" i="15"/>
  <c r="L590" i="15"/>
  <c r="J590" i="15"/>
  <c r="M589" i="15"/>
  <c r="L589" i="15"/>
  <c r="J589" i="15"/>
  <c r="M588" i="15"/>
  <c r="L588" i="15"/>
  <c r="J588" i="15"/>
  <c r="M587" i="15"/>
  <c r="L587" i="15"/>
  <c r="J587" i="15"/>
  <c r="M586" i="15"/>
  <c r="L586" i="15"/>
  <c r="J586" i="15"/>
  <c r="M585" i="15"/>
  <c r="L585" i="15"/>
  <c r="J585" i="15"/>
  <c r="M584" i="15"/>
  <c r="L584" i="15"/>
  <c r="J584" i="15"/>
  <c r="M583" i="15"/>
  <c r="L583" i="15"/>
  <c r="J583" i="15"/>
  <c r="M582" i="15"/>
  <c r="L582" i="15"/>
  <c r="J582" i="15"/>
  <c r="M581" i="15"/>
  <c r="L581" i="15"/>
  <c r="J581" i="15"/>
  <c r="M580" i="15"/>
  <c r="L580" i="15"/>
  <c r="J580" i="15"/>
  <c r="M579" i="15"/>
  <c r="L579" i="15"/>
  <c r="J579" i="15"/>
  <c r="M578" i="15"/>
  <c r="L578" i="15"/>
  <c r="J578" i="15"/>
  <c r="M577" i="15"/>
  <c r="L577" i="15"/>
  <c r="J577" i="15"/>
  <c r="M576" i="15"/>
  <c r="L576" i="15"/>
  <c r="J576" i="15"/>
  <c r="M575" i="15"/>
  <c r="L575" i="15"/>
  <c r="J575" i="15"/>
  <c r="M574" i="15"/>
  <c r="L574" i="15"/>
  <c r="J574" i="15"/>
  <c r="M573" i="15"/>
  <c r="L573" i="15"/>
  <c r="J573" i="15"/>
  <c r="M572" i="15"/>
  <c r="L572" i="15"/>
  <c r="J572" i="15"/>
  <c r="M571" i="15"/>
  <c r="L571" i="15"/>
  <c r="J571" i="15"/>
  <c r="M570" i="15"/>
  <c r="L570" i="15"/>
  <c r="J570" i="15"/>
  <c r="M569" i="15"/>
  <c r="L569" i="15"/>
  <c r="J569" i="15"/>
  <c r="M568" i="15"/>
  <c r="L568" i="15"/>
  <c r="J568" i="15"/>
  <c r="M567" i="15"/>
  <c r="L567" i="15"/>
  <c r="J567" i="15"/>
  <c r="M566" i="15"/>
  <c r="L566" i="15"/>
  <c r="J566" i="15"/>
  <c r="M565" i="15"/>
  <c r="L565" i="15"/>
  <c r="J565" i="15"/>
  <c r="M564" i="15"/>
  <c r="L564" i="15"/>
  <c r="J564" i="15"/>
  <c r="M563" i="15"/>
  <c r="L563" i="15"/>
  <c r="J563" i="15"/>
  <c r="M562" i="15"/>
  <c r="L562" i="15"/>
  <c r="J562" i="15"/>
  <c r="M561" i="15"/>
  <c r="L561" i="15"/>
  <c r="J561" i="15"/>
  <c r="M560" i="15"/>
  <c r="L560" i="15"/>
  <c r="J560" i="15"/>
  <c r="F559" i="15"/>
  <c r="M558" i="15"/>
  <c r="L558" i="15"/>
  <c r="J558" i="15"/>
  <c r="M557" i="15"/>
  <c r="L557" i="15"/>
  <c r="J557" i="15"/>
  <c r="M556" i="15"/>
  <c r="L556" i="15"/>
  <c r="J556" i="15"/>
  <c r="M555" i="15"/>
  <c r="L555" i="15"/>
  <c r="J555" i="15"/>
  <c r="M554" i="15"/>
  <c r="L554" i="15"/>
  <c r="J554" i="15"/>
  <c r="M553" i="15"/>
  <c r="L553" i="15"/>
  <c r="J553" i="15"/>
  <c r="M552" i="15"/>
  <c r="L552" i="15"/>
  <c r="J552" i="15"/>
  <c r="M551" i="15"/>
  <c r="L551" i="15"/>
  <c r="J551" i="15"/>
  <c r="F550" i="15"/>
  <c r="M549" i="15"/>
  <c r="L549" i="15"/>
  <c r="J549" i="15"/>
  <c r="M548" i="15"/>
  <c r="L548" i="15"/>
  <c r="J548" i="15"/>
  <c r="M547" i="15"/>
  <c r="L547" i="15"/>
  <c r="J547" i="15"/>
  <c r="M546" i="15"/>
  <c r="L546" i="15"/>
  <c r="J546" i="15"/>
  <c r="M545" i="15"/>
  <c r="L545" i="15"/>
  <c r="J545" i="15"/>
  <c r="M544" i="15"/>
  <c r="L544" i="15"/>
  <c r="J544" i="15"/>
  <c r="M543" i="15"/>
  <c r="L543" i="15"/>
  <c r="J543" i="15"/>
  <c r="M542" i="15"/>
  <c r="L542" i="15"/>
  <c r="J542" i="15"/>
  <c r="F541" i="15"/>
  <c r="M540" i="15"/>
  <c r="L540" i="15"/>
  <c r="J540" i="15"/>
  <c r="M539" i="15"/>
  <c r="L539" i="15"/>
  <c r="O539" i="15" s="1"/>
  <c r="R539" i="15" s="1"/>
  <c r="J539" i="15"/>
  <c r="M538" i="15"/>
  <c r="L538" i="15"/>
  <c r="J538" i="15"/>
  <c r="M537" i="15"/>
  <c r="L537" i="15"/>
  <c r="J537" i="15"/>
  <c r="M536" i="15"/>
  <c r="L536" i="15"/>
  <c r="J536" i="15"/>
  <c r="M535" i="15"/>
  <c r="L535" i="15"/>
  <c r="J535" i="15"/>
  <c r="M534" i="15"/>
  <c r="L534" i="15"/>
  <c r="J534" i="15"/>
  <c r="M533" i="15"/>
  <c r="L533" i="15"/>
  <c r="J533" i="15"/>
  <c r="M532" i="15"/>
  <c r="L532" i="15"/>
  <c r="J532" i="15"/>
  <c r="M531" i="15"/>
  <c r="L531" i="15"/>
  <c r="J531" i="15"/>
  <c r="M530" i="15"/>
  <c r="L530" i="15"/>
  <c r="J530" i="15"/>
  <c r="M529" i="15"/>
  <c r="L529" i="15"/>
  <c r="J529" i="15"/>
  <c r="M528" i="15"/>
  <c r="L528" i="15"/>
  <c r="J528" i="15"/>
  <c r="M527" i="15"/>
  <c r="L527" i="15"/>
  <c r="J527" i="15"/>
  <c r="M526" i="15"/>
  <c r="L526" i="15"/>
  <c r="J526" i="15"/>
  <c r="M525" i="15"/>
  <c r="L525" i="15"/>
  <c r="J525" i="15"/>
  <c r="F524" i="15"/>
  <c r="M523" i="15"/>
  <c r="L523" i="15"/>
  <c r="J523" i="15"/>
  <c r="M522" i="15"/>
  <c r="L522" i="15"/>
  <c r="J522" i="15"/>
  <c r="M521" i="15"/>
  <c r="L521" i="15"/>
  <c r="J521" i="15"/>
  <c r="M520" i="15"/>
  <c r="L520" i="15"/>
  <c r="J520" i="15"/>
  <c r="M519" i="15"/>
  <c r="L519" i="15"/>
  <c r="J519" i="15"/>
  <c r="M518" i="15"/>
  <c r="L518" i="15"/>
  <c r="J518" i="15"/>
  <c r="M517" i="15"/>
  <c r="L517" i="15"/>
  <c r="J517" i="15"/>
  <c r="M516" i="15"/>
  <c r="L516" i="15"/>
  <c r="J516" i="15"/>
  <c r="F515" i="15"/>
  <c r="F514" i="15"/>
  <c r="F513" i="15"/>
  <c r="M512" i="15"/>
  <c r="L512" i="15"/>
  <c r="J512" i="15"/>
  <c r="M511" i="15"/>
  <c r="L511" i="15"/>
  <c r="J511" i="15"/>
  <c r="M510" i="15"/>
  <c r="L510" i="15"/>
  <c r="J510" i="15"/>
  <c r="M509" i="15"/>
  <c r="L509" i="15"/>
  <c r="J509" i="15"/>
  <c r="M508" i="15"/>
  <c r="L508" i="15"/>
  <c r="J508" i="15"/>
  <c r="M507" i="15"/>
  <c r="L507" i="15"/>
  <c r="J507" i="15"/>
  <c r="M506" i="15"/>
  <c r="L506" i="15"/>
  <c r="J506" i="15"/>
  <c r="M505" i="15"/>
  <c r="L505" i="15"/>
  <c r="J505" i="15"/>
  <c r="M504" i="15"/>
  <c r="L504" i="15"/>
  <c r="J504" i="15"/>
  <c r="M503" i="15"/>
  <c r="L503" i="15"/>
  <c r="J503" i="15"/>
  <c r="M502" i="15"/>
  <c r="L502" i="15"/>
  <c r="J502" i="15"/>
  <c r="M501" i="15"/>
  <c r="L501" i="15"/>
  <c r="J501" i="15"/>
  <c r="M500" i="15"/>
  <c r="L500" i="15"/>
  <c r="J500" i="15"/>
  <c r="M499" i="15"/>
  <c r="L499" i="15"/>
  <c r="J499" i="15"/>
  <c r="F498" i="15"/>
  <c r="M497" i="15"/>
  <c r="L497" i="15"/>
  <c r="J497" i="15"/>
  <c r="F496" i="15"/>
  <c r="Q495" i="15"/>
  <c r="R495" i="15" s="1"/>
  <c r="F495" i="15"/>
  <c r="M494" i="15"/>
  <c r="L494" i="15"/>
  <c r="J494" i="15"/>
  <c r="M493" i="15"/>
  <c r="L493" i="15"/>
  <c r="J493" i="15"/>
  <c r="M492" i="15"/>
  <c r="L492" i="15"/>
  <c r="J492" i="15"/>
  <c r="M491" i="15"/>
  <c r="L491" i="15"/>
  <c r="J491" i="15"/>
  <c r="M490" i="15"/>
  <c r="L490" i="15"/>
  <c r="J490" i="15"/>
  <c r="M489" i="15"/>
  <c r="L489" i="15"/>
  <c r="J489" i="15"/>
  <c r="M488" i="15"/>
  <c r="L488" i="15"/>
  <c r="J488" i="15"/>
  <c r="M487" i="15"/>
  <c r="L487" i="15"/>
  <c r="J487" i="15"/>
  <c r="M486" i="15"/>
  <c r="L486" i="15"/>
  <c r="J486" i="15"/>
  <c r="M485" i="15"/>
  <c r="L485" i="15"/>
  <c r="J485" i="15"/>
  <c r="M484" i="15"/>
  <c r="L484" i="15"/>
  <c r="J484" i="15"/>
  <c r="M483" i="15"/>
  <c r="L483" i="15"/>
  <c r="J483" i="15"/>
  <c r="M482" i="15"/>
  <c r="L482" i="15"/>
  <c r="J482" i="15"/>
  <c r="M481" i="15"/>
  <c r="L481" i="15"/>
  <c r="J481" i="15"/>
  <c r="M480" i="15"/>
  <c r="L480" i="15"/>
  <c r="J480" i="15"/>
  <c r="M479" i="15"/>
  <c r="L479" i="15"/>
  <c r="J479" i="15"/>
  <c r="M478" i="15"/>
  <c r="L478" i="15"/>
  <c r="J478" i="15"/>
  <c r="M477" i="15"/>
  <c r="L477" i="15"/>
  <c r="J477" i="15"/>
  <c r="M476" i="15"/>
  <c r="L476" i="15"/>
  <c r="J476" i="15"/>
  <c r="M475" i="15"/>
  <c r="L475" i="15"/>
  <c r="J475" i="15"/>
  <c r="M474" i="15"/>
  <c r="L474" i="15"/>
  <c r="J474" i="15"/>
  <c r="M473" i="15"/>
  <c r="L473" i="15"/>
  <c r="J473" i="15"/>
  <c r="M472" i="15"/>
  <c r="L472" i="15"/>
  <c r="J472" i="15"/>
  <c r="F471" i="15"/>
  <c r="M470" i="15"/>
  <c r="L470" i="15"/>
  <c r="J470" i="15"/>
  <c r="M469" i="15"/>
  <c r="L469" i="15"/>
  <c r="J469" i="15"/>
  <c r="M468" i="15"/>
  <c r="L468" i="15"/>
  <c r="J468" i="15"/>
  <c r="M467" i="15"/>
  <c r="L467" i="15"/>
  <c r="J467" i="15"/>
  <c r="M466" i="15"/>
  <c r="L466" i="15"/>
  <c r="J466" i="15"/>
  <c r="M465" i="15"/>
  <c r="L465" i="15"/>
  <c r="J465" i="15"/>
  <c r="M464" i="15"/>
  <c r="L464" i="15"/>
  <c r="J464" i="15"/>
  <c r="M463" i="15"/>
  <c r="L463" i="15"/>
  <c r="J463" i="15"/>
  <c r="M462" i="15"/>
  <c r="L462" i="15"/>
  <c r="J462" i="15"/>
  <c r="M461" i="15"/>
  <c r="L461" i="15"/>
  <c r="J461" i="15"/>
  <c r="M460" i="15"/>
  <c r="L460" i="15"/>
  <c r="J460" i="15"/>
  <c r="M459" i="15"/>
  <c r="L459" i="15"/>
  <c r="J459" i="15"/>
  <c r="M458" i="15"/>
  <c r="L458" i="15"/>
  <c r="J458" i="15"/>
  <c r="M457" i="15"/>
  <c r="L457" i="15"/>
  <c r="J457" i="15"/>
  <c r="M456" i="15"/>
  <c r="L456" i="15"/>
  <c r="J456" i="15"/>
  <c r="M455" i="15"/>
  <c r="L455" i="15"/>
  <c r="J455" i="15"/>
  <c r="M454" i="15"/>
  <c r="L454" i="15"/>
  <c r="J454" i="15"/>
  <c r="M453" i="15"/>
  <c r="L453" i="15"/>
  <c r="J453" i="15"/>
  <c r="M452" i="15"/>
  <c r="L452" i="15"/>
  <c r="J452" i="15"/>
  <c r="M451" i="15"/>
  <c r="L451" i="15"/>
  <c r="J451" i="15"/>
  <c r="M450" i="15"/>
  <c r="L450" i="15"/>
  <c r="J450" i="15"/>
  <c r="M449" i="15"/>
  <c r="L449" i="15"/>
  <c r="J449" i="15"/>
  <c r="M448" i="15"/>
  <c r="L448" i="15"/>
  <c r="J448" i="15"/>
  <c r="M447" i="15"/>
  <c r="L447" i="15"/>
  <c r="J447" i="15"/>
  <c r="M446" i="15"/>
  <c r="L446" i="15"/>
  <c r="J446" i="15"/>
  <c r="F445" i="15"/>
  <c r="M444" i="15"/>
  <c r="L444" i="15"/>
  <c r="J444" i="15"/>
  <c r="M443" i="15"/>
  <c r="L443" i="15"/>
  <c r="J443" i="15"/>
  <c r="F442" i="15"/>
  <c r="Q441" i="15"/>
  <c r="S441" i="15" s="1"/>
  <c r="F441" i="15"/>
  <c r="M440" i="15"/>
  <c r="L440" i="15"/>
  <c r="J440" i="15"/>
  <c r="M439" i="15"/>
  <c r="L439" i="15"/>
  <c r="J439" i="15"/>
  <c r="M438" i="15"/>
  <c r="L438" i="15"/>
  <c r="J438" i="15"/>
  <c r="M437" i="15"/>
  <c r="L437" i="15"/>
  <c r="J437" i="15"/>
  <c r="M436" i="15"/>
  <c r="L436" i="15"/>
  <c r="J436" i="15"/>
  <c r="M435" i="15"/>
  <c r="L435" i="15"/>
  <c r="J435" i="15"/>
  <c r="M434" i="15"/>
  <c r="L434" i="15"/>
  <c r="J434" i="15"/>
  <c r="M433" i="15"/>
  <c r="L433" i="15"/>
  <c r="J433" i="15"/>
  <c r="M432" i="15"/>
  <c r="L432" i="15"/>
  <c r="J432" i="15"/>
  <c r="M431" i="15"/>
  <c r="L431" i="15"/>
  <c r="J431" i="15"/>
  <c r="M430" i="15"/>
  <c r="L430" i="15"/>
  <c r="J430" i="15"/>
  <c r="M429" i="15"/>
  <c r="L429" i="15"/>
  <c r="J429" i="15"/>
  <c r="M428" i="15"/>
  <c r="L428" i="15"/>
  <c r="J428" i="15"/>
  <c r="M427" i="15"/>
  <c r="L427" i="15"/>
  <c r="J427" i="15"/>
  <c r="M426" i="15"/>
  <c r="L426" i="15"/>
  <c r="J426" i="15"/>
  <c r="M425" i="15"/>
  <c r="L425" i="15"/>
  <c r="J425" i="15"/>
  <c r="M424" i="15"/>
  <c r="L424" i="15"/>
  <c r="J424" i="15"/>
  <c r="M423" i="15"/>
  <c r="L423" i="15"/>
  <c r="J423" i="15"/>
  <c r="M422" i="15"/>
  <c r="L422" i="15"/>
  <c r="J422" i="15"/>
  <c r="M421" i="15"/>
  <c r="L421" i="15"/>
  <c r="J421" i="15"/>
  <c r="M420" i="15"/>
  <c r="L420" i="15"/>
  <c r="J420" i="15"/>
  <c r="M419" i="15"/>
  <c r="L419" i="15"/>
  <c r="J419" i="15"/>
  <c r="M418" i="15"/>
  <c r="L418" i="15"/>
  <c r="J418" i="15"/>
  <c r="M417" i="15"/>
  <c r="L417" i="15"/>
  <c r="J417" i="15"/>
  <c r="M416" i="15"/>
  <c r="L416" i="15"/>
  <c r="J416" i="15"/>
  <c r="M415" i="15"/>
  <c r="L415" i="15"/>
  <c r="J415" i="15"/>
  <c r="M414" i="15"/>
  <c r="L414" i="15"/>
  <c r="J414" i="15"/>
  <c r="M413" i="15"/>
  <c r="L413" i="15"/>
  <c r="J413" i="15"/>
  <c r="M412" i="15"/>
  <c r="L412" i="15"/>
  <c r="J412" i="15"/>
  <c r="M411" i="15"/>
  <c r="L411" i="15"/>
  <c r="J411" i="15"/>
  <c r="M410" i="15"/>
  <c r="L410" i="15"/>
  <c r="J410" i="15"/>
  <c r="M409" i="15"/>
  <c r="L409" i="15"/>
  <c r="J409" i="15"/>
  <c r="M408" i="15"/>
  <c r="L408" i="15"/>
  <c r="J408" i="15"/>
  <c r="M407" i="15"/>
  <c r="L407" i="15"/>
  <c r="J407" i="15"/>
  <c r="M406" i="15"/>
  <c r="L406" i="15"/>
  <c r="J406" i="15"/>
  <c r="M405" i="15"/>
  <c r="L405" i="15"/>
  <c r="J405" i="15"/>
  <c r="M404" i="15"/>
  <c r="L404" i="15"/>
  <c r="J404" i="15"/>
  <c r="M403" i="15"/>
  <c r="L403" i="15"/>
  <c r="J403" i="15"/>
  <c r="M402" i="15"/>
  <c r="L402" i="15"/>
  <c r="J402" i="15"/>
  <c r="M401" i="15"/>
  <c r="L401" i="15"/>
  <c r="J401" i="15"/>
  <c r="M400" i="15"/>
  <c r="L400" i="15"/>
  <c r="J400" i="15"/>
  <c r="M399" i="15"/>
  <c r="L399" i="15"/>
  <c r="J399" i="15"/>
  <c r="M398" i="15"/>
  <c r="L398" i="15"/>
  <c r="J398" i="15"/>
  <c r="M397" i="15"/>
  <c r="L397" i="15"/>
  <c r="J397" i="15"/>
  <c r="M396" i="15"/>
  <c r="L396" i="15"/>
  <c r="J396" i="15"/>
  <c r="M395" i="15"/>
  <c r="L395" i="15"/>
  <c r="J395" i="15"/>
  <c r="M394" i="15"/>
  <c r="L394" i="15"/>
  <c r="J394" i="15"/>
  <c r="M393" i="15"/>
  <c r="L393" i="15"/>
  <c r="J393" i="15"/>
  <c r="M392" i="15"/>
  <c r="L392" i="15"/>
  <c r="J392" i="15"/>
  <c r="M391" i="15"/>
  <c r="L391" i="15"/>
  <c r="J391" i="15"/>
  <c r="M390" i="15"/>
  <c r="L390" i="15"/>
  <c r="J390" i="15"/>
  <c r="M389" i="15"/>
  <c r="L389" i="15"/>
  <c r="J389" i="15"/>
  <c r="M388" i="15"/>
  <c r="L388" i="15"/>
  <c r="J388" i="15"/>
  <c r="M387" i="15"/>
  <c r="L387" i="15"/>
  <c r="J387" i="15"/>
  <c r="M386" i="15"/>
  <c r="L386" i="15"/>
  <c r="J386" i="15"/>
  <c r="M385" i="15"/>
  <c r="L385" i="15"/>
  <c r="J385" i="15"/>
  <c r="M384" i="15"/>
  <c r="L384" i="15"/>
  <c r="J384" i="15"/>
  <c r="M383" i="15"/>
  <c r="L383" i="15"/>
  <c r="J383" i="15"/>
  <c r="M382" i="15"/>
  <c r="L382" i="15"/>
  <c r="J382" i="15"/>
  <c r="M381" i="15"/>
  <c r="L381" i="15"/>
  <c r="J381" i="15"/>
  <c r="M380" i="15"/>
  <c r="L380" i="15"/>
  <c r="J380" i="15"/>
  <c r="M379" i="15"/>
  <c r="L379" i="15"/>
  <c r="J379" i="15"/>
  <c r="M378" i="15"/>
  <c r="L378" i="15"/>
  <c r="J378" i="15"/>
  <c r="M377" i="15"/>
  <c r="L377" i="15"/>
  <c r="J377" i="15"/>
  <c r="M376" i="15"/>
  <c r="L376" i="15"/>
  <c r="J376" i="15"/>
  <c r="M375" i="15"/>
  <c r="L375" i="15"/>
  <c r="J375" i="15"/>
  <c r="M374" i="15"/>
  <c r="L374" i="15"/>
  <c r="J374" i="15"/>
  <c r="M373" i="15"/>
  <c r="L373" i="15"/>
  <c r="J373" i="15"/>
  <c r="M372" i="15"/>
  <c r="L372" i="15"/>
  <c r="J372" i="15"/>
  <c r="M371" i="15"/>
  <c r="L371" i="15"/>
  <c r="J371" i="15"/>
  <c r="M370" i="15"/>
  <c r="L370" i="15"/>
  <c r="J370" i="15"/>
  <c r="M369" i="15"/>
  <c r="L369" i="15"/>
  <c r="J369" i="15"/>
  <c r="M368" i="15"/>
  <c r="L368" i="15"/>
  <c r="J368" i="15"/>
  <c r="M367" i="15"/>
  <c r="L367" i="15"/>
  <c r="J367" i="15"/>
  <c r="M366" i="15"/>
  <c r="L366" i="15"/>
  <c r="J366" i="15"/>
  <c r="M365" i="15"/>
  <c r="L365" i="15"/>
  <c r="J365" i="15"/>
  <c r="M364" i="15"/>
  <c r="L364" i="15"/>
  <c r="J364" i="15"/>
  <c r="M363" i="15"/>
  <c r="L363" i="15"/>
  <c r="J363" i="15"/>
  <c r="M362" i="15"/>
  <c r="L362" i="15"/>
  <c r="J362" i="15"/>
  <c r="M361" i="15"/>
  <c r="L361" i="15"/>
  <c r="J361" i="15"/>
  <c r="M360" i="15"/>
  <c r="L360" i="15"/>
  <c r="J360" i="15"/>
  <c r="M359" i="15"/>
  <c r="L359" i="15"/>
  <c r="J359" i="15"/>
  <c r="M358" i="15"/>
  <c r="L358" i="15"/>
  <c r="J358" i="15"/>
  <c r="M357" i="15"/>
  <c r="L357" i="15"/>
  <c r="J357" i="15"/>
  <c r="M356" i="15"/>
  <c r="L356" i="15"/>
  <c r="J356" i="15"/>
  <c r="M355" i="15"/>
  <c r="L355" i="15"/>
  <c r="J355" i="15"/>
  <c r="M354" i="15"/>
  <c r="L354" i="15"/>
  <c r="J354" i="15"/>
  <c r="M353" i="15"/>
  <c r="L353" i="15"/>
  <c r="J353" i="15"/>
  <c r="M352" i="15"/>
  <c r="L352" i="15"/>
  <c r="J352" i="15"/>
  <c r="M351" i="15"/>
  <c r="L351" i="15"/>
  <c r="J351" i="15"/>
  <c r="M350" i="15"/>
  <c r="L350" i="15"/>
  <c r="J350" i="15"/>
  <c r="M349" i="15"/>
  <c r="L349" i="15"/>
  <c r="J349" i="15"/>
  <c r="M348" i="15"/>
  <c r="L348" i="15"/>
  <c r="J348" i="15"/>
  <c r="M347" i="15"/>
  <c r="L347" i="15"/>
  <c r="J347" i="15"/>
  <c r="M346" i="15"/>
  <c r="L346" i="15"/>
  <c r="J346" i="15"/>
  <c r="M345" i="15"/>
  <c r="L345" i="15"/>
  <c r="J345" i="15"/>
  <c r="M344" i="15"/>
  <c r="L344" i="15"/>
  <c r="J344" i="15"/>
  <c r="M343" i="15"/>
  <c r="L343" i="15"/>
  <c r="J343" i="15"/>
  <c r="M342" i="15"/>
  <c r="L342" i="15"/>
  <c r="J342" i="15"/>
  <c r="M341" i="15"/>
  <c r="L341" i="15"/>
  <c r="J341" i="15"/>
  <c r="M340" i="15"/>
  <c r="L340" i="15"/>
  <c r="J340" i="15"/>
  <c r="M339" i="15"/>
  <c r="L339" i="15"/>
  <c r="J339" i="15"/>
  <c r="M338" i="15"/>
  <c r="L338" i="15"/>
  <c r="J338" i="15"/>
  <c r="M337" i="15"/>
  <c r="L337" i="15"/>
  <c r="J337" i="15"/>
  <c r="M336" i="15"/>
  <c r="L336" i="15"/>
  <c r="J336" i="15"/>
  <c r="M335" i="15"/>
  <c r="L335" i="15"/>
  <c r="J335" i="15"/>
  <c r="M334" i="15"/>
  <c r="L334" i="15"/>
  <c r="J334" i="15"/>
  <c r="M333" i="15"/>
  <c r="L333" i="15"/>
  <c r="J333" i="15"/>
  <c r="M332" i="15"/>
  <c r="L332" i="15"/>
  <c r="J332" i="15"/>
  <c r="M331" i="15"/>
  <c r="L331" i="15"/>
  <c r="J331" i="15"/>
  <c r="M330" i="15"/>
  <c r="L330" i="15"/>
  <c r="J330" i="15"/>
  <c r="M329" i="15"/>
  <c r="L329" i="15"/>
  <c r="J329" i="15"/>
  <c r="M328" i="15"/>
  <c r="L328" i="15"/>
  <c r="J328" i="15"/>
  <c r="M327" i="15"/>
  <c r="L327" i="15"/>
  <c r="J327" i="15"/>
  <c r="M326" i="15"/>
  <c r="L326" i="15"/>
  <c r="J326" i="15"/>
  <c r="M325" i="15"/>
  <c r="L325" i="15"/>
  <c r="J325" i="15"/>
  <c r="M324" i="15"/>
  <c r="L324" i="15"/>
  <c r="J324" i="15"/>
  <c r="M323" i="15"/>
  <c r="L323" i="15"/>
  <c r="J323" i="15"/>
  <c r="M322" i="15"/>
  <c r="L322" i="15"/>
  <c r="J322" i="15"/>
  <c r="M321" i="15"/>
  <c r="L321" i="15"/>
  <c r="J321" i="15"/>
  <c r="M320" i="15"/>
  <c r="L320" i="15"/>
  <c r="J320" i="15"/>
  <c r="M319" i="15"/>
  <c r="L319" i="15"/>
  <c r="J319" i="15"/>
  <c r="M318" i="15"/>
  <c r="L318" i="15"/>
  <c r="J318" i="15"/>
  <c r="M317" i="15"/>
  <c r="L317" i="15"/>
  <c r="J317" i="15"/>
  <c r="M316" i="15"/>
  <c r="L316" i="15"/>
  <c r="J316" i="15"/>
  <c r="M315" i="15"/>
  <c r="L315" i="15"/>
  <c r="J315" i="15"/>
  <c r="M314" i="15"/>
  <c r="L314" i="15"/>
  <c r="J314" i="15"/>
  <c r="M313" i="15"/>
  <c r="L313" i="15"/>
  <c r="J313" i="15"/>
  <c r="M312" i="15"/>
  <c r="L312" i="15"/>
  <c r="J312" i="15"/>
  <c r="M311" i="15"/>
  <c r="L311" i="15"/>
  <c r="J311" i="15"/>
  <c r="M310" i="15"/>
  <c r="L310" i="15"/>
  <c r="J310" i="15"/>
  <c r="M309" i="15"/>
  <c r="L309" i="15"/>
  <c r="J309" i="15"/>
  <c r="M308" i="15"/>
  <c r="L308" i="15"/>
  <c r="J308" i="15"/>
  <c r="M307" i="15"/>
  <c r="L307" i="15"/>
  <c r="J307" i="15"/>
  <c r="M306" i="15"/>
  <c r="L306" i="15"/>
  <c r="J306" i="15"/>
  <c r="M305" i="15"/>
  <c r="L305" i="15"/>
  <c r="J305" i="15"/>
  <c r="M304" i="15"/>
  <c r="L304" i="15"/>
  <c r="J304" i="15"/>
  <c r="M303" i="15"/>
  <c r="L303" i="15"/>
  <c r="J303" i="15"/>
  <c r="M302" i="15"/>
  <c r="L302" i="15"/>
  <c r="J302" i="15"/>
  <c r="M301" i="15"/>
  <c r="L301" i="15"/>
  <c r="J301" i="15"/>
  <c r="M300" i="15"/>
  <c r="L300" i="15"/>
  <c r="J300" i="15"/>
  <c r="M299" i="15"/>
  <c r="L299" i="15"/>
  <c r="J299" i="15"/>
  <c r="M298" i="15"/>
  <c r="L298" i="15"/>
  <c r="J298" i="15"/>
  <c r="M297" i="15"/>
  <c r="L297" i="15"/>
  <c r="J297" i="15"/>
  <c r="M296" i="15"/>
  <c r="L296" i="15"/>
  <c r="J296" i="15"/>
  <c r="M295" i="15"/>
  <c r="L295" i="15"/>
  <c r="J295" i="15"/>
  <c r="M294" i="15"/>
  <c r="L294" i="15"/>
  <c r="J294" i="15"/>
  <c r="M293" i="15"/>
  <c r="L293" i="15"/>
  <c r="J293" i="15"/>
  <c r="M292" i="15"/>
  <c r="L292" i="15"/>
  <c r="J292" i="15"/>
  <c r="M291" i="15"/>
  <c r="L291" i="15"/>
  <c r="J291" i="15"/>
  <c r="M290" i="15"/>
  <c r="L290" i="15"/>
  <c r="J290" i="15"/>
  <c r="M289" i="15"/>
  <c r="L289" i="15"/>
  <c r="J289" i="15"/>
  <c r="M288" i="15"/>
  <c r="L288" i="15"/>
  <c r="J288" i="15"/>
  <c r="M287" i="15"/>
  <c r="L287" i="15"/>
  <c r="J287" i="15"/>
  <c r="M286" i="15"/>
  <c r="L286" i="15"/>
  <c r="J286" i="15"/>
  <c r="M285" i="15"/>
  <c r="L285" i="15"/>
  <c r="J285" i="15"/>
  <c r="M284" i="15"/>
  <c r="L284" i="15"/>
  <c r="J284" i="15"/>
  <c r="M283" i="15"/>
  <c r="L283" i="15"/>
  <c r="J283" i="15"/>
  <c r="M282" i="15"/>
  <c r="L282" i="15"/>
  <c r="J282" i="15"/>
  <c r="M281" i="15"/>
  <c r="L281" i="15"/>
  <c r="J281" i="15"/>
  <c r="M280" i="15"/>
  <c r="L280" i="15"/>
  <c r="J280" i="15"/>
  <c r="M279" i="15"/>
  <c r="L279" i="15"/>
  <c r="J279" i="15"/>
  <c r="M278" i="15"/>
  <c r="L278" i="15"/>
  <c r="J278" i="15"/>
  <c r="M277" i="15"/>
  <c r="L277" i="15"/>
  <c r="J277" i="15"/>
  <c r="M276" i="15"/>
  <c r="L276" i="15"/>
  <c r="J276" i="15"/>
  <c r="M275" i="15"/>
  <c r="L275" i="15"/>
  <c r="J275" i="15"/>
  <c r="M274" i="15"/>
  <c r="L274" i="15"/>
  <c r="J274" i="15"/>
  <c r="M273" i="15"/>
  <c r="L273" i="15"/>
  <c r="J273" i="15"/>
  <c r="M272" i="15"/>
  <c r="L272" i="15"/>
  <c r="J272" i="15"/>
  <c r="M271" i="15"/>
  <c r="L271" i="15"/>
  <c r="J271" i="15"/>
  <c r="M270" i="15"/>
  <c r="L270" i="15"/>
  <c r="J270" i="15"/>
  <c r="M269" i="15"/>
  <c r="L269" i="15"/>
  <c r="J269" i="15"/>
  <c r="M268" i="15"/>
  <c r="L268" i="15"/>
  <c r="J268" i="15"/>
  <c r="M267" i="15"/>
  <c r="L267" i="15"/>
  <c r="J267" i="15"/>
  <c r="M266" i="15"/>
  <c r="L266" i="15"/>
  <c r="J266" i="15"/>
  <c r="M265" i="15"/>
  <c r="L265" i="15"/>
  <c r="J265" i="15"/>
  <c r="M264" i="15"/>
  <c r="L264" i="15"/>
  <c r="J264" i="15"/>
  <c r="M263" i="15"/>
  <c r="L263" i="15"/>
  <c r="J263" i="15"/>
  <c r="M262" i="15"/>
  <c r="L262" i="15"/>
  <c r="J262" i="15"/>
  <c r="M261" i="15"/>
  <c r="L261" i="15"/>
  <c r="J261" i="15"/>
  <c r="M260" i="15"/>
  <c r="L260" i="15"/>
  <c r="J260" i="15"/>
  <c r="M259" i="15"/>
  <c r="L259" i="15"/>
  <c r="J259" i="15"/>
  <c r="M258" i="15"/>
  <c r="L258" i="15"/>
  <c r="J258" i="15"/>
  <c r="M257" i="15"/>
  <c r="L257" i="15"/>
  <c r="J257" i="15"/>
  <c r="M256" i="15"/>
  <c r="L256" i="15"/>
  <c r="J256" i="15"/>
  <c r="M255" i="15"/>
  <c r="L255" i="15"/>
  <c r="J255" i="15"/>
  <c r="M254" i="15"/>
  <c r="L254" i="15"/>
  <c r="J254" i="15"/>
  <c r="M253" i="15"/>
  <c r="L253" i="15"/>
  <c r="J253" i="15"/>
  <c r="M252" i="15"/>
  <c r="L252" i="15"/>
  <c r="J252" i="15"/>
  <c r="M251" i="15"/>
  <c r="L251" i="15"/>
  <c r="J251" i="15"/>
  <c r="M250" i="15"/>
  <c r="L250" i="15"/>
  <c r="J250" i="15"/>
  <c r="M249" i="15"/>
  <c r="L249" i="15"/>
  <c r="J249" i="15"/>
  <c r="M248" i="15"/>
  <c r="L248" i="15"/>
  <c r="J248" i="15"/>
  <c r="M247" i="15"/>
  <c r="L247" i="15"/>
  <c r="J247" i="15"/>
  <c r="M246" i="15"/>
  <c r="L246" i="15"/>
  <c r="J246" i="15"/>
  <c r="M245" i="15"/>
  <c r="L245" i="15"/>
  <c r="J245" i="15"/>
  <c r="M244" i="15"/>
  <c r="L244" i="15"/>
  <c r="J244" i="15"/>
  <c r="F243" i="15"/>
  <c r="M242" i="15"/>
  <c r="L242" i="15"/>
  <c r="J242" i="15"/>
  <c r="M241" i="15"/>
  <c r="L241" i="15"/>
  <c r="J241" i="15"/>
  <c r="M240" i="15"/>
  <c r="L240" i="15"/>
  <c r="J240" i="15"/>
  <c r="M239" i="15"/>
  <c r="L239" i="15"/>
  <c r="J239" i="15"/>
  <c r="M238" i="15"/>
  <c r="L238" i="15"/>
  <c r="J238" i="15"/>
  <c r="M237" i="15"/>
  <c r="L237" i="15"/>
  <c r="J237" i="15"/>
  <c r="M236" i="15"/>
  <c r="L236" i="15"/>
  <c r="J236" i="15"/>
  <c r="M235" i="15"/>
  <c r="L235" i="15"/>
  <c r="J235" i="15"/>
  <c r="M234" i="15"/>
  <c r="L234" i="15"/>
  <c r="J234" i="15"/>
  <c r="M233" i="15"/>
  <c r="L233" i="15"/>
  <c r="J233" i="15"/>
  <c r="M232" i="15"/>
  <c r="L232" i="15"/>
  <c r="J232" i="15"/>
  <c r="M231" i="15"/>
  <c r="L231" i="15"/>
  <c r="J231" i="15"/>
  <c r="M230" i="15"/>
  <c r="L230" i="15"/>
  <c r="J230" i="15"/>
  <c r="F229" i="15"/>
  <c r="F228" i="15"/>
  <c r="F227" i="15"/>
  <c r="N226" i="15"/>
  <c r="M226" i="15"/>
  <c r="L226" i="15"/>
  <c r="J226" i="15"/>
  <c r="I226" i="15"/>
  <c r="F226" i="15"/>
  <c r="N225" i="15"/>
  <c r="M225" i="15"/>
  <c r="L225" i="15"/>
  <c r="J225" i="15"/>
  <c r="I225" i="15"/>
  <c r="F225" i="15"/>
  <c r="N224" i="15"/>
  <c r="M224" i="15"/>
  <c r="L224" i="15"/>
  <c r="J224" i="15"/>
  <c r="I224" i="15"/>
  <c r="F224" i="15"/>
  <c r="N223" i="15"/>
  <c r="M223" i="15"/>
  <c r="L223" i="15"/>
  <c r="J223" i="15"/>
  <c r="I223" i="15"/>
  <c r="F223" i="15"/>
  <c r="N222" i="15"/>
  <c r="M222" i="15"/>
  <c r="L222" i="15"/>
  <c r="J222" i="15"/>
  <c r="I222" i="15"/>
  <c r="F222" i="15"/>
  <c r="N221" i="15"/>
  <c r="M221" i="15"/>
  <c r="L221" i="15"/>
  <c r="J221" i="15"/>
  <c r="I221" i="15"/>
  <c r="F221" i="15"/>
  <c r="N220" i="15"/>
  <c r="M220" i="15"/>
  <c r="L220" i="15"/>
  <c r="J220" i="15"/>
  <c r="I220" i="15"/>
  <c r="F220" i="15"/>
  <c r="N219" i="15"/>
  <c r="M219" i="15"/>
  <c r="L219" i="15"/>
  <c r="J219" i="15"/>
  <c r="I219" i="15"/>
  <c r="F219" i="15"/>
  <c r="N218" i="15"/>
  <c r="M218" i="15"/>
  <c r="L218" i="15"/>
  <c r="J218" i="15"/>
  <c r="I218" i="15"/>
  <c r="F218" i="15"/>
  <c r="N217" i="15"/>
  <c r="M217" i="15"/>
  <c r="L217" i="15"/>
  <c r="J217" i="15"/>
  <c r="I217" i="15"/>
  <c r="F217" i="15"/>
  <c r="N216" i="15"/>
  <c r="M216" i="15"/>
  <c r="L216" i="15"/>
  <c r="J216" i="15"/>
  <c r="I216" i="15"/>
  <c r="F216" i="15"/>
  <c r="N215" i="15"/>
  <c r="M215" i="15"/>
  <c r="L215" i="15"/>
  <c r="J215" i="15"/>
  <c r="I215" i="15"/>
  <c r="F215" i="15"/>
  <c r="N214" i="15"/>
  <c r="M214" i="15"/>
  <c r="L214" i="15"/>
  <c r="J214" i="15"/>
  <c r="I214" i="15"/>
  <c r="F214" i="15"/>
  <c r="N213" i="15"/>
  <c r="M213" i="15"/>
  <c r="L213" i="15"/>
  <c r="J213" i="15"/>
  <c r="I213" i="15"/>
  <c r="F213" i="15"/>
  <c r="N212" i="15"/>
  <c r="M212" i="15"/>
  <c r="L212" i="15"/>
  <c r="J212" i="15"/>
  <c r="I212" i="15"/>
  <c r="F212" i="15"/>
  <c r="N211" i="15"/>
  <c r="M211" i="15"/>
  <c r="L211" i="15"/>
  <c r="J211" i="15"/>
  <c r="I211" i="15"/>
  <c r="F211" i="15"/>
  <c r="N210" i="15"/>
  <c r="M210" i="15"/>
  <c r="L210" i="15"/>
  <c r="J210" i="15"/>
  <c r="I210" i="15"/>
  <c r="F210" i="15"/>
  <c r="N209" i="15"/>
  <c r="M209" i="15"/>
  <c r="L209" i="15"/>
  <c r="J209" i="15"/>
  <c r="I209" i="15"/>
  <c r="F209" i="15"/>
  <c r="N208" i="15"/>
  <c r="M208" i="15"/>
  <c r="L208" i="15"/>
  <c r="J208" i="15"/>
  <c r="I208" i="15"/>
  <c r="F208" i="15"/>
  <c r="N207" i="15"/>
  <c r="M207" i="15"/>
  <c r="L207" i="15"/>
  <c r="J207" i="15"/>
  <c r="I207" i="15"/>
  <c r="F207" i="15"/>
  <c r="N206" i="15"/>
  <c r="M206" i="15"/>
  <c r="L206" i="15"/>
  <c r="J206" i="15"/>
  <c r="I206" i="15"/>
  <c r="F206" i="15"/>
  <c r="N205" i="15"/>
  <c r="M205" i="15"/>
  <c r="L205" i="15"/>
  <c r="J205" i="15"/>
  <c r="I205" i="15"/>
  <c r="F205" i="15"/>
  <c r="F204" i="15"/>
  <c r="Q203" i="15"/>
  <c r="S203" i="15" s="1"/>
  <c r="F203" i="15"/>
  <c r="M202" i="15"/>
  <c r="L202" i="15"/>
  <c r="J202" i="15"/>
  <c r="M201" i="15"/>
  <c r="L201" i="15"/>
  <c r="J201" i="15"/>
  <c r="M200" i="15"/>
  <c r="L200" i="15"/>
  <c r="J200" i="15"/>
  <c r="M199" i="15"/>
  <c r="L199" i="15"/>
  <c r="J199" i="15"/>
  <c r="F198" i="15"/>
  <c r="M197" i="15"/>
  <c r="L197" i="15"/>
  <c r="J197" i="15"/>
  <c r="L196" i="15"/>
  <c r="J196" i="15"/>
  <c r="K20" i="15" s="1"/>
  <c r="M195" i="15"/>
  <c r="L195" i="15"/>
  <c r="J195" i="15"/>
  <c r="F194" i="15"/>
  <c r="M193" i="15"/>
  <c r="L193" i="15"/>
  <c r="J193" i="15"/>
  <c r="M192" i="15"/>
  <c r="L192" i="15"/>
  <c r="J192" i="15"/>
  <c r="M191" i="15"/>
  <c r="L191" i="15"/>
  <c r="J191" i="15"/>
  <c r="M190" i="15"/>
  <c r="L190" i="15"/>
  <c r="J190" i="15"/>
  <c r="M189" i="15"/>
  <c r="L189" i="15"/>
  <c r="J189" i="15"/>
  <c r="M188" i="15"/>
  <c r="L188" i="15"/>
  <c r="J188" i="15"/>
  <c r="M187" i="15"/>
  <c r="L187" i="15"/>
  <c r="J187" i="15"/>
  <c r="M186" i="15"/>
  <c r="L186" i="15"/>
  <c r="J186" i="15"/>
  <c r="M185" i="15"/>
  <c r="L185" i="15"/>
  <c r="J185" i="15"/>
  <c r="M184" i="15"/>
  <c r="L184" i="15"/>
  <c r="J184" i="15"/>
  <c r="M183" i="15"/>
  <c r="L183" i="15"/>
  <c r="J183" i="15"/>
  <c r="M182" i="15"/>
  <c r="L182" i="15"/>
  <c r="J182" i="15"/>
  <c r="M181" i="15"/>
  <c r="L181" i="15"/>
  <c r="J181" i="15"/>
  <c r="M180" i="15"/>
  <c r="L180" i="15"/>
  <c r="J180" i="15"/>
  <c r="M179" i="15"/>
  <c r="L179" i="15"/>
  <c r="J179" i="15"/>
  <c r="M178" i="15"/>
  <c r="L178" i="15"/>
  <c r="J178" i="15"/>
  <c r="M177" i="15"/>
  <c r="L177" i="15"/>
  <c r="J177" i="15"/>
  <c r="F176" i="15"/>
  <c r="Q175" i="15"/>
  <c r="R175" i="15" s="1"/>
  <c r="F175" i="15"/>
  <c r="M174" i="15"/>
  <c r="L174" i="15"/>
  <c r="J174" i="15"/>
  <c r="M173" i="15"/>
  <c r="L173" i="15"/>
  <c r="J173" i="15"/>
  <c r="M172" i="15"/>
  <c r="L172" i="15"/>
  <c r="J172" i="15"/>
  <c r="M171" i="15"/>
  <c r="L171" i="15"/>
  <c r="J171" i="15"/>
  <c r="M170" i="15"/>
  <c r="L170" i="15"/>
  <c r="J170" i="15"/>
  <c r="M169" i="15"/>
  <c r="L169" i="15"/>
  <c r="J169" i="15"/>
  <c r="M168" i="15"/>
  <c r="L168" i="15"/>
  <c r="J168" i="15"/>
  <c r="M167" i="15"/>
  <c r="L167" i="15"/>
  <c r="J167" i="15"/>
  <c r="M166" i="15"/>
  <c r="L166" i="15"/>
  <c r="J166" i="15"/>
  <c r="M165" i="15"/>
  <c r="L165" i="15"/>
  <c r="J165" i="15"/>
  <c r="M164" i="15"/>
  <c r="L164" i="15"/>
  <c r="J164" i="15"/>
  <c r="M163" i="15"/>
  <c r="L163" i="15"/>
  <c r="J163" i="15"/>
  <c r="M162" i="15"/>
  <c r="L162" i="15"/>
  <c r="J162" i="15"/>
  <c r="M161" i="15"/>
  <c r="L161" i="15"/>
  <c r="J161" i="15"/>
  <c r="M160" i="15"/>
  <c r="L160" i="15"/>
  <c r="J160" i="15"/>
  <c r="M159" i="15"/>
  <c r="L159" i="15"/>
  <c r="J159" i="15"/>
  <c r="M158" i="15"/>
  <c r="L158" i="15"/>
  <c r="J158" i="15"/>
  <c r="M157" i="15"/>
  <c r="L157" i="15"/>
  <c r="J157" i="15"/>
  <c r="M156" i="15"/>
  <c r="L156" i="15"/>
  <c r="J156" i="15"/>
  <c r="M155" i="15"/>
  <c r="L155" i="15"/>
  <c r="J155" i="15"/>
  <c r="M154" i="15"/>
  <c r="L154" i="15"/>
  <c r="J154" i="15"/>
  <c r="F153" i="15"/>
  <c r="M152" i="15"/>
  <c r="L152" i="15"/>
  <c r="J152" i="15"/>
  <c r="M151" i="15"/>
  <c r="L151" i="15"/>
  <c r="J151" i="15"/>
  <c r="M150" i="15"/>
  <c r="L150" i="15"/>
  <c r="J150" i="15"/>
  <c r="M149" i="15"/>
  <c r="L149" i="15"/>
  <c r="J149" i="15"/>
  <c r="M148" i="15"/>
  <c r="L148" i="15"/>
  <c r="J148" i="15"/>
  <c r="M147" i="15"/>
  <c r="L147" i="15"/>
  <c r="J147" i="15"/>
  <c r="M146" i="15"/>
  <c r="L146" i="15"/>
  <c r="J146" i="15"/>
  <c r="M145" i="15"/>
  <c r="L145" i="15"/>
  <c r="J145" i="15"/>
  <c r="M144" i="15"/>
  <c r="L144" i="15"/>
  <c r="J144" i="15"/>
  <c r="M143" i="15"/>
  <c r="L143" i="15"/>
  <c r="J143" i="15"/>
  <c r="M142" i="15"/>
  <c r="L142" i="15"/>
  <c r="J142" i="15"/>
  <c r="M141" i="15"/>
  <c r="L141" i="15"/>
  <c r="J141" i="15"/>
  <c r="M140" i="15"/>
  <c r="L140" i="15"/>
  <c r="J140" i="15"/>
  <c r="M139" i="15"/>
  <c r="L139" i="15"/>
  <c r="J139" i="15"/>
  <c r="M138" i="15"/>
  <c r="L138" i="15"/>
  <c r="J138" i="15"/>
  <c r="M137" i="15"/>
  <c r="L137" i="15"/>
  <c r="J137" i="15"/>
  <c r="M136" i="15"/>
  <c r="L136" i="15"/>
  <c r="J136" i="15"/>
  <c r="M135" i="15"/>
  <c r="L135" i="15"/>
  <c r="J135" i="15"/>
  <c r="M134" i="15"/>
  <c r="L134" i="15"/>
  <c r="J134" i="15"/>
  <c r="M133" i="15"/>
  <c r="L133" i="15"/>
  <c r="J133" i="15"/>
  <c r="M132" i="15"/>
  <c r="L132" i="15"/>
  <c r="J132" i="15"/>
  <c r="M131" i="15"/>
  <c r="L131" i="15"/>
  <c r="J131" i="15"/>
  <c r="M130" i="15"/>
  <c r="L130" i="15"/>
  <c r="J130" i="15"/>
  <c r="M129" i="15"/>
  <c r="L129" i="15"/>
  <c r="J129" i="15"/>
  <c r="M128" i="15"/>
  <c r="L128" i="15"/>
  <c r="J128" i="15"/>
  <c r="M127" i="15"/>
  <c r="L127" i="15"/>
  <c r="J127" i="15"/>
  <c r="M126" i="15"/>
  <c r="L126" i="15"/>
  <c r="J126" i="15"/>
  <c r="M125" i="15"/>
  <c r="L125" i="15"/>
  <c r="J125" i="15"/>
  <c r="M124" i="15"/>
  <c r="L124" i="15"/>
  <c r="J124" i="15"/>
  <c r="M123" i="15"/>
  <c r="L123" i="15"/>
  <c r="J123" i="15"/>
  <c r="M122" i="15"/>
  <c r="L122" i="15"/>
  <c r="J122" i="15"/>
  <c r="M121" i="15"/>
  <c r="L121" i="15"/>
  <c r="J121" i="15"/>
  <c r="M120" i="15"/>
  <c r="L120" i="15"/>
  <c r="J120" i="15"/>
  <c r="M119" i="15"/>
  <c r="L119" i="15"/>
  <c r="J119" i="15"/>
  <c r="M118" i="15"/>
  <c r="L118" i="15"/>
  <c r="J118" i="15"/>
  <c r="M117" i="15"/>
  <c r="L117" i="15"/>
  <c r="J117" i="15"/>
  <c r="M116" i="15"/>
  <c r="L116" i="15"/>
  <c r="J116" i="15"/>
  <c r="M115" i="15"/>
  <c r="L115" i="15"/>
  <c r="J115" i="15"/>
  <c r="M114" i="15"/>
  <c r="L114" i="15"/>
  <c r="J114" i="15"/>
  <c r="M113" i="15"/>
  <c r="L113" i="15"/>
  <c r="J113" i="15"/>
  <c r="M112" i="15"/>
  <c r="L112" i="15"/>
  <c r="J112" i="15"/>
  <c r="M111" i="15"/>
  <c r="L111" i="15"/>
  <c r="J111" i="15"/>
  <c r="M110" i="15"/>
  <c r="L110" i="15"/>
  <c r="J110" i="15"/>
  <c r="M109" i="15"/>
  <c r="L109" i="15"/>
  <c r="J109" i="15"/>
  <c r="M108" i="15"/>
  <c r="L108" i="15"/>
  <c r="J108" i="15"/>
  <c r="M107" i="15"/>
  <c r="L107" i="15"/>
  <c r="J107" i="15"/>
  <c r="M106" i="15"/>
  <c r="L106" i="15"/>
  <c r="J106" i="15"/>
  <c r="M105" i="15"/>
  <c r="L105" i="15"/>
  <c r="J105" i="15"/>
  <c r="M104" i="15"/>
  <c r="L104" i="15"/>
  <c r="J104" i="15"/>
  <c r="M103" i="15"/>
  <c r="L103" i="15"/>
  <c r="J103" i="15"/>
  <c r="M102" i="15"/>
  <c r="L102" i="15"/>
  <c r="J102" i="15"/>
  <c r="M101" i="15"/>
  <c r="L101" i="15"/>
  <c r="J101" i="15"/>
  <c r="M100" i="15"/>
  <c r="L100" i="15"/>
  <c r="J100" i="15"/>
  <c r="M99" i="15"/>
  <c r="L99" i="15"/>
  <c r="J99" i="15"/>
  <c r="M98" i="15"/>
  <c r="L98" i="15"/>
  <c r="J98" i="15"/>
  <c r="M97" i="15"/>
  <c r="L97" i="15"/>
  <c r="J97" i="15"/>
  <c r="M96" i="15"/>
  <c r="L96" i="15"/>
  <c r="J96" i="15"/>
  <c r="M95" i="15"/>
  <c r="L95" i="15"/>
  <c r="J95" i="15"/>
  <c r="M94" i="15"/>
  <c r="L94" i="15"/>
  <c r="J94" i="15"/>
  <c r="M93" i="15"/>
  <c r="L93" i="15"/>
  <c r="J93" i="15"/>
  <c r="M92" i="15"/>
  <c r="L92" i="15"/>
  <c r="J92" i="15"/>
  <c r="M91" i="15"/>
  <c r="L91" i="15"/>
  <c r="J91" i="15"/>
  <c r="M90" i="15"/>
  <c r="L90" i="15"/>
  <c r="J90" i="15"/>
  <c r="M89" i="15"/>
  <c r="L89" i="15"/>
  <c r="J89" i="15"/>
  <c r="M88" i="15"/>
  <c r="L88" i="15"/>
  <c r="J88" i="15"/>
  <c r="M87" i="15"/>
  <c r="L87" i="15"/>
  <c r="J87" i="15"/>
  <c r="M86" i="15"/>
  <c r="L86" i="15"/>
  <c r="J86" i="15"/>
  <c r="M85" i="15"/>
  <c r="L85" i="15"/>
  <c r="J85" i="15"/>
  <c r="M84" i="15"/>
  <c r="L84" i="15"/>
  <c r="J84" i="15"/>
  <c r="M83" i="15"/>
  <c r="L83" i="15"/>
  <c r="J83" i="15"/>
  <c r="M82" i="15"/>
  <c r="L82" i="15"/>
  <c r="J82" i="15"/>
  <c r="M81" i="15"/>
  <c r="L81" i="15"/>
  <c r="J81" i="15"/>
  <c r="F80" i="15"/>
  <c r="F79" i="15"/>
  <c r="F78" i="15"/>
  <c r="Q77" i="15"/>
  <c r="S77" i="15" s="1"/>
  <c r="F77" i="15"/>
  <c r="Q76" i="15"/>
  <c r="S76" i="15" s="1"/>
  <c r="F76" i="15"/>
  <c r="M75" i="15"/>
  <c r="L75" i="15"/>
  <c r="J75" i="15"/>
  <c r="M74" i="15"/>
  <c r="L74" i="15"/>
  <c r="J74" i="15"/>
  <c r="M73" i="15"/>
  <c r="L73" i="15"/>
  <c r="J73" i="15"/>
  <c r="M72" i="15"/>
  <c r="L72" i="15"/>
  <c r="J72" i="15"/>
  <c r="M71" i="15"/>
  <c r="L71" i="15"/>
  <c r="J71" i="15"/>
  <c r="M70" i="15"/>
  <c r="L70" i="15"/>
  <c r="J70" i="15"/>
  <c r="F69" i="15"/>
  <c r="M68" i="15"/>
  <c r="L68" i="15"/>
  <c r="J68" i="15"/>
  <c r="M67" i="15"/>
  <c r="L67" i="15"/>
  <c r="J67" i="15"/>
  <c r="M66" i="15"/>
  <c r="L66" i="15"/>
  <c r="J66" i="15"/>
  <c r="M65" i="15"/>
  <c r="L65" i="15"/>
  <c r="J65" i="15"/>
  <c r="M64" i="15"/>
  <c r="L64" i="15"/>
  <c r="J64" i="15"/>
  <c r="M63" i="15"/>
  <c r="L63" i="15"/>
  <c r="J63" i="15"/>
  <c r="M62" i="15"/>
  <c r="L62" i="15"/>
  <c r="J62" i="15"/>
  <c r="F61" i="15"/>
  <c r="M60" i="15"/>
  <c r="L60" i="15"/>
  <c r="J60" i="15"/>
  <c r="M59" i="15"/>
  <c r="L59" i="15"/>
  <c r="J59" i="15"/>
  <c r="M58" i="15"/>
  <c r="L58" i="15"/>
  <c r="J58" i="15"/>
  <c r="M57" i="15"/>
  <c r="L57" i="15"/>
  <c r="J57" i="15"/>
  <c r="M56" i="15"/>
  <c r="L56" i="15"/>
  <c r="J56" i="15"/>
  <c r="M55" i="15"/>
  <c r="L55" i="15"/>
  <c r="J55" i="15"/>
  <c r="M54" i="15"/>
  <c r="L54" i="15"/>
  <c r="J54" i="15"/>
  <c r="M53" i="15"/>
  <c r="L53" i="15"/>
  <c r="J53" i="15"/>
  <c r="M52" i="15"/>
  <c r="L52" i="15"/>
  <c r="J52" i="15"/>
  <c r="M51" i="15"/>
  <c r="L51" i="15"/>
  <c r="J51" i="15"/>
  <c r="M50" i="15"/>
  <c r="L50" i="15"/>
  <c r="J50" i="15"/>
  <c r="M49" i="15"/>
  <c r="L49" i="15"/>
  <c r="J49" i="15"/>
  <c r="M48" i="15"/>
  <c r="L48" i="15"/>
  <c r="J48" i="15"/>
  <c r="M47" i="15"/>
  <c r="L47" i="15"/>
  <c r="J47" i="15"/>
  <c r="M46" i="15"/>
  <c r="L46" i="15"/>
  <c r="J46" i="15"/>
  <c r="M45" i="15"/>
  <c r="L45" i="15"/>
  <c r="J45" i="15"/>
  <c r="M44" i="15"/>
  <c r="L44" i="15"/>
  <c r="J44" i="15"/>
  <c r="M43" i="15"/>
  <c r="L43" i="15"/>
  <c r="J43" i="15"/>
  <c r="M42" i="15"/>
  <c r="L42" i="15"/>
  <c r="J42" i="15"/>
  <c r="M41" i="15"/>
  <c r="L41" i="15"/>
  <c r="J41" i="15"/>
  <c r="M40" i="15"/>
  <c r="L40" i="15"/>
  <c r="J40" i="15"/>
  <c r="M39" i="15"/>
  <c r="L39" i="15"/>
  <c r="J39" i="15"/>
  <c r="M38" i="15"/>
  <c r="L38" i="15"/>
  <c r="J38" i="15"/>
  <c r="M37" i="15"/>
  <c r="L37" i="15"/>
  <c r="J37" i="15"/>
  <c r="M36" i="15"/>
  <c r="L36" i="15"/>
  <c r="J36" i="15"/>
  <c r="M35" i="15"/>
  <c r="L35" i="15"/>
  <c r="J35" i="15"/>
  <c r="M34" i="15"/>
  <c r="L34" i="15"/>
  <c r="J34" i="15"/>
  <c r="M33" i="15"/>
  <c r="L33" i="15"/>
  <c r="J33" i="15"/>
  <c r="M32" i="15"/>
  <c r="L32" i="15"/>
  <c r="J32" i="15"/>
  <c r="M31" i="15"/>
  <c r="L31" i="15"/>
  <c r="J31" i="15"/>
  <c r="M30" i="15"/>
  <c r="L30" i="15"/>
  <c r="J30" i="15"/>
  <c r="M29" i="15"/>
  <c r="L29" i="15"/>
  <c r="J29" i="15"/>
  <c r="M28" i="15"/>
  <c r="L28" i="15"/>
  <c r="J28" i="15"/>
  <c r="M27" i="15"/>
  <c r="L27" i="15"/>
  <c r="J27" i="15"/>
  <c r="M26" i="15"/>
  <c r="L26" i="15"/>
  <c r="J26" i="15"/>
  <c r="M25" i="15"/>
  <c r="L25" i="15"/>
  <c r="J25" i="15"/>
  <c r="M24" i="15"/>
  <c r="L24" i="15"/>
  <c r="J24" i="15"/>
  <c r="M23" i="15"/>
  <c r="L23" i="15"/>
  <c r="J23" i="15"/>
  <c r="C4" i="13"/>
  <c r="F2" i="9"/>
  <c r="F3" i="9"/>
  <c r="C3" i="13"/>
  <c r="C2" i="13"/>
  <c r="B3" i="9"/>
  <c r="B2" i="9"/>
  <c r="I3674" i="15" l="1"/>
  <c r="N3676" i="15"/>
  <c r="I3675" i="15"/>
  <c r="N3673" i="15"/>
  <c r="I3673" i="15"/>
  <c r="G3" i="13"/>
  <c r="G2" i="13"/>
  <c r="O7936" i="15"/>
  <c r="R7936" i="15" s="1"/>
  <c r="O1554" i="15"/>
  <c r="R1554" i="15" s="1"/>
  <c r="O3655" i="15"/>
  <c r="R3655" i="15" s="1"/>
  <c r="O3708" i="15"/>
  <c r="R3708" i="15" s="1"/>
  <c r="O570" i="15"/>
  <c r="R570" i="15" s="1"/>
  <c r="O4391" i="15"/>
  <c r="O5853" i="15"/>
  <c r="R5853" i="15" s="1"/>
  <c r="O5857" i="15"/>
  <c r="O5861" i="15"/>
  <c r="O5865" i="15"/>
  <c r="R5865" i="15" s="1"/>
  <c r="O5889" i="15"/>
  <c r="R5889" i="15" s="1"/>
  <c r="O223" i="15"/>
  <c r="R223" i="15" s="1"/>
  <c r="O903" i="15"/>
  <c r="R903" i="15" s="1"/>
  <c r="O2411" i="15"/>
  <c r="O3946" i="15"/>
  <c r="O5803" i="15"/>
  <c r="O1913" i="15"/>
  <c r="O2995" i="15"/>
  <c r="R2995" i="15" s="1"/>
  <c r="O3003" i="15"/>
  <c r="R3003" i="15" s="1"/>
  <c r="O5028" i="15"/>
  <c r="R5028" i="15" s="1"/>
  <c r="O2374" i="15"/>
  <c r="O491" i="15"/>
  <c r="R491" i="15" s="1"/>
  <c r="O1539" i="15"/>
  <c r="R1539" i="15" s="1"/>
  <c r="O3088" i="15"/>
  <c r="O4629" i="15"/>
  <c r="O5401" i="15"/>
  <c r="R5401" i="15" s="1"/>
  <c r="O5406" i="15"/>
  <c r="O578" i="15"/>
  <c r="R578" i="15" s="1"/>
  <c r="O793" i="15"/>
  <c r="R793" i="15" s="1"/>
  <c r="O958" i="15"/>
  <c r="R958" i="15" s="1"/>
  <c r="O1642" i="15"/>
  <c r="R1642" i="15" s="1"/>
  <c r="O1650" i="15"/>
  <c r="S1650" i="15" s="1"/>
  <c r="O1666" i="15"/>
  <c r="O385" i="15"/>
  <c r="R385" i="15" s="1"/>
  <c r="O657" i="15"/>
  <c r="R657" i="15" s="1"/>
  <c r="O826" i="15"/>
  <c r="R826" i="15" s="1"/>
  <c r="O834" i="15"/>
  <c r="R834" i="15" s="1"/>
  <c r="O1205" i="15"/>
  <c r="R1205" i="15" s="1"/>
  <c r="O1561" i="15"/>
  <c r="N2565" i="15"/>
  <c r="N2583" i="15"/>
  <c r="O2506" i="15"/>
  <c r="O2509" i="15"/>
  <c r="R2509" i="15" s="1"/>
  <c r="O2529" i="15"/>
  <c r="O2546" i="15"/>
  <c r="O3554" i="15"/>
  <c r="R3554" i="15" s="1"/>
  <c r="O4402" i="15"/>
  <c r="R4402" i="15" s="1"/>
  <c r="O4405" i="15"/>
  <c r="O4421" i="15"/>
  <c r="R4421" i="15" s="1"/>
  <c r="O4665" i="15"/>
  <c r="R4665" i="15" s="1"/>
  <c r="O4902" i="15"/>
  <c r="R4902" i="15" s="1"/>
  <c r="O7885" i="15"/>
  <c r="O7965" i="15"/>
  <c r="R7965" i="15" s="1"/>
  <c r="O7969" i="15"/>
  <c r="R7969" i="15" s="1"/>
  <c r="O3151" i="15"/>
  <c r="O4924" i="15"/>
  <c r="O904" i="15"/>
  <c r="R904" i="15" s="1"/>
  <c r="O3042" i="15"/>
  <c r="R3042" i="15" s="1"/>
  <c r="O3160" i="15"/>
  <c r="R3160" i="15" s="1"/>
  <c r="O4021" i="15"/>
  <c r="R4021" i="15" s="1"/>
  <c r="O4075" i="15"/>
  <c r="R4075" i="15" s="1"/>
  <c r="O469" i="15"/>
  <c r="R469" i="15" s="1"/>
  <c r="O502" i="15"/>
  <c r="R502" i="15" s="1"/>
  <c r="O897" i="15"/>
  <c r="O3745" i="15"/>
  <c r="O3766" i="15"/>
  <c r="O3782" i="15"/>
  <c r="O3790" i="15"/>
  <c r="O3909" i="15"/>
  <c r="O3954" i="15"/>
  <c r="R3954" i="15" s="1"/>
  <c r="O67" i="15"/>
  <c r="R67" i="15" s="1"/>
  <c r="O70" i="15"/>
  <c r="O1885" i="15"/>
  <c r="O2228" i="15"/>
  <c r="R2228" i="15" s="1"/>
  <c r="O2468" i="15"/>
  <c r="O2473" i="15"/>
  <c r="R2473" i="15" s="1"/>
  <c r="O2481" i="15"/>
  <c r="R2481" i="15" s="1"/>
  <c r="O2494" i="15"/>
  <c r="O2502" i="15"/>
  <c r="O2511" i="15"/>
  <c r="O2525" i="15"/>
  <c r="O2697" i="15"/>
  <c r="O186" i="15"/>
  <c r="R186" i="15" s="1"/>
  <c r="O2463" i="15"/>
  <c r="O1817" i="15"/>
  <c r="O1226" i="15"/>
  <c r="R1226" i="15" s="1"/>
  <c r="O4360" i="15"/>
  <c r="R4360" i="15" s="1"/>
  <c r="O4378" i="15"/>
  <c r="O6219" i="15"/>
  <c r="R6219" i="15" s="1"/>
  <c r="O1922" i="15"/>
  <c r="R1922" i="15" s="1"/>
  <c r="O5897" i="15"/>
  <c r="R5897" i="15" s="1"/>
  <c r="O5905" i="15"/>
  <c r="R5905" i="15" s="1"/>
  <c r="O7168" i="15"/>
  <c r="R7168" i="15" s="1"/>
  <c r="O1789" i="15"/>
  <c r="R1789" i="15" s="1"/>
  <c r="O4448" i="15"/>
  <c r="R4448" i="15" s="1"/>
  <c r="O7913" i="15"/>
  <c r="R7913" i="15" s="1"/>
  <c r="O7934" i="15"/>
  <c r="O7967" i="15"/>
  <c r="R7967" i="15" s="1"/>
  <c r="O3131" i="15"/>
  <c r="R3131" i="15" s="1"/>
  <c r="O4566" i="15"/>
  <c r="R4566" i="15" s="1"/>
  <c r="O405" i="15"/>
  <c r="R405" i="15" s="1"/>
  <c r="O410" i="15"/>
  <c r="R410" i="15" s="1"/>
  <c r="O420" i="15"/>
  <c r="R420" i="15" s="1"/>
  <c r="O674" i="15"/>
  <c r="O706" i="15"/>
  <c r="O775" i="15"/>
  <c r="R775" i="15" s="1"/>
  <c r="O114" i="15"/>
  <c r="R114" i="15" s="1"/>
  <c r="O3671" i="15"/>
  <c r="R3671" i="15" s="1"/>
  <c r="O5582" i="15"/>
  <c r="R5582" i="15" s="1"/>
  <c r="O5659" i="15"/>
  <c r="R5659" i="15" s="1"/>
  <c r="O5667" i="15"/>
  <c r="O5707" i="15"/>
  <c r="R5707" i="15" s="1"/>
  <c r="O5734" i="15"/>
  <c r="S5734" i="15" s="1"/>
  <c r="O533" i="15"/>
  <c r="R533" i="15" s="1"/>
  <c r="O653" i="15"/>
  <c r="R653" i="15" s="1"/>
  <c r="O661" i="15"/>
  <c r="R661" i="15" s="1"/>
  <c r="O685" i="15"/>
  <c r="R685" i="15" s="1"/>
  <c r="O6156" i="15"/>
  <c r="O357" i="15"/>
  <c r="R357" i="15" s="1"/>
  <c r="O6625" i="15"/>
  <c r="O999" i="15"/>
  <c r="O135" i="15"/>
  <c r="R135" i="15" s="1"/>
  <c r="O251" i="15"/>
  <c r="R251" i="15" s="1"/>
  <c r="O253" i="15"/>
  <c r="R253" i="15" s="1"/>
  <c r="O256" i="15"/>
  <c r="R256" i="15" s="1"/>
  <c r="O332" i="15"/>
  <c r="R332" i="15" s="1"/>
  <c r="O340" i="15"/>
  <c r="R340" i="15" s="1"/>
  <c r="O396" i="15"/>
  <c r="O404" i="15"/>
  <c r="O409" i="15"/>
  <c r="R409" i="15" s="1"/>
  <c r="O1114" i="15"/>
  <c r="O1387" i="15"/>
  <c r="R1387" i="15" s="1"/>
  <c r="O2540" i="15"/>
  <c r="O2545" i="15"/>
  <c r="R2545" i="15" s="1"/>
  <c r="O2562" i="15"/>
  <c r="R2562" i="15" s="1"/>
  <c r="O2676" i="15"/>
  <c r="O2937" i="15"/>
  <c r="O3076" i="15"/>
  <c r="O5311" i="15"/>
  <c r="R5311" i="15" s="1"/>
  <c r="O5407" i="15"/>
  <c r="R5407" i="15" s="1"/>
  <c r="O113" i="15"/>
  <c r="R113" i="15" s="1"/>
  <c r="O226" i="15"/>
  <c r="R226" i="15" s="1"/>
  <c r="O518" i="15"/>
  <c r="R518" i="15" s="1"/>
  <c r="O2919" i="15"/>
  <c r="O3027" i="15"/>
  <c r="O254" i="15"/>
  <c r="R254" i="15" s="1"/>
  <c r="O2359" i="15"/>
  <c r="S2359" i="15" s="1"/>
  <c r="O2420" i="15"/>
  <c r="S2420" i="15" s="1"/>
  <c r="O2610" i="15"/>
  <c r="R2610" i="15" s="1"/>
  <c r="O2632" i="15"/>
  <c r="O2645" i="15"/>
  <c r="R2645" i="15" s="1"/>
  <c r="O5847" i="15"/>
  <c r="O973" i="15"/>
  <c r="R973" i="15" s="1"/>
  <c r="O4999" i="15"/>
  <c r="R4999" i="15" s="1"/>
  <c r="O549" i="15"/>
  <c r="R549" i="15" s="1"/>
  <c r="O6225" i="15"/>
  <c r="O276" i="15"/>
  <c r="R276" i="15" s="1"/>
  <c r="O293" i="15"/>
  <c r="R293" i="15" s="1"/>
  <c r="O377" i="15"/>
  <c r="R377" i="15" s="1"/>
  <c r="O4057" i="15"/>
  <c r="R4057" i="15" s="1"/>
  <c r="O4963" i="15"/>
  <c r="O5029" i="15"/>
  <c r="O5864" i="15"/>
  <c r="R5864" i="15" s="1"/>
  <c r="O2524" i="15"/>
  <c r="O2668" i="15"/>
  <c r="R2668" i="15" s="1"/>
  <c r="O3359" i="15"/>
  <c r="R3359" i="15" s="1"/>
  <c r="O7447" i="15"/>
  <c r="O542" i="15"/>
  <c r="O557" i="15"/>
  <c r="O725" i="15"/>
  <c r="R725" i="15" s="1"/>
  <c r="O3868" i="15"/>
  <c r="R3868" i="15" s="1"/>
  <c r="O3942" i="15"/>
  <c r="R3942" i="15" s="1"/>
  <c r="O4148" i="15"/>
  <c r="R4148" i="15" s="1"/>
  <c r="O4369" i="15"/>
  <c r="R4369" i="15" s="1"/>
  <c r="O5261" i="15"/>
  <c r="O238" i="15"/>
  <c r="O3387" i="15"/>
  <c r="O3468" i="15"/>
  <c r="R3468" i="15" s="1"/>
  <c r="O598" i="15"/>
  <c r="R598" i="15" s="1"/>
  <c r="O2375" i="15"/>
  <c r="S2375" i="15" s="1"/>
  <c r="O974" i="15"/>
  <c r="R974" i="15" s="1"/>
  <c r="O1068" i="15"/>
  <c r="O3880" i="15"/>
  <c r="R3880" i="15" s="1"/>
  <c r="O5909" i="15"/>
  <c r="R5909" i="15" s="1"/>
  <c r="O433" i="15"/>
  <c r="O457" i="15"/>
  <c r="R457" i="15" s="1"/>
  <c r="O739" i="15"/>
  <c r="R739" i="15" s="1"/>
  <c r="O1276" i="15"/>
  <c r="R1276" i="15" s="1"/>
  <c r="O1286" i="15"/>
  <c r="R1286" i="15" s="1"/>
  <c r="O1288" i="15"/>
  <c r="R1288" i="15" s="1"/>
  <c r="O1296" i="15"/>
  <c r="R1296" i="15" s="1"/>
  <c r="O1389" i="15"/>
  <c r="O1599" i="15"/>
  <c r="O1615" i="15"/>
  <c r="R1615" i="15" s="1"/>
  <c r="O1628" i="15"/>
  <c r="O1636" i="15"/>
  <c r="O1641" i="15"/>
  <c r="S1641" i="15" s="1"/>
  <c r="O1649" i="15"/>
  <c r="R1649" i="15" s="1"/>
  <c r="O2140" i="15"/>
  <c r="O2145" i="15"/>
  <c r="O2151" i="15"/>
  <c r="O2588" i="15"/>
  <c r="R2588" i="15" s="1"/>
  <c r="O2590" i="15"/>
  <c r="R2590" i="15" s="1"/>
  <c r="O2646" i="15"/>
  <c r="R2646" i="15" s="1"/>
  <c r="O2853" i="15"/>
  <c r="R2853" i="15" s="1"/>
  <c r="O2857" i="15"/>
  <c r="R2857" i="15" s="1"/>
  <c r="O3865" i="15"/>
  <c r="R3865" i="15" s="1"/>
  <c r="O3936" i="15"/>
  <c r="O3944" i="15"/>
  <c r="O4195" i="15"/>
  <c r="R4195" i="15" s="1"/>
  <c r="O4248" i="15"/>
  <c r="R4248" i="15" s="1"/>
  <c r="O4471" i="15"/>
  <c r="R4471" i="15" s="1"/>
  <c r="O4908" i="15"/>
  <c r="O5339" i="15"/>
  <c r="R5339" i="15" s="1"/>
  <c r="O6159" i="15"/>
  <c r="R6159" i="15" s="1"/>
  <c r="O6725" i="15"/>
  <c r="S6725" i="15" s="1"/>
  <c r="O7669" i="15"/>
  <c r="R7669" i="15" s="1"/>
  <c r="O7782" i="15"/>
  <c r="R7782" i="15" s="1"/>
  <c r="O87" i="15"/>
  <c r="R87" i="15" s="1"/>
  <c r="O265" i="15"/>
  <c r="R265" i="15" s="1"/>
  <c r="O282" i="15"/>
  <c r="R282" i="15" s="1"/>
  <c r="O297" i="15"/>
  <c r="R297" i="15" s="1"/>
  <c r="O329" i="15"/>
  <c r="R329" i="15" s="1"/>
  <c r="O616" i="15"/>
  <c r="O998" i="15"/>
  <c r="O1416" i="15"/>
  <c r="O1585" i="15"/>
  <c r="O1715" i="15"/>
  <c r="R1715" i="15" s="1"/>
  <c r="O1761" i="15"/>
  <c r="O2017" i="15"/>
  <c r="O2025" i="15"/>
  <c r="O2259" i="15"/>
  <c r="O2270" i="15"/>
  <c r="O2286" i="15"/>
  <c r="O2292" i="15"/>
  <c r="R2292" i="15" s="1"/>
  <c r="O2653" i="15"/>
  <c r="R2653" i="15" s="1"/>
  <c r="O2769" i="15"/>
  <c r="R2769" i="15" s="1"/>
  <c r="O3235" i="15"/>
  <c r="R3235" i="15" s="1"/>
  <c r="O3334" i="15"/>
  <c r="R3334" i="15" s="1"/>
  <c r="O4162" i="15"/>
  <c r="S4162" i="15" s="1"/>
  <c r="O4164" i="15"/>
  <c r="O4172" i="15"/>
  <c r="R4172" i="15" s="1"/>
  <c r="O4199" i="15"/>
  <c r="R4199" i="15" s="1"/>
  <c r="O4205" i="15"/>
  <c r="R4205" i="15" s="1"/>
  <c r="O4310" i="15"/>
  <c r="O4313" i="15"/>
  <c r="R4313" i="15" s="1"/>
  <c r="O4332" i="15"/>
  <c r="O4340" i="15"/>
  <c r="S4340" i="15" s="1"/>
  <c r="O4944" i="15"/>
  <c r="O4977" i="15"/>
  <c r="O7287" i="15"/>
  <c r="R7287" i="15" s="1"/>
  <c r="O7475" i="15"/>
  <c r="O6937" i="15"/>
  <c r="R6937" i="15" s="1"/>
  <c r="O7165" i="15"/>
  <c r="O472" i="15"/>
  <c r="R472" i="15" s="1"/>
  <c r="O684" i="15"/>
  <c r="O703" i="15"/>
  <c r="O2045" i="15"/>
  <c r="R2045" i="15" s="1"/>
  <c r="O4105" i="15"/>
  <c r="R4105" i="15" s="1"/>
  <c r="O298" i="15"/>
  <c r="R298" i="15" s="1"/>
  <c r="O3553" i="15"/>
  <c r="R3553" i="15" s="1"/>
  <c r="O31" i="15"/>
  <c r="R31" i="15" s="1"/>
  <c r="N2580" i="15"/>
  <c r="O3166" i="15"/>
  <c r="O115" i="15"/>
  <c r="O127" i="15"/>
  <c r="R127" i="15" s="1"/>
  <c r="O635" i="15"/>
  <c r="R635" i="15" s="1"/>
  <c r="O648" i="15"/>
  <c r="R648" i="15" s="1"/>
  <c r="O659" i="15"/>
  <c r="R659" i="15" s="1"/>
  <c r="O712" i="15"/>
  <c r="O1038" i="15"/>
  <c r="R1038" i="15" s="1"/>
  <c r="O1054" i="15"/>
  <c r="R1054" i="15" s="1"/>
  <c r="O1473" i="15"/>
  <c r="O1478" i="15"/>
  <c r="R1478" i="15" s="1"/>
  <c r="O1766" i="15"/>
  <c r="R1766" i="15" s="1"/>
  <c r="O1791" i="15"/>
  <c r="R1791" i="15" s="1"/>
  <c r="O2024" i="15"/>
  <c r="O2084" i="15"/>
  <c r="R2084" i="15" s="1"/>
  <c r="O2086" i="15"/>
  <c r="O2090" i="15"/>
  <c r="S2090" i="15" s="1"/>
  <c r="O2439" i="15"/>
  <c r="O2674" i="15"/>
  <c r="O2705" i="15"/>
  <c r="O2991" i="15"/>
  <c r="R2991" i="15" s="1"/>
  <c r="O3021" i="15"/>
  <c r="R3021" i="15" s="1"/>
  <c r="O3106" i="15"/>
  <c r="R3106" i="15" s="1"/>
  <c r="O3138" i="15"/>
  <c r="R3138" i="15" s="1"/>
  <c r="O3565" i="15"/>
  <c r="O3653" i="15"/>
  <c r="R3653" i="15" s="1"/>
  <c r="O3711" i="15"/>
  <c r="R3711" i="15" s="1"/>
  <c r="O3768" i="15"/>
  <c r="R3768" i="15" s="1"/>
  <c r="O4083" i="15"/>
  <c r="O4117" i="15"/>
  <c r="R4117" i="15" s="1"/>
  <c r="O4301" i="15"/>
  <c r="O4591" i="15"/>
  <c r="O4606" i="15"/>
  <c r="O4653" i="15"/>
  <c r="O4873" i="15"/>
  <c r="R4873" i="15" s="1"/>
  <c r="O5044" i="15"/>
  <c r="R5044" i="15" s="1"/>
  <c r="O5196" i="15"/>
  <c r="R5196" i="15" s="1"/>
  <c r="O5674" i="15"/>
  <c r="O5804" i="15"/>
  <c r="R5804" i="15" s="1"/>
  <c r="O5835" i="15"/>
  <c r="R5835" i="15" s="1"/>
  <c r="O5854" i="15"/>
  <c r="O5858" i="15"/>
  <c r="S5858" i="15" s="1"/>
  <c r="O5866" i="15"/>
  <c r="R5866" i="15" s="1"/>
  <c r="O602" i="15"/>
  <c r="R602" i="15" s="1"/>
  <c r="O3434" i="15"/>
  <c r="R3434" i="15" s="1"/>
  <c r="O3867" i="15"/>
  <c r="O3990" i="15"/>
  <c r="R3990" i="15" s="1"/>
  <c r="O6590" i="15"/>
  <c r="O6751" i="15"/>
  <c r="R6751" i="15" s="1"/>
  <c r="O926" i="15"/>
  <c r="O4219" i="15"/>
  <c r="O4227" i="15"/>
  <c r="O5294" i="15"/>
  <c r="R5294" i="15" s="1"/>
  <c r="O5404" i="15"/>
  <c r="R5404" i="15" s="1"/>
  <c r="O5821" i="15"/>
  <c r="O1076" i="15"/>
  <c r="O4124" i="15"/>
  <c r="O4129" i="15"/>
  <c r="R4129" i="15" s="1"/>
  <c r="O4590" i="15"/>
  <c r="R4590" i="15" s="1"/>
  <c r="O5834" i="15"/>
  <c r="S5834" i="15" s="1"/>
  <c r="O362" i="15"/>
  <c r="R362" i="15" s="1"/>
  <c r="O948" i="15"/>
  <c r="O2165" i="15"/>
  <c r="R2165" i="15" s="1"/>
  <c r="O2547" i="15"/>
  <c r="O2552" i="15"/>
  <c r="O3878" i="15"/>
  <c r="O5410" i="15"/>
  <c r="R5410" i="15" s="1"/>
  <c r="O458" i="15"/>
  <c r="R458" i="15" s="1"/>
  <c r="O4685" i="15"/>
  <c r="O5157" i="15"/>
  <c r="O1482" i="15"/>
  <c r="R1482" i="15" s="1"/>
  <c r="O3430" i="15"/>
  <c r="R3430" i="15" s="1"/>
  <c r="O3583" i="15"/>
  <c r="O3706" i="15"/>
  <c r="O4156" i="15"/>
  <c r="R4156" i="15" s="1"/>
  <c r="O4342" i="15"/>
  <c r="R4342" i="15" s="1"/>
  <c r="O5353" i="15"/>
  <c r="R5353" i="15" s="1"/>
  <c r="O6623" i="15"/>
  <c r="R6623" i="15" s="1"/>
  <c r="O6636" i="15"/>
  <c r="R6636" i="15" s="1"/>
  <c r="O6764" i="15"/>
  <c r="R6764" i="15" s="1"/>
  <c r="O6840" i="15"/>
  <c r="O7010" i="15"/>
  <c r="O7153" i="15"/>
  <c r="S7153" i="15" s="1"/>
  <c r="O7276" i="15"/>
  <c r="R7276" i="15" s="1"/>
  <c r="O7294" i="15"/>
  <c r="R7294" i="15" s="1"/>
  <c r="O7336" i="15"/>
  <c r="R7336" i="15" s="1"/>
  <c r="O7344" i="15"/>
  <c r="O7365" i="15"/>
  <c r="R7365" i="15" s="1"/>
  <c r="O672" i="15"/>
  <c r="O1588" i="15"/>
  <c r="O5443" i="15"/>
  <c r="R5443" i="15" s="1"/>
  <c r="O5487" i="15"/>
  <c r="R5487" i="15" s="1"/>
  <c r="O5939" i="15"/>
  <c r="R5939" i="15" s="1"/>
  <c r="O2861" i="15"/>
  <c r="R2861" i="15" s="1"/>
  <c r="O3801" i="15"/>
  <c r="R3801" i="15" s="1"/>
  <c r="O178" i="15"/>
  <c r="R178" i="15" s="1"/>
  <c r="O209" i="15"/>
  <c r="O419" i="15"/>
  <c r="R419" i="15" s="1"/>
  <c r="O583" i="15"/>
  <c r="R583" i="15" s="1"/>
  <c r="O711" i="15"/>
  <c r="R711" i="15" s="1"/>
  <c r="N2344" i="15"/>
  <c r="O3265" i="15"/>
  <c r="R3265" i="15" s="1"/>
  <c r="O4228" i="15"/>
  <c r="R4228" i="15" s="1"/>
  <c r="O4272" i="15"/>
  <c r="R4272" i="15" s="1"/>
  <c r="O4280" i="15"/>
  <c r="O4694" i="15"/>
  <c r="O4750" i="15"/>
  <c r="O4761" i="15"/>
  <c r="R4761" i="15" s="1"/>
  <c r="O5035" i="15"/>
  <c r="R5035" i="15" s="1"/>
  <c r="O5103" i="15"/>
  <c r="R5103" i="15" s="1"/>
  <c r="O5408" i="15"/>
  <c r="O5416" i="15"/>
  <c r="O5421" i="15"/>
  <c r="O5479" i="15"/>
  <c r="R5479" i="15" s="1"/>
  <c r="O5598" i="15"/>
  <c r="R5598" i="15" s="1"/>
  <c r="O7883" i="15"/>
  <c r="R7883" i="15" s="1"/>
  <c r="O1394" i="15"/>
  <c r="R1394" i="15" s="1"/>
  <c r="O2173" i="15"/>
  <c r="R2173" i="15" s="1"/>
  <c r="O2217" i="15"/>
  <c r="O2611" i="15"/>
  <c r="O2751" i="15"/>
  <c r="R2751" i="15" s="1"/>
  <c r="O3130" i="15"/>
  <c r="O4070" i="15"/>
  <c r="O4521" i="15"/>
  <c r="O4580" i="15"/>
  <c r="R4580" i="15" s="1"/>
  <c r="O4583" i="15"/>
  <c r="O4716" i="15"/>
  <c r="R4716" i="15" s="1"/>
  <c r="O5500" i="15"/>
  <c r="O6435" i="15"/>
  <c r="O7176" i="15"/>
  <c r="O137" i="15"/>
  <c r="O568" i="15"/>
  <c r="R568" i="15" s="1"/>
  <c r="O3174" i="15"/>
  <c r="O3223" i="15"/>
  <c r="R3223" i="15" s="1"/>
  <c r="O4267" i="15"/>
  <c r="R4267" i="15" s="1"/>
  <c r="O1591" i="15"/>
  <c r="R1591" i="15" s="1"/>
  <c r="O1596" i="15"/>
  <c r="O1654" i="15"/>
  <c r="O2748" i="15"/>
  <c r="R2748" i="15" s="1"/>
  <c r="O4801" i="15"/>
  <c r="R4801" i="15" s="1"/>
  <c r="O5568" i="15"/>
  <c r="O6248" i="15"/>
  <c r="R6248" i="15" s="1"/>
  <c r="O6446" i="15"/>
  <c r="O6658" i="15"/>
  <c r="O7174" i="15"/>
  <c r="R7174" i="15" s="1"/>
  <c r="O7213" i="15"/>
  <c r="O587" i="15"/>
  <c r="R587" i="15" s="1"/>
  <c r="O1126" i="15"/>
  <c r="R1126" i="15" s="1"/>
  <c r="O2693" i="15"/>
  <c r="R2693" i="15" s="1"/>
  <c r="O2801" i="15"/>
  <c r="O4214" i="15"/>
  <c r="O4303" i="15"/>
  <c r="R4303" i="15" s="1"/>
  <c r="O4333" i="15"/>
  <c r="O4674" i="15"/>
  <c r="O4688" i="15"/>
  <c r="R4688" i="15" s="1"/>
  <c r="O5052" i="15"/>
  <c r="R5052" i="15" s="1"/>
  <c r="O673" i="15"/>
  <c r="R673" i="15" s="1"/>
  <c r="O2415" i="15"/>
  <c r="R2415" i="15" s="1"/>
  <c r="O4074" i="15"/>
  <c r="O4365" i="15"/>
  <c r="O4607" i="15"/>
  <c r="S4607" i="15" s="1"/>
  <c r="O5937" i="15"/>
  <c r="N2092" i="15"/>
  <c r="O2686" i="15"/>
  <c r="R2686" i="15" s="1"/>
  <c r="O2691" i="15"/>
  <c r="O3192" i="15"/>
  <c r="O3232" i="15"/>
  <c r="R3232" i="15" s="1"/>
  <c r="O3487" i="15"/>
  <c r="R3487" i="15" s="1"/>
  <c r="O4125" i="15"/>
  <c r="O4220" i="15"/>
  <c r="O4263" i="15"/>
  <c r="R4263" i="15" s="1"/>
  <c r="O5027" i="15"/>
  <c r="R5027" i="15" s="1"/>
  <c r="O5080" i="15"/>
  <c r="R5080" i="15" s="1"/>
  <c r="O5206" i="15"/>
  <c r="R5206" i="15" s="1"/>
  <c r="O5423" i="15"/>
  <c r="R5423" i="15" s="1"/>
  <c r="O5434" i="15"/>
  <c r="R5434" i="15" s="1"/>
  <c r="O2167" i="15"/>
  <c r="S2167" i="15" s="1"/>
  <c r="O3157" i="15"/>
  <c r="O3277" i="15"/>
  <c r="R3277" i="15" s="1"/>
  <c r="O3908" i="15"/>
  <c r="O7011" i="15"/>
  <c r="R7011" i="15" s="1"/>
  <c r="O84" i="15"/>
  <c r="R84" i="15" s="1"/>
  <c r="O576" i="15"/>
  <c r="O591" i="15"/>
  <c r="R591" i="15" s="1"/>
  <c r="O640" i="15"/>
  <c r="O853" i="15"/>
  <c r="R853" i="15" s="1"/>
  <c r="O858" i="15"/>
  <c r="R858" i="15" s="1"/>
  <c r="O874" i="15"/>
  <c r="R874" i="15" s="1"/>
  <c r="O882" i="15"/>
  <c r="R882" i="15" s="1"/>
  <c r="O888" i="15"/>
  <c r="R888" i="15" s="1"/>
  <c r="O928" i="15"/>
  <c r="R928" i="15" s="1"/>
  <c r="O1023" i="15"/>
  <c r="R1023" i="15" s="1"/>
  <c r="O1048" i="15"/>
  <c r="O1128" i="15"/>
  <c r="O1357" i="15"/>
  <c r="O1456" i="15"/>
  <c r="R1456" i="15" s="1"/>
  <c r="O1506" i="15"/>
  <c r="R1506" i="15" s="1"/>
  <c r="O1601" i="15"/>
  <c r="R1601" i="15" s="1"/>
  <c r="O1691" i="15"/>
  <c r="R1691" i="15" s="1"/>
  <c r="O1736" i="15"/>
  <c r="R1736" i="15" s="1"/>
  <c r="O1858" i="15"/>
  <c r="O1862" i="15"/>
  <c r="O1986" i="15"/>
  <c r="R1986" i="15" s="1"/>
  <c r="O1996" i="15"/>
  <c r="R1996" i="15" s="1"/>
  <c r="N2037" i="15"/>
  <c r="N2055" i="15"/>
  <c r="N2093" i="15"/>
  <c r="O2122" i="15"/>
  <c r="R2122" i="15" s="1"/>
  <c r="O2130" i="15"/>
  <c r="O2138" i="15"/>
  <c r="O2191" i="15"/>
  <c r="R2191" i="15" s="1"/>
  <c r="O2258" i="15"/>
  <c r="S2258" i="15" s="1"/>
  <c r="O2269" i="15"/>
  <c r="R2269" i="15" s="1"/>
  <c r="O2387" i="15"/>
  <c r="O2410" i="15"/>
  <c r="O2761" i="15"/>
  <c r="R2761" i="15" s="1"/>
  <c r="O2971" i="15"/>
  <c r="O3191" i="15"/>
  <c r="R3191" i="15" s="1"/>
  <c r="O3201" i="15"/>
  <c r="R3201" i="15" s="1"/>
  <c r="O3266" i="15"/>
  <c r="R3266" i="15" s="1"/>
  <c r="O3279" i="15"/>
  <c r="R3279" i="15" s="1"/>
  <c r="O3302" i="15"/>
  <c r="R3302" i="15" s="1"/>
  <c r="O3396" i="15"/>
  <c r="R3396" i="15" s="1"/>
  <c r="O3401" i="15"/>
  <c r="O3440" i="15"/>
  <c r="O3453" i="15"/>
  <c r="O3499" i="15"/>
  <c r="R3499" i="15" s="1"/>
  <c r="O3736" i="15"/>
  <c r="R3736" i="15" s="1"/>
  <c r="O3767" i="15"/>
  <c r="R3767" i="15" s="1"/>
  <c r="O3783" i="15"/>
  <c r="R3783" i="15" s="1"/>
  <c r="O3791" i="15"/>
  <c r="R3791" i="15" s="1"/>
  <c r="O3879" i="15"/>
  <c r="R3879" i="15" s="1"/>
  <c r="O3924" i="15"/>
  <c r="R3924" i="15" s="1"/>
  <c r="O4246" i="15"/>
  <c r="O4501" i="15"/>
  <c r="R4501" i="15" s="1"/>
  <c r="O4582" i="15"/>
  <c r="R4582" i="15" s="1"/>
  <c r="O4584" i="15"/>
  <c r="R4584" i="15" s="1"/>
  <c r="O4684" i="15"/>
  <c r="R4684" i="15" s="1"/>
  <c r="O274" i="15"/>
  <c r="R274" i="15" s="1"/>
  <c r="O356" i="15"/>
  <c r="R356" i="15" s="1"/>
  <c r="O379" i="15"/>
  <c r="O402" i="15"/>
  <c r="R402" i="15" s="1"/>
  <c r="O791" i="15"/>
  <c r="S791" i="15" s="1"/>
  <c r="O830" i="15"/>
  <c r="R830" i="15" s="1"/>
  <c r="O838" i="15"/>
  <c r="R838" i="15" s="1"/>
  <c r="O1075" i="15"/>
  <c r="R1075" i="15" s="1"/>
  <c r="O1093" i="15"/>
  <c r="O1225" i="15"/>
  <c r="N2095" i="15"/>
  <c r="O3869" i="15"/>
  <c r="O3927" i="15"/>
  <c r="R3927" i="15" s="1"/>
  <c r="O4626" i="15"/>
  <c r="R4626" i="15" s="1"/>
  <c r="O4631" i="15"/>
  <c r="O4647" i="15"/>
  <c r="O4824" i="15"/>
  <c r="O5629" i="15"/>
  <c r="R5629" i="15" s="1"/>
  <c r="O6572" i="15"/>
  <c r="O6626" i="15"/>
  <c r="O6704" i="15"/>
  <c r="O6716" i="15"/>
  <c r="R6716" i="15" s="1"/>
  <c r="O7420" i="15"/>
  <c r="R7420" i="15" s="1"/>
  <c r="O7691" i="15"/>
  <c r="O7800" i="15"/>
  <c r="O7850" i="15"/>
  <c r="R7850" i="15" s="1"/>
  <c r="O321" i="15"/>
  <c r="O331" i="15"/>
  <c r="R331" i="15" s="1"/>
  <c r="O444" i="15"/>
  <c r="R444" i="15" s="1"/>
  <c r="O478" i="15"/>
  <c r="R478" i="15" s="1"/>
  <c r="O497" i="15"/>
  <c r="O618" i="15"/>
  <c r="R618" i="15" s="1"/>
  <c r="O697" i="15"/>
  <c r="R697" i="15" s="1"/>
  <c r="O1147" i="15"/>
  <c r="R1147" i="15" s="1"/>
  <c r="O1762" i="15"/>
  <c r="R1762" i="15" s="1"/>
  <c r="O1806" i="15"/>
  <c r="O1868" i="15"/>
  <c r="R1868" i="15" s="1"/>
  <c r="O1999" i="15"/>
  <c r="R1999" i="15" s="1"/>
  <c r="O2071" i="15"/>
  <c r="R2071" i="15" s="1"/>
  <c r="O2087" i="15"/>
  <c r="R2087" i="15" s="1"/>
  <c r="O2091" i="15"/>
  <c r="O2128" i="15"/>
  <c r="R2128" i="15" s="1"/>
  <c r="O2358" i="15"/>
  <c r="O2376" i="15"/>
  <c r="O2416" i="15"/>
  <c r="R2416" i="15" s="1"/>
  <c r="O2608" i="15"/>
  <c r="R2608" i="15" s="1"/>
  <c r="O3050" i="15"/>
  <c r="O3115" i="15"/>
  <c r="R3115" i="15" s="1"/>
  <c r="O3123" i="15"/>
  <c r="R3123" i="15" s="1"/>
  <c r="O3311" i="15"/>
  <c r="R3311" i="15" s="1"/>
  <c r="O3394" i="15"/>
  <c r="R3394" i="15" s="1"/>
  <c r="O3421" i="15"/>
  <c r="O3432" i="15"/>
  <c r="O3435" i="15"/>
  <c r="R3435" i="15" s="1"/>
  <c r="O3502" i="15"/>
  <c r="R3502" i="15" s="1"/>
  <c r="O3813" i="15"/>
  <c r="R3813" i="15" s="1"/>
  <c r="O3823" i="15"/>
  <c r="R3823" i="15" s="1"/>
  <c r="O3998" i="15"/>
  <c r="R3998" i="15" s="1"/>
  <c r="O4249" i="15"/>
  <c r="O4707" i="15"/>
  <c r="O4840" i="15"/>
  <c r="O5790" i="15"/>
  <c r="R5790" i="15" s="1"/>
  <c r="O6202" i="15"/>
  <c r="R6202" i="15" s="1"/>
  <c r="O6218" i="15"/>
  <c r="R6218" i="15" s="1"/>
  <c r="O6580" i="15"/>
  <c r="O7141" i="15"/>
  <c r="R7141" i="15" s="1"/>
  <c r="O7472" i="15"/>
  <c r="S7472" i="15" s="1"/>
  <c r="O7477" i="15"/>
  <c r="S7477" i="15" s="1"/>
  <c r="O7603" i="15"/>
  <c r="O7637" i="15"/>
  <c r="R7637" i="15" s="1"/>
  <c r="O7645" i="15"/>
  <c r="R7645" i="15" s="1"/>
  <c r="O7713" i="15"/>
  <c r="R7713" i="15" s="1"/>
  <c r="O7911" i="15"/>
  <c r="R7911" i="15" s="1"/>
  <c r="O7942" i="15"/>
  <c r="O7946" i="15"/>
  <c r="O7950" i="15"/>
  <c r="S7950" i="15" s="1"/>
  <c r="O103" i="15"/>
  <c r="R103" i="15" s="1"/>
  <c r="O182" i="15"/>
  <c r="R182" i="15" s="1"/>
  <c r="O600" i="15"/>
  <c r="O825" i="15"/>
  <c r="R825" i="15" s="1"/>
  <c r="O836" i="15"/>
  <c r="R836" i="15" s="1"/>
  <c r="S1205" i="15"/>
  <c r="O1210" i="15"/>
  <c r="O1295" i="15"/>
  <c r="S1295" i="15" s="1"/>
  <c r="O1489" i="15"/>
  <c r="O1556" i="15"/>
  <c r="R1556" i="15" s="1"/>
  <c r="O1676" i="15"/>
  <c r="O2477" i="15"/>
  <c r="O2616" i="15"/>
  <c r="R2616" i="15" s="1"/>
  <c r="O5141" i="15"/>
  <c r="R5141" i="15" s="1"/>
  <c r="O5323" i="15"/>
  <c r="O5480" i="15"/>
  <c r="R5480" i="15" s="1"/>
  <c r="O5485" i="15"/>
  <c r="S5485" i="15" s="1"/>
  <c r="O5550" i="15"/>
  <c r="R5550" i="15" s="1"/>
  <c r="O5563" i="15"/>
  <c r="R5563" i="15" s="1"/>
  <c r="O5604" i="15"/>
  <c r="R5604" i="15" s="1"/>
  <c r="O5653" i="15"/>
  <c r="R5653" i="15" s="1"/>
  <c r="O5715" i="15"/>
  <c r="R5715" i="15" s="1"/>
  <c r="O5938" i="15"/>
  <c r="O6064" i="15"/>
  <c r="O6347" i="15"/>
  <c r="O6404" i="15"/>
  <c r="O6479" i="15"/>
  <c r="R6479" i="15" s="1"/>
  <c r="O6486" i="15"/>
  <c r="R6486" i="15" s="1"/>
  <c r="O6588" i="15"/>
  <c r="O6659" i="15"/>
  <c r="O6691" i="15"/>
  <c r="O6717" i="15"/>
  <c r="R6717" i="15" s="1"/>
  <c r="O6731" i="15"/>
  <c r="R6731" i="15" s="1"/>
  <c r="O7266" i="15"/>
  <c r="R7266" i="15" s="1"/>
  <c r="O7274" i="15"/>
  <c r="R7274" i="15" s="1"/>
  <c r="O7493" i="15"/>
  <c r="O7798" i="15"/>
  <c r="R7798" i="15" s="1"/>
  <c r="O136" i="15"/>
  <c r="R136" i="15" s="1"/>
  <c r="O676" i="15"/>
  <c r="O695" i="15"/>
  <c r="O1572" i="15"/>
  <c r="O1626" i="15"/>
  <c r="R1626" i="15" s="1"/>
  <c r="R2108" i="15"/>
  <c r="O2118" i="15"/>
  <c r="R2118" i="15" s="1"/>
  <c r="O2628" i="15"/>
  <c r="O2784" i="15"/>
  <c r="R2784" i="15" s="1"/>
  <c r="O3524" i="15"/>
  <c r="O3687" i="15"/>
  <c r="R3687" i="15" s="1"/>
  <c r="O4240" i="15"/>
  <c r="R4240" i="15" s="1"/>
  <c r="O4437" i="15"/>
  <c r="R4437" i="15" s="1"/>
  <c r="O167" i="15"/>
  <c r="R167" i="15" s="1"/>
  <c r="O501" i="15"/>
  <c r="R501" i="15" s="1"/>
  <c r="O626" i="15"/>
  <c r="R626" i="15" s="1"/>
  <c r="O631" i="15"/>
  <c r="R631" i="15" s="1"/>
  <c r="O975" i="15"/>
  <c r="O980" i="15"/>
  <c r="O988" i="15"/>
  <c r="O1055" i="15"/>
  <c r="R1055" i="15" s="1"/>
  <c r="O1079" i="15"/>
  <c r="R1079" i="15" s="1"/>
  <c r="O1193" i="15"/>
  <c r="R1193" i="15" s="1"/>
  <c r="O1474" i="15"/>
  <c r="R1474" i="15" s="1"/>
  <c r="O1505" i="15"/>
  <c r="R1505" i="15" s="1"/>
  <c r="O1564" i="15"/>
  <c r="O1730" i="15"/>
  <c r="O1735" i="15"/>
  <c r="R1735" i="15" s="1"/>
  <c r="O2232" i="15"/>
  <c r="R2232" i="15" s="1"/>
  <c r="O2257" i="15"/>
  <c r="O2276" i="15"/>
  <c r="O2306" i="15"/>
  <c r="O2315" i="15"/>
  <c r="R2315" i="15" s="1"/>
  <c r="O2317" i="15"/>
  <c r="O2386" i="15"/>
  <c r="O2409" i="15"/>
  <c r="R2409" i="15" s="1"/>
  <c r="O2470" i="15"/>
  <c r="O2698" i="15"/>
  <c r="R2698" i="15" s="1"/>
  <c r="O2962" i="15"/>
  <c r="S2962" i="15" s="1"/>
  <c r="O2970" i="15"/>
  <c r="O3069" i="15"/>
  <c r="R3069" i="15" s="1"/>
  <c r="O3074" i="15"/>
  <c r="O3090" i="15"/>
  <c r="R3090" i="15" s="1"/>
  <c r="O3910" i="15"/>
  <c r="R3910" i="15" s="1"/>
  <c r="O4279" i="15"/>
  <c r="R4279" i="15" s="1"/>
  <c r="O4338" i="15"/>
  <c r="R4338" i="15" s="1"/>
  <c r="O4367" i="15"/>
  <c r="S4367" i="15" s="1"/>
  <c r="O4372" i="15"/>
  <c r="R4372" i="15" s="1"/>
  <c r="O4427" i="15"/>
  <c r="R4427" i="15" s="1"/>
  <c r="O4461" i="15"/>
  <c r="O4586" i="15"/>
  <c r="R4586" i="15" s="1"/>
  <c r="O4622" i="15"/>
  <c r="R4622" i="15" s="1"/>
  <c r="O4627" i="15"/>
  <c r="R4627" i="15" s="1"/>
  <c r="O4635" i="15"/>
  <c r="R4635" i="15" s="1"/>
  <c r="O4640" i="15"/>
  <c r="R4640" i="15" s="1"/>
  <c r="O4651" i="15"/>
  <c r="R4651" i="15" s="1"/>
  <c r="O4751" i="15"/>
  <c r="S4751" i="15" s="1"/>
  <c r="O4756" i="15"/>
  <c r="O5352" i="15"/>
  <c r="O5447" i="15"/>
  <c r="R5447" i="15" s="1"/>
  <c r="O5455" i="15"/>
  <c r="R5455" i="15" s="1"/>
  <c r="O6125" i="15"/>
  <c r="O6345" i="15"/>
  <c r="R6345" i="15" s="1"/>
  <c r="O6383" i="15"/>
  <c r="R6383" i="15" s="1"/>
  <c r="O6391" i="15"/>
  <c r="R6391" i="15" s="1"/>
  <c r="O6464" i="15"/>
  <c r="S6464" i="15" s="1"/>
  <c r="O6563" i="15"/>
  <c r="R6563" i="15" s="1"/>
  <c r="O6586" i="15"/>
  <c r="O6596" i="15"/>
  <c r="O6652" i="15"/>
  <c r="R6652" i="15" s="1"/>
  <c r="O6674" i="15"/>
  <c r="O6682" i="15"/>
  <c r="O6690" i="15"/>
  <c r="S6690" i="15" s="1"/>
  <c r="O6698" i="15"/>
  <c r="S6698" i="15" s="1"/>
  <c r="O6894" i="15"/>
  <c r="R6894" i="15" s="1"/>
  <c r="O6907" i="15"/>
  <c r="R6907" i="15" s="1"/>
  <c r="O7009" i="15"/>
  <c r="O7066" i="15"/>
  <c r="O7116" i="15"/>
  <c r="R7116" i="15" s="1"/>
  <c r="O7147" i="15"/>
  <c r="R7147" i="15" s="1"/>
  <c r="O7196" i="15"/>
  <c r="R7196" i="15" s="1"/>
  <c r="O7385" i="15"/>
  <c r="O7488" i="15"/>
  <c r="O7543" i="15"/>
  <c r="R7543" i="15" s="1"/>
  <c r="O7551" i="15"/>
  <c r="R7551" i="15" s="1"/>
  <c r="O7698" i="15"/>
  <c r="R7698" i="15" s="1"/>
  <c r="O7772" i="15"/>
  <c r="R7772" i="15" s="1"/>
  <c r="O7809" i="15"/>
  <c r="O7833" i="15"/>
  <c r="R7833" i="15" s="1"/>
  <c r="O7859" i="15"/>
  <c r="O144" i="15"/>
  <c r="O371" i="15"/>
  <c r="R371" i="15" s="1"/>
  <c r="O380" i="15"/>
  <c r="R380" i="15" s="1"/>
  <c r="O477" i="15"/>
  <c r="R477" i="15" s="1"/>
  <c r="O482" i="15"/>
  <c r="R482" i="15" s="1"/>
  <c r="O876" i="15"/>
  <c r="R876" i="15" s="1"/>
  <c r="O884" i="15"/>
  <c r="R884" i="15" s="1"/>
  <c r="O908" i="15"/>
  <c r="O1066" i="15"/>
  <c r="R1066" i="15" s="1"/>
  <c r="O1167" i="15"/>
  <c r="R1167" i="15" s="1"/>
  <c r="O1183" i="15"/>
  <c r="R1183" i="15" s="1"/>
  <c r="O2634" i="15"/>
  <c r="O2903" i="15"/>
  <c r="R2903" i="15" s="1"/>
  <c r="O3103" i="15"/>
  <c r="R3103" i="15" s="1"/>
  <c r="O3332" i="15"/>
  <c r="S3332" i="15" s="1"/>
  <c r="O3340" i="15"/>
  <c r="O3350" i="15"/>
  <c r="R3350" i="15" s="1"/>
  <c r="O3400" i="15"/>
  <c r="R3400" i="15" s="1"/>
  <c r="O3403" i="15"/>
  <c r="R3403" i="15" s="1"/>
  <c r="O3416" i="15"/>
  <c r="R3416" i="15" s="1"/>
  <c r="O3501" i="15"/>
  <c r="O3662" i="15"/>
  <c r="R3662" i="15" s="1"/>
  <c r="O3667" i="15"/>
  <c r="R3667" i="15" s="1"/>
  <c r="O3986" i="15"/>
  <c r="O5051" i="15"/>
  <c r="R5051" i="15" s="1"/>
  <c r="S2468" i="15"/>
  <c r="O2486" i="15"/>
  <c r="S2486" i="15" s="1"/>
  <c r="S2494" i="15"/>
  <c r="O2846" i="15"/>
  <c r="R2846" i="15" s="1"/>
  <c r="O3997" i="15"/>
  <c r="R3997" i="15" s="1"/>
  <c r="O4072" i="15"/>
  <c r="R4072" i="15" s="1"/>
  <c r="O4396" i="15"/>
  <c r="O4430" i="15"/>
  <c r="R4430" i="15" s="1"/>
  <c r="O4971" i="15"/>
  <c r="R4971" i="15" s="1"/>
  <c r="O5071" i="15"/>
  <c r="O5209" i="15"/>
  <c r="R5209" i="15" s="1"/>
  <c r="O5282" i="15"/>
  <c r="R5282" i="15" s="1"/>
  <c r="O5319" i="15"/>
  <c r="R5319" i="15" s="1"/>
  <c r="O5345" i="15"/>
  <c r="R5345" i="15" s="1"/>
  <c r="O5445" i="15"/>
  <c r="S5445" i="15" s="1"/>
  <c r="O5489" i="15"/>
  <c r="O5669" i="15"/>
  <c r="R5669" i="15" s="1"/>
  <c r="O5725" i="15"/>
  <c r="R5725" i="15" s="1"/>
  <c r="O5731" i="15"/>
  <c r="O5741" i="15"/>
  <c r="O6462" i="15"/>
  <c r="O6475" i="15"/>
  <c r="R6475" i="15" s="1"/>
  <c r="O6543" i="15"/>
  <c r="R6543" i="15" s="1"/>
  <c r="O6594" i="15"/>
  <c r="O6655" i="15"/>
  <c r="R6655" i="15" s="1"/>
  <c r="O6660" i="15"/>
  <c r="R6660" i="15" s="1"/>
  <c r="O6677" i="15"/>
  <c r="R6677" i="15" s="1"/>
  <c r="O6711" i="15"/>
  <c r="S6711" i="15" s="1"/>
  <c r="O6718" i="15"/>
  <c r="O6727" i="15"/>
  <c r="R6727" i="15" s="1"/>
  <c r="O6732" i="15"/>
  <c r="S6732" i="15" s="1"/>
  <c r="O6858" i="15"/>
  <c r="R6858" i="15" s="1"/>
  <c r="O7124" i="15"/>
  <c r="R7124" i="15" s="1"/>
  <c r="O7270" i="15"/>
  <c r="O7275" i="15"/>
  <c r="O7359" i="15"/>
  <c r="S7359" i="15" s="1"/>
  <c r="O7518" i="15"/>
  <c r="R7518" i="15" s="1"/>
  <c r="O7534" i="15"/>
  <c r="R7534" i="15" s="1"/>
  <c r="O7602" i="15"/>
  <c r="O7610" i="15"/>
  <c r="O7725" i="15"/>
  <c r="R7725" i="15" s="1"/>
  <c r="O7802" i="15"/>
  <c r="R7802" i="15" s="1"/>
  <c r="O7831" i="15"/>
  <c r="R7831" i="15" s="1"/>
  <c r="O7894" i="15"/>
  <c r="R7894" i="15" s="1"/>
  <c r="O1029" i="15"/>
  <c r="S1029" i="15" s="1"/>
  <c r="O1244" i="15"/>
  <c r="R1244" i="15" s="1"/>
  <c r="N1417" i="15"/>
  <c r="O1590" i="15"/>
  <c r="R1590" i="15" s="1"/>
  <c r="O1866" i="15"/>
  <c r="O1892" i="15"/>
  <c r="R1892" i="15" s="1"/>
  <c r="O1906" i="15"/>
  <c r="R1906" i="15" s="1"/>
  <c r="O1955" i="15"/>
  <c r="R1955" i="15" s="1"/>
  <c r="O2153" i="15"/>
  <c r="O3631" i="15"/>
  <c r="R3631" i="15" s="1"/>
  <c r="O32" i="15"/>
  <c r="O97" i="15"/>
  <c r="R97" i="15" s="1"/>
  <c r="O120" i="15"/>
  <c r="R120" i="15" s="1"/>
  <c r="O158" i="15"/>
  <c r="R158" i="15" s="1"/>
  <c r="O208" i="15"/>
  <c r="S208" i="15" s="1"/>
  <c r="O315" i="15"/>
  <c r="R315" i="15" s="1"/>
  <c r="O323" i="15"/>
  <c r="R323" i="15" s="1"/>
  <c r="O341" i="15"/>
  <c r="R341" i="15" s="1"/>
  <c r="O361" i="15"/>
  <c r="O369" i="15"/>
  <c r="R369" i="15" s="1"/>
  <c r="O464" i="15"/>
  <c r="R464" i="15" s="1"/>
  <c r="O609" i="15"/>
  <c r="R609" i="15" s="1"/>
  <c r="O624" i="15"/>
  <c r="R624" i="15" s="1"/>
  <c r="O647" i="15"/>
  <c r="R647" i="15" s="1"/>
  <c r="O668" i="15"/>
  <c r="R668" i="15" s="1"/>
  <c r="O769" i="15"/>
  <c r="R769" i="15" s="1"/>
  <c r="O786" i="15"/>
  <c r="O792" i="15"/>
  <c r="R792" i="15" s="1"/>
  <c r="O804" i="15"/>
  <c r="R804" i="15" s="1"/>
  <c r="O910" i="15"/>
  <c r="O1003" i="15"/>
  <c r="R1003" i="15" s="1"/>
  <c r="O1129" i="15"/>
  <c r="R1129" i="15" s="1"/>
  <c r="N1309" i="15"/>
  <c r="O1475" i="15"/>
  <c r="R1475" i="15" s="1"/>
  <c r="O1537" i="15"/>
  <c r="O1593" i="15"/>
  <c r="O1611" i="15"/>
  <c r="R1611" i="15" s="1"/>
  <c r="O1677" i="15"/>
  <c r="R1677" i="15" s="1"/>
  <c r="O1698" i="15"/>
  <c r="R1698" i="15" s="1"/>
  <c r="O1807" i="15"/>
  <c r="O2161" i="15"/>
  <c r="O2169" i="15"/>
  <c r="O2177" i="15"/>
  <c r="O3095" i="15"/>
  <c r="R3095" i="15" s="1"/>
  <c r="O3154" i="15"/>
  <c r="O3162" i="15"/>
  <c r="R3162" i="15" s="1"/>
  <c r="O3178" i="15"/>
  <c r="R3178" i="15" s="1"/>
  <c r="O3355" i="15"/>
  <c r="R3355" i="15" s="1"/>
  <c r="O3464" i="15"/>
  <c r="R3464" i="15" s="1"/>
  <c r="O3531" i="15"/>
  <c r="R3531" i="15" s="1"/>
  <c r="O3696" i="15"/>
  <c r="O4593" i="15"/>
  <c r="R4593" i="15" s="1"/>
  <c r="O5280" i="15"/>
  <c r="R5280" i="15" s="1"/>
  <c r="O5307" i="15"/>
  <c r="R5307" i="15" s="1"/>
  <c r="R2180" i="15"/>
  <c r="S2180" i="15"/>
  <c r="S648" i="15"/>
  <c r="S766" i="15"/>
  <c r="O1102" i="15"/>
  <c r="O1132" i="15"/>
  <c r="R1132" i="15" s="1"/>
  <c r="O1140" i="15"/>
  <c r="R1140" i="15" s="1"/>
  <c r="O1680" i="15"/>
  <c r="R1680" i="15" s="1"/>
  <c r="O1839" i="15"/>
  <c r="R1839" i="15" s="1"/>
  <c r="O2835" i="15"/>
  <c r="R2835" i="15" s="1"/>
  <c r="O2913" i="15"/>
  <c r="R2913" i="15" s="1"/>
  <c r="O2983" i="15"/>
  <c r="R2983" i="15" s="1"/>
  <c r="O3165" i="15"/>
  <c r="S3165" i="15" s="1"/>
  <c r="O4224" i="15"/>
  <c r="R4224" i="15" s="1"/>
  <c r="O4229" i="15"/>
  <c r="R4229" i="15" s="1"/>
  <c r="O48" i="15"/>
  <c r="R48" i="15" s="1"/>
  <c r="O531" i="15"/>
  <c r="R531" i="15" s="1"/>
  <c r="O790" i="15"/>
  <c r="R790" i="15" s="1"/>
  <c r="O1022" i="15"/>
  <c r="R1022" i="15" s="1"/>
  <c r="S1114" i="15"/>
  <c r="O1309" i="15"/>
  <c r="O1358" i="15"/>
  <c r="R1358" i="15" s="1"/>
  <c r="O1382" i="15"/>
  <c r="R1382" i="15" s="1"/>
  <c r="O1797" i="15"/>
  <c r="R1797" i="15" s="1"/>
  <c r="S2801" i="15"/>
  <c r="N2860" i="15"/>
  <c r="O436" i="15"/>
  <c r="R436" i="15" s="1"/>
  <c r="O460" i="15"/>
  <c r="R460" i="15" s="1"/>
  <c r="O1375" i="15"/>
  <c r="O1617" i="15"/>
  <c r="R1617" i="15" s="1"/>
  <c r="O2699" i="15"/>
  <c r="S2699" i="15" s="1"/>
  <c r="S2709" i="15"/>
  <c r="O4781" i="15"/>
  <c r="R4781" i="15" s="1"/>
  <c r="O4804" i="15"/>
  <c r="R4804" i="15" s="1"/>
  <c r="O4844" i="15"/>
  <c r="R4844" i="15" s="1"/>
  <c r="R441" i="15"/>
  <c r="O971" i="15"/>
  <c r="O1056" i="15"/>
  <c r="R1056" i="15" s="1"/>
  <c r="O2624" i="15"/>
  <c r="R2624" i="15" s="1"/>
  <c r="O2684" i="15"/>
  <c r="R2684" i="15" s="1"/>
  <c r="O71" i="15"/>
  <c r="R71" i="15" s="1"/>
  <c r="O388" i="15"/>
  <c r="R388" i="15" s="1"/>
  <c r="O448" i="15"/>
  <c r="R448" i="15" s="1"/>
  <c r="O689" i="15"/>
  <c r="R689" i="15" s="1"/>
  <c r="O692" i="15"/>
  <c r="O776" i="15"/>
  <c r="S776" i="15" s="1"/>
  <c r="O1251" i="15"/>
  <c r="S1251" i="15" s="1"/>
  <c r="O1634" i="15"/>
  <c r="R1634" i="15" s="1"/>
  <c r="O1639" i="15"/>
  <c r="R1639" i="15" s="1"/>
  <c r="O1760" i="15"/>
  <c r="R1760" i="15" s="1"/>
  <c r="O1851" i="15"/>
  <c r="O1859" i="15"/>
  <c r="R1859" i="15" s="1"/>
  <c r="O1931" i="15"/>
  <c r="O2495" i="15"/>
  <c r="O2503" i="15"/>
  <c r="O2520" i="15"/>
  <c r="S2520" i="15" s="1"/>
  <c r="O3837" i="15"/>
  <c r="R3837" i="15" s="1"/>
  <c r="O5918" i="15"/>
  <c r="R5918" i="15" s="1"/>
  <c r="O2209" i="15"/>
  <c r="R2209" i="15" s="1"/>
  <c r="O2885" i="15"/>
  <c r="R2885" i="15" s="1"/>
  <c r="O4121" i="15"/>
  <c r="O4438" i="15"/>
  <c r="R4438" i="15" s="1"/>
  <c r="O6059" i="15"/>
  <c r="O7103" i="15"/>
  <c r="O7111" i="15"/>
  <c r="R7111" i="15" s="1"/>
  <c r="O7462" i="15"/>
  <c r="O2065" i="15"/>
  <c r="R2065" i="15" s="1"/>
  <c r="O2158" i="15"/>
  <c r="R2158" i="15" s="1"/>
  <c r="O2189" i="15"/>
  <c r="O2275" i="15"/>
  <c r="R2275" i="15" s="1"/>
  <c r="O2305" i="15"/>
  <c r="O2334" i="15"/>
  <c r="O2342" i="15"/>
  <c r="O2418" i="15"/>
  <c r="R2418" i="15" s="1"/>
  <c r="O2444" i="15"/>
  <c r="O2589" i="15"/>
  <c r="R2589" i="15" s="1"/>
  <c r="O2591" i="15"/>
  <c r="O2593" i="15"/>
  <c r="O2701" i="15"/>
  <c r="R2701" i="15" s="1"/>
  <c r="O2723" i="15"/>
  <c r="R2723" i="15" s="1"/>
  <c r="O2888" i="15"/>
  <c r="O3053" i="15"/>
  <c r="R3053" i="15" s="1"/>
  <c r="O3058" i="15"/>
  <c r="R3058" i="15" s="1"/>
  <c r="O3264" i="15"/>
  <c r="O3357" i="15"/>
  <c r="O3368" i="15"/>
  <c r="R3368" i="15" s="1"/>
  <c r="O3375" i="15"/>
  <c r="R3375" i="15" s="1"/>
  <c r="O3466" i="15"/>
  <c r="O3570" i="15"/>
  <c r="R3570" i="15" s="1"/>
  <c r="O3668" i="15"/>
  <c r="O3719" i="15"/>
  <c r="R3719" i="15" s="1"/>
  <c r="O3822" i="15"/>
  <c r="O3905" i="15"/>
  <c r="R3905" i="15" s="1"/>
  <c r="O3996" i="15"/>
  <c r="O4047" i="15"/>
  <c r="R4047" i="15" s="1"/>
  <c r="O4055" i="15"/>
  <c r="R4055" i="15" s="1"/>
  <c r="O4063" i="15"/>
  <c r="R4063" i="15" s="1"/>
  <c r="O4127" i="15"/>
  <c r="O4132" i="15"/>
  <c r="R4132" i="15" s="1"/>
  <c r="O4147" i="15"/>
  <c r="R4147" i="15" s="1"/>
  <c r="O4160" i="15"/>
  <c r="O4296" i="15"/>
  <c r="R4296" i="15" s="1"/>
  <c r="O4475" i="15"/>
  <c r="O4487" i="15"/>
  <c r="R4487" i="15" s="1"/>
  <c r="O4536" i="15"/>
  <c r="R4536" i="15" s="1"/>
  <c r="O4667" i="15"/>
  <c r="O4714" i="15"/>
  <c r="O4730" i="15"/>
  <c r="R4730" i="15" s="1"/>
  <c r="O4882" i="15"/>
  <c r="O4890" i="15"/>
  <c r="R4890" i="15" s="1"/>
  <c r="O4910" i="15"/>
  <c r="R4910" i="15" s="1"/>
  <c r="O4915" i="15"/>
  <c r="R4915" i="15" s="1"/>
  <c r="O5001" i="15"/>
  <c r="O5104" i="15"/>
  <c r="R5104" i="15" s="1"/>
  <c r="O5483" i="15"/>
  <c r="R5483" i="15" s="1"/>
  <c r="O5548" i="15"/>
  <c r="R5548" i="15" s="1"/>
  <c r="O5638" i="15"/>
  <c r="O5651" i="15"/>
  <c r="O5749" i="15"/>
  <c r="S5749" i="15" s="1"/>
  <c r="O6022" i="15"/>
  <c r="R6022" i="15" s="1"/>
  <c r="O6276" i="15"/>
  <c r="O6282" i="15"/>
  <c r="O6295" i="15"/>
  <c r="O6319" i="15"/>
  <c r="S6319" i="15" s="1"/>
  <c r="O6402" i="15"/>
  <c r="O6526" i="15"/>
  <c r="R6526" i="15" s="1"/>
  <c r="O6928" i="15"/>
  <c r="O6973" i="15"/>
  <c r="R6973" i="15" s="1"/>
  <c r="O6977" i="15"/>
  <c r="R6977" i="15" s="1"/>
  <c r="O6985" i="15"/>
  <c r="R6985" i="15" s="1"/>
  <c r="O6989" i="15"/>
  <c r="R6989" i="15" s="1"/>
  <c r="O6993" i="15"/>
  <c r="R6993" i="15" s="1"/>
  <c r="O7043" i="15"/>
  <c r="R7043" i="15" s="1"/>
  <c r="O7194" i="15"/>
  <c r="R7194" i="15" s="1"/>
  <c r="O7393" i="15"/>
  <c r="R7393" i="15" s="1"/>
  <c r="O7643" i="15"/>
  <c r="R7643" i="15" s="1"/>
  <c r="O7711" i="15"/>
  <c r="R7711" i="15" s="1"/>
  <c r="O7737" i="15"/>
  <c r="R7737" i="15" s="1"/>
  <c r="O7801" i="15"/>
  <c r="O6131" i="15"/>
  <c r="R6131" i="15" s="1"/>
  <c r="O6165" i="15"/>
  <c r="R6165" i="15" s="1"/>
  <c r="O6261" i="15"/>
  <c r="R6261" i="15" s="1"/>
  <c r="O6312" i="15"/>
  <c r="S6312" i="15" s="1"/>
  <c r="O6351" i="15"/>
  <c r="O6365" i="15"/>
  <c r="O6384" i="15"/>
  <c r="R6384" i="15" s="1"/>
  <c r="O6389" i="15"/>
  <c r="R6389" i="15" s="1"/>
  <c r="O6448" i="15"/>
  <c r="O6796" i="15"/>
  <c r="R6796" i="15" s="1"/>
  <c r="O6841" i="15"/>
  <c r="R6841" i="15" s="1"/>
  <c r="O6972" i="15"/>
  <c r="R6972" i="15" s="1"/>
  <c r="O6976" i="15"/>
  <c r="O6988" i="15"/>
  <c r="R6988" i="15" s="1"/>
  <c r="O6992" i="15"/>
  <c r="O7104" i="15"/>
  <c r="O7127" i="15"/>
  <c r="R7127" i="15" s="1"/>
  <c r="O7197" i="15"/>
  <c r="S7197" i="15" s="1"/>
  <c r="O7218" i="15"/>
  <c r="O7732" i="15"/>
  <c r="R7732" i="15" s="1"/>
  <c r="O7735" i="15"/>
  <c r="O3848" i="15"/>
  <c r="R3848" i="15" s="1"/>
  <c r="O3949" i="15"/>
  <c r="R3949" i="15" s="1"/>
  <c r="O4483" i="15"/>
  <c r="R4483" i="15" s="1"/>
  <c r="O4507" i="15"/>
  <c r="R4507" i="15" s="1"/>
  <c r="O4578" i="15"/>
  <c r="O4608" i="15"/>
  <c r="R4608" i="15" s="1"/>
  <c r="O4768" i="15"/>
  <c r="R4768" i="15" s="1"/>
  <c r="O5064" i="15"/>
  <c r="R5064" i="15" s="1"/>
  <c r="O5304" i="15"/>
  <c r="O5435" i="15"/>
  <c r="R5435" i="15" s="1"/>
  <c r="O5448" i="15"/>
  <c r="R5448" i="15" s="1"/>
  <c r="O5818" i="15"/>
  <c r="R5818" i="15" s="1"/>
  <c r="O5823" i="15"/>
  <c r="O2114" i="15"/>
  <c r="R2114" i="15" s="1"/>
  <c r="O2333" i="15"/>
  <c r="S2333" i="15" s="1"/>
  <c r="O2343" i="15"/>
  <c r="S2343" i="15" s="1"/>
  <c r="O2396" i="15"/>
  <c r="S2396" i="15" s="1"/>
  <c r="O2724" i="15"/>
  <c r="R2724" i="15" s="1"/>
  <c r="O2870" i="15"/>
  <c r="O3034" i="15"/>
  <c r="R3034" i="15" s="1"/>
  <c r="O3085" i="15"/>
  <c r="O3093" i="15"/>
  <c r="R3093" i="15" s="1"/>
  <c r="O3198" i="15"/>
  <c r="R3198" i="15" s="1"/>
  <c r="O3744" i="15"/>
  <c r="R3744" i="15" s="1"/>
  <c r="O3943" i="15"/>
  <c r="O4262" i="15"/>
  <c r="R4262" i="15" s="1"/>
  <c r="O5391" i="15"/>
  <c r="R5391" i="15" s="1"/>
  <c r="O5912" i="15"/>
  <c r="R5912" i="15" s="1"/>
  <c r="O6095" i="15"/>
  <c r="S6095" i="15" s="1"/>
  <c r="O6129" i="15"/>
  <c r="O6277" i="15"/>
  <c r="O6323" i="15"/>
  <c r="R6323" i="15" s="1"/>
  <c r="O6349" i="15"/>
  <c r="S6349" i="15" s="1"/>
  <c r="O6409" i="15"/>
  <c r="R6409" i="15" s="1"/>
  <c r="O6771" i="15"/>
  <c r="O6842" i="15"/>
  <c r="O6927" i="15"/>
  <c r="O6940" i="15"/>
  <c r="R6940" i="15" s="1"/>
  <c r="O6955" i="15"/>
  <c r="R6955" i="15" s="1"/>
  <c r="O7086" i="15"/>
  <c r="R7086" i="15" s="1"/>
  <c r="O7190" i="15"/>
  <c r="R7190" i="15" s="1"/>
  <c r="O7289" i="15"/>
  <c r="R7289" i="15" s="1"/>
  <c r="O7423" i="15"/>
  <c r="R7423" i="15" s="1"/>
  <c r="O7623" i="15"/>
  <c r="R7623" i="15" s="1"/>
  <c r="O7773" i="15"/>
  <c r="R7773" i="15" s="1"/>
  <c r="O7781" i="15"/>
  <c r="R7781" i="15" s="1"/>
  <c r="O7786" i="15"/>
  <c r="R7786" i="15" s="1"/>
  <c r="O7912" i="15"/>
  <c r="S7912" i="15" s="1"/>
  <c r="O2211" i="15"/>
  <c r="R2211" i="15" s="1"/>
  <c r="O2695" i="15"/>
  <c r="R2695" i="15" s="1"/>
  <c r="O3699" i="15"/>
  <c r="R3699" i="15" s="1"/>
  <c r="O4128" i="15"/>
  <c r="R4128" i="15" s="1"/>
  <c r="O5676" i="15"/>
  <c r="O5922" i="15"/>
  <c r="R5922" i="15" s="1"/>
  <c r="O3104" i="15"/>
  <c r="R3104" i="15" s="1"/>
  <c r="O3635" i="15"/>
  <c r="R3635" i="15" s="1"/>
  <c r="O3718" i="15"/>
  <c r="R3718" i="15" s="1"/>
  <c r="O4097" i="15"/>
  <c r="R4097" i="15" s="1"/>
  <c r="O4183" i="15"/>
  <c r="R4183" i="15" s="1"/>
  <c r="O4277" i="15"/>
  <c r="O4567" i="15"/>
  <c r="R4567" i="15" s="1"/>
  <c r="O5036" i="15"/>
  <c r="R5036" i="15" s="1"/>
  <c r="O5617" i="15"/>
  <c r="R5617" i="15" s="1"/>
  <c r="O5622" i="15"/>
  <c r="R5622" i="15" s="1"/>
  <c r="O5991" i="15"/>
  <c r="R5991" i="15" s="1"/>
  <c r="O6070" i="15"/>
  <c r="R6070" i="15" s="1"/>
  <c r="O6083" i="15"/>
  <c r="O6281" i="15"/>
  <c r="O6522" i="15"/>
  <c r="S6522" i="15" s="1"/>
  <c r="O7421" i="15"/>
  <c r="O173" i="15"/>
  <c r="R173" i="15" s="1"/>
  <c r="O426" i="15"/>
  <c r="R426" i="15" s="1"/>
  <c r="O438" i="15"/>
  <c r="R438" i="15" s="1"/>
  <c r="O485" i="15"/>
  <c r="R485" i="15" s="1"/>
  <c r="O1001" i="15"/>
  <c r="R1001" i="15" s="1"/>
  <c r="O1152" i="15"/>
  <c r="O1570" i="15"/>
  <c r="O1657" i="15"/>
  <c r="R1657" i="15" s="1"/>
  <c r="O1818" i="15"/>
  <c r="R1818" i="15" s="1"/>
  <c r="O1887" i="15"/>
  <c r="R1887" i="15" s="1"/>
  <c r="O1970" i="15"/>
  <c r="O2020" i="15"/>
  <c r="O2033" i="15"/>
  <c r="O2647" i="15"/>
  <c r="R2647" i="15" s="1"/>
  <c r="O2714" i="15"/>
  <c r="O3029" i="15"/>
  <c r="R3029" i="15" s="1"/>
  <c r="O3097" i="15"/>
  <c r="S3097" i="15" s="1"/>
  <c r="O3937" i="15"/>
  <c r="R3937" i="15" s="1"/>
  <c r="O3945" i="15"/>
  <c r="O4100" i="15"/>
  <c r="R4100" i="15" s="1"/>
  <c r="O4113" i="15"/>
  <c r="O4198" i="15"/>
  <c r="O4394" i="15"/>
  <c r="R4394" i="15" s="1"/>
  <c r="S4580" i="15"/>
  <c r="O4791" i="15"/>
  <c r="R4791" i="15" s="1"/>
  <c r="O4881" i="15"/>
  <c r="R4881" i="15" s="1"/>
  <c r="O4946" i="15"/>
  <c r="O5012" i="15"/>
  <c r="R5012" i="15" s="1"/>
  <c r="O5248" i="15"/>
  <c r="O36" i="15"/>
  <c r="R36" i="15" s="1"/>
  <c r="O44" i="15"/>
  <c r="O65" i="15"/>
  <c r="R65" i="15" s="1"/>
  <c r="O111" i="15"/>
  <c r="R111" i="15" s="1"/>
  <c r="O128" i="15"/>
  <c r="R128" i="15" s="1"/>
  <c r="O148" i="15"/>
  <c r="R148" i="15" s="1"/>
  <c r="O177" i="15"/>
  <c r="R177" i="15" s="1"/>
  <c r="O184" i="15"/>
  <c r="O244" i="15"/>
  <c r="R244" i="15" s="1"/>
  <c r="O249" i="15"/>
  <c r="O291" i="15"/>
  <c r="R291" i="15" s="1"/>
  <c r="O310" i="15"/>
  <c r="R310" i="15" s="1"/>
  <c r="O338" i="15"/>
  <c r="R338" i="15" s="1"/>
  <c r="O348" i="15"/>
  <c r="R348" i="15" s="1"/>
  <c r="O411" i="15"/>
  <c r="R411" i="15" s="1"/>
  <c r="O434" i="15"/>
  <c r="O517" i="15"/>
  <c r="R517" i="15" s="1"/>
  <c r="O617" i="15"/>
  <c r="O655" i="15"/>
  <c r="R655" i="15" s="1"/>
  <c r="O690" i="15"/>
  <c r="R690" i="15" s="1"/>
  <c r="O698" i="15"/>
  <c r="R698" i="15" s="1"/>
  <c r="O713" i="15"/>
  <c r="R713" i="15" s="1"/>
  <c r="O774" i="15"/>
  <c r="O785" i="15"/>
  <c r="R785" i="15" s="1"/>
  <c r="O794" i="15"/>
  <c r="R794" i="15" s="1"/>
  <c r="O811" i="15"/>
  <c r="R811" i="15" s="1"/>
  <c r="O814" i="15"/>
  <c r="O864" i="15"/>
  <c r="R864" i="15" s="1"/>
  <c r="O901" i="15"/>
  <c r="R901" i="15" s="1"/>
  <c r="O917" i="15"/>
  <c r="R917" i="15" s="1"/>
  <c r="O937" i="15"/>
  <c r="O952" i="15"/>
  <c r="R952" i="15" s="1"/>
  <c r="O1044" i="15"/>
  <c r="O1073" i="15"/>
  <c r="R1073" i="15" s="1"/>
  <c r="O1115" i="15"/>
  <c r="R1115" i="15" s="1"/>
  <c r="O1155" i="15"/>
  <c r="R1155" i="15" s="1"/>
  <c r="O1160" i="15"/>
  <c r="R1160" i="15" s="1"/>
  <c r="O1168" i="15"/>
  <c r="O1184" i="15"/>
  <c r="R1184" i="15" s="1"/>
  <c r="O1390" i="15"/>
  <c r="O1431" i="15"/>
  <c r="O1433" i="15"/>
  <c r="R1433" i="15" s="1"/>
  <c r="O1540" i="15"/>
  <c r="O1545" i="15"/>
  <c r="O1580" i="15"/>
  <c r="O1602" i="15"/>
  <c r="O1613" i="15"/>
  <c r="R1613" i="15" s="1"/>
  <c r="O1620" i="15"/>
  <c r="O1644" i="15"/>
  <c r="O1660" i="15"/>
  <c r="O1668" i="15"/>
  <c r="O1702" i="15"/>
  <c r="R1702" i="15" s="1"/>
  <c r="O1864" i="15"/>
  <c r="R1864" i="15" s="1"/>
  <c r="O1877" i="15"/>
  <c r="O1915" i="15"/>
  <c r="O1929" i="15"/>
  <c r="R1929" i="15" s="1"/>
  <c r="O1937" i="15"/>
  <c r="R1937" i="15" s="1"/>
  <c r="O2023" i="15"/>
  <c r="R2023" i="15" s="1"/>
  <c r="O2049" i="15"/>
  <c r="R2049" i="15" s="1"/>
  <c r="O2057" i="15"/>
  <c r="R2057" i="15" s="1"/>
  <c r="O2067" i="15"/>
  <c r="S2067" i="15" s="1"/>
  <c r="O2106" i="15"/>
  <c r="R2106" i="15" s="1"/>
  <c r="O2124" i="15"/>
  <c r="O2174" i="15"/>
  <c r="R2174" i="15" s="1"/>
  <c r="O2302" i="15"/>
  <c r="O2318" i="15"/>
  <c r="S2318" i="15" s="1"/>
  <c r="O2326" i="15"/>
  <c r="O2384" i="15"/>
  <c r="R2384" i="15" s="1"/>
  <c r="O2443" i="15"/>
  <c r="O2448" i="15"/>
  <c r="R2448" i="15" s="1"/>
  <c r="O2462" i="15"/>
  <c r="S2462" i="15" s="1"/>
  <c r="O2493" i="15"/>
  <c r="O2515" i="15"/>
  <c r="O2544" i="15"/>
  <c r="R2544" i="15" s="1"/>
  <c r="O2613" i="15"/>
  <c r="O2635" i="15"/>
  <c r="O2640" i="15"/>
  <c r="O2712" i="15"/>
  <c r="S2712" i="15" s="1"/>
  <c r="O2742" i="15"/>
  <c r="R2742" i="15" s="1"/>
  <c r="O2762" i="15"/>
  <c r="R2762" i="15" s="1"/>
  <c r="O2817" i="15"/>
  <c r="O2834" i="15"/>
  <c r="O2922" i="15"/>
  <c r="R2922" i="15" s="1"/>
  <c r="O3269" i="15"/>
  <c r="R3269" i="15" s="1"/>
  <c r="O3338" i="15"/>
  <c r="O3351" i="15"/>
  <c r="O3374" i="15"/>
  <c r="R3374" i="15" s="1"/>
  <c r="O3476" i="15"/>
  <c r="R3476" i="15" s="1"/>
  <c r="O3515" i="15"/>
  <c r="O3556" i="15"/>
  <c r="O3629" i="15"/>
  <c r="O3647" i="15"/>
  <c r="R3647" i="15" s="1"/>
  <c r="O3688" i="15"/>
  <c r="O3738" i="15"/>
  <c r="O3740" i="15"/>
  <c r="R3740" i="15" s="1"/>
  <c r="O3769" i="15"/>
  <c r="O3793" i="15"/>
  <c r="O3816" i="15"/>
  <c r="R3816" i="15" s="1"/>
  <c r="O3821" i="15"/>
  <c r="R3821" i="15" s="1"/>
  <c r="O3836" i="15"/>
  <c r="R3836" i="15" s="1"/>
  <c r="O3877" i="15"/>
  <c r="O3898" i="15"/>
  <c r="R3898" i="15" s="1"/>
  <c r="O3906" i="15"/>
  <c r="R3906" i="15" s="1"/>
  <c r="O3914" i="15"/>
  <c r="R3914" i="15" s="1"/>
  <c r="O3940" i="15"/>
  <c r="O3994" i="15"/>
  <c r="R3994" i="15" s="1"/>
  <c r="O4009" i="15"/>
  <c r="R4009" i="15" s="1"/>
  <c r="O4193" i="15"/>
  <c r="O4204" i="15"/>
  <c r="O4225" i="15"/>
  <c r="R4225" i="15" s="1"/>
  <c r="O4283" i="15"/>
  <c r="R4283" i="15" s="1"/>
  <c r="O4350" i="15"/>
  <c r="R4350" i="15" s="1"/>
  <c r="O4358" i="15"/>
  <c r="O4505" i="15"/>
  <c r="R4505" i="15" s="1"/>
  <c r="O4515" i="15"/>
  <c r="R4515" i="15" s="1"/>
  <c r="O4543" i="15"/>
  <c r="R4543" i="15" s="1"/>
  <c r="O4592" i="15"/>
  <c r="O4728" i="15"/>
  <c r="R4728" i="15" s="1"/>
  <c r="O4817" i="15"/>
  <c r="R4817" i="15" s="1"/>
  <c r="O4838" i="15"/>
  <c r="R4838" i="15" s="1"/>
  <c r="O4851" i="15"/>
  <c r="O4869" i="15"/>
  <c r="R4869" i="15" s="1"/>
  <c r="O4974" i="15"/>
  <c r="R4974" i="15" s="1"/>
  <c r="O4979" i="15"/>
  <c r="R4979" i="15" s="1"/>
  <c r="O5151" i="15"/>
  <c r="O5202" i="15"/>
  <c r="R5202" i="15" s="1"/>
  <c r="O5210" i="15"/>
  <c r="R5210" i="15" s="1"/>
  <c r="O5232" i="15"/>
  <c r="R5232" i="15" s="1"/>
  <c r="O5240" i="15"/>
  <c r="R6090" i="15"/>
  <c r="S6090" i="15"/>
  <c r="O29" i="15"/>
  <c r="R29" i="15" s="1"/>
  <c r="O207" i="15"/>
  <c r="R207" i="15" s="1"/>
  <c r="O211" i="15"/>
  <c r="R211" i="15" s="1"/>
  <c r="O267" i="15"/>
  <c r="R267" i="15" s="1"/>
  <c r="O277" i="15"/>
  <c r="R277" i="15" s="1"/>
  <c r="O284" i="15"/>
  <c r="O308" i="15"/>
  <c r="O730" i="15"/>
  <c r="R730" i="15" s="1"/>
  <c r="O743" i="15"/>
  <c r="O857" i="15"/>
  <c r="R857" i="15" s="1"/>
  <c r="O862" i="15"/>
  <c r="R862" i="15" s="1"/>
  <c r="O907" i="15"/>
  <c r="R907" i="15" s="1"/>
  <c r="O915" i="15"/>
  <c r="R915" i="15" s="1"/>
  <c r="O1050" i="15"/>
  <c r="O1551" i="15"/>
  <c r="O1692" i="15"/>
  <c r="O1711" i="15"/>
  <c r="R1711" i="15" s="1"/>
  <c r="O1753" i="15"/>
  <c r="R1753" i="15" s="1"/>
  <c r="O1805" i="15"/>
  <c r="R1805" i="15" s="1"/>
  <c r="O1893" i="15"/>
  <c r="R1893" i="15" s="1"/>
  <c r="O1927" i="15"/>
  <c r="R1927" i="15" s="1"/>
  <c r="O2075" i="15"/>
  <c r="O2077" i="15"/>
  <c r="O2107" i="15"/>
  <c r="O2135" i="15"/>
  <c r="O2172" i="15"/>
  <c r="O2350" i="15"/>
  <c r="O2533" i="15"/>
  <c r="O2681" i="15"/>
  <c r="O2943" i="15"/>
  <c r="R2943" i="15" s="1"/>
  <c r="O2990" i="15"/>
  <c r="R2990" i="15" s="1"/>
  <c r="O3222" i="15"/>
  <c r="O3267" i="15"/>
  <c r="S3267" i="15" s="1"/>
  <c r="O3336" i="15"/>
  <c r="S3336" i="15" s="1"/>
  <c r="O3426" i="15"/>
  <c r="O3463" i="15"/>
  <c r="O3615" i="15"/>
  <c r="R3615" i="15" s="1"/>
  <c r="O3648" i="15"/>
  <c r="O3700" i="15"/>
  <c r="R3700" i="15" s="1"/>
  <c r="R3716" i="15"/>
  <c r="O3809" i="15"/>
  <c r="R3809" i="15" s="1"/>
  <c r="O4002" i="15"/>
  <c r="R4002" i="15" s="1"/>
  <c r="O4010" i="15"/>
  <c r="R4010" i="15" s="1"/>
  <c r="O4034" i="15"/>
  <c r="O4079" i="15"/>
  <c r="O4101" i="15"/>
  <c r="R4101" i="15" s="1"/>
  <c r="O4144" i="15"/>
  <c r="R4144" i="15" s="1"/>
  <c r="O4157" i="15"/>
  <c r="O4356" i="15"/>
  <c r="O4556" i="15"/>
  <c r="R4556" i="15" s="1"/>
  <c r="O4610" i="15"/>
  <c r="R4610" i="15" s="1"/>
  <c r="O4731" i="15"/>
  <c r="O5003" i="15"/>
  <c r="O5038" i="15"/>
  <c r="R5038" i="15" s="1"/>
  <c r="O5070" i="15"/>
  <c r="R5070" i="15" s="1"/>
  <c r="O5144" i="15"/>
  <c r="R5144" i="15" s="1"/>
  <c r="O5181" i="15"/>
  <c r="R5181" i="15" s="1"/>
  <c r="O5208" i="15"/>
  <c r="R5208" i="15" s="1"/>
  <c r="O5219" i="15"/>
  <c r="O5934" i="15"/>
  <c r="O74" i="15"/>
  <c r="O494" i="15"/>
  <c r="R494" i="15" s="1"/>
  <c r="O977" i="15"/>
  <c r="R977" i="15" s="1"/>
  <c r="O994" i="15"/>
  <c r="R994" i="15" s="1"/>
  <c r="O1092" i="15"/>
  <c r="O1185" i="15"/>
  <c r="N1289" i="15"/>
  <c r="O1373" i="15"/>
  <c r="O2003" i="15"/>
  <c r="R2003" i="15" s="1"/>
  <c r="S2024" i="15"/>
  <c r="N2036" i="15"/>
  <c r="O2303" i="15"/>
  <c r="R2303" i="15" s="1"/>
  <c r="N2360" i="15"/>
  <c r="O2403" i="15"/>
  <c r="O2798" i="15"/>
  <c r="R2798" i="15" s="1"/>
  <c r="O2936" i="15"/>
  <c r="O3006" i="15"/>
  <c r="R3006" i="15" s="1"/>
  <c r="O3190" i="15"/>
  <c r="R3190" i="15" s="1"/>
  <c r="O3751" i="15"/>
  <c r="R3751" i="15" s="1"/>
  <c r="O3759" i="15"/>
  <c r="O3824" i="15"/>
  <c r="R3824" i="15" s="1"/>
  <c r="S3837" i="15"/>
  <c r="O3925" i="15"/>
  <c r="R3925" i="15" s="1"/>
  <c r="O4292" i="15"/>
  <c r="R4479" i="15"/>
  <c r="O4497" i="15"/>
  <c r="R4497" i="15" s="1"/>
  <c r="O4677" i="15"/>
  <c r="O4831" i="15"/>
  <c r="O4865" i="15"/>
  <c r="R4865" i="15" s="1"/>
  <c r="O4934" i="15"/>
  <c r="R4934" i="15" s="1"/>
  <c r="O5054" i="15"/>
  <c r="R5054" i="15" s="1"/>
  <c r="O5065" i="15"/>
  <c r="O5086" i="15"/>
  <c r="O122" i="15"/>
  <c r="O260" i="15"/>
  <c r="R260" i="15" s="1"/>
  <c r="O370" i="15"/>
  <c r="R370" i="15" s="1"/>
  <c r="O372" i="15"/>
  <c r="R372" i="15" s="1"/>
  <c r="O425" i="15"/>
  <c r="R425" i="15" s="1"/>
  <c r="O443" i="15"/>
  <c r="R443" i="15" s="1"/>
  <c r="O456" i="15"/>
  <c r="O562" i="15"/>
  <c r="O720" i="15"/>
  <c r="R720" i="15" s="1"/>
  <c r="O733" i="15"/>
  <c r="S733" i="15" s="1"/>
  <c r="O738" i="15"/>
  <c r="O784" i="15"/>
  <c r="R784" i="15" s="1"/>
  <c r="O905" i="15"/>
  <c r="R905" i="15" s="1"/>
  <c r="S948" i="15"/>
  <c r="O964" i="15"/>
  <c r="S964" i="15" s="1"/>
  <c r="O987" i="15"/>
  <c r="R987" i="15" s="1"/>
  <c r="O1279" i="15"/>
  <c r="O1333" i="15"/>
  <c r="O1526" i="15"/>
  <c r="R1526" i="15" s="1"/>
  <c r="O1546" i="15"/>
  <c r="R1546" i="15" s="1"/>
  <c r="S1554" i="15"/>
  <c r="O1559" i="15"/>
  <c r="R1559" i="15" s="1"/>
  <c r="O1725" i="15"/>
  <c r="O1754" i="15"/>
  <c r="R1754" i="15" s="1"/>
  <c r="N2101" i="15"/>
  <c r="S2257" i="15"/>
  <c r="O2319" i="15"/>
  <c r="O2452" i="15"/>
  <c r="S2452" i="15" s="1"/>
  <c r="O2609" i="15"/>
  <c r="R2609" i="15" s="1"/>
  <c r="O2677" i="15"/>
  <c r="O3060" i="15"/>
  <c r="O3163" i="15"/>
  <c r="R3372" i="15"/>
  <c r="O3508" i="15"/>
  <c r="R3508" i="15" s="1"/>
  <c r="O3536" i="15"/>
  <c r="R3536" i="15" s="1"/>
  <c r="O3773" i="15"/>
  <c r="O3789" i="15"/>
  <c r="R3789" i="15" s="1"/>
  <c r="O3810" i="15"/>
  <c r="O3866" i="15"/>
  <c r="S3866" i="15" s="1"/>
  <c r="O4054" i="15"/>
  <c r="O4096" i="15"/>
  <c r="R4096" i="15" s="1"/>
  <c r="O4152" i="15"/>
  <c r="R4152" i="15" s="1"/>
  <c r="O4163" i="15"/>
  <c r="R4163" i="15" s="1"/>
  <c r="O4213" i="15"/>
  <c r="R4213" i="15" s="1"/>
  <c r="O4469" i="15"/>
  <c r="R4469" i="15" s="1"/>
  <c r="O4474" i="15"/>
  <c r="O4656" i="15"/>
  <c r="O4740" i="15"/>
  <c r="O4745" i="15"/>
  <c r="R77" i="15"/>
  <c r="O105" i="15"/>
  <c r="R105" i="15" s="1"/>
  <c r="O152" i="15"/>
  <c r="R152" i="15" s="1"/>
  <c r="O268" i="15"/>
  <c r="R268" i="15" s="1"/>
  <c r="O307" i="15"/>
  <c r="O324" i="15"/>
  <c r="O840" i="15"/>
  <c r="R840" i="15" s="1"/>
  <c r="O850" i="15"/>
  <c r="R850" i="15" s="1"/>
  <c r="O995" i="15"/>
  <c r="R995" i="15" s="1"/>
  <c r="O1064" i="15"/>
  <c r="R1064" i="15" s="1"/>
  <c r="O1371" i="15"/>
  <c r="O1643" i="15"/>
  <c r="R1643" i="15" s="1"/>
  <c r="O1651" i="15"/>
  <c r="S1691" i="15"/>
  <c r="O1728" i="15"/>
  <c r="R1728" i="15" s="1"/>
  <c r="O1815" i="15"/>
  <c r="R1815" i="15" s="1"/>
  <c r="O1928" i="15"/>
  <c r="R1928" i="15" s="1"/>
  <c r="O1952" i="15"/>
  <c r="R1952" i="15" s="1"/>
  <c r="N2039" i="15"/>
  <c r="O2056" i="15"/>
  <c r="R2056" i="15" s="1"/>
  <c r="N2100" i="15"/>
  <c r="O2245" i="15"/>
  <c r="R2245" i="15" s="1"/>
  <c r="O2284" i="15"/>
  <c r="O2298" i="15"/>
  <c r="O2383" i="15"/>
  <c r="R2383" i="15" s="1"/>
  <c r="O2447" i="15"/>
  <c r="R2447" i="15" s="1"/>
  <c r="O2466" i="15"/>
  <c r="R2466" i="15" s="1"/>
  <c r="O2780" i="15"/>
  <c r="R2780" i="15" s="1"/>
  <c r="O2921" i="15"/>
  <c r="O3188" i="15"/>
  <c r="R3188" i="15" s="1"/>
  <c r="O3207" i="15"/>
  <c r="O3342" i="15"/>
  <c r="R3342" i="15" s="1"/>
  <c r="O3638" i="15"/>
  <c r="R3638" i="15" s="1"/>
  <c r="O3649" i="15"/>
  <c r="O3779" i="15"/>
  <c r="O3792" i="15"/>
  <c r="R3792" i="15" s="1"/>
  <c r="O3876" i="15"/>
  <c r="O3959" i="15"/>
  <c r="O4192" i="15"/>
  <c r="O4216" i="15"/>
  <c r="R4216" i="15" s="1"/>
  <c r="O4275" i="15"/>
  <c r="R4275" i="15" s="1"/>
  <c r="O4325" i="15"/>
  <c r="R4325" i="15" s="1"/>
  <c r="O4370" i="15"/>
  <c r="R4370" i="15" s="1"/>
  <c r="O4399" i="15"/>
  <c r="R4399" i="15" s="1"/>
  <c r="O4453" i="15"/>
  <c r="O4616" i="15"/>
  <c r="R4616" i="15" s="1"/>
  <c r="O4670" i="15"/>
  <c r="R4670" i="15" s="1"/>
  <c r="O4829" i="15"/>
  <c r="R4829" i="15" s="1"/>
  <c r="O5166" i="15"/>
  <c r="R5166" i="15" s="1"/>
  <c r="O5399" i="15"/>
  <c r="R5399" i="15" s="1"/>
  <c r="O246" i="15"/>
  <c r="R246" i="15" s="1"/>
  <c r="O305" i="15"/>
  <c r="O345" i="15"/>
  <c r="O459" i="15"/>
  <c r="R459" i="15" s="1"/>
  <c r="O512" i="15"/>
  <c r="O522" i="15"/>
  <c r="R522" i="15" s="1"/>
  <c r="O546" i="15"/>
  <c r="R546" i="15" s="1"/>
  <c r="O554" i="15"/>
  <c r="R554" i="15" s="1"/>
  <c r="O560" i="15"/>
  <c r="R560" i="15" s="1"/>
  <c r="O586" i="15"/>
  <c r="O808" i="15"/>
  <c r="O922" i="15"/>
  <c r="R922" i="15" s="1"/>
  <c r="O946" i="15"/>
  <c r="O970" i="15"/>
  <c r="R970" i="15" s="1"/>
  <c r="S1035" i="15"/>
  <c r="O1154" i="15"/>
  <c r="N1266" i="15"/>
  <c r="O1289" i="15"/>
  <c r="O1331" i="15"/>
  <c r="O1519" i="15"/>
  <c r="R1519" i="15" s="1"/>
  <c r="O1625" i="15"/>
  <c r="O1752" i="15"/>
  <c r="R1752" i="15" s="1"/>
  <c r="O2255" i="15"/>
  <c r="R2255" i="15" s="1"/>
  <c r="O2351" i="15"/>
  <c r="S2351" i="15" s="1"/>
  <c r="O2372" i="15"/>
  <c r="R2372" i="15" s="1"/>
  <c r="O2450" i="15"/>
  <c r="O2642" i="15"/>
  <c r="S2658" i="15"/>
  <c r="O2764" i="15"/>
  <c r="R2764" i="15" s="1"/>
  <c r="O2816" i="15"/>
  <c r="R2816" i="15" s="1"/>
  <c r="O2862" i="15"/>
  <c r="O2876" i="15"/>
  <c r="R2876" i="15" s="1"/>
  <c r="O2968" i="15"/>
  <c r="O3026" i="15"/>
  <c r="R3026" i="15" s="1"/>
  <c r="O3066" i="15"/>
  <c r="R3066" i="15" s="1"/>
  <c r="R3540" i="15"/>
  <c r="O3697" i="15"/>
  <c r="R3697" i="15" s="1"/>
  <c r="O3726" i="15"/>
  <c r="R3726" i="15" s="1"/>
  <c r="O3825" i="15"/>
  <c r="R3825" i="15" s="1"/>
  <c r="O3892" i="15"/>
  <c r="R3892" i="15" s="1"/>
  <c r="O4030" i="15"/>
  <c r="R4030" i="15" s="1"/>
  <c r="O4052" i="15"/>
  <c r="R4052" i="15" s="1"/>
  <c r="O4171" i="15"/>
  <c r="R4171" i="15" s="1"/>
  <c r="O4288" i="15"/>
  <c r="R4288" i="15" s="1"/>
  <c r="S4477" i="15"/>
  <c r="O4619" i="15"/>
  <c r="R4619" i="15" s="1"/>
  <c r="O5007" i="15"/>
  <c r="R5007" i="15" s="1"/>
  <c r="O5069" i="15"/>
  <c r="O5218" i="15"/>
  <c r="O5226" i="15"/>
  <c r="O5806" i="15"/>
  <c r="O5819" i="15"/>
  <c r="R5819" i="15" s="1"/>
  <c r="O5948" i="15"/>
  <c r="O6019" i="15"/>
  <c r="O6046" i="15"/>
  <c r="O6134" i="15"/>
  <c r="O6640" i="15"/>
  <c r="R6640" i="15" s="1"/>
  <c r="O6714" i="15"/>
  <c r="R6714" i="15" s="1"/>
  <c r="O6733" i="15"/>
  <c r="O7869" i="15"/>
  <c r="R7869" i="15" s="1"/>
  <c r="O5259" i="15"/>
  <c r="R5259" i="15" s="1"/>
  <c r="O5272" i="15"/>
  <c r="R5272" i="15" s="1"/>
  <c r="O5383" i="15"/>
  <c r="O5505" i="15"/>
  <c r="R5505" i="15" s="1"/>
  <c r="O5510" i="15"/>
  <c r="R5510" i="15" s="1"/>
  <c r="O5523" i="15"/>
  <c r="R5523" i="15" s="1"/>
  <c r="O5610" i="15"/>
  <c r="R5610" i="15" s="1"/>
  <c r="O5636" i="15"/>
  <c r="O5702" i="15"/>
  <c r="O5730" i="15"/>
  <c r="R5730" i="15" s="1"/>
  <c r="O5759" i="15"/>
  <c r="R5759" i="15" s="1"/>
  <c r="O5832" i="15"/>
  <c r="R5832" i="15" s="1"/>
  <c r="O5837" i="15"/>
  <c r="R5837" i="15" s="1"/>
  <c r="O5868" i="15"/>
  <c r="R5868" i="15" s="1"/>
  <c r="O5872" i="15"/>
  <c r="R5872" i="15" s="1"/>
  <c r="O5876" i="15"/>
  <c r="R5876" i="15" s="1"/>
  <c r="O5880" i="15"/>
  <c r="R5880" i="15" s="1"/>
  <c r="O5888" i="15"/>
  <c r="O5892" i="15"/>
  <c r="R5892" i="15" s="1"/>
  <c r="O5900" i="15"/>
  <c r="R5900" i="15" s="1"/>
  <c r="O5904" i="15"/>
  <c r="R5904" i="15" s="1"/>
  <c r="O5908" i="15"/>
  <c r="O5952" i="15"/>
  <c r="R5952" i="15" s="1"/>
  <c r="O5965" i="15"/>
  <c r="O6093" i="15"/>
  <c r="R6093" i="15" s="1"/>
  <c r="O6104" i="15"/>
  <c r="R6104" i="15" s="1"/>
  <c r="O6199" i="15"/>
  <c r="R6199" i="15" s="1"/>
  <c r="O6207" i="15"/>
  <c r="R6207" i="15" s="1"/>
  <c r="O6258" i="15"/>
  <c r="O6328" i="15"/>
  <c r="S6328" i="15" s="1"/>
  <c r="O6403" i="15"/>
  <c r="R6403" i="15" s="1"/>
  <c r="O6451" i="15"/>
  <c r="R6451" i="15" s="1"/>
  <c r="O6472" i="15"/>
  <c r="R6472" i="15" s="1"/>
  <c r="O6492" i="15"/>
  <c r="O6498" i="15"/>
  <c r="O6601" i="15"/>
  <c r="R6601" i="15" s="1"/>
  <c r="O6651" i="15"/>
  <c r="O6656" i="15"/>
  <c r="O6664" i="15"/>
  <c r="R6664" i="15" s="1"/>
  <c r="O6680" i="15"/>
  <c r="O6759" i="15"/>
  <c r="R6759" i="15" s="1"/>
  <c r="O6772" i="15"/>
  <c r="R6772" i="15" s="1"/>
  <c r="O6787" i="15"/>
  <c r="R6787" i="15" s="1"/>
  <c r="O6872" i="15"/>
  <c r="R6872" i="15" s="1"/>
  <c r="O6882" i="15"/>
  <c r="R6882" i="15" s="1"/>
  <c r="O6920" i="15"/>
  <c r="O6948" i="15"/>
  <c r="R6948" i="15" s="1"/>
  <c r="O6958" i="15"/>
  <c r="O7065" i="15"/>
  <c r="O7075" i="15"/>
  <c r="R7075" i="15" s="1"/>
  <c r="O7101" i="15"/>
  <c r="O7166" i="15"/>
  <c r="R7166" i="15" s="1"/>
  <c r="O7313" i="15"/>
  <c r="R7313" i="15" s="1"/>
  <c r="O7321" i="15"/>
  <c r="R7321" i="15" s="1"/>
  <c r="O7494" i="15"/>
  <c r="O7538" i="15"/>
  <c r="R7538" i="15" s="1"/>
  <c r="O7609" i="15"/>
  <c r="O7616" i="15"/>
  <c r="O7718" i="15"/>
  <c r="R7718" i="15" s="1"/>
  <c r="O7791" i="15"/>
  <c r="O7799" i="15"/>
  <c r="O7817" i="15"/>
  <c r="R7817" i="15" s="1"/>
  <c r="O7893" i="15"/>
  <c r="S7893" i="15" s="1"/>
  <c r="O7901" i="15"/>
  <c r="S7901" i="15" s="1"/>
  <c r="O5265" i="15"/>
  <c r="R5265" i="15" s="1"/>
  <c r="O5270" i="15"/>
  <c r="R5270" i="15" s="1"/>
  <c r="O5330" i="15"/>
  <c r="R5330" i="15" s="1"/>
  <c r="O5366" i="15"/>
  <c r="R5366" i="15" s="1"/>
  <c r="O5534" i="15"/>
  <c r="R5534" i="15" s="1"/>
  <c r="O5547" i="15"/>
  <c r="O5573" i="15"/>
  <c r="O5590" i="15"/>
  <c r="O5616" i="15"/>
  <c r="R5616" i="15" s="1"/>
  <c r="O5757" i="15"/>
  <c r="R5757" i="15" s="1"/>
  <c r="O5773" i="15"/>
  <c r="R5773" i="15" s="1"/>
  <c r="O5871" i="15"/>
  <c r="O5875" i="15"/>
  <c r="R5875" i="15" s="1"/>
  <c r="O5879" i="15"/>
  <c r="S5879" i="15" s="1"/>
  <c r="O5883" i="15"/>
  <c r="R5883" i="15" s="1"/>
  <c r="O5903" i="15"/>
  <c r="S5903" i="15" s="1"/>
  <c r="O5919" i="15"/>
  <c r="R5919" i="15" s="1"/>
  <c r="O5976" i="15"/>
  <c r="R5976" i="15" s="1"/>
  <c r="O6050" i="15"/>
  <c r="O6084" i="15"/>
  <c r="R6084" i="15" s="1"/>
  <c r="O6102" i="15"/>
  <c r="O6241" i="15"/>
  <c r="O6256" i="15"/>
  <c r="R6256" i="15" s="1"/>
  <c r="O6267" i="15"/>
  <c r="O6318" i="15"/>
  <c r="O6470" i="15"/>
  <c r="R6470" i="15" s="1"/>
  <c r="O6501" i="15"/>
  <c r="R6501" i="15" s="1"/>
  <c r="O6527" i="15"/>
  <c r="O6548" i="15"/>
  <c r="O6558" i="15"/>
  <c r="O6599" i="15"/>
  <c r="O6622" i="15"/>
  <c r="O6723" i="15"/>
  <c r="O6726" i="15"/>
  <c r="R6726" i="15" s="1"/>
  <c r="O6734" i="15"/>
  <c r="R6734" i="15" s="1"/>
  <c r="O6740" i="15"/>
  <c r="R6740" i="15" s="1"/>
  <c r="O6760" i="15"/>
  <c r="R6760" i="15" s="1"/>
  <c r="O6775" i="15"/>
  <c r="R6775" i="15" s="1"/>
  <c r="O6788" i="15"/>
  <c r="R6788" i="15" s="1"/>
  <c r="O6818" i="15"/>
  <c r="O6831" i="15"/>
  <c r="R6831" i="15" s="1"/>
  <c r="O6915" i="15"/>
  <c r="R6915" i="15" s="1"/>
  <c r="O6931" i="15"/>
  <c r="R6931" i="15" s="1"/>
  <c r="O6956" i="15"/>
  <c r="R6956" i="15" s="1"/>
  <c r="O7073" i="15"/>
  <c r="R7073" i="15" s="1"/>
  <c r="O7091" i="15"/>
  <c r="O7156" i="15"/>
  <c r="R7156" i="15" s="1"/>
  <c r="O7164" i="15"/>
  <c r="R7164" i="15" s="1"/>
  <c r="O7243" i="15"/>
  <c r="R7243" i="15" s="1"/>
  <c r="O7259" i="15"/>
  <c r="O7282" i="15"/>
  <c r="R7282" i="15" s="1"/>
  <c r="O7311" i="15"/>
  <c r="O7461" i="15"/>
  <c r="O7492" i="15"/>
  <c r="O7529" i="15"/>
  <c r="R7529" i="15" s="1"/>
  <c r="O7591" i="15"/>
  <c r="O7646" i="15"/>
  <c r="R7646" i="15" s="1"/>
  <c r="O7797" i="15"/>
  <c r="O7805" i="15"/>
  <c r="R7805" i="15" s="1"/>
  <c r="O7818" i="15"/>
  <c r="O7842" i="15"/>
  <c r="R7842" i="15" s="1"/>
  <c r="O7878" i="15"/>
  <c r="O7891" i="15"/>
  <c r="R7891" i="15" s="1"/>
  <c r="O7899" i="15"/>
  <c r="R7899" i="15" s="1"/>
  <c r="O5369" i="15"/>
  <c r="R5369" i="15" s="1"/>
  <c r="O5478" i="15"/>
  <c r="R5478" i="15" s="1"/>
  <c r="O5506" i="15"/>
  <c r="R5506" i="15" s="1"/>
  <c r="O5519" i="15"/>
  <c r="O5535" i="15"/>
  <c r="R5535" i="15" s="1"/>
  <c r="O5558" i="15"/>
  <c r="R5558" i="15" s="1"/>
  <c r="O5566" i="15"/>
  <c r="R5566" i="15" s="1"/>
  <c r="O5606" i="15"/>
  <c r="R5606" i="15" s="1"/>
  <c r="O5805" i="15"/>
  <c r="R5805" i="15" s="1"/>
  <c r="O5828" i="15"/>
  <c r="R5828" i="15" s="1"/>
  <c r="O5945" i="15"/>
  <c r="O6018" i="15"/>
  <c r="O6039" i="15"/>
  <c r="R6039" i="15" s="1"/>
  <c r="O6111" i="15"/>
  <c r="R6111" i="15" s="1"/>
  <c r="O6123" i="15"/>
  <c r="R6123" i="15" s="1"/>
  <c r="O6260" i="15"/>
  <c r="O6434" i="15"/>
  <c r="R6434" i="15" s="1"/>
  <c r="O6620" i="15"/>
  <c r="O6857" i="15"/>
  <c r="O7017" i="15"/>
  <c r="S7017" i="15" s="1"/>
  <c r="O7076" i="15"/>
  <c r="R7076" i="15" s="1"/>
  <c r="O7079" i="15"/>
  <c r="O7195" i="15"/>
  <c r="S7195" i="15" s="1"/>
  <c r="O7220" i="15"/>
  <c r="S7220" i="15" s="1"/>
  <c r="O7236" i="15"/>
  <c r="O7257" i="15"/>
  <c r="R7257" i="15" s="1"/>
  <c r="O7265" i="15"/>
  <c r="R7265" i="15" s="1"/>
  <c r="O7280" i="15"/>
  <c r="O7325" i="15"/>
  <c r="R7325" i="15" s="1"/>
  <c r="O7498" i="15"/>
  <c r="R7498" i="15" s="1"/>
  <c r="O7503" i="15"/>
  <c r="O7511" i="15"/>
  <c r="R7511" i="15" s="1"/>
  <c r="O7537" i="15"/>
  <c r="R7537" i="15" s="1"/>
  <c r="O7542" i="15"/>
  <c r="R7542" i="15" s="1"/>
  <c r="O7547" i="15"/>
  <c r="O7550" i="15"/>
  <c r="O7625" i="15"/>
  <c r="R7625" i="15" s="1"/>
  <c r="O7644" i="15"/>
  <c r="O7657" i="15"/>
  <c r="O7714" i="15"/>
  <c r="R7714" i="15" s="1"/>
  <c r="O7755" i="15"/>
  <c r="R7755" i="15" s="1"/>
  <c r="O7774" i="15"/>
  <c r="O7795" i="15"/>
  <c r="R7795" i="15" s="1"/>
  <c r="O7816" i="15"/>
  <c r="O7840" i="15"/>
  <c r="O7897" i="15"/>
  <c r="R7897" i="15" s="1"/>
  <c r="O7905" i="15"/>
  <c r="O7933" i="15"/>
  <c r="R7933" i="15" s="1"/>
  <c r="O7949" i="15"/>
  <c r="O7957" i="15"/>
  <c r="R7957" i="15" s="1"/>
  <c r="O5375" i="15"/>
  <c r="R5375" i="15" s="1"/>
  <c r="O5388" i="15"/>
  <c r="S5388" i="15" s="1"/>
  <c r="O5427" i="15"/>
  <c r="R5427" i="15" s="1"/>
  <c r="O5574" i="15"/>
  <c r="O6103" i="15"/>
  <c r="R6103" i="15" s="1"/>
  <c r="O6255" i="15"/>
  <c r="S6255" i="15" s="1"/>
  <c r="O6332" i="15"/>
  <c r="O6367" i="15"/>
  <c r="O6425" i="15"/>
  <c r="R6425" i="15" s="1"/>
  <c r="O6512" i="15"/>
  <c r="O6618" i="15"/>
  <c r="O6756" i="15"/>
  <c r="R6756" i="15" s="1"/>
  <c r="O6789" i="15"/>
  <c r="O6855" i="15"/>
  <c r="R6855" i="15" s="1"/>
  <c r="O6919" i="15"/>
  <c r="R6919" i="15" s="1"/>
  <c r="S7103" i="15"/>
  <c r="O7131" i="15"/>
  <c r="O7263" i="15"/>
  <c r="R7263" i="15" s="1"/>
  <c r="O7401" i="15"/>
  <c r="O7525" i="15"/>
  <c r="S7525" i="15" s="1"/>
  <c r="O7540" i="15"/>
  <c r="R7540" i="15" s="1"/>
  <c r="O7642" i="15"/>
  <c r="R7642" i="15" s="1"/>
  <c r="O7686" i="15"/>
  <c r="O7819" i="15"/>
  <c r="R7819" i="15" s="1"/>
  <c r="O7874" i="15"/>
  <c r="S7874" i="15" s="1"/>
  <c r="O1404" i="15"/>
  <c r="R1404" i="15" s="1"/>
  <c r="O45" i="15"/>
  <c r="O60" i="15"/>
  <c r="R60" i="15" s="1"/>
  <c r="O73" i="15"/>
  <c r="O151" i="15"/>
  <c r="O428" i="15"/>
  <c r="R428" i="15" s="1"/>
  <c r="O595" i="15"/>
  <c r="R595" i="15" s="1"/>
  <c r="O681" i="15"/>
  <c r="R681" i="15" s="1"/>
  <c r="O683" i="15"/>
  <c r="O875" i="15"/>
  <c r="O879" i="15"/>
  <c r="O883" i="15"/>
  <c r="O899" i="15"/>
  <c r="O1105" i="15"/>
  <c r="R1105" i="15" s="1"/>
  <c r="O1107" i="15"/>
  <c r="R1107" i="15" s="1"/>
  <c r="O1109" i="15"/>
  <c r="O1567" i="15"/>
  <c r="R1567" i="15" s="1"/>
  <c r="O1569" i="15"/>
  <c r="O47" i="15"/>
  <c r="R47" i="15" s="1"/>
  <c r="O82" i="15"/>
  <c r="R82" i="15" s="1"/>
  <c r="O1503" i="15"/>
  <c r="R1503" i="15" s="1"/>
  <c r="O1720" i="15"/>
  <c r="R1720" i="15" s="1"/>
  <c r="I2336" i="15"/>
  <c r="N2336" i="15"/>
  <c r="O4084" i="15"/>
  <c r="R4084" i="15" s="1"/>
  <c r="O130" i="15"/>
  <c r="O210" i="15"/>
  <c r="R210" i="15" s="1"/>
  <c r="O218" i="15"/>
  <c r="R218" i="15" s="1"/>
  <c r="O292" i="15"/>
  <c r="O1344" i="15"/>
  <c r="O1462" i="15"/>
  <c r="R1462" i="15" s="1"/>
  <c r="O1468" i="15"/>
  <c r="O38" i="15"/>
  <c r="O354" i="15"/>
  <c r="R354" i="15" s="1"/>
  <c r="O579" i="15"/>
  <c r="R579" i="15" s="1"/>
  <c r="R759" i="15"/>
  <c r="R1641" i="15"/>
  <c r="O52" i="15"/>
  <c r="R52" i="15" s="1"/>
  <c r="O54" i="15"/>
  <c r="R54" i="15" s="1"/>
  <c r="O62" i="15"/>
  <c r="O64" i="15"/>
  <c r="R64" i="15" s="1"/>
  <c r="O81" i="15"/>
  <c r="R81" i="15" s="1"/>
  <c r="O106" i="15"/>
  <c r="R106" i="15" s="1"/>
  <c r="O110" i="15"/>
  <c r="R110" i="15" s="1"/>
  <c r="O112" i="15"/>
  <c r="O281" i="15"/>
  <c r="R281" i="15" s="1"/>
  <c r="O395" i="15"/>
  <c r="R395" i="15" s="1"/>
  <c r="O519" i="15"/>
  <c r="R519" i="15" s="1"/>
  <c r="O521" i="15"/>
  <c r="R521" i="15" s="1"/>
  <c r="O719" i="15"/>
  <c r="R719" i="15" s="1"/>
  <c r="S71" i="15"/>
  <c r="O159" i="15"/>
  <c r="R159" i="15" s="1"/>
  <c r="O163" i="15"/>
  <c r="O165" i="15"/>
  <c r="R165" i="15" s="1"/>
  <c r="S458" i="15"/>
  <c r="O509" i="15"/>
  <c r="R509" i="15" s="1"/>
  <c r="O511" i="15"/>
  <c r="R511" i="15" s="1"/>
  <c r="O821" i="15"/>
  <c r="R821" i="15" s="1"/>
  <c r="O1024" i="15"/>
  <c r="R1024" i="15" s="1"/>
  <c r="O1026" i="15"/>
  <c r="R1026" i="15" s="1"/>
  <c r="O1028" i="15"/>
  <c r="O1051" i="15"/>
  <c r="R1051" i="15" s="1"/>
  <c r="O1220" i="15"/>
  <c r="O166" i="15"/>
  <c r="R166" i="15" s="1"/>
  <c r="O168" i="15"/>
  <c r="R168" i="15" s="1"/>
  <c r="O309" i="15"/>
  <c r="R309" i="15" s="1"/>
  <c r="O313" i="15"/>
  <c r="R313" i="15" s="1"/>
  <c r="O316" i="15"/>
  <c r="R316" i="15" s="1"/>
  <c r="O387" i="15"/>
  <c r="R761" i="15"/>
  <c r="O787" i="15"/>
  <c r="R787" i="15" s="1"/>
  <c r="O1255" i="15"/>
  <c r="R1255" i="15" s="1"/>
  <c r="O1315" i="15"/>
  <c r="R1315" i="15" s="1"/>
  <c r="S1340" i="15"/>
  <c r="O1648" i="15"/>
  <c r="R1648" i="15" s="1"/>
  <c r="O2999" i="15"/>
  <c r="R2999" i="15" s="1"/>
  <c r="O88" i="15"/>
  <c r="O92" i="15"/>
  <c r="R92" i="15" s="1"/>
  <c r="O94" i="15"/>
  <c r="R94" i="15" s="1"/>
  <c r="O117" i="15"/>
  <c r="R117" i="15" s="1"/>
  <c r="O143" i="15"/>
  <c r="R143" i="15" s="1"/>
  <c r="O170" i="15"/>
  <c r="O219" i="15"/>
  <c r="R219" i="15" s="1"/>
  <c r="O257" i="15"/>
  <c r="R257" i="15" s="1"/>
  <c r="O259" i="15"/>
  <c r="O279" i="15"/>
  <c r="O290" i="15"/>
  <c r="R290" i="15" s="1"/>
  <c r="O306" i="15"/>
  <c r="R306" i="15" s="1"/>
  <c r="O343" i="15"/>
  <c r="R343" i="15" s="1"/>
  <c r="O374" i="15"/>
  <c r="O381" i="15"/>
  <c r="R381" i="15" s="1"/>
  <c r="O393" i="15"/>
  <c r="R393" i="15" s="1"/>
  <c r="O435" i="15"/>
  <c r="O480" i="15"/>
  <c r="R480" i="15" s="1"/>
  <c r="O486" i="15"/>
  <c r="O503" i="15"/>
  <c r="R503" i="15" s="1"/>
  <c r="O527" i="15"/>
  <c r="R527" i="15" s="1"/>
  <c r="O529" i="15"/>
  <c r="R529" i="15" s="1"/>
  <c r="O540" i="15"/>
  <c r="R540" i="15" s="1"/>
  <c r="O555" i="15"/>
  <c r="S555" i="15" s="1"/>
  <c r="O563" i="15"/>
  <c r="O569" i="15"/>
  <c r="R569" i="15" s="1"/>
  <c r="O593" i="15"/>
  <c r="R593" i="15" s="1"/>
  <c r="O608" i="15"/>
  <c r="R608" i="15" s="1"/>
  <c r="O623" i="15"/>
  <c r="O630" i="15"/>
  <c r="R630" i="15" s="1"/>
  <c r="O632" i="15"/>
  <c r="R632" i="15" s="1"/>
  <c r="O634" i="15"/>
  <c r="O649" i="15"/>
  <c r="R649" i="15" s="1"/>
  <c r="O663" i="15"/>
  <c r="R663" i="15" s="1"/>
  <c r="O669" i="15"/>
  <c r="S669" i="15" s="1"/>
  <c r="O675" i="15"/>
  <c r="R675" i="15" s="1"/>
  <c r="O677" i="15"/>
  <c r="O705" i="15"/>
  <c r="R705" i="15" s="1"/>
  <c r="O717" i="15"/>
  <c r="O734" i="15"/>
  <c r="O742" i="15"/>
  <c r="R742" i="15" s="1"/>
  <c r="O746" i="15"/>
  <c r="S746" i="15" s="1"/>
  <c r="O843" i="15"/>
  <c r="O856" i="15"/>
  <c r="O891" i="15"/>
  <c r="O893" i="15"/>
  <c r="R893" i="15" s="1"/>
  <c r="O920" i="15"/>
  <c r="O934" i="15"/>
  <c r="O1010" i="15"/>
  <c r="R1010" i="15" s="1"/>
  <c r="O1016" i="15"/>
  <c r="R1016" i="15" s="1"/>
  <c r="S1022" i="15"/>
  <c r="O1070" i="15"/>
  <c r="O1084" i="15"/>
  <c r="O1131" i="15"/>
  <c r="R1131" i="15" s="1"/>
  <c r="O1135" i="15"/>
  <c r="R1135" i="15" s="1"/>
  <c r="O1143" i="15"/>
  <c r="R1143" i="15" s="1"/>
  <c r="O1178" i="15"/>
  <c r="O1180" i="15"/>
  <c r="O1192" i="15"/>
  <c r="O1208" i="15"/>
  <c r="R1208" i="15" s="1"/>
  <c r="O1212" i="15"/>
  <c r="N1278" i="15"/>
  <c r="O1283" i="15"/>
  <c r="R1283" i="15" s="1"/>
  <c r="O1287" i="15"/>
  <c r="O1308" i="15"/>
  <c r="O1325" i="15"/>
  <c r="S1325" i="15" s="1"/>
  <c r="O1352" i="15"/>
  <c r="O1354" i="15"/>
  <c r="R1354" i="15" s="1"/>
  <c r="O1378" i="15"/>
  <c r="O1391" i="15"/>
  <c r="R1391" i="15" s="1"/>
  <c r="O1395" i="15"/>
  <c r="R1395" i="15" s="1"/>
  <c r="O1521" i="15"/>
  <c r="O1527" i="15"/>
  <c r="O1529" i="15"/>
  <c r="O1535" i="15"/>
  <c r="R1535" i="15" s="1"/>
  <c r="O1550" i="15"/>
  <c r="R1550" i="15" s="1"/>
  <c r="O1610" i="15"/>
  <c r="O1612" i="15"/>
  <c r="S1612" i="15" s="1"/>
  <c r="O1635" i="15"/>
  <c r="R1635" i="15" s="1"/>
  <c r="O1674" i="15"/>
  <c r="O1682" i="15"/>
  <c r="O1699" i="15"/>
  <c r="R1699" i="15" s="1"/>
  <c r="O1701" i="15"/>
  <c r="O317" i="15"/>
  <c r="R317" i="15" s="1"/>
  <c r="O382" i="15"/>
  <c r="O384" i="15"/>
  <c r="R384" i="15" s="1"/>
  <c r="O386" i="15"/>
  <c r="O412" i="15"/>
  <c r="O421" i="15"/>
  <c r="R421" i="15" s="1"/>
  <c r="O437" i="15"/>
  <c r="R437" i="15" s="1"/>
  <c r="O479" i="15"/>
  <c r="O581" i="15"/>
  <c r="R581" i="15" s="1"/>
  <c r="O592" i="15"/>
  <c r="R592" i="15" s="1"/>
  <c r="O599" i="15"/>
  <c r="O603" i="15"/>
  <c r="R603" i="15" s="1"/>
  <c r="O656" i="15"/>
  <c r="O662" i="15"/>
  <c r="R662" i="15" s="1"/>
  <c r="O666" i="15"/>
  <c r="R666" i="15" s="1"/>
  <c r="O694" i="15"/>
  <c r="R694" i="15" s="1"/>
  <c r="O731" i="15"/>
  <c r="O740" i="15"/>
  <c r="S988" i="15"/>
  <c r="O1057" i="15"/>
  <c r="R1057" i="15" s="1"/>
  <c r="O1153" i="15"/>
  <c r="R1153" i="15" s="1"/>
  <c r="O1280" i="15"/>
  <c r="R1280" i="15" s="1"/>
  <c r="O1386" i="15"/>
  <c r="R1386" i="15" s="1"/>
  <c r="O1413" i="15"/>
  <c r="R1413" i="15" s="1"/>
  <c r="O1415" i="15"/>
  <c r="S1415" i="15" s="1"/>
  <c r="N1421" i="15"/>
  <c r="O1424" i="15"/>
  <c r="O1476" i="15"/>
  <c r="O1518" i="15"/>
  <c r="R1518" i="15" s="1"/>
  <c r="O1543" i="15"/>
  <c r="R1543" i="15" s="1"/>
  <c r="O1558" i="15"/>
  <c r="R1558" i="15" s="1"/>
  <c r="O1571" i="15"/>
  <c r="O1586" i="15"/>
  <c r="R1586" i="15" s="1"/>
  <c r="O1667" i="15"/>
  <c r="R1667" i="15" s="1"/>
  <c r="O1675" i="15"/>
  <c r="R1675" i="15" s="1"/>
  <c r="O89" i="15"/>
  <c r="R89" i="15" s="1"/>
  <c r="O95" i="15"/>
  <c r="R95" i="15" s="1"/>
  <c r="O101" i="15"/>
  <c r="R101" i="15" s="1"/>
  <c r="O154" i="15"/>
  <c r="O190" i="15"/>
  <c r="O232" i="15"/>
  <c r="R232" i="15" s="1"/>
  <c r="O258" i="15"/>
  <c r="O300" i="15"/>
  <c r="R300" i="15" s="1"/>
  <c r="O364" i="15"/>
  <c r="R364" i="15" s="1"/>
  <c r="O474" i="15"/>
  <c r="R474" i="15" s="1"/>
  <c r="O504" i="15"/>
  <c r="O528" i="15"/>
  <c r="R528" i="15" s="1"/>
  <c r="O532" i="15"/>
  <c r="R532" i="15" s="1"/>
  <c r="O543" i="15"/>
  <c r="R543" i="15" s="1"/>
  <c r="O545" i="15"/>
  <c r="R545" i="15" s="1"/>
  <c r="O556" i="15"/>
  <c r="R556" i="15" s="1"/>
  <c r="O594" i="15"/>
  <c r="R594" i="15" s="1"/>
  <c r="O716" i="15"/>
  <c r="R716" i="15" s="1"/>
  <c r="S739" i="15"/>
  <c r="O745" i="15"/>
  <c r="O851" i="15"/>
  <c r="S851" i="15" s="1"/>
  <c r="O866" i="15"/>
  <c r="R866" i="15" s="1"/>
  <c r="O894" i="15"/>
  <c r="S894" i="15" s="1"/>
  <c r="O930" i="15"/>
  <c r="S930" i="15" s="1"/>
  <c r="O956" i="15"/>
  <c r="O992" i="15"/>
  <c r="O1009" i="15"/>
  <c r="S1009" i="15" s="1"/>
  <c r="O1011" i="15"/>
  <c r="R1011" i="15" s="1"/>
  <c r="O1013" i="15"/>
  <c r="R1013" i="15" s="1"/>
  <c r="O1015" i="15"/>
  <c r="R1015" i="15" s="1"/>
  <c r="S1056" i="15"/>
  <c r="O1083" i="15"/>
  <c r="O1122" i="15"/>
  <c r="O1138" i="15"/>
  <c r="O1144" i="15"/>
  <c r="R1144" i="15" s="1"/>
  <c r="S1235" i="15"/>
  <c r="O3523" i="15"/>
  <c r="R3523" i="15" s="1"/>
  <c r="O164" i="15"/>
  <c r="R164" i="15" s="1"/>
  <c r="O236" i="15"/>
  <c r="R236" i="15" s="1"/>
  <c r="S251" i="15"/>
  <c r="O252" i="15"/>
  <c r="O346" i="15"/>
  <c r="R346" i="15" s="1"/>
  <c r="O355" i="15"/>
  <c r="O373" i="15"/>
  <c r="R373" i="15" s="1"/>
  <c r="O407" i="15"/>
  <c r="R407" i="15" s="1"/>
  <c r="S411" i="15"/>
  <c r="O466" i="15"/>
  <c r="R466" i="15" s="1"/>
  <c r="O489" i="15"/>
  <c r="R489" i="15" s="1"/>
  <c r="O682" i="15"/>
  <c r="O768" i="15"/>
  <c r="S768" i="15" s="1"/>
  <c r="O886" i="15"/>
  <c r="O1217" i="15"/>
  <c r="R1217" i="15" s="1"/>
  <c r="O1269" i="15"/>
  <c r="N1311" i="15"/>
  <c r="N1325" i="15"/>
  <c r="O1328" i="15"/>
  <c r="O1330" i="15"/>
  <c r="O1345" i="15"/>
  <c r="S1345" i="15" s="1"/>
  <c r="O1381" i="15"/>
  <c r="R1381" i="15" s="1"/>
  <c r="O1397" i="15"/>
  <c r="R1397" i="15" s="1"/>
  <c r="O1403" i="15"/>
  <c r="R1403" i="15" s="1"/>
  <c r="O1486" i="15"/>
  <c r="R1486" i="15" s="1"/>
  <c r="O1490" i="15"/>
  <c r="R1490" i="15" s="1"/>
  <c r="O1500" i="15"/>
  <c r="R1500" i="15" s="1"/>
  <c r="O1507" i="15"/>
  <c r="R1507" i="15" s="1"/>
  <c r="O1511" i="15"/>
  <c r="R1511" i="15" s="1"/>
  <c r="O1532" i="15"/>
  <c r="R1532" i="15" s="1"/>
  <c r="O1538" i="15"/>
  <c r="R1538" i="15" s="1"/>
  <c r="O1577" i="15"/>
  <c r="O1609" i="15"/>
  <c r="R1609" i="15" s="1"/>
  <c r="O1681" i="15"/>
  <c r="R1681" i="15" s="1"/>
  <c r="O1684" i="15"/>
  <c r="O2250" i="15"/>
  <c r="O131" i="15"/>
  <c r="R131" i="15" s="1"/>
  <c r="O146" i="15"/>
  <c r="R146" i="15" s="1"/>
  <c r="O224" i="15"/>
  <c r="R224" i="15" s="1"/>
  <c r="O318" i="15"/>
  <c r="R318" i="15" s="1"/>
  <c r="O320" i="15"/>
  <c r="R320" i="15" s="1"/>
  <c r="O322" i="15"/>
  <c r="O418" i="15"/>
  <c r="R418" i="15" s="1"/>
  <c r="O493" i="15"/>
  <c r="O508" i="15"/>
  <c r="R508" i="15" s="1"/>
  <c r="O516" i="15"/>
  <c r="O536" i="15"/>
  <c r="R536" i="15" s="1"/>
  <c r="O538" i="15"/>
  <c r="R538" i="15" s="1"/>
  <c r="O561" i="15"/>
  <c r="R561" i="15" s="1"/>
  <c r="O619" i="15"/>
  <c r="R619" i="15" s="1"/>
  <c r="O641" i="15"/>
  <c r="R641" i="15" s="1"/>
  <c r="O645" i="15"/>
  <c r="O783" i="15"/>
  <c r="R783" i="15" s="1"/>
  <c r="O805" i="15"/>
  <c r="O807" i="15"/>
  <c r="R807" i="15" s="1"/>
  <c r="O809" i="15"/>
  <c r="R809" i="15" s="1"/>
  <c r="O833" i="15"/>
  <c r="R833" i="15" s="1"/>
  <c r="O837" i="15"/>
  <c r="R837" i="15" s="1"/>
  <c r="O848" i="15"/>
  <c r="S848" i="15" s="1"/>
  <c r="O859" i="15"/>
  <c r="O900" i="15"/>
  <c r="O960" i="15"/>
  <c r="R960" i="15" s="1"/>
  <c r="O962" i="15"/>
  <c r="O1032" i="15"/>
  <c r="S1032" i="15" s="1"/>
  <c r="O1034" i="15"/>
  <c r="O1037" i="15"/>
  <c r="O1870" i="15"/>
  <c r="O1872" i="15"/>
  <c r="R1872" i="15" s="1"/>
  <c r="O1880" i="15"/>
  <c r="R1880" i="15" s="1"/>
  <c r="O1897" i="15"/>
  <c r="R1897" i="15" s="1"/>
  <c r="O1901" i="15"/>
  <c r="R1901" i="15" s="1"/>
  <c r="O1916" i="15"/>
  <c r="R1916" i="15" s="1"/>
  <c r="N2031" i="15"/>
  <c r="N2058" i="15"/>
  <c r="S2065" i="15"/>
  <c r="N2352" i="15"/>
  <c r="S2470" i="15"/>
  <c r="O2722" i="15"/>
  <c r="O2726" i="15"/>
  <c r="O2733" i="15"/>
  <c r="R2733" i="15" s="1"/>
  <c r="R2739" i="15"/>
  <c r="O1774" i="15"/>
  <c r="R1774" i="15" s="1"/>
  <c r="O1784" i="15"/>
  <c r="O1813" i="15"/>
  <c r="R1813" i="15" s="1"/>
  <c r="O1843" i="15"/>
  <c r="R1843" i="15" s="1"/>
  <c r="O1910" i="15"/>
  <c r="R1910" i="15" s="1"/>
  <c r="O2018" i="15"/>
  <c r="R2018" i="15" s="1"/>
  <c r="O2054" i="15"/>
  <c r="N2061" i="15"/>
  <c r="O2074" i="15"/>
  <c r="O2099" i="15"/>
  <c r="O2119" i="15"/>
  <c r="O2310" i="15"/>
  <c r="O2365" i="15"/>
  <c r="O2367" i="15"/>
  <c r="S2367" i="15" s="1"/>
  <c r="O2393" i="15"/>
  <c r="O2445" i="15"/>
  <c r="O2453" i="15"/>
  <c r="O2457" i="15"/>
  <c r="O2476" i="15"/>
  <c r="S2476" i="15" s="1"/>
  <c r="O2482" i="15"/>
  <c r="R2482" i="15" s="1"/>
  <c r="O2534" i="15"/>
  <c r="R2534" i="15" s="1"/>
  <c r="O2561" i="15"/>
  <c r="O2571" i="15"/>
  <c r="O2573" i="15"/>
  <c r="O2575" i="15"/>
  <c r="R2575" i="15" s="1"/>
  <c r="O2577" i="15"/>
  <c r="O2583" i="15"/>
  <c r="R2583" i="15" s="1"/>
  <c r="O2597" i="15"/>
  <c r="O2625" i="15"/>
  <c r="S2625" i="15" s="1"/>
  <c r="O2778" i="15"/>
  <c r="O2809" i="15"/>
  <c r="R2809" i="15" s="1"/>
  <c r="O2811" i="15"/>
  <c r="O2815" i="15"/>
  <c r="R2815" i="15" s="1"/>
  <c r="O2832" i="15"/>
  <c r="R2832" i="15" s="1"/>
  <c r="O2866" i="15"/>
  <c r="R2866" i="15" s="1"/>
  <c r="O2887" i="15"/>
  <c r="R2887" i="15" s="1"/>
  <c r="O2908" i="15"/>
  <c r="O2910" i="15"/>
  <c r="O2933" i="15"/>
  <c r="R2933" i="15" s="1"/>
  <c r="O2935" i="15"/>
  <c r="O2953" i="15"/>
  <c r="R2953" i="15" s="1"/>
  <c r="O2987" i="15"/>
  <c r="R2987" i="15" s="1"/>
  <c r="S2995" i="15"/>
  <c r="O3010" i="15"/>
  <c r="O3119" i="15"/>
  <c r="O3134" i="15"/>
  <c r="R3134" i="15" s="1"/>
  <c r="O3179" i="15"/>
  <c r="R3179" i="15" s="1"/>
  <c r="O3212" i="15"/>
  <c r="O3214" i="15"/>
  <c r="R3214" i="15" s="1"/>
  <c r="O3216" i="15"/>
  <c r="S3216" i="15" s="1"/>
  <c r="O3218" i="15"/>
  <c r="O3225" i="15"/>
  <c r="R3225" i="15" s="1"/>
  <c r="O3229" i="15"/>
  <c r="O3233" i="15"/>
  <c r="R3233" i="15" s="1"/>
  <c r="O3345" i="15"/>
  <c r="R3345" i="15" s="1"/>
  <c r="O3764" i="15"/>
  <c r="R3764" i="15" s="1"/>
  <c r="O3934" i="15"/>
  <c r="R3934" i="15" s="1"/>
  <c r="O1742" i="15"/>
  <c r="O1857" i="15"/>
  <c r="R1857" i="15" s="1"/>
  <c r="O1973" i="15"/>
  <c r="R1973" i="15" s="1"/>
  <c r="O1994" i="15"/>
  <c r="R1994" i="15" s="1"/>
  <c r="O2007" i="15"/>
  <c r="R2007" i="15" s="1"/>
  <c r="O2009" i="15"/>
  <c r="O2043" i="15"/>
  <c r="O2166" i="15"/>
  <c r="R2166" i="15" s="1"/>
  <c r="O2312" i="15"/>
  <c r="O2428" i="15"/>
  <c r="S2502" i="15"/>
  <c r="O2513" i="15"/>
  <c r="S2540" i="15"/>
  <c r="O2554" i="15"/>
  <c r="O2664" i="15"/>
  <c r="O2666" i="15"/>
  <c r="R2666" i="15" s="1"/>
  <c r="O2759" i="15"/>
  <c r="O2782" i="15"/>
  <c r="S2782" i="15" s="1"/>
  <c r="O2974" i="15"/>
  <c r="R2974" i="15" s="1"/>
  <c r="O3101" i="15"/>
  <c r="R3101" i="15" s="1"/>
  <c r="O3109" i="15"/>
  <c r="R3109" i="15" s="1"/>
  <c r="O3237" i="15"/>
  <c r="O3330" i="15"/>
  <c r="R3330" i="15" s="1"/>
  <c r="O3358" i="15"/>
  <c r="O3362" i="15"/>
  <c r="R3362" i="15" s="1"/>
  <c r="O1863" i="15"/>
  <c r="R1863" i="15" s="1"/>
  <c r="O1867" i="15"/>
  <c r="R1867" i="15" s="1"/>
  <c r="O1869" i="15"/>
  <c r="O1900" i="15"/>
  <c r="N2034" i="15"/>
  <c r="N2087" i="15"/>
  <c r="O2238" i="15"/>
  <c r="S2444" i="15"/>
  <c r="S2450" i="15"/>
  <c r="O2461" i="15"/>
  <c r="O2465" i="15"/>
  <c r="R2465" i="15" s="1"/>
  <c r="O2469" i="15"/>
  <c r="S2546" i="15"/>
  <c r="O2548" i="15"/>
  <c r="S2548" i="15" s="1"/>
  <c r="O2630" i="15"/>
  <c r="S2630" i="15" s="1"/>
  <c r="O2721" i="15"/>
  <c r="R2721" i="15" s="1"/>
  <c r="O2770" i="15"/>
  <c r="R2770" i="15" s="1"/>
  <c r="R2803" i="15"/>
  <c r="N2848" i="15"/>
  <c r="N2876" i="15"/>
  <c r="O2980" i="15"/>
  <c r="R2980" i="15" s="1"/>
  <c r="O2984" i="15"/>
  <c r="O3007" i="15"/>
  <c r="R3007" i="15" s="1"/>
  <c r="O3018" i="15"/>
  <c r="R3018" i="15" s="1"/>
  <c r="O3044" i="15"/>
  <c r="S3044" i="15" s="1"/>
  <c r="O3127" i="15"/>
  <c r="R3127" i="15" s="1"/>
  <c r="O3146" i="15"/>
  <c r="O3150" i="15"/>
  <c r="R3150" i="15" s="1"/>
  <c r="O3152" i="15"/>
  <c r="S3152" i="15" s="1"/>
  <c r="O3287" i="15"/>
  <c r="S3287" i="15" s="1"/>
  <c r="O3344" i="15"/>
  <c r="O3346" i="15"/>
  <c r="O3348" i="15"/>
  <c r="O3352" i="15"/>
  <c r="R3352" i="15" s="1"/>
  <c r="O3367" i="15"/>
  <c r="R3367" i="15" s="1"/>
  <c r="O1729" i="15"/>
  <c r="R1729" i="15" s="1"/>
  <c r="O1798" i="15"/>
  <c r="O1802" i="15"/>
  <c r="R1802" i="15" s="1"/>
  <c r="O1814" i="15"/>
  <c r="O1827" i="15"/>
  <c r="R1827" i="15" s="1"/>
  <c r="O1829" i="15"/>
  <c r="R1829" i="15" s="1"/>
  <c r="O1909" i="15"/>
  <c r="R1909" i="15" s="1"/>
  <c r="O1911" i="15"/>
  <c r="O1923" i="15"/>
  <c r="R1923" i="15" s="1"/>
  <c r="O1960" i="15"/>
  <c r="R1960" i="15" s="1"/>
  <c r="O1991" i="15"/>
  <c r="O2055" i="15"/>
  <c r="N2064" i="15"/>
  <c r="O2073" i="15"/>
  <c r="R2073" i="15" s="1"/>
  <c r="O2116" i="15"/>
  <c r="O2197" i="15"/>
  <c r="R2197" i="15" s="1"/>
  <c r="S2263" i="15"/>
  <c r="O2277" i="15"/>
  <c r="O2291" i="15"/>
  <c r="S2291" i="15" s="1"/>
  <c r="O2311" i="15"/>
  <c r="S2311" i="15" s="1"/>
  <c r="O2394" i="15"/>
  <c r="S2394" i="15" s="1"/>
  <c r="O2570" i="15"/>
  <c r="R2570" i="15" s="1"/>
  <c r="O2584" i="15"/>
  <c r="S2584" i="15" s="1"/>
  <c r="N2586" i="15"/>
  <c r="O2598" i="15"/>
  <c r="O2604" i="15"/>
  <c r="O2618" i="15"/>
  <c r="O2682" i="15"/>
  <c r="S2682" i="15" s="1"/>
  <c r="O2708" i="15"/>
  <c r="R2708" i="15" s="1"/>
  <c r="O2715" i="15"/>
  <c r="R2715" i="15" s="1"/>
  <c r="O2766" i="15"/>
  <c r="R2766" i="15" s="1"/>
  <c r="O2775" i="15"/>
  <c r="O2777" i="15"/>
  <c r="R2777" i="15" s="1"/>
  <c r="O2779" i="15"/>
  <c r="O2791" i="15"/>
  <c r="R2791" i="15" s="1"/>
  <c r="N2854" i="15"/>
  <c r="N2856" i="15"/>
  <c r="N2877" i="15"/>
  <c r="O2894" i="15"/>
  <c r="R2894" i="15" s="1"/>
  <c r="O2896" i="15"/>
  <c r="R2896" i="15" s="1"/>
  <c r="O2957" i="15"/>
  <c r="O2959" i="15"/>
  <c r="O2986" i="15"/>
  <c r="O3037" i="15"/>
  <c r="S3076" i="15"/>
  <c r="O3116" i="15"/>
  <c r="O3118" i="15"/>
  <c r="S3118" i="15" s="1"/>
  <c r="O3180" i="15"/>
  <c r="O3182" i="15"/>
  <c r="O3197" i="15"/>
  <c r="R3197" i="15" s="1"/>
  <c r="O3228" i="15"/>
  <c r="R3228" i="15" s="1"/>
  <c r="O3257" i="15"/>
  <c r="R3257" i="15" s="1"/>
  <c r="O3259" i="15"/>
  <c r="R3259" i="15" s="1"/>
  <c r="O3261" i="15"/>
  <c r="R3261" i="15" s="1"/>
  <c r="O3298" i="15"/>
  <c r="R3298" i="15" s="1"/>
  <c r="O1749" i="15"/>
  <c r="O1751" i="15"/>
  <c r="O1779" i="15"/>
  <c r="O1891" i="15"/>
  <c r="R1891" i="15" s="1"/>
  <c r="O1933" i="15"/>
  <c r="O2485" i="15"/>
  <c r="O2510" i="15"/>
  <c r="O2516" i="15"/>
  <c r="R2516" i="15" s="1"/>
  <c r="O2518" i="15"/>
  <c r="O1722" i="15"/>
  <c r="S1722" i="15" s="1"/>
  <c r="O2068" i="15"/>
  <c r="R2068" i="15" s="1"/>
  <c r="O2089" i="15"/>
  <c r="R2089" i="15" s="1"/>
  <c r="O2148" i="15"/>
  <c r="O2205" i="15"/>
  <c r="R2205" i="15" s="1"/>
  <c r="O2207" i="15"/>
  <c r="R2207" i="15" s="1"/>
  <c r="O2239" i="15"/>
  <c r="R2239" i="15" s="1"/>
  <c r="O2285" i="15"/>
  <c r="O2307" i="15"/>
  <c r="N2311" i="15"/>
  <c r="O2325" i="15"/>
  <c r="S2325" i="15" s="1"/>
  <c r="O2327" i="15"/>
  <c r="O2421" i="15"/>
  <c r="O2501" i="15"/>
  <c r="O2539" i="15"/>
  <c r="S2539" i="15" s="1"/>
  <c r="O2754" i="15"/>
  <c r="O2787" i="15"/>
  <c r="O2818" i="15"/>
  <c r="O2820" i="15"/>
  <c r="R2820" i="15" s="1"/>
  <c r="O2850" i="15"/>
  <c r="O2852" i="15"/>
  <c r="O2860" i="15"/>
  <c r="O2925" i="15"/>
  <c r="O2927" i="15"/>
  <c r="R2927" i="15" s="1"/>
  <c r="O2975" i="15"/>
  <c r="R2975" i="15" s="1"/>
  <c r="O2979" i="15"/>
  <c r="R2979" i="15" s="1"/>
  <c r="O3000" i="15"/>
  <c r="O3002" i="15"/>
  <c r="O3024" i="15"/>
  <c r="R3024" i="15" s="1"/>
  <c r="O3032" i="15"/>
  <c r="R3032" i="15" s="1"/>
  <c r="O3087" i="15"/>
  <c r="O3122" i="15"/>
  <c r="R3122" i="15" s="1"/>
  <c r="O3139" i="15"/>
  <c r="R3139" i="15" s="1"/>
  <c r="O3173" i="15"/>
  <c r="O3236" i="15"/>
  <c r="R3236" i="15" s="1"/>
  <c r="O3272" i="15"/>
  <c r="O3274" i="15"/>
  <c r="R3274" i="15" s="1"/>
  <c r="O3290" i="15"/>
  <c r="O3320" i="15"/>
  <c r="O3337" i="15"/>
  <c r="R3337" i="15" s="1"/>
  <c r="O3379" i="15"/>
  <c r="R3379" i="15" s="1"/>
  <c r="O3381" i="15"/>
  <c r="S3381" i="15" s="1"/>
  <c r="O3494" i="15"/>
  <c r="R3494" i="15" s="1"/>
  <c r="O3445" i="15"/>
  <c r="O3473" i="15"/>
  <c r="R3473" i="15" s="1"/>
  <c r="O3475" i="15"/>
  <c r="O3486" i="15"/>
  <c r="O3492" i="15"/>
  <c r="S3492" i="15" s="1"/>
  <c r="O3528" i="15"/>
  <c r="R3528" i="15" s="1"/>
  <c r="O3532" i="15"/>
  <c r="R3532" i="15" s="1"/>
  <c r="O3571" i="15"/>
  <c r="O3637" i="15"/>
  <c r="O3639" i="15"/>
  <c r="R3639" i="15" s="1"/>
  <c r="O3641" i="15"/>
  <c r="O3656" i="15"/>
  <c r="S3656" i="15" s="1"/>
  <c r="O3675" i="15"/>
  <c r="R3675" i="15" s="1"/>
  <c r="O3679" i="15"/>
  <c r="R3679" i="15" s="1"/>
  <c r="O3692" i="15"/>
  <c r="R3692" i="15" s="1"/>
  <c r="O3733" i="15"/>
  <c r="O3833" i="15"/>
  <c r="O3835" i="15"/>
  <c r="O3884" i="15"/>
  <c r="R3884" i="15" s="1"/>
  <c r="O3890" i="15"/>
  <c r="O3923" i="15"/>
  <c r="O3973" i="15"/>
  <c r="R3973" i="15" s="1"/>
  <c r="O4004" i="15"/>
  <c r="S4004" i="15" s="1"/>
  <c r="O4020" i="15"/>
  <c r="R4020" i="15" s="1"/>
  <c r="O4026" i="15"/>
  <c r="O4064" i="15"/>
  <c r="R4064" i="15" s="1"/>
  <c r="O4088" i="15"/>
  <c r="R4088" i="15" s="1"/>
  <c r="O4138" i="15"/>
  <c r="O4140" i="15"/>
  <c r="O4168" i="15"/>
  <c r="R4168" i="15" s="1"/>
  <c r="O4170" i="15"/>
  <c r="O4176" i="15"/>
  <c r="R4176" i="15" s="1"/>
  <c r="O4223" i="15"/>
  <c r="S4223" i="15" s="1"/>
  <c r="O4258" i="15"/>
  <c r="O4373" i="15"/>
  <c r="R4373" i="15" s="1"/>
  <c r="O4533" i="15"/>
  <c r="O3385" i="15"/>
  <c r="O3417" i="15"/>
  <c r="O3449" i="15"/>
  <c r="R3449" i="15" s="1"/>
  <c r="O3480" i="15"/>
  <c r="S3480" i="15" s="1"/>
  <c r="O3512" i="15"/>
  <c r="O3516" i="15"/>
  <c r="R3516" i="15" s="1"/>
  <c r="O3551" i="15"/>
  <c r="O3582" i="15"/>
  <c r="R3582" i="15" s="1"/>
  <c r="O3584" i="15"/>
  <c r="O3588" i="15"/>
  <c r="R3588" i="15" s="1"/>
  <c r="O3596" i="15"/>
  <c r="S3596" i="15" s="1"/>
  <c r="O3598" i="15"/>
  <c r="R3598" i="15" s="1"/>
  <c r="O3612" i="15"/>
  <c r="O3614" i="15"/>
  <c r="R3614" i="15" s="1"/>
  <c r="O3624" i="15"/>
  <c r="O3674" i="15"/>
  <c r="S3674" i="15" s="1"/>
  <c r="O3686" i="15"/>
  <c r="O3691" i="15"/>
  <c r="R3691" i="15" s="1"/>
  <c r="O3742" i="15"/>
  <c r="O3753" i="15"/>
  <c r="O3757" i="15"/>
  <c r="R3757" i="15" s="1"/>
  <c r="O3812" i="15"/>
  <c r="R3812" i="15" s="1"/>
  <c r="O3814" i="15"/>
  <c r="O3846" i="15"/>
  <c r="O3852" i="15"/>
  <c r="R3852" i="15" s="1"/>
  <c r="O3854" i="15"/>
  <c r="R3854" i="15" s="1"/>
  <c r="O3856" i="15"/>
  <c r="R3856" i="15" s="1"/>
  <c r="O3858" i="15"/>
  <c r="O3860" i="15"/>
  <c r="O3873" i="15"/>
  <c r="R3873" i="15" s="1"/>
  <c r="O3875" i="15"/>
  <c r="R3875" i="15" s="1"/>
  <c r="O3894" i="15"/>
  <c r="R3894" i="15" s="1"/>
  <c r="O3900" i="15"/>
  <c r="S3900" i="15" s="1"/>
  <c r="O3902" i="15"/>
  <c r="O3904" i="15"/>
  <c r="R3904" i="15" s="1"/>
  <c r="O3933" i="15"/>
  <c r="R3933" i="15" s="1"/>
  <c r="O3962" i="15"/>
  <c r="S3962" i="15" s="1"/>
  <c r="O3964" i="15"/>
  <c r="O3966" i="15"/>
  <c r="O3985" i="15"/>
  <c r="R3985" i="15" s="1"/>
  <c r="O3987" i="15"/>
  <c r="R3987" i="15" s="1"/>
  <c r="O3989" i="15"/>
  <c r="O4015" i="15"/>
  <c r="R4015" i="15" s="1"/>
  <c r="O4019" i="15"/>
  <c r="R4019" i="15" s="1"/>
  <c r="O4076" i="15"/>
  <c r="O4098" i="15"/>
  <c r="R4098" i="15" s="1"/>
  <c r="O4109" i="15"/>
  <c r="O4155" i="15"/>
  <c r="R4155" i="15" s="1"/>
  <c r="O4180" i="15"/>
  <c r="R4180" i="15" s="1"/>
  <c r="O4184" i="15"/>
  <c r="O4188" i="15"/>
  <c r="R4188" i="15" s="1"/>
  <c r="O4233" i="15"/>
  <c r="R4233" i="15" s="1"/>
  <c r="O4237" i="15"/>
  <c r="O4239" i="15"/>
  <c r="O4439" i="15"/>
  <c r="O4542" i="15"/>
  <c r="R4542" i="15" s="1"/>
  <c r="O4648" i="15"/>
  <c r="R4648" i="15" s="1"/>
  <c r="O4855" i="15"/>
  <c r="R4855" i="15" s="1"/>
  <c r="O3483" i="15"/>
  <c r="R3483" i="15" s="1"/>
  <c r="O3520" i="15"/>
  <c r="O3529" i="15"/>
  <c r="O3630" i="15"/>
  <c r="R3630" i="15" s="1"/>
  <c r="O3632" i="15"/>
  <c r="O3657" i="15"/>
  <c r="O3659" i="15"/>
  <c r="R3659" i="15" s="1"/>
  <c r="O3673" i="15"/>
  <c r="S3673" i="15" s="1"/>
  <c r="O3712" i="15"/>
  <c r="O3775" i="15"/>
  <c r="R3775" i="15" s="1"/>
  <c r="O3834" i="15"/>
  <c r="R3834" i="15" s="1"/>
  <c r="O3841" i="15"/>
  <c r="R3841" i="15" s="1"/>
  <c r="O3922" i="15"/>
  <c r="R3922" i="15" s="1"/>
  <c r="O3974" i="15"/>
  <c r="O4005" i="15"/>
  <c r="R4005" i="15" s="1"/>
  <c r="O4059" i="15"/>
  <c r="R4059" i="15" s="1"/>
  <c r="O4087" i="15"/>
  <c r="O4089" i="15"/>
  <c r="R4089" i="15" s="1"/>
  <c r="O4108" i="15"/>
  <c r="R4108" i="15" s="1"/>
  <c r="O4167" i="15"/>
  <c r="O4173" i="15"/>
  <c r="O4175" i="15"/>
  <c r="R4175" i="15" s="1"/>
  <c r="O4241" i="15"/>
  <c r="R4241" i="15" s="1"/>
  <c r="O4400" i="15"/>
  <c r="R4400" i="15" s="1"/>
  <c r="O4492" i="15"/>
  <c r="R4492" i="15" s="1"/>
  <c r="O4494" i="15"/>
  <c r="R4494" i="15" s="1"/>
  <c r="S4844" i="15"/>
  <c r="O3408" i="15"/>
  <c r="R3408" i="15" s="1"/>
  <c r="O3410" i="15"/>
  <c r="R3410" i="15" s="1"/>
  <c r="O3412" i="15"/>
  <c r="R3412" i="15" s="1"/>
  <c r="O3469" i="15"/>
  <c r="R3469" i="15" s="1"/>
  <c r="O3491" i="15"/>
  <c r="R3491" i="15" s="1"/>
  <c r="O3495" i="15"/>
  <c r="R3495" i="15" s="1"/>
  <c r="O3522" i="15"/>
  <c r="O3548" i="15"/>
  <c r="R3548" i="15" s="1"/>
  <c r="O3573" i="15"/>
  <c r="S3573" i="15" s="1"/>
  <c r="O3577" i="15"/>
  <c r="O3579" i="15"/>
  <c r="O3581" i="15"/>
  <c r="O3623" i="15"/>
  <c r="R3623" i="15" s="1"/>
  <c r="O3644" i="15"/>
  <c r="O3646" i="15"/>
  <c r="R3646" i="15" s="1"/>
  <c r="O3663" i="15"/>
  <c r="O3703" i="15"/>
  <c r="R3703" i="15" s="1"/>
  <c r="O3707" i="15"/>
  <c r="O3735" i="15"/>
  <c r="O3737" i="15"/>
  <c r="O3746" i="15"/>
  <c r="O3778" i="15"/>
  <c r="O3805" i="15"/>
  <c r="R3805" i="15" s="1"/>
  <c r="O3843" i="15"/>
  <c r="S3843" i="15" s="1"/>
  <c r="O3845" i="15"/>
  <c r="R3845" i="15" s="1"/>
  <c r="O3895" i="15"/>
  <c r="O3897" i="15"/>
  <c r="R3897" i="15" s="1"/>
  <c r="O3926" i="15"/>
  <c r="R3926" i="15" s="1"/>
  <c r="O3958" i="15"/>
  <c r="O3978" i="15"/>
  <c r="R3978" i="15" s="1"/>
  <c r="O3980" i="15"/>
  <c r="R3980" i="15" s="1"/>
  <c r="O3982" i="15"/>
  <c r="R3982" i="15" s="1"/>
  <c r="O3984" i="15"/>
  <c r="R3984" i="15" s="1"/>
  <c r="S4021" i="15"/>
  <c r="O4071" i="15"/>
  <c r="R4071" i="15" s="1"/>
  <c r="O4112" i="15"/>
  <c r="R4112" i="15" s="1"/>
  <c r="O4133" i="15"/>
  <c r="R4133" i="15" s="1"/>
  <c r="O4519" i="15"/>
  <c r="R4519" i="15" s="1"/>
  <c r="O4695" i="15"/>
  <c r="S4695" i="15" s="1"/>
  <c r="O4697" i="15"/>
  <c r="O4834" i="15"/>
  <c r="R4834" i="15" s="1"/>
  <c r="O5501" i="15"/>
  <c r="R5501" i="15" s="1"/>
  <c r="O3593" i="15"/>
  <c r="O3595" i="15"/>
  <c r="R3595" i="15" s="1"/>
  <c r="O3597" i="15"/>
  <c r="O3599" i="15"/>
  <c r="R3599" i="15" s="1"/>
  <c r="O3601" i="15"/>
  <c r="O3603" i="15"/>
  <c r="O3605" i="15"/>
  <c r="O3609" i="15"/>
  <c r="S3609" i="15" s="1"/>
  <c r="O3611" i="15"/>
  <c r="R3611" i="15" s="1"/>
  <c r="O3613" i="15"/>
  <c r="O3617" i="15"/>
  <c r="O3625" i="15"/>
  <c r="O3676" i="15"/>
  <c r="R3676" i="15" s="1"/>
  <c r="O3689" i="15"/>
  <c r="R3689" i="15" s="1"/>
  <c r="O3752" i="15"/>
  <c r="R3752" i="15" s="1"/>
  <c r="O3756" i="15"/>
  <c r="R3756" i="15" s="1"/>
  <c r="O3760" i="15"/>
  <c r="R3760" i="15" s="1"/>
  <c r="O3762" i="15"/>
  <c r="S3823" i="15"/>
  <c r="O3849" i="15"/>
  <c r="R3849" i="15" s="1"/>
  <c r="O3853" i="15"/>
  <c r="R3853" i="15" s="1"/>
  <c r="O3855" i="15"/>
  <c r="R3855" i="15" s="1"/>
  <c r="O3857" i="15"/>
  <c r="R3857" i="15" s="1"/>
  <c r="O3861" i="15"/>
  <c r="R3861" i="15" s="1"/>
  <c r="O3874" i="15"/>
  <c r="O3903" i="15"/>
  <c r="R3903" i="15" s="1"/>
  <c r="O3930" i="15"/>
  <c r="R3930" i="15" s="1"/>
  <c r="O3932" i="15"/>
  <c r="O4036" i="15"/>
  <c r="R4036" i="15" s="1"/>
  <c r="S4101" i="15"/>
  <c r="O4154" i="15"/>
  <c r="S4154" i="15" s="1"/>
  <c r="O4185" i="15"/>
  <c r="R4185" i="15" s="1"/>
  <c r="O4187" i="15"/>
  <c r="R4187" i="15" s="1"/>
  <c r="S4195" i="15"/>
  <c r="O4209" i="15"/>
  <c r="R4209" i="15" s="1"/>
  <c r="O4211" i="15"/>
  <c r="O4232" i="15"/>
  <c r="R4232" i="15" s="1"/>
  <c r="O4287" i="15"/>
  <c r="O4322" i="15"/>
  <c r="R4322" i="15" s="1"/>
  <c r="O4470" i="15"/>
  <c r="O5220" i="15"/>
  <c r="R5220" i="15" s="1"/>
  <c r="O4309" i="15"/>
  <c r="R4309" i="15" s="1"/>
  <c r="O4320" i="15"/>
  <c r="O4341" i="15"/>
  <c r="R4341" i="15" s="1"/>
  <c r="O4368" i="15"/>
  <c r="R4368" i="15" s="1"/>
  <c r="O4404" i="15"/>
  <c r="O4434" i="15"/>
  <c r="R4434" i="15" s="1"/>
  <c r="O4443" i="15"/>
  <c r="O4451" i="15"/>
  <c r="R4451" i="15" s="1"/>
  <c r="O4503" i="15"/>
  <c r="R4503" i="15" s="1"/>
  <c r="O4550" i="15"/>
  <c r="R4550" i="15" s="1"/>
  <c r="O4554" i="15"/>
  <c r="R4554" i="15" s="1"/>
  <c r="O4576" i="15"/>
  <c r="R4576" i="15" s="1"/>
  <c r="O4710" i="15"/>
  <c r="O4743" i="15"/>
  <c r="R4743" i="15" s="1"/>
  <c r="O4772" i="15"/>
  <c r="O4788" i="15"/>
  <c r="R4788" i="15" s="1"/>
  <c r="O4803" i="15"/>
  <c r="S4803" i="15" s="1"/>
  <c r="O4805" i="15"/>
  <c r="R4805" i="15" s="1"/>
  <c r="O4819" i="15"/>
  <c r="R4819" i="15" s="1"/>
  <c r="O4846" i="15"/>
  <c r="O4850" i="15"/>
  <c r="O4852" i="15"/>
  <c r="O4857" i="15"/>
  <c r="O4918" i="15"/>
  <c r="R4918" i="15" s="1"/>
  <c r="O4983" i="15"/>
  <c r="R4983" i="15" s="1"/>
  <c r="O5004" i="15"/>
  <c r="R5004" i="15" s="1"/>
  <c r="O5008" i="15"/>
  <c r="R5008" i="15" s="1"/>
  <c r="O5060" i="15"/>
  <c r="O5120" i="15"/>
  <c r="O5165" i="15"/>
  <c r="O5284" i="15"/>
  <c r="S5284" i="15" s="1"/>
  <c r="O5325" i="15"/>
  <c r="O5331" i="15"/>
  <c r="R5331" i="15" s="1"/>
  <c r="O5379" i="15"/>
  <c r="O5385" i="15"/>
  <c r="R5385" i="15" s="1"/>
  <c r="O5451" i="15"/>
  <c r="R5451" i="15" s="1"/>
  <c r="O5493" i="15"/>
  <c r="O5524" i="15"/>
  <c r="R5524" i="15" s="1"/>
  <c r="O5526" i="15"/>
  <c r="R5526" i="15" s="1"/>
  <c r="O5528" i="15"/>
  <c r="R5528" i="15" s="1"/>
  <c r="O5530" i="15"/>
  <c r="R5530" i="15" s="1"/>
  <c r="O5536" i="15"/>
  <c r="O4347" i="15"/>
  <c r="O4376" i="15"/>
  <c r="O4459" i="15"/>
  <c r="O4527" i="15"/>
  <c r="R4527" i="15" s="1"/>
  <c r="O4529" i="15"/>
  <c r="O4560" i="15"/>
  <c r="O4571" i="15"/>
  <c r="R4571" i="15" s="1"/>
  <c r="O4614" i="15"/>
  <c r="R4614" i="15" s="1"/>
  <c r="S4685" i="15"/>
  <c r="O4987" i="15"/>
  <c r="O5075" i="15"/>
  <c r="R5075" i="15" s="1"/>
  <c r="O5077" i="15"/>
  <c r="R5077" i="15" s="1"/>
  <c r="O5090" i="15"/>
  <c r="O5107" i="15"/>
  <c r="R5107" i="15" s="1"/>
  <c r="O5111" i="15"/>
  <c r="R5111" i="15" s="1"/>
  <c r="O5174" i="15"/>
  <c r="R5174" i="15" s="1"/>
  <c r="O5214" i="15"/>
  <c r="O5222" i="15"/>
  <c r="R5222" i="15" s="1"/>
  <c r="O5335" i="15"/>
  <c r="R5335" i="15" s="1"/>
  <c r="O5341" i="15"/>
  <c r="R5341" i="15" s="1"/>
  <c r="S5423" i="15"/>
  <c r="O5465" i="15"/>
  <c r="R5465" i="15" s="1"/>
  <c r="O5648" i="15"/>
  <c r="R5648" i="15" s="1"/>
  <c r="O5666" i="15"/>
  <c r="O5668" i="15"/>
  <c r="R5668" i="15" s="1"/>
  <c r="O5672" i="15"/>
  <c r="R5672" i="15" s="1"/>
  <c r="O5695" i="15"/>
  <c r="S5695" i="15" s="1"/>
  <c r="O5710" i="15"/>
  <c r="R5710" i="15" s="1"/>
  <c r="O5844" i="15"/>
  <c r="R5844" i="15" s="1"/>
  <c r="S6225" i="15"/>
  <c r="O4245" i="15"/>
  <c r="R4245" i="15" s="1"/>
  <c r="O4266" i="15"/>
  <c r="S4279" i="15"/>
  <c r="O4312" i="15"/>
  <c r="R4312" i="15" s="1"/>
  <c r="O4314" i="15"/>
  <c r="O4359" i="15"/>
  <c r="O4393" i="15"/>
  <c r="O4465" i="15"/>
  <c r="R4465" i="15" s="1"/>
  <c r="O4467" i="15"/>
  <c r="O4495" i="15"/>
  <c r="R4499" i="15"/>
  <c r="O4520" i="15"/>
  <c r="O4531" i="15"/>
  <c r="O4545" i="15"/>
  <c r="R4545" i="15" s="1"/>
  <c r="O4575" i="15"/>
  <c r="O4689" i="15"/>
  <c r="R4689" i="15" s="1"/>
  <c r="O4696" i="15"/>
  <c r="R4696" i="15" s="1"/>
  <c r="O4708" i="15"/>
  <c r="O4718" i="15"/>
  <c r="R4718" i="15" s="1"/>
  <c r="O4722" i="15"/>
  <c r="R4722" i="15" s="1"/>
  <c r="O4796" i="15"/>
  <c r="O4835" i="15"/>
  <c r="O5117" i="15"/>
  <c r="O5119" i="15"/>
  <c r="R5119" i="15" s="1"/>
  <c r="S5157" i="15"/>
  <c r="O5180" i="15"/>
  <c r="R5180" i="15" s="1"/>
  <c r="O5191" i="15"/>
  <c r="R5191" i="15" s="1"/>
  <c r="O5193" i="15"/>
  <c r="S5193" i="15" s="1"/>
  <c r="O5258" i="15"/>
  <c r="R5258" i="15" s="1"/>
  <c r="O5260" i="15"/>
  <c r="S5260" i="15" s="1"/>
  <c r="O5262" i="15"/>
  <c r="O5277" i="15"/>
  <c r="R5277" i="15" s="1"/>
  <c r="O5296" i="15"/>
  <c r="R5296" i="15" s="1"/>
  <c r="O5320" i="15"/>
  <c r="O5349" i="15"/>
  <c r="R5349" i="15" s="1"/>
  <c r="O5395" i="15"/>
  <c r="R5395" i="15" s="1"/>
  <c r="O5405" i="15"/>
  <c r="O5417" i="15"/>
  <c r="O5440" i="15"/>
  <c r="O5446" i="15"/>
  <c r="R5446" i="15" s="1"/>
  <c r="O5486" i="15"/>
  <c r="R5486" i="15" s="1"/>
  <c r="O5488" i="15"/>
  <c r="R5488" i="15" s="1"/>
  <c r="O4254" i="15"/>
  <c r="R4254" i="15" s="1"/>
  <c r="O4271" i="15"/>
  <c r="R4271" i="15" s="1"/>
  <c r="O4300" i="15"/>
  <c r="O4304" i="15"/>
  <c r="R4304" i="15" s="1"/>
  <c r="O4382" i="15"/>
  <c r="R4382" i="15" s="1"/>
  <c r="O4411" i="15"/>
  <c r="O4450" i="15"/>
  <c r="R4450" i="15" s="1"/>
  <c r="O4452" i="15"/>
  <c r="O4460" i="15"/>
  <c r="S4460" i="15" s="1"/>
  <c r="O4514" i="15"/>
  <c r="S4514" i="15" s="1"/>
  <c r="O4535" i="15"/>
  <c r="R4535" i="15" s="1"/>
  <c r="O4559" i="15"/>
  <c r="S4559" i="15" s="1"/>
  <c r="O4568" i="15"/>
  <c r="O4570" i="15"/>
  <c r="R4570" i="15" s="1"/>
  <c r="O4594" i="15"/>
  <c r="R4594" i="15" s="1"/>
  <c r="O4605" i="15"/>
  <c r="R4605" i="15" s="1"/>
  <c r="O4624" i="15"/>
  <c r="R4624" i="15" s="1"/>
  <c r="O4630" i="15"/>
  <c r="R4630" i="15" s="1"/>
  <c r="O4638" i="15"/>
  <c r="O4642" i="15"/>
  <c r="R4642" i="15" s="1"/>
  <c r="O4646" i="15"/>
  <c r="O4673" i="15"/>
  <c r="O4711" i="15"/>
  <c r="R4711" i="15" s="1"/>
  <c r="O4732" i="15"/>
  <c r="R4732" i="15" s="1"/>
  <c r="O4736" i="15"/>
  <c r="R4736" i="15" s="1"/>
  <c r="O4754" i="15"/>
  <c r="R4754" i="15" s="1"/>
  <c r="O4780" i="15"/>
  <c r="R4780" i="15" s="1"/>
  <c r="O4782" i="15"/>
  <c r="S4782" i="15" s="1"/>
  <c r="O4826" i="15"/>
  <c r="O4874" i="15"/>
  <c r="R4874" i="15" s="1"/>
  <c r="O4901" i="15"/>
  <c r="R4901" i="15" s="1"/>
  <c r="O4921" i="15"/>
  <c r="O4923" i="15"/>
  <c r="R4923" i="15" s="1"/>
  <c r="O4931" i="15"/>
  <c r="R4931" i="15" s="1"/>
  <c r="O4988" i="15"/>
  <c r="O4990" i="15"/>
  <c r="R4990" i="15" s="1"/>
  <c r="O5011" i="15"/>
  <c r="O5081" i="15"/>
  <c r="R5081" i="15" s="1"/>
  <c r="O5083" i="15"/>
  <c r="O5152" i="15"/>
  <c r="S5152" i="15" s="1"/>
  <c r="O5162" i="15"/>
  <c r="S5162" i="15" s="1"/>
  <c r="O5164" i="15"/>
  <c r="O5201" i="15"/>
  <c r="O5205" i="15"/>
  <c r="O5207" i="15"/>
  <c r="O5223" i="15"/>
  <c r="R5223" i="15" s="1"/>
  <c r="O5225" i="15"/>
  <c r="O5239" i="15"/>
  <c r="O5241" i="15"/>
  <c r="R5241" i="15" s="1"/>
  <c r="O5274" i="15"/>
  <c r="R5274" i="15" s="1"/>
  <c r="O5309" i="15"/>
  <c r="O5336" i="15"/>
  <c r="O5439" i="15"/>
  <c r="O5473" i="15"/>
  <c r="R5473" i="15" s="1"/>
  <c r="O5475" i="15"/>
  <c r="R5475" i="15" s="1"/>
  <c r="O5504" i="15"/>
  <c r="O5517" i="15"/>
  <c r="R5517" i="15" s="1"/>
  <c r="O5613" i="15"/>
  <c r="R5613" i="15" s="1"/>
  <c r="O5619" i="15"/>
  <c r="O5621" i="15"/>
  <c r="R5621" i="15" s="1"/>
  <c r="O5633" i="15"/>
  <c r="R5633" i="15" s="1"/>
  <c r="O6195" i="15"/>
  <c r="R6195" i="15" s="1"/>
  <c r="O4935" i="15"/>
  <c r="R4935" i="15" s="1"/>
  <c r="O4937" i="15"/>
  <c r="S4937" i="15" s="1"/>
  <c r="O4939" i="15"/>
  <c r="R4939" i="15" s="1"/>
  <c r="O4947" i="15"/>
  <c r="O4962" i="15"/>
  <c r="R4962" i="15" s="1"/>
  <c r="O4964" i="15"/>
  <c r="R4964" i="15" s="1"/>
  <c r="O5041" i="15"/>
  <c r="R5041" i="15" s="1"/>
  <c r="O5043" i="15"/>
  <c r="R5043" i="15" s="1"/>
  <c r="O5047" i="15"/>
  <c r="R5047" i="15" s="1"/>
  <c r="O5053" i="15"/>
  <c r="S5053" i="15" s="1"/>
  <c r="O5072" i="15"/>
  <c r="R5072" i="15" s="1"/>
  <c r="O5074" i="15"/>
  <c r="O5093" i="15"/>
  <c r="O5110" i="15"/>
  <c r="O5114" i="15"/>
  <c r="O5131" i="15"/>
  <c r="R5131" i="15" s="1"/>
  <c r="O5139" i="15"/>
  <c r="O5154" i="15"/>
  <c r="R5154" i="15" s="1"/>
  <c r="O5173" i="15"/>
  <c r="R5173" i="15" s="1"/>
  <c r="O5211" i="15"/>
  <c r="O5251" i="15"/>
  <c r="S5251" i="15" s="1"/>
  <c r="O5253" i="15"/>
  <c r="O5255" i="15"/>
  <c r="S5375" i="15"/>
  <c r="O5398" i="15"/>
  <c r="O5402" i="15"/>
  <c r="R5402" i="15" s="1"/>
  <c r="O5464" i="15"/>
  <c r="O5508" i="15"/>
  <c r="O5772" i="15"/>
  <c r="R5772" i="15" s="1"/>
  <c r="O5780" i="15"/>
  <c r="R5780" i="15" s="1"/>
  <c r="O5788" i="15"/>
  <c r="S5790" i="15"/>
  <c r="O5641" i="15"/>
  <c r="R5641" i="15" s="1"/>
  <c r="O5645" i="15"/>
  <c r="R5645" i="15" s="1"/>
  <c r="O5663" i="15"/>
  <c r="R5663" i="15" s="1"/>
  <c r="O5665" i="15"/>
  <c r="O5755" i="15"/>
  <c r="R5755" i="15" s="1"/>
  <c r="O5796" i="15"/>
  <c r="R5796" i="15" s="1"/>
  <c r="O5807" i="15"/>
  <c r="O5884" i="15"/>
  <c r="R5884" i="15" s="1"/>
  <c r="O5932" i="15"/>
  <c r="S5932" i="15" s="1"/>
  <c r="O5947" i="15"/>
  <c r="R5947" i="15" s="1"/>
  <c r="O5973" i="15"/>
  <c r="O5975" i="15"/>
  <c r="R5975" i="15" s="1"/>
  <c r="S6131" i="15"/>
  <c r="O6144" i="15"/>
  <c r="R6144" i="15" s="1"/>
  <c r="O6148" i="15"/>
  <c r="O6172" i="15"/>
  <c r="R6172" i="15" s="1"/>
  <c r="O6174" i="15"/>
  <c r="R6174" i="15" s="1"/>
  <c r="O6242" i="15"/>
  <c r="R6242" i="15" s="1"/>
  <c r="O6353" i="15"/>
  <c r="R6353" i="15" s="1"/>
  <c r="O6369" i="15"/>
  <c r="O6424" i="15"/>
  <c r="R6424" i="15" s="1"/>
  <c r="O6476" i="15"/>
  <c r="R6476" i="15" s="1"/>
  <c r="O6478" i="15"/>
  <c r="O6535" i="15"/>
  <c r="O6566" i="15"/>
  <c r="S6566" i="15" s="1"/>
  <c r="O6612" i="15"/>
  <c r="O6642" i="15"/>
  <c r="O6646" i="15"/>
  <c r="O6648" i="15"/>
  <c r="O6650" i="15"/>
  <c r="O6679" i="15"/>
  <c r="S6679" i="15" s="1"/>
  <c r="O6687" i="15"/>
  <c r="R6687" i="15" s="1"/>
  <c r="O6700" i="15"/>
  <c r="R6700" i="15" s="1"/>
  <c r="O6762" i="15"/>
  <c r="O6773" i="15"/>
  <c r="R6773" i="15" s="1"/>
  <c r="O6801" i="15"/>
  <c r="O6809" i="15"/>
  <c r="R6809" i="15" s="1"/>
  <c r="O6811" i="15"/>
  <c r="R6811" i="15" s="1"/>
  <c r="O6813" i="15"/>
  <c r="O6900" i="15"/>
  <c r="O7036" i="15"/>
  <c r="R7036" i="15" s="1"/>
  <c r="O7038" i="15"/>
  <c r="R7038" i="15" s="1"/>
  <c r="O7200" i="15"/>
  <c r="O7228" i="15"/>
  <c r="O7338" i="15"/>
  <c r="O7361" i="15"/>
  <c r="R7361" i="15" s="1"/>
  <c r="O7521" i="15"/>
  <c r="O7740" i="15"/>
  <c r="R7740" i="15" s="1"/>
  <c r="O7742" i="15"/>
  <c r="R7742" i="15" s="1"/>
  <c r="O7750" i="15"/>
  <c r="O7914" i="15"/>
  <c r="O7959" i="15"/>
  <c r="R7959" i="15" s="1"/>
  <c r="O5575" i="15"/>
  <c r="R5575" i="15" s="1"/>
  <c r="O5581" i="15"/>
  <c r="R5581" i="15" s="1"/>
  <c r="O5583" i="15"/>
  <c r="O5630" i="15"/>
  <c r="R5630" i="15" s="1"/>
  <c r="S5659" i="15"/>
  <c r="O5703" i="15"/>
  <c r="S5703" i="15" s="1"/>
  <c r="O5827" i="15"/>
  <c r="R5827" i="15" s="1"/>
  <c r="O5843" i="15"/>
  <c r="S5843" i="15" s="1"/>
  <c r="O6112" i="15"/>
  <c r="R6112" i="15" s="1"/>
  <c r="O6198" i="15"/>
  <c r="R6198" i="15" s="1"/>
  <c r="O6244" i="15"/>
  <c r="R6244" i="15" s="1"/>
  <c r="O6298" i="15"/>
  <c r="O6388" i="15"/>
  <c r="O6392" i="15"/>
  <c r="R6392" i="15" s="1"/>
  <c r="O6430" i="15"/>
  <c r="R6430" i="15" s="1"/>
  <c r="O6440" i="15"/>
  <c r="S6440" i="15" s="1"/>
  <c r="O6463" i="15"/>
  <c r="R6463" i="15" s="1"/>
  <c r="O6541" i="15"/>
  <c r="S6563" i="15"/>
  <c r="O6574" i="15"/>
  <c r="S7275" i="15"/>
  <c r="O5931" i="15"/>
  <c r="R5931" i="15" s="1"/>
  <c r="O5995" i="15"/>
  <c r="R5995" i="15" s="1"/>
  <c r="O6265" i="15"/>
  <c r="R6265" i="15" s="1"/>
  <c r="O6275" i="15"/>
  <c r="R6275" i="15" s="1"/>
  <c r="O6342" i="15"/>
  <c r="O6352" i="15"/>
  <c r="R6352" i="15" s="1"/>
  <c r="O6356" i="15"/>
  <c r="O6362" i="15"/>
  <c r="O6368" i="15"/>
  <c r="S6368" i="15" s="1"/>
  <c r="O6467" i="15"/>
  <c r="R6467" i="15" s="1"/>
  <c r="O6499" i="15"/>
  <c r="R6499" i="15" s="1"/>
  <c r="O6528" i="15"/>
  <c r="R6528" i="15" s="1"/>
  <c r="O6582" i="15"/>
  <c r="S6660" i="15"/>
  <c r="O6695" i="15"/>
  <c r="O6721" i="15"/>
  <c r="R6721" i="15" s="1"/>
  <c r="O6770" i="15"/>
  <c r="O6869" i="15"/>
  <c r="R6869" i="15" s="1"/>
  <c r="O6957" i="15"/>
  <c r="S6957" i="15" s="1"/>
  <c r="O6961" i="15"/>
  <c r="R6961" i="15" s="1"/>
  <c r="O6974" i="15"/>
  <c r="O6978" i="15"/>
  <c r="S6978" i="15" s="1"/>
  <c r="O6986" i="15"/>
  <c r="S6986" i="15" s="1"/>
  <c r="O6994" i="15"/>
  <c r="O7002" i="15"/>
  <c r="O7008" i="15"/>
  <c r="R7008" i="15" s="1"/>
  <c r="O7221" i="15"/>
  <c r="O7223" i="15"/>
  <c r="R7223" i="15" s="1"/>
  <c r="O7229" i="15"/>
  <c r="O7252" i="15"/>
  <c r="R7252" i="15" s="1"/>
  <c r="O7254" i="15"/>
  <c r="R7254" i="15" s="1"/>
  <c r="O5678" i="15"/>
  <c r="O5680" i="15"/>
  <c r="O5682" i="15"/>
  <c r="O5688" i="15"/>
  <c r="R5688" i="15" s="1"/>
  <c r="O5708" i="15"/>
  <c r="O5756" i="15"/>
  <c r="R5756" i="15" s="1"/>
  <c r="O5797" i="15"/>
  <c r="O5808" i="15"/>
  <c r="R5808" i="15" s="1"/>
  <c r="O5812" i="15"/>
  <c r="R5812" i="15" s="1"/>
  <c r="O5814" i="15"/>
  <c r="R5814" i="15" s="1"/>
  <c r="O5851" i="15"/>
  <c r="O5895" i="15"/>
  <c r="S5895" i="15" s="1"/>
  <c r="O5968" i="15"/>
  <c r="O5970" i="15"/>
  <c r="R5970" i="15" s="1"/>
  <c r="O6031" i="15"/>
  <c r="R6031" i="15" s="1"/>
  <c r="O6082" i="15"/>
  <c r="O6126" i="15"/>
  <c r="R6126" i="15" s="1"/>
  <c r="S6179" i="15"/>
  <c r="O6184" i="15"/>
  <c r="R6184" i="15" s="1"/>
  <c r="O6230" i="15"/>
  <c r="R6230" i="15" s="1"/>
  <c r="O6239" i="15"/>
  <c r="S6239" i="15" s="1"/>
  <c r="O6243" i="15"/>
  <c r="R6243" i="15" s="1"/>
  <c r="O6400" i="15"/>
  <c r="R6400" i="15" s="1"/>
  <c r="O6442" i="15"/>
  <c r="R6442" i="15" s="1"/>
  <c r="O6536" i="15"/>
  <c r="O6634" i="15"/>
  <c r="R6634" i="15" s="1"/>
  <c r="O6643" i="15"/>
  <c r="O6645" i="15"/>
  <c r="O7188" i="15"/>
  <c r="S7194" i="15"/>
  <c r="O7846" i="15"/>
  <c r="R7846" i="15" s="1"/>
  <c r="O7877" i="15"/>
  <c r="R7877" i="15" s="1"/>
  <c r="S6389" i="15"/>
  <c r="O6421" i="15"/>
  <c r="R6421" i="15" s="1"/>
  <c r="O6423" i="15"/>
  <c r="O6427" i="15"/>
  <c r="O6504" i="15"/>
  <c r="O6685" i="15"/>
  <c r="R6685" i="15" s="1"/>
  <c r="O6745" i="15"/>
  <c r="O6851" i="15"/>
  <c r="R6851" i="15" s="1"/>
  <c r="O6859" i="15"/>
  <c r="O7020" i="15"/>
  <c r="O7022" i="15"/>
  <c r="S7022" i="15" s="1"/>
  <c r="O7056" i="15"/>
  <c r="R7056" i="15" s="1"/>
  <c r="O7060" i="15"/>
  <c r="R7060" i="15" s="1"/>
  <c r="O7064" i="15"/>
  <c r="R7064" i="15" s="1"/>
  <c r="O7081" i="15"/>
  <c r="O7700" i="15"/>
  <c r="S5880" i="15"/>
  <c r="O5930" i="15"/>
  <c r="R5930" i="15" s="1"/>
  <c r="O5955" i="15"/>
  <c r="O5957" i="15"/>
  <c r="O6121" i="15"/>
  <c r="S6121" i="15" s="1"/>
  <c r="O6222" i="15"/>
  <c r="R6222" i="15" s="1"/>
  <c r="O6266" i="15"/>
  <c r="R6266" i="15" s="1"/>
  <c r="O6288" i="15"/>
  <c r="O6292" i="15"/>
  <c r="O6299" i="15"/>
  <c r="S6299" i="15" s="1"/>
  <c r="O6305" i="15"/>
  <c r="S6305" i="15" s="1"/>
  <c r="O6307" i="15"/>
  <c r="S6307" i="15" s="1"/>
  <c r="O6341" i="15"/>
  <c r="S6341" i="15" s="1"/>
  <c r="O6343" i="15"/>
  <c r="O6395" i="15"/>
  <c r="O6399" i="15"/>
  <c r="O6411" i="15"/>
  <c r="O6429" i="15"/>
  <c r="O6437" i="15"/>
  <c r="R6437" i="15" s="1"/>
  <c r="O6439" i="15"/>
  <c r="R6439" i="15" s="1"/>
  <c r="O6441" i="15"/>
  <c r="R6441" i="15" s="1"/>
  <c r="O6491" i="15"/>
  <c r="R6491" i="15" s="1"/>
  <c r="O6510" i="15"/>
  <c r="S6510" i="15" s="1"/>
  <c r="O6525" i="15"/>
  <c r="R6525" i="15" s="1"/>
  <c r="O6540" i="15"/>
  <c r="R6540" i="15" s="1"/>
  <c r="O6556" i="15"/>
  <c r="O6579" i="15"/>
  <c r="O6583" i="15"/>
  <c r="O6585" i="15"/>
  <c r="O6598" i="15"/>
  <c r="O6668" i="15"/>
  <c r="R6668" i="15" s="1"/>
  <c r="O6672" i="15"/>
  <c r="R6672" i="15" s="1"/>
  <c r="O6676" i="15"/>
  <c r="R6676" i="15" s="1"/>
  <c r="O6684" i="15"/>
  <c r="R6684" i="15" s="1"/>
  <c r="S6788" i="15"/>
  <c r="O6797" i="15"/>
  <c r="R6797" i="15" s="1"/>
  <c r="O6893" i="15"/>
  <c r="O7204" i="15"/>
  <c r="R7204" i="15" s="1"/>
  <c r="O7206" i="15"/>
  <c r="R7206" i="15" s="1"/>
  <c r="O7419" i="15"/>
  <c r="O7536" i="15"/>
  <c r="O7681" i="15"/>
  <c r="O7926" i="15"/>
  <c r="O6817" i="15"/>
  <c r="O6819" i="15"/>
  <c r="O6873" i="15"/>
  <c r="R6873" i="15" s="1"/>
  <c r="O7097" i="15"/>
  <c r="R7097" i="15" s="1"/>
  <c r="O7107" i="15"/>
  <c r="R7107" i="15" s="1"/>
  <c r="O7121" i="15"/>
  <c r="R7121" i="15" s="1"/>
  <c r="O7123" i="15"/>
  <c r="O7157" i="15"/>
  <c r="R7157" i="15" s="1"/>
  <c r="O7178" i="15"/>
  <c r="S7311" i="15"/>
  <c r="O7448" i="15"/>
  <c r="O7606" i="15"/>
  <c r="O7617" i="15"/>
  <c r="O7824" i="15"/>
  <c r="R7824" i="15" s="1"/>
  <c r="O7834" i="15"/>
  <c r="S7834" i="15" s="1"/>
  <c r="O7881" i="15"/>
  <c r="O7958" i="15"/>
  <c r="S7958" i="15" s="1"/>
  <c r="O6795" i="15"/>
  <c r="R6795" i="15" s="1"/>
  <c r="O6823" i="15"/>
  <c r="O6827" i="15"/>
  <c r="R6827" i="15" s="1"/>
  <c r="O6864" i="15"/>
  <c r="R6864" i="15" s="1"/>
  <c r="O6866" i="15"/>
  <c r="R6866" i="15" s="1"/>
  <c r="O6870" i="15"/>
  <c r="R6870" i="15" s="1"/>
  <c r="S6937" i="15"/>
  <c r="O6954" i="15"/>
  <c r="O7031" i="15"/>
  <c r="R7031" i="15" s="1"/>
  <c r="O7125" i="15"/>
  <c r="R7125" i="15" s="1"/>
  <c r="O7173" i="15"/>
  <c r="S7173" i="15" s="1"/>
  <c r="O7235" i="15"/>
  <c r="R7235" i="15" s="1"/>
  <c r="O7253" i="15"/>
  <c r="R7253" i="15" s="1"/>
  <c r="S7263" i="15"/>
  <c r="O7297" i="15"/>
  <c r="O7305" i="15"/>
  <c r="O7331" i="15"/>
  <c r="R7331" i="15" s="1"/>
  <c r="O7333" i="15"/>
  <c r="R7333" i="15" s="1"/>
  <c r="O7358" i="15"/>
  <c r="R7358" i="15" s="1"/>
  <c r="O7378" i="15"/>
  <c r="R7378" i="15" s="1"/>
  <c r="O7390" i="15"/>
  <c r="R7390" i="15" s="1"/>
  <c r="O7392" i="15"/>
  <c r="S7392" i="15" s="1"/>
  <c r="O7414" i="15"/>
  <c r="O7416" i="15"/>
  <c r="R7416" i="15" s="1"/>
  <c r="O7439" i="15"/>
  <c r="S7439" i="15" s="1"/>
  <c r="O7452" i="15"/>
  <c r="R7452" i="15" s="1"/>
  <c r="O7454" i="15"/>
  <c r="R7454" i="15" s="1"/>
  <c r="O7504" i="15"/>
  <c r="R7504" i="15" s="1"/>
  <c r="O7506" i="15"/>
  <c r="R7506" i="15" s="1"/>
  <c r="O7508" i="15"/>
  <c r="O7581" i="15"/>
  <c r="O7587" i="15"/>
  <c r="R7587" i="15" s="1"/>
  <c r="O7689" i="15"/>
  <c r="R7689" i="15" s="1"/>
  <c r="O7722" i="15"/>
  <c r="R7722" i="15" s="1"/>
  <c r="O7739" i="15"/>
  <c r="O7753" i="15"/>
  <c r="R7753" i="15" s="1"/>
  <c r="O7784" i="15"/>
  <c r="R7784" i="15" s="1"/>
  <c r="O7866" i="15"/>
  <c r="R7866" i="15" s="1"/>
  <c r="O7868" i="15"/>
  <c r="R7868" i="15" s="1"/>
  <c r="O7919" i="15"/>
  <c r="R7919" i="15" s="1"/>
  <c r="S7949" i="15"/>
  <c r="O7953" i="15"/>
  <c r="R7953" i="15" s="1"/>
  <c r="O7962" i="15"/>
  <c r="R7962" i="15" s="1"/>
  <c r="O7360" i="15"/>
  <c r="S7360" i="15" s="1"/>
  <c r="O7468" i="15"/>
  <c r="R7468" i="15" s="1"/>
  <c r="O7470" i="15"/>
  <c r="R7470" i="15" s="1"/>
  <c r="O7483" i="15"/>
  <c r="R7483" i="15" s="1"/>
  <c r="O7485" i="15"/>
  <c r="R7485" i="15" s="1"/>
  <c r="O7489" i="15"/>
  <c r="R7489" i="15" s="1"/>
  <c r="O7491" i="15"/>
  <c r="O7535" i="15"/>
  <c r="R7535" i="15" s="1"/>
  <c r="O7597" i="15"/>
  <c r="R7597" i="15" s="1"/>
  <c r="O7652" i="15"/>
  <c r="R7652" i="15" s="1"/>
  <c r="O7654" i="15"/>
  <c r="R7654" i="15" s="1"/>
  <c r="O7666" i="15"/>
  <c r="O7668" i="15"/>
  <c r="O7705" i="15"/>
  <c r="O7780" i="15"/>
  <c r="O7792" i="15"/>
  <c r="R7792" i="15" s="1"/>
  <c r="O7794" i="15"/>
  <c r="R7794" i="15" s="1"/>
  <c r="O7837" i="15"/>
  <c r="R7837" i="15" s="1"/>
  <c r="O7886" i="15"/>
  <c r="O6820" i="15"/>
  <c r="R6820" i="15" s="1"/>
  <c r="O6824" i="15"/>
  <c r="S6824" i="15" s="1"/>
  <c r="O6845" i="15"/>
  <c r="S6845" i="15" s="1"/>
  <c r="O6847" i="15"/>
  <c r="S6847" i="15" s="1"/>
  <c r="O6874" i="15"/>
  <c r="R6874" i="15" s="1"/>
  <c r="O6895" i="15"/>
  <c r="O6932" i="15"/>
  <c r="R6932" i="15" s="1"/>
  <c r="O6951" i="15"/>
  <c r="R6951" i="15" s="1"/>
  <c r="O6987" i="15"/>
  <c r="O6991" i="15"/>
  <c r="R6991" i="15" s="1"/>
  <c r="O7024" i="15"/>
  <c r="R7024" i="15" s="1"/>
  <c r="O7030" i="15"/>
  <c r="R7030" i="15" s="1"/>
  <c r="O7152" i="15"/>
  <c r="R7152" i="15" s="1"/>
  <c r="O7212" i="15"/>
  <c r="R7212" i="15" s="1"/>
  <c r="O7238" i="15"/>
  <c r="R7238" i="15" s="1"/>
  <c r="O7286" i="15"/>
  <c r="R7286" i="15" s="1"/>
  <c r="O7298" i="15"/>
  <c r="R7298" i="15" s="1"/>
  <c r="O7308" i="15"/>
  <c r="S7308" i="15" s="1"/>
  <c r="O7310" i="15"/>
  <c r="S7310" i="15" s="1"/>
  <c r="O7314" i="15"/>
  <c r="R7314" i="15" s="1"/>
  <c r="O7347" i="15"/>
  <c r="R7347" i="15" s="1"/>
  <c r="O7349" i="15"/>
  <c r="R7349" i="15" s="1"/>
  <c r="O7387" i="15"/>
  <c r="S7387" i="15" s="1"/>
  <c r="O7389" i="15"/>
  <c r="R7389" i="15" s="1"/>
  <c r="O7407" i="15"/>
  <c r="R7407" i="15" s="1"/>
  <c r="O7451" i="15"/>
  <c r="R7451" i="15" s="1"/>
  <c r="O7532" i="15"/>
  <c r="O7549" i="15"/>
  <c r="R7549" i="15" s="1"/>
  <c r="O7555" i="15"/>
  <c r="R7555" i="15" s="1"/>
  <c r="O7618" i="15"/>
  <c r="O7630" i="15"/>
  <c r="R7630" i="15" s="1"/>
  <c r="O7634" i="15"/>
  <c r="O7656" i="15"/>
  <c r="R7656" i="15" s="1"/>
  <c r="O7678" i="15"/>
  <c r="R7678" i="15" s="1"/>
  <c r="O7690" i="15"/>
  <c r="R7690" i="15" s="1"/>
  <c r="O7738" i="15"/>
  <c r="O7762" i="15"/>
  <c r="R7762" i="15" s="1"/>
  <c r="O7776" i="15"/>
  <c r="O7823" i="15"/>
  <c r="R7823" i="15" s="1"/>
  <c r="O7853" i="15"/>
  <c r="R7853" i="15" s="1"/>
  <c r="O7896" i="15"/>
  <c r="R7896" i="15" s="1"/>
  <c r="O7900" i="15"/>
  <c r="R7900" i="15" s="1"/>
  <c r="O7908" i="15"/>
  <c r="R7908" i="15" s="1"/>
  <c r="O7910" i="15"/>
  <c r="R7910" i="15" s="1"/>
  <c r="O7371" i="15"/>
  <c r="R7371" i="15" s="1"/>
  <c r="O7438" i="15"/>
  <c r="R7438" i="15" s="1"/>
  <c r="O7440" i="15"/>
  <c r="S7440" i="15" s="1"/>
  <c r="O7444" i="15"/>
  <c r="O7499" i="15"/>
  <c r="R7499" i="15" s="1"/>
  <c r="O7501" i="15"/>
  <c r="R7501" i="15" s="1"/>
  <c r="O7513" i="15"/>
  <c r="O7574" i="15"/>
  <c r="R7574" i="15" s="1"/>
  <c r="O7626" i="15"/>
  <c r="R7626" i="15" s="1"/>
  <c r="O7671" i="15"/>
  <c r="O7692" i="15"/>
  <c r="R7692" i="15" s="1"/>
  <c r="O7719" i="15"/>
  <c r="O7752" i="15"/>
  <c r="O7754" i="15"/>
  <c r="R7754" i="15" s="1"/>
  <c r="O7756" i="15"/>
  <c r="R7756" i="15" s="1"/>
  <c r="O7785" i="15"/>
  <c r="S7802" i="15"/>
  <c r="O7806" i="15"/>
  <c r="R7806" i="15" s="1"/>
  <c r="O7808" i="15"/>
  <c r="O7863" i="15"/>
  <c r="R7863" i="15" s="1"/>
  <c r="O7865" i="15"/>
  <c r="O7873" i="15"/>
  <c r="R7873" i="15" s="1"/>
  <c r="O7928" i="15"/>
  <c r="R7928" i="15" s="1"/>
  <c r="O7964" i="15"/>
  <c r="R7964" i="15" s="1"/>
  <c r="S54" i="15"/>
  <c r="R600" i="15"/>
  <c r="S600" i="15"/>
  <c r="S274" i="15"/>
  <c r="R479" i="15"/>
  <c r="S479" i="15"/>
  <c r="R576" i="15"/>
  <c r="S576" i="15"/>
  <c r="O28" i="15"/>
  <c r="S97" i="15"/>
  <c r="O481" i="15"/>
  <c r="R481" i="15" s="1"/>
  <c r="S531" i="15"/>
  <c r="S543" i="15"/>
  <c r="O544" i="15"/>
  <c r="R544" i="15" s="1"/>
  <c r="S568" i="15"/>
  <c r="S619" i="15"/>
  <c r="S661" i="15"/>
  <c r="S722" i="15"/>
  <c r="O1077" i="15"/>
  <c r="S1109" i="15"/>
  <c r="O1137" i="15"/>
  <c r="O1146" i="15"/>
  <c r="O1177" i="15"/>
  <c r="R1177" i="15" s="1"/>
  <c r="O1188" i="15"/>
  <c r="R1188" i="15" s="1"/>
  <c r="O1254" i="15"/>
  <c r="R1254" i="15" s="1"/>
  <c r="N1297" i="15"/>
  <c r="R1341" i="15"/>
  <c r="O1353" i="15"/>
  <c r="S1353" i="15" s="1"/>
  <c r="O1355" i="15"/>
  <c r="R1355" i="15" s="1"/>
  <c r="O1374" i="15"/>
  <c r="N1438" i="15"/>
  <c r="O1443" i="15"/>
  <c r="O1460" i="15"/>
  <c r="O1491" i="15"/>
  <c r="R1491" i="15" s="1"/>
  <c r="S1532" i="15"/>
  <c r="O1552" i="15"/>
  <c r="R1552" i="15" s="1"/>
  <c r="O1578" i="15"/>
  <c r="R1578" i="15" s="1"/>
  <c r="S1711" i="15"/>
  <c r="S1720" i="15"/>
  <c r="O1793" i="15"/>
  <c r="R1793" i="15" s="1"/>
  <c r="O1825" i="15"/>
  <c r="O30" i="15"/>
  <c r="R30" i="15" s="1"/>
  <c r="O53" i="15"/>
  <c r="R53" i="15" s="1"/>
  <c r="O66" i="15"/>
  <c r="O72" i="15"/>
  <c r="O90" i="15"/>
  <c r="O104" i="15"/>
  <c r="R104" i="15" s="1"/>
  <c r="O109" i="15"/>
  <c r="R109" i="15" s="1"/>
  <c r="O139" i="15"/>
  <c r="R139" i="15" s="1"/>
  <c r="O157" i="15"/>
  <c r="R157" i="15" s="1"/>
  <c r="O162" i="15"/>
  <c r="R162" i="15" s="1"/>
  <c r="S175" i="15"/>
  <c r="O185" i="15"/>
  <c r="R185" i="15" s="1"/>
  <c r="O192" i="15"/>
  <c r="R192" i="15" s="1"/>
  <c r="O196" i="15"/>
  <c r="R196" i="15" s="1"/>
  <c r="O199" i="15"/>
  <c r="R199" i="15" s="1"/>
  <c r="O240" i="15"/>
  <c r="R240" i="15" s="1"/>
  <c r="O261" i="15"/>
  <c r="R261" i="15" s="1"/>
  <c r="O263" i="15"/>
  <c r="R263" i="15" s="1"/>
  <c r="O273" i="15"/>
  <c r="R273" i="15" s="1"/>
  <c r="O289" i="15"/>
  <c r="R289" i="15" s="1"/>
  <c r="O325" i="15"/>
  <c r="O327" i="15"/>
  <c r="R327" i="15" s="1"/>
  <c r="O337" i="15"/>
  <c r="R337" i="15" s="1"/>
  <c r="O353" i="15"/>
  <c r="R353" i="15" s="1"/>
  <c r="O389" i="15"/>
  <c r="R389" i="15" s="1"/>
  <c r="O391" i="15"/>
  <c r="R391" i="15" s="1"/>
  <c r="O401" i="15"/>
  <c r="R401" i="15" s="1"/>
  <c r="O417" i="15"/>
  <c r="R417" i="15" s="1"/>
  <c r="O450" i="15"/>
  <c r="O465" i="15"/>
  <c r="R465" i="15" s="1"/>
  <c r="O488" i="15"/>
  <c r="R488" i="15" s="1"/>
  <c r="O526" i="15"/>
  <c r="R526" i="15" s="1"/>
  <c r="O534" i="15"/>
  <c r="R534" i="15" s="1"/>
  <c r="O571" i="15"/>
  <c r="R571" i="15" s="1"/>
  <c r="O574" i="15"/>
  <c r="R574" i="15" s="1"/>
  <c r="O577" i="15"/>
  <c r="O585" i="15"/>
  <c r="O601" i="15"/>
  <c r="R601" i="15" s="1"/>
  <c r="O614" i="15"/>
  <c r="R614" i="15" s="1"/>
  <c r="S624" i="15"/>
  <c r="O652" i="15"/>
  <c r="R652" i="15" s="1"/>
  <c r="O771" i="15"/>
  <c r="R771" i="15" s="1"/>
  <c r="O810" i="15"/>
  <c r="R810" i="15" s="1"/>
  <c r="O812" i="15"/>
  <c r="R812" i="15" s="1"/>
  <c r="O820" i="15"/>
  <c r="R820" i="15" s="1"/>
  <c r="O832" i="15"/>
  <c r="O835" i="15"/>
  <c r="S835" i="15" s="1"/>
  <c r="O839" i="15"/>
  <c r="R839" i="15" s="1"/>
  <c r="O841" i="15"/>
  <c r="R841" i="15" s="1"/>
  <c r="O849" i="15"/>
  <c r="O865" i="15"/>
  <c r="R865" i="15" s="1"/>
  <c r="S867" i="15"/>
  <c r="S871" i="15"/>
  <c r="O885" i="15"/>
  <c r="R885" i="15" s="1"/>
  <c r="O909" i="15"/>
  <c r="R909" i="15" s="1"/>
  <c r="O939" i="15"/>
  <c r="O941" i="15"/>
  <c r="R941" i="15" s="1"/>
  <c r="O954" i="15"/>
  <c r="R954" i="15" s="1"/>
  <c r="O961" i="15"/>
  <c r="O963" i="15"/>
  <c r="R963" i="15" s="1"/>
  <c r="S970" i="15"/>
  <c r="O1021" i="15"/>
  <c r="S1021" i="15" s="1"/>
  <c r="O1059" i="15"/>
  <c r="R1059" i="15" s="1"/>
  <c r="O1111" i="15"/>
  <c r="R1111" i="15" s="1"/>
  <c r="O1119" i="15"/>
  <c r="R1119" i="15" s="1"/>
  <c r="O1121" i="15"/>
  <c r="R1121" i="15" s="1"/>
  <c r="O1130" i="15"/>
  <c r="O1174" i="15"/>
  <c r="R1174" i="15" s="1"/>
  <c r="O1190" i="15"/>
  <c r="R1190" i="15" s="1"/>
  <c r="O1199" i="15"/>
  <c r="R1199" i="15" s="1"/>
  <c r="O1214" i="15"/>
  <c r="O1232" i="15"/>
  <c r="R1232" i="15" s="1"/>
  <c r="O1234" i="15"/>
  <c r="R1234" i="15" s="1"/>
  <c r="O1256" i="15"/>
  <c r="O1262" i="15"/>
  <c r="R1262" i="15" s="1"/>
  <c r="O1264" i="15"/>
  <c r="N1267" i="15"/>
  <c r="N1279" i="15"/>
  <c r="N1282" i="15"/>
  <c r="O1284" i="15"/>
  <c r="R1284" i="15" s="1"/>
  <c r="S1286" i="15"/>
  <c r="N1294" i="15"/>
  <c r="O1306" i="15"/>
  <c r="R1306" i="15" s="1"/>
  <c r="N1310" i="15"/>
  <c r="O1365" i="15"/>
  <c r="R1365" i="15" s="1"/>
  <c r="O1383" i="15"/>
  <c r="R1383" i="15" s="1"/>
  <c r="S1387" i="15"/>
  <c r="O1418" i="15"/>
  <c r="R1418" i="15" s="1"/>
  <c r="O1423" i="15"/>
  <c r="O1436" i="15"/>
  <c r="O1446" i="15"/>
  <c r="R1446" i="15" s="1"/>
  <c r="O1457" i="15"/>
  <c r="O1464" i="15"/>
  <c r="R1464" i="15" s="1"/>
  <c r="O1466" i="15"/>
  <c r="S1466" i="15" s="1"/>
  <c r="O1495" i="15"/>
  <c r="R1495" i="15" s="1"/>
  <c r="O1497" i="15"/>
  <c r="R1497" i="15" s="1"/>
  <c r="O1514" i="15"/>
  <c r="R1514" i="15" s="1"/>
  <c r="O1516" i="15"/>
  <c r="O1575" i="15"/>
  <c r="R1575" i="15" s="1"/>
  <c r="O1582" i="15"/>
  <c r="S1591" i="15"/>
  <c r="O1603" i="15"/>
  <c r="R1603" i="15" s="1"/>
  <c r="O1607" i="15"/>
  <c r="R1607" i="15" s="1"/>
  <c r="O1618" i="15"/>
  <c r="R1618" i="15" s="1"/>
  <c r="O1623" i="15"/>
  <c r="O1663" i="15"/>
  <c r="R1663" i="15" s="1"/>
  <c r="O1665" i="15"/>
  <c r="S1665" i="15" s="1"/>
  <c r="S1667" i="15"/>
  <c r="O1727" i="15"/>
  <c r="R1727" i="15" s="1"/>
  <c r="O1743" i="15"/>
  <c r="S1743" i="15" s="1"/>
  <c r="O1747" i="15"/>
  <c r="R1747" i="15" s="1"/>
  <c r="O1767" i="15"/>
  <c r="O1778" i="15"/>
  <c r="O1819" i="15"/>
  <c r="O1842" i="15"/>
  <c r="R1842" i="15" s="1"/>
  <c r="S1736" i="15"/>
  <c r="O1781" i="15"/>
  <c r="R1781" i="15" s="1"/>
  <c r="O1799" i="15"/>
  <c r="R1799" i="15" s="1"/>
  <c r="O1801" i="15"/>
  <c r="R1801" i="15" s="1"/>
  <c r="R3050" i="15"/>
  <c r="S3050" i="15"/>
  <c r="O56" i="15"/>
  <c r="O68" i="15"/>
  <c r="R68" i="15" s="1"/>
  <c r="O99" i="15"/>
  <c r="R99" i="15" s="1"/>
  <c r="S165" i="15"/>
  <c r="O231" i="15"/>
  <c r="R231" i="15" s="1"/>
  <c r="O233" i="15"/>
  <c r="R233" i="15" s="1"/>
  <c r="O239" i="15"/>
  <c r="O283" i="15"/>
  <c r="R283" i="15" s="1"/>
  <c r="O347" i="15"/>
  <c r="R347" i="15" s="1"/>
  <c r="O468" i="15"/>
  <c r="R468" i="15" s="1"/>
  <c r="S495" i="15"/>
  <c r="S618" i="15"/>
  <c r="O629" i="15"/>
  <c r="R629" i="15" s="1"/>
  <c r="O643" i="15"/>
  <c r="O654" i="15"/>
  <c r="O664" i="15"/>
  <c r="R664" i="15" s="1"/>
  <c r="O696" i="15"/>
  <c r="R696" i="15" s="1"/>
  <c r="S711" i="15"/>
  <c r="S716" i="15"/>
  <c r="O721" i="15"/>
  <c r="S730" i="15"/>
  <c r="O735" i="15"/>
  <c r="R735" i="15" s="1"/>
  <c r="O744" i="15"/>
  <c r="R744" i="15" s="1"/>
  <c r="O754" i="15"/>
  <c r="R754" i="15" s="1"/>
  <c r="S760" i="15"/>
  <c r="O773" i="15"/>
  <c r="R773" i="15" s="1"/>
  <c r="R780" i="15"/>
  <c r="O797" i="15"/>
  <c r="S811" i="15"/>
  <c r="O819" i="15"/>
  <c r="O827" i="15"/>
  <c r="S827" i="15" s="1"/>
  <c r="S850" i="15"/>
  <c r="O855" i="15"/>
  <c r="R855" i="15" s="1"/>
  <c r="O878" i="15"/>
  <c r="R878" i="15" s="1"/>
  <c r="O906" i="15"/>
  <c r="R906" i="15" s="1"/>
  <c r="O979" i="15"/>
  <c r="O1012" i="15"/>
  <c r="S1012" i="15" s="1"/>
  <c r="O1042" i="15"/>
  <c r="S1042" i="15" s="1"/>
  <c r="S1076" i="15"/>
  <c r="S1092" i="15"/>
  <c r="S1138" i="15"/>
  <c r="O1145" i="15"/>
  <c r="R1145" i="15" s="1"/>
  <c r="O1161" i="15"/>
  <c r="R1161" i="15" s="1"/>
  <c r="O1194" i="15"/>
  <c r="O1216" i="15"/>
  <c r="R1216" i="15" s="1"/>
  <c r="S1226" i="15"/>
  <c r="O1237" i="15"/>
  <c r="R1237" i="15" s="1"/>
  <c r="O1271" i="15"/>
  <c r="S1271" i="15" s="1"/>
  <c r="S1352" i="15"/>
  <c r="S1358" i="15"/>
  <c r="O1367" i="15"/>
  <c r="R1367" i="15" s="1"/>
  <c r="O1438" i="15"/>
  <c r="R1438" i="15" s="1"/>
  <c r="O1450" i="15"/>
  <c r="R1450" i="15" s="1"/>
  <c r="O1459" i="15"/>
  <c r="R1459" i="15" s="1"/>
  <c r="O1562" i="15"/>
  <c r="S1562" i="15" s="1"/>
  <c r="O1584" i="15"/>
  <c r="R1584" i="15" s="1"/>
  <c r="O1734" i="15"/>
  <c r="R1734" i="15" s="1"/>
  <c r="O24" i="15"/>
  <c r="O40" i="15"/>
  <c r="R40" i="15" s="1"/>
  <c r="S67" i="15"/>
  <c r="S105" i="15"/>
  <c r="O119" i="15"/>
  <c r="O129" i="15"/>
  <c r="R129" i="15" s="1"/>
  <c r="O138" i="15"/>
  <c r="R138" i="15" s="1"/>
  <c r="O145" i="15"/>
  <c r="R145" i="15" s="1"/>
  <c r="O156" i="15"/>
  <c r="R156" i="15" s="1"/>
  <c r="S158" i="15"/>
  <c r="O172" i="15"/>
  <c r="R172" i="15" s="1"/>
  <c r="O195" i="15"/>
  <c r="R195" i="15" s="1"/>
  <c r="O201" i="15"/>
  <c r="R203" i="15"/>
  <c r="O217" i="15"/>
  <c r="R217" i="15" s="1"/>
  <c r="O250" i="15"/>
  <c r="R250" i="15" s="1"/>
  <c r="O272" i="15"/>
  <c r="R272" i="15" s="1"/>
  <c r="O275" i="15"/>
  <c r="R275" i="15" s="1"/>
  <c r="S290" i="15"/>
  <c r="O299" i="15"/>
  <c r="S299" i="15" s="1"/>
  <c r="O314" i="15"/>
  <c r="R314" i="15" s="1"/>
  <c r="O336" i="15"/>
  <c r="R336" i="15" s="1"/>
  <c r="O339" i="15"/>
  <c r="R339" i="15" s="1"/>
  <c r="O363" i="15"/>
  <c r="S363" i="15" s="1"/>
  <c r="O378" i="15"/>
  <c r="R378" i="15" s="1"/>
  <c r="O400" i="15"/>
  <c r="R400" i="15" s="1"/>
  <c r="O403" i="15"/>
  <c r="R403" i="15" s="1"/>
  <c r="O427" i="15"/>
  <c r="O452" i="15"/>
  <c r="R452" i="15" s="1"/>
  <c r="O558" i="15"/>
  <c r="R558" i="15" s="1"/>
  <c r="O565" i="15"/>
  <c r="R565" i="15" s="1"/>
  <c r="S602" i="15"/>
  <c r="O613" i="15"/>
  <c r="R613" i="15" s="1"/>
  <c r="O627" i="15"/>
  <c r="R627" i="15" s="1"/>
  <c r="S785" i="15"/>
  <c r="O880" i="15"/>
  <c r="R880" i="15" s="1"/>
  <c r="O916" i="15"/>
  <c r="R916" i="15" s="1"/>
  <c r="S918" i="15"/>
  <c r="O925" i="15"/>
  <c r="S925" i="15" s="1"/>
  <c r="O927" i="15"/>
  <c r="O938" i="15"/>
  <c r="R938" i="15" s="1"/>
  <c r="O945" i="15"/>
  <c r="O996" i="15"/>
  <c r="O1052" i="15"/>
  <c r="R1052" i="15" s="1"/>
  <c r="O1069" i="15"/>
  <c r="O1080" i="15"/>
  <c r="R1080" i="15" s="1"/>
  <c r="O1106" i="15"/>
  <c r="R1106" i="15" s="1"/>
  <c r="O1110" i="15"/>
  <c r="R1110" i="15" s="1"/>
  <c r="O1116" i="15"/>
  <c r="R1116" i="15" s="1"/>
  <c r="S1140" i="15"/>
  <c r="O1151" i="15"/>
  <c r="R1151" i="15" s="1"/>
  <c r="O1156" i="15"/>
  <c r="R1156" i="15" s="1"/>
  <c r="O1213" i="15"/>
  <c r="O1231" i="15"/>
  <c r="R1231" i="15" s="1"/>
  <c r="O1243" i="15"/>
  <c r="O1266" i="15"/>
  <c r="R1266" i="15" s="1"/>
  <c r="O1303" i="15"/>
  <c r="R1303" i="15" s="1"/>
  <c r="O1307" i="15"/>
  <c r="S1307" i="15" s="1"/>
  <c r="O1316" i="15"/>
  <c r="R1316" i="15" s="1"/>
  <c r="O1318" i="15"/>
  <c r="R1318" i="15" s="1"/>
  <c r="O1324" i="15"/>
  <c r="O1336" i="15"/>
  <c r="R1336" i="15" s="1"/>
  <c r="O1346" i="15"/>
  <c r="S1346" i="15" s="1"/>
  <c r="O1348" i="15"/>
  <c r="O1364" i="15"/>
  <c r="S1364" i="15" s="1"/>
  <c r="O1366" i="15"/>
  <c r="R1366" i="15" s="1"/>
  <c r="O1377" i="15"/>
  <c r="R1377" i="15" s="1"/>
  <c r="O1379" i="15"/>
  <c r="R1379" i="15" s="1"/>
  <c r="O1392" i="15"/>
  <c r="O1405" i="15"/>
  <c r="R1405" i="15" s="1"/>
  <c r="O1407" i="15"/>
  <c r="N1414" i="15"/>
  <c r="O1417" i="15"/>
  <c r="R1417" i="15" s="1"/>
  <c r="O1454" i="15"/>
  <c r="R1454" i="15" s="1"/>
  <c r="O1463" i="15"/>
  <c r="R1463" i="15" s="1"/>
  <c r="O1465" i="15"/>
  <c r="O1472" i="15"/>
  <c r="R1472" i="15" s="1"/>
  <c r="O1479" i="15"/>
  <c r="R1479" i="15" s="1"/>
  <c r="O1488" i="15"/>
  <c r="O1508" i="15"/>
  <c r="R1508" i="15" s="1"/>
  <c r="O1513" i="15"/>
  <c r="O1520" i="15"/>
  <c r="R1520" i="15" s="1"/>
  <c r="O1522" i="15"/>
  <c r="R1522" i="15" s="1"/>
  <c r="O1553" i="15"/>
  <c r="R1553" i="15" s="1"/>
  <c r="O1604" i="15"/>
  <c r="O1631" i="15"/>
  <c r="R1631" i="15" s="1"/>
  <c r="O1633" i="15"/>
  <c r="S1642" i="15"/>
  <c r="O1645" i="15"/>
  <c r="R1645" i="15" s="1"/>
  <c r="O1686" i="15"/>
  <c r="R1686" i="15" s="1"/>
  <c r="O1694" i="15"/>
  <c r="R1694" i="15" s="1"/>
  <c r="O1704" i="15"/>
  <c r="O1708" i="15"/>
  <c r="O1717" i="15"/>
  <c r="O1740" i="15"/>
  <c r="R1740" i="15" s="1"/>
  <c r="O1773" i="15"/>
  <c r="R1773" i="15" s="1"/>
  <c r="O1775" i="15"/>
  <c r="O1785" i="15"/>
  <c r="R1785" i="15" s="1"/>
  <c r="O1790" i="15"/>
  <c r="R1790" i="15" s="1"/>
  <c r="O1811" i="15"/>
  <c r="R1811" i="15" s="1"/>
  <c r="S1815" i="15"/>
  <c r="O37" i="15"/>
  <c r="O49" i="15"/>
  <c r="R49" i="15" s="1"/>
  <c r="O55" i="15"/>
  <c r="R55" i="15" s="1"/>
  <c r="O96" i="15"/>
  <c r="S113" i="15"/>
  <c r="O121" i="15"/>
  <c r="S121" i="15" s="1"/>
  <c r="S152" i="15"/>
  <c r="S166" i="15"/>
  <c r="O174" i="15"/>
  <c r="O191" i="15"/>
  <c r="O212" i="15"/>
  <c r="R212" i="15" s="1"/>
  <c r="O216" i="15"/>
  <c r="O230" i="15"/>
  <c r="R230" i="15" s="1"/>
  <c r="O241" i="15"/>
  <c r="R241" i="15" s="1"/>
  <c r="O245" i="15"/>
  <c r="O262" i="15"/>
  <c r="O264" i="15"/>
  <c r="R264" i="15" s="1"/>
  <c r="O269" i="15"/>
  <c r="R269" i="15" s="1"/>
  <c r="S282" i="15"/>
  <c r="O285" i="15"/>
  <c r="R285" i="15" s="1"/>
  <c r="O326" i="15"/>
  <c r="R326" i="15" s="1"/>
  <c r="O328" i="15"/>
  <c r="R328" i="15" s="1"/>
  <c r="O333" i="15"/>
  <c r="O349" i="15"/>
  <c r="R349" i="15" s="1"/>
  <c r="S370" i="15"/>
  <c r="O390" i="15"/>
  <c r="R390" i="15" s="1"/>
  <c r="O392" i="15"/>
  <c r="R392" i="15" s="1"/>
  <c r="O397" i="15"/>
  <c r="R397" i="15" s="1"/>
  <c r="S410" i="15"/>
  <c r="O413" i="15"/>
  <c r="R413" i="15" s="1"/>
  <c r="O449" i="15"/>
  <c r="R449" i="15" s="1"/>
  <c r="O461" i="15"/>
  <c r="R461" i="15" s="1"/>
  <c r="O467" i="15"/>
  <c r="R467" i="15" s="1"/>
  <c r="O484" i="15"/>
  <c r="R484" i="15" s="1"/>
  <c r="O530" i="15"/>
  <c r="R530" i="15" s="1"/>
  <c r="S532" i="15"/>
  <c r="O567" i="15"/>
  <c r="R567" i="15" s="1"/>
  <c r="O584" i="15"/>
  <c r="R584" i="15" s="1"/>
  <c r="O597" i="15"/>
  <c r="R597" i="15" s="1"/>
  <c r="O611" i="15"/>
  <c r="R611" i="15" s="1"/>
  <c r="O615" i="15"/>
  <c r="R615" i="15" s="1"/>
  <c r="O639" i="15"/>
  <c r="R639" i="15" s="1"/>
  <c r="O642" i="15"/>
  <c r="R642" i="15" s="1"/>
  <c r="O670" i="15"/>
  <c r="R670" i="15" s="1"/>
  <c r="O693" i="15"/>
  <c r="R693" i="15" s="1"/>
  <c r="O702" i="15"/>
  <c r="R702" i="15" s="1"/>
  <c r="O710" i="15"/>
  <c r="O718" i="15"/>
  <c r="R718" i="15" s="1"/>
  <c r="O724" i="15"/>
  <c r="R724" i="15" s="1"/>
  <c r="O732" i="15"/>
  <c r="R732" i="15" s="1"/>
  <c r="O750" i="15"/>
  <c r="R750" i="15" s="1"/>
  <c r="O752" i="15"/>
  <c r="S758" i="15"/>
  <c r="O777" i="15"/>
  <c r="R777" i="15" s="1"/>
  <c r="O789" i="15"/>
  <c r="O824" i="15"/>
  <c r="S826" i="15"/>
  <c r="S833" i="15"/>
  <c r="O873" i="15"/>
  <c r="S873" i="15" s="1"/>
  <c r="O892" i="15"/>
  <c r="S907" i="15"/>
  <c r="S915" i="15"/>
  <c r="O947" i="15"/>
  <c r="R947" i="15" s="1"/>
  <c r="O949" i="15"/>
  <c r="R949" i="15" s="1"/>
  <c r="O951" i="15"/>
  <c r="R951" i="15" s="1"/>
  <c r="O953" i="15"/>
  <c r="R953" i="15" s="1"/>
  <c r="O972" i="15"/>
  <c r="S972" i="15" s="1"/>
  <c r="O976" i="15"/>
  <c r="R976" i="15" s="1"/>
  <c r="O978" i="15"/>
  <c r="R978" i="15" s="1"/>
  <c r="O986" i="15"/>
  <c r="O1002" i="15"/>
  <c r="R1002" i="15" s="1"/>
  <c r="O1027" i="15"/>
  <c r="R1027" i="15" s="1"/>
  <c r="O1058" i="15"/>
  <c r="S1058" i="15" s="1"/>
  <c r="R1092" i="15"/>
  <c r="O1099" i="15"/>
  <c r="R1099" i="15" s="1"/>
  <c r="O1118" i="15"/>
  <c r="O1120" i="15"/>
  <c r="R1120" i="15" s="1"/>
  <c r="R1138" i="15"/>
  <c r="O1169" i="15"/>
  <c r="O1191" i="15"/>
  <c r="O1200" i="15"/>
  <c r="S1200" i="15" s="1"/>
  <c r="O1223" i="15"/>
  <c r="O1233" i="15"/>
  <c r="O1252" i="15"/>
  <c r="R1252" i="15" s="1"/>
  <c r="O1261" i="15"/>
  <c r="O1263" i="15"/>
  <c r="O1270" i="15"/>
  <c r="S1276" i="15"/>
  <c r="O1343" i="15"/>
  <c r="R1343" i="15" s="1"/>
  <c r="O1384" i="15"/>
  <c r="R1384" i="15" s="1"/>
  <c r="O1419" i="15"/>
  <c r="R1419" i="15" s="1"/>
  <c r="O1426" i="15"/>
  <c r="R1426" i="15" s="1"/>
  <c r="N1433" i="15"/>
  <c r="O1437" i="15"/>
  <c r="O1447" i="15"/>
  <c r="R1447" i="15" s="1"/>
  <c r="O1458" i="15"/>
  <c r="R1458" i="15" s="1"/>
  <c r="O1481" i="15"/>
  <c r="O1492" i="15"/>
  <c r="R1492" i="15" s="1"/>
  <c r="O1494" i="15"/>
  <c r="R1494" i="15" s="1"/>
  <c r="S1519" i="15"/>
  <c r="S1543" i="15"/>
  <c r="O1548" i="15"/>
  <c r="O1583" i="15"/>
  <c r="R1583" i="15" s="1"/>
  <c r="O1619" i="15"/>
  <c r="R1619" i="15" s="1"/>
  <c r="O1671" i="15"/>
  <c r="R1671" i="15" s="1"/>
  <c r="O1673" i="15"/>
  <c r="R1673" i="15" s="1"/>
  <c r="O1696" i="15"/>
  <c r="R1696" i="15" s="1"/>
  <c r="O1712" i="15"/>
  <c r="O1719" i="15"/>
  <c r="R1719" i="15" s="1"/>
  <c r="O1733" i="15"/>
  <c r="R1733" i="15" s="1"/>
  <c r="O1744" i="15"/>
  <c r="O1746" i="15"/>
  <c r="O1820" i="15"/>
  <c r="S128" i="15"/>
  <c r="S323" i="15"/>
  <c r="S497" i="15"/>
  <c r="S917" i="15"/>
  <c r="S1280" i="15"/>
  <c r="O23" i="15"/>
  <c r="R23" i="15" s="1"/>
  <c r="O39" i="15"/>
  <c r="R39" i="15" s="1"/>
  <c r="O46" i="15"/>
  <c r="R46" i="15" s="1"/>
  <c r="O57" i="15"/>
  <c r="R57" i="15" s="1"/>
  <c r="O59" i="15"/>
  <c r="R59" i="15" s="1"/>
  <c r="O83" i="15"/>
  <c r="O91" i="15"/>
  <c r="R91" i="15" s="1"/>
  <c r="O98" i="15"/>
  <c r="R98" i="15" s="1"/>
  <c r="O100" i="15"/>
  <c r="R100" i="15" s="1"/>
  <c r="O102" i="15"/>
  <c r="R102" i="15" s="1"/>
  <c r="O107" i="15"/>
  <c r="R107" i="15" s="1"/>
  <c r="S120" i="15"/>
  <c r="O123" i="15"/>
  <c r="R123" i="15" s="1"/>
  <c r="O147" i="15"/>
  <c r="R147" i="15" s="1"/>
  <c r="O155" i="15"/>
  <c r="R155" i="15" s="1"/>
  <c r="O160" i="15"/>
  <c r="R160" i="15" s="1"/>
  <c r="S173" i="15"/>
  <c r="O183" i="15"/>
  <c r="R183" i="15" s="1"/>
  <c r="O193" i="15"/>
  <c r="R193" i="15" s="1"/>
  <c r="O200" i="15"/>
  <c r="R200" i="15" s="1"/>
  <c r="O202" i="15"/>
  <c r="R202" i="15" s="1"/>
  <c r="O215" i="15"/>
  <c r="O225" i="15"/>
  <c r="R225" i="15" s="1"/>
  <c r="O237" i="15"/>
  <c r="R237" i="15" s="1"/>
  <c r="O266" i="15"/>
  <c r="R266" i="15" s="1"/>
  <c r="O271" i="15"/>
  <c r="R271" i="15" s="1"/>
  <c r="O301" i="15"/>
  <c r="R301" i="15" s="1"/>
  <c r="O330" i="15"/>
  <c r="R330" i="15" s="1"/>
  <c r="O335" i="15"/>
  <c r="R335" i="15" s="1"/>
  <c r="O365" i="15"/>
  <c r="S369" i="15"/>
  <c r="O394" i="15"/>
  <c r="R394" i="15" s="1"/>
  <c r="O399" i="15"/>
  <c r="R399" i="15" s="1"/>
  <c r="S426" i="15"/>
  <c r="O429" i="15"/>
  <c r="R429" i="15" s="1"/>
  <c r="O451" i="15"/>
  <c r="R451" i="15" s="1"/>
  <c r="O473" i="15"/>
  <c r="O537" i="15"/>
  <c r="R537" i="15" s="1"/>
  <c r="O551" i="15"/>
  <c r="O564" i="15"/>
  <c r="R564" i="15" s="1"/>
  <c r="O575" i="15"/>
  <c r="R575" i="15" s="1"/>
  <c r="O607" i="15"/>
  <c r="R607" i="15" s="1"/>
  <c r="O610" i="15"/>
  <c r="R610" i="15" s="1"/>
  <c r="O625" i="15"/>
  <c r="R625" i="15" s="1"/>
  <c r="O633" i="15"/>
  <c r="R633" i="15" s="1"/>
  <c r="S635" i="15"/>
  <c r="O646" i="15"/>
  <c r="S653" i="15"/>
  <c r="S657" i="15"/>
  <c r="O667" i="15"/>
  <c r="R667" i="15" s="1"/>
  <c r="O686" i="15"/>
  <c r="R686" i="15" s="1"/>
  <c r="O701" i="15"/>
  <c r="O704" i="15"/>
  <c r="R704" i="15" s="1"/>
  <c r="O736" i="15"/>
  <c r="R736" i="15" s="1"/>
  <c r="O749" i="15"/>
  <c r="R749" i="15" s="1"/>
  <c r="S769" i="15"/>
  <c r="O779" i="15"/>
  <c r="R779" i="15" s="1"/>
  <c r="O796" i="15"/>
  <c r="S796" i="15" s="1"/>
  <c r="O801" i="15"/>
  <c r="R801" i="15" s="1"/>
  <c r="O828" i="15"/>
  <c r="R828" i="15" s="1"/>
  <c r="O842" i="15"/>
  <c r="R842" i="15" s="1"/>
  <c r="O861" i="15"/>
  <c r="R861" i="15" s="1"/>
  <c r="O877" i="15"/>
  <c r="R877" i="15" s="1"/>
  <c r="O881" i="15"/>
  <c r="S893" i="15"/>
  <c r="O932" i="15"/>
  <c r="R932" i="15" s="1"/>
  <c r="O935" i="15"/>
  <c r="O955" i="15"/>
  <c r="R955" i="15" s="1"/>
  <c r="S977" i="15"/>
  <c r="O985" i="15"/>
  <c r="S987" i="15"/>
  <c r="O1017" i="15"/>
  <c r="R1017" i="15" s="1"/>
  <c r="O1049" i="15"/>
  <c r="R1049" i="15" s="1"/>
  <c r="O1053" i="15"/>
  <c r="O1091" i="15"/>
  <c r="R1091" i="15" s="1"/>
  <c r="O1162" i="15"/>
  <c r="O1186" i="15"/>
  <c r="O1219" i="15"/>
  <c r="R1219" i="15" s="1"/>
  <c r="O1240" i="15"/>
  <c r="R1240" i="15" s="1"/>
  <c r="S1244" i="15"/>
  <c r="O1249" i="15"/>
  <c r="R1258" i="15"/>
  <c r="O1265" i="15"/>
  <c r="R1265" i="15" s="1"/>
  <c r="N1271" i="15"/>
  <c r="O1272" i="15"/>
  <c r="R1272" i="15" s="1"/>
  <c r="O1304" i="15"/>
  <c r="R1304" i="15" s="1"/>
  <c r="O1311" i="15"/>
  <c r="N1315" i="15"/>
  <c r="I1325" i="15"/>
  <c r="O1335" i="15"/>
  <c r="R1335" i="15" s="1"/>
  <c r="O1368" i="15"/>
  <c r="R1368" i="15" s="1"/>
  <c r="O1370" i="15"/>
  <c r="O1414" i="15"/>
  <c r="S1414" i="15" s="1"/>
  <c r="S1416" i="15"/>
  <c r="N1426" i="15"/>
  <c r="O1432" i="15"/>
  <c r="R1432" i="15" s="1"/>
  <c r="O1524" i="15"/>
  <c r="R1524" i="15" s="1"/>
  <c r="O1594" i="15"/>
  <c r="S1594" i="15" s="1"/>
  <c r="O1624" i="15"/>
  <c r="R1624" i="15" s="1"/>
  <c r="S1774" i="15"/>
  <c r="S2023" i="15"/>
  <c r="R2024" i="15"/>
  <c r="N2038" i="15"/>
  <c r="N2050" i="15"/>
  <c r="O2064" i="15"/>
  <c r="R2064" i="15" s="1"/>
  <c r="N2074" i="15"/>
  <c r="N2098" i="15"/>
  <c r="N2102" i="15"/>
  <c r="S2303" i="15"/>
  <c r="S2428" i="15"/>
  <c r="N2573" i="15"/>
  <c r="N2575" i="15"/>
  <c r="N2578" i="15"/>
  <c r="S2970" i="15"/>
  <c r="S2986" i="15"/>
  <c r="S2990" i="15"/>
  <c r="S3006" i="15"/>
  <c r="O3136" i="15"/>
  <c r="S3136" i="15" s="1"/>
  <c r="O1840" i="15"/>
  <c r="O1849" i="15"/>
  <c r="O1921" i="15"/>
  <c r="R1921" i="15" s="1"/>
  <c r="O1926" i="15"/>
  <c r="R1926" i="15" s="1"/>
  <c r="S1960" i="15"/>
  <c r="O1965" i="15"/>
  <c r="O1974" i="15"/>
  <c r="R1974" i="15" s="1"/>
  <c r="O1998" i="15"/>
  <c r="R1998" i="15" s="1"/>
  <c r="O2014" i="15"/>
  <c r="S2018" i="15"/>
  <c r="O2019" i="15"/>
  <c r="R2019" i="15" s="1"/>
  <c r="O2047" i="15"/>
  <c r="R2047" i="15" s="1"/>
  <c r="S2049" i="15"/>
  <c r="I2058" i="15"/>
  <c r="S2068" i="15"/>
  <c r="N2077" i="15"/>
  <c r="N2088" i="15"/>
  <c r="O2100" i="15"/>
  <c r="R2100" i="15" s="1"/>
  <c r="O2159" i="15"/>
  <c r="R2159" i="15" s="1"/>
  <c r="O2192" i="15"/>
  <c r="R2192" i="15" s="1"/>
  <c r="O2199" i="15"/>
  <c r="R2199" i="15" s="1"/>
  <c r="O2210" i="15"/>
  <c r="O2225" i="15"/>
  <c r="S2275" i="15"/>
  <c r="O2289" i="15"/>
  <c r="R2289" i="15" s="1"/>
  <c r="O2324" i="15"/>
  <c r="R2324" i="15" s="1"/>
  <c r="O2336" i="15"/>
  <c r="S2336" i="15" s="1"/>
  <c r="O2338" i="15"/>
  <c r="R2338" i="15" s="1"/>
  <c r="O2356" i="15"/>
  <c r="R2356" i="15" s="1"/>
  <c r="O2379" i="15"/>
  <c r="R2379" i="15" s="1"/>
  <c r="O2395" i="15"/>
  <c r="S2395" i="15" s="1"/>
  <c r="O2404" i="15"/>
  <c r="O2436" i="15"/>
  <c r="S2436" i="15" s="1"/>
  <c r="S2447" i="15"/>
  <c r="O2479" i="15"/>
  <c r="O2498" i="15"/>
  <c r="R2498" i="15" s="1"/>
  <c r="O2500" i="15"/>
  <c r="S2500" i="15" s="1"/>
  <c r="O2567" i="15"/>
  <c r="R2567" i="15" s="1"/>
  <c r="O2569" i="15"/>
  <c r="O2578" i="15"/>
  <c r="R2578" i="15" s="1"/>
  <c r="O2580" i="15"/>
  <c r="R2580" i="15" s="1"/>
  <c r="O2582" i="15"/>
  <c r="R2582" i="15" s="1"/>
  <c r="S2601" i="15"/>
  <c r="O2612" i="15"/>
  <c r="S2612" i="15" s="1"/>
  <c r="O2622" i="15"/>
  <c r="R2622" i="15" s="1"/>
  <c r="O2644" i="15"/>
  <c r="R2644" i="15" s="1"/>
  <c r="O2650" i="15"/>
  <c r="O2704" i="15"/>
  <c r="S2704" i="15" s="1"/>
  <c r="O2713" i="15"/>
  <c r="S2713" i="15" s="1"/>
  <c r="O2768" i="15"/>
  <c r="O2776" i="15"/>
  <c r="R2776" i="15" s="1"/>
  <c r="O2797" i="15"/>
  <c r="R2797" i="15" s="1"/>
  <c r="O2844" i="15"/>
  <c r="R2844" i="15" s="1"/>
  <c r="I2848" i="15"/>
  <c r="O2859" i="15"/>
  <c r="I2877" i="15"/>
  <c r="O2886" i="15"/>
  <c r="R2886" i="15" s="1"/>
  <c r="O2893" i="15"/>
  <c r="R2893" i="15" s="1"/>
  <c r="O2963" i="15"/>
  <c r="R2963" i="15" s="1"/>
  <c r="O3014" i="15"/>
  <c r="R3014" i="15" s="1"/>
  <c r="O3016" i="15"/>
  <c r="O3028" i="15"/>
  <c r="O3040" i="15"/>
  <c r="R3040" i="15" s="1"/>
  <c r="O3052" i="15"/>
  <c r="S3052" i="15" s="1"/>
  <c r="S3058" i="15"/>
  <c r="O3068" i="15"/>
  <c r="S3068" i="15" s="1"/>
  <c r="O3082" i="15"/>
  <c r="O3089" i="15"/>
  <c r="S3089" i="15" s="1"/>
  <c r="O3098" i="15"/>
  <c r="R3098" i="15" s="1"/>
  <c r="O3105" i="15"/>
  <c r="S3105" i="15" s="1"/>
  <c r="O3124" i="15"/>
  <c r="R3124" i="15" s="1"/>
  <c r="O3159" i="15"/>
  <c r="R3159" i="15" s="1"/>
  <c r="S1910" i="15"/>
  <c r="R3923" i="15"/>
  <c r="S3923" i="15"/>
  <c r="O1837" i="15"/>
  <c r="O1846" i="15"/>
  <c r="R1846" i="15" s="1"/>
  <c r="O1848" i="15"/>
  <c r="O1875" i="15"/>
  <c r="R1875" i="15" s="1"/>
  <c r="O1882" i="15"/>
  <c r="R1904" i="15"/>
  <c r="O1930" i="15"/>
  <c r="R1930" i="15" s="1"/>
  <c r="O1971" i="15"/>
  <c r="R1971" i="15" s="1"/>
  <c r="S1973" i="15"/>
  <c r="O2013" i="15"/>
  <c r="R2013" i="15" s="1"/>
  <c r="O2035" i="15"/>
  <c r="I2037" i="15"/>
  <c r="N2040" i="15"/>
  <c r="O2042" i="15"/>
  <c r="S2042" i="15" s="1"/>
  <c r="O2079" i="15"/>
  <c r="R2079" i="15" s="1"/>
  <c r="O2081" i="15"/>
  <c r="O2126" i="15"/>
  <c r="R2126" i="15" s="1"/>
  <c r="O2132" i="15"/>
  <c r="O2156" i="15"/>
  <c r="S2156" i="15" s="1"/>
  <c r="O2171" i="15"/>
  <c r="R2171" i="15" s="1"/>
  <c r="O2178" i="15"/>
  <c r="R2178" i="15" s="1"/>
  <c r="O2194" i="15"/>
  <c r="O2203" i="15"/>
  <c r="O2224" i="15"/>
  <c r="O2249" i="15"/>
  <c r="R2249" i="15" s="1"/>
  <c r="R2265" i="15"/>
  <c r="O2268" i="15"/>
  <c r="R2268" i="15" s="1"/>
  <c r="O2282" i="15"/>
  <c r="R2282" i="15" s="1"/>
  <c r="O2287" i="15"/>
  <c r="R2287" i="15" s="1"/>
  <c r="O2304" i="15"/>
  <c r="S2304" i="15" s="1"/>
  <c r="O2335" i="15"/>
  <c r="S2335" i="15" s="1"/>
  <c r="O2388" i="15"/>
  <c r="O2401" i="15"/>
  <c r="R2401" i="15" s="1"/>
  <c r="O2412" i="15"/>
  <c r="S2412" i="15" s="1"/>
  <c r="O2419" i="15"/>
  <c r="O2425" i="15"/>
  <c r="R2425" i="15" s="1"/>
  <c r="O2427" i="15"/>
  <c r="O2440" i="15"/>
  <c r="R2440" i="15" s="1"/>
  <c r="O2442" i="15"/>
  <c r="S2442" i="15" s="1"/>
  <c r="O2451" i="15"/>
  <c r="O2478" i="15"/>
  <c r="S2478" i="15" s="1"/>
  <c r="O2491" i="15"/>
  <c r="O2531" i="15"/>
  <c r="S2531" i="15" s="1"/>
  <c r="O2566" i="15"/>
  <c r="R2566" i="15" s="1"/>
  <c r="O2586" i="15"/>
  <c r="R2586" i="15" s="1"/>
  <c r="S2590" i="15"/>
  <c r="O2605" i="15"/>
  <c r="O2637" i="15"/>
  <c r="R2637" i="15" s="1"/>
  <c r="O2685" i="15"/>
  <c r="R2685" i="15" s="1"/>
  <c r="S2698" i="15"/>
  <c r="O2703" i="15"/>
  <c r="S2703" i="15" s="1"/>
  <c r="S2723" i="15"/>
  <c r="O2758" i="15"/>
  <c r="S2758" i="15" s="1"/>
  <c r="O2786" i="15"/>
  <c r="R2786" i="15" s="1"/>
  <c r="O2794" i="15"/>
  <c r="R2794" i="15" s="1"/>
  <c r="O2796" i="15"/>
  <c r="O2807" i="15"/>
  <c r="S2816" i="15"/>
  <c r="O2827" i="15"/>
  <c r="O2829" i="15"/>
  <c r="O2839" i="15"/>
  <c r="R2839" i="15" s="1"/>
  <c r="N2845" i="15"/>
  <c r="O2865" i="15"/>
  <c r="O2874" i="15"/>
  <c r="R2874" i="15" s="1"/>
  <c r="O2917" i="15"/>
  <c r="R2917" i="15" s="1"/>
  <c r="R2946" i="15"/>
  <c r="O2950" i="15"/>
  <c r="O2958" i="15"/>
  <c r="R2958" i="15" s="1"/>
  <c r="O2976" i="15"/>
  <c r="R2976" i="15" s="1"/>
  <c r="O2992" i="15"/>
  <c r="R2992" i="15" s="1"/>
  <c r="O3013" i="15"/>
  <c r="O3048" i="15"/>
  <c r="O3056" i="15"/>
  <c r="R3056" i="15" s="1"/>
  <c r="O3072" i="15"/>
  <c r="R3072" i="15" s="1"/>
  <c r="O3121" i="15"/>
  <c r="S3123" i="15"/>
  <c r="O3126" i="15"/>
  <c r="S3126" i="15" s="1"/>
  <c r="O3132" i="15"/>
  <c r="O3137" i="15"/>
  <c r="S3137" i="15" s="1"/>
  <c r="S2003" i="15"/>
  <c r="O2006" i="15"/>
  <c r="R2006" i="15" s="1"/>
  <c r="S2057" i="15"/>
  <c r="N2068" i="15"/>
  <c r="S2277" i="15"/>
  <c r="N2316" i="15"/>
  <c r="N2334" i="15"/>
  <c r="S2372" i="15"/>
  <c r="N2572" i="15"/>
  <c r="S2818" i="15"/>
  <c r="N2873" i="15"/>
  <c r="S3160" i="15"/>
  <c r="S1919" i="15"/>
  <c r="O1925" i="15"/>
  <c r="R1925" i="15" s="1"/>
  <c r="O1934" i="15"/>
  <c r="R1934" i="15" s="1"/>
  <c r="S1952" i="15"/>
  <c r="S1976" i="15"/>
  <c r="O2001" i="15"/>
  <c r="O2015" i="15"/>
  <c r="N2032" i="15"/>
  <c r="I2034" i="15"/>
  <c r="N2042" i="15"/>
  <c r="O2046" i="15"/>
  <c r="N2052" i="15"/>
  <c r="O2062" i="15"/>
  <c r="N2069" i="15"/>
  <c r="N2082" i="15"/>
  <c r="O2083" i="15"/>
  <c r="O2085" i="15"/>
  <c r="R2085" i="15" s="1"/>
  <c r="O2146" i="15"/>
  <c r="R2146" i="15" s="1"/>
  <c r="O2175" i="15"/>
  <c r="S2274" i="15"/>
  <c r="O2290" i="15"/>
  <c r="O2297" i="15"/>
  <c r="S2297" i="15" s="1"/>
  <c r="O2332" i="15"/>
  <c r="R2332" i="15" s="1"/>
  <c r="N2335" i="15"/>
  <c r="O2339" i="15"/>
  <c r="R2339" i="15" s="1"/>
  <c r="O2341" i="15"/>
  <c r="S2341" i="15" s="1"/>
  <c r="O2348" i="15"/>
  <c r="R2348" i="15" s="1"/>
  <c r="O2378" i="15"/>
  <c r="R2378" i="15" s="1"/>
  <c r="O2433" i="15"/>
  <c r="R2433" i="15" s="1"/>
  <c r="O2435" i="15"/>
  <c r="O2475" i="15"/>
  <c r="R2475" i="15" s="1"/>
  <c r="O2497" i="15"/>
  <c r="R2497" i="15" s="1"/>
  <c r="O2519" i="15"/>
  <c r="S2519" i="15" s="1"/>
  <c r="O2530" i="15"/>
  <c r="S2530" i="15" s="1"/>
  <c r="O2543" i="15"/>
  <c r="R2543" i="15" s="1"/>
  <c r="O2557" i="15"/>
  <c r="R2557" i="15" s="1"/>
  <c r="O2568" i="15"/>
  <c r="S2568" i="15" s="1"/>
  <c r="O2581" i="15"/>
  <c r="O2592" i="15"/>
  <c r="S2592" i="15" s="1"/>
  <c r="O2600" i="15"/>
  <c r="R2600" i="15" s="1"/>
  <c r="O2619" i="15"/>
  <c r="R2619" i="15" s="1"/>
  <c r="O2621" i="15"/>
  <c r="R2621" i="15" s="1"/>
  <c r="O2655" i="15"/>
  <c r="O2678" i="15"/>
  <c r="R2678" i="15" s="1"/>
  <c r="O2700" i="15"/>
  <c r="O2732" i="15"/>
  <c r="R2732" i="15" s="1"/>
  <c r="O2763" i="15"/>
  <c r="R2763" i="15" s="1"/>
  <c r="O2765" i="15"/>
  <c r="O2781" i="15"/>
  <c r="O2783" i="15"/>
  <c r="S2783" i="15" s="1"/>
  <c r="O2800" i="15"/>
  <c r="S2800" i="15" s="1"/>
  <c r="O2822" i="15"/>
  <c r="O2824" i="15"/>
  <c r="R2824" i="15" s="1"/>
  <c r="O2826" i="15"/>
  <c r="S2826" i="15" s="1"/>
  <c r="O2843" i="15"/>
  <c r="R2843" i="15" s="1"/>
  <c r="O2854" i="15"/>
  <c r="R2854" i="15" s="1"/>
  <c r="O2856" i="15"/>
  <c r="R2856" i="15" s="1"/>
  <c r="O2914" i="15"/>
  <c r="O2941" i="15"/>
  <c r="R2941" i="15" s="1"/>
  <c r="O2967" i="15"/>
  <c r="R2967" i="15" s="1"/>
  <c r="O2973" i="15"/>
  <c r="S2975" i="15"/>
  <c r="O2978" i="15"/>
  <c r="S2978" i="15" s="1"/>
  <c r="O2989" i="15"/>
  <c r="S2991" i="15"/>
  <c r="O2994" i="15"/>
  <c r="S2994" i="15" s="1"/>
  <c r="O3005" i="15"/>
  <c r="R3005" i="15" s="1"/>
  <c r="S3034" i="15"/>
  <c r="O3043" i="15"/>
  <c r="O3045" i="15"/>
  <c r="O3064" i="15"/>
  <c r="R3064" i="15" s="1"/>
  <c r="O3080" i="15"/>
  <c r="R3080" i="15" s="1"/>
  <c r="S3095" i="15"/>
  <c r="O3145" i="15"/>
  <c r="R3145" i="15" s="1"/>
  <c r="O3158" i="15"/>
  <c r="R3158" i="15" s="1"/>
  <c r="O1884" i="15"/>
  <c r="R1884" i="15" s="1"/>
  <c r="N2044" i="15"/>
  <c r="S3010" i="15"/>
  <c r="S3026" i="15"/>
  <c r="S3103" i="15"/>
  <c r="O1838" i="15"/>
  <c r="R1838" i="15" s="1"/>
  <c r="O1845" i="15"/>
  <c r="R1845" i="15" s="1"/>
  <c r="S1867" i="15"/>
  <c r="O1874" i="15"/>
  <c r="R1874" i="15" s="1"/>
  <c r="O1876" i="15"/>
  <c r="O1883" i="15"/>
  <c r="S1883" i="15" s="1"/>
  <c r="O1890" i="15"/>
  <c r="S1890" i="15" s="1"/>
  <c r="O1899" i="15"/>
  <c r="R1899" i="15" s="1"/>
  <c r="O1903" i="15"/>
  <c r="R1903" i="15" s="1"/>
  <c r="O1942" i="15"/>
  <c r="R1942" i="15" s="1"/>
  <c r="O1945" i="15"/>
  <c r="R1945" i="15" s="1"/>
  <c r="O1961" i="15"/>
  <c r="O1968" i="15"/>
  <c r="O1983" i="15"/>
  <c r="O1985" i="15"/>
  <c r="S1985" i="15" s="1"/>
  <c r="O1987" i="15"/>
  <c r="R1987" i="15" s="1"/>
  <c r="O1989" i="15"/>
  <c r="R1989" i="15" s="1"/>
  <c r="O2012" i="15"/>
  <c r="O2027" i="15"/>
  <c r="O2032" i="15"/>
  <c r="R2032" i="15" s="1"/>
  <c r="O2036" i="15"/>
  <c r="R2036" i="15" s="1"/>
  <c r="O2041" i="15"/>
  <c r="R2041" i="15" s="1"/>
  <c r="O2048" i="15"/>
  <c r="R2048" i="15" s="1"/>
  <c r="S2056" i="15"/>
  <c r="O2059" i="15"/>
  <c r="O2078" i="15"/>
  <c r="S2084" i="15"/>
  <c r="I2100" i="15"/>
  <c r="O2115" i="15"/>
  <c r="S2115" i="15" s="1"/>
  <c r="O2143" i="15"/>
  <c r="O2157" i="15"/>
  <c r="R2157" i="15" s="1"/>
  <c r="O2193" i="15"/>
  <c r="O2195" i="15"/>
  <c r="O2202" i="15"/>
  <c r="O2218" i="15"/>
  <c r="S2218" i="15" s="1"/>
  <c r="O2223" i="15"/>
  <c r="O2237" i="15"/>
  <c r="R2237" i="15" s="1"/>
  <c r="O2242" i="15"/>
  <c r="R2242" i="15" s="1"/>
  <c r="O2283" i="15"/>
  <c r="R2283" i="15" s="1"/>
  <c r="N2312" i="15"/>
  <c r="O2366" i="15"/>
  <c r="R2366" i="15" s="1"/>
  <c r="O2373" i="15"/>
  <c r="O2424" i="15"/>
  <c r="R2424" i="15" s="1"/>
  <c r="O2426" i="15"/>
  <c r="S2481" i="15"/>
  <c r="O2512" i="15"/>
  <c r="S2512" i="15" s="1"/>
  <c r="O2551" i="15"/>
  <c r="R2551" i="15" s="1"/>
  <c r="O2574" i="15"/>
  <c r="O2576" i="15"/>
  <c r="S2576" i="15" s="1"/>
  <c r="O2585" i="15"/>
  <c r="O2606" i="15"/>
  <c r="R2606" i="15" s="1"/>
  <c r="O2631" i="15"/>
  <c r="R2631" i="15" s="1"/>
  <c r="O2665" i="15"/>
  <c r="O2670" i="15"/>
  <c r="R2670" i="15" s="1"/>
  <c r="O2675" i="15"/>
  <c r="S2675" i="15" s="1"/>
  <c r="S2695" i="15"/>
  <c r="O2702" i="15"/>
  <c r="R2702" i="15" s="1"/>
  <c r="O2753" i="15"/>
  <c r="O2808" i="15"/>
  <c r="R2808" i="15" s="1"/>
  <c r="O2828" i="15"/>
  <c r="R2828" i="15" s="1"/>
  <c r="O2878" i="15"/>
  <c r="S2878" i="15" s="1"/>
  <c r="O2905" i="15"/>
  <c r="R2905" i="15" s="1"/>
  <c r="O2909" i="15"/>
  <c r="R2909" i="15" s="1"/>
  <c r="O2920" i="15"/>
  <c r="R2920" i="15" s="1"/>
  <c r="O2929" i="15"/>
  <c r="S2929" i="15" s="1"/>
  <c r="O2938" i="15"/>
  <c r="O2945" i="15"/>
  <c r="O3020" i="15"/>
  <c r="S3020" i="15" s="1"/>
  <c r="O3036" i="15"/>
  <c r="S3036" i="15" s="1"/>
  <c r="S3042" i="15"/>
  <c r="O3059" i="15"/>
  <c r="R3059" i="15" s="1"/>
  <c r="O3061" i="15"/>
  <c r="R3061" i="15" s="1"/>
  <c r="O3075" i="15"/>
  <c r="R3075" i="15" s="1"/>
  <c r="O3077" i="15"/>
  <c r="R3077" i="15" s="1"/>
  <c r="O3149" i="15"/>
  <c r="O3155" i="15"/>
  <c r="R3155" i="15" s="1"/>
  <c r="O3167" i="15"/>
  <c r="O3196" i="15"/>
  <c r="R3196" i="15" s="1"/>
  <c r="O3206" i="15"/>
  <c r="R3206" i="15" s="1"/>
  <c r="O3248" i="15"/>
  <c r="R3248" i="15" s="1"/>
  <c r="O3250" i="15"/>
  <c r="R3250" i="15" s="1"/>
  <c r="O3252" i="15"/>
  <c r="S3252" i="15" s="1"/>
  <c r="S3274" i="15"/>
  <c r="O3285" i="15"/>
  <c r="R3285" i="15" s="1"/>
  <c r="O3307" i="15"/>
  <c r="R3307" i="15" s="1"/>
  <c r="O3363" i="15"/>
  <c r="R3363" i="15" s="1"/>
  <c r="O3448" i="15"/>
  <c r="R3448" i="15" s="1"/>
  <c r="O3461" i="15"/>
  <c r="S3491" i="15"/>
  <c r="O3503" i="15"/>
  <c r="O3507" i="15"/>
  <c r="R3507" i="15" s="1"/>
  <c r="S3531" i="15"/>
  <c r="O3564" i="15"/>
  <c r="O3660" i="15"/>
  <c r="O3665" i="15"/>
  <c r="O3743" i="15"/>
  <c r="R3743" i="15" s="1"/>
  <c r="O3828" i="15"/>
  <c r="O3915" i="15"/>
  <c r="R3915" i="15" s="1"/>
  <c r="S3949" i="15"/>
  <c r="S3980" i="15"/>
  <c r="O4031" i="15"/>
  <c r="O4051" i="15"/>
  <c r="R4051" i="15" s="1"/>
  <c r="O4060" i="15"/>
  <c r="R4060" i="15" s="1"/>
  <c r="O4179" i="15"/>
  <c r="O4218" i="15"/>
  <c r="S4224" i="15"/>
  <c r="S4241" i="15"/>
  <c r="S4325" i="15"/>
  <c r="O4442" i="15"/>
  <c r="R4442" i="15" s="1"/>
  <c r="O4482" i="15"/>
  <c r="R4482" i="15" s="1"/>
  <c r="O4530" i="15"/>
  <c r="S4530" i="15" s="1"/>
  <c r="S3191" i="15"/>
  <c r="O3280" i="15"/>
  <c r="O3289" i="15"/>
  <c r="R3289" i="15" s="1"/>
  <c r="O3365" i="15"/>
  <c r="R3365" i="15" s="1"/>
  <c r="O3436" i="15"/>
  <c r="R3436" i="15" s="1"/>
  <c r="O3447" i="15"/>
  <c r="O3456" i="15"/>
  <c r="O3458" i="15"/>
  <c r="R3458" i="15" s="1"/>
  <c r="S3469" i="15"/>
  <c r="O3506" i="15"/>
  <c r="S3506" i="15" s="1"/>
  <c r="S3528" i="15"/>
  <c r="O3563" i="15"/>
  <c r="O3575" i="15"/>
  <c r="R3575" i="15" s="1"/>
  <c r="O3590" i="15"/>
  <c r="O3607" i="15"/>
  <c r="R3607" i="15" s="1"/>
  <c r="O3616" i="15"/>
  <c r="O3636" i="15"/>
  <c r="S3636" i="15" s="1"/>
  <c r="O3643" i="15"/>
  <c r="R3643" i="15" s="1"/>
  <c r="O3669" i="15"/>
  <c r="S3671" i="15"/>
  <c r="O3683" i="15"/>
  <c r="R3683" i="15" s="1"/>
  <c r="O3701" i="15"/>
  <c r="O3705" i="15"/>
  <c r="S3705" i="15" s="1"/>
  <c r="O3724" i="15"/>
  <c r="R3724" i="15" s="1"/>
  <c r="S3726" i="15"/>
  <c r="O3788" i="15"/>
  <c r="R3788" i="15" s="1"/>
  <c r="O3797" i="15"/>
  <c r="R3797" i="15" s="1"/>
  <c r="O3804" i="15"/>
  <c r="R3804" i="15" s="1"/>
  <c r="O3832" i="15"/>
  <c r="O3885" i="15"/>
  <c r="R3885" i="15" s="1"/>
  <c r="O3901" i="15"/>
  <c r="O3921" i="15"/>
  <c r="O3968" i="15"/>
  <c r="R3968" i="15" s="1"/>
  <c r="O3979" i="15"/>
  <c r="O4018" i="15"/>
  <c r="R4018" i="15" s="1"/>
  <c r="O4023" i="15"/>
  <c r="R4023" i="15" s="1"/>
  <c r="O4025" i="15"/>
  <c r="S4025" i="15" s="1"/>
  <c r="O4045" i="15"/>
  <c r="R4045" i="15" s="1"/>
  <c r="O4050" i="15"/>
  <c r="S4050" i="15" s="1"/>
  <c r="O4068" i="15"/>
  <c r="R4068" i="15" s="1"/>
  <c r="O4085" i="15"/>
  <c r="R4085" i="15" s="1"/>
  <c r="S4089" i="15"/>
  <c r="O4110" i="15"/>
  <c r="S4112" i="15"/>
  <c r="O4122" i="15"/>
  <c r="R4122" i="15" s="1"/>
  <c r="O4165" i="15"/>
  <c r="O4174" i="15"/>
  <c r="O4200" i="15"/>
  <c r="R4200" i="15" s="1"/>
  <c r="O4222" i="15"/>
  <c r="O4251" i="15"/>
  <c r="R4251" i="15" s="1"/>
  <c r="O4284" i="15"/>
  <c r="R4284" i="15" s="1"/>
  <c r="O4286" i="15"/>
  <c r="S4286" i="15" s="1"/>
  <c r="O4291" i="15"/>
  <c r="R4291" i="15" s="1"/>
  <c r="O4305" i="15"/>
  <c r="O4308" i="15"/>
  <c r="O4334" i="15"/>
  <c r="R4334" i="15" s="1"/>
  <c r="O4336" i="15"/>
  <c r="O4381" i="15"/>
  <c r="R4381" i="15" s="1"/>
  <c r="O4392" i="15"/>
  <c r="R4392" i="15" s="1"/>
  <c r="O4406" i="15"/>
  <c r="R4406" i="15" s="1"/>
  <c r="O4414" i="15"/>
  <c r="R4414" i="15" s="1"/>
  <c r="O4429" i="15"/>
  <c r="R4429" i="15" s="1"/>
  <c r="O4462" i="15"/>
  <c r="R4462" i="15" s="1"/>
  <c r="O4466" i="15"/>
  <c r="S4466" i="15" s="1"/>
  <c r="O4468" i="15"/>
  <c r="O4476" i="15"/>
  <c r="R4478" i="15"/>
  <c r="O4481" i="15"/>
  <c r="R4481" i="15" s="1"/>
  <c r="O4484" i="15"/>
  <c r="R4484" i="15" s="1"/>
  <c r="O4496" i="15"/>
  <c r="S4496" i="15" s="1"/>
  <c r="O4552" i="15"/>
  <c r="O4558" i="15"/>
  <c r="R4558" i="15" s="1"/>
  <c r="O3169" i="15"/>
  <c r="R3169" i="15" s="1"/>
  <c r="O3171" i="15"/>
  <c r="R3171" i="15" s="1"/>
  <c r="O3219" i="15"/>
  <c r="R3219" i="15" s="1"/>
  <c r="S3880" i="15"/>
  <c r="S4205" i="15"/>
  <c r="O3326" i="15"/>
  <c r="R3326" i="15" s="1"/>
  <c r="O3382" i="15"/>
  <c r="R3382" i="15" s="1"/>
  <c r="O3465" i="15"/>
  <c r="S3623" i="15"/>
  <c r="O3695" i="15"/>
  <c r="R3695" i="15" s="1"/>
  <c r="S3744" i="15"/>
  <c r="S3836" i="15"/>
  <c r="O4281" i="15"/>
  <c r="O4297" i="15"/>
  <c r="S4297" i="15" s="1"/>
  <c r="S4342" i="15"/>
  <c r="O4349" i="15"/>
  <c r="R4349" i="15" s="1"/>
  <c r="O4383" i="15"/>
  <c r="O4410" i="15"/>
  <c r="R4410" i="15" s="1"/>
  <c r="O4473" i="15"/>
  <c r="R4473" i="15" s="1"/>
  <c r="O4502" i="15"/>
  <c r="R4502" i="15" s="1"/>
  <c r="O4504" i="15"/>
  <c r="O4562" i="15"/>
  <c r="R4562" i="15" s="1"/>
  <c r="O4574" i="15"/>
  <c r="R4574" i="15" s="1"/>
  <c r="O4579" i="15"/>
  <c r="R4579" i="15" s="1"/>
  <c r="O4598" i="15"/>
  <c r="O3199" i="15"/>
  <c r="O3238" i="15"/>
  <c r="O3245" i="15"/>
  <c r="R3245" i="15" s="1"/>
  <c r="O3273" i="15"/>
  <c r="R3273" i="15" s="1"/>
  <c r="O3288" i="15"/>
  <c r="R3288" i="15" s="1"/>
  <c r="O3293" i="15"/>
  <c r="R3293" i="15" s="1"/>
  <c r="O3333" i="15"/>
  <c r="R3333" i="15" s="1"/>
  <c r="O3347" i="15"/>
  <c r="O3360" i="15"/>
  <c r="R3360" i="15" s="1"/>
  <c r="O3392" i="15"/>
  <c r="R3392" i="15" s="1"/>
  <c r="O3395" i="15"/>
  <c r="R3395" i="15" s="1"/>
  <c r="S3403" i="15"/>
  <c r="O3411" i="15"/>
  <c r="R3411" i="15" s="1"/>
  <c r="O3423" i="15"/>
  <c r="O3441" i="15"/>
  <c r="R3441" i="15" s="1"/>
  <c r="O3454" i="15"/>
  <c r="R3454" i="15" s="1"/>
  <c r="O3462" i="15"/>
  <c r="S3462" i="15" s="1"/>
  <c r="S3464" i="15"/>
  <c r="S3468" i="15"/>
  <c r="O3477" i="15"/>
  <c r="R3477" i="15" s="1"/>
  <c r="O3481" i="15"/>
  <c r="R3481" i="15" s="1"/>
  <c r="O3485" i="15"/>
  <c r="S3495" i="15"/>
  <c r="O3513" i="15"/>
  <c r="S3570" i="15"/>
  <c r="O3585" i="15"/>
  <c r="S3585" i="15" s="1"/>
  <c r="O3587" i="15"/>
  <c r="R3587" i="15" s="1"/>
  <c r="O3589" i="15"/>
  <c r="S3589" i="15" s="1"/>
  <c r="O3591" i="15"/>
  <c r="R3591" i="15" s="1"/>
  <c r="O3600" i="15"/>
  <c r="O3604" i="15"/>
  <c r="O3628" i="15"/>
  <c r="S3628" i="15" s="1"/>
  <c r="O3633" i="15"/>
  <c r="O3640" i="15"/>
  <c r="R3640" i="15" s="1"/>
  <c r="O3654" i="15"/>
  <c r="R3654" i="15" s="1"/>
  <c r="O3661" i="15"/>
  <c r="O3664" i="15"/>
  <c r="O3685" i="15"/>
  <c r="S3685" i="15" s="1"/>
  <c r="O3690" i="15"/>
  <c r="S3690" i="15" s="1"/>
  <c r="S3708" i="15"/>
  <c r="O3709" i="15"/>
  <c r="O3749" i="15"/>
  <c r="O3758" i="15"/>
  <c r="O3761" i="15"/>
  <c r="S3761" i="15" s="1"/>
  <c r="S3768" i="15"/>
  <c r="O3780" i="15"/>
  <c r="O3794" i="15"/>
  <c r="O3796" i="15"/>
  <c r="O3803" i="15"/>
  <c r="O3811" i="15"/>
  <c r="S3811" i="15" s="1"/>
  <c r="O3842" i="15"/>
  <c r="O3847" i="15"/>
  <c r="R3847" i="15" s="1"/>
  <c r="O3889" i="15"/>
  <c r="S3889" i="15" s="1"/>
  <c r="O3916" i="15"/>
  <c r="S3916" i="15" s="1"/>
  <c r="O3999" i="15"/>
  <c r="R3999" i="15" s="1"/>
  <c r="O4056" i="15"/>
  <c r="O4058" i="15"/>
  <c r="R4058" i="15" s="1"/>
  <c r="O4095" i="15"/>
  <c r="S4095" i="15" s="1"/>
  <c r="O4114" i="15"/>
  <c r="O4119" i="15"/>
  <c r="O4169" i="15"/>
  <c r="O4201" i="15"/>
  <c r="O4210" i="15"/>
  <c r="O4212" i="15"/>
  <c r="S4216" i="15"/>
  <c r="O4256" i="15"/>
  <c r="O4260" i="15"/>
  <c r="O4268" i="15"/>
  <c r="O4290" i="15"/>
  <c r="O4299" i="15"/>
  <c r="R4299" i="15" s="1"/>
  <c r="O4306" i="15"/>
  <c r="S4306" i="15" s="1"/>
  <c r="O4331" i="15"/>
  <c r="O4447" i="15"/>
  <c r="R4447" i="15" s="1"/>
  <c r="O4454" i="15"/>
  <c r="R4454" i="15" s="1"/>
  <c r="O4456" i="15"/>
  <c r="S4456" i="15" s="1"/>
  <c r="O4458" i="15"/>
  <c r="O4506" i="15"/>
  <c r="O4518" i="15"/>
  <c r="R4518" i="15" s="1"/>
  <c r="S4536" i="15"/>
  <c r="O4551" i="15"/>
  <c r="O4595" i="15"/>
  <c r="R4595" i="15" s="1"/>
  <c r="S3639" i="15"/>
  <c r="O4252" i="15"/>
  <c r="R4252" i="15" s="1"/>
  <c r="O4285" i="15"/>
  <c r="S4285" i="15" s="1"/>
  <c r="O4311" i="15"/>
  <c r="O4335" i="15"/>
  <c r="S4335" i="15" s="1"/>
  <c r="O4337" i="15"/>
  <c r="R4337" i="15" s="1"/>
  <c r="O4351" i="15"/>
  <c r="R4351" i="15" s="1"/>
  <c r="O4353" i="15"/>
  <c r="R4353" i="15" s="1"/>
  <c r="S4391" i="15"/>
  <c r="O4397" i="15"/>
  <c r="O4415" i="15"/>
  <c r="R4415" i="15" s="1"/>
  <c r="O4428" i="15"/>
  <c r="S4428" i="15" s="1"/>
  <c r="O4440" i="15"/>
  <c r="S4451" i="15"/>
  <c r="O4488" i="15"/>
  <c r="S4488" i="15" s="1"/>
  <c r="O4526" i="15"/>
  <c r="R4526" i="15" s="1"/>
  <c r="O4539" i="15"/>
  <c r="R4539" i="15" s="1"/>
  <c r="O4541" i="15"/>
  <c r="R4541" i="15" s="1"/>
  <c r="O4544" i="15"/>
  <c r="R4544" i="15" s="1"/>
  <c r="O3170" i="15"/>
  <c r="R3170" i="15" s="1"/>
  <c r="O3184" i="15"/>
  <c r="O3189" i="15"/>
  <c r="O3211" i="15"/>
  <c r="R3211" i="15" s="1"/>
  <c r="S3259" i="15"/>
  <c r="S3261" i="15"/>
  <c r="S3269" i="15"/>
  <c r="O3316" i="15"/>
  <c r="R3316" i="15" s="1"/>
  <c r="O3371" i="15"/>
  <c r="S3371" i="15" s="1"/>
  <c r="O3383" i="15"/>
  <c r="R3383" i="15" s="1"/>
  <c r="O3420" i="15"/>
  <c r="R3420" i="15" s="1"/>
  <c r="O3457" i="15"/>
  <c r="R3457" i="15" s="1"/>
  <c r="O3550" i="15"/>
  <c r="R3550" i="15" s="1"/>
  <c r="O3558" i="15"/>
  <c r="O3574" i="15"/>
  <c r="R3574" i="15" s="1"/>
  <c r="O3606" i="15"/>
  <c r="R3606" i="15" s="1"/>
  <c r="O3670" i="15"/>
  <c r="R3670" i="15" s="1"/>
  <c r="R3715" i="15"/>
  <c r="O3723" i="15"/>
  <c r="R3723" i="15" s="1"/>
  <c r="S3816" i="15"/>
  <c r="O3893" i="15"/>
  <c r="O3935" i="15"/>
  <c r="R3935" i="15" s="1"/>
  <c r="O3969" i="15"/>
  <c r="R3969" i="15" s="1"/>
  <c r="S4055" i="15"/>
  <c r="O4099" i="15"/>
  <c r="R4099" i="15" s="1"/>
  <c r="O4221" i="15"/>
  <c r="R4221" i="15" s="1"/>
  <c r="S4275" i="15"/>
  <c r="O3270" i="15"/>
  <c r="R3270" i="15" s="1"/>
  <c r="S3494" i="15"/>
  <c r="O3552" i="15"/>
  <c r="O3555" i="15"/>
  <c r="O3580" i="15"/>
  <c r="R3580" i="15" s="1"/>
  <c r="O3627" i="15"/>
  <c r="R3627" i="15" s="1"/>
  <c r="O3651" i="15"/>
  <c r="R3651" i="15" s="1"/>
  <c r="S3655" i="15"/>
  <c r="O3684" i="15"/>
  <c r="O4080" i="15"/>
  <c r="R4080" i="15" s="1"/>
  <c r="S4156" i="15"/>
  <c r="O4191" i="15"/>
  <c r="R4191" i="15" s="1"/>
  <c r="O4242" i="15"/>
  <c r="O4321" i="15"/>
  <c r="R4321" i="15" s="1"/>
  <c r="O4330" i="15"/>
  <c r="R4330" i="15" s="1"/>
  <c r="O4355" i="15"/>
  <c r="S4359" i="15"/>
  <c r="O4364" i="15"/>
  <c r="R4364" i="15" s="1"/>
  <c r="O4366" i="15"/>
  <c r="S4366" i="15" s="1"/>
  <c r="O4401" i="15"/>
  <c r="O4409" i="15"/>
  <c r="R4409" i="15" s="1"/>
  <c r="O4419" i="15"/>
  <c r="R4419" i="15" s="1"/>
  <c r="O4485" i="15"/>
  <c r="O4490" i="15"/>
  <c r="R4490" i="15" s="1"/>
  <c r="O4512" i="15"/>
  <c r="S4512" i="15" s="1"/>
  <c r="S4584" i="15"/>
  <c r="S4667" i="15"/>
  <c r="O4715" i="15"/>
  <c r="O4841" i="15"/>
  <c r="S4841" i="15" s="1"/>
  <c r="O4866" i="15"/>
  <c r="R4866" i="15" s="1"/>
  <c r="O4972" i="15"/>
  <c r="O5171" i="15"/>
  <c r="R5171" i="15" s="1"/>
  <c r="S5341" i="15"/>
  <c r="S5407" i="15"/>
  <c r="O5657" i="15"/>
  <c r="O5722" i="15"/>
  <c r="O5724" i="15"/>
  <c r="R5724" i="15" s="1"/>
  <c r="O5738" i="15"/>
  <c r="O5740" i="15"/>
  <c r="O5751" i="15"/>
  <c r="R5751" i="15" s="1"/>
  <c r="S5757" i="15"/>
  <c r="O5760" i="15"/>
  <c r="R5760" i="15" s="1"/>
  <c r="O5765" i="15"/>
  <c r="O5777" i="15"/>
  <c r="R5777" i="15" s="1"/>
  <c r="O5794" i="15"/>
  <c r="O5809" i="15"/>
  <c r="O5811" i="15"/>
  <c r="S5811" i="15" s="1"/>
  <c r="O5829" i="15"/>
  <c r="R5829" i="15" s="1"/>
  <c r="O5893" i="15"/>
  <c r="R5893" i="15" s="1"/>
  <c r="O5898" i="15"/>
  <c r="O5902" i="15"/>
  <c r="R5902" i="15" s="1"/>
  <c r="O5911" i="15"/>
  <c r="O5946" i="15"/>
  <c r="O5967" i="15"/>
  <c r="R5967" i="15" s="1"/>
  <c r="O6027" i="15"/>
  <c r="R6027" i="15" s="1"/>
  <c r="O6066" i="15"/>
  <c r="R6066" i="15" s="1"/>
  <c r="O6068" i="15"/>
  <c r="R6068" i="15" s="1"/>
  <c r="O6087" i="15"/>
  <c r="R6087" i="15" s="1"/>
  <c r="O6089" i="15"/>
  <c r="O6128" i="15"/>
  <c r="R6128" i="15" s="1"/>
  <c r="O6133" i="15"/>
  <c r="S6219" i="15"/>
  <c r="O4628" i="15"/>
  <c r="O4637" i="15"/>
  <c r="R4637" i="15" s="1"/>
  <c r="O4644" i="15"/>
  <c r="O4664" i="15"/>
  <c r="R4664" i="15" s="1"/>
  <c r="O4671" i="15"/>
  <c r="R4671" i="15" s="1"/>
  <c r="O4679" i="15"/>
  <c r="O4682" i="15"/>
  <c r="R4682" i="15" s="1"/>
  <c r="O4719" i="15"/>
  <c r="R4719" i="15" s="1"/>
  <c r="O4744" i="15"/>
  <c r="R4744" i="15" s="1"/>
  <c r="O4779" i="15"/>
  <c r="S4779" i="15" s="1"/>
  <c r="O4793" i="15"/>
  <c r="R4793" i="15" s="1"/>
  <c r="O4806" i="15"/>
  <c r="R4806" i="15" s="1"/>
  <c r="O4849" i="15"/>
  <c r="O4870" i="15"/>
  <c r="R4870" i="15" s="1"/>
  <c r="S4910" i="15"/>
  <c r="S4918" i="15"/>
  <c r="O4940" i="15"/>
  <c r="R4940" i="15" s="1"/>
  <c r="O4981" i="15"/>
  <c r="O4993" i="15"/>
  <c r="O4995" i="15"/>
  <c r="R4995" i="15" s="1"/>
  <c r="O4998" i="15"/>
  <c r="R4998" i="15" s="1"/>
  <c r="O5045" i="15"/>
  <c r="R5045" i="15" s="1"/>
  <c r="O5058" i="15"/>
  <c r="O5116" i="15"/>
  <c r="O5130" i="15"/>
  <c r="R5130" i="15" s="1"/>
  <c r="O5178" i="15"/>
  <c r="S5178" i="15" s="1"/>
  <c r="O5233" i="15"/>
  <c r="O5246" i="15"/>
  <c r="O5269" i="15"/>
  <c r="R5269" i="15" s="1"/>
  <c r="O5273" i="15"/>
  <c r="R5273" i="15" s="1"/>
  <c r="O5302" i="15"/>
  <c r="R5302" i="15" s="1"/>
  <c r="O5363" i="15"/>
  <c r="O5367" i="15"/>
  <c r="R5367" i="15" s="1"/>
  <c r="O5381" i="15"/>
  <c r="R5381" i="15" s="1"/>
  <c r="O5390" i="15"/>
  <c r="R5390" i="15" s="1"/>
  <c r="O5409" i="15"/>
  <c r="R5409" i="15" s="1"/>
  <c r="O5424" i="15"/>
  <c r="S5424" i="15" s="1"/>
  <c r="O5426" i="15"/>
  <c r="R5426" i="15" s="1"/>
  <c r="O5430" i="15"/>
  <c r="S5430" i="15" s="1"/>
  <c r="O5454" i="15"/>
  <c r="R5454" i="15" s="1"/>
  <c r="O5461" i="15"/>
  <c r="O5472" i="15"/>
  <c r="R5472" i="15" s="1"/>
  <c r="S5483" i="15"/>
  <c r="O5525" i="15"/>
  <c r="O5559" i="15"/>
  <c r="R5559" i="15" s="1"/>
  <c r="O5572" i="15"/>
  <c r="O5599" i="15"/>
  <c r="O5654" i="15"/>
  <c r="O5671" i="15"/>
  <c r="R5671" i="15" s="1"/>
  <c r="O5744" i="15"/>
  <c r="S5744" i="15" s="1"/>
  <c r="O5787" i="15"/>
  <c r="S5819" i="15"/>
  <c r="O5840" i="15"/>
  <c r="R5840" i="15" s="1"/>
  <c r="O5849" i="15"/>
  <c r="O5856" i="15"/>
  <c r="S5856" i="15" s="1"/>
  <c r="O5870" i="15"/>
  <c r="R5870" i="15" s="1"/>
  <c r="O5878" i="15"/>
  <c r="R5878" i="15" s="1"/>
  <c r="O5887" i="15"/>
  <c r="S5887" i="15" s="1"/>
  <c r="O5954" i="15"/>
  <c r="R5954" i="15" s="1"/>
  <c r="O6051" i="15"/>
  <c r="O6130" i="15"/>
  <c r="O6152" i="15"/>
  <c r="R6152" i="15" s="1"/>
  <c r="O6155" i="15"/>
  <c r="R6155" i="15" s="1"/>
  <c r="O6164" i="15"/>
  <c r="O6166" i="15"/>
  <c r="O6269" i="15"/>
  <c r="R6269" i="15" s="1"/>
  <c r="O6398" i="15"/>
  <c r="S6398" i="15" s="1"/>
  <c r="O6438" i="15"/>
  <c r="R6438" i="15" s="1"/>
  <c r="S5104" i="15"/>
  <c r="S5613" i="15"/>
  <c r="O5842" i="15"/>
  <c r="O5896" i="15"/>
  <c r="R5896" i="15" s="1"/>
  <c r="O5901" i="15"/>
  <c r="R5901" i="15" s="1"/>
  <c r="O5941" i="15"/>
  <c r="R5941" i="15" s="1"/>
  <c r="O5962" i="15"/>
  <c r="R5962" i="15" s="1"/>
  <c r="O6035" i="15"/>
  <c r="R6035" i="15" s="1"/>
  <c r="O6045" i="15"/>
  <c r="R6045" i="15" s="1"/>
  <c r="O6094" i="15"/>
  <c r="O6118" i="15"/>
  <c r="R6118" i="15" s="1"/>
  <c r="O6132" i="15"/>
  <c r="R6132" i="15" s="1"/>
  <c r="O6149" i="15"/>
  <c r="S6149" i="15" s="1"/>
  <c r="S6677" i="15"/>
  <c r="S7044" i="15"/>
  <c r="R7044" i="15"/>
  <c r="O4615" i="15"/>
  <c r="S4615" i="15" s="1"/>
  <c r="O4658" i="15"/>
  <c r="O4660" i="15"/>
  <c r="R4660" i="15" s="1"/>
  <c r="O4701" i="15"/>
  <c r="O4737" i="15"/>
  <c r="O4800" i="15"/>
  <c r="R4800" i="15" s="1"/>
  <c r="O4808" i="15"/>
  <c r="R4808" i="15" s="1"/>
  <c r="O4822" i="15"/>
  <c r="R4822" i="15" s="1"/>
  <c r="O5078" i="15"/>
  <c r="R5078" i="15" s="1"/>
  <c r="O5092" i="15"/>
  <c r="O5187" i="15"/>
  <c r="S5202" i="15"/>
  <c r="O5235" i="15"/>
  <c r="O5242" i="15"/>
  <c r="R5242" i="15" s="1"/>
  <c r="O5268" i="15"/>
  <c r="R5268" i="15" s="1"/>
  <c r="O5288" i="15"/>
  <c r="O5312" i="15"/>
  <c r="O5329" i="15"/>
  <c r="R5329" i="15" s="1"/>
  <c r="O5374" i="15"/>
  <c r="R5374" i="15" s="1"/>
  <c r="O5376" i="15"/>
  <c r="O5411" i="15"/>
  <c r="R5411" i="15" s="1"/>
  <c r="O5419" i="15"/>
  <c r="O5456" i="15"/>
  <c r="R5456" i="15" s="1"/>
  <c r="O5496" i="15"/>
  <c r="O5518" i="15"/>
  <c r="R5518" i="15" s="1"/>
  <c r="O5527" i="15"/>
  <c r="O5567" i="15"/>
  <c r="R5567" i="15" s="1"/>
  <c r="O5569" i="15"/>
  <c r="O5571" i="15"/>
  <c r="R5571" i="15" s="1"/>
  <c r="O5576" i="15"/>
  <c r="S5576" i="15" s="1"/>
  <c r="O5589" i="15"/>
  <c r="R5589" i="15" s="1"/>
  <c r="O5642" i="15"/>
  <c r="R5642" i="15" s="1"/>
  <c r="O5649" i="15"/>
  <c r="R5649" i="15" s="1"/>
  <c r="O5662" i="15"/>
  <c r="O5733" i="15"/>
  <c r="R5733" i="15" s="1"/>
  <c r="O5766" i="15"/>
  <c r="R5766" i="15" s="1"/>
  <c r="O5770" i="15"/>
  <c r="S5770" i="15" s="1"/>
  <c r="O5789" i="15"/>
  <c r="O5800" i="15"/>
  <c r="R5800" i="15" s="1"/>
  <c r="S5814" i="15"/>
  <c r="O5830" i="15"/>
  <c r="R5830" i="15" s="1"/>
  <c r="O5873" i="15"/>
  <c r="O5891" i="15"/>
  <c r="R5891" i="15" s="1"/>
  <c r="O5929" i="15"/>
  <c r="O5943" i="15"/>
  <c r="R5943" i="15" s="1"/>
  <c r="O5951" i="15"/>
  <c r="R5951" i="15" s="1"/>
  <c r="O5966" i="15"/>
  <c r="O5971" i="15"/>
  <c r="R5971" i="15" s="1"/>
  <c r="O6003" i="15"/>
  <c r="O6065" i="15"/>
  <c r="O6101" i="15"/>
  <c r="S6101" i="15" s="1"/>
  <c r="O6108" i="15"/>
  <c r="R6108" i="15" s="1"/>
  <c r="O6122" i="15"/>
  <c r="R6817" i="15"/>
  <c r="S6817" i="15"/>
  <c r="O4639" i="15"/>
  <c r="S4732" i="15"/>
  <c r="O4760" i="15"/>
  <c r="O4762" i="15"/>
  <c r="O4764" i="15"/>
  <c r="R4764" i="15" s="1"/>
  <c r="O4775" i="15"/>
  <c r="R4775" i="15" s="1"/>
  <c r="O4785" i="15"/>
  <c r="R4785" i="15" s="1"/>
  <c r="O4790" i="15"/>
  <c r="O4795" i="15"/>
  <c r="R4795" i="15" s="1"/>
  <c r="O4833" i="15"/>
  <c r="O4842" i="15"/>
  <c r="S4855" i="15"/>
  <c r="O4867" i="15"/>
  <c r="R4867" i="15" s="1"/>
  <c r="O4903" i="15"/>
  <c r="R4903" i="15" s="1"/>
  <c r="O4925" i="15"/>
  <c r="O4930" i="15"/>
  <c r="R4930" i="15" s="1"/>
  <c r="S4939" i="15"/>
  <c r="O4948" i="15"/>
  <c r="R4948" i="15" s="1"/>
  <c r="O4965" i="15"/>
  <c r="O4970" i="15"/>
  <c r="R4970" i="15" s="1"/>
  <c r="O4992" i="15"/>
  <c r="R4992" i="15" s="1"/>
  <c r="O5010" i="15"/>
  <c r="R5010" i="15" s="1"/>
  <c r="O5019" i="15"/>
  <c r="R5019" i="15" s="1"/>
  <c r="O5026" i="15"/>
  <c r="O5034" i="15"/>
  <c r="O5056" i="15"/>
  <c r="R5056" i="15" s="1"/>
  <c r="S5080" i="15"/>
  <c r="O5085" i="15"/>
  <c r="R5085" i="15" s="1"/>
  <c r="S5103" i="15"/>
  <c r="O5140" i="15"/>
  <c r="O5327" i="15"/>
  <c r="R5327" i="15" s="1"/>
  <c r="O5467" i="15"/>
  <c r="R5467" i="15" s="1"/>
  <c r="O4612" i="15"/>
  <c r="O4663" i="15"/>
  <c r="R4663" i="15" s="1"/>
  <c r="O4675" i="15"/>
  <c r="O4720" i="15"/>
  <c r="O4727" i="15"/>
  <c r="R4727" i="15" s="1"/>
  <c r="O4943" i="15"/>
  <c r="R4943" i="15" s="1"/>
  <c r="O4952" i="15"/>
  <c r="R4952" i="15" s="1"/>
  <c r="O4980" i="15"/>
  <c r="R4980" i="15" s="1"/>
  <c r="S5007" i="15"/>
  <c r="O5089" i="15"/>
  <c r="R5089" i="15" s="1"/>
  <c r="O5094" i="15"/>
  <c r="O5099" i="15"/>
  <c r="R5099" i="15" s="1"/>
  <c r="O5101" i="15"/>
  <c r="O5108" i="15"/>
  <c r="O5122" i="15"/>
  <c r="R5122" i="15" s="1"/>
  <c r="O5125" i="15"/>
  <c r="O5127" i="15"/>
  <c r="O5142" i="15"/>
  <c r="O5160" i="15"/>
  <c r="S5160" i="15" s="1"/>
  <c r="O5167" i="15"/>
  <c r="R5167" i="15" s="1"/>
  <c r="O5175" i="15"/>
  <c r="O5179" i="15"/>
  <c r="S5179" i="15" s="1"/>
  <c r="O5197" i="15"/>
  <c r="R5197" i="15" s="1"/>
  <c r="O5221" i="15"/>
  <c r="R5221" i="15" s="1"/>
  <c r="O5224" i="15"/>
  <c r="O5316" i="15"/>
  <c r="R5316" i="15" s="1"/>
  <c r="O5351" i="15"/>
  <c r="R5351" i="15" s="1"/>
  <c r="O5378" i="15"/>
  <c r="R5378" i="15" s="1"/>
  <c r="O5469" i="15"/>
  <c r="O5631" i="15"/>
  <c r="S5631" i="15" s="1"/>
  <c r="O5670" i="15"/>
  <c r="O5979" i="15"/>
  <c r="R5979" i="15" s="1"/>
  <c r="O6011" i="15"/>
  <c r="R6011" i="15" s="1"/>
  <c r="O6067" i="15"/>
  <c r="O6088" i="15"/>
  <c r="O6142" i="15"/>
  <c r="R6142" i="15" s="1"/>
  <c r="O6154" i="15"/>
  <c r="S6154" i="15" s="1"/>
  <c r="S7282" i="15"/>
  <c r="O4809" i="15"/>
  <c r="O4811" i="15"/>
  <c r="O4813" i="15"/>
  <c r="S4817" i="15"/>
  <c r="O4828" i="15"/>
  <c r="R4828" i="15" s="1"/>
  <c r="O4848" i="15"/>
  <c r="O4864" i="15"/>
  <c r="O4871" i="15"/>
  <c r="O4911" i="15"/>
  <c r="R4911" i="15" s="1"/>
  <c r="O4932" i="15"/>
  <c r="R4932" i="15" s="1"/>
  <c r="O5245" i="15"/>
  <c r="O5257" i="15"/>
  <c r="O5283" i="15"/>
  <c r="O5306" i="15"/>
  <c r="R5306" i="15" s="1"/>
  <c r="O5321" i="15"/>
  <c r="R5321" i="15" s="1"/>
  <c r="O5333" i="15"/>
  <c r="R5333" i="15" s="1"/>
  <c r="S5339" i="15"/>
  <c r="O5346" i="15"/>
  <c r="R5346" i="15" s="1"/>
  <c r="O5348" i="15"/>
  <c r="R5348" i="15" s="1"/>
  <c r="O5355" i="15"/>
  <c r="R5355" i="15" s="1"/>
  <c r="O5368" i="15"/>
  <c r="R5368" i="15" s="1"/>
  <c r="O5373" i="15"/>
  <c r="R5373" i="15" s="1"/>
  <c r="O5384" i="15"/>
  <c r="O5397" i="15"/>
  <c r="O5471" i="15"/>
  <c r="R5471" i="15" s="1"/>
  <c r="S5489" i="15"/>
  <c r="O5502" i="15"/>
  <c r="R5502" i="15" s="1"/>
  <c r="R5587" i="15"/>
  <c r="O5697" i="15"/>
  <c r="R5697" i="15" s="1"/>
  <c r="O5700" i="15"/>
  <c r="R5700" i="15" s="1"/>
  <c r="O5743" i="15"/>
  <c r="R5743" i="15" s="1"/>
  <c r="O5758" i="15"/>
  <c r="O5841" i="15"/>
  <c r="R5841" i="15" s="1"/>
  <c r="O5924" i="15"/>
  <c r="O6072" i="15"/>
  <c r="S6072" i="15" s="1"/>
  <c r="O6140" i="15"/>
  <c r="R6140" i="15" s="1"/>
  <c r="O4652" i="15"/>
  <c r="O4657" i="15"/>
  <c r="O4680" i="15"/>
  <c r="O4692" i="15"/>
  <c r="R4692" i="15" s="1"/>
  <c r="S4708" i="15"/>
  <c r="S4780" i="15"/>
  <c r="O4787" i="15"/>
  <c r="O4825" i="15"/>
  <c r="R4825" i="15" s="1"/>
  <c r="O4830" i="15"/>
  <c r="R4830" i="15" s="1"/>
  <c r="O4989" i="15"/>
  <c r="S4989" i="15" s="1"/>
  <c r="O4996" i="15"/>
  <c r="O5016" i="15"/>
  <c r="R5016" i="15" s="1"/>
  <c r="O5097" i="15"/>
  <c r="R5097" i="15" s="1"/>
  <c r="O5112" i="15"/>
  <c r="O5134" i="15"/>
  <c r="O5153" i="15"/>
  <c r="R5153" i="15" s="1"/>
  <c r="S5210" i="15"/>
  <c r="O5267" i="15"/>
  <c r="R5267" i="15" s="1"/>
  <c r="S5282" i="15"/>
  <c r="O5289" i="15"/>
  <c r="O5300" i="15"/>
  <c r="R5300" i="15" s="1"/>
  <c r="O5315" i="15"/>
  <c r="R5315" i="15" s="1"/>
  <c r="O5350" i="15"/>
  <c r="R5350" i="15" s="1"/>
  <c r="O5357" i="15"/>
  <c r="R5357" i="15" s="1"/>
  <c r="O5359" i="15"/>
  <c r="R5359" i="15" s="1"/>
  <c r="O5386" i="15"/>
  <c r="O5400" i="15"/>
  <c r="R5400" i="15" s="1"/>
  <c r="O5414" i="15"/>
  <c r="R5414" i="15" s="1"/>
  <c r="O5431" i="15"/>
  <c r="R5431" i="15" s="1"/>
  <c r="O5457" i="15"/>
  <c r="S5457" i="15" s="1"/>
  <c r="S5465" i="15"/>
  <c r="O5482" i="15"/>
  <c r="R5482" i="15" s="1"/>
  <c r="O5484" i="15"/>
  <c r="R5484" i="15" s="1"/>
  <c r="O5497" i="15"/>
  <c r="R5497" i="15" s="1"/>
  <c r="S5510" i="15"/>
  <c r="O5515" i="15"/>
  <c r="R5515" i="15" s="1"/>
  <c r="O5542" i="15"/>
  <c r="R5542" i="15" s="1"/>
  <c r="O5551" i="15"/>
  <c r="R5551" i="15" s="1"/>
  <c r="O5597" i="15"/>
  <c r="R5597" i="15" s="1"/>
  <c r="S5835" i="15"/>
  <c r="S5897" i="15"/>
  <c r="O5940" i="15"/>
  <c r="O5959" i="15"/>
  <c r="R5959" i="15" s="1"/>
  <c r="O5961" i="15"/>
  <c r="O5987" i="15"/>
  <c r="O6044" i="15"/>
  <c r="O6056" i="15"/>
  <c r="R6056" i="15" s="1"/>
  <c r="O6105" i="15"/>
  <c r="O6117" i="15"/>
  <c r="O6124" i="15"/>
  <c r="R6124" i="15" s="1"/>
  <c r="O6176" i="15"/>
  <c r="S6424" i="15"/>
  <c r="S7735" i="15"/>
  <c r="R7735" i="15"/>
  <c r="S7755" i="15"/>
  <c r="O6208" i="15"/>
  <c r="R6208" i="15" s="1"/>
  <c r="O6214" i="15"/>
  <c r="O6286" i="15"/>
  <c r="R6286" i="15" s="1"/>
  <c r="O6290" i="15"/>
  <c r="S6290" i="15" s="1"/>
  <c r="O6378" i="15"/>
  <c r="R6378" i="15" s="1"/>
  <c r="O6417" i="15"/>
  <c r="O6431" i="15"/>
  <c r="O6433" i="15"/>
  <c r="R6433" i="15" s="1"/>
  <c r="O6450" i="15"/>
  <c r="R6450" i="15" s="1"/>
  <c r="O6454" i="15"/>
  <c r="R6454" i="15" s="1"/>
  <c r="O6614" i="15"/>
  <c r="O6653" i="15"/>
  <c r="O6689" i="15"/>
  <c r="O6768" i="15"/>
  <c r="R6768" i="15" s="1"/>
  <c r="O6802" i="15"/>
  <c r="O6825" i="15"/>
  <c r="S6825" i="15" s="1"/>
  <c r="O6877" i="15"/>
  <c r="O6914" i="15"/>
  <c r="R6914" i="15" s="1"/>
  <c r="O6970" i="15"/>
  <c r="S6970" i="15" s="1"/>
  <c r="O7032" i="15"/>
  <c r="S7032" i="15" s="1"/>
  <c r="S7165" i="15"/>
  <c r="O7242" i="15"/>
  <c r="R7242" i="15" s="1"/>
  <c r="O7248" i="15"/>
  <c r="R7248" i="15" s="1"/>
  <c r="O7250" i="15"/>
  <c r="O7278" i="15"/>
  <c r="R7278" i="15" s="1"/>
  <c r="O7398" i="15"/>
  <c r="S7398" i="15" s="1"/>
  <c r="O7417" i="15"/>
  <c r="R7417" i="15" s="1"/>
  <c r="O7495" i="15"/>
  <c r="S7495" i="15" s="1"/>
  <c r="S7885" i="15"/>
  <c r="O6224" i="15"/>
  <c r="R6224" i="15" s="1"/>
  <c r="O6232" i="15"/>
  <c r="S6232" i="15" s="1"/>
  <c r="O6264" i="15"/>
  <c r="R6264" i="15" s="1"/>
  <c r="O6327" i="15"/>
  <c r="O6337" i="15"/>
  <c r="R6337" i="15" s="1"/>
  <c r="O6339" i="15"/>
  <c r="O6350" i="15"/>
  <c r="O6393" i="15"/>
  <c r="R6393" i="15" s="1"/>
  <c r="O6444" i="15"/>
  <c r="R6444" i="15" s="1"/>
  <c r="S6492" i="15"/>
  <c r="O6524" i="15"/>
  <c r="R6524" i="15" s="1"/>
  <c r="O6549" i="15"/>
  <c r="R6549" i="15" s="1"/>
  <c r="S6588" i="15"/>
  <c r="O6597" i="15"/>
  <c r="R6597" i="15" s="1"/>
  <c r="S6601" i="15"/>
  <c r="S6994" i="15"/>
  <c r="O7098" i="15"/>
  <c r="S7098" i="15" s="1"/>
  <c r="O7130" i="15"/>
  <c r="O7134" i="15"/>
  <c r="R7134" i="15" s="1"/>
  <c r="O7172" i="15"/>
  <c r="O7180" i="15"/>
  <c r="O7202" i="15"/>
  <c r="O7291" i="15"/>
  <c r="O7327" i="15"/>
  <c r="S7327" i="15" s="1"/>
  <c r="O7373" i="15"/>
  <c r="O7379" i="15"/>
  <c r="O7381" i="15"/>
  <c r="R7381" i="15" s="1"/>
  <c r="O7394" i="15"/>
  <c r="O7396" i="15"/>
  <c r="O7449" i="15"/>
  <c r="R7449" i="15" s="1"/>
  <c r="O7502" i="15"/>
  <c r="R7502" i="15" s="1"/>
  <c r="O7520" i="15"/>
  <c r="S7520" i="15" s="1"/>
  <c r="O7530" i="15"/>
  <c r="R7530" i="15" s="1"/>
  <c r="O7699" i="15"/>
  <c r="S7699" i="15" s="1"/>
  <c r="O6456" i="15"/>
  <c r="O6581" i="15"/>
  <c r="R6581" i="15" s="1"/>
  <c r="O6613" i="15"/>
  <c r="R6613" i="15" s="1"/>
  <c r="O6693" i="15"/>
  <c r="R6693" i="15" s="1"/>
  <c r="O6697" i="15"/>
  <c r="O6706" i="15"/>
  <c r="S6706" i="15" s="1"/>
  <c r="O6710" i="15"/>
  <c r="O6712" i="15"/>
  <c r="S6712" i="15" s="1"/>
  <c r="S6714" i="15"/>
  <c r="O6728" i="15"/>
  <c r="R6728" i="15" s="1"/>
  <c r="R6747" i="15"/>
  <c r="O6763" i="15"/>
  <c r="R6763" i="15" s="1"/>
  <c r="O6804" i="15"/>
  <c r="R6804" i="15" s="1"/>
  <c r="O6816" i="15"/>
  <c r="S6831" i="15"/>
  <c r="O6871" i="15"/>
  <c r="O6879" i="15"/>
  <c r="R6879" i="15" s="1"/>
  <c r="O6883" i="15"/>
  <c r="R6883" i="15" s="1"/>
  <c r="S6911" i="15"/>
  <c r="O6923" i="15"/>
  <c r="R6923" i="15" s="1"/>
  <c r="O6941" i="15"/>
  <c r="S6941" i="15" s="1"/>
  <c r="O6969" i="15"/>
  <c r="R6969" i="15" s="1"/>
  <c r="O7149" i="15"/>
  <c r="O7167" i="15"/>
  <c r="R7167" i="15" s="1"/>
  <c r="O7199" i="15"/>
  <c r="R7199" i="15" s="1"/>
  <c r="O7277" i="15"/>
  <c r="R7277" i="15" s="1"/>
  <c r="O7293" i="15"/>
  <c r="O7295" i="15"/>
  <c r="R7295" i="15" s="1"/>
  <c r="O7446" i="15"/>
  <c r="S7446" i="15" s="1"/>
  <c r="O7456" i="15"/>
  <c r="O7598" i="15"/>
  <c r="R7598" i="15" s="1"/>
  <c r="O7849" i="15"/>
  <c r="R7849" i="15" s="1"/>
  <c r="O6182" i="15"/>
  <c r="R6182" i="15" s="1"/>
  <c r="O6203" i="15"/>
  <c r="R6203" i="15" s="1"/>
  <c r="O6209" i="15"/>
  <c r="R6209" i="15" s="1"/>
  <c r="O6226" i="15"/>
  <c r="R6226" i="15" s="1"/>
  <c r="O6273" i="15"/>
  <c r="R6273" i="15" s="1"/>
  <c r="O6287" i="15"/>
  <c r="S6287" i="15" s="1"/>
  <c r="O6289" i="15"/>
  <c r="O6308" i="15"/>
  <c r="R6308" i="15" s="1"/>
  <c r="O6320" i="15"/>
  <c r="S6320" i="15" s="1"/>
  <c r="O6358" i="15"/>
  <c r="R6358" i="15" s="1"/>
  <c r="O6370" i="15"/>
  <c r="R6370" i="15" s="1"/>
  <c r="O6375" i="15"/>
  <c r="R6492" i="15"/>
  <c r="O6500" i="15"/>
  <c r="O6606" i="15"/>
  <c r="S6606" i="15" s="1"/>
  <c r="O6696" i="15"/>
  <c r="S6696" i="15" s="1"/>
  <c r="O6705" i="15"/>
  <c r="R6705" i="15" s="1"/>
  <c r="O6860" i="15"/>
  <c r="R6860" i="15" s="1"/>
  <c r="O7001" i="15"/>
  <c r="O7014" i="15"/>
  <c r="O7016" i="15"/>
  <c r="R7016" i="15" s="1"/>
  <c r="O7027" i="15"/>
  <c r="R7027" i="15" s="1"/>
  <c r="O7033" i="15"/>
  <c r="O7035" i="15"/>
  <c r="R7035" i="15" s="1"/>
  <c r="O7042" i="15"/>
  <c r="O7089" i="15"/>
  <c r="R7089" i="15" s="1"/>
  <c r="O7155" i="15"/>
  <c r="O7239" i="15"/>
  <c r="O7245" i="15"/>
  <c r="R7245" i="15" s="1"/>
  <c r="O7249" i="15"/>
  <c r="O7251" i="15"/>
  <c r="S7251" i="15" s="1"/>
  <c r="O7267" i="15"/>
  <c r="S7267" i="15" s="1"/>
  <c r="O7288" i="15"/>
  <c r="R7288" i="15" s="1"/>
  <c r="O7317" i="15"/>
  <c r="O7319" i="15"/>
  <c r="O7384" i="15"/>
  <c r="R7384" i="15" s="1"/>
  <c r="O7403" i="15"/>
  <c r="S7403" i="15" s="1"/>
  <c r="O7405" i="15"/>
  <c r="R7405" i="15" s="1"/>
  <c r="O7473" i="15"/>
  <c r="S7473" i="15" s="1"/>
  <c r="O7519" i="15"/>
  <c r="S6266" i="15"/>
  <c r="O6471" i="15"/>
  <c r="R6471" i="15" s="1"/>
  <c r="S6482" i="15"/>
  <c r="O6494" i="15"/>
  <c r="R6494" i="15" s="1"/>
  <c r="O6637" i="15"/>
  <c r="R6637" i="15" s="1"/>
  <c r="O6667" i="15"/>
  <c r="S6667" i="15" s="1"/>
  <c r="O6765" i="15"/>
  <c r="O6767" i="15"/>
  <c r="R6767" i="15" s="1"/>
  <c r="S6842" i="15"/>
  <c r="O7055" i="15"/>
  <c r="R7055" i="15" s="1"/>
  <c r="O7057" i="15"/>
  <c r="S7057" i="15" s="1"/>
  <c r="O7069" i="15"/>
  <c r="O7077" i="15"/>
  <c r="R7077" i="15" s="1"/>
  <c r="O7093" i="15"/>
  <c r="R7093" i="15" s="1"/>
  <c r="O7095" i="15"/>
  <c r="O7099" i="15"/>
  <c r="S7099" i="15" s="1"/>
  <c r="O7135" i="15"/>
  <c r="R7135" i="15" s="1"/>
  <c r="O7137" i="15"/>
  <c r="O7142" i="15"/>
  <c r="O7171" i="15"/>
  <c r="R7171" i="15" s="1"/>
  <c r="O7179" i="15"/>
  <c r="R7179" i="15" s="1"/>
  <c r="O7198" i="15"/>
  <c r="R7198" i="15" s="1"/>
  <c r="O7205" i="15"/>
  <c r="R7205" i="15" s="1"/>
  <c r="O7273" i="15"/>
  <c r="S7273" i="15" s="1"/>
  <c r="O7290" i="15"/>
  <c r="R7290" i="15" s="1"/>
  <c r="O7292" i="15"/>
  <c r="S7292" i="15" s="1"/>
  <c r="O7312" i="15"/>
  <c r="R7312" i="15" s="1"/>
  <c r="S7314" i="15"/>
  <c r="O7326" i="15"/>
  <c r="R7326" i="15" s="1"/>
  <c r="O7339" i="15"/>
  <c r="R7339" i="15" s="1"/>
  <c r="O7362" i="15"/>
  <c r="R7362" i="15" s="1"/>
  <c r="O7364" i="15"/>
  <c r="S7364" i="15" s="1"/>
  <c r="O7372" i="15"/>
  <c r="R7372" i="15" s="1"/>
  <c r="O7386" i="15"/>
  <c r="R7386" i="15" s="1"/>
  <c r="O7413" i="15"/>
  <c r="O7455" i="15"/>
  <c r="R7455" i="15" s="1"/>
  <c r="O7505" i="15"/>
  <c r="R7505" i="15" s="1"/>
  <c r="O7524" i="15"/>
  <c r="O7541" i="15"/>
  <c r="R7541" i="15" s="1"/>
  <c r="O7608" i="15"/>
  <c r="R7608" i="15" s="1"/>
  <c r="O7804" i="15"/>
  <c r="S7804" i="15" s="1"/>
  <c r="O7923" i="15"/>
  <c r="R7923" i="15" s="1"/>
  <c r="O7925" i="15"/>
  <c r="R7925" i="15" s="1"/>
  <c r="S7965" i="15"/>
  <c r="O6200" i="15"/>
  <c r="R6200" i="15" s="1"/>
  <c r="O6231" i="15"/>
  <c r="R6231" i="15" s="1"/>
  <c r="O6245" i="15"/>
  <c r="O6250" i="15"/>
  <c r="S6250" i="15" s="1"/>
  <c r="O6313" i="15"/>
  <c r="R6313" i="15" s="1"/>
  <c r="O6315" i="15"/>
  <c r="R6315" i="15" s="1"/>
  <c r="O6330" i="15"/>
  <c r="O6377" i="15"/>
  <c r="R6377" i="15" s="1"/>
  <c r="O6380" i="15"/>
  <c r="S6380" i="15" s="1"/>
  <c r="O6394" i="15"/>
  <c r="R6394" i="15" s="1"/>
  <c r="O6418" i="15"/>
  <c r="O6422" i="15"/>
  <c r="R6422" i="15" s="1"/>
  <c r="O6555" i="15"/>
  <c r="R6555" i="15" s="1"/>
  <c r="O6562" i="15"/>
  <c r="O6564" i="15"/>
  <c r="O6621" i="15"/>
  <c r="R6621" i="15" s="1"/>
  <c r="O6647" i="15"/>
  <c r="R6647" i="15" s="1"/>
  <c r="S6685" i="15"/>
  <c r="O6686" i="15"/>
  <c r="R6686" i="15" s="1"/>
  <c r="O6785" i="15"/>
  <c r="R6785" i="15" s="1"/>
  <c r="O6833" i="15"/>
  <c r="R6833" i="15" s="1"/>
  <c r="O6837" i="15"/>
  <c r="O6839" i="15"/>
  <c r="R6839" i="15" s="1"/>
  <c r="O6876" i="15"/>
  <c r="S6876" i="15" s="1"/>
  <c r="S7009" i="15"/>
  <c r="R7046" i="15"/>
  <c r="R7048" i="15"/>
  <c r="O6181" i="15"/>
  <c r="R6181" i="15" s="1"/>
  <c r="O6185" i="15"/>
  <c r="R6185" i="15" s="1"/>
  <c r="O6189" i="15"/>
  <c r="R6189" i="15" s="1"/>
  <c r="O6240" i="15"/>
  <c r="R6240" i="15" s="1"/>
  <c r="O6247" i="15"/>
  <c r="S6247" i="15" s="1"/>
  <c r="O6257" i="15"/>
  <c r="R6257" i="15" s="1"/>
  <c r="O6274" i="15"/>
  <c r="R6274" i="15" s="1"/>
  <c r="O6300" i="15"/>
  <c r="S6300" i="15" s="1"/>
  <c r="O6344" i="15"/>
  <c r="R6344" i="15" s="1"/>
  <c r="O6355" i="15"/>
  <c r="S6355" i="15" s="1"/>
  <c r="O6357" i="15"/>
  <c r="S6357" i="15" s="1"/>
  <c r="O6359" i="15"/>
  <c r="R6359" i="15" s="1"/>
  <c r="O6361" i="15"/>
  <c r="O6371" i="15"/>
  <c r="R6371" i="15" s="1"/>
  <c r="O6401" i="15"/>
  <c r="R6401" i="15" s="1"/>
  <c r="O6477" i="15"/>
  <c r="S6477" i="15" s="1"/>
  <c r="O6493" i="15"/>
  <c r="O6537" i="15"/>
  <c r="R6537" i="15" s="1"/>
  <c r="O6557" i="15"/>
  <c r="O6559" i="15"/>
  <c r="S6559" i="15" s="1"/>
  <c r="O6573" i="15"/>
  <c r="R6573" i="15" s="1"/>
  <c r="O6589" i="15"/>
  <c r="R6589" i="15" s="1"/>
  <c r="O6662" i="15"/>
  <c r="R6662" i="15" s="1"/>
  <c r="O6722" i="15"/>
  <c r="S6722" i="15" s="1"/>
  <c r="O6724" i="15"/>
  <c r="S6724" i="15" s="1"/>
  <c r="O6821" i="15"/>
  <c r="R6821" i="15" s="1"/>
  <c r="O6848" i="15"/>
  <c r="O6908" i="15"/>
  <c r="R6908" i="15" s="1"/>
  <c r="O6942" i="15"/>
  <c r="R6942" i="15" s="1"/>
  <c r="O6949" i="15"/>
  <c r="O6959" i="15"/>
  <c r="R6959" i="15" s="1"/>
  <c r="O7013" i="15"/>
  <c r="R7013" i="15" s="1"/>
  <c r="O7088" i="15"/>
  <c r="R7088" i="15" s="1"/>
  <c r="O7105" i="15"/>
  <c r="O7112" i="15"/>
  <c r="R7112" i="15" s="1"/>
  <c r="O7117" i="15"/>
  <c r="S7121" i="15"/>
  <c r="S7147" i="15"/>
  <c r="O7163" i="15"/>
  <c r="O7175" i="15"/>
  <c r="R7175" i="15" s="1"/>
  <c r="O7222" i="15"/>
  <c r="R7222" i="15" s="1"/>
  <c r="O7232" i="15"/>
  <c r="R7232" i="15" s="1"/>
  <c r="O7240" i="15"/>
  <c r="O7264" i="15"/>
  <c r="R7264" i="15" s="1"/>
  <c r="O7283" i="15"/>
  <c r="S7283" i="15" s="1"/>
  <c r="O7285" i="15"/>
  <c r="R7285" i="15" s="1"/>
  <c r="O7318" i="15"/>
  <c r="S7318" i="15" s="1"/>
  <c r="O7323" i="15"/>
  <c r="R7323" i="15" s="1"/>
  <c r="O7343" i="15"/>
  <c r="O7345" i="15"/>
  <c r="R7345" i="15" s="1"/>
  <c r="S7349" i="15"/>
  <c r="O7352" i="15"/>
  <c r="R7352" i="15" s="1"/>
  <c r="O7356" i="15"/>
  <c r="R7356" i="15" s="1"/>
  <c r="S7365" i="15"/>
  <c r="O7366" i="15"/>
  <c r="I7373" i="15"/>
  <c r="O7412" i="15"/>
  <c r="R7412" i="15" s="1"/>
  <c r="O7415" i="15"/>
  <c r="O7427" i="15"/>
  <c r="R7427" i="15" s="1"/>
  <c r="S7438" i="15"/>
  <c r="O7450" i="15"/>
  <c r="R7450" i="15" s="1"/>
  <c r="O7457" i="15"/>
  <c r="R7457" i="15" s="1"/>
  <c r="O7490" i="15"/>
  <c r="R7490" i="15" s="1"/>
  <c r="O7533" i="15"/>
  <c r="R7533" i="15" s="1"/>
  <c r="O7710" i="15"/>
  <c r="R7710" i="15" s="1"/>
  <c r="O7793" i="15"/>
  <c r="O7943" i="15"/>
  <c r="O7821" i="15"/>
  <c r="R7821" i="15" s="1"/>
  <c r="O7545" i="15"/>
  <c r="S7545" i="15" s="1"/>
  <c r="O7556" i="15"/>
  <c r="O7564" i="15"/>
  <c r="S7564" i="15" s="1"/>
  <c r="O7568" i="15"/>
  <c r="R7568" i="15" s="1"/>
  <c r="O7607" i="15"/>
  <c r="R7607" i="15" s="1"/>
  <c r="O7612" i="15"/>
  <c r="R7612" i="15" s="1"/>
  <c r="S7643" i="15"/>
  <c r="S7645" i="15"/>
  <c r="O7649" i="15"/>
  <c r="S7649" i="15" s="1"/>
  <c r="O7707" i="15"/>
  <c r="S7707" i="15" s="1"/>
  <c r="O7709" i="15"/>
  <c r="R7709" i="15" s="1"/>
  <c r="O7741" i="15"/>
  <c r="R7741" i="15" s="1"/>
  <c r="O7747" i="15"/>
  <c r="R7747" i="15" s="1"/>
  <c r="O7749" i="15"/>
  <c r="R7749" i="15" s="1"/>
  <c r="O7768" i="15"/>
  <c r="S7784" i="15"/>
  <c r="O7787" i="15"/>
  <c r="R7787" i="15" s="1"/>
  <c r="O7848" i="15"/>
  <c r="R7848" i="15" s="1"/>
  <c r="O7875" i="15"/>
  <c r="R7875" i="15" s="1"/>
  <c r="O7880" i="15"/>
  <c r="R7880" i="15" s="1"/>
  <c r="O7882" i="15"/>
  <c r="S7882" i="15" s="1"/>
  <c r="S7908" i="15"/>
  <c r="S7910" i="15"/>
  <c r="S7919" i="15"/>
  <c r="O7924" i="15"/>
  <c r="R7924" i="15" s="1"/>
  <c r="O7941" i="15"/>
  <c r="R7941" i="15" s="1"/>
  <c r="S7957" i="15"/>
  <c r="O7558" i="15"/>
  <c r="R7558" i="15" s="1"/>
  <c r="O7653" i="15"/>
  <c r="R7653" i="15" s="1"/>
  <c r="S7666" i="15"/>
  <c r="O7672" i="15"/>
  <c r="R7672" i="15" s="1"/>
  <c r="O7727" i="15"/>
  <c r="R7727" i="15" s="1"/>
  <c r="O7764" i="15"/>
  <c r="R7764" i="15" s="1"/>
  <c r="S7800" i="15"/>
  <c r="O7903" i="15"/>
  <c r="R7903" i="15" s="1"/>
  <c r="O7567" i="15"/>
  <c r="R7567" i="15" s="1"/>
  <c r="O7576" i="15"/>
  <c r="R7576" i="15" s="1"/>
  <c r="O7682" i="15"/>
  <c r="O7695" i="15"/>
  <c r="O7715" i="15"/>
  <c r="R7715" i="15" s="1"/>
  <c r="O7720" i="15"/>
  <c r="R7720" i="15" s="1"/>
  <c r="O7771" i="15"/>
  <c r="R7771" i="15" s="1"/>
  <c r="O7843" i="15"/>
  <c r="R7843" i="15" s="1"/>
  <c r="O7856" i="15"/>
  <c r="R7856" i="15" s="1"/>
  <c r="O7858" i="15"/>
  <c r="R7858" i="15" s="1"/>
  <c r="O7867" i="15"/>
  <c r="R7867" i="15" s="1"/>
  <c r="O7916" i="15"/>
  <c r="R7916" i="15" s="1"/>
  <c r="O7966" i="15"/>
  <c r="S7966" i="15" s="1"/>
  <c r="O7559" i="15"/>
  <c r="O7613" i="15"/>
  <c r="R7613" i="15" s="1"/>
  <c r="O7638" i="15"/>
  <c r="R7638" i="15" s="1"/>
  <c r="O7667" i="15"/>
  <c r="O7851" i="15"/>
  <c r="R7851" i="15" s="1"/>
  <c r="O7951" i="15"/>
  <c r="R7951" i="15" s="1"/>
  <c r="S30" i="15"/>
  <c r="S144" i="15"/>
  <c r="R144" i="15"/>
  <c r="S486" i="15"/>
  <c r="R486" i="15"/>
  <c r="S66" i="15"/>
  <c r="R66" i="15"/>
  <c r="S72" i="15"/>
  <c r="R72" i="15"/>
  <c r="S136" i="15"/>
  <c r="S291" i="15"/>
  <c r="S371" i="15"/>
  <c r="S419" i="15"/>
  <c r="S38" i="15"/>
  <c r="R38" i="15"/>
  <c r="S457" i="15"/>
  <c r="S81" i="15"/>
  <c r="S129" i="15"/>
  <c r="S145" i="15"/>
  <c r="S258" i="15"/>
  <c r="R258" i="15"/>
  <c r="S322" i="15"/>
  <c r="R322" i="15"/>
  <c r="S427" i="15"/>
  <c r="R427" i="15"/>
  <c r="S449" i="15"/>
  <c r="S96" i="15"/>
  <c r="R96" i="15"/>
  <c r="S191" i="15"/>
  <c r="R191" i="15"/>
  <c r="S478" i="15"/>
  <c r="S137" i="15"/>
  <c r="R137" i="15"/>
  <c r="S298" i="15"/>
  <c r="S362" i="15"/>
  <c r="S68" i="15"/>
  <c r="S99" i="15"/>
  <c r="S260" i="15"/>
  <c r="S261" i="15"/>
  <c r="S388" i="15"/>
  <c r="S389" i="15"/>
  <c r="S717" i="15"/>
  <c r="R717" i="15"/>
  <c r="S731" i="15"/>
  <c r="R731" i="15"/>
  <c r="S738" i="15"/>
  <c r="R738" i="15"/>
  <c r="S39" i="15"/>
  <c r="O41" i="15"/>
  <c r="R41" i="15" s="1"/>
  <c r="O51" i="15"/>
  <c r="R51" i="15" s="1"/>
  <c r="O58" i="15"/>
  <c r="R58" i="15" s="1"/>
  <c r="O63" i="15"/>
  <c r="R63" i="15" s="1"/>
  <c r="O86" i="15"/>
  <c r="O93" i="15"/>
  <c r="R93" i="15" s="1"/>
  <c r="S139" i="15"/>
  <c r="O140" i="15"/>
  <c r="O150" i="15"/>
  <c r="R150" i="15" s="1"/>
  <c r="S172" i="15"/>
  <c r="S185" i="15"/>
  <c r="S186" i="15"/>
  <c r="O187" i="15"/>
  <c r="R187" i="15" s="1"/>
  <c r="S196" i="15"/>
  <c r="O197" i="15"/>
  <c r="R197" i="15" s="1"/>
  <c r="O205" i="15"/>
  <c r="R205" i="15" s="1"/>
  <c r="R208" i="15"/>
  <c r="S218" i="15"/>
  <c r="S219" i="15"/>
  <c r="O220" i="15"/>
  <c r="R220" i="15" s="1"/>
  <c r="O235" i="15"/>
  <c r="R235" i="15" s="1"/>
  <c r="O242" i="15"/>
  <c r="R242" i="15" s="1"/>
  <c r="O248" i="15"/>
  <c r="R248" i="15" s="1"/>
  <c r="O255" i="15"/>
  <c r="S281" i="15"/>
  <c r="S300" i="15"/>
  <c r="O302" i="15"/>
  <c r="R302" i="15" s="1"/>
  <c r="O312" i="15"/>
  <c r="R312" i="15" s="1"/>
  <c r="O319" i="15"/>
  <c r="R319" i="15" s="1"/>
  <c r="O366" i="15"/>
  <c r="R366" i="15" s="1"/>
  <c r="O376" i="15"/>
  <c r="R376" i="15" s="1"/>
  <c r="O383" i="15"/>
  <c r="S409" i="15"/>
  <c r="S428" i="15"/>
  <c r="S429" i="15"/>
  <c r="O430" i="15"/>
  <c r="R430" i="15" s="1"/>
  <c r="O440" i="15"/>
  <c r="S443" i="15"/>
  <c r="S451" i="15"/>
  <c r="S452" i="15"/>
  <c r="O453" i="15"/>
  <c r="R453" i="15" s="1"/>
  <c r="O463" i="15"/>
  <c r="R463" i="15" s="1"/>
  <c r="O470" i="15"/>
  <c r="R470" i="15" s="1"/>
  <c r="O476" i="15"/>
  <c r="R476" i="15" s="1"/>
  <c r="O483" i="15"/>
  <c r="R483" i="15" s="1"/>
  <c r="O487" i="15"/>
  <c r="R487" i="15" s="1"/>
  <c r="S494" i="15"/>
  <c r="O500" i="15"/>
  <c r="R500" i="15" s="1"/>
  <c r="S509" i="15"/>
  <c r="S577" i="15"/>
  <c r="R577" i="15"/>
  <c r="S675" i="15"/>
  <c r="S696" i="15"/>
  <c r="S744" i="15"/>
  <c r="O27" i="15"/>
  <c r="R27" i="15" s="1"/>
  <c r="O34" i="15"/>
  <c r="R34" i="15" s="1"/>
  <c r="S60" i="15"/>
  <c r="S65" i="15"/>
  <c r="S114" i="15"/>
  <c r="O116" i="15"/>
  <c r="R116" i="15" s="1"/>
  <c r="O126" i="15"/>
  <c r="R126" i="15" s="1"/>
  <c r="O133" i="15"/>
  <c r="R133" i="15" s="1"/>
  <c r="S167" i="15"/>
  <c r="S168" i="15"/>
  <c r="O169" i="15"/>
  <c r="R169" i="15" s="1"/>
  <c r="O180" i="15"/>
  <c r="R180" i="15" s="1"/>
  <c r="O214" i="15"/>
  <c r="R214" i="15" s="1"/>
  <c r="S223" i="15"/>
  <c r="S257" i="15"/>
  <c r="S276" i="15"/>
  <c r="S277" i="15"/>
  <c r="O278" i="15"/>
  <c r="R278" i="15" s="1"/>
  <c r="O288" i="15"/>
  <c r="R288" i="15" s="1"/>
  <c r="O295" i="15"/>
  <c r="R295" i="15" s="1"/>
  <c r="S340" i="15"/>
  <c r="S341" i="15"/>
  <c r="O342" i="15"/>
  <c r="R342" i="15" s="1"/>
  <c r="O352" i="15"/>
  <c r="R352" i="15" s="1"/>
  <c r="O359" i="15"/>
  <c r="R359" i="15" s="1"/>
  <c r="S385" i="15"/>
  <c r="S405" i="15"/>
  <c r="O406" i="15"/>
  <c r="R406" i="15" s="1"/>
  <c r="O416" i="15"/>
  <c r="R416" i="15" s="1"/>
  <c r="O423" i="15"/>
  <c r="R423" i="15" s="1"/>
  <c r="O446" i="15"/>
  <c r="R446" i="15" s="1"/>
  <c r="S485" i="15"/>
  <c r="S491" i="15"/>
  <c r="O523" i="15"/>
  <c r="R523" i="15" s="1"/>
  <c r="R555" i="15"/>
  <c r="S683" i="15"/>
  <c r="R683" i="15"/>
  <c r="S36" i="15"/>
  <c r="S55" i="15"/>
  <c r="S135" i="15"/>
  <c r="S182" i="15"/>
  <c r="S240" i="15"/>
  <c r="S253" i="15"/>
  <c r="S297" i="15"/>
  <c r="S317" i="15"/>
  <c r="S380" i="15"/>
  <c r="S425" i="15"/>
  <c r="S448" i="15"/>
  <c r="S467" i="15"/>
  <c r="S468" i="15"/>
  <c r="S480" i="15"/>
  <c r="S481" i="15"/>
  <c r="S502" i="15"/>
  <c r="S654" i="15"/>
  <c r="R654" i="15"/>
  <c r="S31" i="15"/>
  <c r="O33" i="15"/>
  <c r="R33" i="15" s="1"/>
  <c r="O43" i="15"/>
  <c r="R43" i="15" s="1"/>
  <c r="O50" i="15"/>
  <c r="R50" i="15" s="1"/>
  <c r="R76" i="15"/>
  <c r="O85" i="15"/>
  <c r="R85" i="15" s="1"/>
  <c r="S111" i="15"/>
  <c r="S131" i="15"/>
  <c r="O132" i="15"/>
  <c r="R132" i="15" s="1"/>
  <c r="O142" i="15"/>
  <c r="R142" i="15" s="1"/>
  <c r="O149" i="15"/>
  <c r="R149" i="15" s="1"/>
  <c r="S164" i="15"/>
  <c r="S177" i="15"/>
  <c r="S178" i="15"/>
  <c r="O179" i="15"/>
  <c r="R179" i="15" s="1"/>
  <c r="O189" i="15"/>
  <c r="R189" i="15" s="1"/>
  <c r="S207" i="15"/>
  <c r="O213" i="15"/>
  <c r="R213" i="15" s="1"/>
  <c r="S226" i="15"/>
  <c r="O234" i="15"/>
  <c r="R234" i="15" s="1"/>
  <c r="O247" i="15"/>
  <c r="R247" i="15" s="1"/>
  <c r="S273" i="15"/>
  <c r="S293" i="15"/>
  <c r="O294" i="15"/>
  <c r="R294" i="15" s="1"/>
  <c r="O304" i="15"/>
  <c r="R304" i="15" s="1"/>
  <c r="O311" i="15"/>
  <c r="R311" i="15" s="1"/>
  <c r="S337" i="15"/>
  <c r="S356" i="15"/>
  <c r="S357" i="15"/>
  <c r="O358" i="15"/>
  <c r="R358" i="15" s="1"/>
  <c r="O368" i="15"/>
  <c r="R368" i="15" s="1"/>
  <c r="O375" i="15"/>
  <c r="R375" i="15" s="1"/>
  <c r="S401" i="15"/>
  <c r="S420" i="15"/>
  <c r="S421" i="15"/>
  <c r="O422" i="15"/>
  <c r="R422" i="15" s="1"/>
  <c r="O432" i="15"/>
  <c r="R432" i="15" s="1"/>
  <c r="O439" i="15"/>
  <c r="R439" i="15" s="1"/>
  <c r="O455" i="15"/>
  <c r="R455" i="15" s="1"/>
  <c r="O462" i="15"/>
  <c r="R462" i="15" s="1"/>
  <c r="O475" i="15"/>
  <c r="R475" i="15" s="1"/>
  <c r="O499" i="15"/>
  <c r="R499" i="15" s="1"/>
  <c r="O507" i="15"/>
  <c r="R507" i="15" s="1"/>
  <c r="O510" i="15"/>
  <c r="S569" i="15"/>
  <c r="S584" i="15"/>
  <c r="O26" i="15"/>
  <c r="R26" i="15" s="1"/>
  <c r="S52" i="15"/>
  <c r="S87" i="15"/>
  <c r="S106" i="15"/>
  <c r="O108" i="15"/>
  <c r="R108" i="15" s="1"/>
  <c r="O118" i="15"/>
  <c r="R118" i="15" s="1"/>
  <c r="O125" i="15"/>
  <c r="R125" i="15" s="1"/>
  <c r="S160" i="15"/>
  <c r="O161" i="15"/>
  <c r="R161" i="15" s="1"/>
  <c r="O171" i="15"/>
  <c r="R171" i="15" s="1"/>
  <c r="O222" i="15"/>
  <c r="R222" i="15" s="1"/>
  <c r="S236" i="15"/>
  <c r="S268" i="15"/>
  <c r="O270" i="15"/>
  <c r="R270" i="15" s="1"/>
  <c r="O280" i="15"/>
  <c r="R280" i="15" s="1"/>
  <c r="O287" i="15"/>
  <c r="R287" i="15" s="1"/>
  <c r="S313" i="15"/>
  <c r="S332" i="15"/>
  <c r="O334" i="15"/>
  <c r="R334" i="15" s="1"/>
  <c r="O344" i="15"/>
  <c r="R344" i="15" s="1"/>
  <c r="O351" i="15"/>
  <c r="R351" i="15" s="1"/>
  <c r="S377" i="15"/>
  <c r="S397" i="15"/>
  <c r="O398" i="15"/>
  <c r="R398" i="15" s="1"/>
  <c r="O408" i="15"/>
  <c r="R408" i="15" s="1"/>
  <c r="O415" i="15"/>
  <c r="R415" i="15" s="1"/>
  <c r="S464" i="15"/>
  <c r="S474" i="15"/>
  <c r="S477" i="15"/>
  <c r="S484" i="15"/>
  <c r="O490" i="15"/>
  <c r="R490" i="15" s="1"/>
  <c r="S538" i="15"/>
  <c r="S649" i="15"/>
  <c r="S662" i="15"/>
  <c r="R752" i="15"/>
  <c r="S752" i="15"/>
  <c r="S48" i="15"/>
  <c r="S82" i="15"/>
  <c r="S127" i="15"/>
  <c r="S146" i="15"/>
  <c r="S200" i="15"/>
  <c r="S210" i="15"/>
  <c r="S211" i="15"/>
  <c r="S231" i="15"/>
  <c r="K227" i="15"/>
  <c r="S244" i="15"/>
  <c r="S309" i="15"/>
  <c r="S353" i="15"/>
  <c r="S372" i="15"/>
  <c r="S373" i="15"/>
  <c r="S417" i="15"/>
  <c r="S436" i="15"/>
  <c r="S437" i="15"/>
  <c r="S459" i="15"/>
  <c r="S460" i="15"/>
  <c r="S472" i="15"/>
  <c r="Q496" i="15"/>
  <c r="R497" i="15"/>
  <c r="S593" i="15"/>
  <c r="S695" i="15"/>
  <c r="R695" i="15"/>
  <c r="S712" i="15"/>
  <c r="R712" i="15"/>
  <c r="S743" i="15"/>
  <c r="R743" i="15"/>
  <c r="S23" i="15"/>
  <c r="O25" i="15"/>
  <c r="R25" i="15" s="1"/>
  <c r="O35" i="15"/>
  <c r="R35" i="15" s="1"/>
  <c r="O42" i="15"/>
  <c r="R42" i="15" s="1"/>
  <c r="O75" i="15"/>
  <c r="R75" i="15" s="1"/>
  <c r="S103" i="15"/>
  <c r="S117" i="15"/>
  <c r="O124" i="15"/>
  <c r="R124" i="15" s="1"/>
  <c r="O134" i="15"/>
  <c r="R134" i="15" s="1"/>
  <c r="O141" i="15"/>
  <c r="R141" i="15" s="1"/>
  <c r="O181" i="15"/>
  <c r="O188" i="15"/>
  <c r="R188" i="15" s="1"/>
  <c r="O206" i="15"/>
  <c r="R206" i="15" s="1"/>
  <c r="O221" i="15"/>
  <c r="R221" i="15" s="1"/>
  <c r="S265" i="15"/>
  <c r="S285" i="15"/>
  <c r="O286" i="15"/>
  <c r="R286" i="15" s="1"/>
  <c r="O296" i="15"/>
  <c r="R296" i="15" s="1"/>
  <c r="O303" i="15"/>
  <c r="R303" i="15" s="1"/>
  <c r="S326" i="15"/>
  <c r="S329" i="15"/>
  <c r="S336" i="15"/>
  <c r="S343" i="15"/>
  <c r="S348" i="15"/>
  <c r="S349" i="15"/>
  <c r="O350" i="15"/>
  <c r="R350" i="15" s="1"/>
  <c r="O360" i="15"/>
  <c r="R360" i="15" s="1"/>
  <c r="O367" i="15"/>
  <c r="R367" i="15" s="1"/>
  <c r="S390" i="15"/>
  <c r="S393" i="15"/>
  <c r="S400" i="15"/>
  <c r="S407" i="15"/>
  <c r="S413" i="15"/>
  <c r="O414" i="15"/>
  <c r="R414" i="15" s="1"/>
  <c r="O424" i="15"/>
  <c r="R424" i="15" s="1"/>
  <c r="O431" i="15"/>
  <c r="R431" i="15" s="1"/>
  <c r="O447" i="15"/>
  <c r="R447" i="15" s="1"/>
  <c r="O454" i="15"/>
  <c r="R454" i="15" s="1"/>
  <c r="S517" i="15"/>
  <c r="S561" i="15"/>
  <c r="S609" i="15"/>
  <c r="O492" i="15"/>
  <c r="S511" i="15"/>
  <c r="S528" i="15"/>
  <c r="O547" i="15"/>
  <c r="R547" i="15" s="1"/>
  <c r="O552" i="15"/>
  <c r="S578" i="15"/>
  <c r="S579" i="15"/>
  <c r="O580" i="15"/>
  <c r="R580" i="15" s="1"/>
  <c r="O590" i="15"/>
  <c r="R590" i="15" s="1"/>
  <c r="O606" i="15"/>
  <c r="R606" i="15" s="1"/>
  <c r="S615" i="15"/>
  <c r="O622" i="15"/>
  <c r="R622" i="15" s="1"/>
  <c r="S631" i="15"/>
  <c r="O638" i="15"/>
  <c r="R638" i="15" s="1"/>
  <c r="S647" i="15"/>
  <c r="O651" i="15"/>
  <c r="R651" i="15" s="1"/>
  <c r="S655" i="15"/>
  <c r="O660" i="15"/>
  <c r="R660" i="15" s="1"/>
  <c r="O680" i="15"/>
  <c r="R680" i="15" s="1"/>
  <c r="S685" i="15"/>
  <c r="O709" i="15"/>
  <c r="R709" i="15" s="1"/>
  <c r="S713" i="15"/>
  <c r="S727" i="15"/>
  <c r="S742" i="15"/>
  <c r="O751" i="15"/>
  <c r="R751" i="15" s="1"/>
  <c r="S804" i="15"/>
  <c r="S821" i="15"/>
  <c r="S839" i="15"/>
  <c r="S857" i="15"/>
  <c r="S864" i="15"/>
  <c r="S865" i="15"/>
  <c r="O1033" i="15"/>
  <c r="Q1031" i="15" s="1"/>
  <c r="S1031" i="15" s="1"/>
  <c r="S1093" i="15"/>
  <c r="S1099" i="15"/>
  <c r="S1129" i="15"/>
  <c r="O1136" i="15"/>
  <c r="S1186" i="15"/>
  <c r="R1186" i="15"/>
  <c r="N1287" i="15"/>
  <c r="I1287" i="15"/>
  <c r="S1296" i="15"/>
  <c r="S1357" i="15"/>
  <c r="O1361" i="15"/>
  <c r="R1361" i="15" s="1"/>
  <c r="S1381" i="15"/>
  <c r="R1466" i="15"/>
  <c r="O1530" i="15"/>
  <c r="R1562" i="15"/>
  <c r="S1687" i="15"/>
  <c r="R1687" i="15"/>
  <c r="O1721" i="15"/>
  <c r="R1721" i="15" s="1"/>
  <c r="S1752" i="15"/>
  <c r="S1811" i="15"/>
  <c r="N2090" i="15"/>
  <c r="I2090" i="15"/>
  <c r="O4354" i="15"/>
  <c r="R4354" i="15" s="1"/>
  <c r="O506" i="15"/>
  <c r="R506" i="15" s="1"/>
  <c r="S518" i="15"/>
  <c r="S519" i="15"/>
  <c r="O520" i="15"/>
  <c r="O525" i="15"/>
  <c r="O535" i="15"/>
  <c r="R535" i="15" s="1"/>
  <c r="S549" i="15"/>
  <c r="S554" i="15"/>
  <c r="O566" i="15"/>
  <c r="R566" i="15" s="1"/>
  <c r="O573" i="15"/>
  <c r="R573" i="15" s="1"/>
  <c r="O596" i="15"/>
  <c r="R596" i="15" s="1"/>
  <c r="O612" i="15"/>
  <c r="R612" i="15" s="1"/>
  <c r="O628" i="15"/>
  <c r="R628" i="15" s="1"/>
  <c r="O644" i="15"/>
  <c r="R644" i="15" s="1"/>
  <c r="S659" i="15"/>
  <c r="O665" i="15"/>
  <c r="R665" i="15" s="1"/>
  <c r="O691" i="15"/>
  <c r="R691" i="15" s="1"/>
  <c r="O700" i="15"/>
  <c r="R700" i="15" s="1"/>
  <c r="O748" i="15"/>
  <c r="R748" i="15" s="1"/>
  <c r="S755" i="15"/>
  <c r="R755" i="15"/>
  <c r="S938" i="15"/>
  <c r="O940" i="15"/>
  <c r="S940" i="15" s="1"/>
  <c r="O989" i="15"/>
  <c r="R989" i="15" s="1"/>
  <c r="S1003" i="15"/>
  <c r="R1009" i="15"/>
  <c r="O1039" i="15"/>
  <c r="R1039" i="15" s="1"/>
  <c r="O1067" i="15"/>
  <c r="S1067" i="15" s="1"/>
  <c r="O1108" i="15"/>
  <c r="S1131" i="15"/>
  <c r="I1291" i="15"/>
  <c r="N1291" i="15"/>
  <c r="N1304" i="15"/>
  <c r="I1304" i="15"/>
  <c r="S1371" i="15"/>
  <c r="R1371" i="15"/>
  <c r="I1424" i="15"/>
  <c r="N1424" i="15"/>
  <c r="I1437" i="15"/>
  <c r="N1437" i="15"/>
  <c r="R1468" i="15"/>
  <c r="S1468" i="15"/>
  <c r="S1490" i="15"/>
  <c r="R1665" i="15"/>
  <c r="R1851" i="15"/>
  <c r="S1851" i="15"/>
  <c r="R2028" i="15"/>
  <c r="S2028" i="15"/>
  <c r="S544" i="15"/>
  <c r="S545" i="15"/>
  <c r="S595" i="15"/>
  <c r="S610" i="15"/>
  <c r="S626" i="15"/>
  <c r="S627" i="15"/>
  <c r="S642" i="15"/>
  <c r="S663" i="15"/>
  <c r="S664" i="15"/>
  <c r="S689" i="15"/>
  <c r="S690" i="15"/>
  <c r="S866" i="15"/>
  <c r="O1163" i="15"/>
  <c r="R1163" i="15" s="1"/>
  <c r="O1207" i="15"/>
  <c r="R1207" i="15" s="1"/>
  <c r="N1262" i="15"/>
  <c r="I1262" i="15"/>
  <c r="N1274" i="15"/>
  <c r="O1274" i="15"/>
  <c r="R1274" i="15" s="1"/>
  <c r="N1298" i="15"/>
  <c r="O1298" i="15"/>
  <c r="N1306" i="15"/>
  <c r="I1306" i="15"/>
  <c r="O1435" i="15"/>
  <c r="R1435" i="15" s="1"/>
  <c r="N1435" i="15"/>
  <c r="O1652" i="15"/>
  <c r="R1798" i="15"/>
  <c r="S1798" i="15"/>
  <c r="O1800" i="15"/>
  <c r="R1800" i="15" s="1"/>
  <c r="R2713" i="15"/>
  <c r="S503" i="15"/>
  <c r="O505" i="15"/>
  <c r="R505" i="15" s="1"/>
  <c r="S539" i="15"/>
  <c r="S540" i="15"/>
  <c r="S570" i="15"/>
  <c r="S571" i="15"/>
  <c r="O572" i="15"/>
  <c r="R572" i="15" s="1"/>
  <c r="O582" i="15"/>
  <c r="R582" i="15" s="1"/>
  <c r="O589" i="15"/>
  <c r="R589" i="15" s="1"/>
  <c r="O605" i="15"/>
  <c r="R605" i="15" s="1"/>
  <c r="O621" i="15"/>
  <c r="R621" i="15" s="1"/>
  <c r="O637" i="15"/>
  <c r="R637" i="15" s="1"/>
  <c r="S667" i="15"/>
  <c r="O679" i="15"/>
  <c r="R679" i="15" s="1"/>
  <c r="O699" i="15"/>
  <c r="R699" i="15" s="1"/>
  <c r="O708" i="15"/>
  <c r="R708" i="15" s="1"/>
  <c r="O715" i="15"/>
  <c r="R715" i="15" s="1"/>
  <c r="S720" i="15"/>
  <c r="S724" i="15"/>
  <c r="O747" i="15"/>
  <c r="R747" i="15" s="1"/>
  <c r="R756" i="15"/>
  <c r="S756" i="15"/>
  <c r="R762" i="15"/>
  <c r="S762" i="15"/>
  <c r="O806" i="15"/>
  <c r="O813" i="15"/>
  <c r="R813" i="15" s="1"/>
  <c r="O852" i="15"/>
  <c r="R852" i="15" s="1"/>
  <c r="S878" i="15"/>
  <c r="O902" i="15"/>
  <c r="S902" i="15" s="1"/>
  <c r="S920" i="15"/>
  <c r="S953" i="15"/>
  <c r="R962" i="15"/>
  <c r="S962" i="15"/>
  <c r="O969" i="15"/>
  <c r="R969" i="15" s="1"/>
  <c r="R986" i="15"/>
  <c r="S986" i="15"/>
  <c r="O993" i="15"/>
  <c r="S1010" i="15"/>
  <c r="S1066" i="15"/>
  <c r="O1100" i="15"/>
  <c r="O1176" i="15"/>
  <c r="S1176" i="15" s="1"/>
  <c r="S1272" i="15"/>
  <c r="S1601" i="15"/>
  <c r="O1658" i="15"/>
  <c r="R1658" i="15" s="1"/>
  <c r="O1932" i="15"/>
  <c r="R2674" i="15"/>
  <c r="S2674" i="15"/>
  <c r="S591" i="15"/>
  <c r="S607" i="15"/>
  <c r="S681" i="15"/>
  <c r="S697" i="15"/>
  <c r="S698" i="15"/>
  <c r="S820" i="15"/>
  <c r="S996" i="15"/>
  <c r="S1034" i="15"/>
  <c r="R1034" i="15"/>
  <c r="S1053" i="15"/>
  <c r="R1053" i="15"/>
  <c r="S1259" i="15"/>
  <c r="R1259" i="15"/>
  <c r="S1337" i="15"/>
  <c r="R1337" i="15"/>
  <c r="O1360" i="15"/>
  <c r="N2581" i="15"/>
  <c r="I2581" i="15"/>
  <c r="S2605" i="15"/>
  <c r="R2605" i="15"/>
  <c r="S536" i="15"/>
  <c r="O548" i="15"/>
  <c r="R548" i="15" s="1"/>
  <c r="O553" i="15"/>
  <c r="R553" i="15" s="1"/>
  <c r="S567" i="15"/>
  <c r="S587" i="15"/>
  <c r="O588" i="15"/>
  <c r="R588" i="15" s="1"/>
  <c r="O604" i="15"/>
  <c r="R604" i="15" s="1"/>
  <c r="O620" i="15"/>
  <c r="R620" i="15" s="1"/>
  <c r="O636" i="15"/>
  <c r="R636" i="15" s="1"/>
  <c r="O658" i="15"/>
  <c r="R658" i="15" s="1"/>
  <c r="O678" i="15"/>
  <c r="R678" i="15" s="1"/>
  <c r="O687" i="15"/>
  <c r="R687" i="15" s="1"/>
  <c r="O707" i="15"/>
  <c r="R707" i="15" s="1"/>
  <c r="S718" i="15"/>
  <c r="S719" i="15"/>
  <c r="S732" i="15"/>
  <c r="O737" i="15"/>
  <c r="R737" i="15" s="1"/>
  <c r="S754" i="15"/>
  <c r="S763" i="15"/>
  <c r="R763" i="15"/>
  <c r="S773" i="15"/>
  <c r="S802" i="15"/>
  <c r="S841" i="15"/>
  <c r="R892" i="15"/>
  <c r="S892" i="15"/>
  <c r="O931" i="15"/>
  <c r="R931" i="15" s="1"/>
  <c r="S963" i="15"/>
  <c r="R1021" i="15"/>
  <c r="S1160" i="15"/>
  <c r="I1425" i="15"/>
  <c r="N1425" i="15"/>
  <c r="O1498" i="15"/>
  <c r="R1594" i="15"/>
  <c r="S1626" i="15"/>
  <c r="S1727" i="15"/>
  <c r="S1799" i="15"/>
  <c r="R879" i="15"/>
  <c r="S879" i="15"/>
  <c r="S916" i="15"/>
  <c r="S961" i="15"/>
  <c r="R961" i="15"/>
  <c r="N1307" i="15"/>
  <c r="I1307" i="15"/>
  <c r="N1312" i="15"/>
  <c r="O1312" i="15"/>
  <c r="R1312" i="15" s="1"/>
  <c r="I1429" i="15"/>
  <c r="N1429" i="15"/>
  <c r="R1825" i="15"/>
  <c r="S1825" i="15"/>
  <c r="S558" i="15"/>
  <c r="S583" i="15"/>
  <c r="S783" i="15"/>
  <c r="S881" i="15"/>
  <c r="S994" i="15"/>
  <c r="S1001" i="15"/>
  <c r="O1004" i="15"/>
  <c r="S1004" i="15" s="1"/>
  <c r="O1030" i="15"/>
  <c r="S1030" i="15" s="1"/>
  <c r="S1068" i="15"/>
  <c r="R1068" i="15"/>
  <c r="S1162" i="15"/>
  <c r="R1162" i="15"/>
  <c r="S1243" i="15"/>
  <c r="S1257" i="15"/>
  <c r="R1257" i="15"/>
  <c r="I1283" i="15"/>
  <c r="N1283" i="15"/>
  <c r="N1290" i="15"/>
  <c r="O1290" i="15"/>
  <c r="R1290" i="15" s="1"/>
  <c r="N1324" i="15"/>
  <c r="I1324" i="15"/>
  <c r="S1403" i="15"/>
  <c r="S1423" i="15"/>
  <c r="R1423" i="15"/>
  <c r="S1634" i="15"/>
  <c r="S1673" i="15"/>
  <c r="S1682" i="15"/>
  <c r="R1682" i="15"/>
  <c r="O1738" i="15"/>
  <c r="S1738" i="15" s="1"/>
  <c r="R1775" i="15"/>
  <c r="S1775" i="15"/>
  <c r="O1824" i="15"/>
  <c r="R1824" i="15" s="1"/>
  <c r="O770" i="15"/>
  <c r="R770" i="15" s="1"/>
  <c r="O778" i="15"/>
  <c r="R778" i="15" s="1"/>
  <c r="O799" i="15"/>
  <c r="R799" i="15" s="1"/>
  <c r="O815" i="15"/>
  <c r="R815" i="15" s="1"/>
  <c r="O818" i="15"/>
  <c r="R818" i="15" s="1"/>
  <c r="O829" i="15"/>
  <c r="R829" i="15" s="1"/>
  <c r="O844" i="15"/>
  <c r="R844" i="15" s="1"/>
  <c r="O847" i="15"/>
  <c r="R847" i="15" s="1"/>
  <c r="S858" i="15"/>
  <c r="O896" i="15"/>
  <c r="R896" i="15" s="1"/>
  <c r="O911" i="15"/>
  <c r="R911" i="15" s="1"/>
  <c r="O914" i="15"/>
  <c r="R914" i="15" s="1"/>
  <c r="O943" i="15"/>
  <c r="R943" i="15" s="1"/>
  <c r="O966" i="15"/>
  <c r="R966" i="15" s="1"/>
  <c r="O981" i="15"/>
  <c r="R981" i="15" s="1"/>
  <c r="O984" i="15"/>
  <c r="S995" i="15"/>
  <c r="O1007" i="15"/>
  <c r="R1007" i="15" s="1"/>
  <c r="S1017" i="15"/>
  <c r="O1020" i="15"/>
  <c r="R1020" i="15" s="1"/>
  <c r="O1047" i="15"/>
  <c r="R1047" i="15" s="1"/>
  <c r="O1078" i="15"/>
  <c r="O1087" i="15"/>
  <c r="R1087" i="15" s="1"/>
  <c r="O1096" i="15"/>
  <c r="R1096" i="15" s="1"/>
  <c r="O1101" i="15"/>
  <c r="O1124" i="15"/>
  <c r="R1124" i="15" s="1"/>
  <c r="S1126" i="15"/>
  <c r="S1167" i="15"/>
  <c r="O1172" i="15"/>
  <c r="R1172" i="15" s="1"/>
  <c r="O1179" i="15"/>
  <c r="O1224" i="15"/>
  <c r="R1224" i="15" s="1"/>
  <c r="O1230" i="15"/>
  <c r="R1230" i="15" s="1"/>
  <c r="O1238" i="15"/>
  <c r="R1238" i="15" s="1"/>
  <c r="O1247" i="15"/>
  <c r="R1247" i="15" s="1"/>
  <c r="O1253" i="15"/>
  <c r="O1268" i="15"/>
  <c r="N1273" i="15"/>
  <c r="O1285" i="15"/>
  <c r="S1285" i="15" s="1"/>
  <c r="O1294" i="15"/>
  <c r="R1294" i="15" s="1"/>
  <c r="N1302" i="15"/>
  <c r="O1310" i="15"/>
  <c r="O1314" i="15"/>
  <c r="O1376" i="15"/>
  <c r="R1376" i="15" s="1"/>
  <c r="O1388" i="15"/>
  <c r="O1400" i="15"/>
  <c r="R1400" i="15" s="1"/>
  <c r="O1425" i="15"/>
  <c r="R1425" i="15" s="1"/>
  <c r="O1455" i="15"/>
  <c r="R1455" i="15" s="1"/>
  <c r="O1487" i="15"/>
  <c r="R1487" i="15" s="1"/>
  <c r="O1627" i="15"/>
  <c r="R1627" i="15" s="1"/>
  <c r="O1640" i="15"/>
  <c r="R1640" i="15" s="1"/>
  <c r="O1659" i="15"/>
  <c r="R1659" i="15" s="1"/>
  <c r="O1672" i="15"/>
  <c r="R1672" i="15" s="1"/>
  <c r="O1700" i="15"/>
  <c r="R1700" i="15" s="1"/>
  <c r="O1705" i="15"/>
  <c r="O1726" i="15"/>
  <c r="R1726" i="15" s="1"/>
  <c r="O1745" i="15"/>
  <c r="O1750" i="15"/>
  <c r="R1750" i="15" s="1"/>
  <c r="S1817" i="15"/>
  <c r="O1821" i="15"/>
  <c r="R1821" i="15" s="1"/>
  <c r="S1829" i="15"/>
  <c r="O1835" i="15"/>
  <c r="R1835" i="15" s="1"/>
  <c r="S1840" i="15"/>
  <c r="S1843" i="15"/>
  <c r="O1847" i="15"/>
  <c r="O1873" i="15"/>
  <c r="R1873" i="15" s="1"/>
  <c r="O1990" i="15"/>
  <c r="R1990" i="15" s="1"/>
  <c r="N2053" i="15"/>
  <c r="I2053" i="15"/>
  <c r="O2117" i="15"/>
  <c r="R2210" i="15"/>
  <c r="S2210" i="15"/>
  <c r="S2510" i="15"/>
  <c r="R2510" i="15"/>
  <c r="I2585" i="15"/>
  <c r="N2585" i="15"/>
  <c r="S2598" i="15"/>
  <c r="R2598" i="15"/>
  <c r="S2611" i="15"/>
  <c r="R2611" i="15"/>
  <c r="S2613" i="15"/>
  <c r="R2613" i="15"/>
  <c r="R2632" i="15"/>
  <c r="S2632" i="15"/>
  <c r="S1178" i="15"/>
  <c r="S1214" i="15"/>
  <c r="S1237" i="15"/>
  <c r="N1263" i="15"/>
  <c r="S1265" i="15"/>
  <c r="N1430" i="15"/>
  <c r="S1474" i="15"/>
  <c r="O1504" i="15"/>
  <c r="S1506" i="15"/>
  <c r="O1510" i="15"/>
  <c r="R1510" i="15" s="1"/>
  <c r="O1523" i="15"/>
  <c r="R1523" i="15" s="1"/>
  <c r="S1535" i="15"/>
  <c r="O1536" i="15"/>
  <c r="R1536" i="15" s="1"/>
  <c r="O1542" i="15"/>
  <c r="R1542" i="15" s="1"/>
  <c r="O1555" i="15"/>
  <c r="R1555" i="15" s="1"/>
  <c r="S1567" i="15"/>
  <c r="O1568" i="15"/>
  <c r="R1568" i="15" s="1"/>
  <c r="O1574" i="15"/>
  <c r="R1574" i="15" s="1"/>
  <c r="O1587" i="15"/>
  <c r="R1587" i="15" s="1"/>
  <c r="O1600" i="15"/>
  <c r="O1622" i="15"/>
  <c r="R1622" i="15" s="1"/>
  <c r="S1639" i="15"/>
  <c r="O1647" i="15"/>
  <c r="R1647" i="15" s="1"/>
  <c r="O1679" i="15"/>
  <c r="R1679" i="15" s="1"/>
  <c r="O1710" i="15"/>
  <c r="R1710" i="15" s="1"/>
  <c r="O1714" i="15"/>
  <c r="S1740" i="15"/>
  <c r="O1756" i="15"/>
  <c r="R1756" i="15" s="1"/>
  <c r="O1776" i="15"/>
  <c r="S1797" i="15"/>
  <c r="O1816" i="15"/>
  <c r="R1816" i="15" s="1"/>
  <c r="S1842" i="15"/>
  <c r="O1853" i="15"/>
  <c r="R1853" i="15" s="1"/>
  <c r="S1857" i="15"/>
  <c r="S1864" i="15"/>
  <c r="O1865" i="15"/>
  <c r="R1865" i="15" s="1"/>
  <c r="S1999" i="15"/>
  <c r="O2051" i="15"/>
  <c r="S2073" i="15"/>
  <c r="O2097" i="15"/>
  <c r="S2255" i="15"/>
  <c r="S2276" i="15"/>
  <c r="R2276" i="15"/>
  <c r="O2623" i="15"/>
  <c r="R2623" i="15" s="1"/>
  <c r="O2629" i="15"/>
  <c r="O2942" i="15"/>
  <c r="R2942" i="15" s="1"/>
  <c r="O772" i="15"/>
  <c r="R772" i="15" s="1"/>
  <c r="O831" i="15"/>
  <c r="R831" i="15" s="1"/>
  <c r="S842" i="15"/>
  <c r="O854" i="15"/>
  <c r="R854" i="15" s="1"/>
  <c r="R868" i="15"/>
  <c r="S877" i="15"/>
  <c r="S885" i="15"/>
  <c r="O895" i="15"/>
  <c r="R895" i="15" s="1"/>
  <c r="O898" i="15"/>
  <c r="R898" i="15" s="1"/>
  <c r="S909" i="15"/>
  <c r="O950" i="15"/>
  <c r="R950" i="15" s="1"/>
  <c r="S952" i="15"/>
  <c r="O965" i="15"/>
  <c r="R965" i="15" s="1"/>
  <c r="O968" i="15"/>
  <c r="O991" i="15"/>
  <c r="R991" i="15" s="1"/>
  <c r="O1014" i="15"/>
  <c r="R1014" i="15" s="1"/>
  <c r="S1051" i="15"/>
  <c r="O1061" i="15"/>
  <c r="O1071" i="15"/>
  <c r="R1071" i="15" s="1"/>
  <c r="O1074" i="15"/>
  <c r="R1074" i="15" s="1"/>
  <c r="S1091" i="15"/>
  <c r="O1142" i="15"/>
  <c r="O1164" i="15"/>
  <c r="R1164" i="15" s="1"/>
  <c r="R1178" i="15"/>
  <c r="O1196" i="15"/>
  <c r="R1196" i="15" s="1"/>
  <c r="R1214" i="15"/>
  <c r="S1216" i="15"/>
  <c r="O1227" i="15"/>
  <c r="S1227" i="15" s="1"/>
  <c r="I1263" i="15"/>
  <c r="N1281" i="15"/>
  <c r="N1286" i="15"/>
  <c r="O1291" i="15"/>
  <c r="R1291" i="15" s="1"/>
  <c r="N1295" i="15"/>
  <c r="O1297" i="15"/>
  <c r="N1303" i="15"/>
  <c r="N1305" i="15"/>
  <c r="O1313" i="15"/>
  <c r="O1321" i="15"/>
  <c r="R1321" i="15" s="1"/>
  <c r="O1323" i="15"/>
  <c r="O1334" i="15"/>
  <c r="R1334" i="15" s="1"/>
  <c r="O1359" i="15"/>
  <c r="O1422" i="15"/>
  <c r="O1428" i="15"/>
  <c r="R1428" i="15" s="1"/>
  <c r="I1430" i="15"/>
  <c r="O1449" i="15"/>
  <c r="O1452" i="15"/>
  <c r="R1452" i="15" s="1"/>
  <c r="O1471" i="15"/>
  <c r="R1471" i="15" s="1"/>
  <c r="O1484" i="15"/>
  <c r="S1603" i="15"/>
  <c r="S1624" i="15"/>
  <c r="O1693" i="15"/>
  <c r="S1693" i="15" s="1"/>
  <c r="S1793" i="15"/>
  <c r="R1817" i="15"/>
  <c r="R1840" i="15"/>
  <c r="O2060" i="15"/>
  <c r="R2060" i="15" s="1"/>
  <c r="N2060" i="15"/>
  <c r="S2562" i="15"/>
  <c r="N2591" i="15"/>
  <c r="I2591" i="15"/>
  <c r="K2594" i="15"/>
  <c r="S2645" i="15"/>
  <c r="S2705" i="15"/>
  <c r="R2705" i="15"/>
  <c r="S2724" i="15"/>
  <c r="S764" i="15"/>
  <c r="S775" i="15"/>
  <c r="O798" i="15"/>
  <c r="S809" i="15"/>
  <c r="O817" i="15"/>
  <c r="O823" i="15"/>
  <c r="R823" i="15" s="1"/>
  <c r="S834" i="15"/>
  <c r="O846" i="15"/>
  <c r="R846" i="15" s="1"/>
  <c r="S861" i="15"/>
  <c r="S882" i="15"/>
  <c r="O890" i="15"/>
  <c r="R890" i="15" s="1"/>
  <c r="S901" i="15"/>
  <c r="S905" i="15"/>
  <c r="O913" i="15"/>
  <c r="R913" i="15" s="1"/>
  <c r="O921" i="15"/>
  <c r="R921" i="15" s="1"/>
  <c r="O942" i="15"/>
  <c r="R942" i="15" s="1"/>
  <c r="O957" i="15"/>
  <c r="R957" i="15" s="1"/>
  <c r="O983" i="15"/>
  <c r="R983" i="15" s="1"/>
  <c r="O1006" i="15"/>
  <c r="R1006" i="15" s="1"/>
  <c r="O1019" i="15"/>
  <c r="R1019" i="15" s="1"/>
  <c r="O1041" i="15"/>
  <c r="R1041" i="15" s="1"/>
  <c r="O1046" i="15"/>
  <c r="O1065" i="15"/>
  <c r="R1065" i="15" s="1"/>
  <c r="O1082" i="15"/>
  <c r="O1086" i="15"/>
  <c r="R1086" i="15" s="1"/>
  <c r="O1095" i="15"/>
  <c r="R1095" i="15" s="1"/>
  <c r="O1098" i="15"/>
  <c r="R1098" i="15" s="1"/>
  <c r="O1103" i="15"/>
  <c r="R1103" i="15" s="1"/>
  <c r="O1123" i="15"/>
  <c r="R1123" i="15" s="1"/>
  <c r="S1151" i="15"/>
  <c r="O1159" i="15"/>
  <c r="R1159" i="15" s="1"/>
  <c r="O1166" i="15"/>
  <c r="R1166" i="15" s="1"/>
  <c r="O1198" i="15"/>
  <c r="R1198" i="15" s="1"/>
  <c r="O1206" i="15"/>
  <c r="S1206" i="15" s="1"/>
  <c r="O1229" i="15"/>
  <c r="R1229" i="15" s="1"/>
  <c r="O1242" i="15"/>
  <c r="R1242" i="15" s="1"/>
  <c r="O1246" i="15"/>
  <c r="R1246" i="15" s="1"/>
  <c r="O1267" i="15"/>
  <c r="O1273" i="15"/>
  <c r="S1273" i="15" s="1"/>
  <c r="O1278" i="15"/>
  <c r="R1278" i="15" s="1"/>
  <c r="O1282" i="15"/>
  <c r="O1293" i="15"/>
  <c r="S1293" i="15" s="1"/>
  <c r="O1302" i="15"/>
  <c r="R1302" i="15" s="1"/>
  <c r="O1329" i="15"/>
  <c r="O1347" i="15"/>
  <c r="O1350" i="15"/>
  <c r="O1362" i="15"/>
  <c r="R1362" i="15" s="1"/>
  <c r="O1399" i="15"/>
  <c r="R1399" i="15" s="1"/>
  <c r="O1402" i="15"/>
  <c r="O1410" i="15"/>
  <c r="O1421" i="15"/>
  <c r="R1421" i="15" s="1"/>
  <c r="O1434" i="15"/>
  <c r="O1445" i="15"/>
  <c r="R1445" i="15" s="1"/>
  <c r="O1477" i="15"/>
  <c r="R1477" i="15" s="1"/>
  <c r="O1496" i="15"/>
  <c r="R1496" i="15" s="1"/>
  <c r="O1509" i="15"/>
  <c r="R1509" i="15" s="1"/>
  <c r="O1528" i="15"/>
  <c r="R1528" i="15" s="1"/>
  <c r="O1541" i="15"/>
  <c r="R1541" i="15" s="1"/>
  <c r="O1560" i="15"/>
  <c r="R1560" i="15" s="1"/>
  <c r="O1573" i="15"/>
  <c r="O1592" i="15"/>
  <c r="R1592" i="15" s="1"/>
  <c r="O1632" i="15"/>
  <c r="O1664" i="15"/>
  <c r="R1664" i="15" s="1"/>
  <c r="O1695" i="15"/>
  <c r="R1695" i="15" s="1"/>
  <c r="O1709" i="15"/>
  <c r="R1709" i="15" s="1"/>
  <c r="O1737" i="15"/>
  <c r="R1737" i="15" s="1"/>
  <c r="O1794" i="15"/>
  <c r="R1794" i="15" s="1"/>
  <c r="S1805" i="15"/>
  <c r="S1845" i="15"/>
  <c r="O1850" i="15"/>
  <c r="O1855" i="15"/>
  <c r="R1855" i="15" s="1"/>
  <c r="O1879" i="15"/>
  <c r="R1879" i="15" s="1"/>
  <c r="R2015" i="15"/>
  <c r="S2015" i="15"/>
  <c r="N2072" i="15"/>
  <c r="O2072" i="15"/>
  <c r="O2113" i="15"/>
  <c r="R2113" i="15" s="1"/>
  <c r="O2123" i="15"/>
  <c r="S2123" i="15" s="1"/>
  <c r="S2211" i="15"/>
  <c r="R2574" i="15"/>
  <c r="S2574" i="15"/>
  <c r="S2610" i="15"/>
  <c r="R2682" i="15"/>
  <c r="R1983" i="15"/>
  <c r="S1983" i="15"/>
  <c r="R2175" i="15"/>
  <c r="S2175" i="15"/>
  <c r="S2410" i="15"/>
  <c r="R2410" i="15"/>
  <c r="S2593" i="15"/>
  <c r="R2593" i="15"/>
  <c r="S2624" i="15"/>
  <c r="R2628" i="15"/>
  <c r="S2628" i="15"/>
  <c r="R2660" i="15"/>
  <c r="S2660" i="15"/>
  <c r="S2748" i="15"/>
  <c r="Q2747" i="15"/>
  <c r="R2781" i="15"/>
  <c r="S2781" i="15"/>
  <c r="N2864" i="15"/>
  <c r="I2864" i="15"/>
  <c r="O2869" i="15"/>
  <c r="N2869" i="15"/>
  <c r="R2881" i="15"/>
  <c r="S2881" i="15"/>
  <c r="O800" i="15"/>
  <c r="R800" i="15" s="1"/>
  <c r="S814" i="15"/>
  <c r="S843" i="15"/>
  <c r="S910" i="15"/>
  <c r="O944" i="15"/>
  <c r="R944" i="15" s="1"/>
  <c r="O967" i="15"/>
  <c r="R967" i="15" s="1"/>
  <c r="S980" i="15"/>
  <c r="O990" i="15"/>
  <c r="R990" i="15" s="1"/>
  <c r="O1005" i="15"/>
  <c r="O1008" i="15"/>
  <c r="R1008" i="15" s="1"/>
  <c r="O1043" i="15"/>
  <c r="R1043" i="15" s="1"/>
  <c r="O1060" i="15"/>
  <c r="S1060" i="15" s="1"/>
  <c r="O1085" i="15"/>
  <c r="O1088" i="15"/>
  <c r="R1088" i="15" s="1"/>
  <c r="O1097" i="15"/>
  <c r="R1097" i="15" s="1"/>
  <c r="O1134" i="15"/>
  <c r="R1134" i="15" s="1"/>
  <c r="O1139" i="15"/>
  <c r="O1148" i="15"/>
  <c r="R1148" i="15" s="1"/>
  <c r="O1158" i="15"/>
  <c r="R1158" i="15" s="1"/>
  <c r="O1170" i="15"/>
  <c r="O1173" i="15"/>
  <c r="R1173" i="15" s="1"/>
  <c r="O1182" i="15"/>
  <c r="R1182" i="15" s="1"/>
  <c r="O1195" i="15"/>
  <c r="R1195" i="15" s="1"/>
  <c r="O1211" i="15"/>
  <c r="R1211" i="15" s="1"/>
  <c r="O1218" i="15"/>
  <c r="O1239" i="15"/>
  <c r="R1239" i="15" s="1"/>
  <c r="O1245" i="15"/>
  <c r="S1245" i="15" s="1"/>
  <c r="O1275" i="15"/>
  <c r="R1275" i="15" s="1"/>
  <c r="O1281" i="15"/>
  <c r="S1281" i="15" s="1"/>
  <c r="O1299" i="15"/>
  <c r="R1299" i="15" s="1"/>
  <c r="S1315" i="15"/>
  <c r="N1316" i="15"/>
  <c r="O1349" i="15"/>
  <c r="S1390" i="15"/>
  <c r="N1423" i="15"/>
  <c r="O1430" i="15"/>
  <c r="R1430" i="15" s="1"/>
  <c r="S1432" i="15"/>
  <c r="O1448" i="15"/>
  <c r="R1448" i="15" s="1"/>
  <c r="S1450" i="15"/>
  <c r="S1456" i="15"/>
  <c r="O1467" i="15"/>
  <c r="R1467" i="15" s="1"/>
  <c r="O1480" i="15"/>
  <c r="S1482" i="15"/>
  <c r="O1499" i="15"/>
  <c r="R1499" i="15" s="1"/>
  <c r="O1512" i="15"/>
  <c r="R1512" i="15" s="1"/>
  <c r="S1520" i="15"/>
  <c r="O1531" i="15"/>
  <c r="O1544" i="15"/>
  <c r="S1546" i="15"/>
  <c r="S1552" i="15"/>
  <c r="O1563" i="15"/>
  <c r="R1563" i="15" s="1"/>
  <c r="O1576" i="15"/>
  <c r="S1578" i="15"/>
  <c r="O1595" i="15"/>
  <c r="R1595" i="15" s="1"/>
  <c r="S1609" i="15"/>
  <c r="O1616" i="15"/>
  <c r="R1616" i="15" s="1"/>
  <c r="S1648" i="15"/>
  <c r="O1656" i="15"/>
  <c r="R1656" i="15" s="1"/>
  <c r="S1680" i="15"/>
  <c r="R1689" i="15"/>
  <c r="O1697" i="15"/>
  <c r="R1697" i="15" s="1"/>
  <c r="O1713" i="15"/>
  <c r="R1713" i="15" s="1"/>
  <c r="O1718" i="15"/>
  <c r="R1718" i="15" s="1"/>
  <c r="S1734" i="15"/>
  <c r="R1757" i="15"/>
  <c r="O1788" i="15"/>
  <c r="R1788" i="15" s="1"/>
  <c r="O1796" i="15"/>
  <c r="O1881" i="15"/>
  <c r="R1881" i="15" s="1"/>
  <c r="N2084" i="15"/>
  <c r="I2084" i="15"/>
  <c r="S2122" i="15"/>
  <c r="S2618" i="15"/>
  <c r="R2618" i="15"/>
  <c r="R757" i="15"/>
  <c r="O782" i="15"/>
  <c r="R782" i="15" s="1"/>
  <c r="O816" i="15"/>
  <c r="R816" i="15" s="1"/>
  <c r="O845" i="15"/>
  <c r="R845" i="15" s="1"/>
  <c r="O860" i="15"/>
  <c r="R860" i="15" s="1"/>
  <c r="O863" i="15"/>
  <c r="R863" i="15" s="1"/>
  <c r="R870" i="15"/>
  <c r="O889" i="15"/>
  <c r="R889" i="15" s="1"/>
  <c r="O912" i="15"/>
  <c r="R912" i="15" s="1"/>
  <c r="O923" i="15"/>
  <c r="R923" i="15" s="1"/>
  <c r="O936" i="15"/>
  <c r="R936" i="15" s="1"/>
  <c r="O959" i="15"/>
  <c r="S974" i="15"/>
  <c r="O982" i="15"/>
  <c r="R982" i="15" s="1"/>
  <c r="S989" i="15"/>
  <c r="O997" i="15"/>
  <c r="R997" i="15" s="1"/>
  <c r="O1000" i="15"/>
  <c r="R1000" i="15" s="1"/>
  <c r="S1011" i="15"/>
  <c r="O1018" i="15"/>
  <c r="R1018" i="15" s="1"/>
  <c r="O1025" i="15"/>
  <c r="O1045" i="15"/>
  <c r="R1045" i="15" s="1"/>
  <c r="S1064" i="15"/>
  <c r="S1075" i="15"/>
  <c r="O1090" i="15"/>
  <c r="R1090" i="15" s="1"/>
  <c r="O1094" i="15"/>
  <c r="R1094" i="15" s="1"/>
  <c r="O1127" i="15"/>
  <c r="R1127" i="15" s="1"/>
  <c r="O1150" i="15"/>
  <c r="R1150" i="15" s="1"/>
  <c r="O1175" i="15"/>
  <c r="R1175" i="15" s="1"/>
  <c r="O1241" i="15"/>
  <c r="O1250" i="15"/>
  <c r="R1250" i="15" s="1"/>
  <c r="N1265" i="15"/>
  <c r="N1270" i="15"/>
  <c r="N1275" i="15"/>
  <c r="O1277" i="15"/>
  <c r="I1279" i="15"/>
  <c r="I1294" i="15"/>
  <c r="N1299" i="15"/>
  <c r="O1301" i="15"/>
  <c r="S1301" i="15" s="1"/>
  <c r="S1304" i="15"/>
  <c r="O1320" i="15"/>
  <c r="R1320" i="15" s="1"/>
  <c r="O1322" i="15"/>
  <c r="R1322" i="15" s="1"/>
  <c r="O1332" i="15"/>
  <c r="S1339" i="15"/>
  <c r="O1372" i="15"/>
  <c r="R1372" i="15" s="1"/>
  <c r="O1380" i="15"/>
  <c r="R1380" i="15" s="1"/>
  <c r="R1390" i="15"/>
  <c r="O1401" i="15"/>
  <c r="R1401" i="15" s="1"/>
  <c r="O1408" i="15"/>
  <c r="R1408" i="15" s="1"/>
  <c r="O1420" i="15"/>
  <c r="R1420" i="15" s="1"/>
  <c r="N1422" i="15"/>
  <c r="N1427" i="15"/>
  <c r="O1429" i="15"/>
  <c r="R1429" i="15" s="1"/>
  <c r="I1438" i="15"/>
  <c r="O1439" i="15"/>
  <c r="R1439" i="15" s="1"/>
  <c r="O1451" i="15"/>
  <c r="R1451" i="15" s="1"/>
  <c r="O1470" i="15"/>
  <c r="R1470" i="15" s="1"/>
  <c r="O1483" i="15"/>
  <c r="R1483" i="15" s="1"/>
  <c r="O1502" i="15"/>
  <c r="R1502" i="15" s="1"/>
  <c r="O1515" i="15"/>
  <c r="R1515" i="15" s="1"/>
  <c r="O1534" i="15"/>
  <c r="O1547" i="15"/>
  <c r="R1547" i="15" s="1"/>
  <c r="O1566" i="15"/>
  <c r="R1566" i="15" s="1"/>
  <c r="O1579" i="15"/>
  <c r="R1579" i="15" s="1"/>
  <c r="O1598" i="15"/>
  <c r="R1598" i="15" s="1"/>
  <c r="O1608" i="15"/>
  <c r="R1608" i="15" s="1"/>
  <c r="S1615" i="15"/>
  <c r="O1655" i="15"/>
  <c r="O1685" i="15"/>
  <c r="O1706" i="15"/>
  <c r="S1706" i="15" s="1"/>
  <c r="O1724" i="15"/>
  <c r="R1724" i="15" s="1"/>
  <c r="O1731" i="15"/>
  <c r="R1731" i="15" s="1"/>
  <c r="O1741" i="15"/>
  <c r="R1741" i="15" s="1"/>
  <c r="O1777" i="15"/>
  <c r="R1777" i="15" s="1"/>
  <c r="O1804" i="15"/>
  <c r="R1804" i="15" s="1"/>
  <c r="O1830" i="15"/>
  <c r="O1841" i="15"/>
  <c r="R1841" i="15" s="1"/>
  <c r="O1854" i="15"/>
  <c r="R1854" i="15" s="1"/>
  <c r="O1856" i="15"/>
  <c r="O1871" i="15"/>
  <c r="R1871" i="15" s="1"/>
  <c r="S1923" i="15"/>
  <c r="O2066" i="15"/>
  <c r="N2066" i="15"/>
  <c r="R2277" i="15"/>
  <c r="S2310" i="15"/>
  <c r="R2310" i="15"/>
  <c r="S2567" i="15"/>
  <c r="S2635" i="15"/>
  <c r="R2635" i="15"/>
  <c r="S2702" i="15"/>
  <c r="S2721" i="15"/>
  <c r="S2742" i="15"/>
  <c r="O2757" i="15"/>
  <c r="S2757" i="15" s="1"/>
  <c r="S2762" i="15"/>
  <c r="S1906" i="15"/>
  <c r="O1907" i="15"/>
  <c r="R1907" i="15" s="1"/>
  <c r="S1909" i="15"/>
  <c r="O1959" i="15"/>
  <c r="R1959" i="15" s="1"/>
  <c r="O1962" i="15"/>
  <c r="O1972" i="15"/>
  <c r="O1993" i="15"/>
  <c r="O2004" i="15"/>
  <c r="O2011" i="15"/>
  <c r="R2011" i="15" s="1"/>
  <c r="O2016" i="15"/>
  <c r="S2016" i="15" s="1"/>
  <c r="O2022" i="15"/>
  <c r="R2022" i="15" s="1"/>
  <c r="O2031" i="15"/>
  <c r="R2031" i="15" s="1"/>
  <c r="O2038" i="15"/>
  <c r="O2044" i="15"/>
  <c r="N2045" i="15"/>
  <c r="O2050" i="15"/>
  <c r="N2056" i="15"/>
  <c r="N2071" i="15"/>
  <c r="N2076" i="15"/>
  <c r="O2088" i="15"/>
  <c r="R2088" i="15" s="1"/>
  <c r="O2094" i="15"/>
  <c r="S2100" i="15"/>
  <c r="O2101" i="15"/>
  <c r="R2101" i="15" s="1"/>
  <c r="O2129" i="15"/>
  <c r="O2142" i="15"/>
  <c r="R2142" i="15" s="1"/>
  <c r="O2144" i="15"/>
  <c r="R2144" i="15" s="1"/>
  <c r="O2155" i="15"/>
  <c r="R2155" i="15" s="1"/>
  <c r="O2164" i="15"/>
  <c r="S2166" i="15"/>
  <c r="O2170" i="15"/>
  <c r="R2170" i="15" s="1"/>
  <c r="O2176" i="15"/>
  <c r="O2188" i="15"/>
  <c r="R2188" i="15" s="1"/>
  <c r="O2201" i="15"/>
  <c r="R2201" i="15" s="1"/>
  <c r="S2209" i="15"/>
  <c r="O2215" i="15"/>
  <c r="O2221" i="15"/>
  <c r="R2221" i="15" s="1"/>
  <c r="O2240" i="15"/>
  <c r="R2240" i="15" s="1"/>
  <c r="S2386" i="15"/>
  <c r="O2389" i="15"/>
  <c r="O2397" i="15"/>
  <c r="O2405" i="15"/>
  <c r="S2405" i="15" s="1"/>
  <c r="S2418" i="15"/>
  <c r="S2426" i="15"/>
  <c r="O2429" i="15"/>
  <c r="R2429" i="15" s="1"/>
  <c r="O2441" i="15"/>
  <c r="O2456" i="15"/>
  <c r="O2521" i="15"/>
  <c r="S2521" i="15" s="1"/>
  <c r="O2536" i="15"/>
  <c r="S2536" i="15" s="1"/>
  <c r="O2560" i="15"/>
  <c r="R2560" i="15" s="1"/>
  <c r="O2565" i="15"/>
  <c r="R2565" i="15" s="1"/>
  <c r="N2567" i="15"/>
  <c r="N2570" i="15"/>
  <c r="O2572" i="15"/>
  <c r="R2572" i="15" s="1"/>
  <c r="N2588" i="15"/>
  <c r="N2593" i="15"/>
  <c r="S2647" i="15"/>
  <c r="O2654" i="15"/>
  <c r="O2690" i="15"/>
  <c r="R2690" i="15" s="1"/>
  <c r="O2692" i="15"/>
  <c r="R2692" i="15" s="1"/>
  <c r="O2719" i="15"/>
  <c r="R2719" i="15" s="1"/>
  <c r="S2794" i="15"/>
  <c r="O2851" i="15"/>
  <c r="O2855" i="15"/>
  <c r="N2855" i="15"/>
  <c r="O2996" i="15"/>
  <c r="O3017" i="15"/>
  <c r="R3017" i="15" s="1"/>
  <c r="O3065" i="15"/>
  <c r="R3065" i="15" s="1"/>
  <c r="O3094" i="15"/>
  <c r="R3094" i="15" s="1"/>
  <c r="O3658" i="15"/>
  <c r="R3658" i="15" s="1"/>
  <c r="S1937" i="15"/>
  <c r="O2010" i="15"/>
  <c r="R2010" i="15" s="1"/>
  <c r="O2021" i="15"/>
  <c r="R2021" i="15" s="1"/>
  <c r="O2034" i="15"/>
  <c r="N2096" i="15"/>
  <c r="O2141" i="15"/>
  <c r="R2141" i="15" s="1"/>
  <c r="O2154" i="15"/>
  <c r="R2154" i="15" s="1"/>
  <c r="O2160" i="15"/>
  <c r="S2184" i="15"/>
  <c r="O2187" i="15"/>
  <c r="R2187" i="15" s="1"/>
  <c r="S2193" i="15"/>
  <c r="O2196" i="15"/>
  <c r="R2196" i="15" s="1"/>
  <c r="O2200" i="15"/>
  <c r="R2200" i="15" s="1"/>
  <c r="O2227" i="15"/>
  <c r="R2227" i="15" s="1"/>
  <c r="O2230" i="15"/>
  <c r="R2230" i="15" s="1"/>
  <c r="O2251" i="15"/>
  <c r="S2269" i="15"/>
  <c r="O2279" i="15"/>
  <c r="R2279" i="15" s="1"/>
  <c r="O2296" i="15"/>
  <c r="R2296" i="15" s="1"/>
  <c r="O2299" i="15"/>
  <c r="O2309" i="15"/>
  <c r="O2323" i="15"/>
  <c r="R2323" i="15" s="1"/>
  <c r="O2331" i="15"/>
  <c r="R2331" i="15" s="1"/>
  <c r="O2347" i="15"/>
  <c r="R2347" i="15" s="1"/>
  <c r="O2349" i="15"/>
  <c r="O2355" i="15"/>
  <c r="R2355" i="15" s="1"/>
  <c r="O2357" i="15"/>
  <c r="O2371" i="15"/>
  <c r="R2371" i="15" s="1"/>
  <c r="S2379" i="15"/>
  <c r="O2391" i="15"/>
  <c r="R2391" i="15" s="1"/>
  <c r="O2399" i="15"/>
  <c r="R2399" i="15" s="1"/>
  <c r="O2407" i="15"/>
  <c r="R2407" i="15" s="1"/>
  <c r="O2413" i="15"/>
  <c r="S2413" i="15" s="1"/>
  <c r="S2415" i="15"/>
  <c r="O2431" i="15"/>
  <c r="R2431" i="15" s="1"/>
  <c r="S2466" i="15"/>
  <c r="O2474" i="15"/>
  <c r="R2474" i="15" s="1"/>
  <c r="S2482" i="15"/>
  <c r="O2505" i="15"/>
  <c r="S2534" i="15"/>
  <c r="N2564" i="15"/>
  <c r="N2569" i="15"/>
  <c r="O2579" i="15"/>
  <c r="R2579" i="15" s="1"/>
  <c r="O2620" i="15"/>
  <c r="R2620" i="15" s="1"/>
  <c r="O2633" i="15"/>
  <c r="O2656" i="15"/>
  <c r="R2656" i="15" s="1"/>
  <c r="O2671" i="15"/>
  <c r="R2671" i="15" s="1"/>
  <c r="O2687" i="15"/>
  <c r="R2687" i="15" s="1"/>
  <c r="O2694" i="15"/>
  <c r="R2694" i="15" s="1"/>
  <c r="O2696" i="15"/>
  <c r="R2696" i="15" s="1"/>
  <c r="O2716" i="15"/>
  <c r="R2716" i="15" s="1"/>
  <c r="O2727" i="15"/>
  <c r="R2727" i="15" s="1"/>
  <c r="O2746" i="15"/>
  <c r="S2780" i="15"/>
  <c r="O2825" i="15"/>
  <c r="R2825" i="15" s="1"/>
  <c r="O2830" i="15"/>
  <c r="R2830" i="15" s="1"/>
  <c r="O2930" i="15"/>
  <c r="R2984" i="15"/>
  <c r="S2984" i="15"/>
  <c r="O3112" i="15"/>
  <c r="R3112" i="15" s="1"/>
  <c r="O3129" i="15"/>
  <c r="S3129" i="15" s="1"/>
  <c r="R3151" i="15"/>
  <c r="S3151" i="15"/>
  <c r="O3193" i="15"/>
  <c r="R3193" i="15" s="1"/>
  <c r="S3516" i="15"/>
  <c r="S3538" i="15"/>
  <c r="R3538" i="15"/>
  <c r="O1898" i="15"/>
  <c r="R1898" i="15" s="1"/>
  <c r="O1924" i="15"/>
  <c r="S1929" i="15"/>
  <c r="O1935" i="15"/>
  <c r="R1935" i="15" s="1"/>
  <c r="O1944" i="15"/>
  <c r="O1956" i="15"/>
  <c r="R1956" i="15" s="1"/>
  <c r="O1958" i="15"/>
  <c r="R1958" i="15" s="1"/>
  <c r="S1961" i="15"/>
  <c r="O2069" i="15"/>
  <c r="R2069" i="15" s="1"/>
  <c r="I2077" i="15"/>
  <c r="N2080" i="15"/>
  <c r="N2085" i="15"/>
  <c r="O2112" i="15"/>
  <c r="R2112" i="15" s="1"/>
  <c r="O2125" i="15"/>
  <c r="R2125" i="15" s="1"/>
  <c r="O2131" i="15"/>
  <c r="S2305" i="15"/>
  <c r="S2597" i="15"/>
  <c r="S2634" i="15"/>
  <c r="S2715" i="15"/>
  <c r="S2764" i="15"/>
  <c r="N2861" i="15"/>
  <c r="I2861" i="15"/>
  <c r="O2868" i="15"/>
  <c r="R2868" i="15" s="1"/>
  <c r="N2868" i="15"/>
  <c r="N2875" i="15"/>
  <c r="O2875" i="15"/>
  <c r="R2875" i="15" s="1"/>
  <c r="R3000" i="15"/>
  <c r="S3000" i="15"/>
  <c r="O3110" i="15"/>
  <c r="R3110" i="15" s="1"/>
  <c r="O3224" i="15"/>
  <c r="R3224" i="15" s="1"/>
  <c r="O3498" i="15"/>
  <c r="R3498" i="15" s="1"/>
  <c r="O1967" i="15"/>
  <c r="O1979" i="15"/>
  <c r="R1979" i="15" s="1"/>
  <c r="O1982" i="15"/>
  <c r="R1982" i="15" s="1"/>
  <c r="O2040" i="15"/>
  <c r="R2040" i="15" s="1"/>
  <c r="O2053" i="15"/>
  <c r="S2074" i="15"/>
  <c r="N2079" i="15"/>
  <c r="N2086" i="15"/>
  <c r="O2096" i="15"/>
  <c r="R2096" i="15" s="1"/>
  <c r="S2174" i="15"/>
  <c r="O2179" i="15"/>
  <c r="R2179" i="15" s="1"/>
  <c r="S2191" i="15"/>
  <c r="R2193" i="15"/>
  <c r="O2213" i="15"/>
  <c r="R2213" i="15" s="1"/>
  <c r="O2220" i="15"/>
  <c r="R2220" i="15" s="1"/>
  <c r="O2226" i="15"/>
  <c r="O2248" i="15"/>
  <c r="R2248" i="15" s="1"/>
  <c r="O2260" i="15"/>
  <c r="R2260" i="15" s="1"/>
  <c r="O2295" i="15"/>
  <c r="R2295" i="15" s="1"/>
  <c r="O2320" i="15"/>
  <c r="S2320" i="15" s="1"/>
  <c r="O2328" i="15"/>
  <c r="O2344" i="15"/>
  <c r="O2352" i="15"/>
  <c r="O2360" i="15"/>
  <c r="S2360" i="15" s="1"/>
  <c r="O2368" i="15"/>
  <c r="O2381" i="15"/>
  <c r="O2385" i="15"/>
  <c r="R2385" i="15" s="1"/>
  <c r="O2417" i="15"/>
  <c r="R2417" i="15" s="1"/>
  <c r="O2423" i="15"/>
  <c r="R2423" i="15" s="1"/>
  <c r="O2455" i="15"/>
  <c r="R2455" i="15" s="1"/>
  <c r="O2460" i="15"/>
  <c r="S2460" i="15" s="1"/>
  <c r="O2471" i="15"/>
  <c r="O2484" i="15"/>
  <c r="O2490" i="15"/>
  <c r="R2490" i="15" s="1"/>
  <c r="O2492" i="15"/>
  <c r="S2492" i="15" s="1"/>
  <c r="O2517" i="15"/>
  <c r="S2544" i="15"/>
  <c r="O2556" i="15"/>
  <c r="R2556" i="15" s="1"/>
  <c r="O2564" i="15"/>
  <c r="R2564" i="15" s="1"/>
  <c r="I2573" i="15"/>
  <c r="I2583" i="15"/>
  <c r="O2615" i="15"/>
  <c r="R2615" i="15" s="1"/>
  <c r="O2627" i="15"/>
  <c r="R2627" i="15" s="1"/>
  <c r="O2639" i="15"/>
  <c r="O2643" i="15"/>
  <c r="R2643" i="15" s="1"/>
  <c r="O2649" i="15"/>
  <c r="R2649" i="15" s="1"/>
  <c r="O2651" i="15"/>
  <c r="R2651" i="15" s="1"/>
  <c r="S2653" i="15"/>
  <c r="S2670" i="15"/>
  <c r="O2673" i="15"/>
  <c r="R2673" i="15" s="1"/>
  <c r="S2686" i="15"/>
  <c r="O2689" i="15"/>
  <c r="R2689" i="15" s="1"/>
  <c r="O2707" i="15"/>
  <c r="O2718" i="15"/>
  <c r="R2718" i="15" s="1"/>
  <c r="O2729" i="15"/>
  <c r="R2729" i="15" s="1"/>
  <c r="O2738" i="15"/>
  <c r="Q2737" i="15" s="1"/>
  <c r="O2756" i="15"/>
  <c r="R2756" i="15" s="1"/>
  <c r="O2785" i="15"/>
  <c r="R2785" i="15" s="1"/>
  <c r="O2813" i="15"/>
  <c r="R2813" i="15" s="1"/>
  <c r="O2900" i="15"/>
  <c r="R2900" i="15" s="1"/>
  <c r="O2902" i="15"/>
  <c r="R2902" i="15" s="1"/>
  <c r="O2911" i="15"/>
  <c r="R2911" i="15" s="1"/>
  <c r="O2960" i="15"/>
  <c r="R2960" i="15" s="1"/>
  <c r="O3033" i="15"/>
  <c r="R3033" i="15" s="1"/>
  <c r="R3116" i="15"/>
  <c r="S3116" i="15"/>
  <c r="S3134" i="15"/>
  <c r="O3626" i="15"/>
  <c r="R3626" i="15" s="1"/>
  <c r="O1889" i="15"/>
  <c r="R1889" i="15" s="1"/>
  <c r="O1895" i="15"/>
  <c r="R1895" i="15" s="1"/>
  <c r="O1908" i="15"/>
  <c r="R1908" i="15" s="1"/>
  <c r="R1946" i="15"/>
  <c r="O1964" i="15"/>
  <c r="R1964" i="15" s="1"/>
  <c r="O1966" i="15"/>
  <c r="R1966" i="15" s="1"/>
  <c r="O1978" i="15"/>
  <c r="R1978" i="15" s="1"/>
  <c r="O1981" i="15"/>
  <c r="R1981" i="15" s="1"/>
  <c r="O1988" i="15"/>
  <c r="R1988" i="15" s="1"/>
  <c r="O1995" i="15"/>
  <c r="R1995" i="15" s="1"/>
  <c r="O1997" i="15"/>
  <c r="R1997" i="15" s="1"/>
  <c r="O2005" i="15"/>
  <c r="R2005" i="15" s="1"/>
  <c r="O2030" i="15"/>
  <c r="S2036" i="15"/>
  <c r="O2037" i="15"/>
  <c r="R2037" i="15" s="1"/>
  <c r="O2039" i="15"/>
  <c r="R2039" i="15" s="1"/>
  <c r="N2048" i="15"/>
  <c r="O2052" i="15"/>
  <c r="R2052" i="15" s="1"/>
  <c r="O2058" i="15"/>
  <c r="S2058" i="15" s="1"/>
  <c r="N2063" i="15"/>
  <c r="N2070" i="15"/>
  <c r="O2080" i="15"/>
  <c r="R2080" i="15" s="1"/>
  <c r="O2093" i="15"/>
  <c r="R2093" i="15" s="1"/>
  <c r="O2095" i="15"/>
  <c r="R2095" i="15" s="1"/>
  <c r="O2102" i="15"/>
  <c r="S2118" i="15"/>
  <c r="O2137" i="15"/>
  <c r="R2137" i="15" s="1"/>
  <c r="O2150" i="15"/>
  <c r="R2150" i="15" s="1"/>
  <c r="S2158" i="15"/>
  <c r="O2163" i="15"/>
  <c r="R2163" i="15" s="1"/>
  <c r="S2182" i="15"/>
  <c r="O2204" i="15"/>
  <c r="R2204" i="15" s="1"/>
  <c r="O2208" i="15"/>
  <c r="R2208" i="15" s="1"/>
  <c r="O2216" i="15"/>
  <c r="O2271" i="15"/>
  <c r="R2271" i="15" s="1"/>
  <c r="O2278" i="15"/>
  <c r="S2283" i="15"/>
  <c r="R2304" i="15"/>
  <c r="N2310" i="15"/>
  <c r="N2320" i="15"/>
  <c r="R2325" i="15"/>
  <c r="N2328" i="15"/>
  <c r="O2330" i="15"/>
  <c r="R2330" i="15" s="1"/>
  <c r="R2333" i="15"/>
  <c r="S2338" i="15"/>
  <c r="N2342" i="15"/>
  <c r="O2346" i="15"/>
  <c r="R2346" i="15" s="1"/>
  <c r="N2350" i="15"/>
  <c r="O2354" i="15"/>
  <c r="R2354" i="15" s="1"/>
  <c r="N2358" i="15"/>
  <c r="O2362" i="15"/>
  <c r="R2362" i="15" s="1"/>
  <c r="O2370" i="15"/>
  <c r="R2370" i="15" s="1"/>
  <c r="S2409" i="15"/>
  <c r="R2500" i="15"/>
  <c r="S2509" i="15"/>
  <c r="N2589" i="15"/>
  <c r="S2769" i="15"/>
  <c r="O3731" i="15"/>
  <c r="R3731" i="15" s="1"/>
  <c r="S1897" i="15"/>
  <c r="O1936" i="15"/>
  <c r="O1949" i="15"/>
  <c r="O1957" i="15"/>
  <c r="R1957" i="15" s="1"/>
  <c r="R1961" i="15"/>
  <c r="O1963" i="15"/>
  <c r="R1963" i="15" s="1"/>
  <c r="S2045" i="15"/>
  <c r="N2047" i="15"/>
  <c r="N2054" i="15"/>
  <c r="O2092" i="15"/>
  <c r="R2092" i="15" s="1"/>
  <c r="O2098" i="15"/>
  <c r="O2121" i="15"/>
  <c r="R2121" i="15" s="1"/>
  <c r="O2127" i="15"/>
  <c r="S2127" i="15" s="1"/>
  <c r="O2134" i="15"/>
  <c r="R2134" i="15" s="1"/>
  <c r="O2136" i="15"/>
  <c r="R2136" i="15" s="1"/>
  <c r="O2149" i="15"/>
  <c r="R2149" i="15" s="1"/>
  <c r="O2162" i="15"/>
  <c r="R2162" i="15" s="1"/>
  <c r="O2168" i="15"/>
  <c r="S2168" i="15" s="1"/>
  <c r="O2186" i="15"/>
  <c r="R2186" i="15" s="1"/>
  <c r="O2198" i="15"/>
  <c r="R2198" i="15" s="1"/>
  <c r="O2212" i="15"/>
  <c r="R2212" i="15" s="1"/>
  <c r="O2219" i="15"/>
  <c r="O2233" i="15"/>
  <c r="R2233" i="15" s="1"/>
  <c r="O2256" i="15"/>
  <c r="R2256" i="15" s="1"/>
  <c r="S2298" i="15"/>
  <c r="O2487" i="15"/>
  <c r="S2570" i="15"/>
  <c r="I2589" i="15"/>
  <c r="O2599" i="15"/>
  <c r="R2599" i="15" s="1"/>
  <c r="O2636" i="15"/>
  <c r="R2636" i="15" s="1"/>
  <c r="S2646" i="15"/>
  <c r="O2662" i="15"/>
  <c r="R2662" i="15" s="1"/>
  <c r="O2680" i="15"/>
  <c r="O2683" i="15"/>
  <c r="S2683" i="15" s="1"/>
  <c r="Q2731" i="15"/>
  <c r="S2787" i="15"/>
  <c r="R2865" i="15"/>
  <c r="S2865" i="15"/>
  <c r="R2888" i="15"/>
  <c r="S2888" i="15"/>
  <c r="O2895" i="15"/>
  <c r="R2895" i="15" s="1"/>
  <c r="S2927" i="15"/>
  <c r="O3049" i="15"/>
  <c r="R3049" i="15" s="1"/>
  <c r="O3444" i="15"/>
  <c r="R3444" i="15" s="1"/>
  <c r="O3747" i="15"/>
  <c r="R3747" i="15" s="1"/>
  <c r="S1899" i="15"/>
  <c r="O1912" i="15"/>
  <c r="S1912" i="15" s="1"/>
  <c r="O1941" i="15"/>
  <c r="R1941" i="15" s="1"/>
  <c r="O1954" i="15"/>
  <c r="O1969" i="15"/>
  <c r="O1980" i="15"/>
  <c r="R1980" i="15" s="1"/>
  <c r="O1984" i="15"/>
  <c r="O2002" i="15"/>
  <c r="R2002" i="15" s="1"/>
  <c r="O2008" i="15"/>
  <c r="S2008" i="15" s="1"/>
  <c r="O2026" i="15"/>
  <c r="R2026" i="15" s="1"/>
  <c r="S2047" i="15"/>
  <c r="O2061" i="15"/>
  <c r="R2061" i="15" s="1"/>
  <c r="O2063" i="15"/>
  <c r="R2063" i="15" s="1"/>
  <c r="O2070" i="15"/>
  <c r="R2070" i="15" s="1"/>
  <c r="O2076" i="15"/>
  <c r="O2082" i="15"/>
  <c r="S2089" i="15"/>
  <c r="O2120" i="15"/>
  <c r="R2120" i="15" s="1"/>
  <c r="O2133" i="15"/>
  <c r="O2139" i="15"/>
  <c r="O2152" i="15"/>
  <c r="S2152" i="15" s="1"/>
  <c r="S2173" i="15"/>
  <c r="S2197" i="15"/>
  <c r="O2243" i="15"/>
  <c r="S2243" i="15" s="1"/>
  <c r="O2252" i="15"/>
  <c r="R2252" i="15" s="1"/>
  <c r="O2280" i="15"/>
  <c r="R2280" i="15" s="1"/>
  <c r="O2316" i="15"/>
  <c r="N2319" i="15"/>
  <c r="N2327" i="15"/>
  <c r="I2334" i="15"/>
  <c r="O2340" i="15"/>
  <c r="R2340" i="15" s="1"/>
  <c r="N2343" i="15"/>
  <c r="N2351" i="15"/>
  <c r="N2359" i="15"/>
  <c r="O2380" i="15"/>
  <c r="R2380" i="15" s="1"/>
  <c r="O2392" i="15"/>
  <c r="R2392" i="15" s="1"/>
  <c r="O2400" i="15"/>
  <c r="R2400" i="15" s="1"/>
  <c r="O2402" i="15"/>
  <c r="O2408" i="15"/>
  <c r="R2408" i="15" s="1"/>
  <c r="S2416" i="15"/>
  <c r="O2432" i="15"/>
  <c r="O2434" i="15"/>
  <c r="S2434" i="15" s="1"/>
  <c r="O2437" i="15"/>
  <c r="S2437" i="15" s="1"/>
  <c r="O2449" i="15"/>
  <c r="R2449" i="15" s="1"/>
  <c r="O2467" i="15"/>
  <c r="R2467" i="15" s="1"/>
  <c r="O2483" i="15"/>
  <c r="R2483" i="15" s="1"/>
  <c r="O2489" i="15"/>
  <c r="R2489" i="15" s="1"/>
  <c r="O2499" i="15"/>
  <c r="R2499" i="15" s="1"/>
  <c r="O2508" i="15"/>
  <c r="R2508" i="15" s="1"/>
  <c r="O2526" i="15"/>
  <c r="O2541" i="15"/>
  <c r="S2541" i="15" s="1"/>
  <c r="R2546" i="15"/>
  <c r="O2549" i="15"/>
  <c r="S2549" i="15" s="1"/>
  <c r="I2565" i="15"/>
  <c r="I2575" i="15"/>
  <c r="N2577" i="15"/>
  <c r="O2587" i="15"/>
  <c r="R2587" i="15" s="1"/>
  <c r="O2607" i="15"/>
  <c r="R2607" i="15" s="1"/>
  <c r="S2609" i="15"/>
  <c r="O2614" i="15"/>
  <c r="R2614" i="15" s="1"/>
  <c r="S2616" i="15"/>
  <c r="O2638" i="15"/>
  <c r="R2638" i="15" s="1"/>
  <c r="O2657" i="15"/>
  <c r="R2657" i="15" s="1"/>
  <c r="O2667" i="15"/>
  <c r="O2672" i="15"/>
  <c r="R2672" i="15" s="1"/>
  <c r="O2688" i="15"/>
  <c r="R2688" i="15" s="1"/>
  <c r="O2706" i="15"/>
  <c r="R2706" i="15" s="1"/>
  <c r="O2717" i="15"/>
  <c r="R2717" i="15" s="1"/>
  <c r="O2728" i="15"/>
  <c r="R2728" i="15" s="1"/>
  <c r="O2752" i="15"/>
  <c r="R2752" i="15" s="1"/>
  <c r="S2761" i="15"/>
  <c r="O2819" i="15"/>
  <c r="S2819" i="15" s="1"/>
  <c r="O2836" i="15"/>
  <c r="R2840" i="15"/>
  <c r="S2840" i="15"/>
  <c r="I2871" i="15"/>
  <c r="N2871" i="15"/>
  <c r="O2926" i="15"/>
  <c r="R2926" i="15" s="1"/>
  <c r="S2943" i="15"/>
  <c r="O2964" i="15"/>
  <c r="R2964" i="15" s="1"/>
  <c r="O3008" i="15"/>
  <c r="R3008" i="15" s="1"/>
  <c r="S3124" i="15"/>
  <c r="S3142" i="15"/>
  <c r="R3142" i="15"/>
  <c r="O3181" i="15"/>
  <c r="S3181" i="15" s="1"/>
  <c r="O3404" i="15"/>
  <c r="R3404" i="15" s="1"/>
  <c r="O3704" i="15"/>
  <c r="R3704" i="15" s="1"/>
  <c r="O2773" i="15"/>
  <c r="R2773" i="15" s="1"/>
  <c r="O2795" i="15"/>
  <c r="O2805" i="15"/>
  <c r="R2805" i="15" s="1"/>
  <c r="O2833" i="15"/>
  <c r="S2833" i="15" s="1"/>
  <c r="S2835" i="15"/>
  <c r="N2857" i="15"/>
  <c r="O2858" i="15"/>
  <c r="R2858" i="15" s="1"/>
  <c r="O2872" i="15"/>
  <c r="R2872" i="15" s="1"/>
  <c r="O2892" i="15"/>
  <c r="R2892" i="15" s="1"/>
  <c r="O2966" i="15"/>
  <c r="R2966" i="15" s="1"/>
  <c r="O2982" i="15"/>
  <c r="R2982" i="15" s="1"/>
  <c r="O2998" i="15"/>
  <c r="R2998" i="15" s="1"/>
  <c r="S3093" i="15"/>
  <c r="O3114" i="15"/>
  <c r="R3114" i="15" s="1"/>
  <c r="O3140" i="15"/>
  <c r="R3140" i="15" s="1"/>
  <c r="O3164" i="15"/>
  <c r="R3164" i="15" s="1"/>
  <c r="O3175" i="15"/>
  <c r="R3175" i="15" s="1"/>
  <c r="S3179" i="15"/>
  <c r="O3183" i="15"/>
  <c r="O3195" i="15"/>
  <c r="R3195" i="15" s="1"/>
  <c r="O3200" i="15"/>
  <c r="O3210" i="15"/>
  <c r="S3210" i="15" s="1"/>
  <c r="O3268" i="15"/>
  <c r="R3268" i="15" s="1"/>
  <c r="O3472" i="15"/>
  <c r="R3472" i="15" s="1"/>
  <c r="O3549" i="15"/>
  <c r="R3549" i="15" s="1"/>
  <c r="O3680" i="15"/>
  <c r="R3680" i="15" s="1"/>
  <c r="S4083" i="15"/>
  <c r="R4083" i="15"/>
  <c r="O4092" i="15"/>
  <c r="R4092" i="15" s="1"/>
  <c r="O4159" i="15"/>
  <c r="R4159" i="15" s="1"/>
  <c r="S2777" i="15"/>
  <c r="O2792" i="15"/>
  <c r="R2792" i="15" s="1"/>
  <c r="O2821" i="15"/>
  <c r="R2821" i="15" s="1"/>
  <c r="O2848" i="15"/>
  <c r="S2848" i="15" s="1"/>
  <c r="N2867" i="15"/>
  <c r="O2871" i="15"/>
  <c r="R2871" i="15" s="1"/>
  <c r="O2891" i="15"/>
  <c r="R2891" i="15" s="1"/>
  <c r="O2916" i="15"/>
  <c r="S2916" i="15" s="1"/>
  <c r="S2922" i="15"/>
  <c r="O2923" i="15"/>
  <c r="R2923" i="15" s="1"/>
  <c r="O2932" i="15"/>
  <c r="O2939" i="15"/>
  <c r="R2939" i="15" s="1"/>
  <c r="O2952" i="15"/>
  <c r="O2969" i="15"/>
  <c r="R2969" i="15" s="1"/>
  <c r="O2985" i="15"/>
  <c r="R2985" i="15" s="1"/>
  <c r="O3001" i="15"/>
  <c r="R3001" i="15" s="1"/>
  <c r="O3023" i="15"/>
  <c r="S3023" i="15" s="1"/>
  <c r="O3030" i="15"/>
  <c r="R3030" i="15" s="1"/>
  <c r="O3039" i="15"/>
  <c r="R3039" i="15" s="1"/>
  <c r="O3046" i="15"/>
  <c r="R3046" i="15" s="1"/>
  <c r="O3055" i="15"/>
  <c r="S3055" i="15" s="1"/>
  <c r="O3062" i="15"/>
  <c r="R3062" i="15" s="1"/>
  <c r="O3071" i="15"/>
  <c r="S3071" i="15" s="1"/>
  <c r="O3078" i="15"/>
  <c r="R3078" i="15" s="1"/>
  <c r="O3084" i="15"/>
  <c r="S3084" i="15" s="1"/>
  <c r="O3091" i="15"/>
  <c r="R3091" i="15" s="1"/>
  <c r="O3100" i="15"/>
  <c r="O3107" i="15"/>
  <c r="R3107" i="15" s="1"/>
  <c r="O3117" i="15"/>
  <c r="R3117" i="15" s="1"/>
  <c r="O3156" i="15"/>
  <c r="R3156" i="15" s="1"/>
  <c r="S3162" i="15"/>
  <c r="S3169" i="15"/>
  <c r="S3228" i="15"/>
  <c r="O3231" i="15"/>
  <c r="R3231" i="15" s="1"/>
  <c r="O3319" i="15"/>
  <c r="R3319" i="15" s="1"/>
  <c r="O3329" i="15"/>
  <c r="S3360" i="15"/>
  <c r="O3425" i="15"/>
  <c r="R3425" i="15" s="1"/>
  <c r="O3429" i="15"/>
  <c r="R3429" i="15" s="1"/>
  <c r="S3441" i="15"/>
  <c r="O3535" i="15"/>
  <c r="R3535" i="15" s="1"/>
  <c r="O3608" i="15"/>
  <c r="S3608" i="15" s="1"/>
  <c r="O3610" i="15"/>
  <c r="R3610" i="15" s="1"/>
  <c r="S3679" i="15"/>
  <c r="O3754" i="15"/>
  <c r="O3820" i="15"/>
  <c r="R3820" i="15" s="1"/>
  <c r="O4040" i="15"/>
  <c r="R4040" i="15" s="1"/>
  <c r="O4048" i="15"/>
  <c r="R4048" i="15" s="1"/>
  <c r="S3150" i="15"/>
  <c r="S3158" i="15"/>
  <c r="S3188" i="15"/>
  <c r="S3192" i="15"/>
  <c r="R3290" i="15"/>
  <c r="S3290" i="15"/>
  <c r="O3301" i="15"/>
  <c r="R3301" i="15" s="1"/>
  <c r="O3310" i="15"/>
  <c r="R3310" i="15" s="1"/>
  <c r="O3391" i="15"/>
  <c r="R3391" i="15" s="1"/>
  <c r="O3642" i="15"/>
  <c r="R3642" i="15" s="1"/>
  <c r="O3730" i="15"/>
  <c r="R3730" i="15" s="1"/>
  <c r="O3808" i="15"/>
  <c r="R3808" i="15" s="1"/>
  <c r="O3829" i="15"/>
  <c r="R3829" i="15" s="1"/>
  <c r="O2772" i="15"/>
  <c r="R2772" i="15" s="1"/>
  <c r="S2791" i="15"/>
  <c r="O2812" i="15"/>
  <c r="R2812" i="15" s="1"/>
  <c r="O2814" i="15"/>
  <c r="R2814" i="15" s="1"/>
  <c r="O2831" i="15"/>
  <c r="R2831" i="15" s="1"/>
  <c r="O2837" i="15"/>
  <c r="R2837" i="15" s="1"/>
  <c r="S2839" i="15"/>
  <c r="S2841" i="15"/>
  <c r="S2844" i="15"/>
  <c r="O2847" i="15"/>
  <c r="S2847" i="15" s="1"/>
  <c r="O2864" i="15"/>
  <c r="O2867" i="15"/>
  <c r="R2867" i="15" s="1"/>
  <c r="O2873" i="15"/>
  <c r="R2873" i="15" s="1"/>
  <c r="O2877" i="15"/>
  <c r="R2877" i="15" s="1"/>
  <c r="S2887" i="15"/>
  <c r="O2901" i="15"/>
  <c r="R2901" i="15" s="1"/>
  <c r="O2904" i="15"/>
  <c r="R2904" i="15" s="1"/>
  <c r="O2907" i="15"/>
  <c r="O2928" i="15"/>
  <c r="R2928" i="15" s="1"/>
  <c r="O2944" i="15"/>
  <c r="R2944" i="15" s="1"/>
  <c r="O2956" i="15"/>
  <c r="O2965" i="15"/>
  <c r="O2972" i="15"/>
  <c r="R2972" i="15" s="1"/>
  <c r="O2981" i="15"/>
  <c r="S2983" i="15"/>
  <c r="O2988" i="15"/>
  <c r="R2988" i="15" s="1"/>
  <c r="O2997" i="15"/>
  <c r="S2999" i="15"/>
  <c r="O3004" i="15"/>
  <c r="R3004" i="15" s="1"/>
  <c r="O3019" i="15"/>
  <c r="R3019" i="15" s="1"/>
  <c r="O3035" i="15"/>
  <c r="R3035" i="15" s="1"/>
  <c r="O3051" i="15"/>
  <c r="R3051" i="15" s="1"/>
  <c r="O3067" i="15"/>
  <c r="R3067" i="15" s="1"/>
  <c r="O3096" i="15"/>
  <c r="R3096" i="15" s="1"/>
  <c r="O3113" i="15"/>
  <c r="S3113" i="15" s="1"/>
  <c r="S3115" i="15"/>
  <c r="O3120" i="15"/>
  <c r="O3172" i="15"/>
  <c r="R3172" i="15" s="1"/>
  <c r="S3178" i="15"/>
  <c r="O3194" i="15"/>
  <c r="R3194" i="15" s="1"/>
  <c r="O3202" i="15"/>
  <c r="R3202" i="15" s="1"/>
  <c r="O3205" i="15"/>
  <c r="R3205" i="15" s="1"/>
  <c r="O3209" i="15"/>
  <c r="R3209" i="15" s="1"/>
  <c r="S3211" i="15"/>
  <c r="S3250" i="15"/>
  <c r="O3255" i="15"/>
  <c r="R3255" i="15" s="1"/>
  <c r="S3348" i="15"/>
  <c r="O3407" i="15"/>
  <c r="R3407" i="15" s="1"/>
  <c r="O3437" i="15"/>
  <c r="S3437" i="15" s="1"/>
  <c r="S3532" i="15"/>
  <c r="O3545" i="15"/>
  <c r="R3545" i="15" s="1"/>
  <c r="O3592" i="15"/>
  <c r="O3594" i="15"/>
  <c r="R3594" i="15" s="1"/>
  <c r="S3607" i="15"/>
  <c r="O3748" i="15"/>
  <c r="R3748" i="15" s="1"/>
  <c r="O3776" i="15"/>
  <c r="R3776" i="15" s="1"/>
  <c r="S2857" i="15"/>
  <c r="N2865" i="15"/>
  <c r="N2872" i="15"/>
  <c r="O2918" i="15"/>
  <c r="R2918" i="15" s="1"/>
  <c r="S2933" i="15"/>
  <c r="O2934" i="15"/>
  <c r="R2934" i="15" s="1"/>
  <c r="S2953" i="15"/>
  <c r="O2954" i="15"/>
  <c r="R2954" i="15" s="1"/>
  <c r="O3025" i="15"/>
  <c r="R3025" i="15" s="1"/>
  <c r="S3040" i="15"/>
  <c r="O3041" i="15"/>
  <c r="R3041" i="15" s="1"/>
  <c r="S3056" i="15"/>
  <c r="O3057" i="15"/>
  <c r="R3057" i="15" s="1"/>
  <c r="O3073" i="15"/>
  <c r="R3073" i="15" s="1"/>
  <c r="O3086" i="15"/>
  <c r="R3086" i="15" s="1"/>
  <c r="S3101" i="15"/>
  <c r="O3102" i="15"/>
  <c r="R3102" i="15" s="1"/>
  <c r="O3147" i="15"/>
  <c r="S3196" i="15"/>
  <c r="O3519" i="15"/>
  <c r="R3519" i="15" s="1"/>
  <c r="O3800" i="15"/>
  <c r="R3800" i="15" s="1"/>
  <c r="O2806" i="15"/>
  <c r="S2806" i="15" s="1"/>
  <c r="O2823" i="15"/>
  <c r="O2849" i="15"/>
  <c r="N2859" i="15"/>
  <c r="O2863" i="15"/>
  <c r="R2863" i="15" s="1"/>
  <c r="I2872" i="15"/>
  <c r="S2883" i="15"/>
  <c r="O2890" i="15"/>
  <c r="R2890" i="15" s="1"/>
  <c r="O2906" i="15"/>
  <c r="R2906" i="15" s="1"/>
  <c r="O2912" i="15"/>
  <c r="R2912" i="15" s="1"/>
  <c r="O2915" i="15"/>
  <c r="R2915" i="15" s="1"/>
  <c r="O2924" i="15"/>
  <c r="O2931" i="15"/>
  <c r="R2931" i="15" s="1"/>
  <c r="O2940" i="15"/>
  <c r="S2940" i="15" s="1"/>
  <c r="O2951" i="15"/>
  <c r="R2951" i="15" s="1"/>
  <c r="O2961" i="15"/>
  <c r="R2961" i="15" s="1"/>
  <c r="O2977" i="15"/>
  <c r="R2977" i="15" s="1"/>
  <c r="O2993" i="15"/>
  <c r="R2993" i="15" s="1"/>
  <c r="O3009" i="15"/>
  <c r="R3009" i="15" s="1"/>
  <c r="O3015" i="15"/>
  <c r="O3022" i="15"/>
  <c r="R3022" i="15" s="1"/>
  <c r="O3031" i="15"/>
  <c r="S3031" i="15" s="1"/>
  <c r="O3038" i="15"/>
  <c r="R3038" i="15" s="1"/>
  <c r="O3047" i="15"/>
  <c r="O3054" i="15"/>
  <c r="R3054" i="15" s="1"/>
  <c r="O3063" i="15"/>
  <c r="S3063" i="15" s="1"/>
  <c r="O3070" i="15"/>
  <c r="R3070" i="15" s="1"/>
  <c r="O3079" i="15"/>
  <c r="S3079" i="15" s="1"/>
  <c r="O3083" i="15"/>
  <c r="R3083" i="15" s="1"/>
  <c r="O3092" i="15"/>
  <c r="O3099" i="15"/>
  <c r="R3099" i="15" s="1"/>
  <c r="O3108" i="15"/>
  <c r="S3108" i="15" s="1"/>
  <c r="O3125" i="15"/>
  <c r="R3125" i="15" s="1"/>
  <c r="O3135" i="15"/>
  <c r="R3135" i="15" s="1"/>
  <c r="O3161" i="15"/>
  <c r="R3161" i="15" s="1"/>
  <c r="O3168" i="15"/>
  <c r="R3168" i="15" s="1"/>
  <c r="O3176" i="15"/>
  <c r="R3176" i="15" s="1"/>
  <c r="O3241" i="15"/>
  <c r="O3246" i="15"/>
  <c r="O3325" i="15"/>
  <c r="R3325" i="15" s="1"/>
  <c r="O3377" i="15"/>
  <c r="S3377" i="15" s="1"/>
  <c r="O3384" i="15"/>
  <c r="O3388" i="15"/>
  <c r="R3388" i="15" s="1"/>
  <c r="O3422" i="15"/>
  <c r="O3424" i="15"/>
  <c r="R3424" i="15" s="1"/>
  <c r="O3543" i="15"/>
  <c r="R3543" i="15" s="1"/>
  <c r="O3576" i="15"/>
  <c r="O3578" i="15"/>
  <c r="R3578" i="15" s="1"/>
  <c r="S3591" i="15"/>
  <c r="O3727" i="15"/>
  <c r="R3727" i="15" s="1"/>
  <c r="O3208" i="15"/>
  <c r="R3208" i="15" s="1"/>
  <c r="O3227" i="15"/>
  <c r="O3234" i="15"/>
  <c r="R3234" i="15" s="1"/>
  <c r="O3243" i="15"/>
  <c r="O3328" i="15"/>
  <c r="S3337" i="15"/>
  <c r="S3350" i="15"/>
  <c r="S3355" i="15"/>
  <c r="S3362" i="15"/>
  <c r="O3380" i="15"/>
  <c r="S3400" i="15"/>
  <c r="S3416" i="15"/>
  <c r="S3420" i="15"/>
  <c r="S3457" i="15"/>
  <c r="S3574" i="15"/>
  <c r="S3606" i="15"/>
  <c r="S3635" i="15"/>
  <c r="S3638" i="15"/>
  <c r="O3645" i="15"/>
  <c r="S3651" i="15"/>
  <c r="O3652" i="15"/>
  <c r="S3652" i="15" s="1"/>
  <c r="S3654" i="15"/>
  <c r="S3667" i="15"/>
  <c r="S3695" i="15"/>
  <c r="O3702" i="15"/>
  <c r="S3723" i="15"/>
  <c r="S3740" i="15"/>
  <c r="O3741" i="15"/>
  <c r="R3741" i="15" s="1"/>
  <c r="S3743" i="15"/>
  <c r="O3750" i="15"/>
  <c r="S3750" i="15" s="1"/>
  <c r="O3770" i="15"/>
  <c r="R3770" i="15" s="1"/>
  <c r="O3785" i="15"/>
  <c r="R3785" i="15" s="1"/>
  <c r="S3797" i="15"/>
  <c r="S3805" i="15"/>
  <c r="O3817" i="15"/>
  <c r="O3871" i="15"/>
  <c r="S3897" i="15"/>
  <c r="O4006" i="15"/>
  <c r="R4006" i="15" s="1"/>
  <c r="O4027" i="15"/>
  <c r="R4027" i="15" s="1"/>
  <c r="S4070" i="15"/>
  <c r="R4070" i="15"/>
  <c r="O4196" i="15"/>
  <c r="R4196" i="15" s="1"/>
  <c r="O4346" i="15"/>
  <c r="R4346" i="15" s="1"/>
  <c r="O3230" i="15"/>
  <c r="S3230" i="15" s="1"/>
  <c r="S3233" i="15"/>
  <c r="O3240" i="15"/>
  <c r="R3240" i="15" s="1"/>
  <c r="S3334" i="15"/>
  <c r="O3390" i="15"/>
  <c r="S3396" i="15"/>
  <c r="O3397" i="15"/>
  <c r="S3397" i="15" s="1"/>
  <c r="O3406" i="15"/>
  <c r="O3413" i="15"/>
  <c r="S3413" i="15" s="1"/>
  <c r="O3428" i="15"/>
  <c r="O3443" i="15"/>
  <c r="S3443" i="15" s="1"/>
  <c r="O3450" i="15"/>
  <c r="O3471" i="15"/>
  <c r="O3488" i="15"/>
  <c r="O3497" i="15"/>
  <c r="S3497" i="15" s="1"/>
  <c r="O3509" i="15"/>
  <c r="R3509" i="15" s="1"/>
  <c r="O3518" i="15"/>
  <c r="S3518" i="15" s="1"/>
  <c r="O3525" i="15"/>
  <c r="S3525" i="15" s="1"/>
  <c r="O3534" i="15"/>
  <c r="O3542" i="15"/>
  <c r="O3567" i="15"/>
  <c r="S3587" i="15"/>
  <c r="O3678" i="15"/>
  <c r="S3678" i="15" s="1"/>
  <c r="S3719" i="15"/>
  <c r="O3720" i="15"/>
  <c r="O3729" i="15"/>
  <c r="O3772" i="15"/>
  <c r="R3772" i="15" s="1"/>
  <c r="O3802" i="15"/>
  <c r="S3804" i="15"/>
  <c r="O3844" i="15"/>
  <c r="R3844" i="15" s="1"/>
  <c r="O3881" i="15"/>
  <c r="R3881" i="15" s="1"/>
  <c r="S3933" i="15"/>
  <c r="S3996" i="15"/>
  <c r="R3996" i="15"/>
  <c r="O4044" i="15"/>
  <c r="R4044" i="15" s="1"/>
  <c r="O4135" i="15"/>
  <c r="R4135" i="15" s="1"/>
  <c r="O4137" i="15"/>
  <c r="R4137" i="15" s="1"/>
  <c r="O4151" i="15"/>
  <c r="R4151" i="15" s="1"/>
  <c r="O4247" i="15"/>
  <c r="S3375" i="15"/>
  <c r="S3435" i="15"/>
  <c r="S3477" i="15"/>
  <c r="S3487" i="15"/>
  <c r="S3508" i="15"/>
  <c r="S3599" i="15"/>
  <c r="S3615" i="15"/>
  <c r="S3699" i="15"/>
  <c r="S3700" i="15"/>
  <c r="S3711" i="15"/>
  <c r="O3755" i="15"/>
  <c r="R3755" i="15" s="1"/>
  <c r="O3763" i="15"/>
  <c r="R3763" i="15" s="1"/>
  <c r="S3801" i="15"/>
  <c r="O4067" i="15"/>
  <c r="R4067" i="15" s="1"/>
  <c r="O4244" i="15"/>
  <c r="R4244" i="15" s="1"/>
  <c r="O3242" i="15"/>
  <c r="S3242" i="15" s="1"/>
  <c r="O3247" i="15"/>
  <c r="R3247" i="15" s="1"/>
  <c r="O3249" i="15"/>
  <c r="R3249" i="15" s="1"/>
  <c r="O3251" i="15"/>
  <c r="R3251" i="15" s="1"/>
  <c r="O3254" i="15"/>
  <c r="O3256" i="15"/>
  <c r="R3256" i="15" s="1"/>
  <c r="O3258" i="15"/>
  <c r="R3258" i="15" s="1"/>
  <c r="O3260" i="15"/>
  <c r="O3276" i="15"/>
  <c r="R3276" i="15" s="1"/>
  <c r="O3331" i="15"/>
  <c r="S3342" i="15"/>
  <c r="O3343" i="15"/>
  <c r="O3393" i="15"/>
  <c r="O3402" i="15"/>
  <c r="S3402" i="15" s="1"/>
  <c r="O3409" i="15"/>
  <c r="S3409" i="15" s="1"/>
  <c r="S3411" i="15"/>
  <c r="O3418" i="15"/>
  <c r="S3430" i="15"/>
  <c r="O3431" i="15"/>
  <c r="O3446" i="15"/>
  <c r="R3446" i="15" s="1"/>
  <c r="S3473" i="15"/>
  <c r="O3474" i="15"/>
  <c r="S3476" i="15"/>
  <c r="O3479" i="15"/>
  <c r="O3484" i="15"/>
  <c r="O3493" i="15"/>
  <c r="S3499" i="15"/>
  <c r="O3500" i="15"/>
  <c r="S3502" i="15"/>
  <c r="O3505" i="15"/>
  <c r="S3505" i="15" s="1"/>
  <c r="O3514" i="15"/>
  <c r="O3521" i="15"/>
  <c r="S3523" i="15"/>
  <c r="O3530" i="15"/>
  <c r="S3536" i="15"/>
  <c r="O3537" i="15"/>
  <c r="S3537" i="15" s="1"/>
  <c r="S3554" i="15"/>
  <c r="O3562" i="15"/>
  <c r="S3631" i="15"/>
  <c r="S3647" i="15"/>
  <c r="O3677" i="15"/>
  <c r="O3682" i="15"/>
  <c r="S3687" i="15"/>
  <c r="O3694" i="15"/>
  <c r="O3725" i="15"/>
  <c r="S3725" i="15" s="1"/>
  <c r="O3732" i="15"/>
  <c r="S3732" i="15" s="1"/>
  <c r="S3736" i="15"/>
  <c r="S3752" i="15"/>
  <c r="S3760" i="15"/>
  <c r="O3807" i="15"/>
  <c r="R3807" i="15" s="1"/>
  <c r="O3864" i="15"/>
  <c r="R3864" i="15" s="1"/>
  <c r="O3907" i="15"/>
  <c r="R3907" i="15" s="1"/>
  <c r="O3967" i="15"/>
  <c r="O4017" i="15"/>
  <c r="O4093" i="15"/>
  <c r="R4093" i="15" s="1"/>
  <c r="O4107" i="15"/>
  <c r="S4133" i="15"/>
  <c r="S4148" i="15"/>
  <c r="O4206" i="15"/>
  <c r="R4206" i="15" s="1"/>
  <c r="O4208" i="15"/>
  <c r="R4208" i="15" s="1"/>
  <c r="O4236" i="15"/>
  <c r="R4236" i="15" s="1"/>
  <c r="S4370" i="15"/>
  <c r="O4390" i="15"/>
  <c r="R4390" i="15" s="1"/>
  <c r="S4427" i="15"/>
  <c r="O4436" i="15"/>
  <c r="O4537" i="15"/>
  <c r="S4537" i="15" s="1"/>
  <c r="S3326" i="15"/>
  <c r="S3345" i="15"/>
  <c r="R3371" i="15"/>
  <c r="S3392" i="15"/>
  <c r="O3399" i="15"/>
  <c r="R3399" i="15" s="1"/>
  <c r="S3408" i="15"/>
  <c r="O3415" i="15"/>
  <c r="R3415" i="15" s="1"/>
  <c r="O3452" i="15"/>
  <c r="R3452" i="15" s="1"/>
  <c r="O3490" i="15"/>
  <c r="R3490" i="15" s="1"/>
  <c r="O3511" i="15"/>
  <c r="R3511" i="15" s="1"/>
  <c r="O3527" i="15"/>
  <c r="R3527" i="15" s="1"/>
  <c r="S3550" i="15"/>
  <c r="S3553" i="15"/>
  <c r="O3569" i="15"/>
  <c r="R3569" i="15" s="1"/>
  <c r="S3582" i="15"/>
  <c r="S3598" i="15"/>
  <c r="S3614" i="15"/>
  <c r="S3630" i="15"/>
  <c r="S3643" i="15"/>
  <c r="S3646" i="15"/>
  <c r="S3659" i="15"/>
  <c r="S3662" i="15"/>
  <c r="O3722" i="15"/>
  <c r="R3722" i="15" s="1"/>
  <c r="S3751" i="15"/>
  <c r="O3771" i="15"/>
  <c r="R3771" i="15" s="1"/>
  <c r="S3848" i="15"/>
  <c r="O4043" i="15"/>
  <c r="R4043" i="15" s="1"/>
  <c r="O4104" i="15"/>
  <c r="O4446" i="15"/>
  <c r="R4446" i="15" s="1"/>
  <c r="O3213" i="15"/>
  <c r="R3213" i="15" s="1"/>
  <c r="O3215" i="15"/>
  <c r="O3217" i="15"/>
  <c r="S3217" i="15" s="1"/>
  <c r="S3235" i="15"/>
  <c r="O3239" i="15"/>
  <c r="R3239" i="15" s="1"/>
  <c r="O3244" i="15"/>
  <c r="S3244" i="15" s="1"/>
  <c r="O3253" i="15"/>
  <c r="R3253" i="15" s="1"/>
  <c r="O3262" i="15"/>
  <c r="S3262" i="15" s="1"/>
  <c r="O3354" i="15"/>
  <c r="R3354" i="15" s="1"/>
  <c r="S3368" i="15"/>
  <c r="O3370" i="15"/>
  <c r="S3370" i="15" s="1"/>
  <c r="O3378" i="15"/>
  <c r="R3378" i="15" s="1"/>
  <c r="O3389" i="15"/>
  <c r="S3389" i="15" s="1"/>
  <c r="O3398" i="15"/>
  <c r="R3398" i="15" s="1"/>
  <c r="O3405" i="15"/>
  <c r="O3414" i="15"/>
  <c r="O3442" i="15"/>
  <c r="O3451" i="15"/>
  <c r="O3470" i="15"/>
  <c r="O3489" i="15"/>
  <c r="O3496" i="15"/>
  <c r="S3498" i="15"/>
  <c r="O3510" i="15"/>
  <c r="R3510" i="15" s="1"/>
  <c r="O3517" i="15"/>
  <c r="O3526" i="15"/>
  <c r="O3533" i="15"/>
  <c r="S3533" i="15" s="1"/>
  <c r="O3546" i="15"/>
  <c r="O3557" i="15"/>
  <c r="R3557" i="15" s="1"/>
  <c r="O3568" i="15"/>
  <c r="O3586" i="15"/>
  <c r="R3586" i="15" s="1"/>
  <c r="S3595" i="15"/>
  <c r="O3602" i="15"/>
  <c r="R3602" i="15" s="1"/>
  <c r="S3611" i="15"/>
  <c r="O3618" i="15"/>
  <c r="R3618" i="15" s="1"/>
  <c r="O3634" i="15"/>
  <c r="R3634" i="15" s="1"/>
  <c r="O3650" i="15"/>
  <c r="R3650" i="15" s="1"/>
  <c r="O3666" i="15"/>
  <c r="R3666" i="15" s="1"/>
  <c r="O3681" i="15"/>
  <c r="S3681" i="15" s="1"/>
  <c r="S3692" i="15"/>
  <c r="O3693" i="15"/>
  <c r="R3693" i="15" s="1"/>
  <c r="O3698" i="15"/>
  <c r="O3710" i="15"/>
  <c r="O3721" i="15"/>
  <c r="O3728" i="15"/>
  <c r="S3728" i="15" s="1"/>
  <c r="O3739" i="15"/>
  <c r="R3739" i="15" s="1"/>
  <c r="O3781" i="15"/>
  <c r="R3781" i="15" s="1"/>
  <c r="S3783" i="15"/>
  <c r="O3784" i="15"/>
  <c r="R3784" i="15" s="1"/>
  <c r="O3815" i="15"/>
  <c r="R3815" i="15" s="1"/>
  <c r="O3827" i="15"/>
  <c r="O3838" i="15"/>
  <c r="O3840" i="15"/>
  <c r="R3840" i="15" s="1"/>
  <c r="S3857" i="15"/>
  <c r="O3917" i="15"/>
  <c r="R3917" i="15" s="1"/>
  <c r="O3983" i="15"/>
  <c r="R3983" i="15" s="1"/>
  <c r="O4033" i="15"/>
  <c r="R4033" i="15" s="1"/>
  <c r="S4064" i="15"/>
  <c r="O4116" i="15"/>
  <c r="R4116" i="15" s="1"/>
  <c r="O4190" i="15"/>
  <c r="O4217" i="15"/>
  <c r="R4217" i="15" s="1"/>
  <c r="S4233" i="15"/>
  <c r="O4318" i="15"/>
  <c r="R4318" i="15" s="1"/>
  <c r="O3765" i="15"/>
  <c r="S3767" i="15"/>
  <c r="O3774" i="15"/>
  <c r="S3774" i="15" s="1"/>
  <c r="S3792" i="15"/>
  <c r="S3809" i="15"/>
  <c r="S3812" i="15"/>
  <c r="S3813" i="15"/>
  <c r="S3856" i="15"/>
  <c r="S3873" i="15"/>
  <c r="S3903" i="15"/>
  <c r="S3927" i="15"/>
  <c r="S3930" i="15"/>
  <c r="O3931" i="15"/>
  <c r="S3931" i="15" s="1"/>
  <c r="S3958" i="15"/>
  <c r="O3970" i="15"/>
  <c r="R3970" i="15" s="1"/>
  <c r="O3992" i="15"/>
  <c r="S3992" i="15" s="1"/>
  <c r="S4015" i="15"/>
  <c r="O4016" i="15"/>
  <c r="R4016" i="15" s="1"/>
  <c r="S4019" i="15"/>
  <c r="S4063" i="15"/>
  <c r="S4075" i="15"/>
  <c r="S4147" i="15"/>
  <c r="S4175" i="15"/>
  <c r="S4213" i="15"/>
  <c r="S4232" i="15"/>
  <c r="S4360" i="15"/>
  <c r="S4410" i="15"/>
  <c r="S4468" i="15"/>
  <c r="S4608" i="15"/>
  <c r="S4719" i="15"/>
  <c r="O3786" i="15"/>
  <c r="S3789" i="15"/>
  <c r="O3799" i="15"/>
  <c r="R3799" i="15" s="1"/>
  <c r="O3819" i="15"/>
  <c r="O3830" i="15"/>
  <c r="S3849" i="15"/>
  <c r="O3850" i="15"/>
  <c r="R3850" i="15" s="1"/>
  <c r="S3853" i="15"/>
  <c r="O3863" i="15"/>
  <c r="R3863" i="15" s="1"/>
  <c r="O3883" i="15"/>
  <c r="O3919" i="15"/>
  <c r="R3919" i="15" s="1"/>
  <c r="S3925" i="15"/>
  <c r="S3935" i="15"/>
  <c r="O3939" i="15"/>
  <c r="R3939" i="15" s="1"/>
  <c r="O3953" i="15"/>
  <c r="S3978" i="15"/>
  <c r="S3994" i="15"/>
  <c r="O3995" i="15"/>
  <c r="O4039" i="15"/>
  <c r="R4039" i="15" s="1"/>
  <c r="S4052" i="15"/>
  <c r="O4066" i="15"/>
  <c r="S4072" i="15"/>
  <c r="O4078" i="15"/>
  <c r="S4078" i="15" s="1"/>
  <c r="S4085" i="15"/>
  <c r="S4097" i="15"/>
  <c r="O4103" i="15"/>
  <c r="R4103" i="15" s="1"/>
  <c r="O4115" i="15"/>
  <c r="O4130" i="15"/>
  <c r="R4130" i="15" s="1"/>
  <c r="O4145" i="15"/>
  <c r="O4150" i="15"/>
  <c r="S4155" i="15"/>
  <c r="S4172" i="15"/>
  <c r="O4178" i="15"/>
  <c r="O4181" i="15"/>
  <c r="S4183" i="15"/>
  <c r="S4200" i="15"/>
  <c r="S4221" i="15"/>
  <c r="O4230" i="15"/>
  <c r="S4230" i="15" s="1"/>
  <c r="O4235" i="15"/>
  <c r="S4235" i="15" s="1"/>
  <c r="S4240" i="15"/>
  <c r="S4263" i="15"/>
  <c r="O4274" i="15"/>
  <c r="O4295" i="15"/>
  <c r="R4295" i="15" s="1"/>
  <c r="O4317" i="15"/>
  <c r="O4327" i="15"/>
  <c r="O4329" i="15"/>
  <c r="R4329" i="15" s="1"/>
  <c r="O4418" i="15"/>
  <c r="R4418" i="15" s="1"/>
  <c r="O4441" i="15"/>
  <c r="R4441" i="15" s="1"/>
  <c r="O4489" i="15"/>
  <c r="R4489" i="15" s="1"/>
  <c r="O3795" i="15"/>
  <c r="O3806" i="15"/>
  <c r="S3825" i="15"/>
  <c r="O3826" i="15"/>
  <c r="S3826" i="15" s="1"/>
  <c r="O3839" i="15"/>
  <c r="R3839" i="15" s="1"/>
  <c r="O3859" i="15"/>
  <c r="S3859" i="15" s="1"/>
  <c r="O3870" i="15"/>
  <c r="S3870" i="15" s="1"/>
  <c r="S3879" i="15"/>
  <c r="O3887" i="15"/>
  <c r="S3887" i="15" s="1"/>
  <c r="S3894" i="15"/>
  <c r="O3911" i="15"/>
  <c r="O3913" i="15"/>
  <c r="S3915" i="15"/>
  <c r="O3941" i="15"/>
  <c r="O3961" i="15"/>
  <c r="R3961" i="15" s="1"/>
  <c r="O3965" i="15"/>
  <c r="O3981" i="15"/>
  <c r="S4060" i="15"/>
  <c r="S4080" i="15"/>
  <c r="O4082" i="15"/>
  <c r="O4091" i="15"/>
  <c r="O4106" i="15"/>
  <c r="R4106" i="15" s="1"/>
  <c r="O4118" i="15"/>
  <c r="S4118" i="15" s="1"/>
  <c r="S4129" i="15"/>
  <c r="O4136" i="15"/>
  <c r="S4136" i="15" s="1"/>
  <c r="O4139" i="15"/>
  <c r="S4139" i="15" s="1"/>
  <c r="S4144" i="15"/>
  <c r="O4153" i="15"/>
  <c r="O4158" i="15"/>
  <c r="S4163" i="15"/>
  <c r="S4180" i="15"/>
  <c r="O4186" i="15"/>
  <c r="S4186" i="15" s="1"/>
  <c r="O4189" i="15"/>
  <c r="S4191" i="15"/>
  <c r="O4207" i="15"/>
  <c r="S4229" i="15"/>
  <c r="O4257" i="15"/>
  <c r="R4257" i="15" s="1"/>
  <c r="S4267" i="15"/>
  <c r="O4755" i="15"/>
  <c r="R4755" i="15" s="1"/>
  <c r="O4776" i="15"/>
  <c r="S3865" i="15"/>
  <c r="S3868" i="15"/>
  <c r="S3997" i="15"/>
  <c r="S4009" i="15"/>
  <c r="S4030" i="15"/>
  <c r="S4096" i="15"/>
  <c r="S4105" i="15"/>
  <c r="O4111" i="15"/>
  <c r="S4117" i="15"/>
  <c r="O4123" i="15"/>
  <c r="S4152" i="15"/>
  <c r="O4161" i="15"/>
  <c r="R4161" i="15" s="1"/>
  <c r="O4166" i="15"/>
  <c r="S4171" i="15"/>
  <c r="S4188" i="15"/>
  <c r="O4194" i="15"/>
  <c r="S4194" i="15" s="1"/>
  <c r="O4197" i="15"/>
  <c r="S4199" i="15"/>
  <c r="S4209" i="15"/>
  <c r="O4215" i="15"/>
  <c r="S4245" i="15"/>
  <c r="O4255" i="15"/>
  <c r="S4255" i="15" s="1"/>
  <c r="O4276" i="15"/>
  <c r="R4276" i="15" s="1"/>
  <c r="O4302" i="15"/>
  <c r="S4304" i="15"/>
  <c r="O4319" i="15"/>
  <c r="O4324" i="15"/>
  <c r="O4345" i="15"/>
  <c r="R4345" i="15" s="1"/>
  <c r="S4551" i="15"/>
  <c r="R4551" i="15"/>
  <c r="O4693" i="15"/>
  <c r="R4693" i="15" s="1"/>
  <c r="S3824" i="15"/>
  <c r="S3841" i="15"/>
  <c r="S3845" i="15"/>
  <c r="O3891" i="15"/>
  <c r="R3891" i="15" s="1"/>
  <c r="S3898" i="15"/>
  <c r="Q3948" i="15"/>
  <c r="O3956" i="15"/>
  <c r="O3975" i="15"/>
  <c r="R3975" i="15" s="1"/>
  <c r="S3984" i="15"/>
  <c r="O3991" i="15"/>
  <c r="R3991" i="15" s="1"/>
  <c r="O4007" i="15"/>
  <c r="S4068" i="15"/>
  <c r="S4128" i="15"/>
  <c r="S4228" i="15"/>
  <c r="S4296" i="15"/>
  <c r="O3787" i="15"/>
  <c r="R3787" i="15" s="1"/>
  <c r="O3798" i="15"/>
  <c r="R3798" i="15" s="1"/>
  <c r="O3818" i="15"/>
  <c r="S3821" i="15"/>
  <c r="O3831" i="15"/>
  <c r="R3831" i="15" s="1"/>
  <c r="O3851" i="15"/>
  <c r="R3851" i="15" s="1"/>
  <c r="O3862" i="15"/>
  <c r="S3862" i="15" s="1"/>
  <c r="O3872" i="15"/>
  <c r="R3872" i="15" s="1"/>
  <c r="O3882" i="15"/>
  <c r="S3882" i="15" s="1"/>
  <c r="S3885" i="15"/>
  <c r="O3886" i="15"/>
  <c r="R3886" i="15" s="1"/>
  <c r="O3899" i="15"/>
  <c r="S3906" i="15"/>
  <c r="O3929" i="15"/>
  <c r="R3929" i="15" s="1"/>
  <c r="O3938" i="15"/>
  <c r="R3938" i="15" s="1"/>
  <c r="O3971" i="15"/>
  <c r="O4000" i="15"/>
  <c r="O4012" i="15"/>
  <c r="O4062" i="15"/>
  <c r="S4062" i="15" s="1"/>
  <c r="O4065" i="15"/>
  <c r="O4077" i="15"/>
  <c r="R4077" i="15" s="1"/>
  <c r="O4090" i="15"/>
  <c r="O4120" i="15"/>
  <c r="R4120" i="15" s="1"/>
  <c r="O4131" i="15"/>
  <c r="S4131" i="15" s="1"/>
  <c r="O4141" i="15"/>
  <c r="R4141" i="15" s="1"/>
  <c r="O4146" i="15"/>
  <c r="S4146" i="15" s="1"/>
  <c r="O4149" i="15"/>
  <c r="R4149" i="15" s="1"/>
  <c r="S4168" i="15"/>
  <c r="O4177" i="15"/>
  <c r="S4177" i="15" s="1"/>
  <c r="O4182" i="15"/>
  <c r="S4187" i="15"/>
  <c r="O4203" i="15"/>
  <c r="S4225" i="15"/>
  <c r="O4226" i="15"/>
  <c r="O4231" i="15"/>
  <c r="S4231" i="15" s="1"/>
  <c r="O4234" i="15"/>
  <c r="O4282" i="15"/>
  <c r="O4326" i="15"/>
  <c r="R4326" i="15" s="1"/>
  <c r="S4337" i="15"/>
  <c r="S4550" i="15"/>
  <c r="O4623" i="15"/>
  <c r="S4623" i="15" s="1"/>
  <c r="O4238" i="15"/>
  <c r="O4243" i="15"/>
  <c r="S4248" i="15"/>
  <c r="O4259" i="15"/>
  <c r="S4259" i="15" s="1"/>
  <c r="S4272" i="15"/>
  <c r="O4273" i="15"/>
  <c r="O4278" i="15"/>
  <c r="S4283" i="15"/>
  <c r="S4312" i="15"/>
  <c r="O4323" i="15"/>
  <c r="O4328" i="15"/>
  <c r="S4328" i="15" s="1"/>
  <c r="S4350" i="15"/>
  <c r="O4362" i="15"/>
  <c r="S4368" i="15"/>
  <c r="S4373" i="15"/>
  <c r="O4374" i="15"/>
  <c r="S4374" i="15" s="1"/>
  <c r="O4379" i="15"/>
  <c r="R4379" i="15" s="1"/>
  <c r="O4385" i="15"/>
  <c r="R4385" i="15" s="1"/>
  <c r="O4387" i="15"/>
  <c r="S4387" i="15" s="1"/>
  <c r="O4389" i="15"/>
  <c r="S4389" i="15" s="1"/>
  <c r="O4423" i="15"/>
  <c r="O4425" i="15"/>
  <c r="S4425" i="15" s="1"/>
  <c r="O4431" i="15"/>
  <c r="S4431" i="15" s="1"/>
  <c r="O4433" i="15"/>
  <c r="S4448" i="15"/>
  <c r="S4497" i="15"/>
  <c r="S4504" i="15"/>
  <c r="S4507" i="15"/>
  <c r="O4508" i="15"/>
  <c r="R4508" i="15" s="1"/>
  <c r="O4517" i="15"/>
  <c r="O4523" i="15"/>
  <c r="O4528" i="15"/>
  <c r="O4534" i="15"/>
  <c r="R4534" i="15" s="1"/>
  <c r="O4547" i="15"/>
  <c r="R4547" i="15" s="1"/>
  <c r="O4557" i="15"/>
  <c r="R4557" i="15" s="1"/>
  <c r="O4561" i="15"/>
  <c r="R4561" i="15" s="1"/>
  <c r="O4564" i="15"/>
  <c r="R4564" i="15" s="1"/>
  <c r="S4566" i="15"/>
  <c r="O4581" i="15"/>
  <c r="O4596" i="15"/>
  <c r="R4596" i="15" s="1"/>
  <c r="O4613" i="15"/>
  <c r="R4613" i="15" s="1"/>
  <c r="S4619" i="15"/>
  <c r="O4620" i="15"/>
  <c r="O4641" i="15"/>
  <c r="O4650" i="15"/>
  <c r="R4650" i="15" s="1"/>
  <c r="O4659" i="15"/>
  <c r="R4659" i="15" s="1"/>
  <c r="O4668" i="15"/>
  <c r="R4668" i="15" s="1"/>
  <c r="O4678" i="15"/>
  <c r="O4690" i="15"/>
  <c r="R4690" i="15" s="1"/>
  <c r="S4696" i="15"/>
  <c r="O4700" i="15"/>
  <c r="O4704" i="15"/>
  <c r="R4704" i="15" s="1"/>
  <c r="O4706" i="15"/>
  <c r="S4706" i="15" s="1"/>
  <c r="S4711" i="15"/>
  <c r="O4712" i="15"/>
  <c r="S4712" i="15" s="1"/>
  <c r="O4723" i="15"/>
  <c r="R4723" i="15" s="1"/>
  <c r="O4726" i="15"/>
  <c r="R4726" i="15" s="1"/>
  <c r="O4729" i="15"/>
  <c r="O4748" i="15"/>
  <c r="R4748" i="15" s="1"/>
  <c r="S4761" i="15"/>
  <c r="S4838" i="15"/>
  <c r="S4940" i="15"/>
  <c r="O4956" i="15"/>
  <c r="R4956" i="15" s="1"/>
  <c r="O5382" i="15"/>
  <c r="R5382" i="15" s="1"/>
  <c r="S4291" i="15"/>
  <c r="S4309" i="15"/>
  <c r="S4330" i="15"/>
  <c r="S4341" i="15"/>
  <c r="S4450" i="15"/>
  <c r="S4471" i="15"/>
  <c r="S4487" i="15"/>
  <c r="S4542" i="15"/>
  <c r="O4771" i="15"/>
  <c r="S4819" i="15"/>
  <c r="O5318" i="15"/>
  <c r="R5318" i="15" s="1"/>
  <c r="O4265" i="15"/>
  <c r="S4265" i="15" s="1"/>
  <c r="S4271" i="15"/>
  <c r="S4288" i="15"/>
  <c r="O4289" i="15"/>
  <c r="R4289" i="15" s="1"/>
  <c r="O4294" i="15"/>
  <c r="S4294" i="15" s="1"/>
  <c r="O4316" i="15"/>
  <c r="S4316" i="15" s="1"/>
  <c r="S4321" i="15"/>
  <c r="S4338" i="15"/>
  <c r="O4339" i="15"/>
  <c r="S4339" i="15" s="1"/>
  <c r="O4344" i="15"/>
  <c r="S4349" i="15"/>
  <c r="S4372" i="15"/>
  <c r="S4381" i="15"/>
  <c r="O4407" i="15"/>
  <c r="O4417" i="15"/>
  <c r="R4417" i="15" s="1"/>
  <c r="O4435" i="15"/>
  <c r="S4437" i="15"/>
  <c r="O4445" i="15"/>
  <c r="S4445" i="15" s="1"/>
  <c r="S4483" i="15"/>
  <c r="R4504" i="15"/>
  <c r="O4510" i="15"/>
  <c r="R4510" i="15" s="1"/>
  <c r="O4511" i="15"/>
  <c r="R4511" i="15" s="1"/>
  <c r="O4513" i="15"/>
  <c r="S4513" i="15" s="1"/>
  <c r="O4525" i="15"/>
  <c r="O4540" i="15"/>
  <c r="R4540" i="15" s="1"/>
  <c r="O4549" i="15"/>
  <c r="O4563" i="15"/>
  <c r="R4563" i="15" s="1"/>
  <c r="O4573" i="15"/>
  <c r="O4588" i="15"/>
  <c r="S4590" i="15"/>
  <c r="S4594" i="15"/>
  <c r="O4604" i="15"/>
  <c r="S4604" i="15" s="1"/>
  <c r="O4632" i="15"/>
  <c r="R4632" i="15" s="1"/>
  <c r="O4634" i="15"/>
  <c r="R4634" i="15" s="1"/>
  <c r="O4643" i="15"/>
  <c r="R4643" i="15" s="1"/>
  <c r="O4661" i="15"/>
  <c r="R4661" i="15" s="1"/>
  <c r="O4681" i="15"/>
  <c r="O4686" i="15"/>
  <c r="O4699" i="15"/>
  <c r="R4699" i="15" s="1"/>
  <c r="S4716" i="15"/>
  <c r="S4750" i="15"/>
  <c r="S4881" i="15"/>
  <c r="S5004" i="15"/>
  <c r="O5020" i="15"/>
  <c r="R5020" i="15" s="1"/>
  <c r="R5164" i="15"/>
  <c r="S5164" i="15"/>
  <c r="O4352" i="15"/>
  <c r="S4352" i="15" s="1"/>
  <c r="O4357" i="15"/>
  <c r="O4361" i="15"/>
  <c r="R4361" i="15" s="1"/>
  <c r="O4375" i="15"/>
  <c r="O4384" i="15"/>
  <c r="S4384" i="15" s="1"/>
  <c r="S4402" i="15"/>
  <c r="O4403" i="15"/>
  <c r="R4403" i="15" s="1"/>
  <c r="O4413" i="15"/>
  <c r="O4420" i="15"/>
  <c r="S4442" i="15"/>
  <c r="S4447" i="15"/>
  <c r="O4455" i="15"/>
  <c r="R4455" i="15" s="1"/>
  <c r="O4457" i="15"/>
  <c r="R4457" i="15" s="1"/>
  <c r="S4515" i="15"/>
  <c r="O4522" i="15"/>
  <c r="S4543" i="15"/>
  <c r="O4546" i="15"/>
  <c r="R4546" i="15" s="1"/>
  <c r="S4556" i="15"/>
  <c r="O4587" i="15"/>
  <c r="R4587" i="15" s="1"/>
  <c r="O4597" i="15"/>
  <c r="O4603" i="15"/>
  <c r="R4603" i="15" s="1"/>
  <c r="O4621" i="15"/>
  <c r="O4625" i="15"/>
  <c r="R4625" i="15" s="1"/>
  <c r="O4713" i="15"/>
  <c r="O4742" i="15"/>
  <c r="S4742" i="15" s="1"/>
  <c r="O4955" i="15"/>
  <c r="R4955" i="15" s="1"/>
  <c r="O5128" i="15"/>
  <c r="R5128" i="15" s="1"/>
  <c r="O4386" i="15"/>
  <c r="O4388" i="15"/>
  <c r="S4388" i="15" s="1"/>
  <c r="O4416" i="15"/>
  <c r="R4416" i="15" s="1"/>
  <c r="S4419" i="15"/>
  <c r="O4422" i="15"/>
  <c r="R4422" i="15" s="1"/>
  <c r="O4424" i="15"/>
  <c r="O4426" i="15"/>
  <c r="S4426" i="15" s="1"/>
  <c r="O4463" i="15"/>
  <c r="R4463" i="15" s="1"/>
  <c r="S4469" i="15"/>
  <c r="O4491" i="15"/>
  <c r="S4505" i="15"/>
  <c r="S4518" i="15"/>
  <c r="S4539" i="15"/>
  <c r="S4545" i="15"/>
  <c r="O4565" i="15"/>
  <c r="S4582" i="15"/>
  <c r="O4609" i="15"/>
  <c r="R4609" i="15" s="1"/>
  <c r="S4614" i="15"/>
  <c r="O4618" i="15"/>
  <c r="R4618" i="15" s="1"/>
  <c r="O4645" i="15"/>
  <c r="R4645" i="15" s="1"/>
  <c r="S4651" i="15"/>
  <c r="O4669" i="15"/>
  <c r="R4669" i="15" s="1"/>
  <c r="O4703" i="15"/>
  <c r="R4703" i="15" s="1"/>
  <c r="O4705" i="15"/>
  <c r="R4705" i="15" s="1"/>
  <c r="S4730" i="15"/>
  <c r="S4415" i="15"/>
  <c r="S4558" i="15"/>
  <c r="O4758" i="15"/>
  <c r="S4758" i="15" s="1"/>
  <c r="O4250" i="15"/>
  <c r="R4250" i="15" s="1"/>
  <c r="O4264" i="15"/>
  <c r="O4269" i="15"/>
  <c r="S4284" i="15"/>
  <c r="O4293" i="15"/>
  <c r="S4293" i="15" s="1"/>
  <c r="O4298" i="15"/>
  <c r="S4303" i="15"/>
  <c r="S4313" i="15"/>
  <c r="O4343" i="15"/>
  <c r="S4343" i="15" s="1"/>
  <c r="O4348" i="15"/>
  <c r="S4353" i="15"/>
  <c r="O4377" i="15"/>
  <c r="R4377" i="15" s="1"/>
  <c r="O4380" i="15"/>
  <c r="R4380" i="15" s="1"/>
  <c r="O4398" i="15"/>
  <c r="S4400" i="15"/>
  <c r="O4408" i="15"/>
  <c r="S4434" i="15"/>
  <c r="O4444" i="15"/>
  <c r="S4444" i="15" s="1"/>
  <c r="O4449" i="15"/>
  <c r="R4449" i="15" s="1"/>
  <c r="S4473" i="15"/>
  <c r="O4486" i="15"/>
  <c r="R4486" i="15" s="1"/>
  <c r="O4493" i="15"/>
  <c r="R4493" i="15" s="1"/>
  <c r="S4502" i="15"/>
  <c r="O4509" i="15"/>
  <c r="R4509" i="15" s="1"/>
  <c r="O4532" i="15"/>
  <c r="R4532" i="15" s="1"/>
  <c r="O4548" i="15"/>
  <c r="R4548" i="15" s="1"/>
  <c r="O4555" i="15"/>
  <c r="R4555" i="15" s="1"/>
  <c r="O4572" i="15"/>
  <c r="O4589" i="15"/>
  <c r="S4593" i="15"/>
  <c r="O4600" i="15"/>
  <c r="R4600" i="15" s="1"/>
  <c r="O4602" i="15"/>
  <c r="O4611" i="15"/>
  <c r="R4611" i="15" s="1"/>
  <c r="S4622" i="15"/>
  <c r="S4626" i="15"/>
  <c r="S4635" i="15"/>
  <c r="O4636" i="15"/>
  <c r="S4636" i="15" s="1"/>
  <c r="O4672" i="15"/>
  <c r="S4672" i="15" s="1"/>
  <c r="O4687" i="15"/>
  <c r="R4687" i="15" s="1"/>
  <c r="R4695" i="15"/>
  <c r="O4721" i="15"/>
  <c r="O4724" i="15"/>
  <c r="O4735" i="15"/>
  <c r="R4735" i="15" s="1"/>
  <c r="O4738" i="15"/>
  <c r="R4738" i="15" s="1"/>
  <c r="O4739" i="15"/>
  <c r="R4739" i="15" s="1"/>
  <c r="O4741" i="15"/>
  <c r="R4741" i="15" s="1"/>
  <c r="O4812" i="15"/>
  <c r="O4889" i="15"/>
  <c r="R4889" i="15" s="1"/>
  <c r="O5200" i="15"/>
  <c r="S4788" i="15"/>
  <c r="O4789" i="15"/>
  <c r="R4789" i="15" s="1"/>
  <c r="S4804" i="15"/>
  <c r="S4964" i="15"/>
  <c r="S5027" i="15"/>
  <c r="S5028" i="15"/>
  <c r="O5170" i="15"/>
  <c r="O5177" i="15"/>
  <c r="S5206" i="15"/>
  <c r="R5416" i="15"/>
  <c r="S5416" i="15"/>
  <c r="O4752" i="15"/>
  <c r="R4752" i="15" s="1"/>
  <c r="S4791" i="15"/>
  <c r="S4869" i="15"/>
  <c r="O4888" i="15"/>
  <c r="R4888" i="15" s="1"/>
  <c r="O4949" i="15"/>
  <c r="O4958" i="15"/>
  <c r="R4958" i="15" s="1"/>
  <c r="O4961" i="15"/>
  <c r="S4961" i="15" s="1"/>
  <c r="O4967" i="15"/>
  <c r="R4967" i="15" s="1"/>
  <c r="O4976" i="15"/>
  <c r="R4976" i="15" s="1"/>
  <c r="O4994" i="15"/>
  <c r="S4994" i="15" s="1"/>
  <c r="O5013" i="15"/>
  <c r="R5013" i="15" s="1"/>
  <c r="O5022" i="15"/>
  <c r="R5022" i="15" s="1"/>
  <c r="O5025" i="15"/>
  <c r="S5025" i="15" s="1"/>
  <c r="O5031" i="15"/>
  <c r="R5031" i="15" s="1"/>
  <c r="O5040" i="15"/>
  <c r="R5040" i="15" s="1"/>
  <c r="S5051" i="15"/>
  <c r="S5052" i="15"/>
  <c r="S5064" i="15"/>
  <c r="S5070" i="15"/>
  <c r="O5076" i="15"/>
  <c r="S5076" i="15" s="1"/>
  <c r="O5095" i="15"/>
  <c r="S5095" i="15" s="1"/>
  <c r="O5113" i="15"/>
  <c r="O5118" i="15"/>
  <c r="S5118" i="15" s="1"/>
  <c r="O5124" i="15"/>
  <c r="R5124" i="15" s="1"/>
  <c r="O5145" i="15"/>
  <c r="R5145" i="15" s="1"/>
  <c r="O5176" i="15"/>
  <c r="R5176" i="15" s="1"/>
  <c r="O5192" i="15"/>
  <c r="S5192" i="15" s="1"/>
  <c r="O5194" i="15"/>
  <c r="O5204" i="15"/>
  <c r="O5297" i="15"/>
  <c r="R5297" i="15" s="1"/>
  <c r="O5747" i="15"/>
  <c r="R5747" i="15" s="1"/>
  <c r="O4814" i="15"/>
  <c r="O4827" i="15"/>
  <c r="R4827" i="15" s="1"/>
  <c r="O4832" i="15"/>
  <c r="O4843" i="15"/>
  <c r="S4843" i="15" s="1"/>
  <c r="O4858" i="15"/>
  <c r="R4858" i="15" s="1"/>
  <c r="O4863" i="15"/>
  <c r="O4872" i="15"/>
  <c r="O4878" i="15"/>
  <c r="R4878" i="15" s="1"/>
  <c r="O4885" i="15"/>
  <c r="R4885" i="15" s="1"/>
  <c r="O4894" i="15"/>
  <c r="R4894" i="15" s="1"/>
  <c r="O4907" i="15"/>
  <c r="R4907" i="15" s="1"/>
  <c r="O4920" i="15"/>
  <c r="R4920" i="15" s="1"/>
  <c r="O4936" i="15"/>
  <c r="R4936" i="15" s="1"/>
  <c r="O4954" i="15"/>
  <c r="S4954" i="15" s="1"/>
  <c r="O4973" i="15"/>
  <c r="O4982" i="15"/>
  <c r="R4982" i="15" s="1"/>
  <c r="O4985" i="15"/>
  <c r="O4991" i="15"/>
  <c r="R4991" i="15" s="1"/>
  <c r="O5000" i="15"/>
  <c r="R5000" i="15" s="1"/>
  <c r="S5012" i="15"/>
  <c r="O5018" i="15"/>
  <c r="O5037" i="15"/>
  <c r="O5046" i="15"/>
  <c r="R5046" i="15" s="1"/>
  <c r="O5049" i="15"/>
  <c r="S5049" i="15" s="1"/>
  <c r="O5055" i="15"/>
  <c r="R5055" i="15" s="1"/>
  <c r="O5059" i="15"/>
  <c r="R5059" i="15" s="1"/>
  <c r="O5062" i="15"/>
  <c r="S5062" i="15" s="1"/>
  <c r="O5067" i="15"/>
  <c r="O5073" i="15"/>
  <c r="R5073" i="15" s="1"/>
  <c r="O5082" i="15"/>
  <c r="R5082" i="15" s="1"/>
  <c r="O5100" i="15"/>
  <c r="S5111" i="15"/>
  <c r="O5115" i="15"/>
  <c r="R5115" i="15" s="1"/>
  <c r="O5132" i="15"/>
  <c r="R5132" i="15" s="1"/>
  <c r="O5136" i="15"/>
  <c r="R5136" i="15" s="1"/>
  <c r="S5144" i="15"/>
  <c r="O5155" i="15"/>
  <c r="S5181" i="15"/>
  <c r="S5208" i="15"/>
  <c r="S5222" i="15"/>
  <c r="O5247" i="15"/>
  <c r="S5247" i="15" s="1"/>
  <c r="O5266" i="15"/>
  <c r="O5278" i="15"/>
  <c r="O4759" i="15"/>
  <c r="S4759" i="15" s="1"/>
  <c r="O4769" i="15"/>
  <c r="O4774" i="15"/>
  <c r="O4802" i="15"/>
  <c r="S4808" i="15"/>
  <c r="S4840" i="15"/>
  <c r="O4854" i="15"/>
  <c r="R4854" i="15" s="1"/>
  <c r="S4865" i="15"/>
  <c r="O4880" i="15"/>
  <c r="O4904" i="15"/>
  <c r="O4913" i="15"/>
  <c r="R4913" i="15" s="1"/>
  <c r="O4917" i="15"/>
  <c r="S4917" i="15" s="1"/>
  <c r="O4933" i="15"/>
  <c r="O4942" i="15"/>
  <c r="R4942" i="15" s="1"/>
  <c r="O4945" i="15"/>
  <c r="O4951" i="15"/>
  <c r="R4951" i="15" s="1"/>
  <c r="O4960" i="15"/>
  <c r="R4960" i="15" s="1"/>
  <c r="S4971" i="15"/>
  <c r="O4978" i="15"/>
  <c r="S4978" i="15" s="1"/>
  <c r="O4997" i="15"/>
  <c r="O5006" i="15"/>
  <c r="R5006" i="15" s="1"/>
  <c r="O5009" i="15"/>
  <c r="O5015" i="15"/>
  <c r="R5015" i="15" s="1"/>
  <c r="O5024" i="15"/>
  <c r="R5024" i="15" s="1"/>
  <c r="S5035" i="15"/>
  <c r="S5036" i="15"/>
  <c r="O5042" i="15"/>
  <c r="R5042" i="15" s="1"/>
  <c r="O5079" i="15"/>
  <c r="O5088" i="15"/>
  <c r="R5088" i="15" s="1"/>
  <c r="O5091" i="15"/>
  <c r="O5106" i="15"/>
  <c r="R5106" i="15" s="1"/>
  <c r="O5109" i="15"/>
  <c r="O5121" i="15"/>
  <c r="O5126" i="15"/>
  <c r="S5126" i="15" s="1"/>
  <c r="S5165" i="15"/>
  <c r="S5171" i="15"/>
  <c r="S5180" i="15"/>
  <c r="O5189" i="15"/>
  <c r="R5189" i="15" s="1"/>
  <c r="O4778" i="15"/>
  <c r="O4798" i="15"/>
  <c r="R4798" i="15" s="1"/>
  <c r="O4810" i="15"/>
  <c r="S4810" i="15" s="1"/>
  <c r="O4820" i="15"/>
  <c r="S4828" i="15"/>
  <c r="O4862" i="15"/>
  <c r="R4862" i="15" s="1"/>
  <c r="O4887" i="15"/>
  <c r="R4887" i="15" s="1"/>
  <c r="O4909" i="15"/>
  <c r="S4909" i="15" s="1"/>
  <c r="O4922" i="15"/>
  <c r="R4922" i="15" s="1"/>
  <c r="O4926" i="15"/>
  <c r="R4926" i="15" s="1"/>
  <c r="O4929" i="15"/>
  <c r="S4929" i="15" s="1"/>
  <c r="S4931" i="15"/>
  <c r="S4935" i="15"/>
  <c r="O4938" i="15"/>
  <c r="R4938" i="15" s="1"/>
  <c r="O4957" i="15"/>
  <c r="S4957" i="15" s="1"/>
  <c r="O4966" i="15"/>
  <c r="R4966" i="15" s="1"/>
  <c r="O4969" i="15"/>
  <c r="O4975" i="15"/>
  <c r="R4975" i="15" s="1"/>
  <c r="O4984" i="15"/>
  <c r="R4984" i="15" s="1"/>
  <c r="S4990" i="15"/>
  <c r="S4995" i="15"/>
  <c r="S4999" i="15"/>
  <c r="O5002" i="15"/>
  <c r="S5008" i="15"/>
  <c r="O5021" i="15"/>
  <c r="S5021" i="15" s="1"/>
  <c r="O5030" i="15"/>
  <c r="R5030" i="15" s="1"/>
  <c r="O5033" i="15"/>
  <c r="O5039" i="15"/>
  <c r="R5039" i="15" s="1"/>
  <c r="O5048" i="15"/>
  <c r="R5048" i="15" s="1"/>
  <c r="S5054" i="15"/>
  <c r="O5061" i="15"/>
  <c r="R5061" i="15" s="1"/>
  <c r="S5072" i="15"/>
  <c r="S5077" i="15"/>
  <c r="S5078" i="15"/>
  <c r="S5081" i="15"/>
  <c r="O5084" i="15"/>
  <c r="S5084" i="15" s="1"/>
  <c r="O5102" i="15"/>
  <c r="S5102" i="15" s="1"/>
  <c r="S5119" i="15"/>
  <c r="O5123" i="15"/>
  <c r="R5123" i="15" s="1"/>
  <c r="O5138" i="15"/>
  <c r="S5138" i="15" s="1"/>
  <c r="R5165" i="15"/>
  <c r="O5168" i="15"/>
  <c r="S5265" i="15"/>
  <c r="O5343" i="15"/>
  <c r="R5343" i="15" s="1"/>
  <c r="O5546" i="15"/>
  <c r="R5546" i="15" s="1"/>
  <c r="S4902" i="15"/>
  <c r="S5019" i="15"/>
  <c r="S5249" i="15"/>
  <c r="R5249" i="15"/>
  <c r="O5275" i="15"/>
  <c r="S5275" i="15" s="1"/>
  <c r="O5441" i="15"/>
  <c r="R5441" i="15" s="1"/>
  <c r="O4753" i="15"/>
  <c r="R4753" i="15" s="1"/>
  <c r="S4764" i="15"/>
  <c r="O4767" i="15"/>
  <c r="R4767" i="15" s="1"/>
  <c r="O4770" i="15"/>
  <c r="R4770" i="15" s="1"/>
  <c r="O4773" i="15"/>
  <c r="R4773" i="15" s="1"/>
  <c r="O4786" i="15"/>
  <c r="R4786" i="15" s="1"/>
  <c r="O4797" i="15"/>
  <c r="R4797" i="15" s="1"/>
  <c r="O4845" i="15"/>
  <c r="R4845" i="15" s="1"/>
  <c r="O4856" i="15"/>
  <c r="R4856" i="15" s="1"/>
  <c r="O4883" i="15"/>
  <c r="R4883" i="15" s="1"/>
  <c r="O4886" i="15"/>
  <c r="R4886" i="15" s="1"/>
  <c r="O4899" i="15"/>
  <c r="R4899" i="15" s="1"/>
  <c r="O4912" i="15"/>
  <c r="S4912" i="15" s="1"/>
  <c r="O4928" i="15"/>
  <c r="O4941" i="15"/>
  <c r="O4950" i="15"/>
  <c r="R4950" i="15" s="1"/>
  <c r="O4953" i="15"/>
  <c r="S4953" i="15" s="1"/>
  <c r="O4959" i="15"/>
  <c r="R4959" i="15" s="1"/>
  <c r="O4968" i="15"/>
  <c r="R4968" i="15" s="1"/>
  <c r="S4979" i="15"/>
  <c r="S4980" i="15"/>
  <c r="O4986" i="15"/>
  <c r="S4986" i="15" s="1"/>
  <c r="O5005" i="15"/>
  <c r="R5005" i="15" s="1"/>
  <c r="O5014" i="15"/>
  <c r="R5014" i="15" s="1"/>
  <c r="O5017" i="15"/>
  <c r="R5017" i="15" s="1"/>
  <c r="O5023" i="15"/>
  <c r="R5023" i="15" s="1"/>
  <c r="O5032" i="15"/>
  <c r="R5032" i="15" s="1"/>
  <c r="S5043" i="15"/>
  <c r="S5044" i="15"/>
  <c r="O5050" i="15"/>
  <c r="S5050" i="15" s="1"/>
  <c r="O5063" i="15"/>
  <c r="O5068" i="15"/>
  <c r="O5087" i="15"/>
  <c r="S5087" i="15" s="1"/>
  <c r="O5105" i="15"/>
  <c r="O5137" i="15"/>
  <c r="R5137" i="15" s="1"/>
  <c r="O5143" i="15"/>
  <c r="R5143" i="15" s="1"/>
  <c r="O5146" i="15"/>
  <c r="O5148" i="15"/>
  <c r="S5148" i="15" s="1"/>
  <c r="O5150" i="15"/>
  <c r="S5150" i="15" s="1"/>
  <c r="O5163" i="15"/>
  <c r="R5163" i="15" s="1"/>
  <c r="S5166" i="15"/>
  <c r="S5174" i="15"/>
  <c r="O5188" i="15"/>
  <c r="S5188" i="15" s="1"/>
  <c r="O5203" i="15"/>
  <c r="O5215" i="15"/>
  <c r="S5215" i="15" s="1"/>
  <c r="O5263" i="15"/>
  <c r="R5263" i="15" s="1"/>
  <c r="S5274" i="15"/>
  <c r="O5293" i="15"/>
  <c r="R5293" i="15" s="1"/>
  <c r="S5220" i="15"/>
  <c r="O5279" i="15"/>
  <c r="R5279" i="15" s="1"/>
  <c r="O5317" i="15"/>
  <c r="S5319" i="15"/>
  <c r="O5365" i="15"/>
  <c r="R5365" i="15" s="1"/>
  <c r="O5393" i="15"/>
  <c r="R5393" i="15" s="1"/>
  <c r="O5438" i="15"/>
  <c r="R5438" i="15" s="1"/>
  <c r="O5614" i="15"/>
  <c r="R5614" i="15" s="1"/>
  <c r="O5683" i="15"/>
  <c r="O5129" i="15"/>
  <c r="R5129" i="15" s="1"/>
  <c r="O5135" i="15"/>
  <c r="R5135" i="15" s="1"/>
  <c r="S5141" i="15"/>
  <c r="O5147" i="15"/>
  <c r="O5149" i="15"/>
  <c r="S5149" i="15" s="1"/>
  <c r="O5159" i="15"/>
  <c r="R5159" i="15" s="1"/>
  <c r="O5195" i="15"/>
  <c r="R5195" i="15" s="1"/>
  <c r="O5198" i="15"/>
  <c r="R5198" i="15" s="1"/>
  <c r="O5217" i="15"/>
  <c r="S5223" i="15"/>
  <c r="O5238" i="15"/>
  <c r="O5252" i="15"/>
  <c r="S5252" i="15" s="1"/>
  <c r="O5254" i="15"/>
  <c r="S5269" i="15"/>
  <c r="O5276" i="15"/>
  <c r="R5276" i="15" s="1"/>
  <c r="O5281" i="15"/>
  <c r="R5281" i="15" s="1"/>
  <c r="O5295" i="15"/>
  <c r="R5295" i="15" s="1"/>
  <c r="O5298" i="15"/>
  <c r="O5301" i="15"/>
  <c r="R5301" i="15" s="1"/>
  <c r="O5322" i="15"/>
  <c r="R5322" i="15" s="1"/>
  <c r="O5334" i="15"/>
  <c r="O5342" i="15"/>
  <c r="R5342" i="15" s="1"/>
  <c r="O5347" i="15"/>
  <c r="R5347" i="15" s="1"/>
  <c r="S5349" i="15"/>
  <c r="S5353" i="15"/>
  <c r="O5360" i="15"/>
  <c r="S5360" i="15" s="1"/>
  <c r="O5403" i="15"/>
  <c r="R5403" i="15" s="1"/>
  <c r="O5422" i="15"/>
  <c r="R5422" i="15" s="1"/>
  <c r="O5433" i="15"/>
  <c r="R5433" i="15" s="1"/>
  <c r="O5453" i="15"/>
  <c r="O5543" i="15"/>
  <c r="R5543" i="15" s="1"/>
  <c r="O5605" i="15"/>
  <c r="R5605" i="15" s="1"/>
  <c r="O6511" i="15"/>
  <c r="R6511" i="15" s="1"/>
  <c r="O5186" i="15"/>
  <c r="O5190" i="15"/>
  <c r="R5190" i="15" s="1"/>
  <c r="S5197" i="15"/>
  <c r="S5209" i="15"/>
  <c r="O5213" i="15"/>
  <c r="S5213" i="15" s="1"/>
  <c r="O5227" i="15"/>
  <c r="R5227" i="15" s="1"/>
  <c r="O5231" i="15"/>
  <c r="R5231" i="15" s="1"/>
  <c r="O5234" i="15"/>
  <c r="R5234" i="15" s="1"/>
  <c r="O5264" i="15"/>
  <c r="R5264" i="15" s="1"/>
  <c r="O5285" i="15"/>
  <c r="R5285" i="15" s="1"/>
  <c r="O5291" i="15"/>
  <c r="S5315" i="15"/>
  <c r="O5328" i="15"/>
  <c r="S5328" i="15" s="1"/>
  <c r="O5412" i="15"/>
  <c r="R5412" i="15" s="1"/>
  <c r="O5511" i="15"/>
  <c r="R5511" i="15" s="1"/>
  <c r="S5674" i="15"/>
  <c r="R5674" i="15"/>
  <c r="O5775" i="15"/>
  <c r="R5775" i="15" s="1"/>
  <c r="S6367" i="15"/>
  <c r="R6367" i="15"/>
  <c r="R5352" i="15"/>
  <c r="S5352" i="15"/>
  <c r="R5573" i="15"/>
  <c r="S5573" i="15"/>
  <c r="R5856" i="15"/>
  <c r="S5307" i="15"/>
  <c r="O5308" i="15"/>
  <c r="R5308" i="15" s="1"/>
  <c r="O5750" i="15"/>
  <c r="R5750" i="15" s="1"/>
  <c r="O6173" i="15"/>
  <c r="O5271" i="15"/>
  <c r="R5271" i="15" s="1"/>
  <c r="O5287" i="15"/>
  <c r="R5287" i="15" s="1"/>
  <c r="O5303" i="15"/>
  <c r="R5303" i="15" s="1"/>
  <c r="R5398" i="15"/>
  <c r="S5398" i="15"/>
  <c r="O5450" i="15"/>
  <c r="O5646" i="15"/>
  <c r="R5646" i="15" s="1"/>
  <c r="O5774" i="15"/>
  <c r="O5182" i="15"/>
  <c r="R5182" i="15" s="1"/>
  <c r="O5185" i="15"/>
  <c r="R5185" i="15" s="1"/>
  <c r="O5199" i="15"/>
  <c r="R5199" i="15" s="1"/>
  <c r="O5212" i="15"/>
  <c r="R5212" i="15" s="1"/>
  <c r="S5221" i="15"/>
  <c r="O5228" i="15"/>
  <c r="O5230" i="15"/>
  <c r="S5232" i="15"/>
  <c r="O5236" i="15"/>
  <c r="S5236" i="15" s="1"/>
  <c r="O5244" i="15"/>
  <c r="O5256" i="15"/>
  <c r="R5256" i="15" s="1"/>
  <c r="S5270" i="15"/>
  <c r="O5286" i="15"/>
  <c r="O5290" i="15"/>
  <c r="R5290" i="15" s="1"/>
  <c r="O5299" i="15"/>
  <c r="R5299" i="15" s="1"/>
  <c r="O5310" i="15"/>
  <c r="R5310" i="15" s="1"/>
  <c r="O5314" i="15"/>
  <c r="R5314" i="15" s="1"/>
  <c r="S5367" i="15"/>
  <c r="O5394" i="15"/>
  <c r="O5413" i="15"/>
  <c r="R5413" i="15" s="1"/>
  <c r="O5474" i="15"/>
  <c r="R5474" i="15" s="1"/>
  <c r="R5525" i="15"/>
  <c r="S5525" i="15"/>
  <c r="O5637" i="15"/>
  <c r="R5637" i="15" s="1"/>
  <c r="O5675" i="15"/>
  <c r="R5675" i="15" s="1"/>
  <c r="S5369" i="15"/>
  <c r="S5410" i="15"/>
  <c r="S5435" i="15"/>
  <c r="S5502" i="15"/>
  <c r="O5538" i="15"/>
  <c r="R5538" i="15" s="1"/>
  <c r="S5582" i="15"/>
  <c r="O5693" i="15"/>
  <c r="R5693" i="15" s="1"/>
  <c r="O5696" i="15"/>
  <c r="R5696" i="15" s="1"/>
  <c r="O5771" i="15"/>
  <c r="O5799" i="15"/>
  <c r="R5799" i="15" s="1"/>
  <c r="O5845" i="15"/>
  <c r="O6151" i="15"/>
  <c r="R6151" i="15" s="1"/>
  <c r="S6276" i="15"/>
  <c r="R6276" i="15"/>
  <c r="S6612" i="15"/>
  <c r="R6612" i="15"/>
  <c r="O5354" i="15"/>
  <c r="R5354" i="15" s="1"/>
  <c r="O5361" i="15"/>
  <c r="S5361" i="15" s="1"/>
  <c r="O5370" i="15"/>
  <c r="R5370" i="15" s="1"/>
  <c r="O5389" i="15"/>
  <c r="S5389" i="15" s="1"/>
  <c r="S5391" i="15"/>
  <c r="O5392" i="15"/>
  <c r="S5399" i="15"/>
  <c r="S5404" i="15"/>
  <c r="O5420" i="15"/>
  <c r="S5427" i="15"/>
  <c r="O5432" i="15"/>
  <c r="S5451" i="15"/>
  <c r="S5454" i="15"/>
  <c r="S5467" i="15"/>
  <c r="S5486" i="15"/>
  <c r="O5499" i="15"/>
  <c r="R5499" i="15" s="1"/>
  <c r="O5503" i="15"/>
  <c r="R5503" i="15" s="1"/>
  <c r="O5512" i="15"/>
  <c r="R5512" i="15" s="1"/>
  <c r="S5523" i="15"/>
  <c r="O5531" i="15"/>
  <c r="R5531" i="15" s="1"/>
  <c r="O5544" i="15"/>
  <c r="O5549" i="15"/>
  <c r="R5549" i="15" s="1"/>
  <c r="O5555" i="15"/>
  <c r="R5555" i="15" s="1"/>
  <c r="O5577" i="15"/>
  <c r="R5577" i="15" s="1"/>
  <c r="O5580" i="15"/>
  <c r="O5594" i="15"/>
  <c r="O5603" i="15"/>
  <c r="O5615" i="15"/>
  <c r="S5615" i="15" s="1"/>
  <c r="S5617" i="15"/>
  <c r="O5620" i="15"/>
  <c r="R5620" i="15" s="1"/>
  <c r="O5626" i="15"/>
  <c r="R5626" i="15" s="1"/>
  <c r="O5632" i="15"/>
  <c r="O5635" i="15"/>
  <c r="O5647" i="15"/>
  <c r="S5647" i="15" s="1"/>
  <c r="S5649" i="15"/>
  <c r="O5652" i="15"/>
  <c r="S5652" i="15" s="1"/>
  <c r="O5658" i="15"/>
  <c r="R5658" i="15" s="1"/>
  <c r="O5679" i="15"/>
  <c r="O5712" i="15"/>
  <c r="R5712" i="15" s="1"/>
  <c r="O5732" i="15"/>
  <c r="S5732" i="15" s="1"/>
  <c r="S5829" i="15"/>
  <c r="O5831" i="15"/>
  <c r="R5831" i="15" s="1"/>
  <c r="O5935" i="15"/>
  <c r="R5935" i="15" s="1"/>
  <c r="O6007" i="15"/>
  <c r="R6007" i="15" s="1"/>
  <c r="O6081" i="15"/>
  <c r="S6081" i="15" s="1"/>
  <c r="R6096" i="15"/>
  <c r="O6109" i="15"/>
  <c r="O6194" i="15"/>
  <c r="O6206" i="15"/>
  <c r="S6248" i="15"/>
  <c r="S6535" i="15"/>
  <c r="R6535" i="15"/>
  <c r="O5324" i="15"/>
  <c r="R5324" i="15" s="1"/>
  <c r="O5326" i="15"/>
  <c r="R5326" i="15" s="1"/>
  <c r="O5340" i="15"/>
  <c r="R5340" i="15" s="1"/>
  <c r="O5344" i="15"/>
  <c r="O5356" i="15"/>
  <c r="R5356" i="15" s="1"/>
  <c r="O5377" i="15"/>
  <c r="R5377" i="15" s="1"/>
  <c r="O5429" i="15"/>
  <c r="R5429" i="15" s="1"/>
  <c r="O5459" i="15"/>
  <c r="R5459" i="15" s="1"/>
  <c r="O5470" i="15"/>
  <c r="R5470" i="15" s="1"/>
  <c r="O5491" i="15"/>
  <c r="R5491" i="15" s="1"/>
  <c r="O5520" i="15"/>
  <c r="R5520" i="15" s="1"/>
  <c r="O5533" i="15"/>
  <c r="S5533" i="15" s="1"/>
  <c r="O5552" i="15"/>
  <c r="S5552" i="15" s="1"/>
  <c r="O5557" i="15"/>
  <c r="R5557" i="15" s="1"/>
  <c r="O5564" i="15"/>
  <c r="S5566" i="15"/>
  <c r="O5579" i="15"/>
  <c r="R5579" i="15" s="1"/>
  <c r="O5585" i="15"/>
  <c r="R5585" i="15" s="1"/>
  <c r="O5591" i="15"/>
  <c r="S5591" i="15" s="1"/>
  <c r="O5596" i="15"/>
  <c r="R5596" i="15" s="1"/>
  <c r="O5602" i="15"/>
  <c r="R5602" i="15" s="1"/>
  <c r="O5611" i="15"/>
  <c r="S5622" i="15"/>
  <c r="O5623" i="15"/>
  <c r="S5623" i="15" s="1"/>
  <c r="O5628" i="15"/>
  <c r="S5628" i="15" s="1"/>
  <c r="O5634" i="15"/>
  <c r="R5634" i="15" s="1"/>
  <c r="O5640" i="15"/>
  <c r="R5640" i="15" s="1"/>
  <c r="O5643" i="15"/>
  <c r="S5643" i="15" s="1"/>
  <c r="O5660" i="15"/>
  <c r="R5660" i="15" s="1"/>
  <c r="O5664" i="15"/>
  <c r="R5664" i="15" s="1"/>
  <c r="O5684" i="15"/>
  <c r="R5684" i="15" s="1"/>
  <c r="O5687" i="15"/>
  <c r="R5687" i="15" s="1"/>
  <c r="O5699" i="15"/>
  <c r="R5699" i="15" s="1"/>
  <c r="O5714" i="15"/>
  <c r="R5714" i="15" s="1"/>
  <c r="O5717" i="15"/>
  <c r="R5717" i="15" s="1"/>
  <c r="O5726" i="15"/>
  <c r="S5726" i="15" s="1"/>
  <c r="O5737" i="15"/>
  <c r="O5754" i="15"/>
  <c r="R5754" i="15" s="1"/>
  <c r="O5767" i="15"/>
  <c r="R5767" i="15" s="1"/>
  <c r="O5784" i="15"/>
  <c r="R5784" i="15" s="1"/>
  <c r="S5818" i="15"/>
  <c r="O5882" i="15"/>
  <c r="R5882" i="15" s="1"/>
  <c r="O5923" i="15"/>
  <c r="R5923" i="15" s="1"/>
  <c r="O5963" i="15"/>
  <c r="R5963" i="15" s="1"/>
  <c r="O5972" i="15"/>
  <c r="O5983" i="15"/>
  <c r="R5983" i="15" s="1"/>
  <c r="O6074" i="15"/>
  <c r="R6074" i="15" s="1"/>
  <c r="O6106" i="15"/>
  <c r="R6106" i="15" s="1"/>
  <c r="O6135" i="15"/>
  <c r="O6137" i="15"/>
  <c r="S6137" i="15" s="1"/>
  <c r="O6139" i="15"/>
  <c r="R6139" i="15" s="1"/>
  <c r="O6150" i="15"/>
  <c r="R6150" i="15" s="1"/>
  <c r="O6175" i="15"/>
  <c r="R6175" i="15" s="1"/>
  <c r="O6201" i="15"/>
  <c r="R6201" i="15" s="1"/>
  <c r="O6268" i="15"/>
  <c r="S6281" i="15"/>
  <c r="R6281" i="15"/>
  <c r="R6398" i="15"/>
  <c r="S6651" i="15"/>
  <c r="R6651" i="15"/>
  <c r="R6771" i="15"/>
  <c r="S6771" i="15"/>
  <c r="O5477" i="15"/>
  <c r="S5477" i="15" s="1"/>
  <c r="O5507" i="15"/>
  <c r="O5513" i="15"/>
  <c r="R5513" i="15" s="1"/>
  <c r="S5535" i="15"/>
  <c r="O5539" i="15"/>
  <c r="R5539" i="15" s="1"/>
  <c r="S5563" i="15"/>
  <c r="S5610" i="15"/>
  <c r="S5616" i="15"/>
  <c r="S5621" i="15"/>
  <c r="O5625" i="15"/>
  <c r="R5625" i="15" s="1"/>
  <c r="S5642" i="15"/>
  <c r="S5648" i="15"/>
  <c r="S5653" i="15"/>
  <c r="S5669" i="15"/>
  <c r="S5672" i="15"/>
  <c r="O5701" i="15"/>
  <c r="O5704" i="15"/>
  <c r="R5704" i="15" s="1"/>
  <c r="O5711" i="15"/>
  <c r="R5711" i="15" s="1"/>
  <c r="O5719" i="15"/>
  <c r="S5725" i="15"/>
  <c r="O5729" i="15"/>
  <c r="R5729" i="15" s="1"/>
  <c r="O5739" i="15"/>
  <c r="O5761" i="15"/>
  <c r="S5766" i="15"/>
  <c r="O5786" i="15"/>
  <c r="R5786" i="15" s="1"/>
  <c r="O5795" i="15"/>
  <c r="S5795" i="15" s="1"/>
  <c r="O5855" i="15"/>
  <c r="O5881" i="15"/>
  <c r="R5881" i="15" s="1"/>
  <c r="O5944" i="15"/>
  <c r="S5944" i="15" s="1"/>
  <c r="S6053" i="15"/>
  <c r="R6053" i="15"/>
  <c r="O6186" i="15"/>
  <c r="R6186" i="15" s="1"/>
  <c r="O6216" i="15"/>
  <c r="R6216" i="15" s="1"/>
  <c r="S6289" i="15"/>
  <c r="R6289" i="15"/>
  <c r="S6327" i="15"/>
  <c r="R6327" i="15"/>
  <c r="S5598" i="15"/>
  <c r="S5668" i="15"/>
  <c r="R6014" i="15"/>
  <c r="S6014" i="15"/>
  <c r="O6120" i="15"/>
  <c r="R6120" i="15" s="1"/>
  <c r="O6490" i="15"/>
  <c r="S5411" i="15"/>
  <c r="S5414" i="15"/>
  <c r="O5415" i="15"/>
  <c r="R5415" i="15" s="1"/>
  <c r="O5442" i="15"/>
  <c r="R5442" i="15" s="1"/>
  <c r="S5455" i="15"/>
  <c r="O5463" i="15"/>
  <c r="R5463" i="15" s="1"/>
  <c r="O5466" i="15"/>
  <c r="R5466" i="15" s="1"/>
  <c r="S5487" i="15"/>
  <c r="O5495" i="15"/>
  <c r="R5495" i="15" s="1"/>
  <c r="O5498" i="15"/>
  <c r="R5498" i="15" s="1"/>
  <c r="S5500" i="15"/>
  <c r="S5524" i="15"/>
  <c r="S5534" i="15"/>
  <c r="S5597" i="15"/>
  <c r="S5629" i="15"/>
  <c r="O5820" i="15"/>
  <c r="R5820" i="15" s="1"/>
  <c r="R5858" i="15"/>
  <c r="O6049" i="15"/>
  <c r="R6049" i="15" s="1"/>
  <c r="O6100" i="15"/>
  <c r="R6100" i="15" s="1"/>
  <c r="S6152" i="15"/>
  <c r="O6183" i="15"/>
  <c r="R6183" i="15" s="1"/>
  <c r="O6565" i="15"/>
  <c r="R6565" i="15" s="1"/>
  <c r="S5331" i="15"/>
  <c r="O5332" i="15"/>
  <c r="R5332" i="15" s="1"/>
  <c r="O5338" i="15"/>
  <c r="R5338" i="15" s="1"/>
  <c r="O5358" i="15"/>
  <c r="R5358" i="15" s="1"/>
  <c r="O5362" i="15"/>
  <c r="R5362" i="15" s="1"/>
  <c r="S5366" i="15"/>
  <c r="O5371" i="15"/>
  <c r="O5387" i="15"/>
  <c r="S5401" i="15"/>
  <c r="O5418" i="15"/>
  <c r="R5418" i="15" s="1"/>
  <c r="O5425" i="15"/>
  <c r="O5437" i="15"/>
  <c r="O5452" i="15"/>
  <c r="R5452" i="15" s="1"/>
  <c r="O5462" i="15"/>
  <c r="S5462" i="15" s="1"/>
  <c r="O5476" i="15"/>
  <c r="S5478" i="15"/>
  <c r="S5484" i="15"/>
  <c r="O5494" i="15"/>
  <c r="O5509" i="15"/>
  <c r="O5522" i="15"/>
  <c r="R5522" i="15" s="1"/>
  <c r="O5541" i="15"/>
  <c r="R5541" i="15" s="1"/>
  <c r="O5556" i="15"/>
  <c r="R5556" i="15" s="1"/>
  <c r="O5560" i="15"/>
  <c r="S5560" i="15" s="1"/>
  <c r="O5565" i="15"/>
  <c r="R5565" i="15" s="1"/>
  <c r="S5571" i="15"/>
  <c r="O5584" i="15"/>
  <c r="O5592" i="15"/>
  <c r="R5592" i="15" s="1"/>
  <c r="O5595" i="15"/>
  <c r="S5606" i="15"/>
  <c r="O5607" i="15"/>
  <c r="O5612" i="15"/>
  <c r="S5612" i="15" s="1"/>
  <c r="O5618" i="15"/>
  <c r="O5624" i="15"/>
  <c r="R5624" i="15" s="1"/>
  <c r="O5627" i="15"/>
  <c r="O5639" i="15"/>
  <c r="S5639" i="15" s="1"/>
  <c r="S5641" i="15"/>
  <c r="O5644" i="15"/>
  <c r="S5644" i="15" s="1"/>
  <c r="O5650" i="15"/>
  <c r="R5650" i="15" s="1"/>
  <c r="S5671" i="15"/>
  <c r="O5677" i="15"/>
  <c r="S5677" i="15" s="1"/>
  <c r="O5685" i="15"/>
  <c r="R5685" i="15" s="1"/>
  <c r="O5713" i="15"/>
  <c r="S5715" i="15"/>
  <c r="O5716" i="15"/>
  <c r="S5724" i="15"/>
  <c r="O5727" i="15"/>
  <c r="R5727" i="15" s="1"/>
  <c r="O5736" i="15"/>
  <c r="R5736" i="15" s="1"/>
  <c r="O5752" i="15"/>
  <c r="S5752" i="15" s="1"/>
  <c r="O5763" i="15"/>
  <c r="R5763" i="15" s="1"/>
  <c r="O5776" i="15"/>
  <c r="R5776" i="15" s="1"/>
  <c r="O5802" i="15"/>
  <c r="O5826" i="15"/>
  <c r="S5875" i="15"/>
  <c r="O5899" i="15"/>
  <c r="R5899" i="15" s="1"/>
  <c r="O5926" i="15"/>
  <c r="R5926" i="15" s="1"/>
  <c r="O5960" i="15"/>
  <c r="R5960" i="15" s="1"/>
  <c r="O5999" i="15"/>
  <c r="R5999" i="15" s="1"/>
  <c r="O6061" i="15"/>
  <c r="R6061" i="15" s="1"/>
  <c r="O6071" i="15"/>
  <c r="R6071" i="15" s="1"/>
  <c r="O6113" i="15"/>
  <c r="R6113" i="15" s="1"/>
  <c r="O6162" i="15"/>
  <c r="R6162" i="15" s="1"/>
  <c r="O6229" i="15"/>
  <c r="S6548" i="15"/>
  <c r="R6548" i="15"/>
  <c r="O5779" i="15"/>
  <c r="O5785" i="15"/>
  <c r="R5785" i="15" s="1"/>
  <c r="O5860" i="15"/>
  <c r="R5860" i="15" s="1"/>
  <c r="S5871" i="15"/>
  <c r="O5890" i="15"/>
  <c r="R5890" i="15" s="1"/>
  <c r="O5933" i="15"/>
  <c r="R5933" i="15" s="1"/>
  <c r="O5936" i="15"/>
  <c r="R5936" i="15" s="1"/>
  <c r="S5947" i="15"/>
  <c r="O5953" i="15"/>
  <c r="O5958" i="15"/>
  <c r="O5964" i="15"/>
  <c r="R5964" i="15" s="1"/>
  <c r="S6084" i="15"/>
  <c r="S6103" i="15"/>
  <c r="S6123" i="15"/>
  <c r="S6132" i="15"/>
  <c r="O6143" i="15"/>
  <c r="R6143" i="15" s="1"/>
  <c r="O6157" i="15"/>
  <c r="S6159" i="15"/>
  <c r="S6195" i="15"/>
  <c r="O6196" i="15"/>
  <c r="R6196" i="15" s="1"/>
  <c r="O6204" i="15"/>
  <c r="O6249" i="15"/>
  <c r="R6249" i="15" s="1"/>
  <c r="O6252" i="15"/>
  <c r="R6252" i="15" s="1"/>
  <c r="O6270" i="15"/>
  <c r="R6270" i="15" s="1"/>
  <c r="R6299" i="15"/>
  <c r="O6316" i="15"/>
  <c r="R6316" i="15" s="1"/>
  <c r="R6319" i="15"/>
  <c r="O6390" i="15"/>
  <c r="R6390" i="15" s="1"/>
  <c r="O6406" i="15"/>
  <c r="R6406" i="15" s="1"/>
  <c r="O6447" i="15"/>
  <c r="S6748" i="15"/>
  <c r="R6748" i="15"/>
  <c r="O5816" i="15"/>
  <c r="R5816" i="15" s="1"/>
  <c r="O5824" i="15"/>
  <c r="R5824" i="15" s="1"/>
  <c r="S5840" i="15"/>
  <c r="O5859" i="15"/>
  <c r="R5859" i="15" s="1"/>
  <c r="O5863" i="15"/>
  <c r="O5877" i="15"/>
  <c r="R5877" i="15" s="1"/>
  <c r="O5894" i="15"/>
  <c r="R5894" i="15" s="1"/>
  <c r="O5906" i="15"/>
  <c r="R5906" i="15" s="1"/>
  <c r="O5910" i="15"/>
  <c r="R5910" i="15" s="1"/>
  <c r="O5921" i="15"/>
  <c r="O5927" i="15"/>
  <c r="R5927" i="15" s="1"/>
  <c r="O5942" i="15"/>
  <c r="R5942" i="15" s="1"/>
  <c r="S5951" i="15"/>
  <c r="O5978" i="15"/>
  <c r="O5981" i="15"/>
  <c r="O5984" i="15"/>
  <c r="R5984" i="15" s="1"/>
  <c r="O5986" i="15"/>
  <c r="R5986" i="15" s="1"/>
  <c r="O5989" i="15"/>
  <c r="S5989" i="15" s="1"/>
  <c r="S5991" i="15"/>
  <c r="O5992" i="15"/>
  <c r="R5992" i="15" s="1"/>
  <c r="O5994" i="15"/>
  <c r="R5994" i="15" s="1"/>
  <c r="O5997" i="15"/>
  <c r="R5997" i="15" s="1"/>
  <c r="O6000" i="15"/>
  <c r="R6000" i="15" s="1"/>
  <c r="O6002" i="15"/>
  <c r="R6002" i="15" s="1"/>
  <c r="O6005" i="15"/>
  <c r="S6005" i="15" s="1"/>
  <c r="O6008" i="15"/>
  <c r="R6008" i="15" s="1"/>
  <c r="O6010" i="15"/>
  <c r="R6010" i="15" s="1"/>
  <c r="R6013" i="15"/>
  <c r="O6016" i="15"/>
  <c r="S6016" i="15" s="1"/>
  <c r="O6021" i="15"/>
  <c r="R6021" i="15" s="1"/>
  <c r="O6025" i="15"/>
  <c r="S6025" i="15" s="1"/>
  <c r="S6027" i="15"/>
  <c r="O6028" i="15"/>
  <c r="R6028" i="15" s="1"/>
  <c r="O6030" i="15"/>
  <c r="R6030" i="15" s="1"/>
  <c r="O6033" i="15"/>
  <c r="S6033" i="15" s="1"/>
  <c r="O6036" i="15"/>
  <c r="R6036" i="15" s="1"/>
  <c r="O6038" i="15"/>
  <c r="R6038" i="15" s="1"/>
  <c r="O6041" i="15"/>
  <c r="S6052" i="15"/>
  <c r="O6055" i="15"/>
  <c r="R6055" i="15" s="1"/>
  <c r="O6062" i="15"/>
  <c r="R6062" i="15" s="1"/>
  <c r="S6087" i="15"/>
  <c r="O6092" i="15"/>
  <c r="R6092" i="15" s="1"/>
  <c r="O6107" i="15"/>
  <c r="R6107" i="15" s="1"/>
  <c r="S6126" i="15"/>
  <c r="O6127" i="15"/>
  <c r="R6127" i="15" s="1"/>
  <c r="O6147" i="15"/>
  <c r="O6160" i="15"/>
  <c r="R6160" i="15" s="1"/>
  <c r="O6163" i="15"/>
  <c r="R6163" i="15" s="1"/>
  <c r="O6168" i="15"/>
  <c r="O6171" i="15"/>
  <c r="O6187" i="15"/>
  <c r="R6187" i="15" s="1"/>
  <c r="O6191" i="15"/>
  <c r="R6191" i="15" s="1"/>
  <c r="O6212" i="15"/>
  <c r="R6212" i="15" s="1"/>
  <c r="S6222" i="15"/>
  <c r="O6251" i="15"/>
  <c r="R6251" i="15" s="1"/>
  <c r="O6254" i="15"/>
  <c r="R6254" i="15" s="1"/>
  <c r="O6321" i="15"/>
  <c r="R6321" i="15" s="1"/>
  <c r="O6334" i="15"/>
  <c r="S6334" i="15" s="1"/>
  <c r="O6340" i="15"/>
  <c r="S6377" i="15"/>
  <c r="O6381" i="15"/>
  <c r="S6381" i="15" s="1"/>
  <c r="S6399" i="15"/>
  <c r="R6399" i="15"/>
  <c r="S6401" i="15"/>
  <c r="S6404" i="15"/>
  <c r="S6439" i="15"/>
  <c r="S6467" i="15"/>
  <c r="R6477" i="15"/>
  <c r="R6493" i="15"/>
  <c r="S6493" i="15"/>
  <c r="O6577" i="15"/>
  <c r="R6577" i="15" s="1"/>
  <c r="O6744" i="15"/>
  <c r="R6744" i="15" s="1"/>
  <c r="O5778" i="15"/>
  <c r="S5778" i="15" s="1"/>
  <c r="O5781" i="15"/>
  <c r="R5781" i="15" s="1"/>
  <c r="O5792" i="15"/>
  <c r="O5810" i="15"/>
  <c r="O5813" i="15"/>
  <c r="S5813" i="15" s="1"/>
  <c r="O5836" i="15"/>
  <c r="R5836" i="15" s="1"/>
  <c r="O5848" i="15"/>
  <c r="R5848" i="15" s="1"/>
  <c r="O5869" i="15"/>
  <c r="R5869" i="15" s="1"/>
  <c r="O5886" i="15"/>
  <c r="R5886" i="15" s="1"/>
  <c r="S5891" i="15"/>
  <c r="O5920" i="15"/>
  <c r="R5920" i="15" s="1"/>
  <c r="S5931" i="15"/>
  <c r="S5943" i="15"/>
  <c r="S5962" i="15"/>
  <c r="O5969" i="15"/>
  <c r="O5974" i="15"/>
  <c r="O5980" i="15"/>
  <c r="R5980" i="15" s="1"/>
  <c r="O5988" i="15"/>
  <c r="R5988" i="15" s="1"/>
  <c r="O5996" i="15"/>
  <c r="R5996" i="15" s="1"/>
  <c r="O6004" i="15"/>
  <c r="R6004" i="15" s="1"/>
  <c r="O6012" i="15"/>
  <c r="R6012" i="15" s="1"/>
  <c r="O6017" i="15"/>
  <c r="R6017" i="15" s="1"/>
  <c r="O6020" i="15"/>
  <c r="R6020" i="15" s="1"/>
  <c r="S6022" i="15"/>
  <c r="O6023" i="15"/>
  <c r="R6023" i="15" s="1"/>
  <c r="O6032" i="15"/>
  <c r="S6032" i="15" s="1"/>
  <c r="O6040" i="15"/>
  <c r="S6040" i="15" s="1"/>
  <c r="O6047" i="15"/>
  <c r="S6047" i="15" s="1"/>
  <c r="O6057" i="15"/>
  <c r="R6057" i="15" s="1"/>
  <c r="S6070" i="15"/>
  <c r="S6093" i="15"/>
  <c r="S6108" i="15"/>
  <c r="S6128" i="15"/>
  <c r="S6144" i="15"/>
  <c r="S6155" i="15"/>
  <c r="O6158" i="15"/>
  <c r="R6158" i="15" s="1"/>
  <c r="O6167" i="15"/>
  <c r="R6167" i="15" s="1"/>
  <c r="O6170" i="15"/>
  <c r="S6170" i="15" s="1"/>
  <c r="S6172" i="15"/>
  <c r="O6227" i="15"/>
  <c r="O6253" i="15"/>
  <c r="R6253" i="15" s="1"/>
  <c r="O6263" i="15"/>
  <c r="O6306" i="15"/>
  <c r="O6322" i="15"/>
  <c r="O6410" i="15"/>
  <c r="O6443" i="15"/>
  <c r="R6443" i="15" s="1"/>
  <c r="S6513" i="15"/>
  <c r="R6513" i="15"/>
  <c r="S5872" i="15"/>
  <c r="S5967" i="15"/>
  <c r="S5976" i="15"/>
  <c r="S5995" i="15"/>
  <c r="S6039" i="15"/>
  <c r="S6199" i="15"/>
  <c r="S6230" i="15"/>
  <c r="O6376" i="15"/>
  <c r="R6376" i="15" s="1"/>
  <c r="S6409" i="15"/>
  <c r="S6446" i="15"/>
  <c r="R6446" i="15"/>
  <c r="S6498" i="15"/>
  <c r="R6498" i="15"/>
  <c r="S6527" i="15"/>
  <c r="R6527" i="15"/>
  <c r="O6545" i="15"/>
  <c r="R6545" i="15" s="1"/>
  <c r="O6661" i="15"/>
  <c r="S6661" i="15" s="1"/>
  <c r="O6862" i="15"/>
  <c r="R6862" i="15" s="1"/>
  <c r="O5783" i="15"/>
  <c r="R5783" i="15" s="1"/>
  <c r="S5832" i="15"/>
  <c r="O5838" i="15"/>
  <c r="R5838" i="15" s="1"/>
  <c r="S5841" i="15"/>
  <c r="O5850" i="15"/>
  <c r="R5850" i="15" s="1"/>
  <c r="S5865" i="15"/>
  <c r="O5867" i="15"/>
  <c r="R5867" i="15" s="1"/>
  <c r="O5874" i="15"/>
  <c r="R5874" i="15" s="1"/>
  <c r="O5885" i="15"/>
  <c r="R5885" i="15" s="1"/>
  <c r="S5889" i="15"/>
  <c r="S5901" i="15"/>
  <c r="O5907" i="15"/>
  <c r="R5907" i="15" s="1"/>
  <c r="S5919" i="15"/>
  <c r="O5928" i="15"/>
  <c r="S5930" i="15"/>
  <c r="S5939" i="15"/>
  <c r="O5950" i="15"/>
  <c r="O5956" i="15"/>
  <c r="R5956" i="15" s="1"/>
  <c r="O5977" i="15"/>
  <c r="O5982" i="15"/>
  <c r="O5985" i="15"/>
  <c r="S5985" i="15" s="1"/>
  <c r="O5990" i="15"/>
  <c r="O5993" i="15"/>
  <c r="S5993" i="15" s="1"/>
  <c r="O5998" i="15"/>
  <c r="O6001" i="15"/>
  <c r="O6006" i="15"/>
  <c r="R6006" i="15" s="1"/>
  <c r="O6009" i="15"/>
  <c r="S6009" i="15" s="1"/>
  <c r="O6026" i="15"/>
  <c r="O6029" i="15"/>
  <c r="O6034" i="15"/>
  <c r="O6037" i="15"/>
  <c r="R6037" i="15" s="1"/>
  <c r="O6042" i="15"/>
  <c r="O6060" i="15"/>
  <c r="R6060" i="15" s="1"/>
  <c r="O6063" i="15"/>
  <c r="O6073" i="15"/>
  <c r="R6073" i="15" s="1"/>
  <c r="S6104" i="15"/>
  <c r="S6124" i="15"/>
  <c r="O6136" i="15"/>
  <c r="O6138" i="15"/>
  <c r="O6141" i="15"/>
  <c r="S6141" i="15" s="1"/>
  <c r="O6146" i="15"/>
  <c r="R6146" i="15" s="1"/>
  <c r="O6169" i="15"/>
  <c r="R6169" i="15" s="1"/>
  <c r="O6178" i="15"/>
  <c r="O6205" i="15"/>
  <c r="S6205" i="15" s="1"/>
  <c r="O6220" i="15"/>
  <c r="R6220" i="15" s="1"/>
  <c r="O6233" i="15"/>
  <c r="R6233" i="15" s="1"/>
  <c r="O6237" i="15"/>
  <c r="R6237" i="15" s="1"/>
  <c r="O6262" i="15"/>
  <c r="R6262" i="15" s="1"/>
  <c r="O6336" i="15"/>
  <c r="R6336" i="15" s="1"/>
  <c r="O6348" i="15"/>
  <c r="S6596" i="15"/>
  <c r="R6596" i="15"/>
  <c r="S5827" i="15"/>
  <c r="S5900" i="15"/>
  <c r="S5905" i="15"/>
  <c r="S5952" i="15"/>
  <c r="S5975" i="15"/>
  <c r="O6099" i="15"/>
  <c r="R6099" i="15" s="1"/>
  <c r="O6119" i="15"/>
  <c r="R6119" i="15" s="1"/>
  <c r="S6207" i="15"/>
  <c r="O6234" i="15"/>
  <c r="R6234" i="15" s="1"/>
  <c r="S6365" i="15"/>
  <c r="R6365" i="15"/>
  <c r="S6431" i="15"/>
  <c r="S6580" i="15"/>
  <c r="R6580" i="15"/>
  <c r="R6895" i="15"/>
  <c r="S6895" i="15"/>
  <c r="O6284" i="15"/>
  <c r="O6309" i="15"/>
  <c r="S6315" i="15"/>
  <c r="O6324" i="15"/>
  <c r="R6324" i="15" s="1"/>
  <c r="O6326" i="15"/>
  <c r="O6338" i="15"/>
  <c r="O6346" i="15"/>
  <c r="O6354" i="15"/>
  <c r="O6366" i="15"/>
  <c r="R6366" i="15" s="1"/>
  <c r="O6372" i="15"/>
  <c r="S6383" i="15"/>
  <c r="O6412" i="15"/>
  <c r="R6412" i="15" s="1"/>
  <c r="O6416" i="15"/>
  <c r="S6416" i="15" s="1"/>
  <c r="S6430" i="15"/>
  <c r="O6455" i="15"/>
  <c r="R6455" i="15" s="1"/>
  <c r="O6460" i="15"/>
  <c r="R6460" i="15" s="1"/>
  <c r="S6486" i="15"/>
  <c r="O6495" i="15"/>
  <c r="S6495" i="15" s="1"/>
  <c r="O6533" i="15"/>
  <c r="S6533" i="15" s="1"/>
  <c r="O6575" i="15"/>
  <c r="R6588" i="15"/>
  <c r="O6654" i="15"/>
  <c r="O6774" i="15"/>
  <c r="S6774" i="15" s="1"/>
  <c r="O6781" i="15"/>
  <c r="S6781" i="15" s="1"/>
  <c r="O6886" i="15"/>
  <c r="R6886" i="15" s="1"/>
  <c r="S7074" i="15"/>
  <c r="R7074" i="15"/>
  <c r="R7117" i="15"/>
  <c r="S7117" i="15"/>
  <c r="O6457" i="15"/>
  <c r="R6457" i="15" s="1"/>
  <c r="O6487" i="15"/>
  <c r="S6487" i="15" s="1"/>
  <c r="S6556" i="15"/>
  <c r="O6569" i="15"/>
  <c r="R6569" i="15" s="1"/>
  <c r="O6609" i="15"/>
  <c r="R6609" i="15" s="1"/>
  <c r="O6808" i="15"/>
  <c r="R6808" i="15" s="1"/>
  <c r="S7123" i="15"/>
  <c r="R7123" i="15"/>
  <c r="O6294" i="15"/>
  <c r="R6294" i="15" s="1"/>
  <c r="O6317" i="15"/>
  <c r="S6317" i="15" s="1"/>
  <c r="O6329" i="15"/>
  <c r="R6329" i="15" s="1"/>
  <c r="O6331" i="15"/>
  <c r="R6331" i="15" s="1"/>
  <c r="O6363" i="15"/>
  <c r="R6363" i="15" s="1"/>
  <c r="O6379" i="15"/>
  <c r="S6379" i="15" s="1"/>
  <c r="O6385" i="15"/>
  <c r="R6385" i="15" s="1"/>
  <c r="O6387" i="15"/>
  <c r="S6387" i="15" s="1"/>
  <c r="O6397" i="15"/>
  <c r="R6397" i="15" s="1"/>
  <c r="S6403" i="15"/>
  <c r="O6408" i="15"/>
  <c r="R6408" i="15" s="1"/>
  <c r="O6415" i="15"/>
  <c r="R6415" i="15" s="1"/>
  <c r="O6426" i="15"/>
  <c r="R6426" i="15" s="1"/>
  <c r="S6438" i="15"/>
  <c r="O6445" i="15"/>
  <c r="O6449" i="15"/>
  <c r="R6449" i="15" s="1"/>
  <c r="O6459" i="15"/>
  <c r="R6459" i="15" s="1"/>
  <c r="S6479" i="15"/>
  <c r="O6532" i="15"/>
  <c r="R6532" i="15" s="1"/>
  <c r="R6556" i="15"/>
  <c r="O6602" i="15"/>
  <c r="S6602" i="15" s="1"/>
  <c r="O6604" i="15"/>
  <c r="S6770" i="15"/>
  <c r="S6871" i="15"/>
  <c r="R6871" i="15"/>
  <c r="O6278" i="15"/>
  <c r="R6278" i="15" s="1"/>
  <c r="O6283" i="15"/>
  <c r="R6283" i="15" s="1"/>
  <c r="O6310" i="15"/>
  <c r="R6310" i="15" s="1"/>
  <c r="O6325" i="15"/>
  <c r="S6358" i="15"/>
  <c r="S6391" i="15"/>
  <c r="S6501" i="15"/>
  <c r="O6553" i="15"/>
  <c r="R6553" i="15" s="1"/>
  <c r="S6797" i="15"/>
  <c r="O6849" i="15"/>
  <c r="R6849" i="15" s="1"/>
  <c r="O6291" i="15"/>
  <c r="R6291" i="15" s="1"/>
  <c r="O6293" i="15"/>
  <c r="R6293" i="15" s="1"/>
  <c r="O6304" i="15"/>
  <c r="O6314" i="15"/>
  <c r="R6314" i="15" s="1"/>
  <c r="O6333" i="15"/>
  <c r="S6344" i="15"/>
  <c r="S6352" i="15"/>
  <c r="O6374" i="15"/>
  <c r="R6374" i="15" s="1"/>
  <c r="O6382" i="15"/>
  <c r="O6414" i="15"/>
  <c r="S6414" i="15" s="1"/>
  <c r="O6432" i="15"/>
  <c r="O6461" i="15"/>
  <c r="R6461" i="15" s="1"/>
  <c r="O6468" i="15"/>
  <c r="R6468" i="15" s="1"/>
  <c r="S6470" i="15"/>
  <c r="O6480" i="15"/>
  <c r="R6480" i="15" s="1"/>
  <c r="O6506" i="15"/>
  <c r="R6506" i="15" s="1"/>
  <c r="O6509" i="15"/>
  <c r="S6509" i="15" s="1"/>
  <c r="O6519" i="15"/>
  <c r="R6519" i="15" s="1"/>
  <c r="O6521" i="15"/>
  <c r="S6521" i="15" s="1"/>
  <c r="S6525" i="15"/>
  <c r="O6550" i="15"/>
  <c r="S6550" i="15" s="1"/>
  <c r="O6561" i="15"/>
  <c r="R6561" i="15" s="1"/>
  <c r="O6578" i="15"/>
  <c r="O6591" i="15"/>
  <c r="S6591" i="15" s="1"/>
  <c r="O6627" i="15"/>
  <c r="O6730" i="15"/>
  <c r="R6730" i="15" s="1"/>
  <c r="O6750" i="15"/>
  <c r="O6800" i="15"/>
  <c r="R6800" i="15" s="1"/>
  <c r="O6396" i="15"/>
  <c r="S6396" i="15" s="1"/>
  <c r="O6419" i="15"/>
  <c r="R6419" i="15" s="1"/>
  <c r="O6453" i="15"/>
  <c r="R6453" i="15" s="1"/>
  <c r="O6458" i="15"/>
  <c r="R6458" i="15" s="1"/>
  <c r="O6465" i="15"/>
  <c r="R6465" i="15" s="1"/>
  <c r="S6491" i="15"/>
  <c r="O6546" i="15"/>
  <c r="O6593" i="15"/>
  <c r="R6593" i="15" s="1"/>
  <c r="S6623" i="15"/>
  <c r="O6635" i="15"/>
  <c r="S6635" i="15" s="1"/>
  <c r="O6669" i="15"/>
  <c r="O6673" i="15"/>
  <c r="R6673" i="15" s="1"/>
  <c r="S6728" i="15"/>
  <c r="S7038" i="15"/>
  <c r="S7056" i="15"/>
  <c r="O7219" i="15"/>
  <c r="R7219" i="15" s="1"/>
  <c r="O6529" i="15"/>
  <c r="O6534" i="15"/>
  <c r="R6534" i="15" s="1"/>
  <c r="S6540" i="15"/>
  <c r="O6547" i="15"/>
  <c r="R6547" i="15" s="1"/>
  <c r="O6551" i="15"/>
  <c r="O6554" i="15"/>
  <c r="S6554" i="15" s="1"/>
  <c r="O6571" i="15"/>
  <c r="R6571" i="15" s="1"/>
  <c r="O6595" i="15"/>
  <c r="R6595" i="15" s="1"/>
  <c r="O6611" i="15"/>
  <c r="R6611" i="15" s="1"/>
  <c r="O6615" i="15"/>
  <c r="O6628" i="15"/>
  <c r="S6628" i="15" s="1"/>
  <c r="O6641" i="15"/>
  <c r="R6641" i="15" s="1"/>
  <c r="O6699" i="15"/>
  <c r="O6703" i="15"/>
  <c r="S6721" i="15"/>
  <c r="O6735" i="15"/>
  <c r="R6735" i="15" s="1"/>
  <c r="O6743" i="15"/>
  <c r="R6743" i="15" s="1"/>
  <c r="O6757" i="15"/>
  <c r="S6759" i="15"/>
  <c r="S6762" i="15"/>
  <c r="O6778" i="15"/>
  <c r="S6778" i="15" s="1"/>
  <c r="O6783" i="15"/>
  <c r="R6783" i="15" s="1"/>
  <c r="O6805" i="15"/>
  <c r="R6805" i="15" s="1"/>
  <c r="O6832" i="15"/>
  <c r="R6832" i="15" s="1"/>
  <c r="O6846" i="15"/>
  <c r="S6846" i="15" s="1"/>
  <c r="S6870" i="15"/>
  <c r="O6881" i="15"/>
  <c r="R6881" i="15" s="1"/>
  <c r="O6936" i="15"/>
  <c r="S7002" i="15"/>
  <c r="O6516" i="15"/>
  <c r="S6516" i="15" s="1"/>
  <c r="O6520" i="15"/>
  <c r="O6587" i="15"/>
  <c r="R6587" i="15" s="1"/>
  <c r="O6603" i="15"/>
  <c r="R6603" i="15" s="1"/>
  <c r="O6617" i="15"/>
  <c r="R6617" i="15" s="1"/>
  <c r="O6630" i="15"/>
  <c r="O6632" i="15"/>
  <c r="S6632" i="15" s="1"/>
  <c r="S6704" i="15"/>
  <c r="S6717" i="15"/>
  <c r="S6734" i="15"/>
  <c r="O6780" i="15"/>
  <c r="R6780" i="15" s="1"/>
  <c r="O6799" i="15"/>
  <c r="R6799" i="15" s="1"/>
  <c r="O6834" i="15"/>
  <c r="S7016" i="15"/>
  <c r="O7040" i="15"/>
  <c r="S7040" i="15" s="1"/>
  <c r="O7080" i="15"/>
  <c r="S7080" i="15" s="1"/>
  <c r="O6605" i="15"/>
  <c r="R6605" i="15" s="1"/>
  <c r="O6624" i="15"/>
  <c r="S6662" i="15"/>
  <c r="O6671" i="15"/>
  <c r="S6671" i="15" s="1"/>
  <c r="O6675" i="15"/>
  <c r="S6675" i="15" s="1"/>
  <c r="O6683" i="15"/>
  <c r="R6683" i="15" s="1"/>
  <c r="O6713" i="15"/>
  <c r="R6713" i="15" s="1"/>
  <c r="S6731" i="15"/>
  <c r="O6769" i="15"/>
  <c r="R6769" i="15" s="1"/>
  <c r="O6829" i="15"/>
  <c r="R6829" i="15" s="1"/>
  <c r="O6836" i="15"/>
  <c r="R6836" i="15" s="1"/>
  <c r="O7018" i="15"/>
  <c r="S7018" i="15" s="1"/>
  <c r="S7055" i="15"/>
  <c r="S7157" i="15"/>
  <c r="S7171" i="15"/>
  <c r="O6688" i="15"/>
  <c r="S6763" i="15"/>
  <c r="O6794" i="15"/>
  <c r="O6843" i="15"/>
  <c r="S6843" i="15" s="1"/>
  <c r="O6852" i="15"/>
  <c r="R6852" i="15" s="1"/>
  <c r="S6858" i="15"/>
  <c r="O6878" i="15"/>
  <c r="R6878" i="15" s="1"/>
  <c r="R6900" i="15"/>
  <c r="S6900" i="15"/>
  <c r="O6935" i="15"/>
  <c r="R6935" i="15" s="1"/>
  <c r="S6687" i="15"/>
  <c r="O6701" i="15"/>
  <c r="S6705" i="15"/>
  <c r="O6755" i="15"/>
  <c r="O6766" i="15"/>
  <c r="S6766" i="15" s="1"/>
  <c r="O6779" i="15"/>
  <c r="R6779" i="15" s="1"/>
  <c r="O6786" i="15"/>
  <c r="O6803" i="15"/>
  <c r="O6814" i="15"/>
  <c r="O6856" i="15"/>
  <c r="R6856" i="15" s="1"/>
  <c r="O7039" i="15"/>
  <c r="R7039" i="15" s="1"/>
  <c r="S7073" i="15"/>
  <c r="S6809" i="15"/>
  <c r="O6812" i="15"/>
  <c r="R6812" i="15" s="1"/>
  <c r="O6815" i="15"/>
  <c r="S6827" i="15"/>
  <c r="O6830" i="15"/>
  <c r="R6830" i="15" s="1"/>
  <c r="O6844" i="15"/>
  <c r="R6844" i="15" s="1"/>
  <c r="O6850" i="15"/>
  <c r="O6865" i="15"/>
  <c r="R6865" i="15" s="1"/>
  <c r="O6868" i="15"/>
  <c r="O6909" i="15"/>
  <c r="O6926" i="15"/>
  <c r="O6946" i="15"/>
  <c r="S6946" i="15" s="1"/>
  <c r="S6948" i="15"/>
  <c r="O6965" i="15"/>
  <c r="R6965" i="15" s="1"/>
  <c r="O6980" i="15"/>
  <c r="R6980" i="15" s="1"/>
  <c r="O6984" i="15"/>
  <c r="S6984" i="15" s="1"/>
  <c r="S6989" i="15"/>
  <c r="S6993" i="15"/>
  <c r="O6995" i="15"/>
  <c r="S6995" i="15" s="1"/>
  <c r="O6999" i="15"/>
  <c r="O7012" i="15"/>
  <c r="R7012" i="15" s="1"/>
  <c r="O7019" i="15"/>
  <c r="R7019" i="15" s="1"/>
  <c r="O7025" i="15"/>
  <c r="S7025" i="15" s="1"/>
  <c r="S7031" i="15"/>
  <c r="O7041" i="15"/>
  <c r="S7041" i="15" s="1"/>
  <c r="S7064" i="15"/>
  <c r="O7068" i="15"/>
  <c r="R7068" i="15" s="1"/>
  <c r="S7086" i="15"/>
  <c r="O7100" i="15"/>
  <c r="R7100" i="15" s="1"/>
  <c r="O7115" i="15"/>
  <c r="S7115" i="15" s="1"/>
  <c r="O7140" i="15"/>
  <c r="O7162" i="15"/>
  <c r="S7162" i="15" s="1"/>
  <c r="S7164" i="15"/>
  <c r="S7206" i="15"/>
  <c r="O7215" i="15"/>
  <c r="O7281" i="15"/>
  <c r="S7343" i="15"/>
  <c r="R7343" i="15"/>
  <c r="O7716" i="15"/>
  <c r="R7716" i="15" s="1"/>
  <c r="R7785" i="15"/>
  <c r="S7785" i="15"/>
  <c r="O6867" i="15"/>
  <c r="R6867" i="15" s="1"/>
  <c r="O6884" i="15"/>
  <c r="R6884" i="15" s="1"/>
  <c r="O6890" i="15"/>
  <c r="R6890" i="15" s="1"/>
  <c r="O6898" i="15"/>
  <c r="R6898" i="15" s="1"/>
  <c r="O6903" i="15"/>
  <c r="R6903" i="15" s="1"/>
  <c r="O6945" i="15"/>
  <c r="R6945" i="15" s="1"/>
  <c r="O6964" i="15"/>
  <c r="R6964" i="15" s="1"/>
  <c r="O6968" i="15"/>
  <c r="S6968" i="15" s="1"/>
  <c r="S6977" i="15"/>
  <c r="O6979" i="15"/>
  <c r="S6979" i="15" s="1"/>
  <c r="O6983" i="15"/>
  <c r="O6998" i="15"/>
  <c r="R6998" i="15" s="1"/>
  <c r="O7007" i="15"/>
  <c r="S7007" i="15" s="1"/>
  <c r="S7030" i="15"/>
  <c r="O7058" i="15"/>
  <c r="O7061" i="15"/>
  <c r="S7061" i="15" s="1"/>
  <c r="O7067" i="15"/>
  <c r="R7067" i="15" s="1"/>
  <c r="O7083" i="15"/>
  <c r="R7083" i="15" s="1"/>
  <c r="O7208" i="15"/>
  <c r="R7208" i="15" s="1"/>
  <c r="S7290" i="15"/>
  <c r="O7664" i="15"/>
  <c r="R7664" i="15" s="1"/>
  <c r="S7097" i="15"/>
  <c r="S7134" i="15"/>
  <c r="O7148" i="15"/>
  <c r="R7148" i="15" s="1"/>
  <c r="S7152" i="15"/>
  <c r="O7192" i="15"/>
  <c r="R7192" i="15" s="1"/>
  <c r="S7228" i="15"/>
  <c r="S7274" i="15"/>
  <c r="O7304" i="15"/>
  <c r="R7304" i="15" s="1"/>
  <c r="S7393" i="15"/>
  <c r="R7886" i="15"/>
  <c r="S7886" i="15"/>
  <c r="S6883" i="15"/>
  <c r="O6887" i="15"/>
  <c r="R6887" i="15" s="1"/>
  <c r="O6892" i="15"/>
  <c r="O6916" i="15"/>
  <c r="R6916" i="15" s="1"/>
  <c r="O6925" i="15"/>
  <c r="R6925" i="15" s="1"/>
  <c r="S6932" i="15"/>
  <c r="S6940" i="15"/>
  <c r="O6947" i="15"/>
  <c r="R6947" i="15" s="1"/>
  <c r="O6963" i="15"/>
  <c r="S6963" i="15" s="1"/>
  <c r="O6967" i="15"/>
  <c r="O6982" i="15"/>
  <c r="R6982" i="15" s="1"/>
  <c r="O6997" i="15"/>
  <c r="R6997" i="15" s="1"/>
  <c r="O7023" i="15"/>
  <c r="S7023" i="15" s="1"/>
  <c r="O7026" i="15"/>
  <c r="R7026" i="15" s="1"/>
  <c r="O7063" i="15"/>
  <c r="O7072" i="15"/>
  <c r="R7072" i="15" s="1"/>
  <c r="O7078" i="15"/>
  <c r="O7085" i="15"/>
  <c r="R7085" i="15" s="1"/>
  <c r="S7116" i="15"/>
  <c r="O7120" i="15"/>
  <c r="R7120" i="15" s="1"/>
  <c r="S7141" i="15"/>
  <c r="S7196" i="15"/>
  <c r="S7294" i="15"/>
  <c r="R7318" i="15"/>
  <c r="S7344" i="15"/>
  <c r="R7344" i="15"/>
  <c r="S7419" i="15"/>
  <c r="R7419" i="15"/>
  <c r="R7695" i="15"/>
  <c r="S7695" i="15"/>
  <c r="S6841" i="15"/>
  <c r="S6985" i="15"/>
  <c r="K7003" i="15"/>
  <c r="S7127" i="15"/>
  <c r="O7154" i="15"/>
  <c r="S7166" i="15"/>
  <c r="O7170" i="15"/>
  <c r="R7170" i="15" s="1"/>
  <c r="O7181" i="15"/>
  <c r="R7181" i="15" s="1"/>
  <c r="O7186" i="15"/>
  <c r="R7186" i="15" s="1"/>
  <c r="O7189" i="15"/>
  <c r="R7189" i="15" s="1"/>
  <c r="O7209" i="15"/>
  <c r="O7211" i="15"/>
  <c r="R7211" i="15" s="1"/>
  <c r="Q7234" i="15"/>
  <c r="R7234" i="15" s="1"/>
  <c r="O7256" i="15"/>
  <c r="R7256" i="15" s="1"/>
  <c r="S7287" i="15"/>
  <c r="S7289" i="15"/>
  <c r="O7328" i="15"/>
  <c r="R7328" i="15" s="1"/>
  <c r="O7388" i="15"/>
  <c r="S7388" i="15" s="1"/>
  <c r="S7455" i="15"/>
  <c r="R7508" i="15"/>
  <c r="S7508" i="15"/>
  <c r="O6567" i="15"/>
  <c r="S6567" i="15" s="1"/>
  <c r="O6570" i="15"/>
  <c r="S6636" i="15"/>
  <c r="O6644" i="15"/>
  <c r="O6649" i="15"/>
  <c r="S6652" i="15"/>
  <c r="O6681" i="15"/>
  <c r="S6681" i="15" s="1"/>
  <c r="S6684" i="15"/>
  <c r="O6692" i="15"/>
  <c r="R6692" i="15" s="1"/>
  <c r="S6716" i="15"/>
  <c r="O6736" i="15"/>
  <c r="R6736" i="15" s="1"/>
  <c r="O6776" i="15"/>
  <c r="R6776" i="15" s="1"/>
  <c r="O6782" i="15"/>
  <c r="O6791" i="15"/>
  <c r="R6791" i="15" s="1"/>
  <c r="O6793" i="15"/>
  <c r="R6793" i="15" s="1"/>
  <c r="O6826" i="15"/>
  <c r="O6828" i="15"/>
  <c r="R6828" i="15" s="1"/>
  <c r="O6838" i="15"/>
  <c r="R6838" i="15" s="1"/>
  <c r="O6853" i="15"/>
  <c r="R6853" i="15" s="1"/>
  <c r="S6872" i="15"/>
  <c r="O6885" i="15"/>
  <c r="R6885" i="15" s="1"/>
  <c r="O6889" i="15"/>
  <c r="R6889" i="15" s="1"/>
  <c r="O6924" i="15"/>
  <c r="R6924" i="15" s="1"/>
  <c r="S6931" i="15"/>
  <c r="O6934" i="15"/>
  <c r="S6934" i="15" s="1"/>
  <c r="S6956" i="15"/>
  <c r="O6966" i="15"/>
  <c r="R6966" i="15" s="1"/>
  <c r="O6981" i="15"/>
  <c r="R6981" i="15" s="1"/>
  <c r="O6996" i="15"/>
  <c r="R6996" i="15" s="1"/>
  <c r="O7000" i="15"/>
  <c r="S7000" i="15" s="1"/>
  <c r="O7006" i="15"/>
  <c r="R7051" i="15"/>
  <c r="S7075" i="15"/>
  <c r="O7082" i="15"/>
  <c r="R7082" i="15" s="1"/>
  <c r="O7087" i="15"/>
  <c r="R7087" i="15" s="1"/>
  <c r="O7090" i="15"/>
  <c r="O7106" i="15"/>
  <c r="S7106" i="15" s="1"/>
  <c r="O7146" i="15"/>
  <c r="O7191" i="15"/>
  <c r="R7191" i="15" s="1"/>
  <c r="O7284" i="15"/>
  <c r="S7284" i="15" s="1"/>
  <c r="O7309" i="15"/>
  <c r="S7381" i="15"/>
  <c r="S7390" i="15"/>
  <c r="S7519" i="15"/>
  <c r="R7519" i="15"/>
  <c r="S7618" i="15"/>
  <c r="R7618" i="15"/>
  <c r="O6607" i="15"/>
  <c r="O6610" i="15"/>
  <c r="S6610" i="15" s="1"/>
  <c r="O6619" i="15"/>
  <c r="S6619" i="15" s="1"/>
  <c r="O6629" i="15"/>
  <c r="R6629" i="15" s="1"/>
  <c r="O6633" i="15"/>
  <c r="O6663" i="15"/>
  <c r="R6663" i="15" s="1"/>
  <c r="O6678" i="15"/>
  <c r="S6764" i="15"/>
  <c r="S6772" i="15"/>
  <c r="O6790" i="15"/>
  <c r="O6810" i="15"/>
  <c r="S6810" i="15" s="1"/>
  <c r="O6835" i="15"/>
  <c r="O6863" i="15"/>
  <c r="S6882" i="15"/>
  <c r="S6894" i="15"/>
  <c r="O6896" i="15"/>
  <c r="O6901" i="15"/>
  <c r="O6906" i="15"/>
  <c r="R6906" i="15" s="1"/>
  <c r="O6939" i="15"/>
  <c r="O6950" i="15"/>
  <c r="R6950" i="15" s="1"/>
  <c r="O6953" i="15"/>
  <c r="R6953" i="15" s="1"/>
  <c r="O6971" i="15"/>
  <c r="O6975" i="15"/>
  <c r="O6990" i="15"/>
  <c r="R6990" i="15" s="1"/>
  <c r="O7015" i="15"/>
  <c r="R7015" i="15" s="1"/>
  <c r="O7028" i="15"/>
  <c r="R7028" i="15" s="1"/>
  <c r="O7034" i="15"/>
  <c r="S7034" i="15" s="1"/>
  <c r="O7059" i="15"/>
  <c r="O7071" i="15"/>
  <c r="O7084" i="15"/>
  <c r="R7084" i="15" s="1"/>
  <c r="O7092" i="15"/>
  <c r="R7092" i="15" s="1"/>
  <c r="O7094" i="15"/>
  <c r="S7094" i="15" s="1"/>
  <c r="O7096" i="15"/>
  <c r="R7096" i="15" s="1"/>
  <c r="O7108" i="15"/>
  <c r="R7108" i="15" s="1"/>
  <c r="O7110" i="15"/>
  <c r="O7133" i="15"/>
  <c r="R7133" i="15" s="1"/>
  <c r="O7158" i="15"/>
  <c r="R7158" i="15" s="1"/>
  <c r="O7193" i="15"/>
  <c r="S7362" i="15"/>
  <c r="S7543" i="15"/>
  <c r="S7610" i="15"/>
  <c r="R7610" i="15"/>
  <c r="O7214" i="15"/>
  <c r="O7226" i="15"/>
  <c r="O7233" i="15"/>
  <c r="S7254" i="15"/>
  <c r="O7261" i="15"/>
  <c r="R7261" i="15" s="1"/>
  <c r="S7266" i="15"/>
  <c r="O7269" i="15"/>
  <c r="R7269" i="15" s="1"/>
  <c r="O7271" i="15"/>
  <c r="R7271" i="15" s="1"/>
  <c r="S7276" i="15"/>
  <c r="S7298" i="15"/>
  <c r="O7299" i="15"/>
  <c r="R7299" i="15" s="1"/>
  <c r="O7301" i="15"/>
  <c r="R7301" i="15" s="1"/>
  <c r="O7324" i="15"/>
  <c r="R7324" i="15" s="1"/>
  <c r="O7334" i="15"/>
  <c r="R7334" i="15" s="1"/>
  <c r="O7342" i="15"/>
  <c r="R7342" i="15" s="1"/>
  <c r="O7400" i="15"/>
  <c r="R7400" i="15" s="1"/>
  <c r="O7404" i="15"/>
  <c r="S7404" i="15" s="1"/>
  <c r="O7476" i="15"/>
  <c r="O7479" i="15"/>
  <c r="R7479" i="15" s="1"/>
  <c r="O7514" i="15"/>
  <c r="R7514" i="15" s="1"/>
  <c r="O7546" i="15"/>
  <c r="R7546" i="15" s="1"/>
  <c r="S7555" i="15"/>
  <c r="O7586" i="15"/>
  <c r="R7586" i="15" s="1"/>
  <c r="S7603" i="15"/>
  <c r="R7616" i="15"/>
  <c r="S7616" i="15"/>
  <c r="S7646" i="15"/>
  <c r="O7650" i="15"/>
  <c r="S7713" i="15"/>
  <c r="S7782" i="15"/>
  <c r="S7248" i="15"/>
  <c r="O7350" i="15"/>
  <c r="R7350" i="15" s="1"/>
  <c r="S7352" i="15"/>
  <c r="O7367" i="15"/>
  <c r="S7367" i="15" s="1"/>
  <c r="O7399" i="15"/>
  <c r="R7399" i="15" s="1"/>
  <c r="O7442" i="15"/>
  <c r="S7444" i="15"/>
  <c r="O7471" i="15"/>
  <c r="R7471" i="15" s="1"/>
  <c r="S7524" i="15"/>
  <c r="O7527" i="15"/>
  <c r="R7527" i="15" s="1"/>
  <c r="O7854" i="15"/>
  <c r="R7854" i="15" s="1"/>
  <c r="S7223" i="15"/>
  <c r="O7241" i="15"/>
  <c r="O7246" i="15"/>
  <c r="R7246" i="15" s="1"/>
  <c r="S7257" i="15"/>
  <c r="O7258" i="15"/>
  <c r="O7260" i="15"/>
  <c r="S7265" i="15"/>
  <c r="O7268" i="15"/>
  <c r="O7300" i="15"/>
  <c r="O7307" i="15"/>
  <c r="R7307" i="15" s="1"/>
  <c r="O7316" i="15"/>
  <c r="R7316" i="15" s="1"/>
  <c r="O7374" i="15"/>
  <c r="O7395" i="15"/>
  <c r="S7395" i="15" s="1"/>
  <c r="S7420" i="15"/>
  <c r="O7429" i="15"/>
  <c r="R7429" i="15" s="1"/>
  <c r="O7434" i="15"/>
  <c r="S7452" i="15"/>
  <c r="O7478" i="15"/>
  <c r="S7478" i="15" s="1"/>
  <c r="S7501" i="15"/>
  <c r="O7561" i="15"/>
  <c r="R7561" i="15" s="1"/>
  <c r="O7595" i="15"/>
  <c r="R7595" i="15" s="1"/>
  <c r="O7615" i="15"/>
  <c r="R7615" i="15" s="1"/>
  <c r="S7498" i="15"/>
  <c r="S7549" i="15"/>
  <c r="O7578" i="15"/>
  <c r="R7578" i="15" s="1"/>
  <c r="O7832" i="15"/>
  <c r="R7832" i="15" s="1"/>
  <c r="O7225" i="15"/>
  <c r="R7225" i="15" s="1"/>
  <c r="O7227" i="15"/>
  <c r="S7256" i="15"/>
  <c r="O7262" i="15"/>
  <c r="R7262" i="15" s="1"/>
  <c r="O7272" i="15"/>
  <c r="R7272" i="15" s="1"/>
  <c r="S7288" i="15"/>
  <c r="O7302" i="15"/>
  <c r="R7302" i="15" s="1"/>
  <c r="O7320" i="15"/>
  <c r="R7320" i="15" s="1"/>
  <c r="O7329" i="15"/>
  <c r="R7329" i="15" s="1"/>
  <c r="O7332" i="15"/>
  <c r="R7332" i="15" s="1"/>
  <c r="O7346" i="15"/>
  <c r="O7357" i="15"/>
  <c r="R7357" i="15" s="1"/>
  <c r="O7370" i="15"/>
  <c r="R7370" i="15" s="1"/>
  <c r="O7406" i="15"/>
  <c r="R7406" i="15" s="1"/>
  <c r="O7459" i="15"/>
  <c r="R7459" i="15" s="1"/>
  <c r="O7487" i="15"/>
  <c r="R7487" i="15" s="1"/>
  <c r="O7507" i="15"/>
  <c r="R7507" i="15" s="1"/>
  <c r="O7531" i="15"/>
  <c r="R7531" i="15" s="1"/>
  <c r="O7611" i="15"/>
  <c r="R7611" i="15" s="1"/>
  <c r="O7632" i="15"/>
  <c r="O7694" i="15"/>
  <c r="R7694" i="15" s="1"/>
  <c r="O7815" i="15"/>
  <c r="R7815" i="15" s="1"/>
  <c r="O7929" i="15"/>
  <c r="S7929" i="15" s="1"/>
  <c r="O7335" i="15"/>
  <c r="O7340" i="15"/>
  <c r="R7340" i="15" s="1"/>
  <c r="S7372" i="15"/>
  <c r="O7377" i="15"/>
  <c r="R7377" i="15" s="1"/>
  <c r="S7386" i="15"/>
  <c r="O7408" i="15"/>
  <c r="R7408" i="15" s="1"/>
  <c r="O7411" i="15"/>
  <c r="S7411" i="15" s="1"/>
  <c r="O7486" i="15"/>
  <c r="R7486" i="15" s="1"/>
  <c r="S7518" i="15"/>
  <c r="O7523" i="15"/>
  <c r="S7533" i="15"/>
  <c r="O7575" i="15"/>
  <c r="R7575" i="15" s="1"/>
  <c r="R7719" i="15"/>
  <c r="S7719" i="15"/>
  <c r="O7803" i="15"/>
  <c r="R7803" i="15" s="1"/>
  <c r="S7764" i="15"/>
  <c r="S7911" i="15"/>
  <c r="O7553" i="15"/>
  <c r="O7579" i="15"/>
  <c r="S7579" i="15" s="1"/>
  <c r="O7590" i="15"/>
  <c r="R7590" i="15" s="1"/>
  <c r="O7593" i="15"/>
  <c r="R7593" i="15" s="1"/>
  <c r="O7601" i="15"/>
  <c r="R7601" i="15" s="1"/>
  <c r="O7628" i="15"/>
  <c r="R7628" i="15" s="1"/>
  <c r="O7640" i="15"/>
  <c r="R7640" i="15" s="1"/>
  <c r="O7697" i="15"/>
  <c r="O7841" i="15"/>
  <c r="R7841" i="15" s="1"/>
  <c r="O7889" i="15"/>
  <c r="R7889" i="15" s="1"/>
  <c r="S7891" i="15"/>
  <c r="O7904" i="15"/>
  <c r="O7918" i="15"/>
  <c r="R7918" i="15" s="1"/>
  <c r="R7949" i="15"/>
  <c r="O7422" i="15"/>
  <c r="O7463" i="15"/>
  <c r="R7463" i="15" s="1"/>
  <c r="O7481" i="15"/>
  <c r="S7481" i="15" s="1"/>
  <c r="O7510" i="15"/>
  <c r="R7510" i="15" s="1"/>
  <c r="O7522" i="15"/>
  <c r="R7522" i="15" s="1"/>
  <c r="O7526" i="15"/>
  <c r="O7569" i="15"/>
  <c r="R7569" i="15" s="1"/>
  <c r="O7583" i="15"/>
  <c r="O7589" i="15"/>
  <c r="S7589" i="15" s="1"/>
  <c r="O7592" i="15"/>
  <c r="R7592" i="15" s="1"/>
  <c r="O7600" i="15"/>
  <c r="O7605" i="15"/>
  <c r="R7605" i="15" s="1"/>
  <c r="O7629" i="15"/>
  <c r="R7629" i="15" s="1"/>
  <c r="O7696" i="15"/>
  <c r="O7767" i="15"/>
  <c r="R7767" i="15" s="1"/>
  <c r="O7827" i="15"/>
  <c r="R7827" i="15" s="1"/>
  <c r="S7883" i="15"/>
  <c r="S7941" i="15"/>
  <c r="S7551" i="15"/>
  <c r="S7617" i="15"/>
  <c r="S7678" i="15"/>
  <c r="S7754" i="15"/>
  <c r="O7437" i="15"/>
  <c r="S7437" i="15" s="1"/>
  <c r="O7441" i="15"/>
  <c r="R7441" i="15" s="1"/>
  <c r="O7453" i="15"/>
  <c r="R7453" i="15" s="1"/>
  <c r="O7467" i="15"/>
  <c r="R7467" i="15" s="1"/>
  <c r="O7469" i="15"/>
  <c r="R7469" i="15" s="1"/>
  <c r="S7502" i="15"/>
  <c r="O7509" i="15"/>
  <c r="O7512" i="15"/>
  <c r="O7515" i="15"/>
  <c r="O7528" i="15"/>
  <c r="O7539" i="15"/>
  <c r="R7539" i="15" s="1"/>
  <c r="S7567" i="15"/>
  <c r="O7571" i="15"/>
  <c r="R7571" i="15" s="1"/>
  <c r="O7582" i="15"/>
  <c r="R7582" i="15" s="1"/>
  <c r="O7585" i="15"/>
  <c r="R7585" i="15" s="1"/>
  <c r="O7594" i="15"/>
  <c r="R7594" i="15" s="1"/>
  <c r="O7631" i="15"/>
  <c r="R7631" i="15" s="1"/>
  <c r="O7633" i="15"/>
  <c r="O7639" i="15"/>
  <c r="O7641" i="15"/>
  <c r="R7641" i="15" s="1"/>
  <c r="O7648" i="15"/>
  <c r="R7648" i="15" s="1"/>
  <c r="O7651" i="15"/>
  <c r="S7709" i="15"/>
  <c r="S7781" i="15"/>
  <c r="O7807" i="15"/>
  <c r="O7892" i="15"/>
  <c r="R7892" i="15" s="1"/>
  <c r="O7588" i="15"/>
  <c r="S7598" i="15"/>
  <c r="O7604" i="15"/>
  <c r="R7604" i="15" s="1"/>
  <c r="O7635" i="15"/>
  <c r="O7717" i="15"/>
  <c r="S7717" i="15" s="1"/>
  <c r="O7726" i="15"/>
  <c r="R7726" i="15" s="1"/>
  <c r="O7733" i="15"/>
  <c r="R7733" i="15" s="1"/>
  <c r="S7900" i="15"/>
  <c r="O7930" i="15"/>
  <c r="R7930" i="15" s="1"/>
  <c r="O7948" i="15"/>
  <c r="S7786" i="15"/>
  <c r="S7805" i="15"/>
  <c r="O7935" i="15"/>
  <c r="R7935" i="15" s="1"/>
  <c r="S7672" i="15"/>
  <c r="O7675" i="15"/>
  <c r="R7675" i="15" s="1"/>
  <c r="S7711" i="15"/>
  <c r="O7790" i="15"/>
  <c r="S7790" i="15" s="1"/>
  <c r="S7808" i="15"/>
  <c r="O7811" i="15"/>
  <c r="R7811" i="15" s="1"/>
  <c r="O7813" i="15"/>
  <c r="R7813" i="15" s="1"/>
  <c r="O7861" i="15"/>
  <c r="R7861" i="15" s="1"/>
  <c r="O7665" i="15"/>
  <c r="O7687" i="15"/>
  <c r="R7687" i="15" s="1"/>
  <c r="O7724" i="15"/>
  <c r="S7724" i="15" s="1"/>
  <c r="O7736" i="15"/>
  <c r="O7931" i="15"/>
  <c r="R7931" i="15" s="1"/>
  <c r="O7945" i="15"/>
  <c r="R7945" i="15" s="1"/>
  <c r="O7956" i="15"/>
  <c r="O7658" i="15"/>
  <c r="S7658" i="15" s="1"/>
  <c r="O7674" i="15"/>
  <c r="R7674" i="15" s="1"/>
  <c r="S7698" i="15"/>
  <c r="O7721" i="15"/>
  <c r="S7721" i="15" s="1"/>
  <c r="O7729" i="15"/>
  <c r="R7729" i="15" s="1"/>
  <c r="O7810" i="15"/>
  <c r="S7824" i="15"/>
  <c r="O7830" i="15"/>
  <c r="R7830" i="15" s="1"/>
  <c r="O7836" i="15"/>
  <c r="R7836" i="15" s="1"/>
  <c r="O7847" i="15"/>
  <c r="R7847" i="15" s="1"/>
  <c r="O7852" i="15"/>
  <c r="R7852" i="15" s="1"/>
  <c r="O7855" i="15"/>
  <c r="R7855" i="15" s="1"/>
  <c r="O7857" i="15"/>
  <c r="S7857" i="15" s="1"/>
  <c r="O7860" i="15"/>
  <c r="R7860" i="15" s="1"/>
  <c r="O7870" i="15"/>
  <c r="R7870" i="15" s="1"/>
  <c r="S7936" i="15"/>
  <c r="S7962" i="15"/>
  <c r="O7970" i="15"/>
  <c r="R7970" i="15" s="1"/>
  <c r="O7676" i="15"/>
  <c r="R7676" i="15" s="1"/>
  <c r="O7683" i="15"/>
  <c r="R7683" i="15" s="1"/>
  <c r="O7685" i="15"/>
  <c r="R7685" i="15" s="1"/>
  <c r="O7693" i="15"/>
  <c r="R7693" i="15" s="1"/>
  <c r="O7701" i="15"/>
  <c r="S7701" i="15" s="1"/>
  <c r="O7706" i="15"/>
  <c r="R7706" i="15" s="1"/>
  <c r="O7723" i="15"/>
  <c r="R7723" i="15" s="1"/>
  <c r="O7734" i="15"/>
  <c r="S7734" i="15" s="1"/>
  <c r="O7743" i="15"/>
  <c r="R7743" i="15" s="1"/>
  <c r="O7757" i="15"/>
  <c r="R7757" i="15" s="1"/>
  <c r="O7769" i="15"/>
  <c r="S7769" i="15" s="1"/>
  <c r="O7788" i="15"/>
  <c r="R7788" i="15" s="1"/>
  <c r="S7794" i="15"/>
  <c r="O7829" i="15"/>
  <c r="R7829" i="15" s="1"/>
  <c r="O7864" i="15"/>
  <c r="R7864" i="15" s="1"/>
  <c r="O7872" i="15"/>
  <c r="R7872" i="15" s="1"/>
  <c r="O7922" i="15"/>
  <c r="R7922" i="15" s="1"/>
  <c r="O7938" i="15"/>
  <c r="R7938" i="15" s="1"/>
  <c r="O7954" i="15"/>
  <c r="R7954" i="15" s="1"/>
  <c r="O7961" i="15"/>
  <c r="R7961" i="15" s="1"/>
  <c r="O7968" i="15"/>
  <c r="R7968" i="15" s="1"/>
  <c r="S100" i="15"/>
  <c r="S807" i="15"/>
  <c r="S836" i="15"/>
  <c r="S862" i="15"/>
  <c r="S888" i="15"/>
  <c r="S903" i="15"/>
  <c r="Q919" i="15"/>
  <c r="S958" i="15"/>
  <c r="S973" i="15"/>
  <c r="S1101" i="15"/>
  <c r="R1101" i="15"/>
  <c r="S58" i="15"/>
  <c r="S93" i="15"/>
  <c r="S150" i="15"/>
  <c r="S205" i="15"/>
  <c r="S220" i="15"/>
  <c r="S235" i="15"/>
  <c r="S242" i="15"/>
  <c r="S302" i="15"/>
  <c r="S312" i="15"/>
  <c r="S319" i="15"/>
  <c r="S366" i="15"/>
  <c r="S376" i="15"/>
  <c r="S430" i="15"/>
  <c r="S453" i="15"/>
  <c r="S463" i="15"/>
  <c r="S483" i="15"/>
  <c r="S507" i="15"/>
  <c r="S533" i="15"/>
  <c r="S574" i="15"/>
  <c r="S581" i="15"/>
  <c r="S960" i="15"/>
  <c r="S991" i="15"/>
  <c r="S1130" i="15"/>
  <c r="R1130" i="15"/>
  <c r="S1154" i="15"/>
  <c r="R1154" i="15"/>
  <c r="S957" i="15"/>
  <c r="S1061" i="15"/>
  <c r="R1061" i="15"/>
  <c r="S62" i="15"/>
  <c r="S102" i="15"/>
  <c r="S155" i="15"/>
  <c r="S241" i="15"/>
  <c r="S254" i="15"/>
  <c r="S264" i="15"/>
  <c r="S271" i="15"/>
  <c r="S318" i="15"/>
  <c r="S328" i="15"/>
  <c r="S399" i="15"/>
  <c r="S469" i="15"/>
  <c r="S482" i="15"/>
  <c r="S547" i="15"/>
  <c r="S590" i="15"/>
  <c r="S622" i="15"/>
  <c r="S638" i="15"/>
  <c r="S680" i="15"/>
  <c r="S800" i="15"/>
  <c r="S838" i="15"/>
  <c r="S874" i="15"/>
  <c r="S928" i="15"/>
  <c r="S944" i="15"/>
  <c r="S1013" i="15"/>
  <c r="S1043" i="15"/>
  <c r="R62" i="15"/>
  <c r="S668" i="15"/>
  <c r="S691" i="15"/>
  <c r="S694" i="15"/>
  <c r="S725" i="15"/>
  <c r="S748" i="15"/>
  <c r="S779" i="15"/>
  <c r="S787" i="15"/>
  <c r="S830" i="15"/>
  <c r="S853" i="15"/>
  <c r="S941" i="15"/>
  <c r="S990" i="15"/>
  <c r="S1077" i="15"/>
  <c r="R1077" i="15"/>
  <c r="S855" i="15"/>
  <c r="S1085" i="15"/>
  <c r="R1085" i="15"/>
  <c r="S59" i="15"/>
  <c r="S64" i="15"/>
  <c r="S84" i="15"/>
  <c r="S94" i="15"/>
  <c r="S101" i="15"/>
  <c r="S148" i="15"/>
  <c r="S202" i="15"/>
  <c r="S212" i="15"/>
  <c r="S233" i="15"/>
  <c r="S246" i="15"/>
  <c r="S256" i="15"/>
  <c r="S263" i="15"/>
  <c r="S310" i="15"/>
  <c r="S320" i="15"/>
  <c r="S327" i="15"/>
  <c r="S384" i="15"/>
  <c r="S391" i="15"/>
  <c r="S438" i="15"/>
  <c r="S496" i="15"/>
  <c r="R496" i="15"/>
  <c r="S637" i="15"/>
  <c r="S673" i="15"/>
  <c r="S679" i="15"/>
  <c r="S699" i="15"/>
  <c r="S708" i="15"/>
  <c r="S747" i="15"/>
  <c r="S792" i="15"/>
  <c r="S818" i="15"/>
  <c r="S837" i="15"/>
  <c r="S876" i="15"/>
  <c r="S884" i="15"/>
  <c r="S904" i="15"/>
  <c r="S951" i="15"/>
  <c r="S522" i="15"/>
  <c r="S534" i="15"/>
  <c r="S565" i="15"/>
  <c r="S598" i="15"/>
  <c r="S614" i="15"/>
  <c r="S630" i="15"/>
  <c r="S810" i="15"/>
  <c r="S1007" i="15"/>
  <c r="R24" i="15"/>
  <c r="R726" i="15"/>
  <c r="R728" i="15"/>
  <c r="R733" i="15"/>
  <c r="R746" i="15"/>
  <c r="R768" i="15"/>
  <c r="R776" i="15"/>
  <c r="R791" i="15"/>
  <c r="R796" i="15"/>
  <c r="R814" i="15"/>
  <c r="R827" i="15"/>
  <c r="R835" i="15"/>
  <c r="R843" i="15"/>
  <c r="R851" i="15"/>
  <c r="R873" i="15"/>
  <c r="R881" i="15"/>
  <c r="R894" i="15"/>
  <c r="R902" i="15"/>
  <c r="R910" i="15"/>
  <c r="R920" i="15"/>
  <c r="R925" i="15"/>
  <c r="R930" i="15"/>
  <c r="R948" i="15"/>
  <c r="R964" i="15"/>
  <c r="R972" i="15"/>
  <c r="R980" i="15"/>
  <c r="R988" i="15"/>
  <c r="R996" i="15"/>
  <c r="R1012" i="15"/>
  <c r="R1029" i="15"/>
  <c r="R1030" i="15"/>
  <c r="R1042" i="15"/>
  <c r="O1062" i="15"/>
  <c r="R1062" i="15" s="1"/>
  <c r="O1063" i="15"/>
  <c r="R1063" i="15" s="1"/>
  <c r="R1109" i="15"/>
  <c r="O1112" i="15"/>
  <c r="R1112" i="15" s="1"/>
  <c r="S1144" i="15"/>
  <c r="S1156" i="15"/>
  <c r="S1168" i="15"/>
  <c r="R1168" i="15"/>
  <c r="O1187" i="15"/>
  <c r="R1187" i="15" s="1"/>
  <c r="O1197" i="15"/>
  <c r="R1197" i="15" s="1"/>
  <c r="S1231" i="15"/>
  <c r="S1239" i="15"/>
  <c r="S1255" i="15"/>
  <c r="S1261" i="15"/>
  <c r="R1261" i="15"/>
  <c r="N1272" i="15"/>
  <c r="I1272" i="15"/>
  <c r="O1292" i="15"/>
  <c r="R1292" i="15" s="1"/>
  <c r="S1294" i="15"/>
  <c r="S1405" i="15"/>
  <c r="N1415" i="15"/>
  <c r="I1415" i="15"/>
  <c r="S1419" i="15"/>
  <c r="R1837" i="15"/>
  <c r="S1837" i="15"/>
  <c r="S24" i="15"/>
  <c r="S232" i="15"/>
  <c r="Q723" i="15"/>
  <c r="Q753" i="15"/>
  <c r="S1023" i="15"/>
  <c r="S1147" i="15"/>
  <c r="O1189" i="15"/>
  <c r="R1189" i="15" s="1"/>
  <c r="S1199" i="15"/>
  <c r="O1228" i="15"/>
  <c r="R1228" i="15" s="1"/>
  <c r="N1296" i="15"/>
  <c r="I1296" i="15"/>
  <c r="R1370" i="15"/>
  <c r="S1370" i="15"/>
  <c r="S1714" i="15"/>
  <c r="R1714" i="15"/>
  <c r="J7971" i="15"/>
  <c r="Q442" i="15"/>
  <c r="S546" i="15"/>
  <c r="S564" i="15"/>
  <c r="R1076" i="15"/>
  <c r="R1093" i="15"/>
  <c r="S1107" i="15"/>
  <c r="R1114" i="15"/>
  <c r="O1117" i="15"/>
  <c r="R1117" i="15" s="1"/>
  <c r="S1155" i="15"/>
  <c r="S1163" i="15"/>
  <c r="S1188" i="15"/>
  <c r="S1306" i="15"/>
  <c r="S1386" i="15"/>
  <c r="I1418" i="15"/>
  <c r="N1418" i="15"/>
  <c r="R1449" i="15"/>
  <c r="S1449" i="15"/>
  <c r="S1452" i="15"/>
  <c r="R1481" i="15"/>
  <c r="S1481" i="15"/>
  <c r="R1484" i="15"/>
  <c r="S1484" i="15"/>
  <c r="R1513" i="15"/>
  <c r="S1513" i="15"/>
  <c r="R1545" i="15"/>
  <c r="S1545" i="15"/>
  <c r="R1577" i="15"/>
  <c r="S1577" i="15"/>
  <c r="R1580" i="15"/>
  <c r="S1580" i="15"/>
  <c r="S85" i="15"/>
  <c r="S234" i="15"/>
  <c r="S770" i="15"/>
  <c r="S793" i="15"/>
  <c r="S922" i="15"/>
  <c r="S932" i="15"/>
  <c r="S1038" i="15"/>
  <c r="O1072" i="15"/>
  <c r="R1072" i="15" s="1"/>
  <c r="S1073" i="15"/>
  <c r="O1081" i="15"/>
  <c r="S1116" i="15"/>
  <c r="O1125" i="15"/>
  <c r="R1125" i="15" s="1"/>
  <c r="O1171" i="15"/>
  <c r="R1171" i="15" s="1"/>
  <c r="O1181" i="15"/>
  <c r="R1181" i="15" s="1"/>
  <c r="S1192" i="15"/>
  <c r="R1192" i="15"/>
  <c r="S1195" i="15"/>
  <c r="O1215" i="15"/>
  <c r="R1215" i="15" s="1"/>
  <c r="S1229" i="15"/>
  <c r="S1232" i="15"/>
  <c r="R1245" i="15"/>
  <c r="O1248" i="15"/>
  <c r="R1248" i="15" s="1"/>
  <c r="S1250" i="15"/>
  <c r="S1269" i="15"/>
  <c r="R1269" i="15"/>
  <c r="R1273" i="15"/>
  <c r="N1280" i="15"/>
  <c r="I1280" i="15"/>
  <c r="O1300" i="15"/>
  <c r="R1300" i="15" s="1"/>
  <c r="S1302" i="15"/>
  <c r="N1308" i="15"/>
  <c r="I1308" i="15"/>
  <c r="O1317" i="15"/>
  <c r="R1410" i="15"/>
  <c r="S1410" i="15"/>
  <c r="S476" i="15"/>
  <c r="S693" i="15"/>
  <c r="O1040" i="15"/>
  <c r="R1040" i="15" s="1"/>
  <c r="S1080" i="15"/>
  <c r="O1089" i="15"/>
  <c r="S1096" i="15"/>
  <c r="O1133" i="15"/>
  <c r="R1133" i="15" s="1"/>
  <c r="S1183" i="15"/>
  <c r="S1217" i="15"/>
  <c r="O1222" i="15"/>
  <c r="R1222" i="15" s="1"/>
  <c r="S1262" i="15"/>
  <c r="S1284" i="15"/>
  <c r="S1290" i="15"/>
  <c r="S1299" i="15"/>
  <c r="O1319" i="15"/>
  <c r="R1319" i="15" s="1"/>
  <c r="N1319" i="15"/>
  <c r="S1323" i="15"/>
  <c r="R1323" i="15"/>
  <c r="S1336" i="15"/>
  <c r="O1412" i="15"/>
  <c r="R1412" i="15" s="1"/>
  <c r="R1489" i="15"/>
  <c r="S1489" i="15"/>
  <c r="R1585" i="15"/>
  <c r="S1585" i="15"/>
  <c r="S1636" i="15"/>
  <c r="R1636" i="15"/>
  <c r="S1668" i="15"/>
  <c r="R1668" i="15"/>
  <c r="R1692" i="15"/>
  <c r="S1701" i="15"/>
  <c r="R1701" i="15"/>
  <c r="S1746" i="15"/>
  <c r="R1746" i="15"/>
  <c r="S1079" i="15"/>
  <c r="S1095" i="15"/>
  <c r="S1115" i="15"/>
  <c r="S1132" i="15"/>
  <c r="O1141" i="15"/>
  <c r="R1141" i="15" s="1"/>
  <c r="S1202" i="15"/>
  <c r="R1202" i="15"/>
  <c r="N1264" i="15"/>
  <c r="I1264" i="15"/>
  <c r="R1338" i="15"/>
  <c r="S1338" i="15"/>
  <c r="S1347" i="15"/>
  <c r="R1347" i="15"/>
  <c r="S1376" i="15"/>
  <c r="I1416" i="15"/>
  <c r="N1416" i="15"/>
  <c r="S1015" i="15"/>
  <c r="S1024" i="15"/>
  <c r="S1055" i="15"/>
  <c r="S1088" i="15"/>
  <c r="S1123" i="15"/>
  <c r="S1143" i="15"/>
  <c r="O1149" i="15"/>
  <c r="R1149" i="15" s="1"/>
  <c r="O1165" i="15"/>
  <c r="R1165" i="15" s="1"/>
  <c r="R1206" i="15"/>
  <c r="O1209" i="15"/>
  <c r="R1209" i="15" s="1"/>
  <c r="S1219" i="15"/>
  <c r="S1225" i="15"/>
  <c r="R1225" i="15"/>
  <c r="S1240" i="15"/>
  <c r="S1277" i="15"/>
  <c r="R1277" i="15"/>
  <c r="R1281" i="15"/>
  <c r="N1288" i="15"/>
  <c r="I1288" i="15"/>
  <c r="S1318" i="15"/>
  <c r="S1087" i="15"/>
  <c r="O1104" i="15"/>
  <c r="R1104" i="15" s="1"/>
  <c r="O1157" i="15"/>
  <c r="R1157" i="15" s="1"/>
  <c r="S1208" i="15"/>
  <c r="S1220" i="15"/>
  <c r="R1220" i="15"/>
  <c r="S1249" i="15"/>
  <c r="R1249" i="15"/>
  <c r="R1301" i="15"/>
  <c r="S1333" i="15"/>
  <c r="R1333" i="15"/>
  <c r="O1411" i="15"/>
  <c r="R1411" i="15" s="1"/>
  <c r="N1411" i="15"/>
  <c r="N1431" i="15"/>
  <c r="I1431" i="15"/>
  <c r="R1460" i="15"/>
  <c r="S1460" i="15"/>
  <c r="R1465" i="15"/>
  <c r="S1465" i="15"/>
  <c r="R1476" i="15"/>
  <c r="S1476" i="15"/>
  <c r="S1497" i="15"/>
  <c r="R1529" i="15"/>
  <c r="S1529" i="15"/>
  <c r="R1540" i="15"/>
  <c r="S1540" i="15"/>
  <c r="R1561" i="15"/>
  <c r="S1561" i="15"/>
  <c r="R1572" i="15"/>
  <c r="S1572" i="15"/>
  <c r="R1593" i="15"/>
  <c r="S1593" i="15"/>
  <c r="S1754" i="15"/>
  <c r="S1470" i="15"/>
  <c r="S1502" i="15"/>
  <c r="S1566" i="15"/>
  <c r="S1598" i="15"/>
  <c r="O1809" i="15"/>
  <c r="R1809" i="15" s="1"/>
  <c r="O1896" i="15"/>
  <c r="R1896" i="15" s="1"/>
  <c r="S1970" i="15"/>
  <c r="R1970" i="15"/>
  <c r="N2041" i="15"/>
  <c r="I2041" i="15"/>
  <c r="N1268" i="15"/>
  <c r="N1276" i="15"/>
  <c r="N1284" i="15"/>
  <c r="N1292" i="15"/>
  <c r="N1300" i="15"/>
  <c r="S1303" i="15"/>
  <c r="N1317" i="15"/>
  <c r="N1318" i="15"/>
  <c r="S1433" i="15"/>
  <c r="S1475" i="15"/>
  <c r="S1507" i="15"/>
  <c r="S1524" i="15"/>
  <c r="S1539" i="15"/>
  <c r="S1556" i="15"/>
  <c r="S1617" i="15"/>
  <c r="S1628" i="15"/>
  <c r="R1628" i="15"/>
  <c r="S1649" i="15"/>
  <c r="S1660" i="15"/>
  <c r="R1660" i="15"/>
  <c r="S1681" i="15"/>
  <c r="S1721" i="15"/>
  <c r="S1753" i="15"/>
  <c r="S1766" i="15"/>
  <c r="S1781" i="15"/>
  <c r="S1791" i="15"/>
  <c r="R1819" i="15"/>
  <c r="S1819" i="15"/>
  <c r="S1954" i="15"/>
  <c r="R1954" i="15"/>
  <c r="S1969" i="15"/>
  <c r="R1969" i="15"/>
  <c r="S2009" i="15"/>
  <c r="R2009" i="15"/>
  <c r="S2140" i="15"/>
  <c r="R2140" i="15"/>
  <c r="R1203" i="15"/>
  <c r="N1261" i="15"/>
  <c r="I1265" i="15"/>
  <c r="N1269" i="15"/>
  <c r="I1273" i="15"/>
  <c r="N1277" i="15"/>
  <c r="I1281" i="15"/>
  <c r="N1285" i="15"/>
  <c r="I1289" i="15"/>
  <c r="N1293" i="15"/>
  <c r="I1297" i="15"/>
  <c r="N1301" i="15"/>
  <c r="O1305" i="15"/>
  <c r="R1305" i="15" s="1"/>
  <c r="I1309" i="15"/>
  <c r="N1314" i="15"/>
  <c r="N1320" i="15"/>
  <c r="N1321" i="15"/>
  <c r="N1323" i="15"/>
  <c r="K1326" i="15"/>
  <c r="S1354" i="15"/>
  <c r="O1385" i="15"/>
  <c r="R1385" i="15" s="1"/>
  <c r="S1394" i="15"/>
  <c r="O1398" i="15"/>
  <c r="R1398" i="15" s="1"/>
  <c r="I1414" i="15"/>
  <c r="I1423" i="15"/>
  <c r="O1427" i="15"/>
  <c r="R1427" i="15" s="1"/>
  <c r="S1438" i="15"/>
  <c r="R1443" i="15"/>
  <c r="S1462" i="15"/>
  <c r="O1469" i="15"/>
  <c r="R1469" i="15" s="1"/>
  <c r="S1494" i="15"/>
  <c r="O1501" i="15"/>
  <c r="R1501" i="15" s="1"/>
  <c r="S1526" i="15"/>
  <c r="O1533" i="15"/>
  <c r="R1533" i="15" s="1"/>
  <c r="O1565" i="15"/>
  <c r="R1565" i="15" s="1"/>
  <c r="S1590" i="15"/>
  <c r="O1597" i="15"/>
  <c r="R1597" i="15" s="1"/>
  <c r="S1611" i="15"/>
  <c r="O1621" i="15"/>
  <c r="R1621" i="15" s="1"/>
  <c r="O1630" i="15"/>
  <c r="R1630" i="15" s="1"/>
  <c r="S1643" i="15"/>
  <c r="O1653" i="15"/>
  <c r="R1653" i="15" s="1"/>
  <c r="O1662" i="15"/>
  <c r="R1662" i="15" s="1"/>
  <c r="S1675" i="15"/>
  <c r="S1735" i="15"/>
  <c r="S1760" i="15"/>
  <c r="O1764" i="15"/>
  <c r="R1764" i="15" s="1"/>
  <c r="O1770" i="15"/>
  <c r="R1770" i="15" s="1"/>
  <c r="S1790" i="15"/>
  <c r="O1808" i="15"/>
  <c r="R1808" i="15" s="1"/>
  <c r="S1813" i="15"/>
  <c r="O1831" i="15"/>
  <c r="R1831" i="15" s="1"/>
  <c r="S1859" i="15"/>
  <c r="R1882" i="15"/>
  <c r="S1882" i="15"/>
  <c r="R1965" i="15"/>
  <c r="S1965" i="15"/>
  <c r="S2124" i="15"/>
  <c r="R2124" i="15"/>
  <c r="S2139" i="15"/>
  <c r="R2139" i="15"/>
  <c r="O1356" i="15"/>
  <c r="S1367" i="15"/>
  <c r="O1406" i="15"/>
  <c r="R1406" i="15" s="1"/>
  <c r="N1410" i="15"/>
  <c r="N1419" i="15"/>
  <c r="S1425" i="15"/>
  <c r="N1432" i="15"/>
  <c r="N1434" i="15"/>
  <c r="S1563" i="15"/>
  <c r="S1595" i="15"/>
  <c r="O1707" i="15"/>
  <c r="R1707" i="15" s="1"/>
  <c r="O1716" i="15"/>
  <c r="R1716" i="15" s="1"/>
  <c r="S1729" i="15"/>
  <c r="O1739" i="15"/>
  <c r="R1739" i="15" s="1"/>
  <c r="O1748" i="15"/>
  <c r="R1748" i="15" s="1"/>
  <c r="O1834" i="15"/>
  <c r="R1834" i="15" s="1"/>
  <c r="S1962" i="15"/>
  <c r="R1962" i="15"/>
  <c r="O1369" i="15"/>
  <c r="S1391" i="15"/>
  <c r="O1393" i="15"/>
  <c r="R1393" i="15" s="1"/>
  <c r="S1404" i="15"/>
  <c r="N1412" i="15"/>
  <c r="S1430" i="15"/>
  <c r="N1436" i="15"/>
  <c r="O1461" i="15"/>
  <c r="R1461" i="15" s="1"/>
  <c r="S1486" i="15"/>
  <c r="O1493" i="15"/>
  <c r="R1493" i="15" s="1"/>
  <c r="S1518" i="15"/>
  <c r="O1525" i="15"/>
  <c r="R1525" i="15" s="1"/>
  <c r="S1550" i="15"/>
  <c r="O1557" i="15"/>
  <c r="R1557" i="15" s="1"/>
  <c r="S1568" i="15"/>
  <c r="O1589" i="15"/>
  <c r="R1589" i="15" s="1"/>
  <c r="O1606" i="15"/>
  <c r="R1606" i="15" s="1"/>
  <c r="S1619" i="15"/>
  <c r="O1629" i="15"/>
  <c r="R1629" i="15" s="1"/>
  <c r="O1638" i="15"/>
  <c r="R1638" i="15" s="1"/>
  <c r="O1661" i="15"/>
  <c r="R1661" i="15" s="1"/>
  <c r="O1670" i="15"/>
  <c r="R1670" i="15" s="1"/>
  <c r="S1686" i="15"/>
  <c r="S1698" i="15"/>
  <c r="S1702" i="15"/>
  <c r="S1715" i="15"/>
  <c r="S1718" i="15"/>
  <c r="S1724" i="15"/>
  <c r="S1747" i="15"/>
  <c r="S1756" i="15"/>
  <c r="S1767" i="15"/>
  <c r="R1767" i="15"/>
  <c r="O1769" i="15"/>
  <c r="R1769" i="15" s="1"/>
  <c r="O1772" i="15"/>
  <c r="R1772" i="15" s="1"/>
  <c r="R1779" i="15"/>
  <c r="S1779" i="15"/>
  <c r="S1789" i="15"/>
  <c r="O1792" i="15"/>
  <c r="S1863" i="15"/>
  <c r="S1993" i="15"/>
  <c r="R1993" i="15"/>
  <c r="R2004" i="15"/>
  <c r="S2004" i="15"/>
  <c r="S2094" i="15"/>
  <c r="R2094" i="15"/>
  <c r="R2215" i="15"/>
  <c r="S2215" i="15"/>
  <c r="N1322" i="15"/>
  <c r="S1335" i="15"/>
  <c r="N1420" i="15"/>
  <c r="S1459" i="15"/>
  <c r="S1491" i="15"/>
  <c r="S1523" i="15"/>
  <c r="S1587" i="15"/>
  <c r="S1676" i="15"/>
  <c r="R1676" i="15"/>
  <c r="S1692" i="15"/>
  <c r="S1737" i="15"/>
  <c r="S1761" i="15"/>
  <c r="R1761" i="15"/>
  <c r="S1807" i="15"/>
  <c r="R1807" i="15"/>
  <c r="O1828" i="15"/>
  <c r="R1828" i="15" s="1"/>
  <c r="O1836" i="15"/>
  <c r="S1839" i="15"/>
  <c r="O1844" i="15"/>
  <c r="O1888" i="15"/>
  <c r="R1888" i="15" s="1"/>
  <c r="S2001" i="15"/>
  <c r="R2001" i="15"/>
  <c r="S2078" i="15"/>
  <c r="R2078" i="15"/>
  <c r="N2089" i="15"/>
  <c r="I2089" i="15"/>
  <c r="R1243" i="15"/>
  <c r="R1251" i="15"/>
  <c r="R1271" i="15"/>
  <c r="R1295" i="15"/>
  <c r="R1307" i="15"/>
  <c r="I1322" i="15"/>
  <c r="R1325" i="15"/>
  <c r="R1352" i="15"/>
  <c r="R1357" i="15"/>
  <c r="R1364" i="15"/>
  <c r="S1397" i="15"/>
  <c r="R1414" i="15"/>
  <c r="R1415" i="15"/>
  <c r="R1416" i="15"/>
  <c r="N1428" i="15"/>
  <c r="N1439" i="15"/>
  <c r="S1446" i="15"/>
  <c r="O1453" i="15"/>
  <c r="R1453" i="15" s="1"/>
  <c r="S1478" i="15"/>
  <c r="O1485" i="15"/>
  <c r="R1485" i="15" s="1"/>
  <c r="S1505" i="15"/>
  <c r="O1517" i="15"/>
  <c r="R1517" i="15" s="1"/>
  <c r="S1528" i="15"/>
  <c r="S1542" i="15"/>
  <c r="O1549" i="15"/>
  <c r="R1549" i="15" s="1"/>
  <c r="S1560" i="15"/>
  <c r="O1581" i="15"/>
  <c r="R1581" i="15" s="1"/>
  <c r="S1592" i="15"/>
  <c r="O1605" i="15"/>
  <c r="R1605" i="15" s="1"/>
  <c r="O1614" i="15"/>
  <c r="R1614" i="15" s="1"/>
  <c r="S1627" i="15"/>
  <c r="O1637" i="15"/>
  <c r="R1637" i="15" s="1"/>
  <c r="O1646" i="15"/>
  <c r="R1646" i="15" s="1"/>
  <c r="O1669" i="15"/>
  <c r="R1669" i="15" s="1"/>
  <c r="O1678" i="15"/>
  <c r="R1678" i="15" s="1"/>
  <c r="S1719" i="15"/>
  <c r="S1726" i="15"/>
  <c r="S1730" i="15"/>
  <c r="R1730" i="15"/>
  <c r="O1763" i="15"/>
  <c r="R1763" i="15" s="1"/>
  <c r="Q1780" i="15"/>
  <c r="O1786" i="15"/>
  <c r="R1786" i="15" s="1"/>
  <c r="S1832" i="15"/>
  <c r="R1856" i="15"/>
  <c r="S1856" i="15"/>
  <c r="R1866" i="15"/>
  <c r="S1866" i="15"/>
  <c r="S1871" i="15"/>
  <c r="R1890" i="15"/>
  <c r="N2073" i="15"/>
  <c r="I2073" i="15"/>
  <c r="N1313" i="15"/>
  <c r="N1413" i="15"/>
  <c r="S1420" i="15"/>
  <c r="S1435" i="15"/>
  <c r="S1443" i="15"/>
  <c r="Q1442" i="15"/>
  <c r="K1440" i="15"/>
  <c r="S1483" i="15"/>
  <c r="S1509" i="15"/>
  <c r="S1547" i="15"/>
  <c r="S1613" i="15"/>
  <c r="S1620" i="15"/>
  <c r="R1620" i="15"/>
  <c r="S1622" i="15"/>
  <c r="S1645" i="15"/>
  <c r="S1677" i="15"/>
  <c r="S1684" i="15"/>
  <c r="S1696" i="15"/>
  <c r="S1700" i="15"/>
  <c r="S1709" i="15"/>
  <c r="S1713" i="15"/>
  <c r="O1723" i="15"/>
  <c r="R1723" i="15" s="1"/>
  <c r="O1732" i="15"/>
  <c r="R1732" i="15" s="1"/>
  <c r="O1755" i="15"/>
  <c r="R1755" i="15" s="1"/>
  <c r="O1768" i="15"/>
  <c r="O1771" i="15"/>
  <c r="R1771" i="15" s="1"/>
  <c r="S1788" i="15"/>
  <c r="S1827" i="15"/>
  <c r="S2046" i="15"/>
  <c r="R2046" i="15"/>
  <c r="N2057" i="15"/>
  <c r="I2057" i="15"/>
  <c r="S2172" i="15"/>
  <c r="R2172" i="15"/>
  <c r="S2202" i="15"/>
  <c r="R2202" i="15"/>
  <c r="S2017" i="15"/>
  <c r="R2017" i="15"/>
  <c r="S2119" i="15"/>
  <c r="R2119" i="15"/>
  <c r="S2135" i="15"/>
  <c r="R2135" i="15"/>
  <c r="S2278" i="15"/>
  <c r="R2278" i="15"/>
  <c r="S2289" i="15"/>
  <c r="S2307" i="15"/>
  <c r="R2307" i="15"/>
  <c r="O2406" i="15"/>
  <c r="R2406" i="15" s="1"/>
  <c r="S2503" i="15"/>
  <c r="R2503" i="15"/>
  <c r="O1795" i="15"/>
  <c r="S1818" i="15"/>
  <c r="O1826" i="15"/>
  <c r="O1852" i="15"/>
  <c r="S1865" i="15"/>
  <c r="S1880" i="15"/>
  <c r="O1886" i="15"/>
  <c r="O1992" i="15"/>
  <c r="S1996" i="15"/>
  <c r="S2005" i="15"/>
  <c r="S2019" i="15"/>
  <c r="S2021" i="15"/>
  <c r="N2033" i="15"/>
  <c r="I2033" i="15"/>
  <c r="S2038" i="15"/>
  <c r="R2038" i="15"/>
  <c r="R2042" i="15"/>
  <c r="N2049" i="15"/>
  <c r="I2049" i="15"/>
  <c r="S2054" i="15"/>
  <c r="R2054" i="15"/>
  <c r="R2058" i="15"/>
  <c r="S2060" i="15"/>
  <c r="N2065" i="15"/>
  <c r="I2065" i="15"/>
  <c r="S2070" i="15"/>
  <c r="R2074" i="15"/>
  <c r="N2081" i="15"/>
  <c r="I2081" i="15"/>
  <c r="S2086" i="15"/>
  <c r="R2086" i="15"/>
  <c r="R2090" i="15"/>
  <c r="N2097" i="15"/>
  <c r="I2097" i="15"/>
  <c r="S2102" i="15"/>
  <c r="R2102" i="15"/>
  <c r="S2106" i="15"/>
  <c r="S2116" i="15"/>
  <c r="R2116" i="15"/>
  <c r="S2132" i="15"/>
  <c r="R2132" i="15"/>
  <c r="S2164" i="15"/>
  <c r="R2164" i="15"/>
  <c r="S2203" i="15"/>
  <c r="R2203" i="15"/>
  <c r="S2205" i="15"/>
  <c r="S2207" i="15"/>
  <c r="S1941" i="15"/>
  <c r="S2035" i="15"/>
  <c r="R2035" i="15"/>
  <c r="S2051" i="15"/>
  <c r="R2051" i="15"/>
  <c r="S2083" i="15"/>
  <c r="R2083" i="15"/>
  <c r="S2161" i="15"/>
  <c r="R2161" i="15"/>
  <c r="S2187" i="15"/>
  <c r="S2194" i="15"/>
  <c r="R2194" i="15"/>
  <c r="S2217" i="15"/>
  <c r="R2217" i="15"/>
  <c r="O2300" i="15"/>
  <c r="R2300" i="15" s="1"/>
  <c r="S2387" i="15"/>
  <c r="R2387" i="15"/>
  <c r="S2449" i="15"/>
  <c r="R2655" i="15"/>
  <c r="S2655" i="15"/>
  <c r="S2680" i="15"/>
  <c r="R2680" i="15"/>
  <c r="R2683" i="15"/>
  <c r="S2697" i="15"/>
  <c r="R2697" i="15"/>
  <c r="R1758" i="15"/>
  <c r="S1801" i="15"/>
  <c r="S1868" i="15"/>
  <c r="S1901" i="15"/>
  <c r="R1915" i="15"/>
  <c r="S1922" i="15"/>
  <c r="S1938" i="15"/>
  <c r="R1938" i="15"/>
  <c r="S1964" i="15"/>
  <c r="S1990" i="15"/>
  <c r="S1997" i="15"/>
  <c r="S2012" i="15"/>
  <c r="R2012" i="15"/>
  <c r="S2025" i="15"/>
  <c r="R2025" i="15"/>
  <c r="N2030" i="15"/>
  <c r="S2037" i="15"/>
  <c r="N2046" i="15"/>
  <c r="N2062" i="15"/>
  <c r="S2069" i="15"/>
  <c r="N2078" i="15"/>
  <c r="S2085" i="15"/>
  <c r="N2094" i="15"/>
  <c r="S2179" i="15"/>
  <c r="S2237" i="15"/>
  <c r="R2291" i="15"/>
  <c r="O2369" i="15"/>
  <c r="R2369" i="15" s="1"/>
  <c r="O2472" i="15"/>
  <c r="R2472" i="15" s="1"/>
  <c r="R2491" i="15"/>
  <c r="S2491" i="15"/>
  <c r="R2541" i="15"/>
  <c r="S2543" i="15"/>
  <c r="K2363" i="15"/>
  <c r="O1803" i="15"/>
  <c r="O1812" i="15"/>
  <c r="S1846" i="15"/>
  <c r="S1874" i="15"/>
  <c r="S1892" i="15"/>
  <c r="O1894" i="15"/>
  <c r="S1903" i="15"/>
  <c r="S1927" i="15"/>
  <c r="S1928" i="15"/>
  <c r="S1935" i="15"/>
  <c r="O1953" i="15"/>
  <c r="S1959" i="15"/>
  <c r="S1987" i="15"/>
  <c r="S1994" i="15"/>
  <c r="S2039" i="15"/>
  <c r="S2071" i="15"/>
  <c r="S2087" i="15"/>
  <c r="S2143" i="15"/>
  <c r="R2143" i="15"/>
  <c r="S2165" i="15"/>
  <c r="S2199" i="15"/>
  <c r="S2260" i="15"/>
  <c r="S2286" i="15"/>
  <c r="R2286" i="15"/>
  <c r="I2317" i="15"/>
  <c r="N2317" i="15"/>
  <c r="R2441" i="15"/>
  <c r="S2441" i="15"/>
  <c r="O1787" i="15"/>
  <c r="R1787" i="15" s="1"/>
  <c r="S1872" i="15"/>
  <c r="O1878" i="15"/>
  <c r="S1887" i="15"/>
  <c r="S1915" i="15"/>
  <c r="O1917" i="15"/>
  <c r="S1926" i="15"/>
  <c r="S1934" i="15"/>
  <c r="S1958" i="15"/>
  <c r="S1986" i="15"/>
  <c r="S2013" i="15"/>
  <c r="S2020" i="15"/>
  <c r="R2020" i="15"/>
  <c r="S2026" i="15"/>
  <c r="S2059" i="15"/>
  <c r="R2059" i="15"/>
  <c r="S2091" i="15"/>
  <c r="R2091" i="15"/>
  <c r="S2126" i="15"/>
  <c r="S2142" i="15"/>
  <c r="S2153" i="15"/>
  <c r="R2153" i="15"/>
  <c r="S2169" i="15"/>
  <c r="R2169" i="15"/>
  <c r="S2433" i="15"/>
  <c r="O1902" i="15"/>
  <c r="S1955" i="15"/>
  <c r="O2000" i="15"/>
  <c r="S2107" i="15"/>
  <c r="R2107" i="15"/>
  <c r="S2128" i="15"/>
  <c r="S2144" i="15"/>
  <c r="S2186" i="15"/>
  <c r="S2195" i="15"/>
  <c r="R2195" i="15"/>
  <c r="S2352" i="15"/>
  <c r="R2352" i="15"/>
  <c r="N2356" i="15"/>
  <c r="I2356" i="15"/>
  <c r="R2517" i="15"/>
  <c r="S2517" i="15"/>
  <c r="I2030" i="15"/>
  <c r="I2038" i="15"/>
  <c r="I2046" i="15"/>
  <c r="I2054" i="15"/>
  <c r="I2062" i="15"/>
  <c r="I2070" i="15"/>
  <c r="I2078" i="15"/>
  <c r="I2086" i="15"/>
  <c r="I2094" i="15"/>
  <c r="I2102" i="15"/>
  <c r="R2257" i="15"/>
  <c r="R2258" i="15"/>
  <c r="R2297" i="15"/>
  <c r="R2298" i="15"/>
  <c r="R2305" i="15"/>
  <c r="R2311" i="15"/>
  <c r="O2313" i="15"/>
  <c r="R2313" i="15" s="1"/>
  <c r="N2313" i="15"/>
  <c r="O2322" i="15"/>
  <c r="N2322" i="15"/>
  <c r="N2340" i="15"/>
  <c r="I2340" i="15"/>
  <c r="S2350" i="15"/>
  <c r="R2350" i="15"/>
  <c r="O2390" i="15"/>
  <c r="R2390" i="15" s="1"/>
  <c r="S2421" i="15"/>
  <c r="R2421" i="15"/>
  <c r="S2453" i="15"/>
  <c r="R2453" i="15"/>
  <c r="S2487" i="15"/>
  <c r="R2487" i="15"/>
  <c r="S2506" i="15"/>
  <c r="R2506" i="15"/>
  <c r="S2513" i="15"/>
  <c r="R2513" i="15"/>
  <c r="S2599" i="15"/>
  <c r="S2662" i="15"/>
  <c r="R2707" i="15"/>
  <c r="S2707" i="15"/>
  <c r="S2756" i="15"/>
  <c r="I2031" i="15"/>
  <c r="N2035" i="15"/>
  <c r="I2039" i="15"/>
  <c r="N2043" i="15"/>
  <c r="I2047" i="15"/>
  <c r="N2051" i="15"/>
  <c r="I2055" i="15"/>
  <c r="N2059" i="15"/>
  <c r="I2063" i="15"/>
  <c r="N2067" i="15"/>
  <c r="I2071" i="15"/>
  <c r="N2075" i="15"/>
  <c r="I2079" i="15"/>
  <c r="N2083" i="15"/>
  <c r="I2087" i="15"/>
  <c r="N2091" i="15"/>
  <c r="I2095" i="15"/>
  <c r="N2099" i="15"/>
  <c r="O2247" i="15"/>
  <c r="R2247" i="15" s="1"/>
  <c r="S2264" i="15"/>
  <c r="R2264" i="15"/>
  <c r="O2273" i="15"/>
  <c r="R2273" i="15" s="1"/>
  <c r="S2315" i="15"/>
  <c r="R2341" i="15"/>
  <c r="S2344" i="15"/>
  <c r="R2344" i="15"/>
  <c r="N2348" i="15"/>
  <c r="I2348" i="15"/>
  <c r="S2384" i="15"/>
  <c r="S2392" i="15"/>
  <c r="O2398" i="15"/>
  <c r="R2398" i="15" s="1"/>
  <c r="S2401" i="15"/>
  <c r="R2426" i="15"/>
  <c r="R2434" i="15"/>
  <c r="R2442" i="15"/>
  <c r="R2450" i="15"/>
  <c r="O2464" i="15"/>
  <c r="R2464" i="15" s="1"/>
  <c r="S2495" i="15"/>
  <c r="R2495" i="15"/>
  <c r="S2497" i="15"/>
  <c r="S2547" i="15"/>
  <c r="R2547" i="15"/>
  <c r="S2580" i="15"/>
  <c r="S2621" i="15"/>
  <c r="S2691" i="15"/>
  <c r="R2691" i="15"/>
  <c r="S2706" i="15"/>
  <c r="R2726" i="15"/>
  <c r="S2807" i="15"/>
  <c r="R2807" i="15"/>
  <c r="R2852" i="15"/>
  <c r="S2852" i="15"/>
  <c r="S2854" i="15"/>
  <c r="Q2105" i="15"/>
  <c r="O2206" i="15"/>
  <c r="R2206" i="15" s="1"/>
  <c r="S2245" i="15"/>
  <c r="O2246" i="15"/>
  <c r="R2246" i="15" s="1"/>
  <c r="O2254" i="15"/>
  <c r="R2254" i="15" s="1"/>
  <c r="S2262" i="15"/>
  <c r="R2262" i="15"/>
  <c r="O2272" i="15"/>
  <c r="R2272" i="15" s="1"/>
  <c r="O2294" i="15"/>
  <c r="R2294" i="15" s="1"/>
  <c r="S2319" i="15"/>
  <c r="R2319" i="15"/>
  <c r="O2321" i="15"/>
  <c r="R2321" i="15" s="1"/>
  <c r="N2321" i="15"/>
  <c r="O2329" i="15"/>
  <c r="R2329" i="15" s="1"/>
  <c r="N2329" i="15"/>
  <c r="S2362" i="15"/>
  <c r="S2371" i="15"/>
  <c r="O2377" i="15"/>
  <c r="R2377" i="15" s="1"/>
  <c r="O2414" i="15"/>
  <c r="R2414" i="15" s="1"/>
  <c r="S2461" i="15"/>
  <c r="R2461" i="15"/>
  <c r="S2474" i="15"/>
  <c r="O2480" i="15"/>
  <c r="R2480" i="15" s="1"/>
  <c r="O2532" i="15"/>
  <c r="R2532" i="15" s="1"/>
  <c r="O2555" i="15"/>
  <c r="R2555" i="15" s="1"/>
  <c r="S2589" i="15"/>
  <c r="S2654" i="15"/>
  <c r="R2826" i="15"/>
  <c r="S2834" i="15"/>
  <c r="R2834" i="15"/>
  <c r="O2337" i="15"/>
  <c r="R2337" i="15" s="1"/>
  <c r="N2337" i="15"/>
  <c r="S2365" i="15"/>
  <c r="S2366" i="15"/>
  <c r="S2383" i="15"/>
  <c r="S2389" i="15"/>
  <c r="R2389" i="15"/>
  <c r="O2422" i="15"/>
  <c r="R2422" i="15" s="1"/>
  <c r="O2430" i="15"/>
  <c r="R2430" i="15" s="1"/>
  <c r="O2438" i="15"/>
  <c r="R2438" i="15" s="1"/>
  <c r="O2446" i="15"/>
  <c r="R2446" i="15" s="1"/>
  <c r="O2454" i="15"/>
  <c r="R2454" i="15" s="1"/>
  <c r="O2488" i="15"/>
  <c r="R2488" i="15" s="1"/>
  <c r="O2514" i="15"/>
  <c r="R2514" i="15" s="1"/>
  <c r="O2527" i="15"/>
  <c r="R2527" i="15" s="1"/>
  <c r="S2606" i="15"/>
  <c r="S2644" i="15"/>
  <c r="S2692" i="15"/>
  <c r="S2846" i="15"/>
  <c r="R2849" i="15"/>
  <c r="S2849" i="15"/>
  <c r="R2181" i="15"/>
  <c r="R2183" i="15"/>
  <c r="O2190" i="15"/>
  <c r="R2190" i="15" s="1"/>
  <c r="S2227" i="15"/>
  <c r="S2228" i="15"/>
  <c r="O2229" i="15"/>
  <c r="S2232" i="15"/>
  <c r="S2252" i="15"/>
  <c r="O2253" i="15"/>
  <c r="R2253" i="15" s="1"/>
  <c r="S2287" i="15"/>
  <c r="S2292" i="15"/>
  <c r="O2293" i="15"/>
  <c r="R2293" i="15" s="1"/>
  <c r="O2314" i="15"/>
  <c r="R2314" i="15" s="1"/>
  <c r="N2314" i="15"/>
  <c r="I2316" i="15"/>
  <c r="R2318" i="15"/>
  <c r="S2326" i="15"/>
  <c r="R2326" i="15"/>
  <c r="S2339" i="15"/>
  <c r="O2345" i="15"/>
  <c r="R2345" i="15" s="1"/>
  <c r="N2345" i="15"/>
  <c r="S2374" i="15"/>
  <c r="R2374" i="15"/>
  <c r="R2386" i="15"/>
  <c r="R2394" i="15"/>
  <c r="S2397" i="15"/>
  <c r="R2397" i="15"/>
  <c r="S2399" i="15"/>
  <c r="S2411" i="15"/>
  <c r="R2411" i="15"/>
  <c r="S2424" i="15"/>
  <c r="S2440" i="15"/>
  <c r="S2448" i="15"/>
  <c r="S2463" i="15"/>
  <c r="R2463" i="15"/>
  <c r="S2465" i="15"/>
  <c r="S2477" i="15"/>
  <c r="R2477" i="15"/>
  <c r="S2490" i="15"/>
  <c r="O2496" i="15"/>
  <c r="R2496" i="15" s="1"/>
  <c r="S2499" i="15"/>
  <c r="S2516" i="15"/>
  <c r="O2522" i="15"/>
  <c r="R2522" i="15" s="1"/>
  <c r="S2529" i="15"/>
  <c r="R2529" i="15"/>
  <c r="S2579" i="15"/>
  <c r="S2620" i="15"/>
  <c r="R2654" i="15"/>
  <c r="S2666" i="15"/>
  <c r="S2684" i="15"/>
  <c r="S2696" i="15"/>
  <c r="S2727" i="15"/>
  <c r="S2808" i="15"/>
  <c r="O2214" i="15"/>
  <c r="O2222" i="15"/>
  <c r="R2222" i="15" s="1"/>
  <c r="O2241" i="15"/>
  <c r="R2241" i="15" s="1"/>
  <c r="S2242" i="15"/>
  <c r="O2281" i="15"/>
  <c r="R2281" i="15" s="1"/>
  <c r="S2306" i="15"/>
  <c r="R2306" i="15"/>
  <c r="I2309" i="15"/>
  <c r="N2309" i="15"/>
  <c r="S2334" i="15"/>
  <c r="R2334" i="15"/>
  <c r="S2347" i="15"/>
  <c r="O2353" i="15"/>
  <c r="R2353" i="15" s="1"/>
  <c r="N2353" i="15"/>
  <c r="R2365" i="15"/>
  <c r="S2370" i="15"/>
  <c r="S2407" i="15"/>
  <c r="S2419" i="15"/>
  <c r="R2419" i="15"/>
  <c r="S2427" i="15"/>
  <c r="R2427" i="15"/>
  <c r="S2435" i="15"/>
  <c r="R2435" i="15"/>
  <c r="R2468" i="15"/>
  <c r="S2471" i="15"/>
  <c r="R2471" i="15"/>
  <c r="S2473" i="15"/>
  <c r="S2485" i="15"/>
  <c r="R2485" i="15"/>
  <c r="S2524" i="15"/>
  <c r="R2524" i="15"/>
  <c r="O2542" i="15"/>
  <c r="R2542" i="15" s="1"/>
  <c r="S2545" i="15"/>
  <c r="S2588" i="15"/>
  <c r="S2600" i="15"/>
  <c r="S2608" i="15"/>
  <c r="S2622" i="15"/>
  <c r="S2649" i="15"/>
  <c r="S2732" i="15"/>
  <c r="R2746" i="15"/>
  <c r="S2815" i="15"/>
  <c r="S2220" i="15"/>
  <c r="R2235" i="15"/>
  <c r="S2235" i="15"/>
  <c r="S2266" i="15"/>
  <c r="R2266" i="15"/>
  <c r="O2301" i="15"/>
  <c r="R2301" i="15" s="1"/>
  <c r="N2324" i="15"/>
  <c r="I2324" i="15"/>
  <c r="N2332" i="15"/>
  <c r="I2332" i="15"/>
  <c r="S2342" i="15"/>
  <c r="R2342" i="15"/>
  <c r="O2361" i="15"/>
  <c r="R2361" i="15" s="1"/>
  <c r="N2361" i="15"/>
  <c r="S2479" i="15"/>
  <c r="R2479" i="15"/>
  <c r="S2493" i="15"/>
  <c r="R2493" i="15"/>
  <c r="R2519" i="15"/>
  <c r="O2537" i="15"/>
  <c r="R2537" i="15" s="1"/>
  <c r="O2550" i="15"/>
  <c r="R2550" i="15" s="1"/>
  <c r="S2554" i="15"/>
  <c r="R2554" i="15"/>
  <c r="S2556" i="15"/>
  <c r="S2637" i="15"/>
  <c r="S2795" i="15"/>
  <c r="R2795" i="15"/>
  <c r="S2805" i="15"/>
  <c r="R2829" i="15"/>
  <c r="S2829" i="15"/>
  <c r="N2325" i="15"/>
  <c r="N2333" i="15"/>
  <c r="N2341" i="15"/>
  <c r="N2349" i="15"/>
  <c r="N2357" i="15"/>
  <c r="N2566" i="15"/>
  <c r="N2574" i="15"/>
  <c r="N2582" i="15"/>
  <c r="N2590" i="15"/>
  <c r="S2631" i="15"/>
  <c r="O2669" i="15"/>
  <c r="R2669" i="15" s="1"/>
  <c r="O2679" i="15"/>
  <c r="S2701" i="15"/>
  <c r="S2710" i="15"/>
  <c r="S2735" i="15"/>
  <c r="S2740" i="15"/>
  <c r="O2755" i="15"/>
  <c r="S2766" i="15"/>
  <c r="O2774" i="15"/>
  <c r="S2784" i="15"/>
  <c r="O2789" i="15"/>
  <c r="R2789" i="15" s="1"/>
  <c r="O2790" i="15"/>
  <c r="R2790" i="15" s="1"/>
  <c r="O2793" i="15"/>
  <c r="R2793" i="15" s="1"/>
  <c r="O2799" i="15"/>
  <c r="O2810" i="15"/>
  <c r="S2820" i="15"/>
  <c r="N2843" i="15"/>
  <c r="I2854" i="15"/>
  <c r="S2856" i="15"/>
  <c r="S2861" i="15"/>
  <c r="S2877" i="15"/>
  <c r="S2896" i="15"/>
  <c r="S2908" i="15"/>
  <c r="R2908" i="15"/>
  <c r="S2932" i="15"/>
  <c r="R2932" i="15"/>
  <c r="S2988" i="15"/>
  <c r="S3029" i="15"/>
  <c r="S3039" i="15"/>
  <c r="S3090" i="15"/>
  <c r="S3106" i="15"/>
  <c r="S3197" i="15"/>
  <c r="N2318" i="15"/>
  <c r="N2326" i="15"/>
  <c r="S2564" i="15"/>
  <c r="S2668" i="15"/>
  <c r="S2733" i="15"/>
  <c r="S2773" i="15"/>
  <c r="S2809" i="15"/>
  <c r="N2846" i="15"/>
  <c r="S2862" i="15"/>
  <c r="R2862" i="15"/>
  <c r="S2870" i="15"/>
  <c r="R2870" i="15"/>
  <c r="S2872" i="15"/>
  <c r="R2878" i="15"/>
  <c r="S2958" i="15"/>
  <c r="R3013" i="15"/>
  <c r="S3122" i="15"/>
  <c r="S3174" i="15"/>
  <c r="R3174" i="15"/>
  <c r="S3182" i="15"/>
  <c r="R3182" i="15"/>
  <c r="S3219" i="15"/>
  <c r="S3255" i="15"/>
  <c r="S2560" i="15"/>
  <c r="I2564" i="15"/>
  <c r="N2568" i="15"/>
  <c r="I2572" i="15"/>
  <c r="N2576" i="15"/>
  <c r="I2580" i="15"/>
  <c r="N2584" i="15"/>
  <c r="I2588" i="15"/>
  <c r="N2592" i="15"/>
  <c r="Q2596" i="15"/>
  <c r="O2663" i="15"/>
  <c r="R2663" i="15" s="1"/>
  <c r="S2685" i="15"/>
  <c r="S2726" i="15"/>
  <c r="I2846" i="15"/>
  <c r="S2853" i="15"/>
  <c r="N2858" i="15"/>
  <c r="I2858" i="15"/>
  <c r="N2866" i="15"/>
  <c r="I2866" i="15"/>
  <c r="S2867" i="15"/>
  <c r="N2874" i="15"/>
  <c r="I2874" i="15"/>
  <c r="S2890" i="15"/>
  <c r="S2931" i="15"/>
  <c r="S2965" i="15"/>
  <c r="R2965" i="15"/>
  <c r="S2981" i="15"/>
  <c r="R2981" i="15"/>
  <c r="S2997" i="15"/>
  <c r="R2997" i="15"/>
  <c r="S3003" i="15"/>
  <c r="S3138" i="15"/>
  <c r="S3171" i="15"/>
  <c r="S3222" i="15"/>
  <c r="R3222" i="15"/>
  <c r="R3241" i="15"/>
  <c r="S3241" i="15"/>
  <c r="S2924" i="15"/>
  <c r="R2924" i="15"/>
  <c r="S3155" i="15"/>
  <c r="S3199" i="15"/>
  <c r="R3199" i="15"/>
  <c r="R3246" i="15"/>
  <c r="S3246" i="15"/>
  <c r="R2335" i="15"/>
  <c r="R2343" i="15"/>
  <c r="R2351" i="15"/>
  <c r="R2359" i="15"/>
  <c r="R2367" i="15"/>
  <c r="R2375" i="15"/>
  <c r="R2396" i="15"/>
  <c r="R2412" i="15"/>
  <c r="R2420" i="15"/>
  <c r="R2428" i="15"/>
  <c r="R2436" i="15"/>
  <c r="R2444" i="15"/>
  <c r="R2452" i="15"/>
  <c r="R2462" i="15"/>
  <c r="R2470" i="15"/>
  <c r="R2478" i="15"/>
  <c r="R2486" i="15"/>
  <c r="R2494" i="15"/>
  <c r="R2502" i="15"/>
  <c r="R2520" i="15"/>
  <c r="R2530" i="15"/>
  <c r="R2540" i="15"/>
  <c r="R2548" i="15"/>
  <c r="R2558" i="15"/>
  <c r="R2576" i="15"/>
  <c r="R2584" i="15"/>
  <c r="R2592" i="15"/>
  <c r="R2597" i="15"/>
  <c r="R2612" i="15"/>
  <c r="R2625" i="15"/>
  <c r="R2630" i="15"/>
  <c r="R2634" i="15"/>
  <c r="O2641" i="15"/>
  <c r="R2641" i="15" s="1"/>
  <c r="R2699" i="15"/>
  <c r="R2704" i="15"/>
  <c r="R2712" i="15"/>
  <c r="S2734" i="15"/>
  <c r="R2757" i="15"/>
  <c r="R2782" i="15"/>
  <c r="R2783" i="15"/>
  <c r="R2787" i="15"/>
  <c r="S2798" i="15"/>
  <c r="R2801" i="15"/>
  <c r="R2818" i="15"/>
  <c r="R2819" i="15"/>
  <c r="S2964" i="15"/>
  <c r="S2980" i="15"/>
  <c r="S3015" i="15"/>
  <c r="R3015" i="15"/>
  <c r="S3021" i="15"/>
  <c r="S3047" i="15"/>
  <c r="R3047" i="15"/>
  <c r="S3053" i="15"/>
  <c r="S3069" i="15"/>
  <c r="S3082" i="15"/>
  <c r="R3108" i="15"/>
  <c r="S3112" i="15"/>
  <c r="S3223" i="15"/>
  <c r="S3227" i="15"/>
  <c r="R3227" i="15"/>
  <c r="S3243" i="15"/>
  <c r="R3243" i="15"/>
  <c r="S3245" i="15"/>
  <c r="N2330" i="15"/>
  <c r="N2338" i="15"/>
  <c r="N2346" i="15"/>
  <c r="N2354" i="15"/>
  <c r="N2362" i="15"/>
  <c r="R2458" i="15"/>
  <c r="N2571" i="15"/>
  <c r="N2579" i="15"/>
  <c r="N2587" i="15"/>
  <c r="S2693" i="15"/>
  <c r="R2758" i="15"/>
  <c r="S2785" i="15"/>
  <c r="S2812" i="15"/>
  <c r="O2838" i="15"/>
  <c r="R2838" i="15" s="1"/>
  <c r="S2843" i="15"/>
  <c r="O2845" i="15"/>
  <c r="R2845" i="15" s="1"/>
  <c r="N2847" i="15"/>
  <c r="N2849" i="15"/>
  <c r="N2850" i="15"/>
  <c r="N2852" i="15"/>
  <c r="N2853" i="15"/>
  <c r="I2857" i="15"/>
  <c r="I2865" i="15"/>
  <c r="S2868" i="15"/>
  <c r="I2873" i="15"/>
  <c r="S2876" i="15"/>
  <c r="S2885" i="15"/>
  <c r="O2889" i="15"/>
  <c r="S2898" i="15"/>
  <c r="S2903" i="15"/>
  <c r="S2913" i="15"/>
  <c r="R2950" i="15"/>
  <c r="S2966" i="15"/>
  <c r="S3059" i="15"/>
  <c r="S3075" i="15"/>
  <c r="R3082" i="15"/>
  <c r="S3104" i="15"/>
  <c r="S3140" i="15"/>
  <c r="S3149" i="15"/>
  <c r="R3149" i="15"/>
  <c r="S3173" i="15"/>
  <c r="R3173" i="15"/>
  <c r="S3238" i="15"/>
  <c r="R3238" i="15"/>
  <c r="N2315" i="15"/>
  <c r="N2323" i="15"/>
  <c r="N2331" i="15"/>
  <c r="N2339" i="15"/>
  <c r="N2347" i="15"/>
  <c r="N2355" i="15"/>
  <c r="Q2741" i="15"/>
  <c r="R2743" i="15"/>
  <c r="N2851" i="15"/>
  <c r="N2863" i="15"/>
  <c r="S2957" i="15"/>
  <c r="R2957" i="15"/>
  <c r="S2989" i="15"/>
  <c r="R2989" i="15"/>
  <c r="S3005" i="15"/>
  <c r="S3121" i="15"/>
  <c r="R3121" i="15"/>
  <c r="S3127" i="15"/>
  <c r="S3154" i="15"/>
  <c r="R3154" i="15"/>
  <c r="S3218" i="15"/>
  <c r="R3218" i="15"/>
  <c r="S3264" i="15"/>
  <c r="R3264" i="15"/>
  <c r="R2659" i="15"/>
  <c r="S2749" i="15"/>
  <c r="N2844" i="15"/>
  <c r="I2856" i="15"/>
  <c r="S2905" i="15"/>
  <c r="S2941" i="15"/>
  <c r="S3032" i="15"/>
  <c r="S3064" i="15"/>
  <c r="S3189" i="15"/>
  <c r="R3189" i="15"/>
  <c r="S3200" i="15"/>
  <c r="R3200" i="15"/>
  <c r="S3254" i="15"/>
  <c r="R3254" i="15"/>
  <c r="N2862" i="15"/>
  <c r="N2870" i="15"/>
  <c r="N2878" i="15"/>
  <c r="O3141" i="15"/>
  <c r="R3141" i="15" s="1"/>
  <c r="S3240" i="15"/>
  <c r="S3265" i="15"/>
  <c r="O3271" i="15"/>
  <c r="R3287" i="15"/>
  <c r="O3296" i="15"/>
  <c r="R3296" i="15" s="1"/>
  <c r="S3302" i="15"/>
  <c r="O3305" i="15"/>
  <c r="S3311" i="15"/>
  <c r="O3312" i="15"/>
  <c r="O3314" i="15"/>
  <c r="O3321" i="15"/>
  <c r="O3327" i="15"/>
  <c r="R3381" i="15"/>
  <c r="S3426" i="15"/>
  <c r="R3426" i="15"/>
  <c r="R3456" i="15"/>
  <c r="S3551" i="15"/>
  <c r="R3551" i="15"/>
  <c r="R3596" i="15"/>
  <c r="S3605" i="15"/>
  <c r="R3605" i="15"/>
  <c r="R3628" i="15"/>
  <c r="S3644" i="15"/>
  <c r="R3644" i="15"/>
  <c r="S3653" i="15"/>
  <c r="S3660" i="15"/>
  <c r="R3660" i="15"/>
  <c r="S3669" i="15"/>
  <c r="R3669" i="15"/>
  <c r="S3749" i="15"/>
  <c r="R3749" i="15"/>
  <c r="S3758" i="15"/>
  <c r="R3758" i="15"/>
  <c r="S3765" i="15"/>
  <c r="R3765" i="15"/>
  <c r="S3779" i="15"/>
  <c r="R3779" i="15"/>
  <c r="S3790" i="15"/>
  <c r="R3790" i="15"/>
  <c r="S3799" i="15"/>
  <c r="S3854" i="15"/>
  <c r="S3874" i="15"/>
  <c r="R3874" i="15"/>
  <c r="S3909" i="15"/>
  <c r="R3909" i="15"/>
  <c r="S3201" i="15"/>
  <c r="O3297" i="15"/>
  <c r="O3306" i="15"/>
  <c r="R3306" i="15" s="1"/>
  <c r="O3315" i="15"/>
  <c r="R3315" i="15" s="1"/>
  <c r="R3332" i="15"/>
  <c r="R3336" i="15"/>
  <c r="O3341" i="15"/>
  <c r="O3349" i="15"/>
  <c r="R3349" i="15" s="1"/>
  <c r="S3365" i="15"/>
  <c r="S3384" i="15"/>
  <c r="R3384" i="15"/>
  <c r="S3398" i="15"/>
  <c r="S3405" i="15"/>
  <c r="R3405" i="15"/>
  <c r="S3414" i="15"/>
  <c r="R3414" i="15"/>
  <c r="S3442" i="15"/>
  <c r="R3442" i="15"/>
  <c r="S3470" i="15"/>
  <c r="R3470" i="15"/>
  <c r="S3496" i="15"/>
  <c r="R3496" i="15"/>
  <c r="S3510" i="15"/>
  <c r="S3517" i="15"/>
  <c r="R3517" i="15"/>
  <c r="S3526" i="15"/>
  <c r="R3526" i="15"/>
  <c r="R3533" i="15"/>
  <c r="Q3544" i="15"/>
  <c r="S3546" i="15"/>
  <c r="R3546" i="15"/>
  <c r="S3568" i="15"/>
  <c r="R3568" i="15"/>
  <c r="S3693" i="15"/>
  <c r="S3710" i="15"/>
  <c r="R3710" i="15"/>
  <c r="S3721" i="15"/>
  <c r="R3721" i="15"/>
  <c r="R3728" i="15"/>
  <c r="S3786" i="15"/>
  <c r="R3786" i="15"/>
  <c r="S3830" i="15"/>
  <c r="R3830" i="15"/>
  <c r="S3850" i="15"/>
  <c r="S3883" i="15"/>
  <c r="R3883" i="15"/>
  <c r="S3953" i="15"/>
  <c r="R3953" i="15"/>
  <c r="R2947" i="15"/>
  <c r="R2962" i="15"/>
  <c r="R2970" i="15"/>
  <c r="R2978" i="15"/>
  <c r="R2986" i="15"/>
  <c r="R3010" i="15"/>
  <c r="R3020" i="15"/>
  <c r="R3044" i="15"/>
  <c r="R3052" i="15"/>
  <c r="R3076" i="15"/>
  <c r="R3089" i="15"/>
  <c r="R3097" i="15"/>
  <c r="R3118" i="15"/>
  <c r="R3126" i="15"/>
  <c r="R3136" i="15"/>
  <c r="O3177" i="15"/>
  <c r="R3177" i="15" s="1"/>
  <c r="S3190" i="15"/>
  <c r="R3192" i="15"/>
  <c r="O3203" i="15"/>
  <c r="R3203" i="15" s="1"/>
  <c r="R3210" i="15"/>
  <c r="S3220" i="15"/>
  <c r="S3224" i="15"/>
  <c r="R3262" i="15"/>
  <c r="S3277" i="15"/>
  <c r="O3281" i="15"/>
  <c r="R3281" i="15" s="1"/>
  <c r="O3291" i="15"/>
  <c r="R3291" i="15" s="1"/>
  <c r="O3295" i="15"/>
  <c r="O3304" i="15"/>
  <c r="S3330" i="15"/>
  <c r="O3335" i="15"/>
  <c r="O3361" i="15"/>
  <c r="S3422" i="15"/>
  <c r="R3422" i="15"/>
  <c r="S3465" i="15"/>
  <c r="R3465" i="15"/>
  <c r="S3556" i="15"/>
  <c r="R3556" i="15"/>
  <c r="R3585" i="15"/>
  <c r="S3592" i="15"/>
  <c r="R3592" i="15"/>
  <c r="S3601" i="15"/>
  <c r="R3601" i="15"/>
  <c r="S3624" i="15"/>
  <c r="R3624" i="15"/>
  <c r="S3633" i="15"/>
  <c r="R3633" i="15"/>
  <c r="S3640" i="15"/>
  <c r="S3649" i="15"/>
  <c r="R3649" i="15"/>
  <c r="S3665" i="15"/>
  <c r="R3665" i="15"/>
  <c r="S3686" i="15"/>
  <c r="R3686" i="15"/>
  <c r="S3738" i="15"/>
  <c r="R3738" i="15"/>
  <c r="S3795" i="15"/>
  <c r="R3795" i="15"/>
  <c r="R3911" i="15"/>
  <c r="S3911" i="15"/>
  <c r="S3913" i="15"/>
  <c r="R3913" i="15"/>
  <c r="R3916" i="15"/>
  <c r="S3941" i="15"/>
  <c r="R3941" i="15"/>
  <c r="S3965" i="15"/>
  <c r="R3965" i="15"/>
  <c r="O3148" i="15"/>
  <c r="S3159" i="15"/>
  <c r="O3226" i="15"/>
  <c r="S3248" i="15"/>
  <c r="O3282" i="15"/>
  <c r="R3282" i="15" s="1"/>
  <c r="O3292" i="15"/>
  <c r="R3292" i="15" s="1"/>
  <c r="O3300" i="15"/>
  <c r="O3309" i="15"/>
  <c r="O3318" i="15"/>
  <c r="O3339" i="15"/>
  <c r="R3348" i="15"/>
  <c r="O3376" i="15"/>
  <c r="S3382" i="15"/>
  <c r="S3401" i="15"/>
  <c r="R3401" i="15"/>
  <c r="S3410" i="15"/>
  <c r="S3417" i="15"/>
  <c r="R3417" i="15"/>
  <c r="S3432" i="15"/>
  <c r="R3432" i="15"/>
  <c r="S3447" i="15"/>
  <c r="R3447" i="15"/>
  <c r="S3454" i="15"/>
  <c r="S3475" i="15"/>
  <c r="R3475" i="15"/>
  <c r="R3480" i="15"/>
  <c r="S3485" i="15"/>
  <c r="R3485" i="15"/>
  <c r="S3501" i="15"/>
  <c r="R3501" i="15"/>
  <c r="R3506" i="15"/>
  <c r="S3522" i="15"/>
  <c r="R3522" i="15"/>
  <c r="S3563" i="15"/>
  <c r="R3563" i="15"/>
  <c r="S3571" i="15"/>
  <c r="R3571" i="15"/>
  <c r="S3697" i="15"/>
  <c r="S3709" i="15"/>
  <c r="R3709" i="15"/>
  <c r="S3724" i="15"/>
  <c r="S3733" i="15"/>
  <c r="R3733" i="15"/>
  <c r="S3782" i="15"/>
  <c r="R3782" i="15"/>
  <c r="S3791" i="15"/>
  <c r="S3802" i="15"/>
  <c r="R3802" i="15"/>
  <c r="S3835" i="15"/>
  <c r="R3835" i="15"/>
  <c r="S3846" i="15"/>
  <c r="R3846" i="15"/>
  <c r="S3855" i="15"/>
  <c r="R3866" i="15"/>
  <c r="S3921" i="15"/>
  <c r="R3921" i="15"/>
  <c r="S3929" i="15"/>
  <c r="S3932" i="15"/>
  <c r="R3932" i="15"/>
  <c r="R3943" i="15"/>
  <c r="S3943" i="15"/>
  <c r="S3945" i="15"/>
  <c r="R3945" i="15"/>
  <c r="R2882" i="15"/>
  <c r="R2897" i="15"/>
  <c r="S2950" i="15"/>
  <c r="S3013" i="15"/>
  <c r="S3131" i="15"/>
  <c r="R3216" i="15"/>
  <c r="R3242" i="15"/>
  <c r="R3267" i="15"/>
  <c r="S3279" i="15"/>
  <c r="S3288" i="15"/>
  <c r="S3289" i="15"/>
  <c r="S3293" i="15"/>
  <c r="S3333" i="15"/>
  <c r="S3343" i="15"/>
  <c r="R3343" i="15"/>
  <c r="S3351" i="15"/>
  <c r="R3351" i="15"/>
  <c r="S3552" i="15"/>
  <c r="R3552" i="15"/>
  <c r="S3581" i="15"/>
  <c r="R3581" i="15"/>
  <c r="S3588" i="15"/>
  <c r="S3613" i="15"/>
  <c r="R3613" i="15"/>
  <c r="S3629" i="15"/>
  <c r="R3629" i="15"/>
  <c r="S3645" i="15"/>
  <c r="R3645" i="15"/>
  <c r="S3668" i="15"/>
  <c r="R3668" i="15"/>
  <c r="S3702" i="15"/>
  <c r="R3702" i="15"/>
  <c r="S3741" i="15"/>
  <c r="S3757" i="15"/>
  <c r="S3766" i="15"/>
  <c r="R3766" i="15"/>
  <c r="S3773" i="15"/>
  <c r="R3773" i="15"/>
  <c r="S3778" i="15"/>
  <c r="R3778" i="15"/>
  <c r="S3822" i="15"/>
  <c r="R3822" i="15"/>
  <c r="S3842" i="15"/>
  <c r="R3842" i="15"/>
  <c r="S3875" i="15"/>
  <c r="S3901" i="15"/>
  <c r="R3901" i="15"/>
  <c r="S3908" i="15"/>
  <c r="R3908" i="15"/>
  <c r="S3948" i="15"/>
  <c r="R3948" i="15"/>
  <c r="S3959" i="15"/>
  <c r="R3959" i="15"/>
  <c r="O3133" i="15"/>
  <c r="O3185" i="15"/>
  <c r="S3232" i="15"/>
  <c r="S3266" i="15"/>
  <c r="S3298" i="15"/>
  <c r="O3299" i="15"/>
  <c r="S3307" i="15"/>
  <c r="O3308" i="15"/>
  <c r="S3316" i="15"/>
  <c r="O3317" i="15"/>
  <c r="O3356" i="15"/>
  <c r="S3359" i="15"/>
  <c r="O3364" i="15"/>
  <c r="R3370" i="15"/>
  <c r="Q3369" i="15"/>
  <c r="S3385" i="15"/>
  <c r="R3385" i="15"/>
  <c r="S3390" i="15"/>
  <c r="R3390" i="15"/>
  <c r="S3406" i="15"/>
  <c r="R3406" i="15"/>
  <c r="S3450" i="15"/>
  <c r="R3450" i="15"/>
  <c r="S3471" i="15"/>
  <c r="R3471" i="15"/>
  <c r="S3488" i="15"/>
  <c r="R3488" i="15"/>
  <c r="S3509" i="15"/>
  <c r="R3518" i="15"/>
  <c r="R3525" i="15"/>
  <c r="S3534" i="15"/>
  <c r="R3534" i="15"/>
  <c r="S3567" i="15"/>
  <c r="R3567" i="15"/>
  <c r="Q3566" i="15"/>
  <c r="S3720" i="15"/>
  <c r="R3720" i="15"/>
  <c r="S3787" i="15"/>
  <c r="S3818" i="15"/>
  <c r="R3818" i="15"/>
  <c r="S3851" i="15"/>
  <c r="R3862" i="15"/>
  <c r="R3882" i="15"/>
  <c r="S3899" i="15"/>
  <c r="R3899" i="15"/>
  <c r="S3914" i="15"/>
  <c r="S3937" i="15"/>
  <c r="Q3952" i="15"/>
  <c r="S3256" i="15"/>
  <c r="S3273" i="15"/>
  <c r="O3275" i="15"/>
  <c r="O3286" i="15"/>
  <c r="O3322" i="15"/>
  <c r="S3423" i="15"/>
  <c r="R3423" i="15"/>
  <c r="S3466" i="15"/>
  <c r="R3466" i="15"/>
  <c r="S3548" i="15"/>
  <c r="S3555" i="15"/>
  <c r="R3555" i="15"/>
  <c r="S3577" i="15"/>
  <c r="R3577" i="15"/>
  <c r="S3584" i="15"/>
  <c r="R3584" i="15"/>
  <c r="S3593" i="15"/>
  <c r="R3593" i="15"/>
  <c r="S3600" i="15"/>
  <c r="R3600" i="15"/>
  <c r="S3616" i="15"/>
  <c r="R3616" i="15"/>
  <c r="S3625" i="15"/>
  <c r="R3625" i="15"/>
  <c r="S3641" i="15"/>
  <c r="R3641" i="15"/>
  <c r="S3648" i="15"/>
  <c r="R3648" i="15"/>
  <c r="S3657" i="15"/>
  <c r="R3657" i="15"/>
  <c r="S3664" i="15"/>
  <c r="R3664" i="15"/>
  <c r="S3689" i="15"/>
  <c r="S3701" i="15"/>
  <c r="R3701" i="15"/>
  <c r="S3737" i="15"/>
  <c r="R3737" i="15"/>
  <c r="S3746" i="15"/>
  <c r="R3746" i="15"/>
  <c r="S3753" i="15"/>
  <c r="R3753" i="15"/>
  <c r="S3762" i="15"/>
  <c r="R3762" i="15"/>
  <c r="S3769" i="15"/>
  <c r="R3769" i="15"/>
  <c r="S3827" i="15"/>
  <c r="R3827" i="15"/>
  <c r="S3838" i="15"/>
  <c r="R3838" i="15"/>
  <c r="S3858" i="15"/>
  <c r="R3858" i="15"/>
  <c r="R3962" i="15"/>
  <c r="S3964" i="15"/>
  <c r="R3964" i="15"/>
  <c r="S3225" i="15"/>
  <c r="S3393" i="15"/>
  <c r="R3393" i="15"/>
  <c r="S3418" i="15"/>
  <c r="R3418" i="15"/>
  <c r="S3431" i="15"/>
  <c r="R3431" i="15"/>
  <c r="S3479" i="15"/>
  <c r="R3479" i="15"/>
  <c r="S3493" i="15"/>
  <c r="R3493" i="15"/>
  <c r="S3500" i="15"/>
  <c r="R3500" i="15"/>
  <c r="R3505" i="15"/>
  <c r="S3514" i="15"/>
  <c r="R3514" i="15"/>
  <c r="S3521" i="15"/>
  <c r="R3521" i="15"/>
  <c r="S3677" i="15"/>
  <c r="R3677" i="15"/>
  <c r="S3682" i="15"/>
  <c r="R3682" i="15"/>
  <c r="R3732" i="15"/>
  <c r="S3803" i="15"/>
  <c r="R3803" i="15"/>
  <c r="S3814" i="15"/>
  <c r="R3814" i="15"/>
  <c r="S3834" i="15"/>
  <c r="S3867" i="15"/>
  <c r="R3867" i="15"/>
  <c r="S3939" i="15"/>
  <c r="S3946" i="15"/>
  <c r="R3946" i="15"/>
  <c r="S3374" i="15"/>
  <c r="S3434" i="15"/>
  <c r="R3560" i="15"/>
  <c r="S3619" i="15"/>
  <c r="S3621" i="15"/>
  <c r="S3718" i="15"/>
  <c r="S3892" i="15"/>
  <c r="O3918" i="15"/>
  <c r="R3918" i="15" s="1"/>
  <c r="O3928" i="15"/>
  <c r="R3928" i="15" s="1"/>
  <c r="S3990" i="15"/>
  <c r="R3992" i="15"/>
  <c r="S3999" i="15"/>
  <c r="S4002" i="15"/>
  <c r="O4003" i="15"/>
  <c r="R4004" i="15"/>
  <c r="O4008" i="15"/>
  <c r="S4020" i="15"/>
  <c r="S4023" i="15"/>
  <c r="O4024" i="15"/>
  <c r="R4025" i="15"/>
  <c r="O4029" i="15"/>
  <c r="O4038" i="15"/>
  <c r="S4043" i="15"/>
  <c r="O4053" i="15"/>
  <c r="S4059" i="15"/>
  <c r="O4073" i="15"/>
  <c r="S4092" i="15"/>
  <c r="O4102" i="15"/>
  <c r="S4170" i="15"/>
  <c r="R4170" i="15"/>
  <c r="S4201" i="15"/>
  <c r="R4201" i="15"/>
  <c r="S4222" i="15"/>
  <c r="R4222" i="15"/>
  <c r="S4227" i="15"/>
  <c r="R4227" i="15"/>
  <c r="S4298" i="15"/>
  <c r="R4298" i="15"/>
  <c r="S4348" i="15"/>
  <c r="R4348" i="15"/>
  <c r="S4398" i="15"/>
  <c r="R4398" i="15"/>
  <c r="S4408" i="15"/>
  <c r="R4408" i="15"/>
  <c r="S3627" i="15"/>
  <c r="O3888" i="15"/>
  <c r="S3910" i="15"/>
  <c r="Q3957" i="15"/>
  <c r="R3958" i="15"/>
  <c r="S3961" i="15"/>
  <c r="O4049" i="15"/>
  <c r="S4116" i="15"/>
  <c r="O4126" i="15"/>
  <c r="S4178" i="15"/>
  <c r="R4178" i="15"/>
  <c r="S4181" i="15"/>
  <c r="R4181" i="15"/>
  <c r="S4301" i="15"/>
  <c r="R4301" i="15"/>
  <c r="R4306" i="15"/>
  <c r="S4320" i="15"/>
  <c r="R4320" i="15"/>
  <c r="S4351" i="15"/>
  <c r="S4356" i="15"/>
  <c r="R4356" i="15"/>
  <c r="S4376" i="15"/>
  <c r="R4376" i="15"/>
  <c r="S4406" i="15"/>
  <c r="S4421" i="15"/>
  <c r="S4452" i="15"/>
  <c r="R4452" i="15"/>
  <c r="S4458" i="15"/>
  <c r="R4458" i="15"/>
  <c r="S4476" i="15"/>
  <c r="R4476" i="15"/>
  <c r="S4495" i="15"/>
  <c r="R4495" i="15"/>
  <c r="S4521" i="15"/>
  <c r="R4521" i="15"/>
  <c r="O3912" i="15"/>
  <c r="S3934" i="15"/>
  <c r="O3951" i="15"/>
  <c r="O3963" i="15"/>
  <c r="O3972" i="15"/>
  <c r="R3972" i="15" s="1"/>
  <c r="O4028" i="15"/>
  <c r="S4036" i="15"/>
  <c r="O4037" i="15"/>
  <c r="O4042" i="15"/>
  <c r="O4069" i="15"/>
  <c r="O4086" i="15"/>
  <c r="S4119" i="15"/>
  <c r="R4119" i="15"/>
  <c r="S4158" i="15"/>
  <c r="R4158" i="15"/>
  <c r="S4189" i="15"/>
  <c r="R4189" i="15"/>
  <c r="S4238" i="15"/>
  <c r="R4238" i="15"/>
  <c r="S4243" i="15"/>
  <c r="R4243" i="15"/>
  <c r="S4273" i="15"/>
  <c r="R4273" i="15"/>
  <c r="R4389" i="15"/>
  <c r="R4423" i="15"/>
  <c r="S4423" i="15"/>
  <c r="R4431" i="15"/>
  <c r="S4433" i="15"/>
  <c r="R4433" i="15"/>
  <c r="S4481" i="15"/>
  <c r="R4517" i="15"/>
  <c r="S4517" i="15"/>
  <c r="R4523" i="15"/>
  <c r="S4523" i="15"/>
  <c r="K3713" i="15"/>
  <c r="S3969" i="15"/>
  <c r="S4005" i="15"/>
  <c r="S4047" i="15"/>
  <c r="S4051" i="15"/>
  <c r="S4071" i="15"/>
  <c r="S4100" i="15"/>
  <c r="S4110" i="15"/>
  <c r="R4110" i="15"/>
  <c r="S4161" i="15"/>
  <c r="S4166" i="15"/>
  <c r="R4166" i="15"/>
  <c r="S4197" i="15"/>
  <c r="R4197" i="15"/>
  <c r="S4251" i="15"/>
  <c r="S4281" i="15"/>
  <c r="R4281" i="15"/>
  <c r="S4310" i="15"/>
  <c r="R4310" i="15"/>
  <c r="S4331" i="15"/>
  <c r="R4331" i="15"/>
  <c r="S4336" i="15"/>
  <c r="R4336" i="15"/>
  <c r="R4488" i="15"/>
  <c r="S3507" i="15"/>
  <c r="R3889" i="15"/>
  <c r="O3896" i="15"/>
  <c r="R3896" i="15" s="1"/>
  <c r="O3976" i="15"/>
  <c r="O3988" i="15"/>
  <c r="O4001" i="15"/>
  <c r="R4001" i="15" s="1"/>
  <c r="O4022" i="15"/>
  <c r="R4022" i="15" s="1"/>
  <c r="O4041" i="15"/>
  <c r="S4074" i="15"/>
  <c r="R4074" i="15"/>
  <c r="S4098" i="15"/>
  <c r="S4103" i="15"/>
  <c r="S4169" i="15"/>
  <c r="R4169" i="15"/>
  <c r="S4218" i="15"/>
  <c r="R4218" i="15"/>
  <c r="S4289" i="15"/>
  <c r="S4344" i="15"/>
  <c r="R4344" i="15"/>
  <c r="S4435" i="15"/>
  <c r="R4435" i="15"/>
  <c r="R4513" i="15"/>
  <c r="R4525" i="15"/>
  <c r="S4525" i="15"/>
  <c r="S4527" i="15"/>
  <c r="O3920" i="15"/>
  <c r="S3942" i="15"/>
  <c r="S3954" i="15"/>
  <c r="O3977" i="15"/>
  <c r="R3977" i="15" s="1"/>
  <c r="S3998" i="15"/>
  <c r="S4010" i="15"/>
  <c r="O4011" i="15"/>
  <c r="O4032" i="15"/>
  <c r="O4046" i="15"/>
  <c r="O4061" i="15"/>
  <c r="O4094" i="15"/>
  <c r="S4122" i="15"/>
  <c r="S4127" i="15"/>
  <c r="R4127" i="15"/>
  <c r="S4149" i="15"/>
  <c r="S4182" i="15"/>
  <c r="R4182" i="15"/>
  <c r="S4226" i="15"/>
  <c r="R4226" i="15"/>
  <c r="S4268" i="15"/>
  <c r="R4268" i="15"/>
  <c r="S4274" i="15"/>
  <c r="R4274" i="15"/>
  <c r="S4302" i="15"/>
  <c r="R4302" i="15"/>
  <c r="S4324" i="15"/>
  <c r="R4324" i="15"/>
  <c r="S4347" i="15"/>
  <c r="R4347" i="15"/>
  <c r="S4357" i="15"/>
  <c r="R4357" i="15"/>
  <c r="S4375" i="15"/>
  <c r="R4375" i="15"/>
  <c r="S4413" i="15"/>
  <c r="R4413" i="15"/>
  <c r="S4420" i="15"/>
  <c r="R4420" i="15"/>
  <c r="S4457" i="15"/>
  <c r="S4465" i="15"/>
  <c r="S4503" i="15"/>
  <c r="S4522" i="15"/>
  <c r="R4522" i="15"/>
  <c r="S4087" i="15"/>
  <c r="R4087" i="15"/>
  <c r="R4118" i="15"/>
  <c r="S4140" i="15"/>
  <c r="R4140" i="15"/>
  <c r="S4157" i="15"/>
  <c r="R4157" i="15"/>
  <c r="S4185" i="15"/>
  <c r="S4190" i="15"/>
  <c r="R4190" i="15"/>
  <c r="S4206" i="15"/>
  <c r="S4211" i="15"/>
  <c r="R4211" i="15"/>
  <c r="S4239" i="15"/>
  <c r="R4239" i="15"/>
  <c r="S4260" i="15"/>
  <c r="R4260" i="15"/>
  <c r="S4277" i="15"/>
  <c r="R4277" i="15"/>
  <c r="S4282" i="15"/>
  <c r="R4282" i="15"/>
  <c r="S4305" i="15"/>
  <c r="R4305" i="15"/>
  <c r="S4311" i="15"/>
  <c r="R4311" i="15"/>
  <c r="S4332" i="15"/>
  <c r="R4332" i="15"/>
  <c r="S4355" i="15"/>
  <c r="R4355" i="15"/>
  <c r="S4365" i="15"/>
  <c r="R4365" i="15"/>
  <c r="R4386" i="15"/>
  <c r="S4386" i="15"/>
  <c r="S4475" i="15"/>
  <c r="R4475" i="15"/>
  <c r="R4491" i="15"/>
  <c r="S4491" i="15"/>
  <c r="R4560" i="15"/>
  <c r="S4560" i="15"/>
  <c r="S3926" i="15"/>
  <c r="S3973" i="15"/>
  <c r="S3985" i="15"/>
  <c r="O3993" i="15"/>
  <c r="R3993" i="15" s="1"/>
  <c r="O4014" i="15"/>
  <c r="R4014" i="15" s="1"/>
  <c r="S4111" i="15"/>
  <c r="R4111" i="15"/>
  <c r="S4132" i="15"/>
  <c r="S4165" i="15"/>
  <c r="R4165" i="15"/>
  <c r="S4193" i="15"/>
  <c r="R4193" i="15"/>
  <c r="S4198" i="15"/>
  <c r="R4198" i="15"/>
  <c r="S4214" i="15"/>
  <c r="R4214" i="15"/>
  <c r="S4219" i="15"/>
  <c r="R4219" i="15"/>
  <c r="S4247" i="15"/>
  <c r="R4247" i="15"/>
  <c r="R4335" i="15"/>
  <c r="S4262" i="15"/>
  <c r="R4359" i="15"/>
  <c r="O4371" i="15"/>
  <c r="R4371" i="15" s="1"/>
  <c r="S4399" i="15"/>
  <c r="S4430" i="15"/>
  <c r="R4460" i="15"/>
  <c r="O4472" i="15"/>
  <c r="R4472" i="15" s="1"/>
  <c r="O4498" i="15"/>
  <c r="R4498" i="15" s="1"/>
  <c r="O4516" i="15"/>
  <c r="R4516" i="15" s="1"/>
  <c r="S4544" i="15"/>
  <c r="S4663" i="15"/>
  <c r="S4665" i="15"/>
  <c r="S4668" i="15"/>
  <c r="S4670" i="15"/>
  <c r="S4678" i="15"/>
  <c r="R4678" i="15"/>
  <c r="S4690" i="15"/>
  <c r="S4722" i="15"/>
  <c r="S4728" i="15"/>
  <c r="O4763" i="15"/>
  <c r="R4763" i="15" s="1"/>
  <c r="O4766" i="15"/>
  <c r="R4835" i="15"/>
  <c r="S4835" i="15"/>
  <c r="S4973" i="15"/>
  <c r="R4973" i="15"/>
  <c r="S4985" i="15"/>
  <c r="R4985" i="15"/>
  <c r="S5018" i="15"/>
  <c r="R5018" i="15"/>
  <c r="S5037" i="15"/>
  <c r="R5037" i="15"/>
  <c r="R5049" i="15"/>
  <c r="S5067" i="15"/>
  <c r="R5067" i="15"/>
  <c r="S5139" i="15"/>
  <c r="R5139" i="15"/>
  <c r="S5163" i="15"/>
  <c r="S5185" i="15"/>
  <c r="S5212" i="15"/>
  <c r="R5228" i="15"/>
  <c r="S5228" i="15"/>
  <c r="S5230" i="15"/>
  <c r="R5230" i="15"/>
  <c r="R5236" i="15"/>
  <c r="R5244" i="15"/>
  <c r="S5256" i="15"/>
  <c r="R4387" i="15"/>
  <c r="O4395" i="15"/>
  <c r="O4432" i="15"/>
  <c r="S4454" i="15"/>
  <c r="O4524" i="15"/>
  <c r="R4524" i="15" s="1"/>
  <c r="S4532" i="15"/>
  <c r="O4553" i="15"/>
  <c r="R4553" i="15" s="1"/>
  <c r="S4563" i="15"/>
  <c r="S4595" i="15"/>
  <c r="O4617" i="15"/>
  <c r="R4617" i="15" s="1"/>
  <c r="S4627" i="15"/>
  <c r="S4628" i="15"/>
  <c r="R4628" i="15"/>
  <c r="S4639" i="15"/>
  <c r="R4639" i="15"/>
  <c r="O4649" i="15"/>
  <c r="R4649" i="15" s="1"/>
  <c r="S4657" i="15"/>
  <c r="R4657" i="15"/>
  <c r="S4673" i="15"/>
  <c r="R4673" i="15"/>
  <c r="O4734" i="15"/>
  <c r="R4734" i="15" s="1"/>
  <c r="R4782" i="15"/>
  <c r="S4848" i="15"/>
  <c r="R4848" i="15"/>
  <c r="O4884" i="15"/>
  <c r="R4884" i="15" s="1"/>
  <c r="S4414" i="15"/>
  <c r="S4482" i="15"/>
  <c r="S4609" i="15"/>
  <c r="S4689" i="15"/>
  <c r="S4692" i="15"/>
  <c r="S4714" i="15"/>
  <c r="R4714" i="15"/>
  <c r="R4737" i="15"/>
  <c r="S4737" i="15"/>
  <c r="R4367" i="15"/>
  <c r="S4438" i="15"/>
  <c r="R4468" i="15"/>
  <c r="R4559" i="15"/>
  <c r="S4562" i="15"/>
  <c r="S4570" i="15"/>
  <c r="S4586" i="15"/>
  <c r="S4599" i="15"/>
  <c r="R4599" i="15"/>
  <c r="S4620" i="15"/>
  <c r="R4620" i="15"/>
  <c r="S4631" i="15"/>
  <c r="R4631" i="15"/>
  <c r="S4652" i="15"/>
  <c r="R4652" i="15"/>
  <c r="S4700" i="15"/>
  <c r="R4700" i="15"/>
  <c r="O4702" i="15"/>
  <c r="R4702" i="15" s="1"/>
  <c r="S4704" i="15"/>
  <c r="S4762" i="15"/>
  <c r="R4762" i="15"/>
  <c r="S4778" i="15"/>
  <c r="R4778" i="15"/>
  <c r="R4809" i="15"/>
  <c r="S4809" i="15"/>
  <c r="S4811" i="15"/>
  <c r="R4811" i="15"/>
  <c r="O4853" i="15"/>
  <c r="R4853" i="15" s="1"/>
  <c r="S4084" i="15"/>
  <c r="S4137" i="15"/>
  <c r="R4391" i="15"/>
  <c r="R4428" i="15"/>
  <c r="S4462" i="15"/>
  <c r="S4605" i="15"/>
  <c r="S4637" i="15"/>
  <c r="S4684" i="15"/>
  <c r="S4688" i="15"/>
  <c r="R4742" i="15"/>
  <c r="S4753" i="15"/>
  <c r="R4790" i="15"/>
  <c r="S4790" i="15"/>
  <c r="S4795" i="15"/>
  <c r="O4821" i="15"/>
  <c r="R4821" i="15" s="1"/>
  <c r="S4824" i="15"/>
  <c r="R4824" i="15"/>
  <c r="S4849" i="15"/>
  <c r="R4849" i="15"/>
  <c r="O4363" i="15"/>
  <c r="R4363" i="15" s="1"/>
  <c r="S4422" i="15"/>
  <c r="R4456" i="15"/>
  <c r="O4464" i="15"/>
  <c r="R4464" i="15" s="1"/>
  <c r="R4512" i="15"/>
  <c r="R4514" i="15"/>
  <c r="S4561" i="15"/>
  <c r="S4583" i="15"/>
  <c r="R4583" i="15"/>
  <c r="S4591" i="15"/>
  <c r="R4591" i="15"/>
  <c r="O4601" i="15"/>
  <c r="R4601" i="15" s="1"/>
  <c r="S4611" i="15"/>
  <c r="S4616" i="15"/>
  <c r="O4633" i="15"/>
  <c r="R4633" i="15" s="1"/>
  <c r="S4643" i="15"/>
  <c r="S4648" i="15"/>
  <c r="S4650" i="15"/>
  <c r="S4677" i="15"/>
  <c r="R4677" i="15"/>
  <c r="R4745" i="15"/>
  <c r="S4745" i="15"/>
  <c r="S4787" i="15"/>
  <c r="R4787" i="15"/>
  <c r="R4814" i="15"/>
  <c r="S4814" i="15"/>
  <c r="S4856" i="15"/>
  <c r="S4446" i="15"/>
  <c r="S4554" i="15"/>
  <c r="S4713" i="15"/>
  <c r="R4713" i="15"/>
  <c r="S4743" i="15"/>
  <c r="R4758" i="15"/>
  <c r="S4785" i="15"/>
  <c r="S4852" i="15"/>
  <c r="R4852" i="15"/>
  <c r="S4864" i="15"/>
  <c r="R4864" i="15"/>
  <c r="S4369" i="15"/>
  <c r="S4501" i="15"/>
  <c r="R4530" i="15"/>
  <c r="O4569" i="15"/>
  <c r="R4569" i="15" s="1"/>
  <c r="O4577" i="15"/>
  <c r="R4577" i="15" s="1"/>
  <c r="O4585" i="15"/>
  <c r="R4585" i="15" s="1"/>
  <c r="R4604" i="15"/>
  <c r="S4610" i="15"/>
  <c r="R4636" i="15"/>
  <c r="S4642" i="15"/>
  <c r="S4647" i="15"/>
  <c r="R4647" i="15"/>
  <c r="S4701" i="15"/>
  <c r="R4701" i="15"/>
  <c r="S4705" i="15"/>
  <c r="S4729" i="15"/>
  <c r="R4729" i="15"/>
  <c r="R4810" i="15"/>
  <c r="S4820" i="15"/>
  <c r="R4820" i="15"/>
  <c r="R4843" i="15"/>
  <c r="O4898" i="15"/>
  <c r="R4898" i="15" s="1"/>
  <c r="O4717" i="15"/>
  <c r="R4717" i="15" s="1"/>
  <c r="O4757" i="15"/>
  <c r="R4757" i="15" s="1"/>
  <c r="O4784" i="15"/>
  <c r="R4784" i="15" s="1"/>
  <c r="S4805" i="15"/>
  <c r="O4807" i="15"/>
  <c r="R4807" i="15" s="1"/>
  <c r="O4816" i="15"/>
  <c r="R4816" i="15" s="1"/>
  <c r="O4847" i="15"/>
  <c r="R4847" i="15" s="1"/>
  <c r="O4859" i="15"/>
  <c r="O4875" i="15"/>
  <c r="O4879" i="15"/>
  <c r="O4892" i="15"/>
  <c r="R4892" i="15" s="1"/>
  <c r="O4893" i="15"/>
  <c r="R4893" i="15" s="1"/>
  <c r="O4906" i="15"/>
  <c r="R4906" i="15" s="1"/>
  <c r="S4915" i="15"/>
  <c r="R4917" i="15"/>
  <c r="S4926" i="15"/>
  <c r="S4933" i="15"/>
  <c r="R4933" i="15"/>
  <c r="S4945" i="15"/>
  <c r="R4945" i="15"/>
  <c r="S4966" i="15"/>
  <c r="S4984" i="15"/>
  <c r="S4997" i="15"/>
  <c r="R4997" i="15"/>
  <c r="S5009" i="15"/>
  <c r="R5009" i="15"/>
  <c r="S5030" i="15"/>
  <c r="S5039" i="15"/>
  <c r="S5079" i="15"/>
  <c r="R5079" i="15"/>
  <c r="S5091" i="15"/>
  <c r="R5091" i="15"/>
  <c r="S5109" i="15"/>
  <c r="R5109" i="15"/>
  <c r="S5123" i="15"/>
  <c r="R5160" i="15"/>
  <c r="S5195" i="15"/>
  <c r="S5204" i="15"/>
  <c r="R5204" i="15"/>
  <c r="S4800" i="15"/>
  <c r="S4858" i="15"/>
  <c r="S4873" i="15"/>
  <c r="S4874" i="15"/>
  <c r="O4897" i="15"/>
  <c r="R4897" i="15" s="1"/>
  <c r="S4932" i="15"/>
  <c r="S4938" i="15"/>
  <c r="S4969" i="15"/>
  <c r="R4969" i="15"/>
  <c r="S5002" i="15"/>
  <c r="R5002" i="15"/>
  <c r="R5178" i="15"/>
  <c r="S5225" i="15"/>
  <c r="R5225" i="15"/>
  <c r="S5246" i="15"/>
  <c r="R5246" i="15"/>
  <c r="R5317" i="15"/>
  <c r="S5317" i="15"/>
  <c r="S4671" i="15"/>
  <c r="S4723" i="15"/>
  <c r="O4749" i="15"/>
  <c r="R4749" i="15" s="1"/>
  <c r="S4797" i="15"/>
  <c r="O4799" i="15"/>
  <c r="R4799" i="15" s="1"/>
  <c r="S4825" i="15"/>
  <c r="O4839" i="15"/>
  <c r="R4839" i="15" s="1"/>
  <c r="O4868" i="15"/>
  <c r="R4868" i="15" s="1"/>
  <c r="S4886" i="15"/>
  <c r="O4891" i="15"/>
  <c r="O4895" i="15"/>
  <c r="O4905" i="15"/>
  <c r="R4905" i="15" s="1"/>
  <c r="O4919" i="15"/>
  <c r="S4919" i="15" s="1"/>
  <c r="S4950" i="15"/>
  <c r="S4962" i="15"/>
  <c r="S4968" i="15"/>
  <c r="S4981" i="15"/>
  <c r="R4981" i="15"/>
  <c r="S4993" i="15"/>
  <c r="R4993" i="15"/>
  <c r="S5014" i="15"/>
  <c r="S5023" i="15"/>
  <c r="S5026" i="15"/>
  <c r="R5026" i="15"/>
  <c r="S5032" i="15"/>
  <c r="S5045" i="15"/>
  <c r="S5058" i="15"/>
  <c r="R5058" i="15"/>
  <c r="S5075" i="15"/>
  <c r="S5129" i="15"/>
  <c r="S5131" i="15"/>
  <c r="R5147" i="15"/>
  <c r="S5147" i="15"/>
  <c r="S5217" i="15"/>
  <c r="R5217" i="15"/>
  <c r="S5231" i="15"/>
  <c r="S5234" i="15"/>
  <c r="S5238" i="15"/>
  <c r="R5238" i="15"/>
  <c r="O4725" i="15"/>
  <c r="S4744" i="15"/>
  <c r="O4746" i="15"/>
  <c r="O4794" i="15"/>
  <c r="S4834" i="15"/>
  <c r="O4836" i="15"/>
  <c r="S4889" i="15"/>
  <c r="S4890" i="15"/>
  <c r="O4900" i="15"/>
  <c r="S4908" i="15"/>
  <c r="R4908" i="15"/>
  <c r="S4911" i="15"/>
  <c r="S4941" i="15"/>
  <c r="R4941" i="15"/>
  <c r="S4974" i="15"/>
  <c r="S4992" i="15"/>
  <c r="S5017" i="15"/>
  <c r="S5038" i="15"/>
  <c r="S5047" i="15"/>
  <c r="R5050" i="15"/>
  <c r="S5063" i="15"/>
  <c r="R5063" i="15"/>
  <c r="S5068" i="15"/>
  <c r="R5068" i="15"/>
  <c r="S5122" i="15"/>
  <c r="R5138" i="15"/>
  <c r="R5155" i="15"/>
  <c r="S5155" i="15"/>
  <c r="R5162" i="15"/>
  <c r="S5186" i="15"/>
  <c r="R5186" i="15"/>
  <c r="R5291" i="15"/>
  <c r="S5291" i="15"/>
  <c r="S4739" i="15"/>
  <c r="S4829" i="15"/>
  <c r="S4885" i="15"/>
  <c r="O4914" i="15"/>
  <c r="R4914" i="15" s="1"/>
  <c r="S4925" i="15"/>
  <c r="R4925" i="15"/>
  <c r="S4946" i="15"/>
  <c r="R4946" i="15"/>
  <c r="S4977" i="15"/>
  <c r="R4977" i="15"/>
  <c r="S5010" i="15"/>
  <c r="S5029" i="15"/>
  <c r="R5029" i="15"/>
  <c r="S5041" i="15"/>
  <c r="S5097" i="15"/>
  <c r="S5110" i="15"/>
  <c r="R5110" i="15"/>
  <c r="S5125" i="15"/>
  <c r="R5125" i="15"/>
  <c r="S5205" i="15"/>
  <c r="R5205" i="15"/>
  <c r="S5259" i="15"/>
  <c r="S5261" i="15"/>
  <c r="R5261" i="15"/>
  <c r="R5278" i="15"/>
  <c r="S5278" i="15"/>
  <c r="R5304" i="15"/>
  <c r="S5304" i="15"/>
  <c r="R5325" i="15"/>
  <c r="S5325" i="15"/>
  <c r="R4667" i="15"/>
  <c r="R4685" i="15"/>
  <c r="R4708" i="15"/>
  <c r="S4736" i="15"/>
  <c r="O4747" i="15"/>
  <c r="R4747" i="15" s="1"/>
  <c r="R4750" i="15"/>
  <c r="R4751" i="15"/>
  <c r="S4768" i="15"/>
  <c r="S4801" i="15"/>
  <c r="S4806" i="15"/>
  <c r="O4837" i="15"/>
  <c r="R4837" i="15" s="1"/>
  <c r="R4840" i="15"/>
  <c r="R4841" i="15"/>
  <c r="S4921" i="15"/>
  <c r="R4921" i="15"/>
  <c r="S4970" i="15"/>
  <c r="S5001" i="15"/>
  <c r="R5001" i="15"/>
  <c r="S5034" i="15"/>
  <c r="R5034" i="15"/>
  <c r="S5071" i="15"/>
  <c r="R5071" i="15"/>
  <c r="S5083" i="15"/>
  <c r="R5083" i="15"/>
  <c r="S5101" i="15"/>
  <c r="R5101" i="15"/>
  <c r="S5170" i="15"/>
  <c r="R5170" i="15"/>
  <c r="S5194" i="15"/>
  <c r="R5194" i="15"/>
  <c r="S5203" i="15"/>
  <c r="R5203" i="15"/>
  <c r="S5226" i="15"/>
  <c r="R5226" i="15"/>
  <c r="R5275" i="15"/>
  <c r="O4691" i="15"/>
  <c r="R4691" i="15" s="1"/>
  <c r="O4733" i="15"/>
  <c r="R4733" i="15" s="1"/>
  <c r="O4765" i="15"/>
  <c r="R4765" i="15" s="1"/>
  <c r="S4781" i="15"/>
  <c r="O4783" i="15"/>
  <c r="R4783" i="15" s="1"/>
  <c r="O4792" i="15"/>
  <c r="R4792" i="15" s="1"/>
  <c r="O4815" i="15"/>
  <c r="R4815" i="15" s="1"/>
  <c r="O4823" i="15"/>
  <c r="R4823" i="15" s="1"/>
  <c r="O4860" i="15"/>
  <c r="R4860" i="15" s="1"/>
  <c r="O4861" i="15"/>
  <c r="R4861" i="15" s="1"/>
  <c r="O4876" i="15"/>
  <c r="R4876" i="15" s="1"/>
  <c r="O4877" i="15"/>
  <c r="R4877" i="15" s="1"/>
  <c r="S4920" i="15"/>
  <c r="O4927" i="15"/>
  <c r="R4927" i="15" s="1"/>
  <c r="S4949" i="15"/>
  <c r="R4949" i="15"/>
  <c r="S5000" i="15"/>
  <c r="S5013" i="15"/>
  <c r="S5059" i="15"/>
  <c r="S5082" i="15"/>
  <c r="R5095" i="15"/>
  <c r="S5113" i="15"/>
  <c r="R5113" i="15"/>
  <c r="S5134" i="15"/>
  <c r="R5134" i="15"/>
  <c r="S5146" i="15"/>
  <c r="R5146" i="15"/>
  <c r="S5177" i="15"/>
  <c r="R5177" i="15"/>
  <c r="S5218" i="15"/>
  <c r="R5218" i="15"/>
  <c r="S5233" i="15"/>
  <c r="R5233" i="15"/>
  <c r="S5239" i="15"/>
  <c r="R5239" i="15"/>
  <c r="S5244" i="15"/>
  <c r="R5251" i="15"/>
  <c r="S5253" i="15"/>
  <c r="R5253" i="15"/>
  <c r="S5099" i="15"/>
  <c r="O5169" i="15"/>
  <c r="S5173" i="15"/>
  <c r="S5190" i="15"/>
  <c r="S5196" i="15"/>
  <c r="S5258" i="15"/>
  <c r="S5264" i="15"/>
  <c r="S5272" i="15"/>
  <c r="O5292" i="15"/>
  <c r="S5322" i="15"/>
  <c r="S5326" i="15"/>
  <c r="S5335" i="15"/>
  <c r="S5336" i="15"/>
  <c r="R5336" i="15"/>
  <c r="S5385" i="15"/>
  <c r="S5403" i="15"/>
  <c r="S5409" i="15"/>
  <c r="O5156" i="15"/>
  <c r="R5284" i="15"/>
  <c r="S5297" i="15"/>
  <c r="S5330" i="15"/>
  <c r="S5351" i="15"/>
  <c r="S5381" i="15"/>
  <c r="S5393" i="15"/>
  <c r="S5415" i="15"/>
  <c r="R5419" i="15"/>
  <c r="S5419" i="15"/>
  <c r="S5461" i="15"/>
  <c r="R5461" i="15"/>
  <c r="S5493" i="15"/>
  <c r="R5493" i="15"/>
  <c r="O5229" i="15"/>
  <c r="O5313" i="15"/>
  <c r="R5313" i="15" s="1"/>
  <c r="S5345" i="15"/>
  <c r="R5504" i="15"/>
  <c r="S5504" i="15"/>
  <c r="S5376" i="15"/>
  <c r="R5376" i="15"/>
  <c r="S5406" i="15"/>
  <c r="R5406" i="15"/>
  <c r="R5430" i="15"/>
  <c r="R5152" i="15"/>
  <c r="R5157" i="15"/>
  <c r="S5159" i="15"/>
  <c r="R5188" i="15"/>
  <c r="R5192" i="15"/>
  <c r="R5193" i="15"/>
  <c r="R5260" i="15"/>
  <c r="S5280" i="15"/>
  <c r="S5302" i="15"/>
  <c r="S5324" i="15"/>
  <c r="S5340" i="15"/>
  <c r="R5371" i="15"/>
  <c r="S5371" i="15"/>
  <c r="R5387" i="15"/>
  <c r="S5387" i="15"/>
  <c r="S5425" i="15"/>
  <c r="R5425" i="15"/>
  <c r="S5437" i="15"/>
  <c r="R5437" i="15"/>
  <c r="S5494" i="15"/>
  <c r="R5494" i="15"/>
  <c r="S5509" i="15"/>
  <c r="R5509" i="15"/>
  <c r="O5161" i="15"/>
  <c r="O5237" i="15"/>
  <c r="S5285" i="15"/>
  <c r="S5295" i="15"/>
  <c r="S5311" i="15"/>
  <c r="S5312" i="15"/>
  <c r="R5312" i="15"/>
  <c r="S5332" i="15"/>
  <c r="O5337" i="15"/>
  <c r="R5337" i="15" s="1"/>
  <c r="S5355" i="15"/>
  <c r="S5384" i="15"/>
  <c r="R5384" i="15"/>
  <c r="S5397" i="15"/>
  <c r="R5397" i="15"/>
  <c r="S5408" i="15"/>
  <c r="R5408" i="15"/>
  <c r="S5469" i="15"/>
  <c r="R5469" i="15"/>
  <c r="S5320" i="15"/>
  <c r="R5320" i="15"/>
  <c r="S5344" i="15"/>
  <c r="R5344" i="15"/>
  <c r="S5392" i="15"/>
  <c r="R5392" i="15"/>
  <c r="R5432" i="15"/>
  <c r="S5432" i="15"/>
  <c r="S5167" i="15"/>
  <c r="S5293" i="15"/>
  <c r="S5296" i="15"/>
  <c r="S5327" i="15"/>
  <c r="R5424" i="15"/>
  <c r="R5464" i="15"/>
  <c r="S5464" i="15"/>
  <c r="R5496" i="15"/>
  <c r="S5496" i="15"/>
  <c r="O5372" i="15"/>
  <c r="S5447" i="15"/>
  <c r="O5449" i="15"/>
  <c r="O5458" i="15"/>
  <c r="R5458" i="15" s="1"/>
  <c r="S5479" i="15"/>
  <c r="O5481" i="15"/>
  <c r="O5490" i="15"/>
  <c r="R5490" i="15" s="1"/>
  <c r="O5514" i="15"/>
  <c r="R5514" i="15" s="1"/>
  <c r="O5521" i="15"/>
  <c r="R5521" i="15" s="1"/>
  <c r="O5529" i="15"/>
  <c r="R5529" i="15" s="1"/>
  <c r="O5540" i="15"/>
  <c r="S5556" i="15"/>
  <c r="S5558" i="15"/>
  <c r="O5562" i="15"/>
  <c r="R5562" i="15" s="1"/>
  <c r="S5584" i="15"/>
  <c r="R5584" i="15"/>
  <c r="O5608" i="15"/>
  <c r="R5608" i="15" s="1"/>
  <c r="S5611" i="15"/>
  <c r="R5611" i="15"/>
  <c r="S5625" i="15"/>
  <c r="R5388" i="15"/>
  <c r="O5396" i="15"/>
  <c r="S5418" i="15"/>
  <c r="S5442" i="15"/>
  <c r="O5444" i="15"/>
  <c r="R5457" i="15"/>
  <c r="R5489" i="15"/>
  <c r="S5580" i="15"/>
  <c r="R5580" i="15"/>
  <c r="S5670" i="15"/>
  <c r="R5670" i="15"/>
  <c r="S5678" i="15"/>
  <c r="R5678" i="15"/>
  <c r="R5719" i="15"/>
  <c r="S5719" i="15"/>
  <c r="R5789" i="15"/>
  <c r="S5789" i="15"/>
  <c r="S5378" i="15"/>
  <c r="S5471" i="15"/>
  <c r="R5485" i="15"/>
  <c r="S5543" i="15"/>
  <c r="S5551" i="15"/>
  <c r="S5567" i="15"/>
  <c r="S5568" i="15"/>
  <c r="R5568" i="15"/>
  <c r="S5595" i="15"/>
  <c r="R5595" i="15"/>
  <c r="O5601" i="15"/>
  <c r="R5601" i="15" s="1"/>
  <c r="S5636" i="15"/>
  <c r="R5636" i="15"/>
  <c r="S5651" i="15"/>
  <c r="R5651" i="15"/>
  <c r="S5657" i="15"/>
  <c r="R5657" i="15"/>
  <c r="Q5656" i="15"/>
  <c r="R5680" i="15"/>
  <c r="S5680" i="15"/>
  <c r="S5731" i="15"/>
  <c r="R5731" i="15"/>
  <c r="R5734" i="15"/>
  <c r="R5744" i="15"/>
  <c r="S5779" i="15"/>
  <c r="R5779" i="15"/>
  <c r="O5380" i="15"/>
  <c r="R5380" i="15" s="1"/>
  <c r="S5434" i="15"/>
  <c r="O5436" i="15"/>
  <c r="R5436" i="15" s="1"/>
  <c r="S5466" i="15"/>
  <c r="O5468" i="15"/>
  <c r="R5468" i="15" s="1"/>
  <c r="S5488" i="15"/>
  <c r="S5498" i="15"/>
  <c r="R5500" i="15"/>
  <c r="O5516" i="15"/>
  <c r="O5532" i="15"/>
  <c r="R5532" i="15" s="1"/>
  <c r="R5533" i="15"/>
  <c r="S5542" i="15"/>
  <c r="S5548" i="15"/>
  <c r="S5550" i="15"/>
  <c r="O5554" i="15"/>
  <c r="R5554" i="15" s="1"/>
  <c r="O5561" i="15"/>
  <c r="R5561" i="15" s="1"/>
  <c r="S5564" i="15"/>
  <c r="R5564" i="15"/>
  <c r="O5570" i="15"/>
  <c r="R5570" i="15" s="1"/>
  <c r="S5604" i="15"/>
  <c r="S5624" i="15"/>
  <c r="S5650" i="15"/>
  <c r="S5727" i="15"/>
  <c r="S5763" i="15"/>
  <c r="S5784" i="15"/>
  <c r="S5362" i="15"/>
  <c r="S5426" i="15"/>
  <c r="S5463" i="15"/>
  <c r="S5506" i="15"/>
  <c r="S5607" i="15"/>
  <c r="R5607" i="15"/>
  <c r="R5612" i="15"/>
  <c r="S5627" i="15"/>
  <c r="R5627" i="15"/>
  <c r="R5639" i="15"/>
  <c r="R5713" i="15"/>
  <c r="S5713" i="15"/>
  <c r="R5716" i="15"/>
  <c r="S5716" i="15"/>
  <c r="R5821" i="15"/>
  <c r="S5821" i="15"/>
  <c r="O5364" i="15"/>
  <c r="R5364" i="15" s="1"/>
  <c r="S5395" i="15"/>
  <c r="O5428" i="15"/>
  <c r="R5428" i="15" s="1"/>
  <c r="S5443" i="15"/>
  <c r="S5448" i="15"/>
  <c r="O5460" i="15"/>
  <c r="R5460" i="15" s="1"/>
  <c r="S5475" i="15"/>
  <c r="S5480" i="15"/>
  <c r="O5492" i="15"/>
  <c r="R5492" i="15" s="1"/>
  <c r="S5505" i="15"/>
  <c r="S5528" i="15"/>
  <c r="O5537" i="15"/>
  <c r="R5537" i="15" s="1"/>
  <c r="S5575" i="15"/>
  <c r="O5600" i="15"/>
  <c r="R5600" i="15" s="1"/>
  <c r="S5603" i="15"/>
  <c r="R5603" i="15"/>
  <c r="O5609" i="15"/>
  <c r="R5609" i="15" s="1"/>
  <c r="S5626" i="15"/>
  <c r="R5703" i="15"/>
  <c r="S5808" i="15"/>
  <c r="S5842" i="15"/>
  <c r="R5842" i="15"/>
  <c r="R5845" i="15"/>
  <c r="S5845" i="15"/>
  <c r="S5522" i="15"/>
  <c r="S5530" i="15"/>
  <c r="O5553" i="15"/>
  <c r="R5553" i="15" s="1"/>
  <c r="S5572" i="15"/>
  <c r="R5572" i="15"/>
  <c r="O5578" i="15"/>
  <c r="R5578" i="15" s="1"/>
  <c r="S5620" i="15"/>
  <c r="S5635" i="15"/>
  <c r="R5635" i="15"/>
  <c r="R5647" i="15"/>
  <c r="R5732" i="15"/>
  <c r="R5778" i="15"/>
  <c r="S5781" i="15"/>
  <c r="R5792" i="15"/>
  <c r="S5792" i="15"/>
  <c r="S5370" i="15"/>
  <c r="S5472" i="15"/>
  <c r="S5482" i="15"/>
  <c r="S5515" i="15"/>
  <c r="O5545" i="15"/>
  <c r="R5545" i="15" s="1"/>
  <c r="S5581" i="15"/>
  <c r="O5593" i="15"/>
  <c r="R5593" i="15" s="1"/>
  <c r="S5662" i="15"/>
  <c r="R5662" i="15"/>
  <c r="S5667" i="15"/>
  <c r="R5667" i="15"/>
  <c r="S5758" i="15"/>
  <c r="R5758" i="15"/>
  <c r="S5765" i="15"/>
  <c r="R5765" i="15"/>
  <c r="S5794" i="15"/>
  <c r="R5794" i="15"/>
  <c r="R5797" i="15"/>
  <c r="S5797" i="15"/>
  <c r="O5689" i="15"/>
  <c r="S5699" i="15"/>
  <c r="S5740" i="15"/>
  <c r="S5751" i="15"/>
  <c r="O5753" i="15"/>
  <c r="O5762" i="15"/>
  <c r="R5762" i="15" s="1"/>
  <c r="O5769" i="15"/>
  <c r="S5786" i="15"/>
  <c r="S5799" i="15"/>
  <c r="O5801" i="15"/>
  <c r="O5817" i="15"/>
  <c r="S5836" i="15"/>
  <c r="O5839" i="15"/>
  <c r="R5839" i="15" s="1"/>
  <c r="O5846" i="15"/>
  <c r="R5846" i="15" s="1"/>
  <c r="S5853" i="15"/>
  <c r="S5906" i="15"/>
  <c r="K5913" i="15"/>
  <c r="K7971" i="15" s="1"/>
  <c r="S5918" i="15"/>
  <c r="O5925" i="15"/>
  <c r="R5925" i="15" s="1"/>
  <c r="S5928" i="15"/>
  <c r="R5928" i="15"/>
  <c r="S5950" i="15"/>
  <c r="R5950" i="15"/>
  <c r="S5970" i="15"/>
  <c r="S5977" i="15"/>
  <c r="R5977" i="15"/>
  <c r="S5982" i="15"/>
  <c r="R5982" i="15"/>
  <c r="S5990" i="15"/>
  <c r="R5990" i="15"/>
  <c r="S5998" i="15"/>
  <c r="R5998" i="15"/>
  <c r="S6001" i="15"/>
  <c r="R6001" i="15"/>
  <c r="R6009" i="15"/>
  <c r="S6026" i="15"/>
  <c r="R6026" i="15"/>
  <c r="S6029" i="15"/>
  <c r="R6029" i="15"/>
  <c r="S6034" i="15"/>
  <c r="R6034" i="15"/>
  <c r="S6042" i="15"/>
  <c r="R6042" i="15"/>
  <c r="S6063" i="15"/>
  <c r="R6063" i="15"/>
  <c r="S6111" i="15"/>
  <c r="R6136" i="15"/>
  <c r="S6136" i="15"/>
  <c r="S6138" i="15"/>
  <c r="R6138" i="15"/>
  <c r="R6141" i="15"/>
  <c r="S6178" i="15"/>
  <c r="R6178" i="15"/>
  <c r="S5684" i="15"/>
  <c r="O5686" i="15"/>
  <c r="O5694" i="15"/>
  <c r="S5739" i="15"/>
  <c r="O5748" i="15"/>
  <c r="S5796" i="15"/>
  <c r="O5798" i="15"/>
  <c r="O5825" i="15"/>
  <c r="S5844" i="15"/>
  <c r="S5909" i="15"/>
  <c r="S5933" i="15"/>
  <c r="S5945" i="15"/>
  <c r="R5945" i="15"/>
  <c r="S5984" i="15"/>
  <c r="S5992" i="15"/>
  <c r="S6000" i="15"/>
  <c r="S6028" i="15"/>
  <c r="S6036" i="15"/>
  <c r="S6046" i="15"/>
  <c r="R6046" i="15"/>
  <c r="S6105" i="15"/>
  <c r="R6105" i="15"/>
  <c r="S6118" i="15"/>
  <c r="S6125" i="15"/>
  <c r="R6125" i="15"/>
  <c r="S6130" i="15"/>
  <c r="R6130" i="15"/>
  <c r="S6166" i="15"/>
  <c r="R6166" i="15"/>
  <c r="R6176" i="15"/>
  <c r="S6176" i="15"/>
  <c r="O5681" i="15"/>
  <c r="O5691" i="15"/>
  <c r="O5720" i="15"/>
  <c r="S5738" i="15"/>
  <c r="O5745" i="15"/>
  <c r="O5793" i="15"/>
  <c r="O5833" i="15"/>
  <c r="R5833" i="15" s="1"/>
  <c r="O5862" i="15"/>
  <c r="R5862" i="15" s="1"/>
  <c r="S5898" i="15"/>
  <c r="R5898" i="15"/>
  <c r="S5927" i="15"/>
  <c r="S5936" i="15"/>
  <c r="S5953" i="15"/>
  <c r="R5953" i="15"/>
  <c r="S5958" i="15"/>
  <c r="R5958" i="15"/>
  <c r="S5994" i="15"/>
  <c r="S6010" i="15"/>
  <c r="S6030" i="15"/>
  <c r="S6050" i="15"/>
  <c r="R6050" i="15"/>
  <c r="S6082" i="15"/>
  <c r="R6082" i="15"/>
  <c r="R6101" i="15"/>
  <c r="S6157" i="15"/>
  <c r="R6157" i="15"/>
  <c r="S6191" i="15"/>
  <c r="S5737" i="15"/>
  <c r="S5948" i="15"/>
  <c r="R5948" i="15"/>
  <c r="S5981" i="15"/>
  <c r="R5981" i="15"/>
  <c r="S5997" i="15"/>
  <c r="S6021" i="15"/>
  <c r="R6025" i="15"/>
  <c r="S6041" i="15"/>
  <c r="R6041" i="15"/>
  <c r="S6133" i="15"/>
  <c r="R6133" i="15"/>
  <c r="S6147" i="15"/>
  <c r="R6147" i="15"/>
  <c r="R6168" i="15"/>
  <c r="S6168" i="15"/>
  <c r="S6171" i="15"/>
  <c r="R6171" i="15"/>
  <c r="R6214" i="15"/>
  <c r="S6214" i="15"/>
  <c r="S5688" i="15"/>
  <c r="O5692" i="15"/>
  <c r="R5692" i="15" s="1"/>
  <c r="S5710" i="15"/>
  <c r="O5746" i="15"/>
  <c r="R5746" i="15" s="1"/>
  <c r="R5749" i="15"/>
  <c r="S5773" i="15"/>
  <c r="S5783" i="15"/>
  <c r="S5800" i="15"/>
  <c r="S5805" i="15"/>
  <c r="S5831" i="15"/>
  <c r="R5834" i="15"/>
  <c r="S5837" i="15"/>
  <c r="S5860" i="15"/>
  <c r="S5864" i="15"/>
  <c r="S5866" i="15"/>
  <c r="S5874" i="15"/>
  <c r="S5890" i="15"/>
  <c r="R5903" i="15"/>
  <c r="O5917" i="15"/>
  <c r="S5961" i="15"/>
  <c r="R5961" i="15"/>
  <c r="S5966" i="15"/>
  <c r="R5966" i="15"/>
  <c r="S6045" i="15"/>
  <c r="S6088" i="15"/>
  <c r="R6088" i="15"/>
  <c r="S6094" i="15"/>
  <c r="R6094" i="15"/>
  <c r="S6109" i="15"/>
  <c r="R6109" i="15"/>
  <c r="S6129" i="15"/>
  <c r="R6129" i="15"/>
  <c r="R6229" i="15"/>
  <c r="S6229" i="15"/>
  <c r="R6232" i="15"/>
  <c r="O5705" i="15"/>
  <c r="R5705" i="15" s="1"/>
  <c r="O5709" i="15"/>
  <c r="R5709" i="15" s="1"/>
  <c r="O5718" i="15"/>
  <c r="R5718" i="15" s="1"/>
  <c r="S5733" i="15"/>
  <c r="O5735" i="15"/>
  <c r="R5735" i="15" s="1"/>
  <c r="S5747" i="15"/>
  <c r="O5764" i="15"/>
  <c r="R5764" i="15" s="1"/>
  <c r="S5780" i="15"/>
  <c r="O5782" i="15"/>
  <c r="R5782" i="15" s="1"/>
  <c r="O5791" i="15"/>
  <c r="R5791" i="15" s="1"/>
  <c r="S5812" i="15"/>
  <c r="O5815" i="15"/>
  <c r="R5815" i="15" s="1"/>
  <c r="O5822" i="15"/>
  <c r="R5822" i="15" s="1"/>
  <c r="S5830" i="15"/>
  <c r="R5843" i="15"/>
  <c r="S5859" i="15"/>
  <c r="S5869" i="15"/>
  <c r="S5877" i="15"/>
  <c r="S5912" i="15"/>
  <c r="S5924" i="15"/>
  <c r="R5924" i="15"/>
  <c r="S5929" i="15"/>
  <c r="R5929" i="15"/>
  <c r="S5957" i="15"/>
  <c r="R5957" i="15"/>
  <c r="S5980" i="15"/>
  <c r="S6004" i="15"/>
  <c r="S6017" i="15"/>
  <c r="S6057" i="15"/>
  <c r="S6059" i="15"/>
  <c r="R6059" i="15"/>
  <c r="S6064" i="15"/>
  <c r="R6064" i="15"/>
  <c r="Q6080" i="15"/>
  <c r="R6081" i="15"/>
  <c r="Q6110" i="15"/>
  <c r="S6158" i="15"/>
  <c r="S6165" i="15"/>
  <c r="S6224" i="15"/>
  <c r="O5723" i="15"/>
  <c r="R5723" i="15" s="1"/>
  <c r="S5759" i="15"/>
  <c r="S5820" i="15"/>
  <c r="S5868" i="15"/>
  <c r="R5871" i="15"/>
  <c r="S5876" i="15"/>
  <c r="R5879" i="15"/>
  <c r="S5884" i="15"/>
  <c r="R5887" i="15"/>
  <c r="S5892" i="15"/>
  <c r="R5895" i="15"/>
  <c r="S5922" i="15"/>
  <c r="S5969" i="15"/>
  <c r="R5969" i="15"/>
  <c r="S5974" i="15"/>
  <c r="R5974" i="15"/>
  <c r="R6170" i="15"/>
  <c r="S6263" i="15"/>
  <c r="R6263" i="15"/>
  <c r="S5741" i="15"/>
  <c r="S5754" i="15"/>
  <c r="S5772" i="15"/>
  <c r="S5804" i="15"/>
  <c r="S5828" i="15"/>
  <c r="S5870" i="15"/>
  <c r="S5894" i="15"/>
  <c r="S5904" i="15"/>
  <c r="S5937" i="15"/>
  <c r="R5937" i="15"/>
  <c r="S5965" i="15"/>
  <c r="R5965" i="15"/>
  <c r="S6051" i="15"/>
  <c r="R6051" i="15"/>
  <c r="S6067" i="15"/>
  <c r="R6067" i="15"/>
  <c r="S6083" i="15"/>
  <c r="R6083" i="15"/>
  <c r="S6102" i="15"/>
  <c r="R6102" i="15"/>
  <c r="S6117" i="15"/>
  <c r="R6117" i="15"/>
  <c r="S6122" i="15"/>
  <c r="R6122" i="15"/>
  <c r="S6134" i="15"/>
  <c r="R6134" i="15"/>
  <c r="S6156" i="15"/>
  <c r="R6156" i="15"/>
  <c r="S6044" i="15"/>
  <c r="S6056" i="15"/>
  <c r="S6061" i="15"/>
  <c r="S6076" i="15"/>
  <c r="S6085" i="15"/>
  <c r="S6112" i="15"/>
  <c r="S6119" i="15"/>
  <c r="O6153" i="15"/>
  <c r="S6183" i="15"/>
  <c r="S6184" i="15"/>
  <c r="O6190" i="15"/>
  <c r="S6190" i="15" s="1"/>
  <c r="S6198" i="15"/>
  <c r="S6203" i="15"/>
  <c r="R6205" i="15"/>
  <c r="O6215" i="15"/>
  <c r="R6215" i="15" s="1"/>
  <c r="S6218" i="15"/>
  <c r="O6221" i="15"/>
  <c r="R6221" i="15" s="1"/>
  <c r="S6277" i="15"/>
  <c r="R6277" i="15"/>
  <c r="S6322" i="15"/>
  <c r="R6322" i="15"/>
  <c r="S6324" i="15"/>
  <c r="S6362" i="15"/>
  <c r="R6362" i="15"/>
  <c r="S6393" i="15"/>
  <c r="S6448" i="15"/>
  <c r="R6448" i="15"/>
  <c r="S6453" i="15"/>
  <c r="R6456" i="15"/>
  <c r="S6456" i="15"/>
  <c r="O6177" i="15"/>
  <c r="S6196" i="15"/>
  <c r="S6202" i="15"/>
  <c r="S6226" i="15"/>
  <c r="O6238" i="15"/>
  <c r="S6257" i="15"/>
  <c r="S6264" i="15"/>
  <c r="O6272" i="15"/>
  <c r="R6272" i="15" s="1"/>
  <c r="O6279" i="15"/>
  <c r="S6282" i="15"/>
  <c r="R6282" i="15"/>
  <c r="S6295" i="15"/>
  <c r="R6295" i="15"/>
  <c r="S6298" i="15"/>
  <c r="S6313" i="15"/>
  <c r="S6318" i="15"/>
  <c r="R6318" i="15"/>
  <c r="S6330" i="15"/>
  <c r="R6330" i="15"/>
  <c r="S6388" i="15"/>
  <c r="R6388" i="15"/>
  <c r="S6258" i="15"/>
  <c r="R6258" i="15"/>
  <c r="S6309" i="15"/>
  <c r="R6309" i="15"/>
  <c r="S6326" i="15"/>
  <c r="R6326" i="15"/>
  <c r="S6338" i="15"/>
  <c r="R6338" i="15"/>
  <c r="S6354" i="15"/>
  <c r="R6354" i="15"/>
  <c r="S6366" i="15"/>
  <c r="R6372" i="15"/>
  <c r="S6372" i="15"/>
  <c r="R6075" i="15"/>
  <c r="R6077" i="15"/>
  <c r="R6079" i="15"/>
  <c r="R6149" i="15"/>
  <c r="R6154" i="15"/>
  <c r="O6161" i="15"/>
  <c r="R6161" i="15" s="1"/>
  <c r="O6210" i="15"/>
  <c r="R6210" i="15" s="1"/>
  <c r="O6223" i="15"/>
  <c r="R6223" i="15" s="1"/>
  <c r="R6239" i="15"/>
  <c r="S6261" i="15"/>
  <c r="S6269" i="15"/>
  <c r="S6292" i="15"/>
  <c r="R6292" i="15"/>
  <c r="R6334" i="15"/>
  <c r="S6375" i="15"/>
  <c r="R6375" i="15"/>
  <c r="R6427" i="15"/>
  <c r="S6427" i="15"/>
  <c r="S6433" i="15"/>
  <c r="S6208" i="15"/>
  <c r="O6211" i="15"/>
  <c r="R6211" i="15" s="1"/>
  <c r="S6288" i="15"/>
  <c r="R6288" i="15"/>
  <c r="S6308" i="15"/>
  <c r="S6337" i="15"/>
  <c r="S6343" i="15"/>
  <c r="R6343" i="15"/>
  <c r="S6345" i="15"/>
  <c r="S6351" i="15"/>
  <c r="R6351" i="15"/>
  <c r="S6353" i="15"/>
  <c r="S6361" i="15"/>
  <c r="R6361" i="15"/>
  <c r="S6369" i="15"/>
  <c r="R6369" i="15"/>
  <c r="S6462" i="15"/>
  <c r="R6462" i="15"/>
  <c r="R6464" i="15"/>
  <c r="R6137" i="15"/>
  <c r="O6145" i="15"/>
  <c r="R6145" i="15" s="1"/>
  <c r="O6192" i="15"/>
  <c r="R6192" i="15" s="1"/>
  <c r="O6197" i="15"/>
  <c r="R6197" i="15" s="1"/>
  <c r="R6225" i="15"/>
  <c r="S6235" i="15"/>
  <c r="O6246" i="15"/>
  <c r="R6246" i="15" s="1"/>
  <c r="O6271" i="15"/>
  <c r="S6273" i="15"/>
  <c r="R6317" i="15"/>
  <c r="S6445" i="15"/>
  <c r="R6445" i="15"/>
  <c r="O6285" i="15"/>
  <c r="R6285" i="15" s="1"/>
  <c r="S6325" i="15"/>
  <c r="R6325" i="15"/>
  <c r="S6339" i="15"/>
  <c r="R6339" i="15"/>
  <c r="S6347" i="15"/>
  <c r="R6347" i="15"/>
  <c r="S6411" i="15"/>
  <c r="R6411" i="15"/>
  <c r="S6417" i="15"/>
  <c r="R6417" i="15"/>
  <c r="S6151" i="15"/>
  <c r="S6201" i="15"/>
  <c r="S6242" i="15"/>
  <c r="R6247" i="15"/>
  <c r="R6255" i="15"/>
  <c r="S6304" i="15"/>
  <c r="R6304" i="15"/>
  <c r="S6314" i="15"/>
  <c r="S6316" i="15"/>
  <c r="S6333" i="15"/>
  <c r="R6333" i="15"/>
  <c r="S6374" i="15"/>
  <c r="S6382" i="15"/>
  <c r="R6382" i="15"/>
  <c r="R6414" i="15"/>
  <c r="S6421" i="15"/>
  <c r="S6429" i="15"/>
  <c r="R6429" i="15"/>
  <c r="S6432" i="15"/>
  <c r="R6432" i="15"/>
  <c r="S6480" i="15"/>
  <c r="S6371" i="15"/>
  <c r="S6384" i="15"/>
  <c r="O6428" i="15"/>
  <c r="O6484" i="15"/>
  <c r="R6484" i="15" s="1"/>
  <c r="O6488" i="15"/>
  <c r="O6502" i="15"/>
  <c r="R6502" i="15" s="1"/>
  <c r="S6504" i="15"/>
  <c r="S6511" i="15"/>
  <c r="S6555" i="15"/>
  <c r="S6571" i="15"/>
  <c r="S6603" i="15"/>
  <c r="S6645" i="15"/>
  <c r="R6645" i="15"/>
  <c r="S6659" i="15"/>
  <c r="R6659" i="15"/>
  <c r="R6675" i="15"/>
  <c r="R6745" i="15"/>
  <c r="S6745" i="15"/>
  <c r="S6750" i="15"/>
  <c r="R6750" i="15"/>
  <c r="O6360" i="15"/>
  <c r="O6386" i="15"/>
  <c r="O6452" i="15"/>
  <c r="O6469" i="15"/>
  <c r="S6475" i="15"/>
  <c r="O6497" i="15"/>
  <c r="S6512" i="15"/>
  <c r="R6512" i="15"/>
  <c r="S6529" i="15"/>
  <c r="R6529" i="15"/>
  <c r="O6538" i="15"/>
  <c r="S6541" i="15"/>
  <c r="R6541" i="15"/>
  <c r="S6624" i="15"/>
  <c r="R6624" i="15"/>
  <c r="S6689" i="15"/>
  <c r="R6689" i="15"/>
  <c r="R6732" i="15"/>
  <c r="S6801" i="15"/>
  <c r="R6801" i="15"/>
  <c r="S6434" i="15"/>
  <c r="S6472" i="15"/>
  <c r="O6531" i="15"/>
  <c r="R6531" i="15" s="1"/>
  <c r="S6551" i="15"/>
  <c r="R6551" i="15"/>
  <c r="S6570" i="15"/>
  <c r="R6570" i="15"/>
  <c r="S6574" i="15"/>
  <c r="R6574" i="15"/>
  <c r="S6583" i="15"/>
  <c r="R6583" i="15"/>
  <c r="S6586" i="15"/>
  <c r="R6586" i="15"/>
  <c r="S6590" i="15"/>
  <c r="R6590" i="15"/>
  <c r="S6599" i="15"/>
  <c r="R6599" i="15"/>
  <c r="S6615" i="15"/>
  <c r="R6615" i="15"/>
  <c r="S6618" i="15"/>
  <c r="R6618" i="15"/>
  <c r="S6620" i="15"/>
  <c r="R6620" i="15"/>
  <c r="R6630" i="15"/>
  <c r="S6630" i="15"/>
  <c r="S6634" i="15"/>
  <c r="S6674" i="15"/>
  <c r="R6674" i="15"/>
  <c r="S6682" i="15"/>
  <c r="R6682" i="15"/>
  <c r="S6688" i="15"/>
  <c r="R6688" i="15"/>
  <c r="R6290" i="15"/>
  <c r="R6300" i="15"/>
  <c r="R6302" i="15"/>
  <c r="R6307" i="15"/>
  <c r="R6312" i="15"/>
  <c r="R6328" i="15"/>
  <c r="R6341" i="15"/>
  <c r="R6349" i="15"/>
  <c r="R6357" i="15"/>
  <c r="R6368" i="15"/>
  <c r="S6392" i="15"/>
  <c r="R6404" i="15"/>
  <c r="O6407" i="15"/>
  <c r="R6407" i="15" s="1"/>
  <c r="O6436" i="15"/>
  <c r="R6436" i="15" s="1"/>
  <c r="O6481" i="15"/>
  <c r="Q6515" i="15"/>
  <c r="S6534" i="15"/>
  <c r="O6544" i="15"/>
  <c r="R6544" i="15" s="1"/>
  <c r="O6560" i="15"/>
  <c r="R6560" i="15" s="1"/>
  <c r="O6576" i="15"/>
  <c r="R6576" i="15" s="1"/>
  <c r="O6592" i="15"/>
  <c r="R6592" i="15" s="1"/>
  <c r="O6608" i="15"/>
  <c r="R6608" i="15" s="1"/>
  <c r="S6650" i="15"/>
  <c r="R6650" i="15"/>
  <c r="S6654" i="15"/>
  <c r="R6654" i="15"/>
  <c r="S6664" i="15"/>
  <c r="R6669" i="15"/>
  <c r="S6669" i="15"/>
  <c r="S6693" i="15"/>
  <c r="R6701" i="15"/>
  <c r="S6701" i="15"/>
  <c r="S6789" i="15"/>
  <c r="R6789" i="15"/>
  <c r="S6463" i="15"/>
  <c r="O6474" i="15"/>
  <c r="R6474" i="15" s="1"/>
  <c r="O6518" i="15"/>
  <c r="R6518" i="15" s="1"/>
  <c r="S6627" i="15"/>
  <c r="R6627" i="15"/>
  <c r="S6646" i="15"/>
  <c r="R6646" i="15"/>
  <c r="R6656" i="15"/>
  <c r="S6656" i="15"/>
  <c r="S6658" i="15"/>
  <c r="R6658" i="15"/>
  <c r="S6710" i="15"/>
  <c r="R6710" i="15"/>
  <c r="S6718" i="15"/>
  <c r="R6718" i="15"/>
  <c r="R6757" i="15"/>
  <c r="S6757" i="15"/>
  <c r="O6420" i="15"/>
  <c r="R6420" i="15" s="1"/>
  <c r="R6431" i="15"/>
  <c r="S6442" i="15"/>
  <c r="S6451" i="15"/>
  <c r="O6473" i="15"/>
  <c r="R6510" i="15"/>
  <c r="O6530" i="15"/>
  <c r="S6549" i="15"/>
  <c r="S6565" i="15"/>
  <c r="S6597" i="15"/>
  <c r="S6613" i="15"/>
  <c r="S6644" i="15"/>
  <c r="R6644" i="15"/>
  <c r="S6400" i="15"/>
  <c r="O6466" i="15"/>
  <c r="R6466" i="15" s="1"/>
  <c r="S6471" i="15"/>
  <c r="S6500" i="15"/>
  <c r="R6500" i="15"/>
  <c r="R6516" i="15"/>
  <c r="R6521" i="15"/>
  <c r="O6539" i="15"/>
  <c r="R6539" i="15" s="1"/>
  <c r="S6543" i="15"/>
  <c r="S6546" i="15"/>
  <c r="R6546" i="15"/>
  <c r="R6559" i="15"/>
  <c r="S6562" i="15"/>
  <c r="R6562" i="15"/>
  <c r="S6575" i="15"/>
  <c r="R6575" i="15"/>
  <c r="S6578" i="15"/>
  <c r="R6578" i="15"/>
  <c r="S6582" i="15"/>
  <c r="R6582" i="15"/>
  <c r="S6594" i="15"/>
  <c r="R6594" i="15"/>
  <c r="S6598" i="15"/>
  <c r="R6598" i="15"/>
  <c r="S6607" i="15"/>
  <c r="R6607" i="15"/>
  <c r="S6614" i="15"/>
  <c r="R6614" i="15"/>
  <c r="S6633" i="15"/>
  <c r="R6633" i="15"/>
  <c r="S6653" i="15"/>
  <c r="R6653" i="15"/>
  <c r="R6765" i="15"/>
  <c r="S6765" i="15"/>
  <c r="O6489" i="15"/>
  <c r="R6489" i="15" s="1"/>
  <c r="O6552" i="15"/>
  <c r="R6552" i="15" s="1"/>
  <c r="O6568" i="15"/>
  <c r="R6568" i="15" s="1"/>
  <c r="O6584" i="15"/>
  <c r="R6584" i="15" s="1"/>
  <c r="O6600" i="15"/>
  <c r="R6600" i="15" s="1"/>
  <c r="O6616" i="15"/>
  <c r="R6616" i="15" s="1"/>
  <c r="S6695" i="15"/>
  <c r="R6695" i="15"/>
  <c r="S6699" i="15"/>
  <c r="R6699" i="15"/>
  <c r="S6703" i="15"/>
  <c r="R6703" i="15"/>
  <c r="S6723" i="15"/>
  <c r="R6723" i="15"/>
  <c r="S6755" i="15"/>
  <c r="R6755" i="15"/>
  <c r="R6635" i="15"/>
  <c r="S6640" i="15"/>
  <c r="O6715" i="15"/>
  <c r="R6715" i="15" s="1"/>
  <c r="O6742" i="15"/>
  <c r="O6754" i="15"/>
  <c r="O6761" i="15"/>
  <c r="R6762" i="15"/>
  <c r="S6773" i="15"/>
  <c r="S6783" i="15"/>
  <c r="S6787" i="15"/>
  <c r="S6790" i="15"/>
  <c r="R6790" i="15"/>
  <c r="S6803" i="15"/>
  <c r="R6803" i="15"/>
  <c r="S6856" i="15"/>
  <c r="S6629" i="15"/>
  <c r="S6655" i="15"/>
  <c r="S6668" i="15"/>
  <c r="O6694" i="15"/>
  <c r="O6737" i="15"/>
  <c r="S6740" i="15"/>
  <c r="O6741" i="15"/>
  <c r="O6753" i="15"/>
  <c r="S6760" i="15"/>
  <c r="S6775" i="15"/>
  <c r="S6811" i="15"/>
  <c r="S6829" i="15"/>
  <c r="S6839" i="15"/>
  <c r="O6631" i="15"/>
  <c r="O6657" i="15"/>
  <c r="O6670" i="15"/>
  <c r="S6735" i="15"/>
  <c r="S6834" i="15"/>
  <c r="R6834" i="15"/>
  <c r="S6851" i="15"/>
  <c r="R6679" i="15"/>
  <c r="R6690" i="15"/>
  <c r="R6704" i="15"/>
  <c r="R6711" i="15"/>
  <c r="R6712" i="15"/>
  <c r="R6724" i="15"/>
  <c r="R6725" i="15"/>
  <c r="S6782" i="15"/>
  <c r="R6782" i="15"/>
  <c r="O6792" i="15"/>
  <c r="R6792" i="15" s="1"/>
  <c r="S6802" i="15"/>
  <c r="R6802" i="15"/>
  <c r="S6848" i="15"/>
  <c r="R6848" i="15"/>
  <c r="R6638" i="15"/>
  <c r="S6663" i="15"/>
  <c r="R6770" i="15"/>
  <c r="S6785" i="15"/>
  <c r="R6813" i="15"/>
  <c r="S6813" i="15"/>
  <c r="S6816" i="15"/>
  <c r="R6816" i="15"/>
  <c r="R6845" i="15"/>
  <c r="S6855" i="15"/>
  <c r="R6507" i="15"/>
  <c r="O6665" i="15"/>
  <c r="R6665" i="15" s="1"/>
  <c r="K6707" i="15"/>
  <c r="O6720" i="15"/>
  <c r="R6720" i="15" s="1"/>
  <c r="O6739" i="15"/>
  <c r="R6739" i="15" s="1"/>
  <c r="S6744" i="15"/>
  <c r="O6746" i="15"/>
  <c r="S6756" i="15"/>
  <c r="O6758" i="15"/>
  <c r="O6777" i="15"/>
  <c r="R6778" i="15"/>
  <c r="S6791" i="15"/>
  <c r="S6795" i="15"/>
  <c r="S6804" i="15"/>
  <c r="O6807" i="15"/>
  <c r="R6807" i="15" s="1"/>
  <c r="R6826" i="15"/>
  <c r="S6826" i="15"/>
  <c r="S6621" i="15"/>
  <c r="S6647" i="15"/>
  <c r="S6676" i="15"/>
  <c r="O6702" i="15"/>
  <c r="O6729" i="15"/>
  <c r="Q6749" i="15"/>
  <c r="S6768" i="15"/>
  <c r="O6784" i="15"/>
  <c r="R6784" i="15" s="1"/>
  <c r="S6835" i="15"/>
  <c r="R6835" i="15"/>
  <c r="S6863" i="15"/>
  <c r="R6863" i="15"/>
  <c r="S6726" i="15"/>
  <c r="S6727" i="15"/>
  <c r="S6815" i="15"/>
  <c r="R6815" i="15"/>
  <c r="S6850" i="15"/>
  <c r="R6850" i="15"/>
  <c r="S6857" i="15"/>
  <c r="R6857" i="15"/>
  <c r="S6868" i="15"/>
  <c r="R6868" i="15"/>
  <c r="O6798" i="15"/>
  <c r="S6820" i="15"/>
  <c r="S6873" i="15"/>
  <c r="S6878" i="15"/>
  <c r="O6880" i="15"/>
  <c r="O6910" i="15"/>
  <c r="R6910" i="15" s="1"/>
  <c r="S6925" i="15"/>
  <c r="O6929" i="15"/>
  <c r="R6934" i="15"/>
  <c r="S6936" i="15"/>
  <c r="R6936" i="15"/>
  <c r="S6964" i="15"/>
  <c r="S6998" i="15"/>
  <c r="S7024" i="15"/>
  <c r="S7081" i="15"/>
  <c r="R7081" i="15"/>
  <c r="S7083" i="15"/>
  <c r="O6822" i="15"/>
  <c r="O6875" i="15"/>
  <c r="O6897" i="15"/>
  <c r="R6897" i="15" s="1"/>
  <c r="O6902" i="15"/>
  <c r="R6902" i="15" s="1"/>
  <c r="S6923" i="15"/>
  <c r="O6933" i="15"/>
  <c r="O6952" i="15"/>
  <c r="R6952" i="15" s="1"/>
  <c r="S6959" i="15"/>
  <c r="S6973" i="15"/>
  <c r="S6983" i="15"/>
  <c r="R6983" i="15"/>
  <c r="S6988" i="15"/>
  <c r="S7011" i="15"/>
  <c r="S7058" i="15"/>
  <c r="R7058" i="15"/>
  <c r="S7088" i="15"/>
  <c r="S7091" i="15"/>
  <c r="R7091" i="15"/>
  <c r="S7104" i="15"/>
  <c r="R7104" i="15"/>
  <c r="R7137" i="15"/>
  <c r="S6864" i="15"/>
  <c r="S6920" i="15"/>
  <c r="R6920" i="15"/>
  <c r="S6992" i="15"/>
  <c r="R6992" i="15"/>
  <c r="S7014" i="15"/>
  <c r="R7014" i="15"/>
  <c r="S7033" i="15"/>
  <c r="R7033" i="15"/>
  <c r="S7095" i="15"/>
  <c r="R7095" i="15"/>
  <c r="O6806" i="15"/>
  <c r="R6806" i="15" s="1"/>
  <c r="O6891" i="15"/>
  <c r="R6891" i="15" s="1"/>
  <c r="O6905" i="15"/>
  <c r="S6908" i="15"/>
  <c r="S6915" i="15"/>
  <c r="R6941" i="15"/>
  <c r="O6944" i="15"/>
  <c r="R6944" i="15" s="1"/>
  <c r="S6949" i="15"/>
  <c r="R6949" i="15"/>
  <c r="S6951" i="15"/>
  <c r="S6961" i="15"/>
  <c r="S6967" i="15"/>
  <c r="R6967" i="15"/>
  <c r="S6972" i="15"/>
  <c r="S7013" i="15"/>
  <c r="S7063" i="15"/>
  <c r="R7063" i="15"/>
  <c r="S7072" i="15"/>
  <c r="R7131" i="15"/>
  <c r="S7131" i="15"/>
  <c r="S6852" i="15"/>
  <c r="O6922" i="15"/>
  <c r="R6922" i="15" s="1"/>
  <c r="S6947" i="15"/>
  <c r="S6954" i="15"/>
  <c r="R6954" i="15"/>
  <c r="S6958" i="15"/>
  <c r="R6958" i="15"/>
  <c r="S6976" i="15"/>
  <c r="R6976" i="15"/>
  <c r="S6987" i="15"/>
  <c r="R6987" i="15"/>
  <c r="S7010" i="15"/>
  <c r="R7010" i="15"/>
  <c r="R7020" i="15"/>
  <c r="S7020" i="15"/>
  <c r="S7042" i="15"/>
  <c r="R7042" i="15"/>
  <c r="S7066" i="15"/>
  <c r="R7066" i="15"/>
  <c r="R7069" i="15"/>
  <c r="S7069" i="15"/>
  <c r="R7101" i="15"/>
  <c r="S7101" i="15"/>
  <c r="R6824" i="15"/>
  <c r="R6842" i="15"/>
  <c r="R6846" i="15"/>
  <c r="R6847" i="15"/>
  <c r="O6854" i="15"/>
  <c r="R6854" i="15" s="1"/>
  <c r="S6874" i="15"/>
  <c r="S6879" i="15"/>
  <c r="O6888" i="15"/>
  <c r="S6898" i="15"/>
  <c r="S6903" i="15"/>
  <c r="O6904" i="15"/>
  <c r="R6904" i="15" s="1"/>
  <c r="O6921" i="15"/>
  <c r="S6928" i="15"/>
  <c r="R6928" i="15"/>
  <c r="O6943" i="15"/>
  <c r="R6943" i="15" s="1"/>
  <c r="S6990" i="15"/>
  <c r="S7006" i="15"/>
  <c r="R7006" i="15"/>
  <c r="S7090" i="15"/>
  <c r="R7090" i="15"/>
  <c r="S7146" i="15"/>
  <c r="R7146" i="15"/>
  <c r="S6907" i="15"/>
  <c r="S6914" i="15"/>
  <c r="O6917" i="15"/>
  <c r="R6917" i="15" s="1"/>
  <c r="S6971" i="15"/>
  <c r="R6971" i="15"/>
  <c r="S6975" i="15"/>
  <c r="R6975" i="15"/>
  <c r="S7015" i="15"/>
  <c r="S7059" i="15"/>
  <c r="R7059" i="15"/>
  <c r="S7071" i="15"/>
  <c r="R7071" i="15"/>
  <c r="S7110" i="15"/>
  <c r="R7110" i="15"/>
  <c r="S6860" i="15"/>
  <c r="S6881" i="15"/>
  <c r="O6930" i="15"/>
  <c r="R6930" i="15" s="1"/>
  <c r="O6960" i="15"/>
  <c r="R6960" i="15" s="1"/>
  <c r="S6999" i="15"/>
  <c r="R6999" i="15"/>
  <c r="S7140" i="15"/>
  <c r="R7140" i="15"/>
  <c r="O7037" i="15"/>
  <c r="R7049" i="15"/>
  <c r="R7052" i="15"/>
  <c r="S7076" i="15"/>
  <c r="O7119" i="15"/>
  <c r="R7119" i="15" s="1"/>
  <c r="S7124" i="15"/>
  <c r="O7126" i="15"/>
  <c r="S7128" i="15"/>
  <c r="S7133" i="15"/>
  <c r="R7143" i="15"/>
  <c r="S7168" i="15"/>
  <c r="S7174" i="15"/>
  <c r="O7183" i="15"/>
  <c r="R7183" i="15" s="1"/>
  <c r="R7195" i="15"/>
  <c r="S7212" i="15"/>
  <c r="S7215" i="15"/>
  <c r="R7215" i="15"/>
  <c r="S7239" i="15"/>
  <c r="R7239" i="15"/>
  <c r="S7250" i="15"/>
  <c r="R7250" i="15"/>
  <c r="R7270" i="15"/>
  <c r="S7270" i="15"/>
  <c r="S7019" i="15"/>
  <c r="Q7045" i="15"/>
  <c r="S7100" i="15"/>
  <c r="O7114" i="15"/>
  <c r="O7132" i="15"/>
  <c r="O7139" i="15"/>
  <c r="O7145" i="15"/>
  <c r="Q7144" i="15" s="1"/>
  <c r="O7151" i="15"/>
  <c r="R7151" i="15" s="1"/>
  <c r="O7159" i="15"/>
  <c r="R7159" i="15" s="1"/>
  <c r="O7021" i="15"/>
  <c r="O7102" i="15"/>
  <c r="S7111" i="15"/>
  <c r="O7113" i="15"/>
  <c r="R7113" i="15" s="1"/>
  <c r="S7137" i="15"/>
  <c r="O7138" i="15"/>
  <c r="R7138" i="15" s="1"/>
  <c r="S7170" i="15"/>
  <c r="O7185" i="15"/>
  <c r="R7185" i="15" s="1"/>
  <c r="S7236" i="15"/>
  <c r="R7236" i="15"/>
  <c r="S7264" i="15"/>
  <c r="S7281" i="15"/>
  <c r="R7281" i="15"/>
  <c r="S7319" i="15"/>
  <c r="R7319" i="15"/>
  <c r="O7062" i="15"/>
  <c r="S7084" i="15"/>
  <c r="O7122" i="15"/>
  <c r="O7161" i="15"/>
  <c r="S7163" i="15"/>
  <c r="R7163" i="15"/>
  <c r="S7180" i="15"/>
  <c r="R7180" i="15"/>
  <c r="O7182" i="15"/>
  <c r="S7218" i="15"/>
  <c r="R7218" i="15"/>
  <c r="S7240" i="15"/>
  <c r="R7240" i="15"/>
  <c r="S7249" i="15"/>
  <c r="R7249" i="15"/>
  <c r="S7259" i="15"/>
  <c r="R7259" i="15"/>
  <c r="S7291" i="15"/>
  <c r="R7291" i="15"/>
  <c r="S7108" i="15"/>
  <c r="O7187" i="15"/>
  <c r="R7187" i="15" s="1"/>
  <c r="R7200" i="15"/>
  <c r="S7200" i="15"/>
  <c r="S7209" i="15"/>
  <c r="R7209" i="15"/>
  <c r="S7214" i="15"/>
  <c r="R7214" i="15"/>
  <c r="S7226" i="15"/>
  <c r="R7226" i="15"/>
  <c r="S7233" i="15"/>
  <c r="R7233" i="15"/>
  <c r="S7299" i="15"/>
  <c r="R6978" i="15"/>
  <c r="R6986" i="15"/>
  <c r="R6994" i="15"/>
  <c r="R7002" i="15"/>
  <c r="R7009" i="15"/>
  <c r="R7017" i="15"/>
  <c r="R7018" i="15"/>
  <c r="R7022" i="15"/>
  <c r="O7029" i="15"/>
  <c r="R7029" i="15" s="1"/>
  <c r="R7040" i="15"/>
  <c r="R7047" i="15"/>
  <c r="R7050" i="15"/>
  <c r="R7057" i="15"/>
  <c r="S7068" i="15"/>
  <c r="S7077" i="15"/>
  <c r="R7103" i="15"/>
  <c r="S7125" i="15"/>
  <c r="I7140" i="15"/>
  <c r="N7140" i="15"/>
  <c r="R7149" i="15"/>
  <c r="S7149" i="15"/>
  <c r="R7153" i="15"/>
  <c r="S7156" i="15"/>
  <c r="O7184" i="15"/>
  <c r="R7184" i="15" s="1"/>
  <c r="R7273" i="15"/>
  <c r="O7070" i="15"/>
  <c r="O7118" i="15"/>
  <c r="O7160" i="15"/>
  <c r="S7186" i="15"/>
  <c r="S7190" i="15"/>
  <c r="S7230" i="15"/>
  <c r="R7230" i="15"/>
  <c r="S7181" i="15"/>
  <c r="S7241" i="15"/>
  <c r="R7241" i="15"/>
  <c r="S7258" i="15"/>
  <c r="R7258" i="15"/>
  <c r="S7260" i="15"/>
  <c r="R7260" i="15"/>
  <c r="S7268" i="15"/>
  <c r="R7268" i="15"/>
  <c r="S7300" i="15"/>
  <c r="R7300" i="15"/>
  <c r="S7148" i="15"/>
  <c r="R7165" i="15"/>
  <c r="O7177" i="15"/>
  <c r="R7177" i="15" s="1"/>
  <c r="S7216" i="15"/>
  <c r="R7220" i="15"/>
  <c r="O7255" i="15"/>
  <c r="R7255" i="15" s="1"/>
  <c r="S7277" i="15"/>
  <c r="O7279" i="15"/>
  <c r="O7322" i="15"/>
  <c r="R7322" i="15" s="1"/>
  <c r="S7340" i="15"/>
  <c r="R7401" i="15"/>
  <c r="S7401" i="15"/>
  <c r="S7421" i="15"/>
  <c r="R7421" i="15"/>
  <c r="S7423" i="15"/>
  <c r="S7447" i="15"/>
  <c r="R7447" i="15"/>
  <c r="S7204" i="15"/>
  <c r="S7232" i="15"/>
  <c r="S7235" i="15"/>
  <c r="S7238" i="15"/>
  <c r="S7321" i="15"/>
  <c r="S7377" i="15"/>
  <c r="R7434" i="15"/>
  <c r="S7434" i="15"/>
  <c r="S7261" i="15"/>
  <c r="O7348" i="15"/>
  <c r="R7348" i="15" s="1"/>
  <c r="S7366" i="15"/>
  <c r="R7366" i="15"/>
  <c r="R7411" i="15"/>
  <c r="R7456" i="15"/>
  <c r="S7456" i="15"/>
  <c r="R7228" i="15"/>
  <c r="S7243" i="15"/>
  <c r="R7283" i="15"/>
  <c r="R7284" i="15"/>
  <c r="R7310" i="15"/>
  <c r="R7311" i="15"/>
  <c r="R7327" i="15"/>
  <c r="O7354" i="15"/>
  <c r="S7373" i="15"/>
  <c r="R7373" i="15"/>
  <c r="S7394" i="15"/>
  <c r="R7394" i="15"/>
  <c r="S7396" i="15"/>
  <c r="R7396" i="15"/>
  <c r="S7167" i="15"/>
  <c r="S7205" i="15"/>
  <c r="S7252" i="15"/>
  <c r="R7275" i="15"/>
  <c r="S7325" i="15"/>
  <c r="O7330" i="15"/>
  <c r="R7330" i="15" s="1"/>
  <c r="S7342" i="15"/>
  <c r="R7442" i="15"/>
  <c r="S7442" i="15"/>
  <c r="R7475" i="15"/>
  <c r="S7475" i="15"/>
  <c r="O7169" i="15"/>
  <c r="R7169" i="15" s="1"/>
  <c r="S7191" i="15"/>
  <c r="O7207" i="15"/>
  <c r="R7207" i="15" s="1"/>
  <c r="O7224" i="15"/>
  <c r="R7224" i="15" s="1"/>
  <c r="O7247" i="15"/>
  <c r="R7247" i="15" s="1"/>
  <c r="S7269" i="15"/>
  <c r="O7296" i="15"/>
  <c r="R7296" i="15" s="1"/>
  <c r="S7301" i="15"/>
  <c r="S7302" i="15"/>
  <c r="O7303" i="15"/>
  <c r="R7303" i="15" s="1"/>
  <c r="O7315" i="15"/>
  <c r="S7332" i="15"/>
  <c r="S7336" i="15"/>
  <c r="S7347" i="15"/>
  <c r="S7371" i="15"/>
  <c r="S7413" i="15"/>
  <c r="R7413" i="15"/>
  <c r="S7422" i="15"/>
  <c r="R7422" i="15"/>
  <c r="S7202" i="15"/>
  <c r="S7448" i="15"/>
  <c r="R7448" i="15"/>
  <c r="S7175" i="15"/>
  <c r="S7253" i="15"/>
  <c r="S7286" i="15"/>
  <c r="S7312" i="15"/>
  <c r="S7313" i="15"/>
  <c r="S7374" i="15"/>
  <c r="R7374" i="15"/>
  <c r="R7395" i="15"/>
  <c r="O7341" i="15"/>
  <c r="R7341" i="15" s="1"/>
  <c r="O7351" i="15"/>
  <c r="S7361" i="15"/>
  <c r="N7373" i="15"/>
  <c r="O7376" i="15"/>
  <c r="S7389" i="15"/>
  <c r="O7402" i="15"/>
  <c r="R7402" i="15" s="1"/>
  <c r="O7424" i="15"/>
  <c r="R7424" i="15" s="1"/>
  <c r="O7425" i="15"/>
  <c r="R7425" i="15" s="1"/>
  <c r="O7428" i="15"/>
  <c r="R7428" i="15" s="1"/>
  <c r="O7436" i="15"/>
  <c r="S7450" i="15"/>
  <c r="O7466" i="15"/>
  <c r="R7466" i="15" s="1"/>
  <c r="O7474" i="15"/>
  <c r="R7474" i="15" s="1"/>
  <c r="S7400" i="15"/>
  <c r="O7435" i="15"/>
  <c r="O7443" i="15"/>
  <c r="S7468" i="15"/>
  <c r="O7482" i="15"/>
  <c r="R7482" i="15" s="1"/>
  <c r="O7484" i="15"/>
  <c r="R7484" i="15" s="1"/>
  <c r="O7355" i="15"/>
  <c r="O7383" i="15"/>
  <c r="S7416" i="15"/>
  <c r="O7460" i="15"/>
  <c r="R7462" i="15"/>
  <c r="S7462" i="15"/>
  <c r="S7489" i="15"/>
  <c r="S7461" i="15"/>
  <c r="R7461" i="15"/>
  <c r="O7496" i="15"/>
  <c r="O7353" i="15"/>
  <c r="R7353" i="15" s="1"/>
  <c r="S7356" i="15"/>
  <c r="R7359" i="15"/>
  <c r="R7360" i="15"/>
  <c r="R7364" i="15"/>
  <c r="R7368" i="15"/>
  <c r="S7384" i="15"/>
  <c r="R7387" i="15"/>
  <c r="R7388" i="15"/>
  <c r="R7392" i="15"/>
  <c r="O7410" i="15"/>
  <c r="R7410" i="15" s="1"/>
  <c r="O7431" i="15"/>
  <c r="R7431" i="15" s="1"/>
  <c r="R7439" i="15"/>
  <c r="R7440" i="15"/>
  <c r="R7444" i="15"/>
  <c r="O7458" i="15"/>
  <c r="R7458" i="15" s="1"/>
  <c r="S7467" i="15"/>
  <c r="R7477" i="15"/>
  <c r="S7378" i="15"/>
  <c r="S7408" i="15"/>
  <c r="O7409" i="15"/>
  <c r="R7409" i="15" s="1"/>
  <c r="O7426" i="15"/>
  <c r="R7426" i="15" s="1"/>
  <c r="O7430" i="15"/>
  <c r="O7433" i="15"/>
  <c r="R7433" i="15" s="1"/>
  <c r="O7464" i="15"/>
  <c r="S7504" i="15"/>
  <c r="S7459" i="15"/>
  <c r="S7493" i="15"/>
  <c r="R7493" i="15"/>
  <c r="S7345" i="15"/>
  <c r="S7417" i="15"/>
  <c r="S7451" i="15"/>
  <c r="S7479" i="15"/>
  <c r="O7480" i="15"/>
  <c r="O7363" i="15"/>
  <c r="O7380" i="15"/>
  <c r="R7380" i="15" s="1"/>
  <c r="O7391" i="15"/>
  <c r="O7418" i="15"/>
  <c r="O7465" i="15"/>
  <c r="R7465" i="15" s="1"/>
  <c r="R7491" i="15"/>
  <c r="S7491" i="15"/>
  <c r="O7497" i="15"/>
  <c r="S7503" i="15"/>
  <c r="R7503" i="15"/>
  <c r="S7526" i="15"/>
  <c r="R7526" i="15"/>
  <c r="S7553" i="15"/>
  <c r="R7553" i="15"/>
  <c r="R7591" i="15"/>
  <c r="S7591" i="15"/>
  <c r="S7488" i="15"/>
  <c r="R7488" i="15"/>
  <c r="O7517" i="15"/>
  <c r="S7537" i="15"/>
  <c r="S7587" i="15"/>
  <c r="S7593" i="15"/>
  <c r="S7512" i="15"/>
  <c r="R7512" i="15"/>
  <c r="R7515" i="15"/>
  <c r="S7515" i="15"/>
  <c r="S7581" i="15"/>
  <c r="R7581" i="15"/>
  <c r="S7494" i="15"/>
  <c r="R7494" i="15"/>
  <c r="S7511" i="15"/>
  <c r="S7531" i="15"/>
  <c r="S7535" i="15"/>
  <c r="O7557" i="15"/>
  <c r="R7583" i="15"/>
  <c r="S7583" i="15"/>
  <c r="S7483" i="15"/>
  <c r="S7485" i="15"/>
  <c r="O7554" i="15"/>
  <c r="R7554" i="15" s="1"/>
  <c r="S7600" i="15"/>
  <c r="R7600" i="15"/>
  <c r="R7523" i="15"/>
  <c r="S7523" i="15"/>
  <c r="R7547" i="15"/>
  <c r="S7547" i="15"/>
  <c r="S7513" i="15"/>
  <c r="R7513" i="15"/>
  <c r="S7527" i="15"/>
  <c r="S7556" i="15"/>
  <c r="R7556" i="15"/>
  <c r="R7559" i="15"/>
  <c r="S7559" i="15"/>
  <c r="S7639" i="15"/>
  <c r="R7639" i="15"/>
  <c r="O7684" i="15"/>
  <c r="S7700" i="15"/>
  <c r="R7700" i="15"/>
  <c r="O7730" i="15"/>
  <c r="R7730" i="15" s="1"/>
  <c r="O7745" i="15"/>
  <c r="R7745" i="15" s="1"/>
  <c r="O7500" i="15"/>
  <c r="R7500" i="15" s="1"/>
  <c r="O7552" i="15"/>
  <c r="O7599" i="15"/>
  <c r="O7622" i="15"/>
  <c r="R7622" i="15" s="1"/>
  <c r="S7625" i="15"/>
  <c r="S7626" i="15"/>
  <c r="S7637" i="15"/>
  <c r="S7656" i="15"/>
  <c r="O7662" i="15"/>
  <c r="R7662" i="15" s="1"/>
  <c r="S7705" i="15"/>
  <c r="R7705" i="15"/>
  <c r="S7727" i="15"/>
  <c r="R7799" i="15"/>
  <c r="S7799" i="15"/>
  <c r="S7801" i="15"/>
  <c r="R7801" i="15"/>
  <c r="O7820" i="15"/>
  <c r="R7840" i="15"/>
  <c r="S7840" i="15"/>
  <c r="S7542" i="15"/>
  <c r="O7548" i="15"/>
  <c r="O7573" i="15"/>
  <c r="S7669" i="15"/>
  <c r="S7676" i="15"/>
  <c r="S7683" i="15"/>
  <c r="S7692" i="15"/>
  <c r="O7763" i="15"/>
  <c r="R7763" i="15" s="1"/>
  <c r="S7506" i="15"/>
  <c r="S7538" i="15"/>
  <c r="O7544" i="15"/>
  <c r="O7563" i="15"/>
  <c r="S7590" i="15"/>
  <c r="R7603" i="15"/>
  <c r="S7657" i="15"/>
  <c r="R7657" i="15"/>
  <c r="O7659" i="15"/>
  <c r="S7671" i="15"/>
  <c r="R7671" i="15"/>
  <c r="S7681" i="15"/>
  <c r="R7681" i="15"/>
  <c r="S7685" i="15"/>
  <c r="O7702" i="15"/>
  <c r="R7702" i="15" s="1"/>
  <c r="R7707" i="15"/>
  <c r="S7530" i="15"/>
  <c r="S7534" i="15"/>
  <c r="S7586" i="15"/>
  <c r="R7632" i="15"/>
  <c r="S7632" i="15"/>
  <c r="O7661" i="15"/>
  <c r="R7661" i="15" s="1"/>
  <c r="S7490" i="15"/>
  <c r="R7520" i="15"/>
  <c r="R7524" i="15"/>
  <c r="R7525" i="15"/>
  <c r="R7545" i="15"/>
  <c r="R7564" i="15"/>
  <c r="S7568" i="15"/>
  <c r="S7605" i="15"/>
  <c r="S7613" i="15"/>
  <c r="R7617" i="15"/>
  <c r="O7621" i="15"/>
  <c r="R7621" i="15" s="1"/>
  <c r="O7624" i="15"/>
  <c r="R7624" i="15" s="1"/>
  <c r="S7634" i="15"/>
  <c r="R7634" i="15"/>
  <c r="S7654" i="15"/>
  <c r="O7673" i="15"/>
  <c r="S7691" i="15"/>
  <c r="R7691" i="15"/>
  <c r="S7725" i="15"/>
  <c r="S7514" i="15"/>
  <c r="S7558" i="15"/>
  <c r="O7570" i="15"/>
  <c r="S7578" i="15"/>
  <c r="O7584" i="15"/>
  <c r="S7607" i="15"/>
  <c r="S7611" i="15"/>
  <c r="S7623" i="15"/>
  <c r="R7649" i="15"/>
  <c r="S7668" i="15"/>
  <c r="R7668" i="15"/>
  <c r="S7682" i="15"/>
  <c r="R7682" i="15"/>
  <c r="S7687" i="15"/>
  <c r="O7516" i="15"/>
  <c r="O7560" i="15"/>
  <c r="O7566" i="15"/>
  <c r="O7580" i="15"/>
  <c r="S7601" i="15"/>
  <c r="O7619" i="15"/>
  <c r="R7619" i="15" s="1"/>
  <c r="O7620" i="15"/>
  <c r="R7620" i="15" s="1"/>
  <c r="O7660" i="15"/>
  <c r="R7660" i="15" s="1"/>
  <c r="R7665" i="15"/>
  <c r="S7665" i="15"/>
  <c r="O7703" i="15"/>
  <c r="R7703" i="15" s="1"/>
  <c r="R7666" i="15"/>
  <c r="O7677" i="15"/>
  <c r="R7677" i="15" s="1"/>
  <c r="O7688" i="15"/>
  <c r="R7688" i="15" s="1"/>
  <c r="S7722" i="15"/>
  <c r="O7728" i="15"/>
  <c r="R7734" i="15"/>
  <c r="O7744" i="15"/>
  <c r="O7760" i="15"/>
  <c r="R7760" i="15" s="1"/>
  <c r="S7768" i="15"/>
  <c r="R7768" i="15"/>
  <c r="S7772" i="15"/>
  <c r="S7776" i="15"/>
  <c r="R7776" i="15"/>
  <c r="R7943" i="15"/>
  <c r="S7943" i="15"/>
  <c r="S7631" i="15"/>
  <c r="S7718" i="15"/>
  <c r="R7810" i="15"/>
  <c r="S7817" i="15"/>
  <c r="S7819" i="15"/>
  <c r="S7642" i="15"/>
  <c r="S7694" i="15"/>
  <c r="S7714" i="15"/>
  <c r="S7737" i="15"/>
  <c r="S7741" i="15"/>
  <c r="S7742" i="15"/>
  <c r="O7779" i="15"/>
  <c r="R7779" i="15" s="1"/>
  <c r="R7807" i="15"/>
  <c r="S7807" i="15"/>
  <c r="S7612" i="15"/>
  <c r="S7710" i="15"/>
  <c r="S7753" i="15"/>
  <c r="O7759" i="15"/>
  <c r="R7759" i="15" s="1"/>
  <c r="S7791" i="15"/>
  <c r="R7791" i="15"/>
  <c r="O7812" i="15"/>
  <c r="S7823" i="15"/>
  <c r="S7849" i="15"/>
  <c r="O7614" i="15"/>
  <c r="R7614" i="15" s="1"/>
  <c r="O7655" i="15"/>
  <c r="R7655" i="15" s="1"/>
  <c r="S7664" i="15"/>
  <c r="O7712" i="15"/>
  <c r="R7724" i="15"/>
  <c r="O7746" i="15"/>
  <c r="S7757" i="15"/>
  <c r="R7769" i="15"/>
  <c r="R7804" i="15"/>
  <c r="O7680" i="15"/>
  <c r="O7708" i="15"/>
  <c r="S7732" i="15"/>
  <c r="O7761" i="15"/>
  <c r="R7761" i="15" s="1"/>
  <c r="R7774" i="15"/>
  <c r="S7774" i="15"/>
  <c r="S7811" i="15"/>
  <c r="O7704" i="15"/>
  <c r="R7704" i="15" s="1"/>
  <c r="O7748" i="15"/>
  <c r="R7748" i="15" s="1"/>
  <c r="O7766" i="15"/>
  <c r="R7766" i="15" s="1"/>
  <c r="S7797" i="15"/>
  <c r="R7797" i="15"/>
  <c r="S7809" i="15"/>
  <c r="R7809" i="15"/>
  <c r="S7818" i="15"/>
  <c r="R7818" i="15"/>
  <c r="O7731" i="15"/>
  <c r="R7731" i="15" s="1"/>
  <c r="S7787" i="15"/>
  <c r="R7808" i="15"/>
  <c r="O7814" i="15"/>
  <c r="R7814" i="15" s="1"/>
  <c r="S7866" i="15"/>
  <c r="S7918" i="15"/>
  <c r="S7942" i="15"/>
  <c r="R7942" i="15"/>
  <c r="O7775" i="15"/>
  <c r="O7789" i="15"/>
  <c r="S7798" i="15"/>
  <c r="O7826" i="15"/>
  <c r="R7826" i="15" s="1"/>
  <c r="S7861" i="15"/>
  <c r="R7905" i="15"/>
  <c r="S7905" i="15"/>
  <c r="S7795" i="15"/>
  <c r="S7843" i="15"/>
  <c r="S7928" i="15"/>
  <c r="S7806" i="15"/>
  <c r="O7845" i="15"/>
  <c r="R7845" i="15" s="1"/>
  <c r="S7850" i="15"/>
  <c r="R7857" i="15"/>
  <c r="S7865" i="15"/>
  <c r="R7865" i="15"/>
  <c r="S7914" i="15"/>
  <c r="R7914" i="15"/>
  <c r="S7935" i="15"/>
  <c r="R7800" i="15"/>
  <c r="O7838" i="15"/>
  <c r="S7838" i="15" s="1"/>
  <c r="O7778" i="15"/>
  <c r="R7778" i="15" s="1"/>
  <c r="O7822" i="15"/>
  <c r="R7822" i="15" s="1"/>
  <c r="S7851" i="15"/>
  <c r="S7853" i="15"/>
  <c r="O7862" i="15"/>
  <c r="R7862" i="15" s="1"/>
  <c r="O7828" i="15"/>
  <c r="R7828" i="15" s="1"/>
  <c r="S7831" i="15"/>
  <c r="O7839" i="15"/>
  <c r="R7839" i="15" s="1"/>
  <c r="S7842" i="15"/>
  <c r="S7846" i="15"/>
  <c r="O7879" i="15"/>
  <c r="R7879" i="15" s="1"/>
  <c r="O7898" i="15"/>
  <c r="R7898" i="15" s="1"/>
  <c r="O7947" i="15"/>
  <c r="R7947" i="15" s="1"/>
  <c r="O7960" i="15"/>
  <c r="R7960" i="15" s="1"/>
  <c r="S7969" i="15"/>
  <c r="S7867" i="15"/>
  <c r="S7869" i="15"/>
  <c r="S7875" i="15"/>
  <c r="R7885" i="15"/>
  <c r="O7917" i="15"/>
  <c r="R7917" i="15" s="1"/>
  <c r="S7945" i="15"/>
  <c r="R7950" i="15"/>
  <c r="S7951" i="15"/>
  <c r="O7955" i="15"/>
  <c r="R7955" i="15" s="1"/>
  <c r="R7874" i="15"/>
  <c r="S7894" i="15"/>
  <c r="S7896" i="15"/>
  <c r="S7938" i="15"/>
  <c r="S7837" i="15"/>
  <c r="S7860" i="15"/>
  <c r="O7887" i="15"/>
  <c r="R7887" i="15" s="1"/>
  <c r="O7888" i="15"/>
  <c r="R7888" i="15" s="1"/>
  <c r="R7893" i="15"/>
  <c r="O7906" i="15"/>
  <c r="O7907" i="15"/>
  <c r="R7907" i="15" s="1"/>
  <c r="R7912" i="15"/>
  <c r="O7920" i="15"/>
  <c r="R7920" i="15" s="1"/>
  <c r="O7937" i="15"/>
  <c r="R7937" i="15" s="1"/>
  <c r="O7944" i="15"/>
  <c r="R7944" i="15" s="1"/>
  <c r="S7953" i="15"/>
  <c r="R7958" i="15"/>
  <c r="S7959" i="15"/>
  <c r="O7963" i="15"/>
  <c r="R7963" i="15" s="1"/>
  <c r="O7825" i="15"/>
  <c r="R7825" i="15" s="1"/>
  <c r="S7833" i="15"/>
  <c r="S7836" i="15"/>
  <c r="O7844" i="15"/>
  <c r="R7844" i="15" s="1"/>
  <c r="S7856" i="15"/>
  <c r="S7863" i="15"/>
  <c r="S7864" i="15"/>
  <c r="O7871" i="15"/>
  <c r="R7871" i="15" s="1"/>
  <c r="O7876" i="15"/>
  <c r="R7876" i="15" s="1"/>
  <c r="R7882" i="15"/>
  <c r="O7890" i="15"/>
  <c r="R7890" i="15" s="1"/>
  <c r="O7895" i="15"/>
  <c r="R7895" i="15" s="1"/>
  <c r="R7901" i="15"/>
  <c r="O7909" i="15"/>
  <c r="R7909" i="15" s="1"/>
  <c r="S7916" i="15"/>
  <c r="S7931" i="15"/>
  <c r="S7933" i="15"/>
  <c r="S7939" i="15"/>
  <c r="R7939" i="15"/>
  <c r="O7952" i="15"/>
  <c r="R7952" i="15" s="1"/>
  <c r="S7961" i="15"/>
  <c r="R7966" i="15"/>
  <c r="S7967" i="15"/>
  <c r="E12" i="15"/>
  <c r="L12" i="15" s="1"/>
  <c r="L14" i="15"/>
  <c r="L11" i="15"/>
  <c r="L10" i="15"/>
  <c r="L9" i="15"/>
  <c r="L8" i="15"/>
  <c r="L7" i="15"/>
  <c r="S6323" i="15" l="1"/>
  <c r="S3676" i="15"/>
  <c r="S3675" i="15"/>
  <c r="R3674" i="15"/>
  <c r="Q541" i="15"/>
  <c r="R6487" i="15"/>
  <c r="S3164" i="15"/>
  <c r="S3139" i="15"/>
  <c r="S2976" i="15"/>
  <c r="S4242" i="15"/>
  <c r="R4242" i="15"/>
  <c r="R4396" i="15"/>
  <c r="S4396" i="15"/>
  <c r="R1048" i="15"/>
  <c r="S1048" i="15"/>
  <c r="R3583" i="15"/>
  <c r="S3583" i="15"/>
  <c r="R616" i="15"/>
  <c r="S616" i="15"/>
  <c r="R2676" i="15"/>
  <c r="S2676" i="15"/>
  <c r="R674" i="15"/>
  <c r="S674" i="15"/>
  <c r="S2511" i="15"/>
  <c r="R2511" i="15"/>
  <c r="R897" i="15"/>
  <c r="S897" i="15"/>
  <c r="R6698" i="15"/>
  <c r="R6522" i="15"/>
  <c r="S3798" i="15"/>
  <c r="R3165" i="15"/>
  <c r="S2751" i="15"/>
  <c r="R4602" i="15"/>
  <c r="S4602" i="15"/>
  <c r="S3489" i="15"/>
  <c r="R3489" i="15"/>
  <c r="R1218" i="15"/>
  <c r="S1218" i="15"/>
  <c r="R1139" i="15"/>
  <c r="S1139" i="15"/>
  <c r="R1005" i="15"/>
  <c r="S1005" i="15"/>
  <c r="R1268" i="15"/>
  <c r="S1268" i="15"/>
  <c r="R5283" i="15"/>
  <c r="S5283" i="15"/>
  <c r="R5094" i="15"/>
  <c r="S5094" i="15"/>
  <c r="S4675" i="15"/>
  <c r="R4675" i="15"/>
  <c r="S4965" i="15"/>
  <c r="R4965" i="15"/>
  <c r="R4842" i="15"/>
  <c r="S4842" i="15"/>
  <c r="R4760" i="15"/>
  <c r="S4760" i="15"/>
  <c r="R6065" i="15"/>
  <c r="S6065" i="15"/>
  <c r="S5092" i="15"/>
  <c r="R5092" i="15"/>
  <c r="R5849" i="15"/>
  <c r="S5849" i="15"/>
  <c r="R4679" i="15"/>
  <c r="S4679" i="15"/>
  <c r="R5911" i="15"/>
  <c r="S5911" i="15"/>
  <c r="R4715" i="15"/>
  <c r="S4715" i="15"/>
  <c r="R4401" i="15"/>
  <c r="S4401" i="15"/>
  <c r="R1311" i="15"/>
  <c r="S1311" i="15"/>
  <c r="R646" i="15"/>
  <c r="S646" i="15"/>
  <c r="S551" i="15"/>
  <c r="R551" i="15"/>
  <c r="R1457" i="15"/>
  <c r="S1457" i="15"/>
  <c r="R7752" i="15"/>
  <c r="S7752" i="15"/>
  <c r="S7414" i="15"/>
  <c r="R7414" i="15"/>
  <c r="R7297" i="15"/>
  <c r="S7297" i="15"/>
  <c r="R7881" i="15"/>
  <c r="S7881" i="15"/>
  <c r="S7926" i="15"/>
  <c r="R7926" i="15"/>
  <c r="R6579" i="15"/>
  <c r="S6579" i="15"/>
  <c r="R5955" i="15"/>
  <c r="S5955" i="15"/>
  <c r="R6643" i="15"/>
  <c r="S6643" i="15"/>
  <c r="R2817" i="15"/>
  <c r="S2817" i="15"/>
  <c r="S2714" i="15"/>
  <c r="R2714" i="15"/>
  <c r="R3357" i="15"/>
  <c r="S3357" i="15"/>
  <c r="R7946" i="15"/>
  <c r="S7946" i="15"/>
  <c r="R321" i="15"/>
  <c r="S321" i="15"/>
  <c r="R2971" i="15"/>
  <c r="S2971" i="15"/>
  <c r="R1389" i="15"/>
  <c r="S1389" i="15"/>
  <c r="R5857" i="15"/>
  <c r="S5857" i="15"/>
  <c r="R7472" i="15"/>
  <c r="S7582" i="15"/>
  <c r="S7043" i="15"/>
  <c r="R6591" i="15"/>
  <c r="S1762" i="15"/>
  <c r="R4203" i="15"/>
  <c r="S4203" i="15"/>
  <c r="Q1948" i="15"/>
  <c r="R1949" i="15"/>
  <c r="S1949" i="15"/>
  <c r="R2167" i="15"/>
  <c r="R1544" i="15"/>
  <c r="S1544" i="15"/>
  <c r="R1504" i="15"/>
  <c r="S1504" i="15"/>
  <c r="R5702" i="15"/>
  <c r="S5702" i="15"/>
  <c r="R1625" i="15"/>
  <c r="S1625" i="15"/>
  <c r="R946" i="15"/>
  <c r="S946" i="15"/>
  <c r="R512" i="15"/>
  <c r="S512" i="15"/>
  <c r="R4192" i="15"/>
  <c r="S4192" i="15"/>
  <c r="R3207" i="15"/>
  <c r="S3207" i="15"/>
  <c r="S2284" i="15"/>
  <c r="R2284" i="15"/>
  <c r="R4740" i="15"/>
  <c r="S4740" i="15"/>
  <c r="S4054" i="15"/>
  <c r="R4054" i="15"/>
  <c r="R3163" i="15"/>
  <c r="S3163" i="15"/>
  <c r="R562" i="15"/>
  <c r="S562" i="15"/>
  <c r="R5086" i="15"/>
  <c r="S5086" i="15"/>
  <c r="R74" i="15"/>
  <c r="S74" i="15"/>
  <c r="R5003" i="15"/>
  <c r="S5003" i="15"/>
  <c r="R4079" i="15"/>
  <c r="S4079" i="15"/>
  <c r="R2681" i="15"/>
  <c r="S2681" i="15"/>
  <c r="R379" i="15"/>
  <c r="S379" i="15"/>
  <c r="R6435" i="15"/>
  <c r="S6435" i="15"/>
  <c r="R672" i="15"/>
  <c r="S672" i="15"/>
  <c r="R2552" i="15"/>
  <c r="S2552" i="15"/>
  <c r="R5854" i="15"/>
  <c r="S5854" i="15"/>
  <c r="R3565" i="15"/>
  <c r="S3565" i="15"/>
  <c r="R3166" i="15"/>
  <c r="S3166" i="15"/>
  <c r="R2259" i="15"/>
  <c r="S2259" i="15"/>
  <c r="R3936" i="15"/>
  <c r="S3936" i="15"/>
  <c r="R238" i="15"/>
  <c r="S238" i="15"/>
  <c r="R5847" i="15"/>
  <c r="S5847" i="15"/>
  <c r="R6625" i="15"/>
  <c r="S6625" i="15"/>
  <c r="R70" i="15"/>
  <c r="S70" i="15"/>
  <c r="R3088" i="15"/>
  <c r="S3088" i="15"/>
  <c r="S6506" i="15"/>
  <c r="S5048" i="15"/>
  <c r="S2900" i="15"/>
  <c r="S520" i="15"/>
  <c r="R520" i="15"/>
  <c r="R255" i="15"/>
  <c r="S255" i="15"/>
  <c r="R140" i="15"/>
  <c r="S140" i="15"/>
  <c r="S2225" i="15"/>
  <c r="R2225" i="15"/>
  <c r="R563" i="15"/>
  <c r="S563" i="15"/>
  <c r="R435" i="15"/>
  <c r="S435" i="15"/>
  <c r="R259" i="15"/>
  <c r="S259" i="15"/>
  <c r="R88" i="15"/>
  <c r="S88" i="15"/>
  <c r="R387" i="15"/>
  <c r="S387" i="15"/>
  <c r="R292" i="15"/>
  <c r="S292" i="15"/>
  <c r="R899" i="15"/>
  <c r="S899" i="15"/>
  <c r="R151" i="15"/>
  <c r="S151" i="15"/>
  <c r="S6260" i="15"/>
  <c r="R6260" i="15"/>
  <c r="S6818" i="15"/>
  <c r="R6818" i="15"/>
  <c r="R6622" i="15"/>
  <c r="S6622" i="15"/>
  <c r="R6267" i="15"/>
  <c r="S6267" i="15"/>
  <c r="R5590" i="15"/>
  <c r="S5590" i="15"/>
  <c r="R6680" i="15"/>
  <c r="S6680" i="15"/>
  <c r="R1858" i="15"/>
  <c r="S1858" i="15"/>
  <c r="R4125" i="15"/>
  <c r="S4125" i="15"/>
  <c r="S209" i="15"/>
  <c r="R209" i="15"/>
  <c r="R542" i="15"/>
  <c r="S542" i="15"/>
  <c r="R396" i="15"/>
  <c r="S396" i="15"/>
  <c r="S7913" i="15"/>
  <c r="Q7770" i="15"/>
  <c r="S7773" i="15"/>
  <c r="S6796" i="15"/>
  <c r="S6849" i="15"/>
  <c r="Q6505" i="15"/>
  <c r="S6499" i="15"/>
  <c r="Q6091" i="15"/>
  <c r="R6095" i="15"/>
  <c r="R5102" i="15"/>
  <c r="S5042" i="15"/>
  <c r="R4978" i="15"/>
  <c r="S4394" i="15"/>
  <c r="S4057" i="15"/>
  <c r="Q3561" i="15"/>
  <c r="S3580" i="15"/>
  <c r="R4362" i="15"/>
  <c r="S4362" i="15"/>
  <c r="S4153" i="15"/>
  <c r="R4153" i="15"/>
  <c r="R181" i="15"/>
  <c r="S181" i="15"/>
  <c r="R4056" i="15"/>
  <c r="S4056" i="15"/>
  <c r="R3796" i="15"/>
  <c r="S3796" i="15"/>
  <c r="R656" i="15"/>
  <c r="S656" i="15"/>
  <c r="R412" i="15"/>
  <c r="S412" i="15"/>
  <c r="R1521" i="15"/>
  <c r="S1521" i="15"/>
  <c r="S1287" i="15"/>
  <c r="R1287" i="15"/>
  <c r="R934" i="15"/>
  <c r="S934" i="15"/>
  <c r="R734" i="15"/>
  <c r="S734" i="15"/>
  <c r="R634" i="15"/>
  <c r="S634" i="15"/>
  <c r="R2072" i="15"/>
  <c r="S2072" i="15"/>
  <c r="R1573" i="15"/>
  <c r="S1573" i="15"/>
  <c r="R7221" i="15"/>
  <c r="S7221" i="15"/>
  <c r="R1210" i="15"/>
  <c r="S1210" i="15"/>
  <c r="R4249" i="15"/>
  <c r="S4249" i="15"/>
  <c r="S6572" i="15"/>
  <c r="R6572" i="15"/>
  <c r="R2130" i="15"/>
  <c r="S2130" i="15"/>
  <c r="R640" i="15"/>
  <c r="S640" i="15"/>
  <c r="R4333" i="15"/>
  <c r="S4333" i="15"/>
  <c r="R5421" i="15"/>
  <c r="S5421" i="15"/>
  <c r="R6840" i="15"/>
  <c r="S6840" i="15"/>
  <c r="R4606" i="15"/>
  <c r="S4606" i="15"/>
  <c r="R684" i="15"/>
  <c r="S684" i="15"/>
  <c r="R2919" i="15"/>
  <c r="S2919" i="15"/>
  <c r="R4378" i="15"/>
  <c r="S4378" i="15"/>
  <c r="S5803" i="15"/>
  <c r="R5803" i="15"/>
  <c r="R7197" i="15"/>
  <c r="S7449" i="15"/>
  <c r="R6957" i="15"/>
  <c r="S5707" i="15"/>
  <c r="R5445" i="15"/>
  <c r="R4162" i="15"/>
  <c r="R4641" i="15"/>
  <c r="S4641" i="15"/>
  <c r="R3260" i="15"/>
  <c r="S3260" i="15"/>
  <c r="S3924" i="15"/>
  <c r="R492" i="15"/>
  <c r="S492" i="15"/>
  <c r="R5987" i="15"/>
  <c r="S5987" i="15"/>
  <c r="S4210" i="15"/>
  <c r="R4210" i="15"/>
  <c r="R3016" i="15"/>
  <c r="S3016" i="15"/>
  <c r="S956" i="15"/>
  <c r="R956" i="15"/>
  <c r="R3832" i="15"/>
  <c r="S3832" i="15"/>
  <c r="R3440" i="15"/>
  <c r="S3440" i="15"/>
  <c r="R4280" i="15"/>
  <c r="S4280" i="15"/>
  <c r="R4124" i="15"/>
  <c r="S4124" i="15"/>
  <c r="R2145" i="15"/>
  <c r="S2145" i="15"/>
  <c r="R4405" i="15"/>
  <c r="S4405" i="15"/>
  <c r="R2823" i="15"/>
  <c r="S2823" i="15"/>
  <c r="R1142" i="15"/>
  <c r="S1142" i="15"/>
  <c r="R1650" i="15"/>
  <c r="R3184" i="15"/>
  <c r="S3184" i="15"/>
  <c r="R4440" i="15"/>
  <c r="S4440" i="15"/>
  <c r="R1708" i="15"/>
  <c r="S1708" i="15"/>
  <c r="S1604" i="15"/>
  <c r="R1604" i="15"/>
  <c r="R1392" i="15"/>
  <c r="S1392" i="15"/>
  <c r="R1324" i="15"/>
  <c r="S1324" i="15"/>
  <c r="R1213" i="15"/>
  <c r="S1213" i="15"/>
  <c r="S1069" i="15"/>
  <c r="R1069" i="15"/>
  <c r="R201" i="15"/>
  <c r="Q198" i="15"/>
  <c r="S201" i="15"/>
  <c r="R119" i="15"/>
  <c r="S119" i="15"/>
  <c r="R643" i="15"/>
  <c r="S643" i="15"/>
  <c r="R2312" i="15"/>
  <c r="S2312" i="15"/>
  <c r="R1742" i="15"/>
  <c r="S1742" i="15"/>
  <c r="S2577" i="15"/>
  <c r="R2577" i="15"/>
  <c r="R2457" i="15"/>
  <c r="S2457" i="15"/>
  <c r="S2099" i="15"/>
  <c r="R2099" i="15"/>
  <c r="S1784" i="15"/>
  <c r="R1784" i="15"/>
  <c r="R1684" i="15"/>
  <c r="Q1683" i="15"/>
  <c r="R1328" i="15"/>
  <c r="S1328" i="15"/>
  <c r="R1083" i="15"/>
  <c r="S1083" i="15"/>
  <c r="S3694" i="15"/>
  <c r="R3694" i="15"/>
  <c r="R2639" i="15"/>
  <c r="S2639" i="15"/>
  <c r="S2358" i="15"/>
  <c r="R2358" i="15"/>
  <c r="R1596" i="15"/>
  <c r="S1596" i="15"/>
  <c r="R4924" i="15"/>
  <c r="S4924" i="15"/>
  <c r="S6751" i="15"/>
  <c r="S6265" i="15"/>
  <c r="S4567" i="15"/>
  <c r="R4607" i="15"/>
  <c r="R4340" i="15"/>
  <c r="S4250" i="15"/>
  <c r="S3436" i="15"/>
  <c r="S3394" i="15"/>
  <c r="S1054" i="15"/>
  <c r="S3474" i="15"/>
  <c r="Q3467" i="15"/>
  <c r="R2053" i="15"/>
  <c r="S2053" i="15"/>
  <c r="R817" i="15"/>
  <c r="S817" i="15"/>
  <c r="R4031" i="15"/>
  <c r="S4031" i="15"/>
  <c r="R3167" i="15"/>
  <c r="S3167" i="15"/>
  <c r="R1876" i="15"/>
  <c r="S1876" i="15"/>
  <c r="R3043" i="15"/>
  <c r="S3043" i="15"/>
  <c r="S2973" i="15"/>
  <c r="R2973" i="15"/>
  <c r="S2290" i="15"/>
  <c r="R2290" i="15"/>
  <c r="R1744" i="15"/>
  <c r="S1744" i="15"/>
  <c r="R1270" i="15"/>
  <c r="S1270" i="15"/>
  <c r="S1169" i="15"/>
  <c r="R1169" i="15"/>
  <c r="R333" i="15"/>
  <c r="S333" i="15"/>
  <c r="R245" i="15"/>
  <c r="S245" i="15"/>
  <c r="R7338" i="15"/>
  <c r="S7338" i="15"/>
  <c r="R6648" i="15"/>
  <c r="S6648" i="15"/>
  <c r="R5093" i="15"/>
  <c r="S5093" i="15"/>
  <c r="R4638" i="15"/>
  <c r="S4638" i="15"/>
  <c r="R4300" i="15"/>
  <c r="S4300" i="15"/>
  <c r="R5405" i="15"/>
  <c r="S5405" i="15"/>
  <c r="R4796" i="15"/>
  <c r="S4796" i="15"/>
  <c r="R4531" i="15"/>
  <c r="S4531" i="15"/>
  <c r="R5120" i="15"/>
  <c r="S5120" i="15"/>
  <c r="R4850" i="15"/>
  <c r="S4850" i="15"/>
  <c r="R4710" i="15"/>
  <c r="S4710" i="15"/>
  <c r="R4404" i="15"/>
  <c r="S4404" i="15"/>
  <c r="R4287" i="15"/>
  <c r="S4287" i="15"/>
  <c r="R3603" i="15"/>
  <c r="S3603" i="15"/>
  <c r="R4697" i="15"/>
  <c r="S4697" i="15"/>
  <c r="R3663" i="15"/>
  <c r="S3663" i="15"/>
  <c r="S3529" i="15"/>
  <c r="R3529" i="15"/>
  <c r="R4237" i="15"/>
  <c r="S4237" i="15"/>
  <c r="R4076" i="15"/>
  <c r="S4076" i="15"/>
  <c r="R3860" i="15"/>
  <c r="S3860" i="15"/>
  <c r="S3612" i="15"/>
  <c r="R3612" i="15"/>
  <c r="R3512" i="15"/>
  <c r="S3512" i="15"/>
  <c r="R4026" i="15"/>
  <c r="S4026" i="15"/>
  <c r="R3833" i="15"/>
  <c r="S3833" i="15"/>
  <c r="S3637" i="15"/>
  <c r="R3637" i="15"/>
  <c r="R3445" i="15"/>
  <c r="S3445" i="15"/>
  <c r="R3272" i="15"/>
  <c r="S3272" i="15"/>
  <c r="R2850" i="15"/>
  <c r="S2850" i="15"/>
  <c r="S2327" i="15"/>
  <c r="R2327" i="15"/>
  <c r="S2148" i="15"/>
  <c r="R2148" i="15"/>
  <c r="R1933" i="15"/>
  <c r="S1933" i="15"/>
  <c r="R3037" i="15"/>
  <c r="S3037" i="15"/>
  <c r="R2055" i="15"/>
  <c r="S2055" i="15"/>
  <c r="R1814" i="15"/>
  <c r="S1814" i="15"/>
  <c r="R3344" i="15"/>
  <c r="S3344" i="15"/>
  <c r="S2238" i="15"/>
  <c r="R2238" i="15"/>
  <c r="R3358" i="15"/>
  <c r="S3358" i="15"/>
  <c r="S5382" i="15"/>
  <c r="S3094" i="15"/>
  <c r="R299" i="15"/>
  <c r="S89" i="15"/>
  <c r="S4494" i="15"/>
  <c r="S1057" i="15"/>
  <c r="S3775" i="15"/>
  <c r="S537" i="15"/>
  <c r="S603" i="15"/>
  <c r="S2575" i="15"/>
  <c r="S466" i="15"/>
  <c r="S5413" i="15"/>
  <c r="S6106" i="15"/>
  <c r="Q7663" i="15"/>
  <c r="S5637" i="15"/>
  <c r="S3545" i="15"/>
  <c r="S4234" i="15"/>
  <c r="R4234" i="15"/>
  <c r="R6003" i="15"/>
  <c r="S6003" i="15"/>
  <c r="S1263" i="15"/>
  <c r="R1263" i="15"/>
  <c r="S585" i="15"/>
  <c r="R585" i="15"/>
  <c r="S1146" i="15"/>
  <c r="R1146" i="15"/>
  <c r="R504" i="15"/>
  <c r="S504" i="15"/>
  <c r="S7653" i="15"/>
  <c r="R7367" i="15"/>
  <c r="R4724" i="15"/>
  <c r="S4724" i="15"/>
  <c r="S4269" i="15"/>
  <c r="R4269" i="15"/>
  <c r="R4686" i="15"/>
  <c r="S4686" i="15"/>
  <c r="S4407" i="15"/>
  <c r="R4407" i="15"/>
  <c r="R4771" i="15"/>
  <c r="S4771" i="15"/>
  <c r="R2219" i="15"/>
  <c r="S2219" i="15"/>
  <c r="R1745" i="15"/>
  <c r="S1745" i="15"/>
  <c r="R552" i="15"/>
  <c r="S552" i="15"/>
  <c r="Q550" i="15"/>
  <c r="R6877" i="15"/>
  <c r="S6877" i="15"/>
  <c r="R5386" i="15"/>
  <c r="S5386" i="15"/>
  <c r="R4996" i="15"/>
  <c r="S4996" i="15"/>
  <c r="S4680" i="15"/>
  <c r="R4680" i="15"/>
  <c r="R3893" i="15"/>
  <c r="S3893" i="15"/>
  <c r="R3558" i="15"/>
  <c r="Q3547" i="15"/>
  <c r="S3558" i="15"/>
  <c r="R2938" i="15"/>
  <c r="S2938" i="15"/>
  <c r="S2585" i="15"/>
  <c r="R2585" i="15"/>
  <c r="R701" i="15"/>
  <c r="S701" i="15"/>
  <c r="R3237" i="15"/>
  <c r="S3237" i="15"/>
  <c r="R2664" i="15"/>
  <c r="S2664" i="15"/>
  <c r="S2043" i="15"/>
  <c r="R2043" i="15"/>
  <c r="S3212" i="15"/>
  <c r="R3212" i="15"/>
  <c r="R2935" i="15"/>
  <c r="S2935" i="15"/>
  <c r="R2811" i="15"/>
  <c r="S2811" i="15"/>
  <c r="R2573" i="15"/>
  <c r="S2573" i="15"/>
  <c r="S2445" i="15"/>
  <c r="R2445" i="15"/>
  <c r="R1037" i="15"/>
  <c r="S1037" i="15"/>
  <c r="R4707" i="15"/>
  <c r="S4707" i="15"/>
  <c r="R3421" i="15"/>
  <c r="S3421" i="15"/>
  <c r="S2376" i="15"/>
  <c r="R2376" i="15"/>
  <c r="S1806" i="15"/>
  <c r="R1806" i="15"/>
  <c r="R6626" i="15"/>
  <c r="S6626" i="15"/>
  <c r="R3869" i="15"/>
  <c r="S3869" i="15"/>
  <c r="S4246" i="15"/>
  <c r="R4246" i="15"/>
  <c r="R3453" i="15"/>
  <c r="S3453" i="15"/>
  <c r="R2138" i="15"/>
  <c r="S2138" i="15"/>
  <c r="S1862" i="15"/>
  <c r="R1862" i="15"/>
  <c r="R1128" i="15"/>
  <c r="S1128" i="15"/>
  <c r="S3157" i="15"/>
  <c r="R3157" i="15"/>
  <c r="R4220" i="15"/>
  <c r="S4220" i="15"/>
  <c r="R4674" i="15"/>
  <c r="S4674" i="15"/>
  <c r="R7213" i="15"/>
  <c r="S7213" i="15"/>
  <c r="R1654" i="15"/>
  <c r="S1654" i="15"/>
  <c r="R7176" i="15"/>
  <c r="S7176" i="15"/>
  <c r="R3130" i="15"/>
  <c r="S3130" i="15"/>
  <c r="R4694" i="15"/>
  <c r="S4694" i="15"/>
  <c r="R1588" i="15"/>
  <c r="S1588" i="15"/>
  <c r="S3706" i="15"/>
  <c r="R3706" i="15"/>
  <c r="S3878" i="15"/>
  <c r="R3878" i="15"/>
  <c r="R926" i="15"/>
  <c r="Q924" i="15"/>
  <c r="S926" i="15"/>
  <c r="R4653" i="15"/>
  <c r="S4653" i="15"/>
  <c r="R2439" i="15"/>
  <c r="S2439" i="15"/>
  <c r="R1473" i="15"/>
  <c r="S1473" i="15"/>
  <c r="R115" i="15"/>
  <c r="S115" i="15"/>
  <c r="R703" i="15"/>
  <c r="S703" i="15"/>
  <c r="R4944" i="15"/>
  <c r="S4944" i="15"/>
  <c r="R4164" i="15"/>
  <c r="S4164" i="15"/>
  <c r="R2270" i="15"/>
  <c r="S2270" i="15"/>
  <c r="R998" i="15"/>
  <c r="S998" i="15"/>
  <c r="S3944" i="15"/>
  <c r="R3944" i="15"/>
  <c r="R2151" i="15"/>
  <c r="S2151" i="15"/>
  <c r="R1599" i="15"/>
  <c r="S1599" i="15"/>
  <c r="R433" i="15"/>
  <c r="S433" i="15"/>
  <c r="R3387" i="15"/>
  <c r="S3387" i="15"/>
  <c r="R557" i="15"/>
  <c r="S557" i="15"/>
  <c r="R4963" i="15"/>
  <c r="S4963" i="15"/>
  <c r="R3027" i="15"/>
  <c r="S3027" i="15"/>
  <c r="R2937" i="15"/>
  <c r="S2937" i="15"/>
  <c r="R404" i="15"/>
  <c r="S404" i="15"/>
  <c r="R999" i="15"/>
  <c r="S999" i="15"/>
  <c r="R706" i="15"/>
  <c r="S706" i="15"/>
  <c r="R7934" i="15"/>
  <c r="S7934" i="15"/>
  <c r="R2525" i="15"/>
  <c r="S2525" i="15"/>
  <c r="R1885" i="15"/>
  <c r="S1885" i="15"/>
  <c r="S3745" i="15"/>
  <c r="R3745" i="15"/>
  <c r="R1666" i="15"/>
  <c r="S1666" i="15"/>
  <c r="R4629" i="15"/>
  <c r="S4629" i="15"/>
  <c r="R1913" i="15"/>
  <c r="S1913" i="15"/>
  <c r="R5861" i="15"/>
  <c r="S5861" i="15"/>
  <c r="R4776" i="15"/>
  <c r="S4776" i="15"/>
  <c r="S5056" i="15"/>
  <c r="R3690" i="15"/>
  <c r="S1884" i="15"/>
  <c r="S5105" i="15"/>
  <c r="R5105" i="15"/>
  <c r="R2076" i="15"/>
  <c r="S2076" i="15"/>
  <c r="R1480" i="15"/>
  <c r="S1480" i="15"/>
  <c r="R1600" i="15"/>
  <c r="S1600" i="15"/>
  <c r="R3684" i="15"/>
  <c r="S3684" i="15"/>
  <c r="R4179" i="15"/>
  <c r="S4179" i="15"/>
  <c r="R3828" i="15"/>
  <c r="S3828" i="15"/>
  <c r="R935" i="15"/>
  <c r="S935" i="15"/>
  <c r="S2469" i="15"/>
  <c r="R2469" i="15"/>
  <c r="R1900" i="15"/>
  <c r="S1900" i="15"/>
  <c r="S2075" i="15"/>
  <c r="R2075" i="15"/>
  <c r="R1050" i="15"/>
  <c r="S1050" i="15"/>
  <c r="R284" i="15"/>
  <c r="S284" i="15"/>
  <c r="R5240" i="15"/>
  <c r="S5240" i="15"/>
  <c r="R4851" i="15"/>
  <c r="S4851" i="15"/>
  <c r="R4358" i="15"/>
  <c r="S4358" i="15"/>
  <c r="S3940" i="15"/>
  <c r="R3940" i="15"/>
  <c r="R3793" i="15"/>
  <c r="S3793" i="15"/>
  <c r="R3515" i="15"/>
  <c r="S3515" i="15"/>
  <c r="R2515" i="15"/>
  <c r="S2515" i="15"/>
  <c r="R2302" i="15"/>
  <c r="S2302" i="15"/>
  <c r="S1644" i="15"/>
  <c r="R1644" i="15"/>
  <c r="R1431" i="15"/>
  <c r="S1431" i="15"/>
  <c r="S1044" i="15"/>
  <c r="R1044" i="15"/>
  <c r="R617" i="15"/>
  <c r="S617" i="15"/>
  <c r="R249" i="15"/>
  <c r="S249" i="15"/>
  <c r="R44" i="15"/>
  <c r="S44" i="15"/>
  <c r="R1570" i="15"/>
  <c r="S1570" i="15"/>
  <c r="R5676" i="15"/>
  <c r="S5676" i="15"/>
  <c r="R6927" i="15"/>
  <c r="S6927" i="15"/>
  <c r="R3085" i="15"/>
  <c r="S3085" i="15"/>
  <c r="R5823" i="15"/>
  <c r="S5823" i="15"/>
  <c r="R4578" i="15"/>
  <c r="S4578" i="15"/>
  <c r="R6402" i="15"/>
  <c r="S6402" i="15"/>
  <c r="R5638" i="15"/>
  <c r="S5638" i="15"/>
  <c r="R4882" i="15"/>
  <c r="S4882" i="15"/>
  <c r="R4160" i="15"/>
  <c r="S4160" i="15"/>
  <c r="S2591" i="15"/>
  <c r="R2591" i="15"/>
  <c r="R2189" i="15"/>
  <c r="S2189" i="15"/>
  <c r="R4121" i="15"/>
  <c r="S4121" i="15"/>
  <c r="R1931" i="15"/>
  <c r="S1931" i="15"/>
  <c r="R692" i="15"/>
  <c r="S692" i="15"/>
  <c r="R971" i="15"/>
  <c r="S971" i="15"/>
  <c r="R1375" i="15"/>
  <c r="S1375" i="15"/>
  <c r="S1309" i="15"/>
  <c r="R1309" i="15"/>
  <c r="R1102" i="15"/>
  <c r="S1102" i="15"/>
  <c r="R3696" i="15"/>
  <c r="S3696" i="15"/>
  <c r="S2177" i="15"/>
  <c r="R2177" i="15"/>
  <c r="R1537" i="15"/>
  <c r="S1537" i="15"/>
  <c r="S786" i="15"/>
  <c r="R786" i="15"/>
  <c r="Q781" i="15"/>
  <c r="R361" i="15"/>
  <c r="S361" i="15"/>
  <c r="R32" i="15"/>
  <c r="S32" i="15"/>
  <c r="R7602" i="15"/>
  <c r="S7602" i="15"/>
  <c r="R3986" i="15"/>
  <c r="S3986" i="15"/>
  <c r="S3340" i="15"/>
  <c r="R3340" i="15"/>
  <c r="R908" i="15"/>
  <c r="S908" i="15"/>
  <c r="R7859" i="15"/>
  <c r="S7859" i="15"/>
  <c r="R7385" i="15"/>
  <c r="S7385" i="15"/>
  <c r="R4756" i="15"/>
  <c r="S4756" i="15"/>
  <c r="R4461" i="15"/>
  <c r="S4461" i="15"/>
  <c r="R3074" i="15"/>
  <c r="S3074" i="15"/>
  <c r="R2317" i="15"/>
  <c r="S2317" i="15"/>
  <c r="R1564" i="15"/>
  <c r="S1564" i="15"/>
  <c r="R975" i="15"/>
  <c r="S975" i="15"/>
  <c r="R3524" i="15"/>
  <c r="S3524" i="15"/>
  <c r="R676" i="15"/>
  <c r="S676" i="15"/>
  <c r="R6691" i="15"/>
  <c r="S6691" i="15"/>
  <c r="R5938" i="15"/>
  <c r="S5938" i="15"/>
  <c r="R5323" i="15"/>
  <c r="S5323" i="15"/>
  <c r="R5450" i="15"/>
  <c r="S5450" i="15"/>
  <c r="R3981" i="15"/>
  <c r="S3981" i="15"/>
  <c r="R1374" i="15"/>
  <c r="S1374" i="15"/>
  <c r="R7667" i="15"/>
  <c r="S2678" i="15"/>
  <c r="S4424" i="15"/>
  <c r="R4424" i="15"/>
  <c r="S4319" i="15"/>
  <c r="R4319" i="15"/>
  <c r="S4150" i="15"/>
  <c r="R4150" i="15"/>
  <c r="R1350" i="15"/>
  <c r="S1350" i="15"/>
  <c r="R1267" i="15"/>
  <c r="S1267" i="15"/>
  <c r="R1046" i="15"/>
  <c r="S1046" i="15"/>
  <c r="R7379" i="15"/>
  <c r="S7379" i="15"/>
  <c r="R7130" i="15"/>
  <c r="S7130" i="15"/>
  <c r="R4485" i="15"/>
  <c r="S4485" i="15"/>
  <c r="R4308" i="15"/>
  <c r="S4308" i="15"/>
  <c r="S4174" i="15"/>
  <c r="R4174" i="15"/>
  <c r="S1849" i="15"/>
  <c r="R1849" i="15"/>
  <c r="R1348" i="15"/>
  <c r="S1348" i="15"/>
  <c r="R927" i="15"/>
  <c r="S927" i="15"/>
  <c r="R2754" i="15"/>
  <c r="S2754" i="15"/>
  <c r="S2285" i="15"/>
  <c r="R2285" i="15"/>
  <c r="S2518" i="15"/>
  <c r="R2518" i="15"/>
  <c r="R1749" i="15"/>
  <c r="S1749" i="15"/>
  <c r="R3180" i="15"/>
  <c r="S3180" i="15"/>
  <c r="R2775" i="15"/>
  <c r="S2775" i="15"/>
  <c r="R1911" i="15"/>
  <c r="S1911" i="15"/>
  <c r="R3146" i="15"/>
  <c r="S3146" i="15"/>
  <c r="R1725" i="15"/>
  <c r="S1725" i="15"/>
  <c r="R456" i="15"/>
  <c r="S456" i="15"/>
  <c r="R5065" i="15"/>
  <c r="S5065" i="15"/>
  <c r="R4292" i="15"/>
  <c r="S4292" i="15"/>
  <c r="R2936" i="15"/>
  <c r="S2936" i="15"/>
  <c r="S1373" i="15"/>
  <c r="R1373" i="15"/>
  <c r="R5934" i="15"/>
  <c r="S5934" i="15"/>
  <c r="R215" i="15"/>
  <c r="S215" i="15"/>
  <c r="Q204" i="15"/>
  <c r="R83" i="15"/>
  <c r="S83" i="15"/>
  <c r="S450" i="15"/>
  <c r="R450" i="15"/>
  <c r="R90" i="15"/>
  <c r="S90" i="15"/>
  <c r="R5972" i="15"/>
  <c r="S5972" i="15"/>
  <c r="S4327" i="15"/>
  <c r="R4327" i="15"/>
  <c r="R2851" i="15"/>
  <c r="S2851" i="15"/>
  <c r="R2456" i="15"/>
  <c r="S2456" i="15"/>
  <c r="R2044" i="15"/>
  <c r="S2044" i="15"/>
  <c r="R1972" i="15"/>
  <c r="S1972" i="15"/>
  <c r="S1830" i="15"/>
  <c r="R1830" i="15"/>
  <c r="R1685" i="15"/>
  <c r="S1685" i="15"/>
  <c r="R1534" i="15"/>
  <c r="S1534" i="15"/>
  <c r="S1241" i="15"/>
  <c r="R1241" i="15"/>
  <c r="R6697" i="15"/>
  <c r="S6697" i="15"/>
  <c r="R6164" i="15"/>
  <c r="S6164" i="15"/>
  <c r="R5654" i="15"/>
  <c r="S5654" i="15"/>
  <c r="R5363" i="15"/>
  <c r="S5363" i="15"/>
  <c r="R1633" i="15"/>
  <c r="S1633" i="15"/>
  <c r="R1488" i="15"/>
  <c r="S1488" i="15"/>
  <c r="R1407" i="15"/>
  <c r="S1407" i="15"/>
  <c r="R4533" i="15"/>
  <c r="S4533" i="15"/>
  <c r="R4138" i="15"/>
  <c r="S4138" i="15"/>
  <c r="R3486" i="15"/>
  <c r="S3486" i="15"/>
  <c r="R3320" i="15"/>
  <c r="S3320" i="15"/>
  <c r="R3087" i="15"/>
  <c r="S3087" i="15"/>
  <c r="R2925" i="15"/>
  <c r="S2925" i="15"/>
  <c r="R5574" i="15"/>
  <c r="S5574" i="15"/>
  <c r="R7644" i="15"/>
  <c r="S7644" i="15"/>
  <c r="S7079" i="15"/>
  <c r="R7079" i="15"/>
  <c r="R5908" i="15"/>
  <c r="S5908" i="15"/>
  <c r="S6733" i="15"/>
  <c r="R6733" i="15"/>
  <c r="S5806" i="15"/>
  <c r="R5806" i="15"/>
  <c r="R2642" i="15"/>
  <c r="S2642" i="15"/>
  <c r="R1331" i="15"/>
  <c r="S1331" i="15"/>
  <c r="R808" i="15"/>
  <c r="S808" i="15"/>
  <c r="R345" i="15"/>
  <c r="S345" i="15"/>
  <c r="R1651" i="15"/>
  <c r="S1651" i="15"/>
  <c r="R307" i="15"/>
  <c r="S307" i="15"/>
  <c r="R4474" i="15"/>
  <c r="S4474" i="15"/>
  <c r="S3810" i="15"/>
  <c r="R3810" i="15"/>
  <c r="R2677" i="15"/>
  <c r="S2677" i="15"/>
  <c r="R2822" i="15"/>
  <c r="S2822" i="15"/>
  <c r="R325" i="15"/>
  <c r="S325" i="15"/>
  <c r="S7667" i="15"/>
  <c r="S5810" i="15"/>
  <c r="R5810" i="15"/>
  <c r="S5121" i="15"/>
  <c r="R5121" i="15"/>
  <c r="R4769" i="15"/>
  <c r="S4769" i="15"/>
  <c r="R5100" i="15"/>
  <c r="S5100" i="15"/>
  <c r="S2952" i="15"/>
  <c r="R2952" i="15"/>
  <c r="R3183" i="15"/>
  <c r="S3183" i="15"/>
  <c r="S1944" i="15"/>
  <c r="Q1943" i="15"/>
  <c r="R1944" i="15"/>
  <c r="R968" i="15"/>
  <c r="S968" i="15"/>
  <c r="S1652" i="15"/>
  <c r="R1652" i="15"/>
  <c r="R5187" i="15"/>
  <c r="S5187" i="15"/>
  <c r="S3028" i="15"/>
  <c r="R3028" i="15"/>
  <c r="R2859" i="15"/>
  <c r="S2859" i="15"/>
  <c r="S2650" i="15"/>
  <c r="R2650" i="15"/>
  <c r="S2404" i="15"/>
  <c r="R2404" i="15"/>
  <c r="R262" i="15"/>
  <c r="S262" i="15"/>
  <c r="R1717" i="15"/>
  <c r="S1717" i="15"/>
  <c r="R7532" i="15"/>
  <c r="S7532" i="15"/>
  <c r="R6893" i="15"/>
  <c r="S6893" i="15"/>
  <c r="R6585" i="15"/>
  <c r="S6585" i="15"/>
  <c r="R6504" i="15"/>
  <c r="Q6503" i="15"/>
  <c r="R7188" i="15"/>
  <c r="S7188" i="15"/>
  <c r="R5968" i="15"/>
  <c r="S5968" i="15"/>
  <c r="R5708" i="15"/>
  <c r="S5708" i="15"/>
  <c r="R6342" i="15"/>
  <c r="S6342" i="15"/>
  <c r="R5583" i="15"/>
  <c r="S5583" i="15"/>
  <c r="R7521" i="15"/>
  <c r="S7521" i="15"/>
  <c r="R6478" i="15"/>
  <c r="S6478" i="15"/>
  <c r="R6148" i="15"/>
  <c r="S6148" i="15"/>
  <c r="R5807" i="15"/>
  <c r="S5807" i="15"/>
  <c r="R5788" i="15"/>
  <c r="S5788" i="15"/>
  <c r="R5255" i="15"/>
  <c r="S5255" i="15"/>
  <c r="R5114" i="15"/>
  <c r="S5114" i="15"/>
  <c r="R5439" i="15"/>
  <c r="S5439" i="15"/>
  <c r="R5207" i="15"/>
  <c r="S5207" i="15"/>
  <c r="R5011" i="15"/>
  <c r="S5011" i="15"/>
  <c r="R4826" i="15"/>
  <c r="S4826" i="15"/>
  <c r="R4646" i="15"/>
  <c r="S4646" i="15"/>
  <c r="R5440" i="15"/>
  <c r="S5440" i="15"/>
  <c r="S5262" i="15"/>
  <c r="R5262" i="15"/>
  <c r="S5117" i="15"/>
  <c r="R5117" i="15"/>
  <c r="S4575" i="15"/>
  <c r="R4575" i="15"/>
  <c r="R4393" i="15"/>
  <c r="S4393" i="15"/>
  <c r="R5090" i="15"/>
  <c r="S5090" i="15"/>
  <c r="R4529" i="15"/>
  <c r="S4529" i="15"/>
  <c r="R4857" i="15"/>
  <c r="S4857" i="15"/>
  <c r="R4772" i="15"/>
  <c r="S4772" i="15"/>
  <c r="S4443" i="15"/>
  <c r="R4443" i="15"/>
  <c r="R4470" i="15"/>
  <c r="S4470" i="15"/>
  <c r="R3895" i="15"/>
  <c r="S3895" i="15"/>
  <c r="R3707" i="15"/>
  <c r="S3707" i="15"/>
  <c r="S4173" i="15"/>
  <c r="R4173" i="15"/>
  <c r="S3632" i="15"/>
  <c r="R3632" i="15"/>
  <c r="R4439" i="15"/>
  <c r="S4439" i="15"/>
  <c r="R4109" i="15"/>
  <c r="S4109" i="15"/>
  <c r="R3966" i="15"/>
  <c r="S3966" i="15"/>
  <c r="R382" i="15"/>
  <c r="S382" i="15"/>
  <c r="R1610" i="15"/>
  <c r="S1610" i="15"/>
  <c r="R1378" i="15"/>
  <c r="S1378" i="15"/>
  <c r="S1212" i="15"/>
  <c r="R1212" i="15"/>
  <c r="R1084" i="15"/>
  <c r="S1084" i="15"/>
  <c r="S891" i="15"/>
  <c r="R891" i="15"/>
  <c r="R374" i="15"/>
  <c r="S374" i="15"/>
  <c r="R170" i="15"/>
  <c r="S170" i="15"/>
  <c r="R130" i="15"/>
  <c r="S130" i="15"/>
  <c r="R1569" i="15"/>
  <c r="S1569" i="15"/>
  <c r="R875" i="15"/>
  <c r="S875" i="15"/>
  <c r="R45" i="15"/>
  <c r="S45" i="15"/>
  <c r="R5618" i="15"/>
  <c r="S5618" i="15"/>
  <c r="R5334" i="15"/>
  <c r="S5334" i="15"/>
  <c r="S5254" i="15"/>
  <c r="R5254" i="15"/>
  <c r="R3451" i="15"/>
  <c r="S3451" i="15"/>
  <c r="R3215" i="15"/>
  <c r="S3215" i="15"/>
  <c r="R3120" i="15"/>
  <c r="S3120" i="15"/>
  <c r="R383" i="15"/>
  <c r="S383" i="15"/>
  <c r="S7415" i="15"/>
  <c r="R7415" i="15"/>
  <c r="R7105" i="15"/>
  <c r="S7105" i="15"/>
  <c r="R6557" i="15"/>
  <c r="S6557" i="15"/>
  <c r="R6837" i="15"/>
  <c r="S6837" i="15"/>
  <c r="S6564" i="15"/>
  <c r="R6564" i="15"/>
  <c r="R7142" i="15"/>
  <c r="S7142" i="15"/>
  <c r="R7155" i="15"/>
  <c r="S7155" i="15"/>
  <c r="R7001" i="15"/>
  <c r="S7001" i="15"/>
  <c r="R5527" i="15"/>
  <c r="S5527" i="15"/>
  <c r="S3513" i="15"/>
  <c r="R3513" i="15"/>
  <c r="R3347" i="15"/>
  <c r="S3347" i="15"/>
  <c r="R4598" i="15"/>
  <c r="S4598" i="15"/>
  <c r="S4383" i="15"/>
  <c r="R4383" i="15"/>
  <c r="S2062" i="15"/>
  <c r="R2062" i="15"/>
  <c r="R3048" i="15"/>
  <c r="S3048" i="15"/>
  <c r="S2796" i="15"/>
  <c r="R2796" i="15"/>
  <c r="S2451" i="15"/>
  <c r="R2451" i="15"/>
  <c r="S2388" i="15"/>
  <c r="R2388" i="15"/>
  <c r="R2224" i="15"/>
  <c r="S2224" i="15"/>
  <c r="R2081" i="15"/>
  <c r="S2081" i="15"/>
  <c r="R710" i="15"/>
  <c r="S710" i="15"/>
  <c r="R1571" i="15"/>
  <c r="S1571" i="15"/>
  <c r="R4833" i="15"/>
  <c r="S4833" i="15"/>
  <c r="R365" i="15"/>
  <c r="S365" i="15"/>
  <c r="R1548" i="15"/>
  <c r="S1548" i="15"/>
  <c r="R28" i="15"/>
  <c r="S28" i="15"/>
  <c r="R154" i="15"/>
  <c r="S154" i="15"/>
  <c r="R3887" i="15"/>
  <c r="R5286" i="15"/>
  <c r="S5286" i="15"/>
  <c r="R3380" i="15"/>
  <c r="S3380" i="15"/>
  <c r="S3092" i="15"/>
  <c r="R3092" i="15"/>
  <c r="S2368" i="15"/>
  <c r="R2368" i="15"/>
  <c r="R1967" i="15"/>
  <c r="S1967" i="15"/>
  <c r="S5245" i="15"/>
  <c r="R5245" i="15"/>
  <c r="R4813" i="15"/>
  <c r="S4813" i="15"/>
  <c r="R5224" i="15"/>
  <c r="S5224" i="15"/>
  <c r="R5127" i="15"/>
  <c r="S5127" i="15"/>
  <c r="S4612" i="15"/>
  <c r="R4612" i="15"/>
  <c r="S4506" i="15"/>
  <c r="R4506" i="15"/>
  <c r="S4290" i="15"/>
  <c r="R4290" i="15"/>
  <c r="R3780" i="15"/>
  <c r="S3780" i="15"/>
  <c r="R2027" i="15"/>
  <c r="S2027" i="15"/>
  <c r="R473" i="15"/>
  <c r="S473" i="15"/>
  <c r="S1194" i="15"/>
  <c r="R1194" i="15"/>
  <c r="R979" i="15"/>
  <c r="S979" i="15"/>
  <c r="R797" i="15"/>
  <c r="S797" i="15"/>
  <c r="R721" i="15"/>
  <c r="S721" i="15"/>
  <c r="R239" i="15"/>
  <c r="S239" i="15"/>
  <c r="R1778" i="15"/>
  <c r="S1778" i="15"/>
  <c r="R1516" i="15"/>
  <c r="S1516" i="15"/>
  <c r="R1436" i="15"/>
  <c r="S1436" i="15"/>
  <c r="R1256" i="15"/>
  <c r="S1256" i="15"/>
  <c r="R849" i="15"/>
  <c r="S849" i="15"/>
  <c r="S794" i="15"/>
  <c r="S859" i="15"/>
  <c r="R859" i="15"/>
  <c r="R645" i="15"/>
  <c r="S645" i="15"/>
  <c r="R493" i="15"/>
  <c r="S493" i="15"/>
  <c r="R2250" i="15"/>
  <c r="S2250" i="15"/>
  <c r="S682" i="15"/>
  <c r="R682" i="15"/>
  <c r="R252" i="15"/>
  <c r="S252" i="15"/>
  <c r="S5675" i="15"/>
  <c r="S2866" i="15"/>
  <c r="S5294" i="15"/>
  <c r="Q7231" i="15"/>
  <c r="R7231" i="15" s="1"/>
  <c r="R3341" i="15"/>
  <c r="S3341" i="15"/>
  <c r="S4048" i="15"/>
  <c r="S2894" i="15"/>
  <c r="S315" i="15"/>
  <c r="S4956" i="15"/>
  <c r="S4390" i="15"/>
  <c r="S790" i="15"/>
  <c r="S1135" i="15"/>
  <c r="S306" i="15"/>
  <c r="S4354" i="15"/>
  <c r="S147" i="15"/>
  <c r="S444" i="15"/>
  <c r="S1193" i="15"/>
  <c r="S3815" i="15"/>
  <c r="S2942" i="15"/>
  <c r="S1039" i="15"/>
  <c r="S91" i="15"/>
  <c r="S2974" i="15"/>
  <c r="S1559" i="15"/>
  <c r="S346" i="15"/>
  <c r="S143" i="15"/>
  <c r="S3014" i="15"/>
  <c r="S5883" i="15"/>
  <c r="S501" i="15"/>
  <c r="S508" i="15"/>
  <c r="S4640" i="15"/>
  <c r="S4441" i="15"/>
  <c r="S813" i="15"/>
  <c r="S2578" i="15"/>
  <c r="S2022" i="15"/>
  <c r="S354" i="15"/>
  <c r="S705" i="15"/>
  <c r="S3198" i="15"/>
  <c r="S1657" i="15"/>
  <c r="S3472" i="15"/>
  <c r="S1365" i="15"/>
  <c r="S1511" i="15"/>
  <c r="S1809" i="15"/>
  <c r="S3829" i="15"/>
  <c r="S1672" i="15"/>
  <c r="S2064" i="15"/>
  <c r="S331" i="15"/>
  <c r="S825" i="15"/>
  <c r="S402" i="15"/>
  <c r="S3049" i="15"/>
  <c r="S1355" i="15"/>
  <c r="S4217" i="15"/>
  <c r="S6862" i="15"/>
  <c r="S1821" i="15"/>
  <c r="S6965" i="15"/>
  <c r="S3907" i="15"/>
  <c r="S3727" i="15"/>
  <c r="S7767" i="15"/>
  <c r="S5999" i="15"/>
  <c r="S5646" i="15"/>
  <c r="S3807" i="15"/>
  <c r="S1274" i="15"/>
  <c r="S6545" i="15"/>
  <c r="S3748" i="15"/>
  <c r="S1172" i="15"/>
  <c r="S3658" i="15"/>
  <c r="S5343" i="15"/>
  <c r="S4093" i="15"/>
  <c r="S3626" i="15"/>
  <c r="S29" i="15"/>
  <c r="S1288" i="15"/>
  <c r="S5608" i="15"/>
  <c r="S3770" i="15"/>
  <c r="S3776" i="15"/>
  <c r="S2201" i="15"/>
  <c r="S2830" i="15"/>
  <c r="S5263" i="15"/>
  <c r="S6160" i="15"/>
  <c r="S3730" i="15"/>
  <c r="S4955" i="15"/>
  <c r="S3017" i="15"/>
  <c r="S7862" i="15"/>
  <c r="S5775" i="15"/>
  <c r="S3543" i="15"/>
  <c r="S1635" i="15"/>
  <c r="S1500" i="15"/>
  <c r="S224" i="15"/>
  <c r="S6113" i="15"/>
  <c r="S6068" i="15"/>
  <c r="S6252" i="15"/>
  <c r="S4040" i="15"/>
  <c r="S3844" i="15"/>
  <c r="S5438" i="15"/>
  <c r="S3310" i="15"/>
  <c r="R1345" i="15"/>
  <c r="S3731" i="15"/>
  <c r="S529" i="15"/>
  <c r="S5960" i="15"/>
  <c r="S3388" i="15"/>
  <c r="S521" i="15"/>
  <c r="S4893" i="15"/>
  <c r="S5925" i="15"/>
  <c r="S395" i="15"/>
  <c r="S3018" i="15"/>
  <c r="S2188" i="15"/>
  <c r="S2113" i="15"/>
  <c r="S2112" i="15"/>
  <c r="S5318" i="15"/>
  <c r="S2114" i="15"/>
  <c r="S5521" i="15"/>
  <c r="S1319" i="15"/>
  <c r="S6769" i="15"/>
  <c r="S2690" i="15"/>
  <c r="S1501" i="15"/>
  <c r="S7487" i="15"/>
  <c r="S3680" i="15"/>
  <c r="S3535" i="15"/>
  <c r="S3704" i="15"/>
  <c r="S709" i="15"/>
  <c r="S1974" i="15"/>
  <c r="S6935" i="15"/>
  <c r="S6107" i="15"/>
  <c r="S5614" i="15"/>
  <c r="S3820" i="15"/>
  <c r="Q3541" i="15"/>
  <c r="S3541" i="15" s="1"/>
  <c r="S1177" i="15"/>
  <c r="S6897" i="15"/>
  <c r="S6163" i="15"/>
  <c r="S5899" i="15"/>
  <c r="S6955" i="15"/>
  <c r="S5881" i="15"/>
  <c r="S914" i="15"/>
  <c r="S5777" i="15"/>
  <c r="S7561" i="15"/>
  <c r="S6886" i="15"/>
  <c r="S660" i="15"/>
  <c r="S3285" i="15"/>
  <c r="S1699" i="15"/>
  <c r="S6526" i="15"/>
  <c r="R7721" i="15"/>
  <c r="R7478" i="15"/>
  <c r="R7115" i="15"/>
  <c r="R6387" i="15"/>
  <c r="S6412" i="15"/>
  <c r="R5944" i="15"/>
  <c r="S5227" i="15"/>
  <c r="R4706" i="15"/>
  <c r="S4044" i="15"/>
  <c r="S4039" i="15"/>
  <c r="R4194" i="15"/>
  <c r="R3931" i="15"/>
  <c r="S2716" i="15"/>
  <c r="S2149" i="15"/>
  <c r="R2243" i="15"/>
  <c r="S1477" i="15"/>
  <c r="S1071" i="15"/>
  <c r="S967" i="15"/>
  <c r="S7827" i="15"/>
  <c r="S7304" i="15"/>
  <c r="S6336" i="15"/>
  <c r="S6406" i="15"/>
  <c r="S5546" i="15"/>
  <c r="S4196" i="15"/>
  <c r="S2886" i="15"/>
  <c r="S592" i="15"/>
  <c r="S7499" i="15"/>
  <c r="S5730" i="15"/>
  <c r="Q7927" i="15"/>
  <c r="R7034" i="15"/>
  <c r="S6953" i="15"/>
  <c r="S4634" i="15"/>
  <c r="R4954" i="15"/>
  <c r="R4426" i="15"/>
  <c r="R4352" i="15"/>
  <c r="R4294" i="15"/>
  <c r="R4139" i="15"/>
  <c r="R4444" i="15"/>
  <c r="R3681" i="15"/>
  <c r="R3129" i="15"/>
  <c r="S2508" i="15"/>
  <c r="S2430" i="15"/>
  <c r="S1451" i="15"/>
  <c r="S1275" i="15"/>
  <c r="S1182" i="15"/>
  <c r="S4236" i="15"/>
  <c r="S2136" i="15"/>
  <c r="R7579" i="15"/>
  <c r="S6885" i="15"/>
  <c r="R6766" i="15"/>
  <c r="S6167" i="15"/>
  <c r="S6249" i="15"/>
  <c r="R6005" i="15"/>
  <c r="R5813" i="15"/>
  <c r="R5644" i="15"/>
  <c r="R3409" i="15"/>
  <c r="R3678" i="15"/>
  <c r="S1888" i="15"/>
  <c r="S1579" i="15"/>
  <c r="S7832" i="15"/>
  <c r="S4489" i="15"/>
  <c r="S3800" i="15"/>
  <c r="S3429" i="15"/>
  <c r="S3033" i="15"/>
  <c r="S2926" i="15"/>
  <c r="S1835" i="15"/>
  <c r="S1361" i="15"/>
  <c r="S7964" i="15"/>
  <c r="S1382" i="15"/>
  <c r="S560" i="15"/>
  <c r="S7320" i="15"/>
  <c r="R6381" i="15"/>
  <c r="R6602" i="15"/>
  <c r="S6310" i="15"/>
  <c r="R6396" i="15"/>
  <c r="S5886" i="15"/>
  <c r="S6012" i="15"/>
  <c r="S5596" i="15"/>
  <c r="R5118" i="15"/>
  <c r="R5025" i="15"/>
  <c r="R4623" i="15"/>
  <c r="R4255" i="15"/>
  <c r="S3325" i="15"/>
  <c r="S2656" i="15"/>
  <c r="S2837" i="15"/>
  <c r="S1112" i="15"/>
  <c r="S6980" i="15"/>
  <c r="S6150" i="15"/>
  <c r="S2155" i="15"/>
  <c r="S3066" i="15"/>
  <c r="S7641" i="15"/>
  <c r="S7096" i="15"/>
  <c r="S6812" i="15"/>
  <c r="S6692" i="15"/>
  <c r="S6443" i="15"/>
  <c r="S6291" i="15"/>
  <c r="R6047" i="15"/>
  <c r="S5776" i="15"/>
  <c r="S5303" i="15"/>
  <c r="R5087" i="15"/>
  <c r="R4909" i="15"/>
  <c r="R3474" i="15"/>
  <c r="R1227" i="15"/>
  <c r="S5441" i="15"/>
  <c r="S5128" i="15"/>
  <c r="S3519" i="15"/>
  <c r="S3905" i="15"/>
  <c r="R7589" i="15"/>
  <c r="R7404" i="15"/>
  <c r="S5885" i="15"/>
  <c r="R5989" i="15"/>
  <c r="S5729" i="15"/>
  <c r="R5150" i="15"/>
  <c r="S4752" i="15"/>
  <c r="S4385" i="15"/>
  <c r="S4659" i="15"/>
  <c r="R4265" i="15"/>
  <c r="R2940" i="15"/>
  <c r="R3217" i="15"/>
  <c r="S2212" i="15"/>
  <c r="S1515" i="15"/>
  <c r="R1706" i="15"/>
  <c r="S5696" i="15"/>
  <c r="S5020" i="15"/>
  <c r="S1728" i="15"/>
  <c r="S1893" i="15"/>
  <c r="S7246" i="15"/>
  <c r="S6587" i="15"/>
  <c r="S5503" i="15"/>
  <c r="S3354" i="15"/>
  <c r="S2279" i="15"/>
  <c r="S1710" i="15"/>
  <c r="S1448" i="15"/>
  <c r="S1127" i="15"/>
  <c r="S3917" i="15"/>
  <c r="S3881" i="15"/>
  <c r="S3404" i="15"/>
  <c r="S1153" i="15"/>
  <c r="S840" i="15"/>
  <c r="S1395" i="15"/>
  <c r="S338" i="15"/>
  <c r="S1503" i="15"/>
  <c r="S7540" i="15"/>
  <c r="R1582" i="15"/>
  <c r="S1582" i="15"/>
  <c r="R1028" i="15"/>
  <c r="S1028" i="15"/>
  <c r="R4204" i="15"/>
  <c r="S4204" i="15"/>
  <c r="R774" i="15"/>
  <c r="S774" i="15"/>
  <c r="S7179" i="15"/>
  <c r="S6884" i="15"/>
  <c r="S1184" i="15"/>
  <c r="R5298" i="15"/>
  <c r="S5298" i="15"/>
  <c r="R3331" i="15"/>
  <c r="S3331" i="15"/>
  <c r="R2738" i="15"/>
  <c r="S2738" i="15"/>
  <c r="Q2730" i="15"/>
  <c r="R1576" i="15"/>
  <c r="S1576" i="15"/>
  <c r="R1531" i="15"/>
  <c r="S1531" i="15"/>
  <c r="R1349" i="15"/>
  <c r="S1349" i="15"/>
  <c r="R798" i="15"/>
  <c r="S798" i="15"/>
  <c r="Q795" i="15"/>
  <c r="R2117" i="15"/>
  <c r="S2117" i="15"/>
  <c r="S806" i="15"/>
  <c r="R806" i="15"/>
  <c r="R1298" i="15"/>
  <c r="S1298" i="15"/>
  <c r="R4397" i="15"/>
  <c r="S4397" i="15"/>
  <c r="R56" i="15"/>
  <c r="S56" i="15"/>
  <c r="S6423" i="15"/>
  <c r="R6423" i="15"/>
  <c r="R6536" i="15"/>
  <c r="S6536" i="15"/>
  <c r="R5851" i="15"/>
  <c r="S5851" i="15"/>
  <c r="S5682" i="15"/>
  <c r="R5682" i="15"/>
  <c r="R7229" i="15"/>
  <c r="S7229" i="15"/>
  <c r="R6974" i="15"/>
  <c r="S6974" i="15"/>
  <c r="S6356" i="15"/>
  <c r="R6356" i="15"/>
  <c r="S386" i="15"/>
  <c r="R386" i="15"/>
  <c r="R1674" i="15"/>
  <c r="S1674" i="15"/>
  <c r="R1527" i="15"/>
  <c r="S1527" i="15"/>
  <c r="R1180" i="15"/>
  <c r="S1180" i="15"/>
  <c r="R1070" i="15"/>
  <c r="S1070" i="15"/>
  <c r="R856" i="15"/>
  <c r="S856" i="15"/>
  <c r="R677" i="15"/>
  <c r="S677" i="15"/>
  <c r="R623" i="15"/>
  <c r="S623" i="15"/>
  <c r="R279" i="15"/>
  <c r="S279" i="15"/>
  <c r="R4731" i="15"/>
  <c r="S4731" i="15"/>
  <c r="R4034" i="15"/>
  <c r="S4034" i="15"/>
  <c r="R3463" i="15"/>
  <c r="S3463" i="15"/>
  <c r="R2533" i="15"/>
  <c r="S2533" i="15"/>
  <c r="R2077" i="15"/>
  <c r="S2077" i="15"/>
  <c r="R1551" i="15"/>
  <c r="S1551" i="15"/>
  <c r="R308" i="15"/>
  <c r="S308" i="15"/>
  <c r="R4065" i="15"/>
  <c r="S4065" i="15"/>
  <c r="R7293" i="15"/>
  <c r="S7293" i="15"/>
  <c r="R163" i="15"/>
  <c r="S163" i="15"/>
  <c r="R4592" i="15"/>
  <c r="S4592" i="15"/>
  <c r="R3338" i="15"/>
  <c r="S3338" i="15"/>
  <c r="R1602" i="15"/>
  <c r="S1602" i="15"/>
  <c r="S184" i="15"/>
  <c r="R184" i="15"/>
  <c r="R7403" i="15"/>
  <c r="R7025" i="15"/>
  <c r="Q6913" i="15"/>
  <c r="R5394" i="15"/>
  <c r="S5394" i="15"/>
  <c r="S5033" i="15"/>
  <c r="R5033" i="15"/>
  <c r="S3754" i="15"/>
  <c r="R3754" i="15"/>
  <c r="R3329" i="15"/>
  <c r="S3329" i="15"/>
  <c r="S3100" i="15"/>
  <c r="R3100" i="15"/>
  <c r="R7178" i="15"/>
  <c r="S7178" i="15"/>
  <c r="R6819" i="15"/>
  <c r="S6819" i="15"/>
  <c r="R6395" i="15"/>
  <c r="S6395" i="15"/>
  <c r="R6859" i="15"/>
  <c r="S6859" i="15"/>
  <c r="R740" i="15"/>
  <c r="S740" i="15"/>
  <c r="R599" i="15"/>
  <c r="S599" i="15"/>
  <c r="R5219" i="15"/>
  <c r="S5219" i="15"/>
  <c r="S2328" i="15"/>
  <c r="R2328" i="15"/>
  <c r="R883" i="15"/>
  <c r="S883" i="15"/>
  <c r="S2443" i="15"/>
  <c r="R2443" i="15"/>
  <c r="R2033" i="15"/>
  <c r="S2033" i="15"/>
  <c r="S2752" i="15"/>
  <c r="S6573" i="15"/>
  <c r="R6194" i="15"/>
  <c r="S6194" i="15"/>
  <c r="R5679" i="15"/>
  <c r="S5679" i="15"/>
  <c r="R5632" i="15"/>
  <c r="S5632" i="15"/>
  <c r="R5594" i="15"/>
  <c r="S5594" i="15"/>
  <c r="R5168" i="15"/>
  <c r="S5168" i="15"/>
  <c r="S4323" i="15"/>
  <c r="R4323" i="15"/>
  <c r="S4207" i="15"/>
  <c r="R4207" i="15"/>
  <c r="S3806" i="15"/>
  <c r="R3806" i="15"/>
  <c r="R4317" i="15"/>
  <c r="S4317" i="15"/>
  <c r="S3819" i="15"/>
  <c r="R3819" i="15"/>
  <c r="S3530" i="15"/>
  <c r="R3530" i="15"/>
  <c r="R2956" i="15"/>
  <c r="S2956" i="15"/>
  <c r="R2907" i="15"/>
  <c r="S2907" i="15"/>
  <c r="R2864" i="15"/>
  <c r="S2864" i="15"/>
  <c r="R2996" i="15"/>
  <c r="S2996" i="15"/>
  <c r="R959" i="15"/>
  <c r="S959" i="15"/>
  <c r="R1850" i="15"/>
  <c r="S1850" i="15"/>
  <c r="R1632" i="15"/>
  <c r="S1632" i="15"/>
  <c r="R1434" i="15"/>
  <c r="S1434" i="15"/>
  <c r="R1282" i="15"/>
  <c r="S1282" i="15"/>
  <c r="R5809" i="15"/>
  <c r="S5809" i="15"/>
  <c r="R5722" i="15"/>
  <c r="S5722" i="15"/>
  <c r="R4972" i="15"/>
  <c r="S4972" i="15"/>
  <c r="R2014" i="15"/>
  <c r="S2014" i="15"/>
  <c r="R7305" i="15"/>
  <c r="S7305" i="15"/>
  <c r="S6823" i="15"/>
  <c r="R6823" i="15"/>
  <c r="R7606" i="15"/>
  <c r="S7606" i="15"/>
  <c r="R805" i="15"/>
  <c r="S805" i="15"/>
  <c r="R516" i="15"/>
  <c r="S516" i="15"/>
  <c r="S1330" i="15"/>
  <c r="Q1327" i="15"/>
  <c r="R1330" i="15"/>
  <c r="R355" i="15"/>
  <c r="S355" i="15"/>
  <c r="S1122" i="15"/>
  <c r="R1122" i="15"/>
  <c r="R992" i="15"/>
  <c r="S992" i="15"/>
  <c r="R745" i="15"/>
  <c r="S745" i="15"/>
  <c r="R190" i="15"/>
  <c r="S190" i="15"/>
  <c r="R1424" i="15"/>
  <c r="S1424" i="15"/>
  <c r="R4831" i="15"/>
  <c r="S4831" i="15"/>
  <c r="R3759" i="15"/>
  <c r="S3759" i="15"/>
  <c r="S2403" i="15"/>
  <c r="R2403" i="15"/>
  <c r="S1185" i="15"/>
  <c r="R1185" i="15"/>
  <c r="R2836" i="15"/>
  <c r="S2836" i="15"/>
  <c r="R2129" i="15"/>
  <c r="S2129" i="15"/>
  <c r="R7317" i="15"/>
  <c r="S7317" i="15"/>
  <c r="R3688" i="15"/>
  <c r="S3688" i="15"/>
  <c r="R1152" i="15"/>
  <c r="S1152" i="15"/>
  <c r="S7923" i="15"/>
  <c r="S7747" i="15"/>
  <c r="R7251" i="15"/>
  <c r="R3297" i="15"/>
  <c r="S3297" i="15"/>
  <c r="R2322" i="15"/>
  <c r="S2322" i="15"/>
  <c r="R5978" i="15"/>
  <c r="S5978" i="15"/>
  <c r="S5921" i="15"/>
  <c r="R5921" i="15"/>
  <c r="S4215" i="15"/>
  <c r="R4215" i="15"/>
  <c r="R4436" i="15"/>
  <c r="S4436" i="15"/>
  <c r="R3967" i="15"/>
  <c r="S3967" i="15"/>
  <c r="R440" i="15"/>
  <c r="S440" i="15"/>
  <c r="R86" i="15"/>
  <c r="S86" i="15"/>
  <c r="R5946" i="15"/>
  <c r="S5946" i="15"/>
  <c r="R2768" i="15"/>
  <c r="Q2767" i="15"/>
  <c r="S2767" i="15" s="1"/>
  <c r="S2768" i="15"/>
  <c r="S2569" i="15"/>
  <c r="R2569" i="15"/>
  <c r="S216" i="15"/>
  <c r="R216" i="15"/>
  <c r="S174" i="15"/>
  <c r="R174" i="15"/>
  <c r="R37" i="15"/>
  <c r="S37" i="15"/>
  <c r="R1704" i="15"/>
  <c r="S1704" i="15"/>
  <c r="R7780" i="15"/>
  <c r="S7780" i="15"/>
  <c r="S2759" i="15"/>
  <c r="R2759" i="15"/>
  <c r="R3229" i="15"/>
  <c r="S3229" i="15"/>
  <c r="R3119" i="15"/>
  <c r="S3119" i="15"/>
  <c r="R2910" i="15"/>
  <c r="S2910" i="15"/>
  <c r="R2778" i="15"/>
  <c r="S2778" i="15"/>
  <c r="R2571" i="15"/>
  <c r="S2571" i="15"/>
  <c r="R2393" i="15"/>
  <c r="S2393" i="15"/>
  <c r="S1870" i="15"/>
  <c r="R1870" i="15"/>
  <c r="R900" i="15"/>
  <c r="S900" i="15"/>
  <c r="R6284" i="15"/>
  <c r="S6284" i="15"/>
  <c r="S2667" i="15"/>
  <c r="R2667" i="15"/>
  <c r="R73" i="15"/>
  <c r="S73" i="15"/>
  <c r="Q69" i="15"/>
  <c r="R7686" i="15"/>
  <c r="S7686" i="15"/>
  <c r="R3877" i="15"/>
  <c r="S3877" i="15"/>
  <c r="R1877" i="15"/>
  <c r="S1877" i="15"/>
  <c r="R5248" i="15"/>
  <c r="S5248" i="15"/>
  <c r="Q7129" i="15"/>
  <c r="R5701" i="15"/>
  <c r="S5701" i="15"/>
  <c r="R6135" i="15"/>
  <c r="S6135" i="15"/>
  <c r="R4928" i="15"/>
  <c r="S4928" i="15"/>
  <c r="R5266" i="15"/>
  <c r="S5266" i="15"/>
  <c r="R4621" i="15"/>
  <c r="S4621" i="15"/>
  <c r="R3956" i="15"/>
  <c r="S3956" i="15"/>
  <c r="Q3955" i="15"/>
  <c r="R4104" i="15"/>
  <c r="S4104" i="15"/>
  <c r="S2731" i="15"/>
  <c r="R2731" i="15"/>
  <c r="Q2745" i="15"/>
  <c r="Q2744" i="15"/>
  <c r="S2746" i="15"/>
  <c r="R2869" i="15"/>
  <c r="S2869" i="15"/>
  <c r="S5289" i="15"/>
  <c r="R5289" i="15"/>
  <c r="R5112" i="15"/>
  <c r="S5112" i="15"/>
  <c r="R5257" i="15"/>
  <c r="S5257" i="15"/>
  <c r="R5175" i="15"/>
  <c r="S5175" i="15"/>
  <c r="S5142" i="15"/>
  <c r="R5142" i="15"/>
  <c r="R5108" i="15"/>
  <c r="S5108" i="15"/>
  <c r="S4720" i="15"/>
  <c r="R4720" i="15"/>
  <c r="R5140" i="15"/>
  <c r="S5140" i="15"/>
  <c r="R5873" i="15"/>
  <c r="S5873" i="15"/>
  <c r="R5569" i="15"/>
  <c r="S5569" i="15"/>
  <c r="R5288" i="15"/>
  <c r="S5288" i="15"/>
  <c r="R5235" i="15"/>
  <c r="S5235" i="15"/>
  <c r="R5787" i="15"/>
  <c r="S5787" i="15"/>
  <c r="S5599" i="15"/>
  <c r="R5599" i="15"/>
  <c r="R5116" i="15"/>
  <c r="S5116" i="15"/>
  <c r="S4644" i="15"/>
  <c r="R4644" i="15"/>
  <c r="R6089" i="15"/>
  <c r="S6089" i="15"/>
  <c r="Q6086" i="15"/>
  <c r="R3045" i="15"/>
  <c r="S3045" i="15"/>
  <c r="R2914" i="15"/>
  <c r="S2914" i="15"/>
  <c r="S2765" i="15"/>
  <c r="R2765" i="15"/>
  <c r="S2700" i="15"/>
  <c r="R2700" i="15"/>
  <c r="R2581" i="15"/>
  <c r="S2581" i="15"/>
  <c r="S3132" i="15"/>
  <c r="R3132" i="15"/>
  <c r="S1137" i="15"/>
  <c r="R1137" i="15"/>
  <c r="R5888" i="15"/>
  <c r="S5888" i="15"/>
  <c r="R5383" i="15"/>
  <c r="S5383" i="15"/>
  <c r="R6019" i="15"/>
  <c r="S6019" i="15"/>
  <c r="R5069" i="15"/>
  <c r="S5069" i="15"/>
  <c r="R2968" i="15"/>
  <c r="S2968" i="15"/>
  <c r="S1289" i="15"/>
  <c r="R1289" i="15"/>
  <c r="R586" i="15"/>
  <c r="S586" i="15"/>
  <c r="R305" i="15"/>
  <c r="S305" i="15"/>
  <c r="S4453" i="15"/>
  <c r="R4453" i="15"/>
  <c r="R3876" i="15"/>
  <c r="S3876" i="15"/>
  <c r="R2921" i="15"/>
  <c r="S2921" i="15"/>
  <c r="R324" i="15"/>
  <c r="S324" i="15"/>
  <c r="R4656" i="15"/>
  <c r="S4656" i="15"/>
  <c r="S3060" i="15"/>
  <c r="R3060" i="15"/>
  <c r="S1279" i="15"/>
  <c r="R1279" i="15"/>
  <c r="R122" i="15"/>
  <c r="S122" i="15"/>
  <c r="R6490" i="15"/>
  <c r="S6490" i="15"/>
  <c r="R6418" i="15"/>
  <c r="S6418" i="15"/>
  <c r="R112" i="15"/>
  <c r="S112" i="15"/>
  <c r="R4113" i="15"/>
  <c r="S4113" i="15"/>
  <c r="R6984" i="15"/>
  <c r="S6950" i="15"/>
  <c r="S7093" i="15"/>
  <c r="R7061" i="15"/>
  <c r="R6968" i="15"/>
  <c r="R5200" i="15"/>
  <c r="S5200" i="15"/>
  <c r="R4007" i="15"/>
  <c r="S4007" i="15"/>
  <c r="R3871" i="15"/>
  <c r="S3871" i="15"/>
  <c r="R3817" i="15"/>
  <c r="S3817" i="15"/>
  <c r="R2930" i="15"/>
  <c r="S2930" i="15"/>
  <c r="R3979" i="15"/>
  <c r="S3979" i="15"/>
  <c r="R3590" i="15"/>
  <c r="S3590" i="15"/>
  <c r="R3280" i="15"/>
  <c r="S3280" i="15"/>
  <c r="R3564" i="15"/>
  <c r="S3564" i="15"/>
  <c r="R3503" i="15"/>
  <c r="S3503" i="15"/>
  <c r="S3461" i="15"/>
  <c r="R3461" i="15"/>
  <c r="R2945" i="15"/>
  <c r="S2945" i="15"/>
  <c r="R2753" i="15"/>
  <c r="S2753" i="15"/>
  <c r="R2665" i="15"/>
  <c r="S2665" i="15"/>
  <c r="S2373" i="15"/>
  <c r="R2373" i="15"/>
  <c r="R2223" i="15"/>
  <c r="S2223" i="15"/>
  <c r="R1968" i="15"/>
  <c r="S1968" i="15"/>
  <c r="S1233" i="15"/>
  <c r="R1233" i="15"/>
  <c r="R1191" i="15"/>
  <c r="S1191" i="15"/>
  <c r="R1118" i="15"/>
  <c r="S1118" i="15"/>
  <c r="S824" i="15"/>
  <c r="R824" i="15"/>
  <c r="R789" i="15"/>
  <c r="Q788" i="15"/>
  <c r="R5417" i="15"/>
  <c r="S5417" i="15"/>
  <c r="S4467" i="15"/>
  <c r="R4467" i="15"/>
  <c r="R4266" i="15"/>
  <c r="S4266" i="15"/>
  <c r="S5666" i="15"/>
  <c r="R5666" i="15"/>
  <c r="R5214" i="15"/>
  <c r="S5214" i="15"/>
  <c r="R4987" i="15"/>
  <c r="S4987" i="15"/>
  <c r="R4459" i="15"/>
  <c r="S4459" i="15"/>
  <c r="R5536" i="15"/>
  <c r="S5536" i="15"/>
  <c r="R5379" i="15"/>
  <c r="S5379" i="15"/>
  <c r="R5060" i="15"/>
  <c r="S5060" i="15"/>
  <c r="R4846" i="15"/>
  <c r="S4846" i="15"/>
  <c r="S3617" i="15"/>
  <c r="R3617" i="15"/>
  <c r="S3597" i="15"/>
  <c r="R3597" i="15"/>
  <c r="R3735" i="15"/>
  <c r="S3735" i="15"/>
  <c r="R3579" i="15"/>
  <c r="S3579" i="15"/>
  <c r="R4167" i="15"/>
  <c r="S4167" i="15"/>
  <c r="R3974" i="15"/>
  <c r="S3974" i="15"/>
  <c r="R3712" i="15"/>
  <c r="S3712" i="15"/>
  <c r="R3520" i="15"/>
  <c r="S3520" i="15"/>
  <c r="R4184" i="15"/>
  <c r="S4184" i="15"/>
  <c r="R3989" i="15"/>
  <c r="S3989" i="15"/>
  <c r="R3902" i="15"/>
  <c r="S3902" i="15"/>
  <c r="S3742" i="15"/>
  <c r="R3742" i="15"/>
  <c r="R4258" i="15"/>
  <c r="S4258" i="15"/>
  <c r="S3890" i="15"/>
  <c r="R3890" i="15"/>
  <c r="S3002" i="15"/>
  <c r="R3002" i="15"/>
  <c r="R2860" i="15"/>
  <c r="S2860" i="15"/>
  <c r="S2501" i="15"/>
  <c r="R2501" i="15"/>
  <c r="R1751" i="15"/>
  <c r="S1751" i="15"/>
  <c r="R2959" i="15"/>
  <c r="S2959" i="15"/>
  <c r="R2779" i="15"/>
  <c r="S2779" i="15"/>
  <c r="S2604" i="15"/>
  <c r="R2604" i="15"/>
  <c r="R1991" i="15"/>
  <c r="S1991" i="15"/>
  <c r="R3346" i="15"/>
  <c r="S3346" i="15"/>
  <c r="R1869" i="15"/>
  <c r="S1869" i="15"/>
  <c r="R7878" i="15"/>
  <c r="S7878" i="15"/>
  <c r="R7492" i="15"/>
  <c r="S7492" i="15"/>
  <c r="S6558" i="15"/>
  <c r="R6558" i="15"/>
  <c r="R6241" i="15"/>
  <c r="S6241" i="15"/>
  <c r="R5547" i="15"/>
  <c r="S5547" i="15"/>
  <c r="R7609" i="15"/>
  <c r="S7609" i="15"/>
  <c r="R7065" i="15"/>
  <c r="S7065" i="15"/>
  <c r="S1344" i="15"/>
  <c r="Q1342" i="15"/>
  <c r="R1344" i="15"/>
  <c r="R6332" i="15"/>
  <c r="S6332" i="15"/>
  <c r="R5151" i="15"/>
  <c r="S5151" i="15"/>
  <c r="R2640" i="15"/>
  <c r="S2640" i="15"/>
  <c r="R937" i="15"/>
  <c r="S937" i="15"/>
  <c r="R434" i="15"/>
  <c r="S434" i="15"/>
  <c r="S7428" i="15"/>
  <c r="R7094" i="15"/>
  <c r="S6919" i="15"/>
  <c r="S4498" i="15"/>
  <c r="R2067" i="15"/>
  <c r="R6227" i="15"/>
  <c r="S6227" i="15"/>
  <c r="S2526" i="15"/>
  <c r="R2526" i="15"/>
  <c r="R2432" i="15"/>
  <c r="S2432" i="15"/>
  <c r="R2316" i="15"/>
  <c r="S2316" i="15"/>
  <c r="R2133" i="15"/>
  <c r="S2133" i="15"/>
  <c r="R1705" i="15"/>
  <c r="S1705" i="15"/>
  <c r="R1388" i="15"/>
  <c r="S1388" i="15"/>
  <c r="R1179" i="15"/>
  <c r="S1179" i="15"/>
  <c r="R1078" i="15"/>
  <c r="S1078" i="15"/>
  <c r="R984" i="15"/>
  <c r="S984" i="15"/>
  <c r="R1743" i="15"/>
  <c r="S1360" i="15"/>
  <c r="R1360" i="15"/>
  <c r="S525" i="15"/>
  <c r="R525" i="15"/>
  <c r="R7202" i="15"/>
  <c r="Q7201" i="15"/>
  <c r="R6350" i="15"/>
  <c r="S6350" i="15"/>
  <c r="R6044" i="15"/>
  <c r="Q6043" i="15"/>
  <c r="S5940" i="15"/>
  <c r="R5940" i="15"/>
  <c r="S4256" i="15"/>
  <c r="R4256" i="15"/>
  <c r="R4212" i="15"/>
  <c r="S4212" i="15"/>
  <c r="R3794" i="15"/>
  <c r="S3794" i="15"/>
  <c r="S3661" i="15"/>
  <c r="R3661" i="15"/>
  <c r="S3604" i="15"/>
  <c r="R3604" i="15"/>
  <c r="R4552" i="15"/>
  <c r="S4552" i="15"/>
  <c r="R939" i="15"/>
  <c r="S939" i="15"/>
  <c r="R832" i="15"/>
  <c r="S832" i="15"/>
  <c r="R6298" i="15"/>
  <c r="Q6297" i="15"/>
  <c r="R7750" i="15"/>
  <c r="S7750" i="15"/>
  <c r="R6642" i="15"/>
  <c r="S6642" i="15"/>
  <c r="S5973" i="15"/>
  <c r="R5973" i="15"/>
  <c r="R5665" i="15"/>
  <c r="S5665" i="15"/>
  <c r="Q5661" i="15"/>
  <c r="R5508" i="15"/>
  <c r="S5508" i="15"/>
  <c r="R5211" i="15"/>
  <c r="S5211" i="15"/>
  <c r="R5074" i="15"/>
  <c r="S5074" i="15"/>
  <c r="R4947" i="15"/>
  <c r="S4947" i="15"/>
  <c r="S5619" i="15"/>
  <c r="R5619" i="15"/>
  <c r="R5309" i="15"/>
  <c r="S5309" i="15"/>
  <c r="R5201" i="15"/>
  <c r="S5201" i="15"/>
  <c r="R4988" i="15"/>
  <c r="S4988" i="15"/>
  <c r="R4568" i="15"/>
  <c r="S4568" i="15"/>
  <c r="R4411" i="15"/>
  <c r="S4411" i="15"/>
  <c r="R7816" i="15"/>
  <c r="S7816" i="15"/>
  <c r="R7550" i="15"/>
  <c r="S7550" i="15"/>
  <c r="R7280" i="15"/>
  <c r="S7280" i="15"/>
  <c r="R6018" i="15"/>
  <c r="S6018" i="15"/>
  <c r="R5519" i="15"/>
  <c r="S5519" i="15"/>
  <c r="S2669" i="15"/>
  <c r="S912" i="15"/>
  <c r="S5756" i="15"/>
  <c r="S6425" i="15"/>
  <c r="S7899" i="15"/>
  <c r="S267" i="15"/>
  <c r="S3918" i="15"/>
  <c r="Q3455" i="15"/>
  <c r="R3455" i="15" s="1"/>
  <c r="S7529" i="15"/>
  <c r="Q4676" i="15"/>
  <c r="S4676" i="15" s="1"/>
  <c r="Q2720" i="15"/>
  <c r="S556" i="15"/>
  <c r="S6672" i="15"/>
  <c r="S1802" i="15"/>
  <c r="S7897" i="15"/>
  <c r="S784" i="15"/>
  <c r="Q4261" i="15"/>
  <c r="S2998" i="15"/>
  <c r="S7333" i="15"/>
  <c r="S4901" i="15"/>
  <c r="Q4307" i="15"/>
  <c r="S5755" i="15"/>
  <c r="S6256" i="15"/>
  <c r="Q2750" i="15"/>
  <c r="S2369" i="15"/>
  <c r="Q3427" i="15"/>
  <c r="S5954" i="15"/>
  <c r="S2789" i="15"/>
  <c r="S2790" i="15"/>
  <c r="Q3672" i="15"/>
  <c r="S597" i="15"/>
  <c r="S4934" i="15"/>
  <c r="S7536" i="15"/>
  <c r="R7536" i="15"/>
  <c r="S4520" i="15"/>
  <c r="R4520" i="15"/>
  <c r="S7930" i="15"/>
  <c r="S7889" i="15"/>
  <c r="Q7751" i="15"/>
  <c r="S7242" i="15"/>
  <c r="R7473" i="15"/>
  <c r="R7398" i="15"/>
  <c r="R7162" i="15"/>
  <c r="S7272" i="15"/>
  <c r="R6946" i="15"/>
  <c r="S7082" i="15"/>
  <c r="S6889" i="15"/>
  <c r="R6979" i="15"/>
  <c r="R6667" i="15"/>
  <c r="R6355" i="15"/>
  <c r="R5932" i="15"/>
  <c r="S6209" i="15"/>
  <c r="S5882" i="15"/>
  <c r="R5591" i="15"/>
  <c r="R5628" i="15"/>
  <c r="S5400" i="15"/>
  <c r="R5389" i="15"/>
  <c r="S5390" i="15"/>
  <c r="S5279" i="15"/>
  <c r="S4632" i="15"/>
  <c r="R4466" i="15"/>
  <c r="Q3539" i="15"/>
  <c r="S3539" i="15" s="1"/>
  <c r="S3145" i="15"/>
  <c r="R3685" i="15"/>
  <c r="R3652" i="15"/>
  <c r="S3456" i="15"/>
  <c r="R3152" i="15"/>
  <c r="Q2711" i="15"/>
  <c r="S2348" i="15"/>
  <c r="S1979" i="15"/>
  <c r="S2031" i="15"/>
  <c r="R1612" i="15"/>
  <c r="S1808" i="15"/>
  <c r="R1067" i="15"/>
  <c r="R1722" i="15"/>
  <c r="Q650" i="15"/>
  <c r="S1106" i="15"/>
  <c r="S750" i="15"/>
  <c r="Q194" i="15"/>
  <c r="S57" i="15"/>
  <c r="S895" i="15"/>
  <c r="S470" i="15"/>
  <c r="S187" i="15"/>
  <c r="S7873" i="15"/>
  <c r="S7726" i="15"/>
  <c r="S7925" i="15"/>
  <c r="R7446" i="15"/>
  <c r="S5559" i="15"/>
  <c r="S4334" i="15"/>
  <c r="R4803" i="15"/>
  <c r="Q3366" i="15"/>
  <c r="S2967" i="15"/>
  <c r="S2934" i="15"/>
  <c r="S3109" i="15"/>
  <c r="S2088" i="15"/>
  <c r="S1891" i="15"/>
  <c r="S847" i="15"/>
  <c r="S1006" i="15"/>
  <c r="R1032" i="15"/>
  <c r="S1234" i="15"/>
  <c r="Q688" i="15"/>
  <c r="S688" i="15" s="1"/>
  <c r="R848" i="15"/>
  <c r="R1883" i="15"/>
  <c r="S110" i="15"/>
  <c r="S138" i="15"/>
  <c r="S98" i="15"/>
  <c r="S7036" i="15"/>
  <c r="S5321" i="15"/>
  <c r="S2583" i="15"/>
  <c r="S2832" i="15"/>
  <c r="S418" i="15"/>
  <c r="R7738" i="15"/>
  <c r="S7738" i="15"/>
  <c r="S7652" i="15"/>
  <c r="S7331" i="15"/>
  <c r="S5473" i="15"/>
  <c r="S4254" i="15"/>
  <c r="S4176" i="15"/>
  <c r="S2979" i="15"/>
  <c r="S3236" i="15"/>
  <c r="S1586" i="15"/>
  <c r="S4576" i="15"/>
  <c r="Q7783" i="15"/>
  <c r="S6799" i="15"/>
  <c r="R3811" i="15"/>
  <c r="S3296" i="15"/>
  <c r="S2987" i="15"/>
  <c r="S2154" i="15"/>
  <c r="S1467" i="15"/>
  <c r="S1492" i="15"/>
  <c r="R1058" i="15"/>
  <c r="S771" i="15"/>
  <c r="S7892" i="15"/>
  <c r="S7689" i="15"/>
  <c r="S7597" i="15"/>
  <c r="Q6303" i="15"/>
  <c r="R6303" i="15" s="1"/>
  <c r="S4718" i="15"/>
  <c r="S3788" i="15"/>
  <c r="S3861" i="15"/>
  <c r="S3110" i="15"/>
  <c r="S3072" i="15"/>
  <c r="S3019" i="15"/>
  <c r="S2423" i="15"/>
  <c r="S955" i="15"/>
  <c r="S1016" i="15"/>
  <c r="S896" i="15"/>
  <c r="S594" i="15"/>
  <c r="S289" i="15"/>
  <c r="S269" i="15"/>
  <c r="S381" i="15"/>
  <c r="S364" i="15"/>
  <c r="S6378" i="15"/>
  <c r="S2282" i="15"/>
  <c r="S1916" i="15"/>
  <c r="S7792" i="15"/>
  <c r="S3904" i="15"/>
  <c r="S2770" i="15"/>
  <c r="S7648" i="15"/>
  <c r="S7159" i="15"/>
  <c r="R7308" i="15"/>
  <c r="Q5158" i="15"/>
  <c r="R4154" i="15"/>
  <c r="R4223" i="15"/>
  <c r="S4130" i="15"/>
  <c r="S3863" i="15"/>
  <c r="Q3433" i="15"/>
  <c r="S2893" i="15"/>
  <c r="S7192" i="15"/>
  <c r="S6821" i="15"/>
  <c r="S6991" i="15"/>
  <c r="R7023" i="15"/>
  <c r="S7107" i="15"/>
  <c r="S6869" i="15"/>
  <c r="S6537" i="15"/>
  <c r="R6305" i="15"/>
  <c r="S5893" i="15"/>
  <c r="R5695" i="15"/>
  <c r="S5005" i="15"/>
  <c r="R5149" i="15"/>
  <c r="R4912" i="15"/>
  <c r="S5191" i="15"/>
  <c r="S4535" i="15"/>
  <c r="S4571" i="15"/>
  <c r="R4314" i="15"/>
  <c r="S4077" i="15"/>
  <c r="S3367" i="15"/>
  <c r="R3725" i="15"/>
  <c r="S3542" i="15"/>
  <c r="S3428" i="15"/>
  <c r="R3673" i="15"/>
  <c r="Q3221" i="15"/>
  <c r="R3826" i="15"/>
  <c r="R3437" i="15"/>
  <c r="S3922" i="15"/>
  <c r="S3114" i="15"/>
  <c r="Q2884" i="15"/>
  <c r="S2884" i="15" s="1"/>
  <c r="Q2760" i="15"/>
  <c r="R2512" i="15"/>
  <c r="Q2771" i="15"/>
  <c r="R2413" i="15"/>
  <c r="S2240" i="15"/>
  <c r="S2271" i="15"/>
  <c r="S2772" i="15"/>
  <c r="R2492" i="15"/>
  <c r="S2429" i="15"/>
  <c r="R2152" i="15"/>
  <c r="S1998" i="15"/>
  <c r="S1175" i="15"/>
  <c r="S1173" i="15"/>
  <c r="S1266" i="15"/>
  <c r="Q524" i="15"/>
  <c r="S7358" i="15"/>
  <c r="S6830" i="15"/>
  <c r="S5630" i="15"/>
  <c r="S4429" i="15"/>
  <c r="S4382" i="15"/>
  <c r="S4108" i="15"/>
  <c r="S3691" i="15"/>
  <c r="S3024" i="15"/>
  <c r="S3001" i="15"/>
  <c r="S2171" i="15"/>
  <c r="S1989" i="15"/>
  <c r="S1020" i="15"/>
  <c r="S1283" i="15"/>
  <c r="S1538" i="15"/>
  <c r="S1105" i="15"/>
  <c r="S489" i="15"/>
  <c r="S408" i="15"/>
  <c r="S40" i="15"/>
  <c r="S7740" i="15"/>
  <c r="S5645" i="15"/>
  <c r="S5241" i="15"/>
  <c r="S3257" i="15"/>
  <c r="S2159" i="15"/>
  <c r="S801" i="15"/>
  <c r="S7690" i="15"/>
  <c r="S6441" i="15"/>
  <c r="S6476" i="15"/>
  <c r="S3352" i="15"/>
  <c r="Q6054" i="15"/>
  <c r="Q6098" i="15"/>
  <c r="Q5096" i="15"/>
  <c r="S4579" i="15"/>
  <c r="S4006" i="15"/>
  <c r="R3428" i="15"/>
  <c r="S7877" i="15"/>
  <c r="S7909" i="15"/>
  <c r="S7920" i="15"/>
  <c r="R7834" i="15"/>
  <c r="S7788" i="15"/>
  <c r="S7628" i="15"/>
  <c r="S7008" i="15"/>
  <c r="S7189" i="15"/>
  <c r="Q7237" i="15"/>
  <c r="R7041" i="15"/>
  <c r="R6995" i="15"/>
  <c r="S6910" i="15"/>
  <c r="S6865" i="15"/>
  <c r="S6866" i="15"/>
  <c r="S6502" i="15"/>
  <c r="R6533" i="15"/>
  <c r="R6706" i="15"/>
  <c r="R6606" i="15"/>
  <c r="R6567" i="15"/>
  <c r="S6244" i="15"/>
  <c r="S6055" i="15"/>
  <c r="S5380" i="15"/>
  <c r="S5115" i="15"/>
  <c r="S5055" i="15"/>
  <c r="S4853" i="15"/>
  <c r="R5179" i="15"/>
  <c r="R5021" i="15"/>
  <c r="R4615" i="15"/>
  <c r="R4712" i="15"/>
  <c r="S4314" i="15"/>
  <c r="R4445" i="15"/>
  <c r="S3968" i="15"/>
  <c r="R3537" i="15"/>
  <c r="R3492" i="15"/>
  <c r="R3573" i="15"/>
  <c r="R3244" i="15"/>
  <c r="S2972" i="15"/>
  <c r="S2313" i="15"/>
  <c r="S2239" i="15"/>
  <c r="S2719" i="15"/>
  <c r="R2539" i="15"/>
  <c r="Q1759" i="15"/>
  <c r="S1555" i="15"/>
  <c r="Q741" i="15"/>
  <c r="S1368" i="15"/>
  <c r="R1031" i="15"/>
  <c r="S162" i="15"/>
  <c r="S831" i="15"/>
  <c r="S7407" i="15"/>
  <c r="S7039" i="15"/>
  <c r="S5983" i="15"/>
  <c r="S6454" i="15"/>
  <c r="S5517" i="15"/>
  <c r="S4948" i="15"/>
  <c r="S4727" i="15"/>
  <c r="S4490" i="15"/>
  <c r="S3785" i="15"/>
  <c r="S4088" i="15"/>
  <c r="S3764" i="15"/>
  <c r="S3448" i="15"/>
  <c r="S3569" i="15"/>
  <c r="S3527" i="15"/>
  <c r="S3670" i="15"/>
  <c r="Q3144" i="15"/>
  <c r="S2708" i="15"/>
  <c r="S2722" i="15"/>
  <c r="S2763" i="15"/>
  <c r="S2146" i="15"/>
  <c r="S1120" i="15"/>
  <c r="S978" i="15"/>
  <c r="S123" i="15"/>
  <c r="S95" i="15"/>
  <c r="R669" i="15"/>
  <c r="S3363" i="15"/>
  <c r="S2874" i="15"/>
  <c r="S4624" i="15"/>
  <c r="R886" i="15"/>
  <c r="S886" i="15"/>
  <c r="S632" i="15"/>
  <c r="Q7921" i="15"/>
  <c r="S5767" i="15"/>
  <c r="S3004" i="15"/>
  <c r="R7929" i="15"/>
  <c r="S7848" i="15"/>
  <c r="S7868" i="15"/>
  <c r="R7701" i="15"/>
  <c r="R7292" i="15"/>
  <c r="R7099" i="15"/>
  <c r="S6700" i="15"/>
  <c r="R6661" i="15"/>
  <c r="R6379" i="15"/>
  <c r="S6422" i="15"/>
  <c r="S6185" i="15"/>
  <c r="R6440" i="15"/>
  <c r="S6099" i="15"/>
  <c r="R6032" i="15"/>
  <c r="S5964" i="15"/>
  <c r="R5993" i="15"/>
  <c r="S5697" i="15"/>
  <c r="R5576" i="15"/>
  <c r="S5277" i="15"/>
  <c r="S5520" i="15"/>
  <c r="S5154" i="15"/>
  <c r="S4936" i="15"/>
  <c r="S4866" i="15"/>
  <c r="S4983" i="15"/>
  <c r="S5267" i="15"/>
  <c r="R4779" i="15"/>
  <c r="S4633" i="15"/>
  <c r="S4455" i="15"/>
  <c r="R4297" i="15"/>
  <c r="R4146" i="15"/>
  <c r="R4366" i="15"/>
  <c r="S3977" i="15"/>
  <c r="R4230" i="15"/>
  <c r="R4264" i="15"/>
  <c r="R3636" i="15"/>
  <c r="R3656" i="15"/>
  <c r="R3068" i="15"/>
  <c r="R3698" i="15"/>
  <c r="R3843" i="15"/>
  <c r="S3098" i="15"/>
  <c r="S3077" i="15"/>
  <c r="S2356" i="15"/>
  <c r="S1896" i="15"/>
  <c r="S2425" i="15"/>
  <c r="S1824" i="15"/>
  <c r="S1190" i="15"/>
  <c r="R1293" i="15"/>
  <c r="S1254" i="15"/>
  <c r="Q714" i="15"/>
  <c r="S527" i="15"/>
  <c r="S852" i="15"/>
  <c r="S580" i="15"/>
  <c r="S335" i="15"/>
  <c r="S7803" i="15"/>
  <c r="S7225" i="15"/>
  <c r="S6969" i="15"/>
  <c r="S6270" i="15"/>
  <c r="S6140" i="15"/>
  <c r="S6174" i="15"/>
  <c r="S6231" i="15"/>
  <c r="S5660" i="15"/>
  <c r="S4923" i="15"/>
  <c r="Q3459" i="15"/>
  <c r="S3253" i="15"/>
  <c r="S3412" i="15"/>
  <c r="S3379" i="15"/>
  <c r="S3054" i="15"/>
  <c r="S3756" i="15"/>
  <c r="S2032" i="15"/>
  <c r="R2722" i="15"/>
  <c r="S506" i="15"/>
  <c r="S316" i="15"/>
  <c r="S195" i="15"/>
  <c r="S7762" i="15"/>
  <c r="S4793" i="15"/>
  <c r="S2786" i="15"/>
  <c r="S1026" i="15"/>
  <c r="R7739" i="15"/>
  <c r="S7739" i="15"/>
  <c r="R2561" i="15"/>
  <c r="S2561" i="15"/>
  <c r="S5988" i="15"/>
  <c r="S4982" i="15"/>
  <c r="Q1914" i="15"/>
  <c r="S7813" i="15"/>
  <c r="S7756" i="15"/>
  <c r="S7554" i="15"/>
  <c r="S7729" i="15"/>
  <c r="Q7636" i="15"/>
  <c r="R7098" i="15"/>
  <c r="R7267" i="15"/>
  <c r="S7060" i="15"/>
  <c r="R7032" i="15"/>
  <c r="S6890" i="15"/>
  <c r="R6876" i="15"/>
  <c r="R6566" i="15"/>
  <c r="R6696" i="15"/>
  <c r="R6628" i="15"/>
  <c r="S6528" i="15"/>
  <c r="S6243" i="15"/>
  <c r="S6437" i="15"/>
  <c r="R6121" i="15"/>
  <c r="S5402" i="15"/>
  <c r="R5053" i="15"/>
  <c r="R4937" i="15"/>
  <c r="S4959" i="15"/>
  <c r="S4618" i="15"/>
  <c r="R4388" i="15"/>
  <c r="R4259" i="15"/>
  <c r="R4136" i="15"/>
  <c r="S3987" i="15"/>
  <c r="R4050" i="15"/>
  <c r="R3609" i="15"/>
  <c r="R3397" i="15"/>
  <c r="R2994" i="15"/>
  <c r="R3900" i="15"/>
  <c r="R3705" i="15"/>
  <c r="S3247" i="15"/>
  <c r="R3031" i="15"/>
  <c r="S2196" i="15"/>
  <c r="Q2364" i="15"/>
  <c r="R2437" i="15"/>
  <c r="S1966" i="15"/>
  <c r="R1912" i="15"/>
  <c r="S1558" i="15"/>
  <c r="S1512" i="15"/>
  <c r="S1062" i="15"/>
  <c r="S1238" i="15"/>
  <c r="S1159" i="15"/>
  <c r="S7575" i="15"/>
  <c r="S7454" i="15"/>
  <c r="S7198" i="15"/>
  <c r="R7173" i="15"/>
  <c r="S7035" i="15"/>
  <c r="S6139" i="15"/>
  <c r="S5273" i="15"/>
  <c r="S5373" i="15"/>
  <c r="S4519" i="15"/>
  <c r="S3852" i="15"/>
  <c r="S3483" i="15"/>
  <c r="S3395" i="15"/>
  <c r="S1945" i="15"/>
  <c r="S2200" i="15"/>
  <c r="S1379" i="15"/>
  <c r="S947" i="15"/>
  <c r="S707" i="15"/>
  <c r="R1346" i="15"/>
  <c r="S47" i="15"/>
  <c r="S641" i="15"/>
  <c r="S159" i="15"/>
  <c r="R121" i="15"/>
  <c r="S7924" i="15"/>
  <c r="S5107" i="15"/>
  <c r="S5526" i="15"/>
  <c r="S3007" i="15"/>
  <c r="S1631" i="15"/>
  <c r="S1413" i="15"/>
  <c r="S666" i="15"/>
  <c r="S6275" i="15"/>
  <c r="S5663" i="15"/>
  <c r="S3982" i="15"/>
  <c r="S1308" i="15"/>
  <c r="R1308" i="15"/>
  <c r="S7574" i="15"/>
  <c r="R7080" i="15"/>
  <c r="S6370" i="15"/>
  <c r="S4463" i="15"/>
  <c r="Q3478" i="15"/>
  <c r="R3542" i="15"/>
  <c r="S7952" i="15"/>
  <c r="Q7627" i="15"/>
  <c r="S7847" i="15"/>
  <c r="S7595" i="15"/>
  <c r="S7466" i="15"/>
  <c r="S6581" i="15"/>
  <c r="S6458" i="15"/>
  <c r="S6008" i="15"/>
  <c r="S5514" i="15"/>
  <c r="S5711" i="15"/>
  <c r="S4546" i="15"/>
  <c r="S3481" i="15"/>
  <c r="S4493" i="15"/>
  <c r="S3831" i="15"/>
  <c r="S3214" i="15"/>
  <c r="S2496" i="15"/>
  <c r="S2092" i="15"/>
  <c r="S1510" i="15"/>
  <c r="S1187" i="15"/>
  <c r="S1124" i="15"/>
  <c r="R940" i="15"/>
  <c r="S715" i="15"/>
  <c r="S92" i="15"/>
  <c r="S7970" i="15"/>
  <c r="S7638" i="15"/>
  <c r="S7630" i="15"/>
  <c r="S6031" i="15"/>
  <c r="S4630" i="15"/>
  <c r="S4346" i="15"/>
  <c r="S4299" i="15"/>
  <c r="S4322" i="15"/>
  <c r="S4244" i="15"/>
  <c r="S4208" i="15"/>
  <c r="S3884" i="15"/>
  <c r="S3703" i="15"/>
  <c r="S3449" i="15"/>
  <c r="R2476" i="15"/>
  <c r="S2355" i="15"/>
  <c r="S1971" i="15"/>
  <c r="S1731" i="15"/>
  <c r="S749" i="15"/>
  <c r="S735" i="15"/>
  <c r="S230" i="15"/>
  <c r="S7470" i="15"/>
  <c r="S5501" i="15"/>
  <c r="S5300" i="15"/>
  <c r="S4492" i="15"/>
  <c r="S1111" i="15"/>
  <c r="S608" i="15"/>
  <c r="S347" i="15"/>
  <c r="S217" i="15"/>
  <c r="S5633" i="15"/>
  <c r="S4754" i="15"/>
  <c r="S5446" i="15"/>
  <c r="S2007" i="15"/>
  <c r="R4676" i="15"/>
  <c r="S772" i="15"/>
  <c r="S7199" i="15"/>
  <c r="R6843" i="15"/>
  <c r="S5878" i="15"/>
  <c r="S6246" i="15"/>
  <c r="R6040" i="15"/>
  <c r="S6197" i="15"/>
  <c r="R6072" i="15"/>
  <c r="S6038" i="15"/>
  <c r="S6006" i="15"/>
  <c r="S5687" i="15"/>
  <c r="R5677" i="15"/>
  <c r="R5631" i="15"/>
  <c r="S5061" i="15"/>
  <c r="R4496" i="15"/>
  <c r="R4285" i="15"/>
  <c r="R4177" i="15"/>
  <c r="R4286" i="15"/>
  <c r="S4264" i="15"/>
  <c r="Q3504" i="15"/>
  <c r="R3377" i="15"/>
  <c r="Q3460" i="15"/>
  <c r="S3460" i="15" s="1"/>
  <c r="R3859" i="15"/>
  <c r="R3761" i="15"/>
  <c r="S2838" i="15"/>
  <c r="P2594" i="15"/>
  <c r="S2821" i="15"/>
  <c r="R2336" i="15"/>
  <c r="Q1939" i="15"/>
  <c r="S1895" i="15"/>
  <c r="S1445" i="15"/>
  <c r="S1771" i="15"/>
  <c r="S1362" i="15"/>
  <c r="S1454" i="15"/>
  <c r="Q1363" i="15"/>
  <c r="S1363" i="15" s="1"/>
  <c r="R2008" i="15"/>
  <c r="Q78" i="15"/>
  <c r="Q498" i="15"/>
  <c r="S498" i="15" s="1"/>
  <c r="S49" i="15"/>
  <c r="S782" i="15"/>
  <c r="S606" i="15"/>
  <c r="S898" i="15"/>
  <c r="S7370" i="15"/>
  <c r="S6553" i="15"/>
  <c r="S4942" i="15"/>
  <c r="S5031" i="15"/>
  <c r="S4574" i="15"/>
  <c r="S4276" i="15"/>
  <c r="S4018" i="15"/>
  <c r="S3808" i="15"/>
  <c r="Q3717" i="15"/>
  <c r="S3717" i="15" s="1"/>
  <c r="S2912" i="15"/>
  <c r="S2776" i="15"/>
  <c r="S2902" i="15"/>
  <c r="S2718" i="15"/>
  <c r="S1995" i="15"/>
  <c r="S2687" i="15"/>
  <c r="S1278" i="15"/>
  <c r="S1065" i="15"/>
  <c r="S1471" i="15"/>
  <c r="S1455" i="15"/>
  <c r="S815" i="15"/>
  <c r="S604" i="15"/>
  <c r="S611" i="15"/>
  <c r="S1618" i="15"/>
  <c r="S124" i="15"/>
  <c r="S35" i="15"/>
  <c r="S334" i="15"/>
  <c r="S149" i="15"/>
  <c r="S295" i="15"/>
  <c r="S7880" i="15"/>
  <c r="R6245" i="15"/>
  <c r="S6245" i="15"/>
  <c r="S6686" i="15"/>
  <c r="R4658" i="15"/>
  <c r="S4658" i="15"/>
  <c r="S5242" i="15"/>
  <c r="S4541" i="15"/>
  <c r="S2824" i="15"/>
  <c r="S1925" i="15"/>
  <c r="S1848" i="15"/>
  <c r="R1848" i="15"/>
  <c r="S686" i="15"/>
  <c r="S330" i="15"/>
  <c r="S46" i="15"/>
  <c r="S1712" i="15"/>
  <c r="R1712" i="15"/>
  <c r="S1522" i="15"/>
  <c r="S613" i="15"/>
  <c r="S1145" i="15"/>
  <c r="S104" i="15"/>
  <c r="S7323" i="15"/>
  <c r="S1252" i="15"/>
  <c r="S7522" i="15"/>
  <c r="S7852" i="15"/>
  <c r="R7699" i="15"/>
  <c r="S7539" i="15"/>
  <c r="R7495" i="15"/>
  <c r="Q7375" i="15"/>
  <c r="R7375" i="15" s="1"/>
  <c r="S7465" i="15"/>
  <c r="S7322" i="15"/>
  <c r="S7399" i="15"/>
  <c r="S7427" i="15"/>
  <c r="Q7210" i="15"/>
  <c r="S6942" i="15"/>
  <c r="S6637" i="15"/>
  <c r="R6619" i="15"/>
  <c r="R6509" i="15"/>
  <c r="R6781" i="15"/>
  <c r="R6554" i="15"/>
  <c r="R6416" i="15"/>
  <c r="S6182" i="15"/>
  <c r="Q5742" i="15"/>
  <c r="Q6180" i="15"/>
  <c r="R5652" i="15"/>
  <c r="S5609" i="15"/>
  <c r="S5495" i="15"/>
  <c r="S5456" i="15"/>
  <c r="R5643" i="15"/>
  <c r="S4927" i="15"/>
  <c r="Q5057" i="15"/>
  <c r="R4929" i="15"/>
  <c r="S4526" i="15"/>
  <c r="Q5243" i="15"/>
  <c r="R4343" i="15"/>
  <c r="S3886" i="15"/>
  <c r="S3315" i="15"/>
  <c r="R3413" i="15"/>
  <c r="Q3111" i="15"/>
  <c r="R3389" i="15"/>
  <c r="R3589" i="15"/>
  <c r="R3462" i="15"/>
  <c r="S3282" i="15"/>
  <c r="R3137" i="15"/>
  <c r="R2847" i="15"/>
  <c r="R3113" i="15"/>
  <c r="S3268" i="15"/>
  <c r="R3084" i="15"/>
  <c r="S2253" i="15"/>
  <c r="Q2523" i="15"/>
  <c r="Q1951" i="15"/>
  <c r="S1536" i="15"/>
  <c r="S1694" i="15"/>
  <c r="S1417" i="15"/>
  <c r="S1764" i="15"/>
  <c r="S1662" i="15"/>
  <c r="R1176" i="15"/>
  <c r="S1119" i="15"/>
  <c r="R1200" i="15"/>
  <c r="S702" i="15"/>
  <c r="Q229" i="15"/>
  <c r="S392" i="15"/>
  <c r="Q243" i="15"/>
  <c r="Q6335" i="15"/>
  <c r="S5979" i="15"/>
  <c r="S6035" i="15"/>
  <c r="S5941" i="15"/>
  <c r="S5368" i="15"/>
  <c r="S4660" i="15"/>
  <c r="S4486" i="15"/>
  <c r="S4416" i="15"/>
  <c r="S3781" i="15"/>
  <c r="S3683" i="15"/>
  <c r="S3065" i="15"/>
  <c r="S3135" i="15"/>
  <c r="S3009" i="15"/>
  <c r="S2977" i="15"/>
  <c r="S3209" i="15"/>
  <c r="S1981" i="15"/>
  <c r="S1889" i="15"/>
  <c r="S1514" i="15"/>
  <c r="S997" i="15"/>
  <c r="S1421" i="15"/>
  <c r="Q729" i="15"/>
  <c r="S1800" i="15"/>
  <c r="S454" i="15"/>
  <c r="S367" i="15"/>
  <c r="S461" i="15"/>
  <c r="S222" i="15"/>
  <c r="S171" i="15"/>
  <c r="S462" i="15"/>
  <c r="S180" i="15"/>
  <c r="S7771" i="15"/>
  <c r="S7576" i="15"/>
  <c r="S7135" i="15"/>
  <c r="S5359" i="15"/>
  <c r="S4952" i="15"/>
  <c r="S5518" i="15"/>
  <c r="S3575" i="15"/>
  <c r="S3458" i="15"/>
  <c r="S2041" i="15"/>
  <c r="S1942" i="15"/>
  <c r="S2192" i="15"/>
  <c r="S985" i="15"/>
  <c r="R985" i="15"/>
  <c r="R1223" i="15"/>
  <c r="S1223" i="15"/>
  <c r="S1733" i="15"/>
  <c r="S1479" i="15"/>
  <c r="S976" i="15"/>
  <c r="S819" i="15"/>
  <c r="R819" i="15"/>
  <c r="S1052" i="15"/>
  <c r="S1264" i="15"/>
  <c r="R1264" i="15"/>
  <c r="S906" i="15"/>
  <c r="S1663" i="15"/>
  <c r="S601" i="15"/>
  <c r="Q3559" i="15"/>
  <c r="S1041" i="15"/>
  <c r="R2115" i="15"/>
  <c r="S1384" i="15"/>
  <c r="Q7765" i="15"/>
  <c r="S7765" i="15" s="1"/>
  <c r="S7854" i="15"/>
  <c r="S7441" i="15"/>
  <c r="Q7369" i="15"/>
  <c r="S7211" i="15"/>
  <c r="R6970" i="15"/>
  <c r="R6963" i="15"/>
  <c r="R7007" i="15"/>
  <c r="S6844" i="15"/>
  <c r="S6767" i="15"/>
  <c r="S6743" i="15"/>
  <c r="S6592" i="15"/>
  <c r="S6524" i="15"/>
  <c r="S6359" i="15"/>
  <c r="Q6236" i="15"/>
  <c r="S6049" i="15"/>
  <c r="Q5673" i="15"/>
  <c r="S5673" i="15" s="1"/>
  <c r="Q6078" i="15"/>
  <c r="S5474" i="15"/>
  <c r="S5333" i="15"/>
  <c r="S4991" i="15"/>
  <c r="S4913" i="15"/>
  <c r="S4821" i="15"/>
  <c r="R5247" i="15"/>
  <c r="S4540" i="15"/>
  <c r="Q4662" i="15"/>
  <c r="R5062" i="15"/>
  <c r="S4807" i="15"/>
  <c r="R4384" i="15"/>
  <c r="R4078" i="15"/>
  <c r="R4374" i="15"/>
  <c r="Q3263" i="15"/>
  <c r="R3608" i="15"/>
  <c r="R3105" i="15"/>
  <c r="R3036" i="15"/>
  <c r="S3972" i="15"/>
  <c r="S3175" i="15"/>
  <c r="S2828" i="15"/>
  <c r="R3252" i="15"/>
  <c r="S3202" i="15"/>
  <c r="R2405" i="15"/>
  <c r="S2361" i="15"/>
  <c r="S2551" i="15"/>
  <c r="R2395" i="15"/>
  <c r="Q2236" i="15"/>
  <c r="R2800" i="15"/>
  <c r="R2218" i="15"/>
  <c r="S2170" i="15"/>
  <c r="S1541" i="15"/>
  <c r="S1464" i="15"/>
  <c r="S1418" i="15"/>
  <c r="S1750" i="15"/>
  <c r="S1606" i="15"/>
  <c r="S1385" i="15"/>
  <c r="R2156" i="15"/>
  <c r="S1094" i="15"/>
  <c r="S1174" i="15"/>
  <c r="Q822" i="15"/>
  <c r="Q445" i="15"/>
  <c r="S7339" i="15"/>
  <c r="S7089" i="15"/>
  <c r="S6060" i="15"/>
  <c r="S6066" i="15"/>
  <c r="S6449" i="15"/>
  <c r="S5374" i="15"/>
  <c r="S5357" i="15"/>
  <c r="S6240" i="15"/>
  <c r="S5356" i="15"/>
  <c r="S5006" i="15"/>
  <c r="S4417" i="15"/>
  <c r="S5136" i="15"/>
  <c r="Q3572" i="15"/>
  <c r="S3194" i="15"/>
  <c r="S2969" i="15"/>
  <c r="S2079" i="15"/>
  <c r="S2923" i="15"/>
  <c r="S1429" i="15"/>
  <c r="S880" i="15"/>
  <c r="S942" i="15"/>
  <c r="S1647" i="15"/>
  <c r="S737" i="15"/>
  <c r="S488" i="15"/>
  <c r="S107" i="15"/>
  <c r="S311" i="15"/>
  <c r="S189" i="15"/>
  <c r="S278" i="15"/>
  <c r="S133" i="15"/>
  <c r="S7295" i="15"/>
  <c r="S4930" i="15"/>
  <c r="S4867" i="15"/>
  <c r="S5329" i="15"/>
  <c r="S5085" i="15"/>
  <c r="S4870" i="15"/>
  <c r="S4045" i="15"/>
  <c r="S2557" i="15"/>
  <c r="S2619" i="15"/>
  <c r="S2249" i="15"/>
  <c r="S828" i="15"/>
  <c r="S266" i="15"/>
  <c r="S237" i="15"/>
  <c r="S1447" i="15"/>
  <c r="S530" i="15"/>
  <c r="S670" i="15"/>
  <c r="S283" i="15"/>
  <c r="S2566" i="15"/>
  <c r="S465" i="15"/>
  <c r="S6836" i="15"/>
  <c r="S7661" i="15"/>
  <c r="Q7150" i="15"/>
  <c r="R6810" i="15"/>
  <c r="R6722" i="15"/>
  <c r="S6385" i="15"/>
  <c r="S6274" i="15"/>
  <c r="S5996" i="15"/>
  <c r="S5736" i="15"/>
  <c r="S5723" i="15"/>
  <c r="S6002" i="15"/>
  <c r="S5490" i="15"/>
  <c r="S5431" i="15"/>
  <c r="S5561" i="15"/>
  <c r="R5361" i="15"/>
  <c r="R5360" i="15"/>
  <c r="S5176" i="15"/>
  <c r="R4989" i="15"/>
  <c r="S4601" i="15"/>
  <c r="S4765" i="15"/>
  <c r="S4596" i="15"/>
  <c r="R3774" i="15"/>
  <c r="R3023" i="15"/>
  <c r="S2904" i="15"/>
  <c r="S2233" i="15"/>
  <c r="R2549" i="15"/>
  <c r="Q2617" i="15"/>
  <c r="Q1918" i="15"/>
  <c r="R1918" i="15" s="1"/>
  <c r="S2340" i="15"/>
  <c r="R1353" i="15"/>
  <c r="S1553" i="15"/>
  <c r="S1110" i="15"/>
  <c r="S1045" i="15"/>
  <c r="S1207" i="15"/>
  <c r="S6589" i="15"/>
  <c r="S6286" i="15"/>
  <c r="R6380" i="15"/>
  <c r="S4903" i="15"/>
  <c r="S4409" i="15"/>
  <c r="S3399" i="15"/>
  <c r="S2607" i="15"/>
  <c r="S3062" i="15"/>
  <c r="S2006" i="15"/>
  <c r="S1921" i="15"/>
  <c r="S1247" i="15"/>
  <c r="S949" i="15"/>
  <c r="S1098" i="15"/>
  <c r="S954" i="15"/>
  <c r="S652" i="15"/>
  <c r="S193" i="15"/>
  <c r="S169" i="15"/>
  <c r="S126" i="15"/>
  <c r="S7793" i="15"/>
  <c r="R7793" i="15"/>
  <c r="S7412" i="15"/>
  <c r="S7457" i="15"/>
  <c r="S5350" i="15"/>
  <c r="S4830" i="15"/>
  <c r="S6181" i="15"/>
  <c r="S5348" i="15"/>
  <c r="S5306" i="15"/>
  <c r="S5316" i="15"/>
  <c r="S4364" i="15"/>
  <c r="S3383" i="15"/>
  <c r="S4484" i="15"/>
  <c r="S3170" i="15"/>
  <c r="S2178" i="15"/>
  <c r="S2963" i="15"/>
  <c r="S1838" i="15"/>
  <c r="S704" i="15"/>
  <c r="S633" i="15"/>
  <c r="S1820" i="15"/>
  <c r="R1820" i="15"/>
  <c r="S225" i="15"/>
  <c r="S945" i="15"/>
  <c r="R945" i="15"/>
  <c r="S1027" i="15"/>
  <c r="S403" i="15"/>
  <c r="S378" i="15"/>
  <c r="S629" i="15"/>
  <c r="S1161" i="15"/>
  <c r="S2332" i="15"/>
  <c r="S1121" i="15"/>
  <c r="S199" i="15"/>
  <c r="S157" i="15"/>
  <c r="S368" i="15"/>
  <c r="S7474" i="15"/>
  <c r="S7245" i="15"/>
  <c r="S7431" i="15"/>
  <c r="S7219" i="15"/>
  <c r="S6887" i="15"/>
  <c r="Q6508" i="15"/>
  <c r="R6508" i="15" s="1"/>
  <c r="S6221" i="15"/>
  <c r="R6250" i="15"/>
  <c r="R6287" i="15"/>
  <c r="S6233" i="15"/>
  <c r="R5795" i="15"/>
  <c r="R5328" i="15"/>
  <c r="S4847" i="15"/>
  <c r="R4759" i="15"/>
  <c r="S4151" i="15"/>
  <c r="R4339" i="15"/>
  <c r="R4425" i="15"/>
  <c r="R4095" i="15"/>
  <c r="Q3439" i="15"/>
  <c r="S3349" i="15"/>
  <c r="S3206" i="15"/>
  <c r="S2797" i="15"/>
  <c r="R2568" i="15"/>
  <c r="S2917" i="15"/>
  <c r="S3061" i="15"/>
  <c r="R2320" i="15"/>
  <c r="S2498" i="15"/>
  <c r="S2636" i="15"/>
  <c r="Q2231" i="15"/>
  <c r="S1907" i="15"/>
  <c r="S2532" i="15"/>
  <c r="R2016" i="15"/>
  <c r="R1985" i="15"/>
  <c r="Q1920" i="15"/>
  <c r="S1930" i="15"/>
  <c r="S1321" i="15"/>
  <c r="S1312" i="15"/>
  <c r="Q153" i="15"/>
  <c r="S153" i="15" s="1"/>
  <c r="Q803" i="15"/>
  <c r="S109" i="15"/>
  <c r="Q872" i="15"/>
  <c r="R872" i="15" s="1"/>
  <c r="S7541" i="15"/>
  <c r="S6673" i="15"/>
  <c r="S6461" i="15"/>
  <c r="S5896" i="15"/>
  <c r="S6162" i="15"/>
  <c r="S5589" i="15"/>
  <c r="S5704" i="15"/>
  <c r="S5557" i="15"/>
  <c r="R5770" i="15"/>
  <c r="S5565" i="15"/>
  <c r="S4664" i="15"/>
  <c r="S5271" i="15"/>
  <c r="Q4143" i="15"/>
  <c r="R4143" i="15" s="1"/>
  <c r="S3425" i="15"/>
  <c r="S3424" i="15"/>
  <c r="S3051" i="15"/>
  <c r="S3642" i="15"/>
  <c r="S3080" i="15"/>
  <c r="S2280" i="15"/>
  <c r="S2052" i="15"/>
  <c r="S2080" i="15"/>
  <c r="S4159" i="15"/>
  <c r="S2323" i="15"/>
  <c r="S1584" i="15"/>
  <c r="S1408" i="15"/>
  <c r="S1322" i="15"/>
  <c r="S845" i="15"/>
  <c r="R2675" i="15"/>
  <c r="S2565" i="15"/>
  <c r="S1224" i="15"/>
  <c r="S639" i="15"/>
  <c r="S575" i="15"/>
  <c r="S272" i="15"/>
  <c r="Q79" i="15"/>
  <c r="S79" i="15" s="1"/>
  <c r="S406" i="15"/>
  <c r="S301" i="15"/>
  <c r="S7505" i="15"/>
  <c r="S5346" i="15"/>
  <c r="S4943" i="15"/>
  <c r="S4252" i="15"/>
  <c r="R4114" i="15"/>
  <c r="S4114" i="15"/>
  <c r="S2920" i="15"/>
  <c r="S2378" i="15"/>
  <c r="R2827" i="15"/>
  <c r="S2827" i="15"/>
  <c r="S736" i="15"/>
  <c r="S183" i="15"/>
  <c r="S1463" i="15"/>
  <c r="S1377" i="15"/>
  <c r="S339" i="15"/>
  <c r="S314" i="15"/>
  <c r="S250" i="15"/>
  <c r="S1495" i="15"/>
  <c r="S1059" i="15"/>
  <c r="S53" i="15"/>
  <c r="S1002" i="15"/>
  <c r="S812" i="15"/>
  <c r="S4871" i="15"/>
  <c r="R4871" i="15"/>
  <c r="S7546" i="15"/>
  <c r="S7482" i="15"/>
  <c r="Q7382" i="15"/>
  <c r="S7353" i="15"/>
  <c r="S7222" i="15"/>
  <c r="S7027" i="15"/>
  <c r="S7262" i="15"/>
  <c r="R6825" i="15"/>
  <c r="S6450" i="15"/>
  <c r="S6215" i="15"/>
  <c r="Q6259" i="15"/>
  <c r="R6259" i="15" s="1"/>
  <c r="Q6364" i="15"/>
  <c r="S6364" i="15" s="1"/>
  <c r="S6092" i="15"/>
  <c r="S5902" i="15"/>
  <c r="S5986" i="15"/>
  <c r="S5700" i="15"/>
  <c r="R5811" i="15"/>
  <c r="R5726" i="15"/>
  <c r="S5577" i="15"/>
  <c r="S5198" i="15"/>
  <c r="S5422" i="15"/>
  <c r="S4784" i="15"/>
  <c r="R5126" i="15"/>
  <c r="S4975" i="15"/>
  <c r="S4703" i="15"/>
  <c r="S4775" i="15"/>
  <c r="S4587" i="15"/>
  <c r="Q3419" i="15"/>
  <c r="S3419" i="15" s="1"/>
  <c r="R3443" i="15"/>
  <c r="R3750" i="15"/>
  <c r="S3891" i="15"/>
  <c r="S3919" i="15"/>
  <c r="S3292" i="15"/>
  <c r="Q3204" i="15"/>
  <c r="R3079" i="15"/>
  <c r="R2929" i="15"/>
  <c r="S3231" i="15"/>
  <c r="R3055" i="15"/>
  <c r="Q2563" i="15"/>
  <c r="R2531" i="15"/>
  <c r="R2536" i="15"/>
  <c r="Q2725" i="15"/>
  <c r="S1472" i="15"/>
  <c r="S1508" i="15"/>
  <c r="Q765" i="15"/>
  <c r="S1316" i="15"/>
  <c r="S1086" i="15"/>
  <c r="S700" i="15"/>
  <c r="S1008" i="15"/>
  <c r="S651" i="15"/>
  <c r="S51" i="15"/>
  <c r="S7571" i="15"/>
  <c r="S7715" i="15"/>
  <c r="S7821" i="15"/>
  <c r="Q7217" i="15"/>
  <c r="S7510" i="15"/>
  <c r="S6577" i="15"/>
  <c r="S6011" i="15"/>
  <c r="Q6048" i="15"/>
  <c r="S4976" i="15"/>
  <c r="S4449" i="15"/>
  <c r="S4058" i="15"/>
  <c r="S3772" i="15"/>
  <c r="S2993" i="15"/>
  <c r="S2961" i="15"/>
  <c r="S3610" i="15"/>
  <c r="R2703" i="15"/>
  <c r="S2061" i="15"/>
  <c r="Q2029" i="15"/>
  <c r="S2048" i="15"/>
  <c r="S1320" i="15"/>
  <c r="S2268" i="15"/>
  <c r="S1399" i="15"/>
  <c r="S3046" i="15"/>
  <c r="S1671" i="15"/>
  <c r="S950" i="15"/>
  <c r="S844" i="15"/>
  <c r="S156" i="15"/>
  <c r="S414" i="15"/>
  <c r="S221" i="15"/>
  <c r="S118" i="15"/>
  <c r="S294" i="15"/>
  <c r="S179" i="15"/>
  <c r="R363" i="15"/>
  <c r="S7720" i="15"/>
  <c r="S7749" i="15"/>
  <c r="S7608" i="15"/>
  <c r="S6833" i="15"/>
  <c r="S6200" i="15"/>
  <c r="S7405" i="15"/>
  <c r="S7172" i="15"/>
  <c r="R7172" i="15"/>
  <c r="S5497" i="15"/>
  <c r="S5153" i="15"/>
  <c r="S5016" i="15"/>
  <c r="S5959" i="15"/>
  <c r="S5268" i="15"/>
  <c r="S6444" i="15"/>
  <c r="S4998" i="15"/>
  <c r="S4392" i="15"/>
  <c r="S3270" i="15"/>
  <c r="S3847" i="15"/>
  <c r="S2157" i="15"/>
  <c r="S2992" i="15"/>
  <c r="S2582" i="15"/>
  <c r="S2324" i="15"/>
  <c r="R1437" i="15"/>
  <c r="S1437" i="15"/>
  <c r="S1426" i="15"/>
  <c r="S777" i="15"/>
  <c r="S1785" i="15"/>
  <c r="S275" i="15"/>
  <c r="S1875" i="15"/>
  <c r="S1575" i="15"/>
  <c r="S526" i="15"/>
  <c r="S1343" i="15"/>
  <c r="S7706" i="15"/>
  <c r="S7285" i="15"/>
  <c r="S7348" i="15"/>
  <c r="S7278" i="15"/>
  <c r="S7158" i="15"/>
  <c r="S7112" i="15"/>
  <c r="S6828" i="15"/>
  <c r="S6713" i="15"/>
  <c r="S6832" i="15"/>
  <c r="S6426" i="15"/>
  <c r="Q6405" i="15"/>
  <c r="S6376" i="15"/>
  <c r="R6320" i="15"/>
  <c r="S5743" i="15"/>
  <c r="S5338" i="15"/>
  <c r="S4898" i="15"/>
  <c r="R5215" i="15"/>
  <c r="S4682" i="15"/>
  <c r="Q2955" i="15"/>
  <c r="S2651" i="15"/>
  <c r="S1854" i="15"/>
  <c r="S1659" i="15"/>
  <c r="S1574" i="15"/>
  <c r="S1664" i="15"/>
  <c r="S1383" i="15"/>
  <c r="Q513" i="15"/>
  <c r="S846" i="15"/>
  <c r="S1049" i="15"/>
  <c r="S197" i="15"/>
  <c r="Q7796" i="15"/>
  <c r="S7693" i="15"/>
  <c r="S7507" i="15"/>
  <c r="S7316" i="15"/>
  <c r="S6321" i="15"/>
  <c r="S5750" i="15"/>
  <c r="S5135" i="15"/>
  <c r="S5132" i="15"/>
  <c r="S4625" i="15"/>
  <c r="Q4270" i="15"/>
  <c r="S4270" i="15" s="1"/>
  <c r="S4099" i="15"/>
  <c r="S3391" i="15"/>
  <c r="S3213" i="15"/>
  <c r="S2895" i="15"/>
  <c r="S3161" i="15"/>
  <c r="S2256" i="15"/>
  <c r="S2455" i="15"/>
  <c r="S816" i="15"/>
  <c r="S983" i="15"/>
  <c r="S1074" i="15"/>
  <c r="S500" i="15"/>
  <c r="S829" i="15"/>
  <c r="S620" i="15"/>
  <c r="S1047" i="15"/>
  <c r="S1816" i="15"/>
  <c r="S296" i="15"/>
  <c r="S422" i="15"/>
  <c r="S7858" i="15"/>
  <c r="S7903" i="15"/>
  <c r="S6189" i="15"/>
  <c r="S6394" i="15"/>
  <c r="S7326" i="15"/>
  <c r="S6494" i="15"/>
  <c r="S5760" i="15"/>
  <c r="S6142" i="15"/>
  <c r="S5089" i="15"/>
  <c r="S5971" i="15"/>
  <c r="S4822" i="15"/>
  <c r="S5130" i="15"/>
  <c r="S2909" i="15"/>
  <c r="S2586" i="15"/>
  <c r="S625" i="15"/>
  <c r="S394" i="15"/>
  <c r="S1583" i="15"/>
  <c r="S1458" i="15"/>
  <c r="S1773" i="15"/>
  <c r="S1366" i="15"/>
  <c r="S789" i="15"/>
  <c r="S2475" i="15"/>
  <c r="R1623" i="15"/>
  <c r="S1623" i="15"/>
  <c r="S1607" i="15"/>
  <c r="S192" i="15"/>
  <c r="S1769" i="15"/>
  <c r="R6410" i="15"/>
  <c r="S6410" i="15"/>
  <c r="S5189" i="15"/>
  <c r="S4863" i="15"/>
  <c r="R4863" i="15"/>
  <c r="R4588" i="15"/>
  <c r="S4588" i="15"/>
  <c r="S4508" i="15"/>
  <c r="S4295" i="15"/>
  <c r="S4017" i="15"/>
  <c r="R4017" i="15"/>
  <c r="S2251" i="15"/>
  <c r="R2251" i="15"/>
  <c r="S2050" i="15"/>
  <c r="R2050" i="15"/>
  <c r="S2295" i="15"/>
  <c r="S1134" i="15"/>
  <c r="S588" i="15"/>
  <c r="S25" i="15"/>
  <c r="R5761" i="15"/>
  <c r="S5761" i="15"/>
  <c r="S7947" i="15"/>
  <c r="S7828" i="15"/>
  <c r="S7871" i="15"/>
  <c r="Q7777" i="15"/>
  <c r="R7777" i="15" s="1"/>
  <c r="S7810" i="15"/>
  <c r="S7615" i="15"/>
  <c r="S7569" i="15"/>
  <c r="S7406" i="15"/>
  <c r="S7092" i="15"/>
  <c r="S7120" i="15"/>
  <c r="R7227" i="15"/>
  <c r="S6960" i="15"/>
  <c r="R6550" i="15"/>
  <c r="Q6311" i="15"/>
  <c r="R6495" i="15"/>
  <c r="Q6228" i="15"/>
  <c r="R6346" i="15"/>
  <c r="S6303" i="15"/>
  <c r="Q6024" i="15"/>
  <c r="R5985" i="15"/>
  <c r="S5600" i="15"/>
  <c r="S5570" i="15"/>
  <c r="R5477" i="15"/>
  <c r="R5252" i="15"/>
  <c r="R5076" i="15"/>
  <c r="R4961" i="15"/>
  <c r="R4953" i="15"/>
  <c r="S4661" i="15"/>
  <c r="S4906" i="15"/>
  <c r="S4524" i="15"/>
  <c r="Q4134" i="15"/>
  <c r="S4134" i="15" s="1"/>
  <c r="S3970" i="15"/>
  <c r="R4328" i="15"/>
  <c r="R4145" i="15"/>
  <c r="R4293" i="15"/>
  <c r="R3562" i="15"/>
  <c r="R3729" i="15"/>
  <c r="R3541" i="15"/>
  <c r="R3576" i="15"/>
  <c r="S3698" i="15"/>
  <c r="Q3283" i="15"/>
  <c r="S3283" i="15" s="1"/>
  <c r="R3063" i="15"/>
  <c r="Q3012" i="15"/>
  <c r="S2928" i="15"/>
  <c r="Q2802" i="15"/>
  <c r="S2390" i="15"/>
  <c r="S2694" i="15"/>
  <c r="S2542" i="15"/>
  <c r="R2521" i="15"/>
  <c r="S1853" i="15"/>
  <c r="R2127" i="15"/>
  <c r="S1879" i="15"/>
  <c r="S1393" i="15"/>
  <c r="S1748" i="15"/>
  <c r="R2030" i="15"/>
  <c r="R1738" i="15"/>
  <c r="S1209" i="15"/>
  <c r="S27" i="15"/>
  <c r="S1230" i="15"/>
  <c r="Q80" i="15"/>
  <c r="S7528" i="15"/>
  <c r="R7528" i="15"/>
  <c r="R7650" i="15"/>
  <c r="S7650" i="15"/>
  <c r="S7486" i="15"/>
  <c r="S7334" i="15"/>
  <c r="S6617" i="15"/>
  <c r="S6595" i="15"/>
  <c r="S6982" i="15"/>
  <c r="S6808" i="15"/>
  <c r="S6415" i="15"/>
  <c r="S6397" i="15"/>
  <c r="S5826" i="15"/>
  <c r="R5826" i="15"/>
  <c r="S5850" i="15"/>
  <c r="S6268" i="15"/>
  <c r="R6268" i="15"/>
  <c r="S5513" i="15"/>
  <c r="S5771" i="15"/>
  <c r="R5771" i="15"/>
  <c r="S5605" i="15"/>
  <c r="S5531" i="15"/>
  <c r="S5816" i="15"/>
  <c r="S5717" i="15"/>
  <c r="S5602" i="15"/>
  <c r="S5923" i="15"/>
  <c r="S5491" i="15"/>
  <c r="S5634" i="15"/>
  <c r="S5347" i="15"/>
  <c r="S5301" i="15"/>
  <c r="S5287" i="15"/>
  <c r="S4565" i="15"/>
  <c r="R4565" i="15"/>
  <c r="S4573" i="15"/>
  <c r="R4573" i="15"/>
  <c r="S4403" i="15"/>
  <c r="S4581" i="15"/>
  <c r="R4581" i="15"/>
  <c r="S4613" i="15"/>
  <c r="S4318" i="15"/>
  <c r="R3971" i="15"/>
  <c r="S3971" i="15"/>
  <c r="S4123" i="15"/>
  <c r="R4123" i="15"/>
  <c r="S4141" i="15"/>
  <c r="S4091" i="15"/>
  <c r="R4091" i="15"/>
  <c r="S3991" i="15"/>
  <c r="S3586" i="15"/>
  <c r="S4067" i="15"/>
  <c r="S3452" i="15"/>
  <c r="S3328" i="15"/>
  <c r="R3328" i="15"/>
  <c r="S3578" i="15"/>
  <c r="R3147" i="15"/>
  <c r="S3147" i="15"/>
  <c r="S2863" i="15"/>
  <c r="S3041" i="15"/>
  <c r="S2891" i="15"/>
  <c r="S2402" i="15"/>
  <c r="R2402" i="15"/>
  <c r="S3030" i="15"/>
  <c r="S2400" i="15"/>
  <c r="S2216" i="15"/>
  <c r="R2216" i="15"/>
  <c r="S2162" i="15"/>
  <c r="S2354" i="15"/>
  <c r="S2208" i="15"/>
  <c r="S2095" i="15"/>
  <c r="S2615" i="15"/>
  <c r="S2939" i="15"/>
  <c r="S2505" i="15"/>
  <c r="R2505" i="15"/>
  <c r="S2034" i="15"/>
  <c r="R2034" i="15"/>
  <c r="S2671" i="15"/>
  <c r="Q2504" i="15"/>
  <c r="S2296" i="15"/>
  <c r="S2010" i="15"/>
  <c r="S1025" i="15"/>
  <c r="R1025" i="15"/>
  <c r="S2248" i="15"/>
  <c r="S1608" i="15"/>
  <c r="S1329" i="15"/>
  <c r="R1329" i="15"/>
  <c r="S1359" i="15"/>
  <c r="R1359" i="15"/>
  <c r="S921" i="15"/>
  <c r="R1847" i="15"/>
  <c r="S1847" i="15"/>
  <c r="S823" i="15"/>
  <c r="S1401" i="15"/>
  <c r="S1000" i="15"/>
  <c r="S1658" i="15"/>
  <c r="S981" i="15"/>
  <c r="S1400" i="15"/>
  <c r="R1136" i="15"/>
  <c r="S1136" i="15"/>
  <c r="S523" i="15"/>
  <c r="S499" i="15"/>
  <c r="S447" i="15"/>
  <c r="S141" i="15"/>
  <c r="S75" i="15"/>
  <c r="S351" i="15"/>
  <c r="S108" i="15"/>
  <c r="S26" i="15"/>
  <c r="S247" i="15"/>
  <c r="S50" i="15"/>
  <c r="S423" i="15"/>
  <c r="S342" i="15"/>
  <c r="S214" i="15"/>
  <c r="S7697" i="15"/>
  <c r="R7697" i="15"/>
  <c r="Q7902" i="15"/>
  <c r="R7902" i="15" s="1"/>
  <c r="S7879" i="15"/>
  <c r="S7825" i="15"/>
  <c r="S7766" i="15"/>
  <c r="S7702" i="15"/>
  <c r="R7481" i="15"/>
  <c r="Q7109" i="15"/>
  <c r="S7227" i="15"/>
  <c r="S7113" i="15"/>
  <c r="S7067" i="15"/>
  <c r="R6774" i="15"/>
  <c r="S6739" i="15"/>
  <c r="R6610" i="15"/>
  <c r="Q6523" i="15"/>
  <c r="R6523" i="15" s="1"/>
  <c r="S6576" i="15"/>
  <c r="S6234" i="15"/>
  <c r="S6346" i="15"/>
  <c r="S6455" i="15"/>
  <c r="S5846" i="15"/>
  <c r="Q5916" i="15"/>
  <c r="S5916" i="15" s="1"/>
  <c r="Q6015" i="15"/>
  <c r="S5718" i="15"/>
  <c r="S5685" i="15"/>
  <c r="S5538" i="15"/>
  <c r="Q5098" i="15"/>
  <c r="S5098" i="15" s="1"/>
  <c r="S4845" i="15"/>
  <c r="S4827" i="15"/>
  <c r="S4815" i="15"/>
  <c r="S4734" i="15"/>
  <c r="R4231" i="15"/>
  <c r="R4131" i="15"/>
  <c r="Q4480" i="15"/>
  <c r="Q4202" i="15"/>
  <c r="S4202" i="15" s="1"/>
  <c r="S4145" i="15"/>
  <c r="S3562" i="15"/>
  <c r="R3484" i="15"/>
  <c r="S3729" i="15"/>
  <c r="Q3386" i="15"/>
  <c r="S3386" i="15" s="1"/>
  <c r="S3576" i="15"/>
  <c r="R2806" i="15"/>
  <c r="Q2553" i="15"/>
  <c r="S2553" i="15" s="1"/>
  <c r="S2550" i="15"/>
  <c r="S2241" i="15"/>
  <c r="S2446" i="15"/>
  <c r="S2472" i="15"/>
  <c r="S2406" i="15"/>
  <c r="S1957" i="15"/>
  <c r="S2247" i="15"/>
  <c r="S1755" i="15"/>
  <c r="Q1396" i="15"/>
  <c r="S1525" i="15"/>
  <c r="S1461" i="15"/>
  <c r="S1406" i="15"/>
  <c r="S2030" i="15"/>
  <c r="S1292" i="15"/>
  <c r="S1197" i="15"/>
  <c r="Q1690" i="15"/>
  <c r="S1300" i="15"/>
  <c r="S1072" i="15"/>
  <c r="Q887" i="15"/>
  <c r="Q21" i="15"/>
  <c r="S21" i="15" s="1"/>
  <c r="R7956" i="15"/>
  <c r="S7956" i="15"/>
  <c r="S7674" i="15"/>
  <c r="S7588" i="15"/>
  <c r="R7588" i="15"/>
  <c r="S7733" i="15"/>
  <c r="S7307" i="15"/>
  <c r="S7012" i="15"/>
  <c r="S6649" i="15"/>
  <c r="R6649" i="15"/>
  <c r="S6996" i="15"/>
  <c r="S6892" i="15"/>
  <c r="R6892" i="15"/>
  <c r="S7324" i="15"/>
  <c r="S7085" i="15"/>
  <c r="S6793" i="15"/>
  <c r="S6593" i="15"/>
  <c r="S6561" i="15"/>
  <c r="S6220" i="15"/>
  <c r="S5838" i="15"/>
  <c r="S6262" i="15"/>
  <c r="S6776" i="15"/>
  <c r="S6340" i="15"/>
  <c r="R6340" i="15"/>
  <c r="S6609" i="15"/>
  <c r="R6204" i="15"/>
  <c r="S6204" i="15"/>
  <c r="S5802" i="15"/>
  <c r="R5802" i="15"/>
  <c r="S6071" i="15"/>
  <c r="S6100" i="15"/>
  <c r="S5848" i="15"/>
  <c r="S6216" i="15"/>
  <c r="S5539" i="15"/>
  <c r="R6206" i="15"/>
  <c r="S6206" i="15"/>
  <c r="S5579" i="15"/>
  <c r="S5314" i="15"/>
  <c r="S5308" i="15"/>
  <c r="S5342" i="15"/>
  <c r="S4774" i="15"/>
  <c r="R4774" i="15"/>
  <c r="S5024" i="15"/>
  <c r="S4960" i="15"/>
  <c r="S4854" i="15"/>
  <c r="S5299" i="15"/>
  <c r="S4878" i="15"/>
  <c r="S5124" i="15"/>
  <c r="S4958" i="15"/>
  <c r="R4812" i="15"/>
  <c r="S4812" i="15"/>
  <c r="S4589" i="15"/>
  <c r="R4589" i="15"/>
  <c r="S4418" i="15"/>
  <c r="S4887" i="15"/>
  <c r="S4555" i="15"/>
  <c r="S4922" i="15"/>
  <c r="S4510" i="15"/>
  <c r="S3864" i="15"/>
  <c r="S4748" i="15"/>
  <c r="S4345" i="15"/>
  <c r="R4082" i="15"/>
  <c r="S4082" i="15"/>
  <c r="S4016" i="15"/>
  <c r="S3983" i="15"/>
  <c r="S3666" i="15"/>
  <c r="S3378" i="15"/>
  <c r="S3722" i="15"/>
  <c r="S3490" i="15"/>
  <c r="S3099" i="15"/>
  <c r="S3022" i="15"/>
  <c r="S3067" i="15"/>
  <c r="S2944" i="15"/>
  <c r="S3086" i="15"/>
  <c r="S2954" i="15"/>
  <c r="S3319" i="15"/>
  <c r="S3117" i="15"/>
  <c r="S2082" i="15"/>
  <c r="R2082" i="15"/>
  <c r="S2688" i="15"/>
  <c r="S2120" i="15"/>
  <c r="R1936" i="15"/>
  <c r="S1936" i="15"/>
  <c r="S3107" i="15"/>
  <c r="S2204" i="15"/>
  <c r="S2689" i="15"/>
  <c r="S2131" i="15"/>
  <c r="R2131" i="15"/>
  <c r="S1924" i="15"/>
  <c r="R1924" i="15"/>
  <c r="S2633" i="15"/>
  <c r="R2633" i="15"/>
  <c r="S2309" i="15"/>
  <c r="R2309" i="15"/>
  <c r="S2150" i="15"/>
  <c r="S2855" i="15"/>
  <c r="R2855" i="15"/>
  <c r="S2176" i="15"/>
  <c r="R2176" i="15"/>
  <c r="S2096" i="15"/>
  <c r="S2066" i="15"/>
  <c r="R2066" i="15"/>
  <c r="S1332" i="15"/>
  <c r="R1332" i="15"/>
  <c r="S2221" i="15"/>
  <c r="S982" i="15"/>
  <c r="S889" i="15"/>
  <c r="S2873" i="15"/>
  <c r="S1908" i="15"/>
  <c r="S1777" i="15"/>
  <c r="S1656" i="15"/>
  <c r="S1297" i="15"/>
  <c r="R1297" i="15"/>
  <c r="S1242" i="15"/>
  <c r="S1679" i="15"/>
  <c r="S1334" i="15"/>
  <c r="S1166" i="15"/>
  <c r="S636" i="15"/>
  <c r="R993" i="15"/>
  <c r="S993" i="15"/>
  <c r="S969" i="15"/>
  <c r="S589" i="15"/>
  <c r="S1804" i="15"/>
  <c r="S1108" i="15"/>
  <c r="R1108" i="15"/>
  <c r="Q767" i="15"/>
  <c r="S628" i="15"/>
  <c r="S596" i="15"/>
  <c r="S573" i="15"/>
  <c r="S303" i="15"/>
  <c r="S134" i="15"/>
  <c r="S398" i="15"/>
  <c r="S344" i="15"/>
  <c r="S1158" i="15"/>
  <c r="S475" i="15"/>
  <c r="S439" i="15"/>
  <c r="S132" i="15"/>
  <c r="S43" i="15"/>
  <c r="S416" i="15"/>
  <c r="S116" i="15"/>
  <c r="S505" i="15"/>
  <c r="R5683" i="15"/>
  <c r="S5683" i="15"/>
  <c r="R4802" i="15"/>
  <c r="S4802" i="15"/>
  <c r="S7745" i="15"/>
  <c r="Q7679" i="15"/>
  <c r="R7679" i="15" s="1"/>
  <c r="R7658" i="15"/>
  <c r="S7614" i="15"/>
  <c r="S7594" i="15"/>
  <c r="S7350" i="15"/>
  <c r="R7437" i="15"/>
  <c r="S7028" i="15"/>
  <c r="Q7136" i="15"/>
  <c r="R6632" i="15"/>
  <c r="Q6217" i="15"/>
  <c r="S5920" i="15"/>
  <c r="R6016" i="15"/>
  <c r="S6062" i="15"/>
  <c r="S5705" i="15"/>
  <c r="S5585" i="15"/>
  <c r="R5623" i="15"/>
  <c r="S5365" i="15"/>
  <c r="Q5250" i="15"/>
  <c r="S5073" i="15"/>
  <c r="R5084" i="15"/>
  <c r="R4672" i="15"/>
  <c r="S4377" i="15"/>
  <c r="S4106" i="15"/>
  <c r="R4186" i="15"/>
  <c r="Q3620" i="15"/>
  <c r="S3620" i="15" s="1"/>
  <c r="S3484" i="15"/>
  <c r="Q3294" i="15"/>
  <c r="S3294" i="15" s="1"/>
  <c r="Q3011" i="15"/>
  <c r="R3011" i="15" s="1"/>
  <c r="Q2804" i="15"/>
  <c r="S2875" i="15"/>
  <c r="R2460" i="15"/>
  <c r="S2467" i="15"/>
  <c r="S2011" i="15"/>
  <c r="Q2147" i="15"/>
  <c r="S1549" i="15"/>
  <c r="S1670" i="15"/>
  <c r="S1589" i="15"/>
  <c r="S1653" i="15"/>
  <c r="S1398" i="15"/>
  <c r="R1285" i="15"/>
  <c r="R688" i="15"/>
  <c r="Q61" i="15"/>
  <c r="S965" i="15"/>
  <c r="Q471" i="15"/>
  <c r="S471" i="15" s="1"/>
  <c r="S63" i="15"/>
  <c r="S7429" i="15"/>
  <c r="S7463" i="15"/>
  <c r="R6939" i="15"/>
  <c r="S6939" i="15"/>
  <c r="S6906" i="15"/>
  <c r="S7328" i="15"/>
  <c r="R6814" i="15"/>
  <c r="S6814" i="15"/>
  <c r="S6916" i="15"/>
  <c r="S6780" i="15"/>
  <c r="S6730" i="15"/>
  <c r="S6641" i="15"/>
  <c r="S5956" i="15"/>
  <c r="Q6058" i="15"/>
  <c r="S6331" i="15"/>
  <c r="S6212" i="15"/>
  <c r="R5544" i="15"/>
  <c r="S5544" i="15"/>
  <c r="S6023" i="15"/>
  <c r="S5310" i="15"/>
  <c r="S6173" i="15"/>
  <c r="R6173" i="15"/>
  <c r="S5377" i="15"/>
  <c r="S5433" i="15"/>
  <c r="S5281" i="15"/>
  <c r="S5541" i="15"/>
  <c r="Q5172" i="15"/>
  <c r="S5022" i="15"/>
  <c r="S4741" i="15"/>
  <c r="S4548" i="15"/>
  <c r="S4883" i="15"/>
  <c r="S4528" i="15"/>
  <c r="R4528" i="15"/>
  <c r="S4115" i="15"/>
  <c r="R4115" i="15"/>
  <c r="S4380" i="15"/>
  <c r="S3650" i="15"/>
  <c r="S3763" i="15"/>
  <c r="S3415" i="15"/>
  <c r="S3070" i="15"/>
  <c r="S2951" i="15"/>
  <c r="S3594" i="15"/>
  <c r="S2871" i="15"/>
  <c r="S2814" i="15"/>
  <c r="S3008" i="15"/>
  <c r="S2638" i="15"/>
  <c r="S2587" i="15"/>
  <c r="S3078" i="15"/>
  <c r="S2299" i="15"/>
  <c r="R2299" i="15"/>
  <c r="S3549" i="15"/>
  <c r="S2391" i="15"/>
  <c r="S2141" i="15"/>
  <c r="S2040" i="15"/>
  <c r="S2380" i="15"/>
  <c r="S1170" i="15"/>
  <c r="R1170" i="15"/>
  <c r="S2230" i="15"/>
  <c r="S913" i="15"/>
  <c r="S2629" i="15"/>
  <c r="R2629" i="15"/>
  <c r="S1794" i="15"/>
  <c r="S1428" i="15"/>
  <c r="S1014" i="15"/>
  <c r="S1314" i="15"/>
  <c r="R1314" i="15"/>
  <c r="S1196" i="15"/>
  <c r="S943" i="15"/>
  <c r="S911" i="15"/>
  <c r="S1198" i="15"/>
  <c r="R1100" i="15"/>
  <c r="S1100" i="15"/>
  <c r="S582" i="15"/>
  <c r="S566" i="15"/>
  <c r="Q228" i="15"/>
  <c r="S287" i="15"/>
  <c r="S161" i="15"/>
  <c r="S432" i="15"/>
  <c r="S358" i="15"/>
  <c r="S7815" i="15"/>
  <c r="R7717" i="15"/>
  <c r="S7255" i="15"/>
  <c r="S6145" i="15"/>
  <c r="R5213" i="15"/>
  <c r="R4316" i="15"/>
  <c r="R3402" i="15"/>
  <c r="R3181" i="15"/>
  <c r="S2657" i="15"/>
  <c r="Q2603" i="15"/>
  <c r="S2603" i="15" s="1"/>
  <c r="S3172" i="15"/>
  <c r="S2353" i="15"/>
  <c r="Q2267" i="15"/>
  <c r="R2267" i="15" s="1"/>
  <c r="S2614" i="15"/>
  <c r="S2163" i="15"/>
  <c r="S2831" i="15"/>
  <c r="S1741" i="15"/>
  <c r="Q1947" i="15"/>
  <c r="S1947" i="15" s="1"/>
  <c r="S1637" i="15"/>
  <c r="S1439" i="15"/>
  <c r="S1171" i="15"/>
  <c r="R1060" i="15"/>
  <c r="P20" i="15"/>
  <c r="Q22" i="15"/>
  <c r="S7870" i="15"/>
  <c r="R7736" i="15"/>
  <c r="S7736" i="15"/>
  <c r="S7968" i="15"/>
  <c r="R7633" i="15"/>
  <c r="S7633" i="15"/>
  <c r="S7954" i="15"/>
  <c r="S7469" i="15"/>
  <c r="S7872" i="15"/>
  <c r="S7476" i="15"/>
  <c r="R7476" i="15"/>
  <c r="R7193" i="15"/>
  <c r="S7193" i="15"/>
  <c r="S7357" i="15"/>
  <c r="R7154" i="15"/>
  <c r="S7154" i="15"/>
  <c r="S6981" i="15"/>
  <c r="S6853" i="15"/>
  <c r="R6926" i="15"/>
  <c r="S6926" i="15"/>
  <c r="S6794" i="15"/>
  <c r="R6794" i="15"/>
  <c r="S6997" i="15"/>
  <c r="S6605" i="15"/>
  <c r="S6465" i="15"/>
  <c r="S6419" i="15"/>
  <c r="S6604" i="15"/>
  <c r="R6604" i="15"/>
  <c r="S6805" i="15"/>
  <c r="S6532" i="15"/>
  <c r="S6348" i="15"/>
  <c r="R6348" i="15"/>
  <c r="S6127" i="15"/>
  <c r="S6547" i="15"/>
  <c r="S6007" i="15"/>
  <c r="S5963" i="15"/>
  <c r="S5863" i="15"/>
  <c r="R5863" i="15"/>
  <c r="R6447" i="15"/>
  <c r="S6447" i="15"/>
  <c r="S6254" i="15"/>
  <c r="S6253" i="15"/>
  <c r="S5592" i="15"/>
  <c r="S5452" i="15"/>
  <c r="S6120" i="15"/>
  <c r="R5855" i="15"/>
  <c r="S5855" i="15"/>
  <c r="S6329" i="15"/>
  <c r="S5910" i="15"/>
  <c r="S5429" i="15"/>
  <c r="S5935" i="15"/>
  <c r="S5658" i="15"/>
  <c r="S5549" i="15"/>
  <c r="S5640" i="15"/>
  <c r="S5358" i="15"/>
  <c r="S5088" i="15"/>
  <c r="S5182" i="15"/>
  <c r="R4572" i="15"/>
  <c r="S4572" i="15"/>
  <c r="S4738" i="15"/>
  <c r="S4603" i="15"/>
  <c r="S4786" i="15"/>
  <c r="R4012" i="15"/>
  <c r="S4012" i="15"/>
  <c r="S4547" i="15"/>
  <c r="S3839" i="15"/>
  <c r="S3407" i="15"/>
  <c r="S3301" i="15"/>
  <c r="S4534" i="15"/>
  <c r="S3739" i="15"/>
  <c r="S3634" i="15"/>
  <c r="S3557" i="15"/>
  <c r="S3975" i="15"/>
  <c r="S3057" i="15"/>
  <c r="S2901" i="15"/>
  <c r="S2985" i="15"/>
  <c r="S2792" i="15"/>
  <c r="S2098" i="15"/>
  <c r="R2098" i="15"/>
  <c r="S3276" i="15"/>
  <c r="S2858" i="15"/>
  <c r="S1963" i="15"/>
  <c r="S2330" i="15"/>
  <c r="S2121" i="15"/>
  <c r="S2357" i="15"/>
  <c r="R2357" i="15"/>
  <c r="S1988" i="15"/>
  <c r="R1655" i="15"/>
  <c r="S1655" i="15"/>
  <c r="S1980" i="15"/>
  <c r="R1796" i="15"/>
  <c r="S1796" i="15"/>
  <c r="S1090" i="15"/>
  <c r="S1018" i="15"/>
  <c r="S1616" i="15"/>
  <c r="S1310" i="15"/>
  <c r="R1310" i="15"/>
  <c r="S1253" i="15"/>
  <c r="R1253" i="15"/>
  <c r="S799" i="15"/>
  <c r="S1150" i="15"/>
  <c r="S1487" i="15"/>
  <c r="S1372" i="15"/>
  <c r="S966" i="15"/>
  <c r="S863" i="15"/>
  <c r="S687" i="15"/>
  <c r="S621" i="15"/>
  <c r="S431" i="15"/>
  <c r="S360" i="15"/>
  <c r="S188" i="15"/>
  <c r="S280" i="15"/>
  <c r="S288" i="15"/>
  <c r="S34" i="15"/>
  <c r="S487" i="15"/>
  <c r="S7731" i="15"/>
  <c r="S5290" i="15"/>
  <c r="R4537" i="15"/>
  <c r="Q3482" i="15"/>
  <c r="S7855" i="15"/>
  <c r="Q7053" i="15"/>
  <c r="S7053" i="15" s="1"/>
  <c r="S7231" i="15"/>
  <c r="R7106" i="15"/>
  <c r="R6671" i="15"/>
  <c r="R6681" i="15"/>
  <c r="Q6485" i="15"/>
  <c r="R6485" i="15" s="1"/>
  <c r="S6390" i="15"/>
  <c r="S6020" i="15"/>
  <c r="R6033" i="15"/>
  <c r="S6037" i="15"/>
  <c r="R5560" i="15"/>
  <c r="R5752" i="15"/>
  <c r="S5512" i="15"/>
  <c r="R5462" i="15"/>
  <c r="R5148" i="15"/>
  <c r="S5199" i="15"/>
  <c r="Q5133" i="15"/>
  <c r="R4994" i="15"/>
  <c r="S4789" i="15"/>
  <c r="R4986" i="15"/>
  <c r="R4957" i="15"/>
  <c r="S4755" i="15"/>
  <c r="S4516" i="15"/>
  <c r="Q4666" i="15"/>
  <c r="R4666" i="15" s="1"/>
  <c r="R4062" i="15"/>
  <c r="R4278" i="15"/>
  <c r="Q3734" i="15"/>
  <c r="S3446" i="15"/>
  <c r="S3193" i="15"/>
  <c r="R3497" i="15"/>
  <c r="R3870" i="15"/>
  <c r="Q3622" i="15"/>
  <c r="S2627" i="15"/>
  <c r="R3071" i="15"/>
  <c r="S2915" i="15"/>
  <c r="Q2595" i="15"/>
  <c r="R2595" i="15" s="1"/>
  <c r="Q2652" i="15"/>
  <c r="S2652" i="15" s="1"/>
  <c r="S2346" i="15"/>
  <c r="S2246" i="15"/>
  <c r="Q2538" i="15"/>
  <c r="S2538" i="15" s="1"/>
  <c r="S2213" i="15"/>
  <c r="Q1905" i="15"/>
  <c r="S1905" i="15" s="1"/>
  <c r="S1499" i="15"/>
  <c r="R1693" i="15"/>
  <c r="S1103" i="15"/>
  <c r="R1004" i="15"/>
  <c r="S931" i="15"/>
  <c r="S7830" i="15"/>
  <c r="R7948" i="15"/>
  <c r="S7948" i="15"/>
  <c r="S7743" i="15"/>
  <c r="R7635" i="15"/>
  <c r="S7635" i="15"/>
  <c r="R7509" i="15"/>
  <c r="S7509" i="15"/>
  <c r="S7829" i="15"/>
  <c r="S7696" i="15"/>
  <c r="R7696" i="15"/>
  <c r="R7335" i="15"/>
  <c r="S7335" i="15"/>
  <c r="S7592" i="15"/>
  <c r="R7346" i="15"/>
  <c r="S7346" i="15"/>
  <c r="S7675" i="15"/>
  <c r="S7471" i="15"/>
  <c r="S6569" i="15"/>
  <c r="S7640" i="15"/>
  <c r="S6966" i="15"/>
  <c r="S7078" i="15"/>
  <c r="R7078" i="15"/>
  <c r="S7026" i="15"/>
  <c r="S6779" i="15"/>
  <c r="R6520" i="15"/>
  <c r="S6520" i="15"/>
  <c r="S6611" i="15"/>
  <c r="S6519" i="15"/>
  <c r="S5907" i="15"/>
  <c r="S6306" i="15"/>
  <c r="R6306" i="15"/>
  <c r="S6146" i="15"/>
  <c r="S6187" i="15"/>
  <c r="S5824" i="15"/>
  <c r="S6460" i="15"/>
  <c r="S6169" i="15"/>
  <c r="S6237" i="15"/>
  <c r="S6294" i="15"/>
  <c r="S5712" i="15"/>
  <c r="S5470" i="15"/>
  <c r="S5664" i="15"/>
  <c r="S5453" i="15"/>
  <c r="R5453" i="15"/>
  <c r="S5276" i="15"/>
  <c r="S5015" i="15"/>
  <c r="S4951" i="15"/>
  <c r="R4872" i="15"/>
  <c r="S4872" i="15"/>
  <c r="R4721" i="15"/>
  <c r="S4721" i="15"/>
  <c r="S4862" i="15"/>
  <c r="S4735" i="15"/>
  <c r="R4597" i="15"/>
  <c r="S4597" i="15"/>
  <c r="R4681" i="15"/>
  <c r="S4681" i="15"/>
  <c r="S4888" i="15"/>
  <c r="S4773" i="15"/>
  <c r="R4090" i="15"/>
  <c r="S4090" i="15"/>
  <c r="S4379" i="15"/>
  <c r="S4693" i="15"/>
  <c r="S4120" i="15"/>
  <c r="S4329" i="15"/>
  <c r="S3771" i="15"/>
  <c r="S3618" i="15"/>
  <c r="S3755" i="15"/>
  <c r="S3125" i="15"/>
  <c r="S2906" i="15"/>
  <c r="S3038" i="15"/>
  <c r="S3102" i="15"/>
  <c r="S1984" i="15"/>
  <c r="R1984" i="15"/>
  <c r="S3251" i="15"/>
  <c r="S2982" i="15"/>
  <c r="S2728" i="15"/>
  <c r="S2672" i="15"/>
  <c r="S2002" i="15"/>
  <c r="S2198" i="15"/>
  <c r="S1978" i="15"/>
  <c r="S2960" i="15"/>
  <c r="S2673" i="15"/>
  <c r="S2137" i="15"/>
  <c r="S2431" i="15"/>
  <c r="S1982" i="15"/>
  <c r="S1956" i="15"/>
  <c r="S1898" i="15"/>
  <c r="S923" i="15"/>
  <c r="S860" i="15"/>
  <c r="R2747" i="15"/>
  <c r="S2747" i="15"/>
  <c r="S1148" i="15"/>
  <c r="R1082" i="15"/>
  <c r="S1082" i="15"/>
  <c r="S1019" i="15"/>
  <c r="S2483" i="15"/>
  <c r="S854" i="15"/>
  <c r="S1498" i="15"/>
  <c r="R1498" i="15"/>
  <c r="S572" i="15"/>
  <c r="S1380" i="15"/>
  <c r="S553" i="15"/>
  <c r="S424" i="15"/>
  <c r="S286" i="15"/>
  <c r="Q176" i="15"/>
  <c r="S42" i="15"/>
  <c r="S490" i="15"/>
  <c r="S125" i="15"/>
  <c r="S304" i="15"/>
  <c r="S213" i="15"/>
  <c r="S33" i="15"/>
  <c r="S548" i="15"/>
  <c r="S751" i="15"/>
  <c r="S7723" i="15"/>
  <c r="S7329" i="15"/>
  <c r="S5511" i="15"/>
  <c r="Q5066" i="15"/>
  <c r="R5066" i="15" s="1"/>
  <c r="S4894" i="15"/>
  <c r="S4361" i="15"/>
  <c r="S4798" i="15"/>
  <c r="S7922" i="15"/>
  <c r="R7790" i="15"/>
  <c r="Q7932" i="15"/>
  <c r="S7955" i="15"/>
  <c r="Q7577" i="15"/>
  <c r="R7577" i="15" s="1"/>
  <c r="S7402" i="15"/>
  <c r="S7183" i="15"/>
  <c r="S7234" i="15"/>
  <c r="R7000" i="15"/>
  <c r="Q6962" i="15"/>
  <c r="R6962" i="15" s="1"/>
  <c r="S6952" i="15"/>
  <c r="S6600" i="15"/>
  <c r="S6474" i="15"/>
  <c r="S6143" i="15"/>
  <c r="Q5949" i="15"/>
  <c r="S5949" i="15" s="1"/>
  <c r="S5822" i="15"/>
  <c r="R5615" i="15"/>
  <c r="S5537" i="15"/>
  <c r="R5552" i="15"/>
  <c r="S5354" i="15"/>
  <c r="Q5184" i="15"/>
  <c r="S5184" i="15" s="1"/>
  <c r="S4884" i="15"/>
  <c r="S4600" i="15"/>
  <c r="Q4253" i="15"/>
  <c r="S4253" i="15" s="1"/>
  <c r="Q4081" i="15"/>
  <c r="S4081" i="15" s="1"/>
  <c r="S4278" i="15"/>
  <c r="R4235" i="15"/>
  <c r="R2916" i="15"/>
  <c r="R3230" i="15"/>
  <c r="Q2949" i="15"/>
  <c r="S2949" i="15" s="1"/>
  <c r="R2833" i="15"/>
  <c r="R2767" i="15"/>
  <c r="S2537" i="15"/>
  <c r="Q1860" i="15"/>
  <c r="S1860" i="15" s="1"/>
  <c r="S2408" i="15"/>
  <c r="R2360" i="15"/>
  <c r="R2848" i="15"/>
  <c r="Q2111" i="15"/>
  <c r="S1873" i="15"/>
  <c r="S2101" i="15"/>
  <c r="S2329" i="15"/>
  <c r="S1496" i="15"/>
  <c r="S1678" i="15"/>
  <c r="S1614" i="15"/>
  <c r="S1485" i="15"/>
  <c r="R2123" i="15"/>
  <c r="S1493" i="15"/>
  <c r="S1697" i="15"/>
  <c r="S1565" i="15"/>
  <c r="S248" i="15"/>
  <c r="Q929" i="15"/>
  <c r="S665" i="15"/>
  <c r="S41" i="15"/>
  <c r="S7453" i="15"/>
  <c r="S7841" i="15"/>
  <c r="S7271" i="15"/>
  <c r="S6901" i="15"/>
  <c r="R6901" i="15"/>
  <c r="R7309" i="15"/>
  <c r="S7309" i="15"/>
  <c r="S6838" i="15"/>
  <c r="S7208" i="15"/>
  <c r="R6909" i="15"/>
  <c r="S6909" i="15"/>
  <c r="S6468" i="15"/>
  <c r="S6293" i="15"/>
  <c r="S6408" i="15"/>
  <c r="S6251" i="15"/>
  <c r="S5785" i="15"/>
  <c r="S5412" i="15"/>
  <c r="R5420" i="15"/>
  <c r="S5420" i="15"/>
  <c r="S6278" i="15"/>
  <c r="S5499" i="15"/>
  <c r="S6074" i="15"/>
  <c r="S5459" i="15"/>
  <c r="S5143" i="15"/>
  <c r="S4899" i="15"/>
  <c r="R4904" i="15"/>
  <c r="S4904" i="15"/>
  <c r="S5714" i="15"/>
  <c r="S5106" i="15"/>
  <c r="S4907" i="15"/>
  <c r="S4687" i="15"/>
  <c r="S4767" i="15"/>
  <c r="R4000" i="15"/>
  <c r="S4000" i="15"/>
  <c r="S4645" i="15"/>
  <c r="S4257" i="15"/>
  <c r="R3995" i="15"/>
  <c r="S3995" i="15"/>
  <c r="S3444" i="15"/>
  <c r="S3840" i="15"/>
  <c r="S4107" i="15"/>
  <c r="R4107" i="15"/>
  <c r="S3239" i="15"/>
  <c r="S3511" i="15"/>
  <c r="S3035" i="15"/>
  <c r="S3025" i="15"/>
  <c r="S3249" i="15"/>
  <c r="S2717" i="15"/>
  <c r="S2489" i="15"/>
  <c r="S2484" i="15"/>
  <c r="R2484" i="15"/>
  <c r="S2381" i="15"/>
  <c r="R2381" i="15"/>
  <c r="S2226" i="15"/>
  <c r="R2226" i="15"/>
  <c r="S2911" i="15"/>
  <c r="Q2648" i="15"/>
  <c r="S2093" i="15"/>
  <c r="S2349" i="15"/>
  <c r="R2349" i="15"/>
  <c r="S2125" i="15"/>
  <c r="S2825" i="15"/>
  <c r="S1640" i="15"/>
  <c r="Q2559" i="15"/>
  <c r="S2417" i="15"/>
  <c r="R2097" i="15"/>
  <c r="S2097" i="15"/>
  <c r="S1246" i="15"/>
  <c r="S936" i="15"/>
  <c r="S678" i="15"/>
  <c r="S1211" i="15"/>
  <c r="S1530" i="15"/>
  <c r="R1530" i="15"/>
  <c r="R1033" i="15"/>
  <c r="S1033" i="15"/>
  <c r="S644" i="15"/>
  <c r="S612" i="15"/>
  <c r="S535" i="15"/>
  <c r="S350" i="15"/>
  <c r="S270" i="15"/>
  <c r="S359" i="15"/>
  <c r="S6175" i="15"/>
  <c r="S4726" i="15"/>
  <c r="Q2899" i="15"/>
  <c r="S7424" i="15"/>
  <c r="S7887" i="15"/>
  <c r="S7629" i="15"/>
  <c r="S7604" i="15"/>
  <c r="S7760" i="15"/>
  <c r="S7380" i="15"/>
  <c r="S6944" i="15"/>
  <c r="S6420" i="15"/>
  <c r="Q6069" i="15"/>
  <c r="R6069" i="15" s="1"/>
  <c r="S5693" i="15"/>
  <c r="Q5586" i="15"/>
  <c r="S5532" i="15"/>
  <c r="S5046" i="15"/>
  <c r="S4702" i="15"/>
  <c r="S4914" i="15"/>
  <c r="S5313" i="15"/>
  <c r="Q4655" i="15"/>
  <c r="S4655" i="15" s="1"/>
  <c r="S4569" i="15"/>
  <c r="S4717" i="15"/>
  <c r="S4135" i="15"/>
  <c r="S4027" i="15"/>
  <c r="Q2880" i="15"/>
  <c r="S2880" i="15" s="1"/>
  <c r="Q3081" i="15"/>
  <c r="R3081" i="15" s="1"/>
  <c r="R2168" i="15"/>
  <c r="Q1765" i="15"/>
  <c r="R1765" i="15" s="1"/>
  <c r="S1621" i="15"/>
  <c r="S1133" i="15"/>
  <c r="Q671" i="15"/>
  <c r="S671" i="15" s="1"/>
  <c r="Q933" i="15"/>
  <c r="S933" i="15" s="1"/>
  <c r="Q514" i="15"/>
  <c r="S514" i="15" s="1"/>
  <c r="Q515" i="15"/>
  <c r="S515" i="15" s="1"/>
  <c r="S890" i="15"/>
  <c r="Q559" i="15"/>
  <c r="S559" i="15" s="1"/>
  <c r="S7651" i="15"/>
  <c r="R7651" i="15"/>
  <c r="S7585" i="15"/>
  <c r="S7904" i="15"/>
  <c r="R7904" i="15"/>
  <c r="S7716" i="15"/>
  <c r="S6896" i="15"/>
  <c r="R6896" i="15"/>
  <c r="R6678" i="15"/>
  <c r="S6678" i="15"/>
  <c r="S7087" i="15"/>
  <c r="S6924" i="15"/>
  <c r="S6786" i="15"/>
  <c r="R6786" i="15"/>
  <c r="S6867" i="15"/>
  <c r="S6736" i="15"/>
  <c r="S6683" i="15"/>
  <c r="S6945" i="15"/>
  <c r="S6800" i="15"/>
  <c r="S6459" i="15"/>
  <c r="S6457" i="15"/>
  <c r="S5942" i="15"/>
  <c r="S6073" i="15"/>
  <c r="S5867" i="15"/>
  <c r="S6363" i="15"/>
  <c r="S6283" i="15"/>
  <c r="S5476" i="15"/>
  <c r="R5476" i="15"/>
  <c r="S5926" i="15"/>
  <c r="R5507" i="15"/>
  <c r="S5507" i="15"/>
  <c r="S6186" i="15"/>
  <c r="S5555" i="15"/>
  <c r="S5774" i="15"/>
  <c r="R5774" i="15"/>
  <c r="S5137" i="15"/>
  <c r="S4880" i="15"/>
  <c r="R4880" i="15"/>
  <c r="S4832" i="15"/>
  <c r="R4832" i="15"/>
  <c r="S5145" i="15"/>
  <c r="S5040" i="15"/>
  <c r="S4967" i="15"/>
  <c r="S4509" i="15"/>
  <c r="S4669" i="15"/>
  <c r="S4770" i="15"/>
  <c r="S4549" i="15"/>
  <c r="R4549" i="15"/>
  <c r="S4699" i="15"/>
  <c r="S4511" i="15"/>
  <c r="S4326" i="15"/>
  <c r="S4557" i="15"/>
  <c r="S4564" i="15"/>
  <c r="S3938" i="15"/>
  <c r="S3872" i="15"/>
  <c r="S4066" i="15"/>
  <c r="R4066" i="15"/>
  <c r="S4033" i="15"/>
  <c r="S3784" i="15"/>
  <c r="S3602" i="15"/>
  <c r="S2813" i="15"/>
  <c r="S3208" i="15"/>
  <c r="S3168" i="15"/>
  <c r="S3176" i="15"/>
  <c r="S3083" i="15"/>
  <c r="S3205" i="15"/>
  <c r="S3096" i="15"/>
  <c r="S3073" i="15"/>
  <c r="S2918" i="15"/>
  <c r="S2892" i="15"/>
  <c r="S2063" i="15"/>
  <c r="S3747" i="15"/>
  <c r="S3258" i="15"/>
  <c r="S3156" i="15"/>
  <c r="S2134" i="15"/>
  <c r="S3091" i="15"/>
  <c r="S2729" i="15"/>
  <c r="S2643" i="15"/>
  <c r="S3195" i="15"/>
  <c r="S2160" i="15"/>
  <c r="R2160" i="15"/>
  <c r="S2331" i="15"/>
  <c r="R2720" i="15"/>
  <c r="S2720" i="15"/>
  <c r="Q1940" i="15"/>
  <c r="S1841" i="15"/>
  <c r="S1881" i="15"/>
  <c r="S1402" i="15"/>
  <c r="R1402" i="15"/>
  <c r="S3234" i="15"/>
  <c r="S1695" i="15"/>
  <c r="R1422" i="15"/>
  <c r="S1422" i="15"/>
  <c r="S1313" i="15"/>
  <c r="R1313" i="15"/>
  <c r="S2572" i="15"/>
  <c r="S1855" i="15"/>
  <c r="S1776" i="15"/>
  <c r="R1776" i="15"/>
  <c r="S2623" i="15"/>
  <c r="S1291" i="15"/>
  <c r="S1164" i="15"/>
  <c r="S2385" i="15"/>
  <c r="S778" i="15"/>
  <c r="S658" i="15"/>
  <c r="S1932" i="15"/>
  <c r="R1932" i="15"/>
  <c r="S605" i="15"/>
  <c r="S206" i="15"/>
  <c r="S510" i="15"/>
  <c r="R510" i="15"/>
  <c r="S415" i="15"/>
  <c r="S455" i="15"/>
  <c r="S375" i="15"/>
  <c r="S142" i="15"/>
  <c r="S1097" i="15"/>
  <c r="S446" i="15"/>
  <c r="S352" i="15"/>
  <c r="S5250" i="15"/>
  <c r="R5250" i="15"/>
  <c r="S3011" i="15"/>
  <c r="S6259" i="15"/>
  <c r="S1914" i="15"/>
  <c r="R1914" i="15"/>
  <c r="S7129" i="15"/>
  <c r="R7129" i="15"/>
  <c r="R7382" i="15"/>
  <c r="S7382" i="15"/>
  <c r="S2802" i="15"/>
  <c r="R2802" i="15"/>
  <c r="S2750" i="15"/>
  <c r="R2750" i="15"/>
  <c r="S7770" i="15"/>
  <c r="R7770" i="15"/>
  <c r="S7109" i="15"/>
  <c r="R7109" i="15"/>
  <c r="S6523" i="15"/>
  <c r="S7728" i="15"/>
  <c r="R7728" i="15"/>
  <c r="R7351" i="15"/>
  <c r="S7351" i="15"/>
  <c r="S6749" i="15"/>
  <c r="R6749" i="15"/>
  <c r="Q6116" i="15"/>
  <c r="S6024" i="15"/>
  <c r="R6024" i="15"/>
  <c r="Q4142" i="15"/>
  <c r="S1356" i="15"/>
  <c r="R1356" i="15"/>
  <c r="R7927" i="15"/>
  <c r="S7927" i="15"/>
  <c r="Q7884" i="15"/>
  <c r="R7838" i="15"/>
  <c r="Q7835" i="15"/>
  <c r="S7839" i="15"/>
  <c r="S7826" i="15"/>
  <c r="S7763" i="15"/>
  <c r="S7778" i="15"/>
  <c r="Q7758" i="15"/>
  <c r="S7516" i="15"/>
  <c r="R7516" i="15"/>
  <c r="S7663" i="15"/>
  <c r="R7663" i="15"/>
  <c r="S7620" i="15"/>
  <c r="S7655" i="15"/>
  <c r="S7548" i="15"/>
  <c r="R7548" i="15"/>
  <c r="S7662" i="15"/>
  <c r="S7517" i="15"/>
  <c r="R7517" i="15"/>
  <c r="S7363" i="15"/>
  <c r="R7363" i="15"/>
  <c r="S7177" i="15"/>
  <c r="S7021" i="15"/>
  <c r="R7021" i="15"/>
  <c r="R6921" i="15"/>
  <c r="S6921" i="15"/>
  <c r="S7029" i="15"/>
  <c r="Q7005" i="15"/>
  <c r="S7005" i="15" s="1"/>
  <c r="Q6899" i="15"/>
  <c r="S6737" i="15"/>
  <c r="R6737" i="15"/>
  <c r="S6754" i="15"/>
  <c r="R6754" i="15"/>
  <c r="S6544" i="15"/>
  <c r="S6715" i="15"/>
  <c r="S6552" i="15"/>
  <c r="S6539" i="15"/>
  <c r="R6473" i="15"/>
  <c r="S6473" i="15"/>
  <c r="Q6514" i="15"/>
  <c r="S6466" i="15"/>
  <c r="S6608" i="15"/>
  <c r="S6531" i="15"/>
  <c r="R6236" i="15"/>
  <c r="S6236" i="15"/>
  <c r="Q6114" i="15"/>
  <c r="S6297" i="15"/>
  <c r="R6297" i="15"/>
  <c r="R5949" i="15"/>
  <c r="Q5655" i="15"/>
  <c r="S6110" i="15"/>
  <c r="R6110" i="15"/>
  <c r="S5917" i="15"/>
  <c r="S5793" i="15"/>
  <c r="R5793" i="15"/>
  <c r="S5691" i="15"/>
  <c r="Q5690" i="15"/>
  <c r="R5691" i="15"/>
  <c r="S5748" i="15"/>
  <c r="R5748" i="15"/>
  <c r="Q5721" i="15"/>
  <c r="S5661" i="15"/>
  <c r="R5661" i="15"/>
  <c r="S5529" i="15"/>
  <c r="S5545" i="15"/>
  <c r="S5553" i="15"/>
  <c r="S5862" i="15"/>
  <c r="S5554" i="15"/>
  <c r="S5601" i="15"/>
  <c r="S5444" i="15"/>
  <c r="R5444" i="15"/>
  <c r="S5481" i="15"/>
  <c r="R5481" i="15"/>
  <c r="S5364" i="15"/>
  <c r="S5428" i="15"/>
  <c r="S4860" i="15"/>
  <c r="S4877" i="15"/>
  <c r="R4891" i="15"/>
  <c r="S4891" i="15"/>
  <c r="S4868" i="15"/>
  <c r="S4749" i="15"/>
  <c r="S4892" i="15"/>
  <c r="S4757" i="15"/>
  <c r="S4617" i="15"/>
  <c r="Q4013" i="15"/>
  <c r="S3951" i="15"/>
  <c r="R3951" i="15"/>
  <c r="S3888" i="15"/>
  <c r="R3888" i="15"/>
  <c r="S3369" i="15"/>
  <c r="R3369" i="15"/>
  <c r="Q3777" i="15"/>
  <c r="R3339" i="15"/>
  <c r="S3339" i="15"/>
  <c r="Q3187" i="15"/>
  <c r="R3295" i="15"/>
  <c r="S3295" i="15"/>
  <c r="S3896" i="15"/>
  <c r="R3321" i="15"/>
  <c r="S3321" i="15"/>
  <c r="S3177" i="15"/>
  <c r="S2741" i="15"/>
  <c r="R2741" i="15"/>
  <c r="Q2602" i="15"/>
  <c r="Q2626" i="15"/>
  <c r="Q2288" i="15"/>
  <c r="S2301" i="15"/>
  <c r="R2214" i="15"/>
  <c r="S2214" i="15"/>
  <c r="S2522" i="15"/>
  <c r="Q2535" i="15"/>
  <c r="S2488" i="15"/>
  <c r="S2438" i="15"/>
  <c r="S2464" i="15"/>
  <c r="S2273" i="15"/>
  <c r="Q2244" i="15"/>
  <c r="S1953" i="15"/>
  <c r="R1953" i="15"/>
  <c r="Q1950" i="15"/>
  <c r="S2294" i="15"/>
  <c r="R1826" i="15"/>
  <c r="S1826" i="15"/>
  <c r="R1442" i="15"/>
  <c r="S1442" i="15"/>
  <c r="S1723" i="15"/>
  <c r="S1763" i="15"/>
  <c r="S1828" i="15"/>
  <c r="S1630" i="15"/>
  <c r="S1157" i="15"/>
  <c r="S1149" i="15"/>
  <c r="S1317" i="15"/>
  <c r="R1317" i="15"/>
  <c r="Q1113" i="15"/>
  <c r="S822" i="15"/>
  <c r="R822" i="15"/>
  <c r="S714" i="15"/>
  <c r="R714" i="15"/>
  <c r="S723" i="15"/>
  <c r="R723" i="15"/>
  <c r="S550" i="15"/>
  <c r="R550" i="15"/>
  <c r="S194" i="15"/>
  <c r="R194" i="15"/>
  <c r="S198" i="15"/>
  <c r="R198" i="15"/>
  <c r="R471" i="15"/>
  <c r="S7436" i="15"/>
  <c r="R7436" i="15"/>
  <c r="S7102" i="15"/>
  <c r="R7102" i="15"/>
  <c r="S6452" i="15"/>
  <c r="R6452" i="15"/>
  <c r="Q5706" i="15"/>
  <c r="S4042" i="15"/>
  <c r="R4042" i="15"/>
  <c r="S4102" i="15"/>
  <c r="R4102" i="15"/>
  <c r="S7391" i="15"/>
  <c r="R7391" i="15"/>
  <c r="S7062" i="15"/>
  <c r="R7062" i="15"/>
  <c r="Q7915" i="15"/>
  <c r="S7906" i="15"/>
  <c r="R7906" i="15"/>
  <c r="Q7940" i="15"/>
  <c r="S7888" i="15"/>
  <c r="S7876" i="15"/>
  <c r="S7822" i="15"/>
  <c r="S7845" i="15"/>
  <c r="R7751" i="15"/>
  <c r="S7751" i="15"/>
  <c r="S7759" i="15"/>
  <c r="R7744" i="15"/>
  <c r="S7744" i="15"/>
  <c r="S7627" i="15"/>
  <c r="R7627" i="15"/>
  <c r="S7660" i="15"/>
  <c r="S7584" i="15"/>
  <c r="R7584" i="15"/>
  <c r="S7464" i="15"/>
  <c r="R7464" i="15"/>
  <c r="S7169" i="15"/>
  <c r="Q7203" i="15"/>
  <c r="S7161" i="15"/>
  <c r="R7161" i="15"/>
  <c r="S7296" i="15"/>
  <c r="S7185" i="15"/>
  <c r="S7139" i="15"/>
  <c r="R7139" i="15"/>
  <c r="S6917" i="15"/>
  <c r="S6875" i="15"/>
  <c r="R6875" i="15"/>
  <c r="S6784" i="15"/>
  <c r="S6792" i="15"/>
  <c r="S6670" i="15"/>
  <c r="R6670" i="15"/>
  <c r="S6484" i="15"/>
  <c r="S6568" i="15"/>
  <c r="S6489" i="15"/>
  <c r="S6405" i="15"/>
  <c r="R6405" i="15"/>
  <c r="Q6517" i="15"/>
  <c r="S6469" i="15"/>
  <c r="R6469" i="15"/>
  <c r="S6311" i="15"/>
  <c r="R6311" i="15"/>
  <c r="Q6666" i="15"/>
  <c r="R6488" i="15"/>
  <c r="S6488" i="15"/>
  <c r="Q6280" i="15"/>
  <c r="S6285" i="15"/>
  <c r="S6210" i="15"/>
  <c r="S6211" i="15"/>
  <c r="S6153" i="15"/>
  <c r="R6153" i="15"/>
  <c r="S5839" i="15"/>
  <c r="S5791" i="15"/>
  <c r="S5681" i="15"/>
  <c r="R5681" i="15"/>
  <c r="S5825" i="15"/>
  <c r="R5825" i="15"/>
  <c r="S5746" i="15"/>
  <c r="S5753" i="15"/>
  <c r="R5753" i="15"/>
  <c r="S5562" i="15"/>
  <c r="S5578" i="15"/>
  <c r="Q5852" i="15"/>
  <c r="R5540" i="15"/>
  <c r="S5540" i="15"/>
  <c r="S5436" i="15"/>
  <c r="S5229" i="15"/>
  <c r="R5229" i="15"/>
  <c r="Q5216" i="15"/>
  <c r="S5096" i="15"/>
  <c r="R5096" i="15"/>
  <c r="S4861" i="15"/>
  <c r="R4725" i="15"/>
  <c r="S4725" i="15"/>
  <c r="S4837" i="15"/>
  <c r="S4905" i="15"/>
  <c r="S4897" i="15"/>
  <c r="S4666" i="15"/>
  <c r="S4733" i="15"/>
  <c r="S4799" i="15"/>
  <c r="S4839" i="15"/>
  <c r="S4371" i="15"/>
  <c r="Q3947" i="15"/>
  <c r="S4022" i="15"/>
  <c r="S3734" i="15"/>
  <c r="R3734" i="15"/>
  <c r="S4038" i="15"/>
  <c r="R4038" i="15"/>
  <c r="S4008" i="15"/>
  <c r="R4008" i="15"/>
  <c r="S3504" i="15"/>
  <c r="R3504" i="15"/>
  <c r="S3566" i="15"/>
  <c r="R3566" i="15"/>
  <c r="S3185" i="15"/>
  <c r="R3185" i="15"/>
  <c r="S3226" i="15"/>
  <c r="R3226" i="15"/>
  <c r="S3361" i="15"/>
  <c r="R3361" i="15"/>
  <c r="S3271" i="15"/>
  <c r="R3271" i="15"/>
  <c r="S3081" i="15"/>
  <c r="P2879" i="15"/>
  <c r="R2889" i="15"/>
  <c r="S2760" i="15"/>
  <c r="R2760" i="15"/>
  <c r="S2889" i="15"/>
  <c r="S2596" i="15"/>
  <c r="R2596" i="15"/>
  <c r="Q2842" i="15"/>
  <c r="S2799" i="15"/>
  <c r="R2799" i="15"/>
  <c r="R2563" i="15"/>
  <c r="S2563" i="15"/>
  <c r="S2663" i="15"/>
  <c r="S2281" i="15"/>
  <c r="S2345" i="15"/>
  <c r="S2293" i="15"/>
  <c r="S2737" i="15"/>
  <c r="R2737" i="15"/>
  <c r="S2231" i="15"/>
  <c r="R2231" i="15"/>
  <c r="S2000" i="15"/>
  <c r="R2000" i="15"/>
  <c r="S2222" i="15"/>
  <c r="S1939" i="15"/>
  <c r="R1939" i="15"/>
  <c r="S1992" i="15"/>
  <c r="R1992" i="15"/>
  <c r="Q1977" i="15"/>
  <c r="S1886" i="15"/>
  <c r="R1886" i="15"/>
  <c r="S1412" i="15"/>
  <c r="S1581" i="15"/>
  <c r="S1453" i="15"/>
  <c r="Q1823" i="15"/>
  <c r="S1683" i="15"/>
  <c r="R1683" i="15"/>
  <c r="S1629" i="15"/>
  <c r="Q1833" i="15"/>
  <c r="S1787" i="15"/>
  <c r="S1739" i="15"/>
  <c r="S1533" i="15"/>
  <c r="S1427" i="15"/>
  <c r="Q1688" i="15"/>
  <c r="S1104" i="15"/>
  <c r="S1248" i="15"/>
  <c r="S1181" i="15"/>
  <c r="Q869" i="15"/>
  <c r="Q1409" i="15"/>
  <c r="S1215" i="15"/>
  <c r="S1189" i="15"/>
  <c r="S887" i="15"/>
  <c r="R887" i="15"/>
  <c r="Q1204" i="15"/>
  <c r="R929" i="15"/>
  <c r="S929" i="15"/>
  <c r="S22" i="15"/>
  <c r="R22" i="15"/>
  <c r="S6631" i="15"/>
  <c r="R6631" i="15"/>
  <c r="S6279" i="15"/>
  <c r="R6279" i="15"/>
  <c r="S4662" i="15"/>
  <c r="R4662" i="15"/>
  <c r="R4041" i="15"/>
  <c r="S4041" i="15"/>
  <c r="S4029" i="15"/>
  <c r="R4029" i="15"/>
  <c r="S7796" i="15"/>
  <c r="R7796" i="15"/>
  <c r="S7708" i="15"/>
  <c r="R7708" i="15"/>
  <c r="S7566" i="15"/>
  <c r="R7566" i="15"/>
  <c r="S7497" i="15"/>
  <c r="R7497" i="15"/>
  <c r="S7480" i="15"/>
  <c r="R7480" i="15"/>
  <c r="S7375" i="15"/>
  <c r="Q7337" i="15"/>
  <c r="Q7432" i="15"/>
  <c r="R7355" i="15"/>
  <c r="S7355" i="15"/>
  <c r="Q7445" i="15"/>
  <c r="S7217" i="15"/>
  <c r="R7217" i="15"/>
  <c r="Q7054" i="15"/>
  <c r="R7160" i="15"/>
  <c r="S7160" i="15"/>
  <c r="S7207" i="15"/>
  <c r="R7237" i="15"/>
  <c r="S7237" i="15"/>
  <c r="S6913" i="15"/>
  <c r="R6913" i="15"/>
  <c r="S6922" i="15"/>
  <c r="S6822" i="15"/>
  <c r="R6822" i="15"/>
  <c r="S6758" i="15"/>
  <c r="R6758" i="15"/>
  <c r="S6657" i="15"/>
  <c r="R6657" i="15"/>
  <c r="S6742" i="15"/>
  <c r="R6742" i="15"/>
  <c r="Q6483" i="15"/>
  <c r="S6584" i="15"/>
  <c r="P6707" i="15"/>
  <c r="R6515" i="15"/>
  <c r="S6515" i="15"/>
  <c r="S6386" i="15"/>
  <c r="R6386" i="15"/>
  <c r="Q6413" i="15"/>
  <c r="Q6193" i="15"/>
  <c r="R6364" i="15"/>
  <c r="Q6188" i="15"/>
  <c r="R6190" i="15"/>
  <c r="S6161" i="15"/>
  <c r="R6080" i="15"/>
  <c r="S6080" i="15"/>
  <c r="S6043" i="15"/>
  <c r="R6043" i="15"/>
  <c r="S5745" i="15"/>
  <c r="R5745" i="15"/>
  <c r="S5798" i="15"/>
  <c r="R5798" i="15"/>
  <c r="S5833" i="15"/>
  <c r="S5158" i="15"/>
  <c r="R5158" i="15"/>
  <c r="S5237" i="15"/>
  <c r="R5237" i="15"/>
  <c r="Q4896" i="15"/>
  <c r="R4900" i="15"/>
  <c r="S4900" i="15"/>
  <c r="R4836" i="15"/>
  <c r="S4836" i="15"/>
  <c r="S4747" i="15"/>
  <c r="Q4538" i="15"/>
  <c r="S4823" i="15"/>
  <c r="Q4777" i="15"/>
  <c r="S4649" i="15"/>
  <c r="R4061" i="15"/>
  <c r="S4061" i="15"/>
  <c r="S3976" i="15"/>
  <c r="R3976" i="15"/>
  <c r="S4472" i="15"/>
  <c r="R4069" i="15"/>
  <c r="S4069" i="15"/>
  <c r="S3912" i="15"/>
  <c r="R3912" i="15"/>
  <c r="S4480" i="15"/>
  <c r="R4480" i="15"/>
  <c r="Q3714" i="15"/>
  <c r="R3482" i="15"/>
  <c r="S3482" i="15"/>
  <c r="S3928" i="15"/>
  <c r="S3952" i="15"/>
  <c r="R3952" i="15"/>
  <c r="S3364" i="15"/>
  <c r="R3364" i="15"/>
  <c r="R3317" i="15"/>
  <c r="S3317" i="15"/>
  <c r="S3427" i="15"/>
  <c r="R3427" i="15"/>
  <c r="S3376" i="15"/>
  <c r="R3376" i="15"/>
  <c r="R3335" i="15"/>
  <c r="S3335" i="15"/>
  <c r="S3111" i="15"/>
  <c r="R3111" i="15"/>
  <c r="R3544" i="15"/>
  <c r="S3544" i="15"/>
  <c r="S3433" i="15"/>
  <c r="R3433" i="15"/>
  <c r="S3314" i="15"/>
  <c r="R3314" i="15"/>
  <c r="Q3128" i="15"/>
  <c r="S2845" i="15"/>
  <c r="S2774" i="15"/>
  <c r="R2774" i="15"/>
  <c r="S2793" i="15"/>
  <c r="S2422" i="15"/>
  <c r="S2236" i="15"/>
  <c r="R2236" i="15"/>
  <c r="S1834" i="15"/>
  <c r="P2103" i="15"/>
  <c r="S1812" i="15"/>
  <c r="R1812" i="15"/>
  <c r="S2480" i="15"/>
  <c r="S2272" i="15"/>
  <c r="Q2234" i="15"/>
  <c r="S2029" i="15"/>
  <c r="R2029" i="15"/>
  <c r="S1557" i="15"/>
  <c r="P1440" i="15"/>
  <c r="Q1221" i="15"/>
  <c r="S78" i="15"/>
  <c r="R78" i="15"/>
  <c r="R1081" i="15"/>
  <c r="S1081" i="15"/>
  <c r="S650" i="15"/>
  <c r="R650" i="15"/>
  <c r="S204" i="15"/>
  <c r="R204" i="15"/>
  <c r="S7932" i="15"/>
  <c r="R7932" i="15"/>
  <c r="S7599" i="15"/>
  <c r="R7599" i="15"/>
  <c r="S7132" i="15"/>
  <c r="R7132" i="15"/>
  <c r="P5913" i="15"/>
  <c r="Q5913" i="15" s="1"/>
  <c r="R5917" i="15"/>
  <c r="S5516" i="15"/>
  <c r="R5516" i="15"/>
  <c r="S3322" i="15"/>
  <c r="R3322" i="15"/>
  <c r="S3263" i="15"/>
  <c r="R3263" i="15"/>
  <c r="S3281" i="15"/>
  <c r="Q3186" i="15"/>
  <c r="S2679" i="15"/>
  <c r="R2679" i="15"/>
  <c r="S2744" i="15"/>
  <c r="R2744" i="15"/>
  <c r="S2771" i="15"/>
  <c r="R2771" i="15"/>
  <c r="S2267" i="15"/>
  <c r="Q2507" i="15"/>
  <c r="S2617" i="15"/>
  <c r="R2617" i="15"/>
  <c r="S1948" i="15"/>
  <c r="R1948" i="15"/>
  <c r="S1803" i="15"/>
  <c r="R1803" i="15"/>
  <c r="R2538" i="15"/>
  <c r="Q1783" i="15"/>
  <c r="R1342" i="15"/>
  <c r="S1342" i="15"/>
  <c r="S1844" i="15"/>
  <c r="R1844" i="15"/>
  <c r="R1943" i="15"/>
  <c r="S1943" i="15"/>
  <c r="Q1822" i="15"/>
  <c r="R1690" i="15"/>
  <c r="S1690" i="15"/>
  <c r="S229" i="15"/>
  <c r="R229" i="15"/>
  <c r="Q7647" i="15"/>
  <c r="S7673" i="15"/>
  <c r="R7673" i="15"/>
  <c r="Q7670" i="15"/>
  <c r="R7315" i="15"/>
  <c r="S7315" i="15"/>
  <c r="S6054" i="15"/>
  <c r="R6054" i="15"/>
  <c r="S5742" i="15"/>
  <c r="R5742" i="15"/>
  <c r="S3559" i="15"/>
  <c r="R3559" i="15"/>
  <c r="R3312" i="15"/>
  <c r="S3312" i="15"/>
  <c r="S3204" i="15"/>
  <c r="R3204" i="15"/>
  <c r="S2804" i="15"/>
  <c r="R2804" i="15"/>
  <c r="S3203" i="15"/>
  <c r="R2364" i="15"/>
  <c r="S2364" i="15"/>
  <c r="S7895" i="15"/>
  <c r="S7963" i="15"/>
  <c r="S7921" i="15"/>
  <c r="R7921" i="15"/>
  <c r="S7789" i="15"/>
  <c r="R7789" i="15"/>
  <c r="S7730" i="15"/>
  <c r="S7680" i="15"/>
  <c r="R7680" i="15"/>
  <c r="R7746" i="15"/>
  <c r="S7746" i="15"/>
  <c r="S7779" i="15"/>
  <c r="S7748" i="15"/>
  <c r="S7688" i="15"/>
  <c r="S7563" i="15"/>
  <c r="R7563" i="15"/>
  <c r="Q7562" i="15"/>
  <c r="S7573" i="15"/>
  <c r="R7573" i="15"/>
  <c r="S7552" i="15"/>
  <c r="R7552" i="15"/>
  <c r="S7557" i="15"/>
  <c r="R7557" i="15"/>
  <c r="S7430" i="15"/>
  <c r="R7430" i="15"/>
  <c r="S7496" i="15"/>
  <c r="R7496" i="15"/>
  <c r="S7435" i="15"/>
  <c r="R7435" i="15"/>
  <c r="Q7306" i="15"/>
  <c r="S7425" i="15"/>
  <c r="S7151" i="15"/>
  <c r="S7303" i="15"/>
  <c r="Q6912" i="15"/>
  <c r="Q7004" i="15"/>
  <c r="S7004" i="15" s="1"/>
  <c r="S6904" i="15"/>
  <c r="Q6938" i="15"/>
  <c r="R6929" i="15"/>
  <c r="S6929" i="15"/>
  <c r="S6880" i="15"/>
  <c r="R6880" i="15"/>
  <c r="R6798" i="15"/>
  <c r="S6798" i="15"/>
  <c r="R6777" i="15"/>
  <c r="S6777" i="15"/>
  <c r="Q6752" i="15"/>
  <c r="S6616" i="15"/>
  <c r="S6505" i="15"/>
  <c r="R6505" i="15"/>
  <c r="S6335" i="15"/>
  <c r="R6335" i="15"/>
  <c r="R6481" i="15"/>
  <c r="S6481" i="15"/>
  <c r="Q6542" i="15"/>
  <c r="S6665" i="15"/>
  <c r="S6407" i="15"/>
  <c r="S6271" i="15"/>
  <c r="R6271" i="15"/>
  <c r="R6228" i="15"/>
  <c r="S6228" i="15"/>
  <c r="S6238" i="15"/>
  <c r="R6238" i="15"/>
  <c r="S6098" i="15"/>
  <c r="R6098" i="15"/>
  <c r="S6086" i="15"/>
  <c r="R6086" i="15"/>
  <c r="S6015" i="15"/>
  <c r="R6015" i="15"/>
  <c r="S6223" i="15"/>
  <c r="S5817" i="15"/>
  <c r="R5817" i="15"/>
  <c r="S5689" i="15"/>
  <c r="R5689" i="15"/>
  <c r="S5709" i="15"/>
  <c r="S5735" i="15"/>
  <c r="S5656" i="15"/>
  <c r="R5656" i="15"/>
  <c r="S5468" i="15"/>
  <c r="S5337" i="15"/>
  <c r="S5492" i="15"/>
  <c r="S5156" i="15"/>
  <c r="R5156" i="15"/>
  <c r="S4876" i="15"/>
  <c r="R4794" i="15"/>
  <c r="S4794" i="15"/>
  <c r="S4585" i="15"/>
  <c r="Q4500" i="15"/>
  <c r="S4395" i="15"/>
  <c r="R4395" i="15"/>
  <c r="R4253" i="15"/>
  <c r="S4363" i="15"/>
  <c r="R4046" i="15"/>
  <c r="S4046" i="15"/>
  <c r="S3920" i="15"/>
  <c r="R3920" i="15"/>
  <c r="S3993" i="15"/>
  <c r="Q3960" i="15"/>
  <c r="S4261" i="15"/>
  <c r="R4261" i="15"/>
  <c r="R4037" i="15"/>
  <c r="Q4035" i="15"/>
  <c r="S4037" i="15"/>
  <c r="S3467" i="15"/>
  <c r="R3467" i="15"/>
  <c r="Q4315" i="15"/>
  <c r="R4053" i="15"/>
  <c r="S4053" i="15"/>
  <c r="R4003" i="15"/>
  <c r="S4003" i="15"/>
  <c r="S3672" i="15"/>
  <c r="R3672" i="15"/>
  <c r="Q3353" i="15"/>
  <c r="S3547" i="15"/>
  <c r="R3547" i="15"/>
  <c r="S3356" i="15"/>
  <c r="R3356" i="15"/>
  <c r="R3308" i="15"/>
  <c r="S3308" i="15"/>
  <c r="S3148" i="15"/>
  <c r="R3148" i="15"/>
  <c r="Q3278" i="15"/>
  <c r="Q2948" i="15"/>
  <c r="S3012" i="15"/>
  <c r="R3012" i="15"/>
  <c r="S2730" i="15"/>
  <c r="R2730" i="15"/>
  <c r="S2745" i="15"/>
  <c r="R2745" i="15"/>
  <c r="R2229" i="15"/>
  <c r="S2229" i="15"/>
  <c r="Q2382" i="15"/>
  <c r="S2314" i="15"/>
  <c r="S2300" i="15"/>
  <c r="Q2104" i="15"/>
  <c r="Q1975" i="15"/>
  <c r="S1902" i="15"/>
  <c r="R1902" i="15"/>
  <c r="S2555" i="15"/>
  <c r="S2321" i="15"/>
  <c r="S1732" i="15"/>
  <c r="S1396" i="15"/>
  <c r="R1396" i="15"/>
  <c r="R1792" i="15"/>
  <c r="S1792" i="15"/>
  <c r="Q1810" i="15"/>
  <c r="S1716" i="15"/>
  <c r="S1305" i="15"/>
  <c r="S513" i="15"/>
  <c r="R513" i="15"/>
  <c r="S442" i="15"/>
  <c r="R442" i="15"/>
  <c r="S1117" i="15"/>
  <c r="S541" i="15"/>
  <c r="R541" i="15"/>
  <c r="S1040" i="15"/>
  <c r="S80" i="15"/>
  <c r="R80" i="15"/>
  <c r="R919" i="15"/>
  <c r="S919" i="15"/>
  <c r="S7570" i="15"/>
  <c r="R7570" i="15"/>
  <c r="S7369" i="15"/>
  <c r="R7369" i="15"/>
  <c r="S7433" i="15"/>
  <c r="S7677" i="15"/>
  <c r="S7659" i="15"/>
  <c r="R7659" i="15"/>
  <c r="S7544" i="15"/>
  <c r="R7544" i="15"/>
  <c r="S7704" i="15"/>
  <c r="S7621" i="15"/>
  <c r="Q7565" i="15"/>
  <c r="S7484" i="15"/>
  <c r="S7418" i="15"/>
  <c r="R7418" i="15"/>
  <c r="S7500" i="15"/>
  <c r="S7376" i="15"/>
  <c r="R7376" i="15"/>
  <c r="S7409" i="15"/>
  <c r="S7410" i="15"/>
  <c r="S7426" i="15"/>
  <c r="S7118" i="15"/>
  <c r="R7118" i="15"/>
  <c r="S7070" i="15"/>
  <c r="R7070" i="15"/>
  <c r="S7119" i="15"/>
  <c r="S7187" i="15"/>
  <c r="S7247" i="15"/>
  <c r="S7114" i="15"/>
  <c r="R7114" i="15"/>
  <c r="S7045" i="15"/>
  <c r="R7045" i="15"/>
  <c r="S7037" i="15"/>
  <c r="R7037" i="15"/>
  <c r="S6930" i="15"/>
  <c r="P7003" i="15"/>
  <c r="S7138" i="15"/>
  <c r="R6905" i="15"/>
  <c r="S6905" i="15"/>
  <c r="R6933" i="15"/>
  <c r="S6933" i="15"/>
  <c r="S6729" i="15"/>
  <c r="R6729" i="15"/>
  <c r="S6891" i="15"/>
  <c r="S6807" i="15"/>
  <c r="R6753" i="15"/>
  <c r="S6753" i="15"/>
  <c r="S6694" i="15"/>
  <c r="R6694" i="15"/>
  <c r="Q6719" i="15"/>
  <c r="S6530" i="15"/>
  <c r="R6530" i="15"/>
  <c r="S6560" i="15"/>
  <c r="S6360" i="15"/>
  <c r="R6360" i="15"/>
  <c r="S6436" i="15"/>
  <c r="S6272" i="15"/>
  <c r="S5720" i="15"/>
  <c r="R5720" i="15"/>
  <c r="S5694" i="15"/>
  <c r="R5694" i="15"/>
  <c r="Q5588" i="15"/>
  <c r="S6180" i="15"/>
  <c r="R6180" i="15"/>
  <c r="S5769" i="15"/>
  <c r="R5769" i="15"/>
  <c r="Q5768" i="15"/>
  <c r="Q5698" i="15"/>
  <c r="Q5728" i="15"/>
  <c r="S5458" i="15"/>
  <c r="S5460" i="15"/>
  <c r="S5066" i="15"/>
  <c r="S4763" i="15"/>
  <c r="S4792" i="15"/>
  <c r="R4879" i="15"/>
  <c r="S4879" i="15"/>
  <c r="Q4654" i="15"/>
  <c r="S4577" i="15"/>
  <c r="S4766" i="15"/>
  <c r="R4766" i="15"/>
  <c r="S4094" i="15"/>
  <c r="R4094" i="15"/>
  <c r="S3459" i="15"/>
  <c r="R3459" i="15"/>
  <c r="S4464" i="15"/>
  <c r="S4126" i="15"/>
  <c r="R4126" i="15"/>
  <c r="R3957" i="15"/>
  <c r="S3957" i="15"/>
  <c r="S3439" i="15"/>
  <c r="R3439" i="15"/>
  <c r="S3572" i="15"/>
  <c r="R3572" i="15"/>
  <c r="Q3313" i="15"/>
  <c r="S3286" i="15"/>
  <c r="R3286" i="15"/>
  <c r="Q3284" i="15"/>
  <c r="S3144" i="15"/>
  <c r="R3144" i="15"/>
  <c r="Q3950" i="15"/>
  <c r="S3318" i="15"/>
  <c r="R3318" i="15"/>
  <c r="Q3323" i="15"/>
  <c r="Q3143" i="15"/>
  <c r="S3305" i="15"/>
  <c r="R3305" i="15"/>
  <c r="Q3153" i="15"/>
  <c r="S3141" i="15"/>
  <c r="Q2261" i="15"/>
  <c r="S2641" i="15"/>
  <c r="Q2308" i="15"/>
  <c r="S2527" i="15"/>
  <c r="S2105" i="15"/>
  <c r="R2105" i="15"/>
  <c r="S2725" i="15"/>
  <c r="R2725" i="15"/>
  <c r="S2398" i="15"/>
  <c r="S1878" i="15"/>
  <c r="R1878" i="15"/>
  <c r="Q1782" i="15"/>
  <c r="S2377" i="15"/>
  <c r="S2190" i="15"/>
  <c r="S1951" i="15"/>
  <c r="R1951" i="15"/>
  <c r="R1795" i="15"/>
  <c r="S1795" i="15"/>
  <c r="S2414" i="15"/>
  <c r="S2206" i="15"/>
  <c r="S1768" i="15"/>
  <c r="R1768" i="15"/>
  <c r="S1411" i="15"/>
  <c r="S1327" i="15"/>
  <c r="R1327" i="15"/>
  <c r="S1786" i="15"/>
  <c r="S1669" i="15"/>
  <c r="S1517" i="15"/>
  <c r="S1661" i="15"/>
  <c r="S1597" i="15"/>
  <c r="S1469" i="15"/>
  <c r="R765" i="15"/>
  <c r="S765" i="15"/>
  <c r="S1222" i="15"/>
  <c r="Q1444" i="15"/>
  <c r="S1125" i="15"/>
  <c r="S781" i="15"/>
  <c r="R781" i="15"/>
  <c r="S69" i="15"/>
  <c r="R69" i="15"/>
  <c r="S803" i="15"/>
  <c r="R803" i="15"/>
  <c r="S243" i="15"/>
  <c r="R243" i="15"/>
  <c r="S7636" i="15"/>
  <c r="R7636" i="15"/>
  <c r="S7443" i="15"/>
  <c r="R7443" i="15"/>
  <c r="S3478" i="15"/>
  <c r="R3478" i="15"/>
  <c r="S7890" i="15"/>
  <c r="S7783" i="15"/>
  <c r="R7783" i="15"/>
  <c r="S7814" i="15"/>
  <c r="S7844" i="15"/>
  <c r="S7458" i="15"/>
  <c r="R7354" i="15"/>
  <c r="S7354" i="15"/>
  <c r="Q6918" i="15"/>
  <c r="S6888" i="15"/>
  <c r="R6888" i="15"/>
  <c r="S7136" i="15"/>
  <c r="R7136" i="15"/>
  <c r="S6702" i="15"/>
  <c r="R6702" i="15"/>
  <c r="Q6861" i="15"/>
  <c r="R6741" i="15"/>
  <c r="S6741" i="15"/>
  <c r="S6854" i="15"/>
  <c r="R6761" i="15"/>
  <c r="S6761" i="15"/>
  <c r="Q6301" i="15"/>
  <c r="Q6708" i="15"/>
  <c r="Q6709" i="15"/>
  <c r="S6720" i="15"/>
  <c r="S6428" i="15"/>
  <c r="R6428" i="15"/>
  <c r="S6217" i="15"/>
  <c r="R6217" i="15"/>
  <c r="S6177" i="15"/>
  <c r="R6177" i="15"/>
  <c r="Q6213" i="15"/>
  <c r="S5692" i="15"/>
  <c r="R5586" i="15"/>
  <c r="S5586" i="15"/>
  <c r="S5449" i="15"/>
  <c r="R5449" i="15"/>
  <c r="S5372" i="15"/>
  <c r="R5372" i="15"/>
  <c r="S5169" i="15"/>
  <c r="R5169" i="15"/>
  <c r="Q5183" i="15"/>
  <c r="S5133" i="15"/>
  <c r="R5133" i="15"/>
  <c r="S5057" i="15"/>
  <c r="R5057" i="15"/>
  <c r="R4875" i="15"/>
  <c r="S4875" i="15"/>
  <c r="Q4818" i="15"/>
  <c r="Q4683" i="15"/>
  <c r="S4432" i="15"/>
  <c r="R4432" i="15"/>
  <c r="S4307" i="15"/>
  <c r="R4307" i="15"/>
  <c r="R4032" i="15"/>
  <c r="S4032" i="15"/>
  <c r="S3955" i="15"/>
  <c r="R3955" i="15"/>
  <c r="R4028" i="15"/>
  <c r="S4028" i="15"/>
  <c r="R4049" i="15"/>
  <c r="S4049" i="15"/>
  <c r="S4001" i="15"/>
  <c r="R4024" i="15"/>
  <c r="S4024" i="15"/>
  <c r="S3561" i="15"/>
  <c r="R3561" i="15"/>
  <c r="R3275" i="15"/>
  <c r="S3275" i="15"/>
  <c r="R3299" i="15"/>
  <c r="S3299" i="15"/>
  <c r="S3133" i="15"/>
  <c r="R3133" i="15"/>
  <c r="S3309" i="15"/>
  <c r="R3309" i="15"/>
  <c r="Q3324" i="15"/>
  <c r="S2899" i="15"/>
  <c r="R2899" i="15"/>
  <c r="S2523" i="15"/>
  <c r="R2523" i="15"/>
  <c r="S2454" i="15"/>
  <c r="Q2459" i="15"/>
  <c r="S1917" i="15"/>
  <c r="R1917" i="15"/>
  <c r="S1894" i="15"/>
  <c r="R1894" i="15"/>
  <c r="R1920" i="15"/>
  <c r="S1920" i="15"/>
  <c r="Q2185" i="15"/>
  <c r="S1852" i="15"/>
  <c r="R1852" i="15"/>
  <c r="S1780" i="15"/>
  <c r="R1780" i="15"/>
  <c r="S1836" i="15"/>
  <c r="R1836" i="15"/>
  <c r="R1369" i="15"/>
  <c r="S1369" i="15"/>
  <c r="S1772" i="15"/>
  <c r="S1707" i="15"/>
  <c r="S1228" i="15"/>
  <c r="O7971" i="15"/>
  <c r="R924" i="15"/>
  <c r="S924" i="15"/>
  <c r="Q1036" i="15"/>
  <c r="S524" i="15"/>
  <c r="R524" i="15"/>
  <c r="S788" i="15"/>
  <c r="R788" i="15"/>
  <c r="S61" i="15"/>
  <c r="R61" i="15"/>
  <c r="S1063" i="15"/>
  <c r="R795" i="15"/>
  <c r="S795" i="15"/>
  <c r="S7560" i="15"/>
  <c r="R7560" i="15"/>
  <c r="S7150" i="15"/>
  <c r="R7150" i="15"/>
  <c r="S7122" i="15"/>
  <c r="R7122" i="15"/>
  <c r="R7144" i="15"/>
  <c r="S7144" i="15"/>
  <c r="S5292" i="15"/>
  <c r="R5292" i="15"/>
  <c r="R4919" i="15"/>
  <c r="Q4916" i="15"/>
  <c r="S3221" i="15"/>
  <c r="R3221" i="15"/>
  <c r="S7944" i="15"/>
  <c r="S7917" i="15"/>
  <c r="S7898" i="15"/>
  <c r="Q7596" i="15"/>
  <c r="S7184" i="15"/>
  <c r="S7937" i="15"/>
  <c r="S7907" i="15"/>
  <c r="S7775" i="15"/>
  <c r="R7775" i="15"/>
  <c r="S7761" i="15"/>
  <c r="S7712" i="15"/>
  <c r="R7712" i="15"/>
  <c r="S7812" i="15"/>
  <c r="R7812" i="15"/>
  <c r="S7580" i="15"/>
  <c r="R7580" i="15"/>
  <c r="S7703" i="15"/>
  <c r="S7619" i="15"/>
  <c r="S7624" i="15"/>
  <c r="S7820" i="15"/>
  <c r="R7820" i="15"/>
  <c r="S7960" i="15"/>
  <c r="S7684" i="15"/>
  <c r="R7684" i="15"/>
  <c r="S7622" i="15"/>
  <c r="Q7572" i="15"/>
  <c r="R7460" i="15"/>
  <c r="S7460" i="15"/>
  <c r="R7383" i="15"/>
  <c r="S7383" i="15"/>
  <c r="S7341" i="15"/>
  <c r="S7330" i="15"/>
  <c r="Q7397" i="15"/>
  <c r="S7210" i="15"/>
  <c r="R7210" i="15"/>
  <c r="R7279" i="15"/>
  <c r="S7279" i="15"/>
  <c r="Q7244" i="15"/>
  <c r="S7224" i="15"/>
  <c r="S7182" i="15"/>
  <c r="R7182" i="15"/>
  <c r="S7145" i="15"/>
  <c r="R7145" i="15"/>
  <c r="S7126" i="15"/>
  <c r="R7126" i="15"/>
  <c r="S6902" i="15"/>
  <c r="S6943" i="15"/>
  <c r="S6806" i="15"/>
  <c r="S6746" i="15"/>
  <c r="R6746" i="15"/>
  <c r="Q6738" i="15"/>
  <c r="Q6639" i="15"/>
  <c r="S6518" i="15"/>
  <c r="S6538" i="15"/>
  <c r="R6538" i="15"/>
  <c r="S6497" i="15"/>
  <c r="R6497" i="15"/>
  <c r="Q6496" i="15"/>
  <c r="S6091" i="15"/>
  <c r="R6091" i="15"/>
  <c r="Q6373" i="15"/>
  <c r="S6192" i="15"/>
  <c r="S5762" i="15"/>
  <c r="S5815" i="15"/>
  <c r="S5686" i="15"/>
  <c r="R5686" i="15"/>
  <c r="R6078" i="15"/>
  <c r="S6078" i="15"/>
  <c r="Q5914" i="15"/>
  <c r="S5801" i="15"/>
  <c r="R5801" i="15"/>
  <c r="S5593" i="15"/>
  <c r="S5782" i="15"/>
  <c r="S5396" i="15"/>
  <c r="R5396" i="15"/>
  <c r="S5764" i="15"/>
  <c r="Q5305" i="15"/>
  <c r="S5161" i="15"/>
  <c r="R5161" i="15"/>
  <c r="S4816" i="15"/>
  <c r="Q4709" i="15"/>
  <c r="R4746" i="15"/>
  <c r="S4746" i="15"/>
  <c r="R4895" i="15"/>
  <c r="S4895" i="15"/>
  <c r="R4859" i="15"/>
  <c r="S4859" i="15"/>
  <c r="S4691" i="15"/>
  <c r="S4783" i="15"/>
  <c r="R5243" i="15"/>
  <c r="S5243" i="15"/>
  <c r="Q4698" i="15"/>
  <c r="S4553" i="15"/>
  <c r="R4011" i="15"/>
  <c r="S4011" i="15"/>
  <c r="Q4412" i="15"/>
  <c r="S4014" i="15"/>
  <c r="S3988" i="15"/>
  <c r="R3988" i="15"/>
  <c r="P3713" i="15"/>
  <c r="Q3713" i="15" s="1"/>
  <c r="S4086" i="15"/>
  <c r="R4086" i="15"/>
  <c r="S3963" i="15"/>
  <c r="R3963" i="15"/>
  <c r="S4073" i="15"/>
  <c r="R4073" i="15"/>
  <c r="S3306" i="15"/>
  <c r="Q3373" i="15"/>
  <c r="R3460" i="15"/>
  <c r="S3300" i="15"/>
  <c r="R3300" i="15"/>
  <c r="R3304" i="15"/>
  <c r="Q3303" i="15"/>
  <c r="S3304" i="15"/>
  <c r="S2955" i="15"/>
  <c r="R2955" i="15"/>
  <c r="S3622" i="15"/>
  <c r="R3622" i="15"/>
  <c r="R3327" i="15"/>
  <c r="S3327" i="15"/>
  <c r="Q2788" i="15"/>
  <c r="S3291" i="15"/>
  <c r="S2711" i="15"/>
  <c r="R2711" i="15"/>
  <c r="S2810" i="15"/>
  <c r="R2810" i="15"/>
  <c r="S2755" i="15"/>
  <c r="R2755" i="15"/>
  <c r="Q2661" i="15"/>
  <c r="P2363" i="15"/>
  <c r="S2514" i="15"/>
  <c r="S2337" i="15"/>
  <c r="S1770" i="15"/>
  <c r="S2254" i="15"/>
  <c r="S2147" i="15"/>
  <c r="R2147" i="15"/>
  <c r="Q2528" i="15"/>
  <c r="S1759" i="15"/>
  <c r="R1759" i="15"/>
  <c r="S1646" i="15"/>
  <c r="S1605" i="15"/>
  <c r="Q1861" i="15"/>
  <c r="S1638" i="15"/>
  <c r="S1831" i="15"/>
  <c r="Q1703" i="15"/>
  <c r="P1326" i="15"/>
  <c r="Q1351" i="15"/>
  <c r="Q1260" i="15"/>
  <c r="Q1201" i="15"/>
  <c r="Q1441" i="15"/>
  <c r="S1165" i="15"/>
  <c r="S1141" i="15"/>
  <c r="R1089" i="15"/>
  <c r="S1089" i="15"/>
  <c r="S741" i="15"/>
  <c r="R741" i="15"/>
  <c r="S753" i="15"/>
  <c r="R753" i="15"/>
  <c r="Q1236" i="15"/>
  <c r="S445" i="15"/>
  <c r="R445" i="15"/>
  <c r="P227" i="15"/>
  <c r="R3283" i="15" l="1"/>
  <c r="R2880" i="15"/>
  <c r="Q7003" i="15"/>
  <c r="Q1440" i="15"/>
  <c r="Q2594" i="15"/>
  <c r="Q1326" i="15"/>
  <c r="S11" i="13"/>
  <c r="Q227" i="15"/>
  <c r="S10" i="13"/>
  <c r="Q2363" i="15"/>
  <c r="S14" i="13"/>
  <c r="Q6707" i="15"/>
  <c r="R3294" i="15"/>
  <c r="Q2879" i="15"/>
  <c r="R2879" i="15" s="1"/>
  <c r="Q2103" i="15"/>
  <c r="S2103" i="15" s="1"/>
  <c r="Q20" i="15"/>
  <c r="R20" i="15" s="1"/>
  <c r="S9" i="13"/>
  <c r="S6503" i="15"/>
  <c r="R6503" i="15"/>
  <c r="R5916" i="15"/>
  <c r="R515" i="15"/>
  <c r="R514" i="15"/>
  <c r="R79" i="15"/>
  <c r="R7053" i="15"/>
  <c r="R933" i="15"/>
  <c r="R2111" i="15"/>
  <c r="S2111" i="15"/>
  <c r="S3455" i="15"/>
  <c r="R4081" i="15"/>
  <c r="S7201" i="15"/>
  <c r="R7201" i="15"/>
  <c r="R1947" i="15"/>
  <c r="S1918" i="15"/>
  <c r="R2884" i="15"/>
  <c r="R4655" i="15"/>
  <c r="R3539" i="15"/>
  <c r="R21" i="15"/>
  <c r="R1905" i="15"/>
  <c r="R1860" i="15"/>
  <c r="R3717" i="15"/>
  <c r="S7577" i="15"/>
  <c r="R2603" i="15"/>
  <c r="S3366" i="15"/>
  <c r="R3366" i="15"/>
  <c r="R3386" i="15"/>
  <c r="R1363" i="15"/>
  <c r="S6508" i="15"/>
  <c r="S4143" i="15"/>
  <c r="S6962" i="15"/>
  <c r="R153" i="15"/>
  <c r="S6069" i="15"/>
  <c r="S7777" i="15"/>
  <c r="S6485" i="15"/>
  <c r="R498" i="15"/>
  <c r="S6048" i="15"/>
  <c r="R6048" i="15"/>
  <c r="R3419" i="15"/>
  <c r="R3620" i="15"/>
  <c r="R2553" i="15"/>
  <c r="R2652" i="15"/>
  <c r="R4202" i="15"/>
  <c r="R4134" i="15"/>
  <c r="S7679" i="15"/>
  <c r="S729" i="15"/>
  <c r="R729" i="15"/>
  <c r="R671" i="15"/>
  <c r="R5098" i="15"/>
  <c r="R4270" i="15"/>
  <c r="R5184" i="15"/>
  <c r="R7765" i="15"/>
  <c r="S1765" i="15"/>
  <c r="S2595" i="15"/>
  <c r="S872" i="15"/>
  <c r="R5673" i="15"/>
  <c r="S7902" i="15"/>
  <c r="R767" i="15"/>
  <c r="S767" i="15"/>
  <c r="R2504" i="15"/>
  <c r="S2504" i="15"/>
  <c r="R1940" i="15"/>
  <c r="S1940" i="15"/>
  <c r="S6058" i="15"/>
  <c r="R6058" i="15"/>
  <c r="S2648" i="15"/>
  <c r="R2648" i="15"/>
  <c r="S2559" i="15"/>
  <c r="R2559" i="15"/>
  <c r="R559" i="15"/>
  <c r="R2949" i="15"/>
  <c r="S228" i="15"/>
  <c r="R228" i="15"/>
  <c r="S5172" i="15"/>
  <c r="R5172" i="15"/>
  <c r="R176" i="15"/>
  <c r="S176" i="15"/>
  <c r="S2363" i="15"/>
  <c r="R2363" i="15"/>
  <c r="S3713" i="15"/>
  <c r="R3713" i="15"/>
  <c r="R5913" i="15"/>
  <c r="S5913" i="15"/>
  <c r="S1326" i="15"/>
  <c r="R1326" i="15"/>
  <c r="S227" i="15"/>
  <c r="R227" i="15"/>
  <c r="S1351" i="15"/>
  <c r="R1351" i="15"/>
  <c r="R1036" i="15"/>
  <c r="S1036" i="15"/>
  <c r="S4818" i="15"/>
  <c r="R4818" i="15"/>
  <c r="P7971" i="15"/>
  <c r="Q7971" i="15" s="1"/>
  <c r="S6639" i="15"/>
  <c r="R6639" i="15"/>
  <c r="S7244" i="15"/>
  <c r="R7244" i="15"/>
  <c r="S4916" i="15"/>
  <c r="R4916" i="15"/>
  <c r="S5183" i="15"/>
  <c r="R5183" i="15"/>
  <c r="R6301" i="15"/>
  <c r="S6301" i="15"/>
  <c r="S3153" i="15"/>
  <c r="R3153" i="15"/>
  <c r="S2382" i="15"/>
  <c r="R2382" i="15"/>
  <c r="S4035" i="15"/>
  <c r="R4035" i="15"/>
  <c r="R7562" i="15"/>
  <c r="S7562" i="15"/>
  <c r="S1822" i="15"/>
  <c r="R1822" i="15"/>
  <c r="S7445" i="15"/>
  <c r="R7445" i="15"/>
  <c r="S5216" i="15"/>
  <c r="R5216" i="15"/>
  <c r="R6280" i="15"/>
  <c r="S6280" i="15"/>
  <c r="S6517" i="15"/>
  <c r="R6517" i="15"/>
  <c r="S7915" i="15"/>
  <c r="R7915" i="15"/>
  <c r="S1113" i="15"/>
  <c r="R1113" i="15"/>
  <c r="R3187" i="15"/>
  <c r="S3187" i="15"/>
  <c r="R5690" i="15"/>
  <c r="S5690" i="15"/>
  <c r="S4709" i="15"/>
  <c r="R4709" i="15"/>
  <c r="S6738" i="15"/>
  <c r="R6738" i="15"/>
  <c r="R2459" i="15"/>
  <c r="S2459" i="15"/>
  <c r="R1444" i="15"/>
  <c r="S1444" i="15"/>
  <c r="S4654" i="15"/>
  <c r="R4654" i="15"/>
  <c r="R5588" i="15"/>
  <c r="S5588" i="15"/>
  <c r="S2948" i="15"/>
  <c r="R2948" i="15"/>
  <c r="S4500" i="15"/>
  <c r="R4500" i="15"/>
  <c r="S1221" i="15"/>
  <c r="R1221" i="15"/>
  <c r="R4777" i="15"/>
  <c r="S4777" i="15"/>
  <c r="R4896" i="15"/>
  <c r="S4896" i="15"/>
  <c r="R6188" i="15"/>
  <c r="S6188" i="15"/>
  <c r="S869" i="15"/>
  <c r="R869" i="15"/>
  <c r="S3947" i="15"/>
  <c r="R3947" i="15"/>
  <c r="S5706" i="15"/>
  <c r="R5706" i="15"/>
  <c r="S2244" i="15"/>
  <c r="R2244" i="15"/>
  <c r="R7835" i="15"/>
  <c r="S7835" i="15"/>
  <c r="S3324" i="15"/>
  <c r="R3324" i="15"/>
  <c r="S3284" i="15"/>
  <c r="R3284" i="15"/>
  <c r="S5728" i="15"/>
  <c r="R5728" i="15"/>
  <c r="R1810" i="15"/>
  <c r="S1810" i="15"/>
  <c r="S3278" i="15"/>
  <c r="R3278" i="15"/>
  <c r="S6542" i="15"/>
  <c r="R6542" i="15"/>
  <c r="S6707" i="15"/>
  <c r="R6707" i="15"/>
  <c r="R2507" i="15"/>
  <c r="S2507" i="15"/>
  <c r="S2842" i="15"/>
  <c r="R2842" i="15"/>
  <c r="S4013" i="15"/>
  <c r="R4013" i="15"/>
  <c r="S6514" i="15"/>
  <c r="R6514" i="15"/>
  <c r="S7758" i="15"/>
  <c r="R7758" i="15"/>
  <c r="S4142" i="15"/>
  <c r="R4142" i="15"/>
  <c r="S7596" i="15"/>
  <c r="R7596" i="15"/>
  <c r="S2185" i="15"/>
  <c r="R2185" i="15"/>
  <c r="R1236" i="15"/>
  <c r="S1236" i="15"/>
  <c r="R2308" i="15"/>
  <c r="S2308" i="15"/>
  <c r="S3143" i="15"/>
  <c r="R3143" i="15"/>
  <c r="R5698" i="15"/>
  <c r="S5698" i="15"/>
  <c r="S7003" i="15"/>
  <c r="R7003" i="15"/>
  <c r="R7565" i="15"/>
  <c r="S7565" i="15"/>
  <c r="S6752" i="15"/>
  <c r="R6752" i="15"/>
  <c r="R7306" i="15"/>
  <c r="S7306" i="15"/>
  <c r="S4538" i="15"/>
  <c r="R4538" i="15"/>
  <c r="S7432" i="15"/>
  <c r="R7432" i="15"/>
  <c r="S1833" i="15"/>
  <c r="R1833" i="15"/>
  <c r="S6666" i="15"/>
  <c r="R6666" i="15"/>
  <c r="S7203" i="15"/>
  <c r="R7203" i="15"/>
  <c r="S2288" i="15"/>
  <c r="R2288" i="15"/>
  <c r="S3777" i="15"/>
  <c r="R3777" i="15"/>
  <c r="S7884" i="15"/>
  <c r="R7884" i="15"/>
  <c r="S3323" i="15"/>
  <c r="R3323" i="15"/>
  <c r="R5768" i="15"/>
  <c r="S5768" i="15"/>
  <c r="S1975" i="15"/>
  <c r="R1975" i="15"/>
  <c r="S4315" i="15"/>
  <c r="R4315" i="15"/>
  <c r="S3960" i="15"/>
  <c r="R3960" i="15"/>
  <c r="S6938" i="15"/>
  <c r="R6938" i="15"/>
  <c r="S7670" i="15"/>
  <c r="R7670" i="15"/>
  <c r="R3128" i="15"/>
  <c r="S3128" i="15"/>
  <c r="S3714" i="15"/>
  <c r="R3714" i="15"/>
  <c r="R6193" i="15"/>
  <c r="S6193" i="15"/>
  <c r="R6483" i="15"/>
  <c r="S6483" i="15"/>
  <c r="S7337" i="15"/>
  <c r="R7337" i="15"/>
  <c r="S2626" i="15"/>
  <c r="R2626" i="15"/>
  <c r="R5721" i="15"/>
  <c r="S5721" i="15"/>
  <c r="S6114" i="15"/>
  <c r="R6114" i="15"/>
  <c r="S4412" i="15"/>
  <c r="R4412" i="15"/>
  <c r="S1782" i="15"/>
  <c r="R1782" i="15"/>
  <c r="S1441" i="15"/>
  <c r="R1441" i="15"/>
  <c r="R1861" i="15"/>
  <c r="S1861" i="15"/>
  <c r="S2528" i="15"/>
  <c r="R2528" i="15"/>
  <c r="S2661" i="15"/>
  <c r="R2661" i="15"/>
  <c r="R7572" i="15"/>
  <c r="S7572" i="15"/>
  <c r="S1201" i="15"/>
  <c r="R1201" i="15"/>
  <c r="R5305" i="15"/>
  <c r="S5305" i="15"/>
  <c r="S5914" i="15"/>
  <c r="R5914" i="15"/>
  <c r="S7397" i="15"/>
  <c r="R7397" i="15"/>
  <c r="S6918" i="15"/>
  <c r="R6918" i="15"/>
  <c r="S2261" i="15"/>
  <c r="R2261" i="15"/>
  <c r="R3313" i="15"/>
  <c r="S3313" i="15"/>
  <c r="R6719" i="15"/>
  <c r="S6719" i="15"/>
  <c r="S2104" i="15"/>
  <c r="R2104" i="15"/>
  <c r="S3353" i="15"/>
  <c r="R3353" i="15"/>
  <c r="S3186" i="15"/>
  <c r="R3186" i="15"/>
  <c r="S6413" i="15"/>
  <c r="R6413" i="15"/>
  <c r="S7054" i="15"/>
  <c r="R7054" i="15"/>
  <c r="R1688" i="15"/>
  <c r="S1688" i="15"/>
  <c r="S1977" i="15"/>
  <c r="R1977" i="15"/>
  <c r="R7940" i="15"/>
  <c r="S7940" i="15"/>
  <c r="S6899" i="15"/>
  <c r="R6899" i="15"/>
  <c r="S6116" i="15"/>
  <c r="R6116" i="15"/>
  <c r="R1703" i="15"/>
  <c r="S1703" i="15"/>
  <c r="R6496" i="15"/>
  <c r="S6496" i="15"/>
  <c r="S1260" i="15"/>
  <c r="R1260" i="15"/>
  <c r="S2788" i="15"/>
  <c r="R2788" i="15"/>
  <c r="S3303" i="15"/>
  <c r="R3303" i="15"/>
  <c r="S3373" i="15"/>
  <c r="R3373" i="15"/>
  <c r="S4698" i="15"/>
  <c r="R4698" i="15"/>
  <c r="S4683" i="15"/>
  <c r="R4683" i="15"/>
  <c r="S6213" i="15"/>
  <c r="R6213" i="15"/>
  <c r="S6709" i="15"/>
  <c r="R6709" i="15"/>
  <c r="R6861" i="15"/>
  <c r="S6861" i="15"/>
  <c r="S2234" i="15"/>
  <c r="R2234" i="15"/>
  <c r="S1409" i="15"/>
  <c r="R1409" i="15"/>
  <c r="R5852" i="15"/>
  <c r="S5852" i="15"/>
  <c r="S1950" i="15"/>
  <c r="R1950" i="15"/>
  <c r="S2535" i="15"/>
  <c r="R2535" i="15"/>
  <c r="R1440" i="15"/>
  <c r="S1440" i="15"/>
  <c r="S6373" i="15"/>
  <c r="R6373" i="15"/>
  <c r="S6708" i="15"/>
  <c r="R6708" i="15"/>
  <c r="R3950" i="15"/>
  <c r="S3950" i="15"/>
  <c r="S6912" i="15"/>
  <c r="R6912" i="15"/>
  <c r="S7647" i="15"/>
  <c r="R7647" i="15"/>
  <c r="S1783" i="15"/>
  <c r="R1783" i="15"/>
  <c r="S1204" i="15"/>
  <c r="R1204" i="15"/>
  <c r="R1823" i="15"/>
  <c r="S1823" i="15"/>
  <c r="R2602" i="15"/>
  <c r="S2602" i="15"/>
  <c r="S5655" i="15"/>
  <c r="R5655" i="15"/>
  <c r="S20" i="15" l="1"/>
  <c r="S2594" i="15"/>
  <c r="R2594" i="15"/>
  <c r="S2879" i="15"/>
  <c r="R2103" i="15"/>
  <c r="S7971" i="15"/>
  <c r="R7971" i="15"/>
  <c r="S16" i="13"/>
  <c r="S15" i="13"/>
  <c r="S19" i="13"/>
  <c r="S13" i="13"/>
  <c r="S20" i="13"/>
  <c r="S12" i="13"/>
  <c r="A20" i="13" l="1"/>
  <c r="A19" i="13"/>
  <c r="A18" i="13"/>
  <c r="A17" i="13"/>
  <c r="A16" i="13"/>
  <c r="A15" i="13"/>
  <c r="A14" i="13"/>
  <c r="A13" i="13"/>
  <c r="A12" i="13"/>
  <c r="A11" i="13"/>
  <c r="A10" i="13"/>
  <c r="A9" i="13"/>
  <c r="Q6" i="13"/>
  <c r="Q14" i="13" s="1"/>
  <c r="P6" i="13"/>
  <c r="P32" i="13" s="1"/>
  <c r="O6" i="13"/>
  <c r="O32" i="13" s="1"/>
  <c r="N6" i="13"/>
  <c r="N32" i="13" s="1"/>
  <c r="M6" i="13"/>
  <c r="M20" i="13" s="1"/>
  <c r="L6" i="13"/>
  <c r="L19" i="13" s="1"/>
  <c r="K6" i="13"/>
  <c r="K18" i="13" s="1"/>
  <c r="J6" i="13"/>
  <c r="J16" i="13" s="1"/>
  <c r="I6" i="13"/>
  <c r="H6" i="13"/>
  <c r="G6" i="13"/>
  <c r="G32" i="13" s="1"/>
  <c r="F6" i="13"/>
  <c r="F32" i="13" s="1"/>
  <c r="K3" i="13"/>
  <c r="I3" i="13"/>
  <c r="M3" i="13" s="1"/>
  <c r="F7" i="13" s="1"/>
  <c r="F8" i="13" s="1"/>
  <c r="R139" i="12"/>
  <c r="A139" i="12"/>
  <c r="R138" i="12"/>
  <c r="A138" i="12"/>
  <c r="R137" i="12"/>
  <c r="A137" i="12"/>
  <c r="R136" i="12"/>
  <c r="A136" i="12"/>
  <c r="R135" i="12"/>
  <c r="A135" i="12"/>
  <c r="R134" i="12"/>
  <c r="A134" i="12"/>
  <c r="R133" i="12"/>
  <c r="A133" i="12"/>
  <c r="R132" i="12"/>
  <c r="A132" i="12"/>
  <c r="R131" i="12"/>
  <c r="A131" i="12"/>
  <c r="R130" i="12"/>
  <c r="A130" i="12"/>
  <c r="R129" i="12"/>
  <c r="A129" i="12"/>
  <c r="R128" i="12"/>
  <c r="A128" i="12"/>
  <c r="R125" i="12"/>
  <c r="A125" i="12"/>
  <c r="R124" i="12"/>
  <c r="A124" i="12"/>
  <c r="R123" i="12"/>
  <c r="A123" i="12"/>
  <c r="R122" i="12"/>
  <c r="A122" i="12"/>
  <c r="R121" i="12"/>
  <c r="A121" i="12"/>
  <c r="R120" i="12"/>
  <c r="A120" i="12"/>
  <c r="R119" i="12"/>
  <c r="A119" i="12"/>
  <c r="R118" i="12"/>
  <c r="A118" i="12"/>
  <c r="R117" i="12"/>
  <c r="A117" i="12"/>
  <c r="R116" i="12"/>
  <c r="A116" i="12"/>
  <c r="R115" i="12"/>
  <c r="A115" i="12"/>
  <c r="R114" i="12"/>
  <c r="A114" i="12"/>
  <c r="R111" i="12"/>
  <c r="A111" i="12"/>
  <c r="R110" i="12"/>
  <c r="A110" i="12"/>
  <c r="R109" i="12"/>
  <c r="A109" i="12"/>
  <c r="R108" i="12"/>
  <c r="A108" i="12"/>
  <c r="R107" i="12"/>
  <c r="A107" i="12"/>
  <c r="R106" i="12"/>
  <c r="A106" i="12"/>
  <c r="R105" i="12"/>
  <c r="A105" i="12"/>
  <c r="R104" i="12"/>
  <c r="A104" i="12"/>
  <c r="R103" i="12"/>
  <c r="A103" i="12"/>
  <c r="R102" i="12"/>
  <c r="A102" i="12"/>
  <c r="R101" i="12"/>
  <c r="A101" i="12"/>
  <c r="R100" i="12"/>
  <c r="A100" i="12"/>
  <c r="R97" i="12"/>
  <c r="A97" i="12"/>
  <c r="R96" i="12"/>
  <c r="A96" i="12"/>
  <c r="R95" i="12"/>
  <c r="A95" i="12"/>
  <c r="R94" i="12"/>
  <c r="A94" i="12"/>
  <c r="R93" i="12"/>
  <c r="A93" i="12"/>
  <c r="R92" i="12"/>
  <c r="A92" i="12"/>
  <c r="R91" i="12"/>
  <c r="A91" i="12"/>
  <c r="R90" i="12"/>
  <c r="A90" i="12"/>
  <c r="R89" i="12"/>
  <c r="A89" i="12"/>
  <c r="R88" i="12"/>
  <c r="A88" i="12"/>
  <c r="R87" i="12"/>
  <c r="A87" i="12"/>
  <c r="R86" i="12"/>
  <c r="A86" i="12"/>
  <c r="R83" i="12"/>
  <c r="A83" i="12"/>
  <c r="R82" i="12"/>
  <c r="A82" i="12"/>
  <c r="R81" i="12"/>
  <c r="A81" i="12"/>
  <c r="R80" i="12"/>
  <c r="A80" i="12"/>
  <c r="R79" i="12"/>
  <c r="A79" i="12"/>
  <c r="R78" i="12"/>
  <c r="A78" i="12"/>
  <c r="R77" i="12"/>
  <c r="A77" i="12"/>
  <c r="R76" i="12"/>
  <c r="A76" i="12"/>
  <c r="R75" i="12"/>
  <c r="A75" i="12"/>
  <c r="R74" i="12"/>
  <c r="A74" i="12"/>
  <c r="R73" i="12"/>
  <c r="A73" i="12"/>
  <c r="R72" i="12"/>
  <c r="A72" i="12"/>
  <c r="R69" i="12"/>
  <c r="A69" i="12"/>
  <c r="R68" i="12"/>
  <c r="A68" i="12"/>
  <c r="R67" i="12"/>
  <c r="A67" i="12"/>
  <c r="R66" i="12"/>
  <c r="A66" i="12"/>
  <c r="R65" i="12"/>
  <c r="A65" i="12"/>
  <c r="R64" i="12"/>
  <c r="A64" i="12"/>
  <c r="R63" i="12"/>
  <c r="A63" i="12"/>
  <c r="R62" i="12"/>
  <c r="A62" i="12"/>
  <c r="R61" i="12"/>
  <c r="A61" i="12"/>
  <c r="R60" i="12"/>
  <c r="A60" i="12"/>
  <c r="R59" i="12"/>
  <c r="A59" i="12"/>
  <c r="R58" i="12"/>
  <c r="A58" i="12"/>
  <c r="R55" i="12"/>
  <c r="A55" i="12"/>
  <c r="R54" i="12"/>
  <c r="A54" i="12"/>
  <c r="R53" i="12"/>
  <c r="A53" i="12"/>
  <c r="R52" i="12"/>
  <c r="A52" i="12"/>
  <c r="R51" i="12"/>
  <c r="A51" i="12"/>
  <c r="R50" i="12"/>
  <c r="A50" i="12"/>
  <c r="R49" i="12"/>
  <c r="A49" i="12"/>
  <c r="R48" i="12"/>
  <c r="A48" i="12"/>
  <c r="R47" i="12"/>
  <c r="A47" i="12"/>
  <c r="R46" i="12"/>
  <c r="A46" i="12"/>
  <c r="R45" i="12"/>
  <c r="A45" i="12"/>
  <c r="R44" i="12"/>
  <c r="A44" i="12"/>
  <c r="R41" i="12"/>
  <c r="A41" i="12"/>
  <c r="R40" i="12"/>
  <c r="A40" i="12"/>
  <c r="R39" i="12"/>
  <c r="A39" i="12"/>
  <c r="R38" i="12"/>
  <c r="A38" i="12"/>
  <c r="R37" i="12"/>
  <c r="A37" i="12"/>
  <c r="R36" i="12"/>
  <c r="A36" i="12"/>
  <c r="R35" i="12"/>
  <c r="A35" i="12"/>
  <c r="R34" i="12"/>
  <c r="A34" i="12"/>
  <c r="R33" i="12"/>
  <c r="A33" i="12"/>
  <c r="R32" i="12"/>
  <c r="A32" i="12"/>
  <c r="R31" i="12"/>
  <c r="A31" i="12"/>
  <c r="R30" i="12"/>
  <c r="A30" i="12"/>
  <c r="R27" i="12"/>
  <c r="A27" i="12"/>
  <c r="R26" i="12"/>
  <c r="A26" i="12"/>
  <c r="R25" i="12"/>
  <c r="A25" i="12"/>
  <c r="R24" i="12"/>
  <c r="A24" i="12"/>
  <c r="R23" i="12"/>
  <c r="A23" i="12"/>
  <c r="R22" i="12"/>
  <c r="A22" i="12"/>
  <c r="R21" i="12"/>
  <c r="A21" i="12"/>
  <c r="R20" i="12"/>
  <c r="A20" i="12"/>
  <c r="R19" i="12"/>
  <c r="A19" i="12"/>
  <c r="R18" i="12"/>
  <c r="A18" i="12"/>
  <c r="R17" i="12"/>
  <c r="A17" i="12"/>
  <c r="R16" i="12"/>
  <c r="A16" i="12"/>
  <c r="R13" i="12"/>
  <c r="A13" i="12"/>
  <c r="R12" i="12"/>
  <c r="A12" i="12"/>
  <c r="R11" i="12"/>
  <c r="A11" i="12"/>
  <c r="R10" i="12"/>
  <c r="A10" i="12"/>
  <c r="R9" i="12"/>
  <c r="A9" i="12"/>
  <c r="R8" i="12"/>
  <c r="A8" i="12"/>
  <c r="R7" i="12"/>
  <c r="A7" i="12"/>
  <c r="R6" i="12"/>
  <c r="A6" i="12"/>
  <c r="R5" i="12"/>
  <c r="A5" i="12"/>
  <c r="R4" i="12"/>
  <c r="A4" i="12"/>
  <c r="R3" i="12"/>
  <c r="A3" i="12"/>
  <c r="R2" i="12"/>
  <c r="A2" i="12"/>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R6" i="10"/>
  <c r="A6" i="10"/>
  <c r="R5" i="10"/>
  <c r="A5" i="10"/>
  <c r="R4" i="10"/>
  <c r="A4" i="10"/>
  <c r="R3" i="10"/>
  <c r="A3" i="10"/>
  <c r="R2" i="10"/>
  <c r="R141" i="10" s="1"/>
  <c r="A2" i="10"/>
  <c r="F20" i="9"/>
  <c r="G16" i="9"/>
  <c r="G15" i="9"/>
  <c r="G11" i="9"/>
  <c r="G7" i="9"/>
  <c r="G6" i="9"/>
  <c r="J15" i="13" l="1"/>
  <c r="K9" i="13"/>
  <c r="G8" i="9"/>
  <c r="H13" i="13"/>
  <c r="J17" i="13"/>
  <c r="K16" i="13"/>
  <c r="K17" i="13"/>
  <c r="N20" i="13"/>
  <c r="G9" i="13"/>
  <c r="G10" i="13"/>
  <c r="L11" i="13"/>
  <c r="N12" i="13"/>
  <c r="O13" i="13"/>
  <c r="F15" i="13"/>
  <c r="G19" i="13"/>
  <c r="O20" i="13"/>
  <c r="J9" i="13"/>
  <c r="K10" i="13"/>
  <c r="M11" i="13"/>
  <c r="O12" i="13"/>
  <c r="G15" i="13"/>
  <c r="F18" i="13"/>
  <c r="M19" i="13"/>
  <c r="L7" i="13"/>
  <c r="L10" i="13"/>
  <c r="N11" i="13"/>
  <c r="G18" i="13"/>
  <c r="N19" i="13"/>
  <c r="F22" i="13"/>
  <c r="M7" i="13"/>
  <c r="L9" i="13"/>
  <c r="M10" i="13"/>
  <c r="F14" i="13"/>
  <c r="F17" i="13"/>
  <c r="L18" i="13"/>
  <c r="N7" i="13"/>
  <c r="N9" i="13"/>
  <c r="F13" i="13"/>
  <c r="G14" i="13"/>
  <c r="G17" i="13"/>
  <c r="M18" i="13"/>
  <c r="F26" i="13"/>
  <c r="F12" i="13"/>
  <c r="G13" i="13"/>
  <c r="H14" i="13"/>
  <c r="F16" i="13"/>
  <c r="F20" i="13"/>
  <c r="F11" i="13"/>
  <c r="G12" i="13"/>
  <c r="G16" i="13"/>
  <c r="L17" i="13"/>
  <c r="G20" i="13"/>
  <c r="F9" i="13"/>
  <c r="F10" i="13"/>
  <c r="G11" i="13"/>
  <c r="M12" i="13"/>
  <c r="N13" i="13"/>
  <c r="F19" i="13"/>
  <c r="Q32" i="13"/>
  <c r="P13" i="13"/>
  <c r="H15" i="13"/>
  <c r="H16" i="13"/>
  <c r="H17" i="13"/>
  <c r="H9" i="13"/>
  <c r="H18" i="13"/>
  <c r="H10" i="13"/>
  <c r="H19" i="13"/>
  <c r="H11" i="13"/>
  <c r="H20" i="13"/>
  <c r="H12" i="13"/>
  <c r="H32" i="13"/>
  <c r="P15" i="13"/>
  <c r="P16" i="13"/>
  <c r="P17" i="13"/>
  <c r="P9" i="13"/>
  <c r="P18" i="13"/>
  <c r="P10" i="13"/>
  <c r="P7" i="13"/>
  <c r="P19" i="13"/>
  <c r="P11" i="13"/>
  <c r="P20" i="13"/>
  <c r="P12" i="13"/>
  <c r="P8" i="13"/>
  <c r="P14" i="13"/>
  <c r="I16" i="13"/>
  <c r="I17" i="13"/>
  <c r="I9" i="13"/>
  <c r="I18" i="13"/>
  <c r="I10" i="13"/>
  <c r="I19" i="13"/>
  <c r="I11" i="13"/>
  <c r="I20" i="13"/>
  <c r="I12" i="13"/>
  <c r="I13" i="13"/>
  <c r="I32" i="13"/>
  <c r="I14" i="13"/>
  <c r="Q16" i="13"/>
  <c r="Q17" i="13"/>
  <c r="Q9" i="13"/>
  <c r="Q18" i="13"/>
  <c r="Q10" i="13"/>
  <c r="Q7" i="13"/>
  <c r="Q19" i="13"/>
  <c r="Q11" i="13"/>
  <c r="Q20" i="13"/>
  <c r="Q12" i="13"/>
  <c r="Q13" i="13"/>
  <c r="Q8" i="13"/>
  <c r="Q15" i="13"/>
  <c r="I15" i="13"/>
  <c r="R141" i="12"/>
  <c r="M9" i="13"/>
  <c r="N10" i="13"/>
  <c r="O11" i="13"/>
  <c r="J14" i="13"/>
  <c r="K15" i="13"/>
  <c r="L16" i="13"/>
  <c r="M17" i="13"/>
  <c r="N18" i="13"/>
  <c r="O19" i="13"/>
  <c r="F23" i="13"/>
  <c r="F27" i="13"/>
  <c r="J32" i="13"/>
  <c r="G7" i="13"/>
  <c r="G8" i="13" s="1"/>
  <c r="H7" i="13" s="1"/>
  <c r="H8" i="13" s="1"/>
  <c r="I7" i="13" s="1"/>
  <c r="I8" i="13" s="1"/>
  <c r="J7" i="13" s="1"/>
  <c r="J8" i="13" s="1"/>
  <c r="K7" i="13" s="1"/>
  <c r="K8" i="13" s="1"/>
  <c r="O7" i="13"/>
  <c r="O10" i="13"/>
  <c r="J13" i="13"/>
  <c r="K14" i="13"/>
  <c r="L15" i="13"/>
  <c r="M16" i="13"/>
  <c r="N17" i="13"/>
  <c r="O18" i="13"/>
  <c r="K32" i="13"/>
  <c r="L8" i="13"/>
  <c r="O9" i="13"/>
  <c r="J12" i="13"/>
  <c r="K13" i="13"/>
  <c r="L14" i="13"/>
  <c r="M15" i="13"/>
  <c r="N16" i="13"/>
  <c r="O17" i="13"/>
  <c r="J20" i="13"/>
  <c r="F24" i="13"/>
  <c r="L32" i="13"/>
  <c r="M8" i="13"/>
  <c r="J11" i="13"/>
  <c r="K12" i="13"/>
  <c r="L13" i="13"/>
  <c r="M14" i="13"/>
  <c r="N15" i="13"/>
  <c r="O16" i="13"/>
  <c r="J19" i="13"/>
  <c r="K20" i="13"/>
  <c r="M32" i="13"/>
  <c r="N8" i="13"/>
  <c r="J10" i="13"/>
  <c r="K11" i="13"/>
  <c r="L12" i="13"/>
  <c r="M13" i="13"/>
  <c r="N14" i="13"/>
  <c r="O15" i="13"/>
  <c r="J18" i="13"/>
  <c r="K19" i="13"/>
  <c r="L20" i="13"/>
  <c r="F21" i="13"/>
  <c r="F25" i="13"/>
  <c r="O8" i="13"/>
  <c r="O14" i="13"/>
  <c r="W14" i="13" l="1"/>
  <c r="W11" i="13"/>
  <c r="W13" i="13"/>
  <c r="W20" i="13"/>
  <c r="W15" i="13"/>
  <c r="W16" i="13"/>
  <c r="W19" i="13"/>
  <c r="W10" i="13"/>
  <c r="W17" i="13"/>
  <c r="W18" i="13"/>
  <c r="W12" i="13"/>
  <c r="W9" i="13"/>
  <c r="B24" i="8" l="1"/>
  <c r="C2" i="8" s="1"/>
  <c r="C6" i="8" s="1"/>
  <c r="B13" i="8" s="1"/>
  <c r="B15" i="8" s="1"/>
  <c r="E13" i="15" s="1"/>
  <c r="C13" i="8"/>
  <c r="B17" i="8" s="1"/>
  <c r="F7934" i="15" l="1"/>
  <c r="F7924" i="15"/>
  <c r="F7914" i="15"/>
  <c r="F7906" i="15"/>
  <c r="F7897" i="15"/>
  <c r="F7889" i="15"/>
  <c r="F7880" i="15"/>
  <c r="F7872" i="15"/>
  <c r="F7864" i="15"/>
  <c r="F7856" i="15"/>
  <c r="F7848" i="15"/>
  <c r="F7840" i="15"/>
  <c r="F7831" i="15"/>
  <c r="F7823" i="15"/>
  <c r="F7815" i="15"/>
  <c r="F7807" i="15"/>
  <c r="F7799" i="15"/>
  <c r="F7933" i="15"/>
  <c r="F7931" i="15"/>
  <c r="F7922" i="15"/>
  <c r="F7912" i="15"/>
  <c r="F7904" i="15"/>
  <c r="F7895" i="15"/>
  <c r="F7930" i="15"/>
  <c r="F7938" i="15"/>
  <c r="F7929" i="15"/>
  <c r="F7919" i="15"/>
  <c r="F7910" i="15"/>
  <c r="F7901" i="15"/>
  <c r="F7893" i="15"/>
  <c r="F7885" i="15"/>
  <c r="F7937" i="15"/>
  <c r="F7928" i="15"/>
  <c r="F7918" i="15"/>
  <c r="F7909" i="15"/>
  <c r="F7900" i="15"/>
  <c r="F7936" i="15"/>
  <c r="F7926" i="15"/>
  <c r="F7917" i="15"/>
  <c r="F7908" i="15"/>
  <c r="F7899" i="15"/>
  <c r="F7891" i="15"/>
  <c r="F7882" i="15"/>
  <c r="F7935" i="15"/>
  <c r="F7925" i="15"/>
  <c r="F7916" i="15"/>
  <c r="F7907" i="15"/>
  <c r="F7898" i="15"/>
  <c r="F7890" i="15"/>
  <c r="F7881" i="15"/>
  <c r="F7873" i="15"/>
  <c r="F7865" i="15"/>
  <c r="F7857" i="15"/>
  <c r="F7849" i="15"/>
  <c r="F7841" i="15"/>
  <c r="F7832" i="15"/>
  <c r="F7824" i="15"/>
  <c r="F7816" i="15"/>
  <c r="F7808" i="15"/>
  <c r="F7800" i="15"/>
  <c r="F7791" i="15"/>
  <c r="F7782" i="15"/>
  <c r="F7773" i="15"/>
  <c r="F7763" i="15"/>
  <c r="F7754" i="15"/>
  <c r="F7745" i="15"/>
  <c r="F7737" i="15"/>
  <c r="F7729" i="15"/>
  <c r="F7721" i="15"/>
  <c r="F7713" i="15"/>
  <c r="F7705" i="15"/>
  <c r="F7697" i="15"/>
  <c r="F7689" i="15"/>
  <c r="F7681" i="15"/>
  <c r="F7672" i="15"/>
  <c r="F7662" i="15"/>
  <c r="F7654" i="15"/>
  <c r="F7645" i="15"/>
  <c r="F7637" i="15"/>
  <c r="F7628" i="15"/>
  <c r="F7619" i="15"/>
  <c r="F7611" i="15"/>
  <c r="F7603" i="15"/>
  <c r="F7594" i="15"/>
  <c r="F7586" i="15"/>
  <c r="F7578" i="15"/>
  <c r="F7568" i="15"/>
  <c r="F7558" i="15"/>
  <c r="F7550" i="15"/>
  <c r="F7542" i="15"/>
  <c r="F7534" i="15"/>
  <c r="F7526" i="15"/>
  <c r="F7518" i="15"/>
  <c r="F7510" i="15"/>
  <c r="F7502" i="15"/>
  <c r="F7494" i="15"/>
  <c r="F7486" i="15"/>
  <c r="F7478" i="15"/>
  <c r="F7470" i="15"/>
  <c r="F7462" i="15"/>
  <c r="F7454" i="15"/>
  <c r="F7446" i="15"/>
  <c r="F7437" i="15"/>
  <c r="F7428" i="15"/>
  <c r="F7420" i="15"/>
  <c r="F7412" i="15"/>
  <c r="F7404" i="15"/>
  <c r="F7395" i="15"/>
  <c r="F7387" i="15"/>
  <c r="F7378" i="15"/>
  <c r="F7367" i="15"/>
  <c r="F7359" i="15"/>
  <c r="F7351" i="15"/>
  <c r="F7343" i="15"/>
  <c r="F7334" i="15"/>
  <c r="F7326" i="15"/>
  <c r="F7318" i="15"/>
  <c r="F7310" i="15"/>
  <c r="F7301" i="15"/>
  <c r="F7293" i="15"/>
  <c r="F7285" i="15"/>
  <c r="F7277" i="15"/>
  <c r="F7269" i="15"/>
  <c r="F7261" i="15"/>
  <c r="F7253" i="15"/>
  <c r="F7245" i="15"/>
  <c r="F7235" i="15"/>
  <c r="F7224" i="15"/>
  <c r="F7905" i="15"/>
  <c r="F7883" i="15"/>
  <c r="F7870" i="15"/>
  <c r="F7860" i="15"/>
  <c r="F7850" i="15"/>
  <c r="F7838" i="15"/>
  <c r="F7827" i="15"/>
  <c r="F7817" i="15"/>
  <c r="F7805" i="15"/>
  <c r="F7794" i="15"/>
  <c r="F7785" i="15"/>
  <c r="F7774" i="15"/>
  <c r="F7762" i="15"/>
  <c r="F7752" i="15"/>
  <c r="F7742" i="15"/>
  <c r="F7733" i="15"/>
  <c r="F7724" i="15"/>
  <c r="F7715" i="15"/>
  <c r="F7706" i="15"/>
  <c r="F7696" i="15"/>
  <c r="F7687" i="15"/>
  <c r="F7677" i="15"/>
  <c r="F7667" i="15"/>
  <c r="F7657" i="15"/>
  <c r="F7648" i="15"/>
  <c r="F7638" i="15"/>
  <c r="F7626" i="15"/>
  <c r="F7617" i="15"/>
  <c r="F7608" i="15"/>
  <c r="F7599" i="15"/>
  <c r="F7589" i="15"/>
  <c r="F7580" i="15"/>
  <c r="F7569" i="15"/>
  <c r="F7557" i="15"/>
  <c r="F7903" i="15"/>
  <c r="F7879" i="15"/>
  <c r="F7869" i="15"/>
  <c r="F7859" i="15"/>
  <c r="F7847" i="15"/>
  <c r="F7837" i="15"/>
  <c r="F7826" i="15"/>
  <c r="F7814" i="15"/>
  <c r="F7804" i="15"/>
  <c r="F7793" i="15"/>
  <c r="F7784" i="15"/>
  <c r="F7772" i="15"/>
  <c r="F7761" i="15"/>
  <c r="F7750" i="15"/>
  <c r="F7741" i="15"/>
  <c r="F7732" i="15"/>
  <c r="F7723" i="15"/>
  <c r="F7714" i="15"/>
  <c r="F7704" i="15"/>
  <c r="F7695" i="15"/>
  <c r="F7686" i="15"/>
  <c r="F7676" i="15"/>
  <c r="F7666" i="15"/>
  <c r="F7656" i="15"/>
  <c r="F7646" i="15"/>
  <c r="F7635" i="15"/>
  <c r="F7625" i="15"/>
  <c r="F7616" i="15"/>
  <c r="F7607" i="15"/>
  <c r="F7598" i="15"/>
  <c r="F7588" i="15"/>
  <c r="F7579" i="15"/>
  <c r="F7567" i="15"/>
  <c r="F7556" i="15"/>
  <c r="F7896" i="15"/>
  <c r="F7878" i="15"/>
  <c r="F7868" i="15"/>
  <c r="F7858" i="15"/>
  <c r="F7846" i="15"/>
  <c r="F7836" i="15"/>
  <c r="F7825" i="15"/>
  <c r="F7813" i="15"/>
  <c r="F7803" i="15"/>
  <c r="F7792" i="15"/>
  <c r="F7781" i="15"/>
  <c r="F7771" i="15"/>
  <c r="F7760" i="15"/>
  <c r="F7749" i="15"/>
  <c r="F7740" i="15"/>
  <c r="F7731" i="15"/>
  <c r="F7722" i="15"/>
  <c r="F7712" i="15"/>
  <c r="F7703" i="15"/>
  <c r="F7694" i="15"/>
  <c r="F7685" i="15"/>
  <c r="F7675" i="15"/>
  <c r="F7665" i="15"/>
  <c r="F7655" i="15"/>
  <c r="F7644" i="15"/>
  <c r="F7634" i="15"/>
  <c r="F7624" i="15"/>
  <c r="F7615" i="15"/>
  <c r="F7606" i="15"/>
  <c r="F7597" i="15"/>
  <c r="F7587" i="15"/>
  <c r="F7576" i="15"/>
  <c r="F7566" i="15"/>
  <c r="F7555" i="15"/>
  <c r="F7894" i="15"/>
  <c r="F7877" i="15"/>
  <c r="F7867" i="15"/>
  <c r="F7855" i="15"/>
  <c r="F7845" i="15"/>
  <c r="F7834" i="15"/>
  <c r="F7822" i="15"/>
  <c r="F7812" i="15"/>
  <c r="F7802" i="15"/>
  <c r="F7790" i="15"/>
  <c r="F7780" i="15"/>
  <c r="F7769" i="15"/>
  <c r="F7759" i="15"/>
  <c r="F7748" i="15"/>
  <c r="F7739" i="15"/>
  <c r="F7730" i="15"/>
  <c r="F7720" i="15"/>
  <c r="F7711" i="15"/>
  <c r="F7702" i="15"/>
  <c r="F7693" i="15"/>
  <c r="F7684" i="15"/>
  <c r="F7674" i="15"/>
  <c r="F7664" i="15"/>
  <c r="F7653" i="15"/>
  <c r="F7643" i="15"/>
  <c r="F7633" i="15"/>
  <c r="F7623" i="15"/>
  <c r="F7614" i="15"/>
  <c r="F7605" i="15"/>
  <c r="F7595" i="15"/>
  <c r="F7585" i="15"/>
  <c r="F7575" i="15"/>
  <c r="F7564" i="15"/>
  <c r="F7554" i="15"/>
  <c r="F7923" i="15"/>
  <c r="F7892" i="15"/>
  <c r="F7876" i="15"/>
  <c r="F7866" i="15"/>
  <c r="F7854" i="15"/>
  <c r="F7844" i="15"/>
  <c r="F7833" i="15"/>
  <c r="F7821" i="15"/>
  <c r="F7811" i="15"/>
  <c r="F7801" i="15"/>
  <c r="F7789" i="15"/>
  <c r="F7779" i="15"/>
  <c r="F7768" i="15"/>
  <c r="F7757" i="15"/>
  <c r="F7747" i="15"/>
  <c r="F7738" i="15"/>
  <c r="F7728" i="15"/>
  <c r="F7719" i="15"/>
  <c r="F7710" i="15"/>
  <c r="F7701" i="15"/>
  <c r="F7692" i="15"/>
  <c r="F7683" i="15"/>
  <c r="F7673" i="15"/>
  <c r="F7661" i="15"/>
  <c r="F7652" i="15"/>
  <c r="F7642" i="15"/>
  <c r="F7632" i="15"/>
  <c r="F7622" i="15"/>
  <c r="F7613" i="15"/>
  <c r="F7604" i="15"/>
  <c r="F7593" i="15"/>
  <c r="F7584" i="15"/>
  <c r="F7574" i="15"/>
  <c r="F7563" i="15"/>
  <c r="F7553" i="15"/>
  <c r="F7920" i="15"/>
  <c r="F7888" i="15"/>
  <c r="F7875" i="15"/>
  <c r="F7863" i="15"/>
  <c r="F7853" i="15"/>
  <c r="F7843" i="15"/>
  <c r="F7830" i="15"/>
  <c r="F7820" i="15"/>
  <c r="F7810" i="15"/>
  <c r="F7798" i="15"/>
  <c r="F7788" i="15"/>
  <c r="F7778" i="15"/>
  <c r="F7767" i="15"/>
  <c r="F7756" i="15"/>
  <c r="F7746" i="15"/>
  <c r="F7736" i="15"/>
  <c r="F7727" i="15"/>
  <c r="F7718" i="15"/>
  <c r="F7709" i="15"/>
  <c r="F7700" i="15"/>
  <c r="F7691" i="15"/>
  <c r="F7682" i="15"/>
  <c r="F7671" i="15"/>
  <c r="F7660" i="15"/>
  <c r="F7651" i="15"/>
  <c r="F7641" i="15"/>
  <c r="F7631" i="15"/>
  <c r="F7621" i="15"/>
  <c r="F7612" i="15"/>
  <c r="F7602" i="15"/>
  <c r="F7592" i="15"/>
  <c r="F7583" i="15"/>
  <c r="F7573" i="15"/>
  <c r="F7561" i="15"/>
  <c r="F7552" i="15"/>
  <c r="F7543" i="15"/>
  <c r="F7533" i="15"/>
  <c r="F7913" i="15"/>
  <c r="F7887" i="15"/>
  <c r="F7874" i="15"/>
  <c r="F7862" i="15"/>
  <c r="F7852" i="15"/>
  <c r="F7842" i="15"/>
  <c r="F7829" i="15"/>
  <c r="F7819" i="15"/>
  <c r="F7809" i="15"/>
  <c r="F7797" i="15"/>
  <c r="F7787" i="15"/>
  <c r="F7776" i="15"/>
  <c r="F7766" i="15"/>
  <c r="F7755" i="15"/>
  <c r="F7744" i="15"/>
  <c r="F7735" i="15"/>
  <c r="F7726" i="15"/>
  <c r="F7717" i="15"/>
  <c r="F7708" i="15"/>
  <c r="F7699" i="15"/>
  <c r="F7690" i="15"/>
  <c r="F7680" i="15"/>
  <c r="F7669" i="15"/>
  <c r="F7659" i="15"/>
  <c r="F7650" i="15"/>
  <c r="F7640" i="15"/>
  <c r="F7630" i="15"/>
  <c r="F7620" i="15"/>
  <c r="F7610" i="15"/>
  <c r="F7601" i="15"/>
  <c r="F7591" i="15"/>
  <c r="F7582" i="15"/>
  <c r="F7571" i="15"/>
  <c r="F7560" i="15"/>
  <c r="F7551" i="15"/>
  <c r="F7541" i="15"/>
  <c r="F7532" i="15"/>
  <c r="F7523" i="15"/>
  <c r="F7514" i="15"/>
  <c r="F7505" i="15"/>
  <c r="F7496" i="15"/>
  <c r="F7487" i="15"/>
  <c r="F7477" i="15"/>
  <c r="F7468" i="15"/>
  <c r="F7459" i="15"/>
  <c r="F7450" i="15"/>
  <c r="F7440" i="15"/>
  <c r="F7430" i="15"/>
  <c r="F7421" i="15"/>
  <c r="F7411" i="15"/>
  <c r="F7402" i="15"/>
  <c r="F7911" i="15"/>
  <c r="F7886" i="15"/>
  <c r="F7871" i="15"/>
  <c r="F7861" i="15"/>
  <c r="F7851" i="15"/>
  <c r="F7839" i="15"/>
  <c r="F7828" i="15"/>
  <c r="F7818" i="15"/>
  <c r="F7806" i="15"/>
  <c r="F7795" i="15"/>
  <c r="F7786" i="15"/>
  <c r="F7775" i="15"/>
  <c r="F7764" i="15"/>
  <c r="F7753" i="15"/>
  <c r="F7743" i="15"/>
  <c r="F7734" i="15"/>
  <c r="F7725" i="15"/>
  <c r="F7716" i="15"/>
  <c r="F7707" i="15"/>
  <c r="F7698" i="15"/>
  <c r="F7688" i="15"/>
  <c r="F7678" i="15"/>
  <c r="F7668" i="15"/>
  <c r="F7658" i="15"/>
  <c r="F7649" i="15"/>
  <c r="F7639" i="15"/>
  <c r="F7629" i="15"/>
  <c r="F7618" i="15"/>
  <c r="F7609" i="15"/>
  <c r="F7600" i="15"/>
  <c r="F7590" i="15"/>
  <c r="F7581" i="15"/>
  <c r="F7570" i="15"/>
  <c r="F7559" i="15"/>
  <c r="F7549" i="15"/>
  <c r="F7540" i="15"/>
  <c r="F7531" i="15"/>
  <c r="F7522" i="15"/>
  <c r="F7513" i="15"/>
  <c r="F7504" i="15"/>
  <c r="F7495" i="15"/>
  <c r="F7485" i="15"/>
  <c r="F7476" i="15"/>
  <c r="F7467" i="15"/>
  <c r="F7458" i="15"/>
  <c r="F7449" i="15"/>
  <c r="F7439" i="15"/>
  <c r="F7429" i="15"/>
  <c r="F7419" i="15"/>
  <c r="F7410" i="15"/>
  <c r="F7401" i="15"/>
  <c r="F7391" i="15"/>
  <c r="F7381" i="15"/>
  <c r="F7371" i="15"/>
  <c r="F7360" i="15"/>
  <c r="F7350" i="15"/>
  <c r="F7341" i="15"/>
  <c r="F7331" i="15"/>
  <c r="F7322" i="15"/>
  <c r="F7313" i="15"/>
  <c r="F7303" i="15"/>
  <c r="F7294" i="15"/>
  <c r="F7284" i="15"/>
  <c r="F7275" i="15"/>
  <c r="F7266" i="15"/>
  <c r="F7257" i="15"/>
  <c r="F7248" i="15"/>
  <c r="F7238" i="15"/>
  <c r="F7225" i="15"/>
  <c r="F7214" i="15"/>
  <c r="F7205" i="15"/>
  <c r="F7195" i="15"/>
  <c r="F7187" i="15"/>
  <c r="F7179" i="15"/>
  <c r="F7171" i="15"/>
  <c r="F7163" i="15"/>
  <c r="F7155" i="15"/>
  <c r="F7146" i="15"/>
  <c r="F7135" i="15"/>
  <c r="F7125" i="15"/>
  <c r="F7117" i="15"/>
  <c r="F7108" i="15"/>
  <c r="F7100" i="15"/>
  <c r="F7092" i="15"/>
  <c r="F7084" i="15"/>
  <c r="F7076" i="15"/>
  <c r="F7068" i="15"/>
  <c r="F7060" i="15"/>
  <c r="F7041" i="15"/>
  <c r="F7033" i="15"/>
  <c r="F7025" i="15"/>
  <c r="F7017" i="15"/>
  <c r="F7009" i="15"/>
  <c r="F6957" i="15"/>
  <c r="F6949" i="15"/>
  <c r="F6941" i="15"/>
  <c r="F6932" i="15"/>
  <c r="F6924" i="15"/>
  <c r="F6915" i="15"/>
  <c r="F6904" i="15"/>
  <c r="F6895" i="15"/>
  <c r="F6887" i="15"/>
  <c r="F6879" i="15"/>
  <c r="F6871" i="15"/>
  <c r="F6863" i="15"/>
  <c r="F6854" i="15"/>
  <c r="F6846" i="15"/>
  <c r="F6838" i="15"/>
  <c r="F6830" i="15"/>
  <c r="F6822" i="15"/>
  <c r="F6814" i="15"/>
  <c r="F6806" i="15"/>
  <c r="F6798" i="15"/>
  <c r="F6790" i="15"/>
  <c r="F6782" i="15"/>
  <c r="F6774" i="15"/>
  <c r="F6766" i="15"/>
  <c r="F6758" i="15"/>
  <c r="F6746" i="15"/>
  <c r="F6737" i="15"/>
  <c r="F6729" i="15"/>
  <c r="F6721" i="15"/>
  <c r="F6712" i="15"/>
  <c r="F6660" i="15"/>
  <c r="F6652" i="15"/>
  <c r="F6644" i="15"/>
  <c r="F6634" i="15"/>
  <c r="F6626" i="15"/>
  <c r="F6618" i="15"/>
  <c r="F6610" i="15"/>
  <c r="F6602" i="15"/>
  <c r="F6594" i="15"/>
  <c r="F6586" i="15"/>
  <c r="F6578" i="15"/>
  <c r="F6570" i="15"/>
  <c r="F6562" i="15"/>
  <c r="F6554" i="15"/>
  <c r="F6546" i="15"/>
  <c r="F6537" i="15"/>
  <c r="F6529" i="15"/>
  <c r="F6520" i="15"/>
  <c r="F6506" i="15"/>
  <c r="F6495" i="15"/>
  <c r="F6487" i="15"/>
  <c r="F6476" i="15"/>
  <c r="F6468" i="15"/>
  <c r="F6460" i="15"/>
  <c r="F6452" i="15"/>
  <c r="F6444" i="15"/>
  <c r="F6436" i="15"/>
  <c r="F6428" i="15"/>
  <c r="F6420" i="15"/>
  <c r="F6411" i="15"/>
  <c r="F6402" i="15"/>
  <c r="F6394" i="15"/>
  <c r="F6386" i="15"/>
  <c r="F6378" i="15"/>
  <c r="F6369" i="15"/>
  <c r="F6360" i="15"/>
  <c r="F6352" i="15"/>
  <c r="F6344" i="15"/>
  <c r="F6336" i="15"/>
  <c r="F6327" i="15"/>
  <c r="F6319" i="15"/>
  <c r="F6310" i="15"/>
  <c r="F6299" i="15"/>
  <c r="F6289" i="15"/>
  <c r="F6281" i="15"/>
  <c r="F6272" i="15"/>
  <c r="F6264" i="15"/>
  <c r="F7544" i="15"/>
  <c r="F7528" i="15"/>
  <c r="F7516" i="15"/>
  <c r="F7503" i="15"/>
  <c r="F7491" i="15"/>
  <c r="F7480" i="15"/>
  <c r="F7466" i="15"/>
  <c r="F7455" i="15"/>
  <c r="F7442" i="15"/>
  <c r="F7427" i="15"/>
  <c r="F7416" i="15"/>
  <c r="F7405" i="15"/>
  <c r="F7392" i="15"/>
  <c r="F7380" i="15"/>
  <c r="F7366" i="15"/>
  <c r="F7356" i="15"/>
  <c r="F7346" i="15"/>
  <c r="F7335" i="15"/>
  <c r="F7324" i="15"/>
  <c r="F7314" i="15"/>
  <c r="F7302" i="15"/>
  <c r="F7291" i="15"/>
  <c r="F7281" i="15"/>
  <c r="F7271" i="15"/>
  <c r="F7260" i="15"/>
  <c r="F7250" i="15"/>
  <c r="F7239" i="15"/>
  <c r="F7223" i="15"/>
  <c r="F7212" i="15"/>
  <c r="F7200" i="15"/>
  <c r="F7191" i="15"/>
  <c r="F7182" i="15"/>
  <c r="F7173" i="15"/>
  <c r="F7164" i="15"/>
  <c r="F7154" i="15"/>
  <c r="F7142" i="15"/>
  <c r="F7132" i="15"/>
  <c r="F7121" i="15"/>
  <c r="F7112" i="15"/>
  <c r="F7102" i="15"/>
  <c r="F7093" i="15"/>
  <c r="F7083" i="15"/>
  <c r="F7074" i="15"/>
  <c r="F7065" i="15"/>
  <c r="F7056" i="15"/>
  <c r="F7036" i="15"/>
  <c r="F7027" i="15"/>
  <c r="F7018" i="15"/>
  <c r="F7008" i="15"/>
  <c r="F6955" i="15"/>
  <c r="F6946" i="15"/>
  <c r="F6936" i="15"/>
  <c r="F6927" i="15"/>
  <c r="F6917" i="15"/>
  <c r="F6905" i="15"/>
  <c r="F6894" i="15"/>
  <c r="F6885" i="15"/>
  <c r="F6876" i="15"/>
  <c r="F6867" i="15"/>
  <c r="F6857" i="15"/>
  <c r="F6848" i="15"/>
  <c r="F6839" i="15"/>
  <c r="F6829" i="15"/>
  <c r="F6820" i="15"/>
  <c r="F6811" i="15"/>
  <c r="F6802" i="15"/>
  <c r="F6793" i="15"/>
  <c r="F6784" i="15"/>
  <c r="F6775" i="15"/>
  <c r="F6765" i="15"/>
  <c r="F6756" i="15"/>
  <c r="F6743" i="15"/>
  <c r="F6733" i="15"/>
  <c r="F6724" i="15"/>
  <c r="F6714" i="15"/>
  <c r="F6661" i="15"/>
  <c r="F6651" i="15"/>
  <c r="F6642" i="15"/>
  <c r="F6631" i="15"/>
  <c r="F6622" i="15"/>
  <c r="F6613" i="15"/>
  <c r="F6604" i="15"/>
  <c r="F6595" i="15"/>
  <c r="F7539" i="15"/>
  <c r="F7527" i="15"/>
  <c r="F7515" i="15"/>
  <c r="F7501" i="15"/>
  <c r="F7490" i="15"/>
  <c r="F7479" i="15"/>
  <c r="F7465" i="15"/>
  <c r="F7453" i="15"/>
  <c r="F7441" i="15"/>
  <c r="F7426" i="15"/>
  <c r="F7415" i="15"/>
  <c r="F7403" i="15"/>
  <c r="F7390" i="15"/>
  <c r="F7379" i="15"/>
  <c r="F7365" i="15"/>
  <c r="F7355" i="15"/>
  <c r="F7345" i="15"/>
  <c r="F7333" i="15"/>
  <c r="F7323" i="15"/>
  <c r="F7312" i="15"/>
  <c r="F7300" i="15"/>
  <c r="F7290" i="15"/>
  <c r="F7280" i="15"/>
  <c r="F7270" i="15"/>
  <c r="F7259" i="15"/>
  <c r="F7249" i="15"/>
  <c r="F7236" i="15"/>
  <c r="F7222" i="15"/>
  <c r="F7211" i="15"/>
  <c r="F7199" i="15"/>
  <c r="F7190" i="15"/>
  <c r="F7181" i="15"/>
  <c r="F7172" i="15"/>
  <c r="F7162" i="15"/>
  <c r="F7153" i="15"/>
  <c r="F7141" i="15"/>
  <c r="F7131" i="15"/>
  <c r="F7120" i="15"/>
  <c r="F7111" i="15"/>
  <c r="F7101" i="15"/>
  <c r="F7091" i="15"/>
  <c r="F7082" i="15"/>
  <c r="F7073" i="15"/>
  <c r="F7064" i="15"/>
  <c r="F7055" i="15"/>
  <c r="F7035" i="15"/>
  <c r="F7026" i="15"/>
  <c r="F7016" i="15"/>
  <c r="F7007" i="15"/>
  <c r="F6954" i="15"/>
  <c r="F6945" i="15"/>
  <c r="F6935" i="15"/>
  <c r="F6926" i="15"/>
  <c r="F6916" i="15"/>
  <c r="F6903" i="15"/>
  <c r="F6893" i="15"/>
  <c r="F6884" i="15"/>
  <c r="F6875" i="15"/>
  <c r="F6866" i="15"/>
  <c r="F6856" i="15"/>
  <c r="F6847" i="15"/>
  <c r="F6837" i="15"/>
  <c r="F6828" i="15"/>
  <c r="F6819" i="15"/>
  <c r="F6810" i="15"/>
  <c r="F6801" i="15"/>
  <c r="F6792" i="15"/>
  <c r="F6783" i="15"/>
  <c r="F6773" i="15"/>
  <c r="F6764" i="15"/>
  <c r="F6755" i="15"/>
  <c r="F6742" i="15"/>
  <c r="F6732" i="15"/>
  <c r="F6723" i="15"/>
  <c r="F6713" i="15"/>
  <c r="F6659" i="15"/>
  <c r="F6650" i="15"/>
  <c r="F6641" i="15"/>
  <c r="F6630" i="15"/>
  <c r="F6621" i="15"/>
  <c r="F6612" i="15"/>
  <c r="F6603" i="15"/>
  <c r="F6593" i="15"/>
  <c r="F7538" i="15"/>
  <c r="F7525" i="15"/>
  <c r="F7512" i="15"/>
  <c r="F7500" i="15"/>
  <c r="F7489" i="15"/>
  <c r="F7475" i="15"/>
  <c r="F7464" i="15"/>
  <c r="F7452" i="15"/>
  <c r="F7438" i="15"/>
  <c r="F7425" i="15"/>
  <c r="F7414" i="15"/>
  <c r="F7400" i="15"/>
  <c r="F7389" i="15"/>
  <c r="F7377" i="15"/>
  <c r="F7364" i="15"/>
  <c r="F7354" i="15"/>
  <c r="F7344" i="15"/>
  <c r="F7332" i="15"/>
  <c r="F7321" i="15"/>
  <c r="F7311" i="15"/>
  <c r="F7299" i="15"/>
  <c r="F7289" i="15"/>
  <c r="F7279" i="15"/>
  <c r="F7268" i="15"/>
  <c r="F7258" i="15"/>
  <c r="F7247" i="15"/>
  <c r="F7233" i="15"/>
  <c r="F7221" i="15"/>
  <c r="F7209" i="15"/>
  <c r="F7198" i="15"/>
  <c r="F7189" i="15"/>
  <c r="F7180" i="15"/>
  <c r="F7170" i="15"/>
  <c r="F7161" i="15"/>
  <c r="F7152" i="15"/>
  <c r="F7130" i="15"/>
  <c r="F7119" i="15"/>
  <c r="F7110" i="15"/>
  <c r="F7099" i="15"/>
  <c r="F7090" i="15"/>
  <c r="F7081" i="15"/>
  <c r="F7072" i="15"/>
  <c r="F7063" i="15"/>
  <c r="F7043" i="15"/>
  <c r="F7034" i="15"/>
  <c r="F7024" i="15"/>
  <c r="F7015" i="15"/>
  <c r="F7006" i="15"/>
  <c r="F6953" i="15"/>
  <c r="F6944" i="15"/>
  <c r="F6934" i="15"/>
  <c r="F6925" i="15"/>
  <c r="F6914" i="15"/>
  <c r="F6902" i="15"/>
  <c r="F6892" i="15"/>
  <c r="F6883" i="15"/>
  <c r="F6874" i="15"/>
  <c r="F6865" i="15"/>
  <c r="F6855" i="15"/>
  <c r="F6845" i="15"/>
  <c r="F6836" i="15"/>
  <c r="F6827" i="15"/>
  <c r="F6818" i="15"/>
  <c r="F6809" i="15"/>
  <c r="F6800" i="15"/>
  <c r="F6791" i="15"/>
  <c r="F6781" i="15"/>
  <c r="F6772" i="15"/>
  <c r="F6763" i="15"/>
  <c r="F6754" i="15"/>
  <c r="F6741" i="15"/>
  <c r="F6731" i="15"/>
  <c r="F6722" i="15"/>
  <c r="F6711" i="15"/>
  <c r="F6658" i="15"/>
  <c r="F6649" i="15"/>
  <c r="F6640" i="15"/>
  <c r="F6629" i="15"/>
  <c r="F6620" i="15"/>
  <c r="F6611" i="15"/>
  <c r="F6601" i="15"/>
  <c r="F6592" i="15"/>
  <c r="F6583" i="15"/>
  <c r="F6574" i="15"/>
  <c r="F6565" i="15"/>
  <c r="F7537" i="15"/>
  <c r="F7524" i="15"/>
  <c r="F7511" i="15"/>
  <c r="F7499" i="15"/>
  <c r="F7488" i="15"/>
  <c r="F7474" i="15"/>
  <c r="F7463" i="15"/>
  <c r="F7451" i="15"/>
  <c r="F7436" i="15"/>
  <c r="F7424" i="15"/>
  <c r="F7413" i="15"/>
  <c r="F7399" i="15"/>
  <c r="F7388" i="15"/>
  <c r="F7376" i="15"/>
  <c r="F7363" i="15"/>
  <c r="F7353" i="15"/>
  <c r="F7342" i="15"/>
  <c r="F7330" i="15"/>
  <c r="F7320" i="15"/>
  <c r="F7309" i="15"/>
  <c r="F7298" i="15"/>
  <c r="F7288" i="15"/>
  <c r="F7278" i="15"/>
  <c r="F7267" i="15"/>
  <c r="F7256" i="15"/>
  <c r="F7246" i="15"/>
  <c r="F7232" i="15"/>
  <c r="F7220" i="15"/>
  <c r="F7208" i="15"/>
  <c r="F7197" i="15"/>
  <c r="F7188" i="15"/>
  <c r="F7178" i="15"/>
  <c r="F7169" i="15"/>
  <c r="F7160" i="15"/>
  <c r="F7151" i="15"/>
  <c r="F7139" i="15"/>
  <c r="F7127" i="15"/>
  <c r="F7118" i="15"/>
  <c r="F7107" i="15"/>
  <c r="F7098" i="15"/>
  <c r="F7089" i="15"/>
  <c r="F7080" i="15"/>
  <c r="F7071" i="15"/>
  <c r="F7062" i="15"/>
  <c r="F7042" i="15"/>
  <c r="F7032" i="15"/>
  <c r="F7023" i="15"/>
  <c r="F7014" i="15"/>
  <c r="F6961" i="15"/>
  <c r="F6952" i="15"/>
  <c r="F6943" i="15"/>
  <c r="F6933" i="15"/>
  <c r="F6923" i="15"/>
  <c r="F6910" i="15"/>
  <c r="F6901" i="15"/>
  <c r="F6891" i="15"/>
  <c r="F6882" i="15"/>
  <c r="F6873" i="15"/>
  <c r="F6864" i="15"/>
  <c r="F6853" i="15"/>
  <c r="F6844" i="15"/>
  <c r="F6835" i="15"/>
  <c r="F6826" i="15"/>
  <c r="F6817" i="15"/>
  <c r="F6808" i="15"/>
  <c r="F6799" i="15"/>
  <c r="F6789" i="15"/>
  <c r="F6780" i="15"/>
  <c r="F6771" i="15"/>
  <c r="F6762" i="15"/>
  <c r="F6753" i="15"/>
  <c r="F6740" i="15"/>
  <c r="F6730" i="15"/>
  <c r="F6720" i="15"/>
  <c r="F6710" i="15"/>
  <c r="F6657" i="15"/>
  <c r="F6648" i="15"/>
  <c r="F6637" i="15"/>
  <c r="F6628" i="15"/>
  <c r="F6619" i="15"/>
  <c r="F6609" i="15"/>
  <c r="F6600" i="15"/>
  <c r="F6591" i="15"/>
  <c r="F7548" i="15"/>
  <c r="F7536" i="15"/>
  <c r="F7521" i="15"/>
  <c r="F7509" i="15"/>
  <c r="F7498" i="15"/>
  <c r="F7484" i="15"/>
  <c r="F7473" i="15"/>
  <c r="F7461" i="15"/>
  <c r="F7448" i="15"/>
  <c r="F7435" i="15"/>
  <c r="F7423" i="15"/>
  <c r="F7409" i="15"/>
  <c r="F7398" i="15"/>
  <c r="F7386" i="15"/>
  <c r="F7374" i="15"/>
  <c r="F7362" i="15"/>
  <c r="F7352" i="15"/>
  <c r="F7340" i="15"/>
  <c r="F7329" i="15"/>
  <c r="F7319" i="15"/>
  <c r="F7308" i="15"/>
  <c r="F7297" i="15"/>
  <c r="F7287" i="15"/>
  <c r="F7276" i="15"/>
  <c r="F7265" i="15"/>
  <c r="F7255" i="15"/>
  <c r="F7243" i="15"/>
  <c r="F7229" i="15"/>
  <c r="F7219" i="15"/>
  <c r="F7207" i="15"/>
  <c r="F7196" i="15"/>
  <c r="F7186" i="15"/>
  <c r="F7177" i="15"/>
  <c r="F7168" i="15"/>
  <c r="F7159" i="15"/>
  <c r="F7149" i="15"/>
  <c r="F7138" i="15"/>
  <c r="F7126" i="15"/>
  <c r="F7116" i="15"/>
  <c r="F7106" i="15"/>
  <c r="F7097" i="15"/>
  <c r="F7088" i="15"/>
  <c r="F7079" i="15"/>
  <c r="F7070" i="15"/>
  <c r="F7061" i="15"/>
  <c r="F7040" i="15"/>
  <c r="F7031" i="15"/>
  <c r="F7022" i="15"/>
  <c r="F7013" i="15"/>
  <c r="F6960" i="15"/>
  <c r="F6951" i="15"/>
  <c r="F6942" i="15"/>
  <c r="F6931" i="15"/>
  <c r="F6922" i="15"/>
  <c r="F6909" i="15"/>
  <c r="F6900" i="15"/>
  <c r="F6890" i="15"/>
  <c r="F6881" i="15"/>
  <c r="F6872" i="15"/>
  <c r="F6862" i="15"/>
  <c r="F6852" i="15"/>
  <c r="F6843" i="15"/>
  <c r="F6834" i="15"/>
  <c r="F6825" i="15"/>
  <c r="F6816" i="15"/>
  <c r="F6807" i="15"/>
  <c r="F6797" i="15"/>
  <c r="F6788" i="15"/>
  <c r="F6779" i="15"/>
  <c r="F6770" i="15"/>
  <c r="F6761" i="15"/>
  <c r="F6751" i="15"/>
  <c r="F6739" i="15"/>
  <c r="F6728" i="15"/>
  <c r="F6718" i="15"/>
  <c r="F6665" i="15"/>
  <c r="F6656" i="15"/>
  <c r="F6647" i="15"/>
  <c r="F6636" i="15"/>
  <c r="F6627" i="15"/>
  <c r="F6617" i="15"/>
  <c r="F6608" i="15"/>
  <c r="F6599" i="15"/>
  <c r="F6590" i="15"/>
  <c r="F7547" i="15"/>
  <c r="F7535" i="15"/>
  <c r="F7520" i="15"/>
  <c r="F7508" i="15"/>
  <c r="F7497" i="15"/>
  <c r="F7483" i="15"/>
  <c r="F7472" i="15"/>
  <c r="F7460" i="15"/>
  <c r="F7447" i="15"/>
  <c r="F7434" i="15"/>
  <c r="F7422" i="15"/>
  <c r="F7408" i="15"/>
  <c r="F7396" i="15"/>
  <c r="F7385" i="15"/>
  <c r="F7361" i="15"/>
  <c r="F7349" i="15"/>
  <c r="F7339" i="15"/>
  <c r="F7328" i="15"/>
  <c r="F7317" i="15"/>
  <c r="F7307" i="15"/>
  <c r="F7296" i="15"/>
  <c r="F7286" i="15"/>
  <c r="F7274" i="15"/>
  <c r="F7264" i="15"/>
  <c r="F7254" i="15"/>
  <c r="F7242" i="15"/>
  <c r="F7228" i="15"/>
  <c r="F7218" i="15"/>
  <c r="F7206" i="15"/>
  <c r="F7194" i="15"/>
  <c r="F7185" i="15"/>
  <c r="F7176" i="15"/>
  <c r="F7167" i="15"/>
  <c r="F7158" i="15"/>
  <c r="F7148" i="15"/>
  <c r="F7137" i="15"/>
  <c r="F7124" i="15"/>
  <c r="F7115" i="15"/>
  <c r="F7105" i="15"/>
  <c r="F7096" i="15"/>
  <c r="F7087" i="15"/>
  <c r="F7078" i="15"/>
  <c r="F7069" i="15"/>
  <c r="F7059" i="15"/>
  <c r="F7039" i="15"/>
  <c r="F7030" i="15"/>
  <c r="F7021" i="15"/>
  <c r="F7012" i="15"/>
  <c r="F6959" i="15"/>
  <c r="F6950" i="15"/>
  <c r="F6940" i="15"/>
  <c r="F6930" i="15"/>
  <c r="F6921" i="15"/>
  <c r="F6908" i="15"/>
  <c r="F6898" i="15"/>
  <c r="F6889" i="15"/>
  <c r="F6880" i="15"/>
  <c r="F6870" i="15"/>
  <c r="F6860" i="15"/>
  <c r="F6851" i="15"/>
  <c r="F6842" i="15"/>
  <c r="F6833" i="15"/>
  <c r="F6824" i="15"/>
  <c r="F6815" i="15"/>
  <c r="F6805" i="15"/>
  <c r="F6796" i="15"/>
  <c r="F6787" i="15"/>
  <c r="F6778" i="15"/>
  <c r="F6769" i="15"/>
  <c r="F6760" i="15"/>
  <c r="F6750" i="15"/>
  <c r="F6736" i="15"/>
  <c r="F6727" i="15"/>
  <c r="F6717" i="15"/>
  <c r="F6664" i="15"/>
  <c r="F6655" i="15"/>
  <c r="F6646" i="15"/>
  <c r="F6635" i="15"/>
  <c r="F6625" i="15"/>
  <c r="F6616" i="15"/>
  <c r="F6607" i="15"/>
  <c r="F6598" i="15"/>
  <c r="F7546" i="15"/>
  <c r="F7530" i="15"/>
  <c r="F7519" i="15"/>
  <c r="F7507" i="15"/>
  <c r="F7493" i="15"/>
  <c r="F7482" i="15"/>
  <c r="F7471" i="15"/>
  <c r="F7457" i="15"/>
  <c r="F7444" i="15"/>
  <c r="F7433" i="15"/>
  <c r="F7418" i="15"/>
  <c r="F7407" i="15"/>
  <c r="F7394" i="15"/>
  <c r="F7384" i="15"/>
  <c r="F7372" i="15"/>
  <c r="F7358" i="15"/>
  <c r="F7348" i="15"/>
  <c r="F7338" i="15"/>
  <c r="F7327" i="15"/>
  <c r="F7316" i="15"/>
  <c r="F7305" i="15"/>
  <c r="F7295" i="15"/>
  <c r="F7283" i="15"/>
  <c r="F7273" i="15"/>
  <c r="F7263" i="15"/>
  <c r="F7252" i="15"/>
  <c r="F7241" i="15"/>
  <c r="F7227" i="15"/>
  <c r="F7215" i="15"/>
  <c r="F7204" i="15"/>
  <c r="F7193" i="15"/>
  <c r="F7184" i="15"/>
  <c r="F7175" i="15"/>
  <c r="F7166" i="15"/>
  <c r="F7157" i="15"/>
  <c r="F7147" i="15"/>
  <c r="F7134" i="15"/>
  <c r="F7123" i="15"/>
  <c r="F7114" i="15"/>
  <c r="F7104" i="15"/>
  <c r="F7095" i="15"/>
  <c r="F7086" i="15"/>
  <c r="F7077" i="15"/>
  <c r="F7067" i="15"/>
  <c r="F7058" i="15"/>
  <c r="F7038" i="15"/>
  <c r="F7029" i="15"/>
  <c r="F7020" i="15"/>
  <c r="F7011" i="15"/>
  <c r="F6958" i="15"/>
  <c r="F6948" i="15"/>
  <c r="F6939" i="15"/>
  <c r="F6929" i="15"/>
  <c r="F6920" i="15"/>
  <c r="F6907" i="15"/>
  <c r="F6897" i="15"/>
  <c r="F6888" i="15"/>
  <c r="F6878" i="15"/>
  <c r="F6869" i="15"/>
  <c r="F6859" i="15"/>
  <c r="F6850" i="15"/>
  <c r="F6841" i="15"/>
  <c r="F6832" i="15"/>
  <c r="F6823" i="15"/>
  <c r="F6813" i="15"/>
  <c r="F6804" i="15"/>
  <c r="F6795" i="15"/>
  <c r="F6786" i="15"/>
  <c r="F6777" i="15"/>
  <c r="F6768" i="15"/>
  <c r="F6759" i="15"/>
  <c r="F6745" i="15"/>
  <c r="F6735" i="15"/>
  <c r="F6726" i="15"/>
  <c r="F6716" i="15"/>
  <c r="F6663" i="15"/>
  <c r="F6654" i="15"/>
  <c r="F6645" i="15"/>
  <c r="F6633" i="15"/>
  <c r="F6624" i="15"/>
  <c r="F6615" i="15"/>
  <c r="F6606" i="15"/>
  <c r="F6597" i="15"/>
  <c r="F7545" i="15"/>
  <c r="F7529" i="15"/>
  <c r="F7517" i="15"/>
  <c r="F7506" i="15"/>
  <c r="F7492" i="15"/>
  <c r="F7481" i="15"/>
  <c r="F7469" i="15"/>
  <c r="F7456" i="15"/>
  <c r="F7443" i="15"/>
  <c r="F7431" i="15"/>
  <c r="F7417" i="15"/>
  <c r="F7406" i="15"/>
  <c r="F7393" i="15"/>
  <c r="F7383" i="15"/>
  <c r="F7370" i="15"/>
  <c r="F7357" i="15"/>
  <c r="F7347" i="15"/>
  <c r="F7336" i="15"/>
  <c r="F7325" i="15"/>
  <c r="F7315" i="15"/>
  <c r="F7304" i="15"/>
  <c r="F7292" i="15"/>
  <c r="F7282" i="15"/>
  <c r="F7272" i="15"/>
  <c r="F7262" i="15"/>
  <c r="F7251" i="15"/>
  <c r="F7240" i="15"/>
  <c r="F7226" i="15"/>
  <c r="F7213" i="15"/>
  <c r="F7202" i="15"/>
  <c r="F7192" i="15"/>
  <c r="F7183" i="15"/>
  <c r="F7174" i="15"/>
  <c r="F7165" i="15"/>
  <c r="F7156" i="15"/>
  <c r="F7145" i="15"/>
  <c r="F7133" i="15"/>
  <c r="F7122" i="15"/>
  <c r="F7113" i="15"/>
  <c r="F7103" i="15"/>
  <c r="F7094" i="15"/>
  <c r="F7085" i="15"/>
  <c r="F7075" i="15"/>
  <c r="F7066" i="15"/>
  <c r="F7057" i="15"/>
  <c r="F7037" i="15"/>
  <c r="F7028" i="15"/>
  <c r="F7019" i="15"/>
  <c r="F7010" i="15"/>
  <c r="F6956" i="15"/>
  <c r="F6947" i="15"/>
  <c r="F6937" i="15"/>
  <c r="F6928" i="15"/>
  <c r="F6919" i="15"/>
  <c r="F6906" i="15"/>
  <c r="F6896" i="15"/>
  <c r="F6886" i="15"/>
  <c r="F6877" i="15"/>
  <c r="F6868" i="15"/>
  <c r="F6858" i="15"/>
  <c r="F6849" i="15"/>
  <c r="F6840" i="15"/>
  <c r="F6831" i="15"/>
  <c r="F6821" i="15"/>
  <c r="F6812" i="15"/>
  <c r="F6803" i="15"/>
  <c r="F6794" i="15"/>
  <c r="F6785" i="15"/>
  <c r="F6776" i="15"/>
  <c r="F6767" i="15"/>
  <c r="F6757" i="15"/>
  <c r="F6744" i="15"/>
  <c r="F6734" i="15"/>
  <c r="F6725" i="15"/>
  <c r="F6715" i="15"/>
  <c r="F6662" i="15"/>
  <c r="F6653" i="15"/>
  <c r="F6643" i="15"/>
  <c r="F6632" i="15"/>
  <c r="F6623" i="15"/>
  <c r="F6614" i="15"/>
  <c r="F6605" i="15"/>
  <c r="F6596" i="15"/>
  <c r="F6587" i="15"/>
  <c r="F6577" i="15"/>
  <c r="F6568" i="15"/>
  <c r="F6559" i="15"/>
  <c r="F6550" i="15"/>
  <c r="F6540" i="15"/>
  <c r="F6531" i="15"/>
  <c r="F6521" i="15"/>
  <c r="F6504" i="15"/>
  <c r="F6493" i="15"/>
  <c r="F6481" i="15"/>
  <c r="F6472" i="15"/>
  <c r="F6463" i="15"/>
  <c r="F6454" i="15"/>
  <c r="F6445" i="15"/>
  <c r="F6435" i="15"/>
  <c r="F6426" i="15"/>
  <c r="F6417" i="15"/>
  <c r="F6407" i="15"/>
  <c r="F6397" i="15"/>
  <c r="F6388" i="15"/>
  <c r="F6379" i="15"/>
  <c r="F6368" i="15"/>
  <c r="F6358" i="15"/>
  <c r="F6349" i="15"/>
  <c r="F6340" i="15"/>
  <c r="F6330" i="15"/>
  <c r="F6321" i="15"/>
  <c r="F6312" i="15"/>
  <c r="F6298" i="15"/>
  <c r="F6287" i="15"/>
  <c r="F6277" i="15"/>
  <c r="F6268" i="15"/>
  <c r="F6258" i="15"/>
  <c r="F6250" i="15"/>
  <c r="F6242" i="15"/>
  <c r="F6232" i="15"/>
  <c r="F6223" i="15"/>
  <c r="F6214" i="15"/>
  <c r="F6205" i="15"/>
  <c r="F6197" i="15"/>
  <c r="F6187" i="15"/>
  <c r="F6177" i="15"/>
  <c r="F6169" i="15"/>
  <c r="F6161" i="15"/>
  <c r="F6153" i="15"/>
  <c r="F6145" i="15"/>
  <c r="F6137" i="15"/>
  <c r="F6129" i="15"/>
  <c r="F6121" i="15"/>
  <c r="F6109" i="15"/>
  <c r="F6101" i="15"/>
  <c r="F6088" i="15"/>
  <c r="F6072" i="15"/>
  <c r="F6063" i="15"/>
  <c r="F6051" i="15"/>
  <c r="F6041" i="15"/>
  <c r="F6033" i="15"/>
  <c r="F6025" i="15"/>
  <c r="F6016" i="15"/>
  <c r="F6005" i="15"/>
  <c r="F5997" i="15"/>
  <c r="F5989" i="15"/>
  <c r="F5981" i="15"/>
  <c r="F5973" i="15"/>
  <c r="F5965" i="15"/>
  <c r="F5957" i="15"/>
  <c r="F5948" i="15"/>
  <c r="F5940" i="15"/>
  <c r="F5932" i="15"/>
  <c r="F5924" i="15"/>
  <c r="F5851" i="15"/>
  <c r="F5843" i="15"/>
  <c r="F5835" i="15"/>
  <c r="F5827" i="15"/>
  <c r="F5819" i="15"/>
  <c r="F5811" i="15"/>
  <c r="F5803" i="15"/>
  <c r="F5795" i="15"/>
  <c r="F5787" i="15"/>
  <c r="F5779" i="15"/>
  <c r="F5771" i="15"/>
  <c r="F5762" i="15"/>
  <c r="F5754" i="15"/>
  <c r="F5746" i="15"/>
  <c r="F5737" i="15"/>
  <c r="F5729" i="15"/>
  <c r="F5719" i="15"/>
  <c r="F5711" i="15"/>
  <c r="F5702" i="15"/>
  <c r="F5693" i="15"/>
  <c r="F5684" i="15"/>
  <c r="F5676" i="15"/>
  <c r="F5667" i="15"/>
  <c r="F5658" i="15"/>
  <c r="F5648" i="15"/>
  <c r="F5640" i="15"/>
  <c r="F5632" i="15"/>
  <c r="F5624" i="15"/>
  <c r="F5616" i="15"/>
  <c r="F5608" i="15"/>
  <c r="F5600" i="15"/>
  <c r="F5592" i="15"/>
  <c r="F5581" i="15"/>
  <c r="F5573" i="15"/>
  <c r="F5565" i="15"/>
  <c r="F5557" i="15"/>
  <c r="F5549" i="15"/>
  <c r="F5541" i="15"/>
  <c r="F5533" i="15"/>
  <c r="F5525" i="15"/>
  <c r="F5517" i="15"/>
  <c r="F5509" i="15"/>
  <c r="F5501" i="15"/>
  <c r="F5493" i="15"/>
  <c r="F5485" i="15"/>
  <c r="F5477" i="15"/>
  <c r="F5469" i="15"/>
  <c r="F5461" i="15"/>
  <c r="F6585" i="15"/>
  <c r="F6573" i="15"/>
  <c r="F6561" i="15"/>
  <c r="F6551" i="15"/>
  <c r="F6539" i="15"/>
  <c r="F6528" i="15"/>
  <c r="F6516" i="15"/>
  <c r="F6499" i="15"/>
  <c r="F6488" i="15"/>
  <c r="F6474" i="15"/>
  <c r="F6464" i="15"/>
  <c r="F6453" i="15"/>
  <c r="F6442" i="15"/>
  <c r="F6432" i="15"/>
  <c r="F6422" i="15"/>
  <c r="F6410" i="15"/>
  <c r="F6399" i="15"/>
  <c r="F6389" i="15"/>
  <c r="F6377" i="15"/>
  <c r="F6366" i="15"/>
  <c r="F6355" i="15"/>
  <c r="F6345" i="15"/>
  <c r="F6333" i="15"/>
  <c r="F6323" i="15"/>
  <c r="F6313" i="15"/>
  <c r="F6295" i="15"/>
  <c r="F6285" i="15"/>
  <c r="F6274" i="15"/>
  <c r="F6263" i="15"/>
  <c r="F6253" i="15"/>
  <c r="F6244" i="15"/>
  <c r="F6233" i="15"/>
  <c r="F6222" i="15"/>
  <c r="F6211" i="15"/>
  <c r="F6202" i="15"/>
  <c r="F6192" i="15"/>
  <c r="F6182" i="15"/>
  <c r="F6171" i="15"/>
  <c r="F6162" i="15"/>
  <c r="F6152" i="15"/>
  <c r="F6143" i="15"/>
  <c r="F6134" i="15"/>
  <c r="F6125" i="15"/>
  <c r="F6113" i="15"/>
  <c r="F6103" i="15"/>
  <c r="F6089" i="15"/>
  <c r="F6071" i="15"/>
  <c r="F6061" i="15"/>
  <c r="F6047" i="15"/>
  <c r="F6037" i="15"/>
  <c r="F6028" i="15"/>
  <c r="F6018" i="15"/>
  <c r="F6006" i="15"/>
  <c r="F5996" i="15"/>
  <c r="F5987" i="15"/>
  <c r="F5978" i="15"/>
  <c r="F5969" i="15"/>
  <c r="F5960" i="15"/>
  <c r="F5951" i="15"/>
  <c r="F5941" i="15"/>
  <c r="F5931" i="15"/>
  <c r="F5922" i="15"/>
  <c r="F5848" i="15"/>
  <c r="F5839" i="15"/>
  <c r="F5830" i="15"/>
  <c r="F5821" i="15"/>
  <c r="F5812" i="15"/>
  <c r="F5802" i="15"/>
  <c r="F5793" i="15"/>
  <c r="F5784" i="15"/>
  <c r="F5775" i="15"/>
  <c r="F5765" i="15"/>
  <c r="F5756" i="15"/>
  <c r="F5747" i="15"/>
  <c r="F5736" i="15"/>
  <c r="F5726" i="15"/>
  <c r="F5716" i="15"/>
  <c r="F5707" i="15"/>
  <c r="F5696" i="15"/>
  <c r="F5686" i="15"/>
  <c r="F5677" i="15"/>
  <c r="F5666" i="15"/>
  <c r="F5654" i="15"/>
  <c r="F5645" i="15"/>
  <c r="F5636" i="15"/>
  <c r="F6584" i="15"/>
  <c r="F6572" i="15"/>
  <c r="F6560" i="15"/>
  <c r="F6549" i="15"/>
  <c r="F6538" i="15"/>
  <c r="F6527" i="15"/>
  <c r="F6512" i="15"/>
  <c r="F6498" i="15"/>
  <c r="F6486" i="15"/>
  <c r="F6473" i="15"/>
  <c r="F6462" i="15"/>
  <c r="F6451" i="15"/>
  <c r="F6441" i="15"/>
  <c r="F6431" i="15"/>
  <c r="F6421" i="15"/>
  <c r="F6409" i="15"/>
  <c r="F6398" i="15"/>
  <c r="F6387" i="15"/>
  <c r="F6376" i="15"/>
  <c r="F6365" i="15"/>
  <c r="F6354" i="15"/>
  <c r="F6343" i="15"/>
  <c r="F6332" i="15"/>
  <c r="F6322" i="15"/>
  <c r="F6309" i="15"/>
  <c r="F6294" i="15"/>
  <c r="F6284" i="15"/>
  <c r="F6273" i="15"/>
  <c r="F6262" i="15"/>
  <c r="F6252" i="15"/>
  <c r="F6243" i="15"/>
  <c r="F6231" i="15"/>
  <c r="F6221" i="15"/>
  <c r="F6210" i="15"/>
  <c r="F6201" i="15"/>
  <c r="F6191" i="15"/>
  <c r="F6181" i="15"/>
  <c r="F6170" i="15"/>
  <c r="F6160" i="15"/>
  <c r="F6151" i="15"/>
  <c r="F6142" i="15"/>
  <c r="F6133" i="15"/>
  <c r="F6124" i="15"/>
  <c r="F6112" i="15"/>
  <c r="F6102" i="15"/>
  <c r="F6087" i="15"/>
  <c r="F6070" i="15"/>
  <c r="F6060" i="15"/>
  <c r="F6046" i="15"/>
  <c r="F6036" i="15"/>
  <c r="F6027" i="15"/>
  <c r="F6017" i="15"/>
  <c r="F6004" i="15"/>
  <c r="F5995" i="15"/>
  <c r="F5986" i="15"/>
  <c r="F5977" i="15"/>
  <c r="F5968" i="15"/>
  <c r="F5959" i="15"/>
  <c r="F5950" i="15"/>
  <c r="F5939" i="15"/>
  <c r="F5930" i="15"/>
  <c r="F5921" i="15"/>
  <c r="F5847" i="15"/>
  <c r="F5838" i="15"/>
  <c r="F5829" i="15"/>
  <c r="F5820" i="15"/>
  <c r="F5810" i="15"/>
  <c r="F5801" i="15"/>
  <c r="F5792" i="15"/>
  <c r="F5783" i="15"/>
  <c r="F5774" i="15"/>
  <c r="F5764" i="15"/>
  <c r="F5755" i="15"/>
  <c r="F5745" i="15"/>
  <c r="F5735" i="15"/>
  <c r="F5725" i="15"/>
  <c r="F5715" i="15"/>
  <c r="F5705" i="15"/>
  <c r="F5695" i="15"/>
  <c r="F5685" i="15"/>
  <c r="F5675" i="15"/>
  <c r="F5665" i="15"/>
  <c r="F5653" i="15"/>
  <c r="F5644" i="15"/>
  <c r="F5635" i="15"/>
  <c r="F6582" i="15"/>
  <c r="F6571" i="15"/>
  <c r="F6558" i="15"/>
  <c r="F6548" i="15"/>
  <c r="F6536" i="15"/>
  <c r="F6526" i="15"/>
  <c r="F6511" i="15"/>
  <c r="F6497" i="15"/>
  <c r="F6484" i="15"/>
  <c r="F6471" i="15"/>
  <c r="F6461" i="15"/>
  <c r="F6450" i="15"/>
  <c r="F6440" i="15"/>
  <c r="F6430" i="15"/>
  <c r="F6419" i="15"/>
  <c r="F6408" i="15"/>
  <c r="F6396" i="15"/>
  <c r="F6385" i="15"/>
  <c r="F6375" i="15"/>
  <c r="F6363" i="15"/>
  <c r="F6353" i="15"/>
  <c r="F6342" i="15"/>
  <c r="F6331" i="15"/>
  <c r="F6320" i="15"/>
  <c r="F6308" i="15"/>
  <c r="F6293" i="15"/>
  <c r="F6283" i="15"/>
  <c r="F6271" i="15"/>
  <c r="F6261" i="15"/>
  <c r="F6251" i="15"/>
  <c r="F6241" i="15"/>
  <c r="F6230" i="15"/>
  <c r="F6220" i="15"/>
  <c r="F6209" i="15"/>
  <c r="F6200" i="15"/>
  <c r="F6190" i="15"/>
  <c r="F6178" i="15"/>
  <c r="F6168" i="15"/>
  <c r="F6159" i="15"/>
  <c r="F6150" i="15"/>
  <c r="F6141" i="15"/>
  <c r="F6132" i="15"/>
  <c r="F6123" i="15"/>
  <c r="F6111" i="15"/>
  <c r="F6100" i="15"/>
  <c r="F6084" i="15"/>
  <c r="F6068" i="15"/>
  <c r="F6059" i="15"/>
  <c r="F6045" i="15"/>
  <c r="F6035" i="15"/>
  <c r="F6026" i="15"/>
  <c r="F6012" i="15"/>
  <c r="F6003" i="15"/>
  <c r="F5994" i="15"/>
  <c r="F5985" i="15"/>
  <c r="F5976" i="15"/>
  <c r="F5967" i="15"/>
  <c r="F5958" i="15"/>
  <c r="F5947" i="15"/>
  <c r="F5938" i="15"/>
  <c r="F5929" i="15"/>
  <c r="F5920" i="15"/>
  <c r="F5846" i="15"/>
  <c r="F5837" i="15"/>
  <c r="F5828" i="15"/>
  <c r="F5818" i="15"/>
  <c r="F5809" i="15"/>
  <c r="F5800" i="15"/>
  <c r="F5791" i="15"/>
  <c r="F5782" i="15"/>
  <c r="F5773" i="15"/>
  <c r="F5763" i="15"/>
  <c r="F5753" i="15"/>
  <c r="F5744" i="15"/>
  <c r="F5734" i="15"/>
  <c r="F5724" i="15"/>
  <c r="F5714" i="15"/>
  <c r="F5704" i="15"/>
  <c r="F5694" i="15"/>
  <c r="F5683" i="15"/>
  <c r="F5674" i="15"/>
  <c r="F5664" i="15"/>
  <c r="F5652" i="15"/>
  <c r="F5643" i="15"/>
  <c r="F5634" i="15"/>
  <c r="F6581" i="15"/>
  <c r="F6569" i="15"/>
  <c r="F6557" i="15"/>
  <c r="F6547" i="15"/>
  <c r="F6535" i="15"/>
  <c r="F6525" i="15"/>
  <c r="F6510" i="15"/>
  <c r="F6494" i="15"/>
  <c r="F6480" i="15"/>
  <c r="F6470" i="15"/>
  <c r="F6459" i="15"/>
  <c r="F6449" i="15"/>
  <c r="F6439" i="15"/>
  <c r="F6429" i="15"/>
  <c r="F6418" i="15"/>
  <c r="F6406" i="15"/>
  <c r="F6395" i="15"/>
  <c r="F6384" i="15"/>
  <c r="F6374" i="15"/>
  <c r="F6362" i="15"/>
  <c r="F6351" i="15"/>
  <c r="F6341" i="15"/>
  <c r="F6329" i="15"/>
  <c r="F6318" i="15"/>
  <c r="F6307" i="15"/>
  <c r="F6292" i="15"/>
  <c r="F6282" i="15"/>
  <c r="F6270" i="15"/>
  <c r="F6260" i="15"/>
  <c r="F6249" i="15"/>
  <c r="F6240" i="15"/>
  <c r="F6229" i="15"/>
  <c r="F6219" i="15"/>
  <c r="F6208" i="15"/>
  <c r="F6199" i="15"/>
  <c r="F6189" i="15"/>
  <c r="F6176" i="15"/>
  <c r="F6167" i="15"/>
  <c r="F6158" i="15"/>
  <c r="F6149" i="15"/>
  <c r="F6140" i="15"/>
  <c r="F6131" i="15"/>
  <c r="F6122" i="15"/>
  <c r="F6108" i="15"/>
  <c r="F6099" i="15"/>
  <c r="F6083" i="15"/>
  <c r="F6067" i="15"/>
  <c r="F6057" i="15"/>
  <c r="F6044" i="15"/>
  <c r="F6034" i="15"/>
  <c r="F6023" i="15"/>
  <c r="F6011" i="15"/>
  <c r="F6002" i="15"/>
  <c r="F5993" i="15"/>
  <c r="F5984" i="15"/>
  <c r="F5975" i="15"/>
  <c r="F5966" i="15"/>
  <c r="F5956" i="15"/>
  <c r="F5946" i="15"/>
  <c r="F5937" i="15"/>
  <c r="F5928" i="15"/>
  <c r="F5919" i="15"/>
  <c r="F5845" i="15"/>
  <c r="F5836" i="15"/>
  <c r="F5826" i="15"/>
  <c r="F5817" i="15"/>
  <c r="F5808" i="15"/>
  <c r="F5799" i="15"/>
  <c r="F5790" i="15"/>
  <c r="F5781" i="15"/>
  <c r="F5772" i="15"/>
  <c r="F5761" i="15"/>
  <c r="F5752" i="15"/>
  <c r="F5743" i="15"/>
  <c r="F5733" i="15"/>
  <c r="F5723" i="15"/>
  <c r="F5713" i="15"/>
  <c r="F5703" i="15"/>
  <c r="F5692" i="15"/>
  <c r="F5682" i="15"/>
  <c r="F5672" i="15"/>
  <c r="F5663" i="15"/>
  <c r="F5651" i="15"/>
  <c r="F5642" i="15"/>
  <c r="F5633" i="15"/>
  <c r="F6580" i="15"/>
  <c r="F6567" i="15"/>
  <c r="F6556" i="15"/>
  <c r="F6545" i="15"/>
  <c r="F6534" i="15"/>
  <c r="F6524" i="15"/>
  <c r="F6509" i="15"/>
  <c r="F6492" i="15"/>
  <c r="F6479" i="15"/>
  <c r="F6469" i="15"/>
  <c r="F6458" i="15"/>
  <c r="F6448" i="15"/>
  <c r="F6438" i="15"/>
  <c r="F6427" i="15"/>
  <c r="F6416" i="15"/>
  <c r="F6404" i="15"/>
  <c r="F6393" i="15"/>
  <c r="F6383" i="15"/>
  <c r="F6372" i="15"/>
  <c r="F6361" i="15"/>
  <c r="F6350" i="15"/>
  <c r="F6339" i="15"/>
  <c r="F6328" i="15"/>
  <c r="F6317" i="15"/>
  <c r="F6306" i="15"/>
  <c r="F6291" i="15"/>
  <c r="F6279" i="15"/>
  <c r="F6269" i="15"/>
  <c r="F6257" i="15"/>
  <c r="F6248" i="15"/>
  <c r="F6239" i="15"/>
  <c r="F6227" i="15"/>
  <c r="F6218" i="15"/>
  <c r="F6207" i="15"/>
  <c r="F6198" i="15"/>
  <c r="F6186" i="15"/>
  <c r="F6175" i="15"/>
  <c r="F6166" i="15"/>
  <c r="F6157" i="15"/>
  <c r="F6148" i="15"/>
  <c r="F6139" i="15"/>
  <c r="F6130" i="15"/>
  <c r="F6120" i="15"/>
  <c r="F6107" i="15"/>
  <c r="F6095" i="15"/>
  <c r="F6082" i="15"/>
  <c r="F6066" i="15"/>
  <c r="F6056" i="15"/>
  <c r="F6042" i="15"/>
  <c r="F6032" i="15"/>
  <c r="F6022" i="15"/>
  <c r="F6010" i="15"/>
  <c r="F6001" i="15"/>
  <c r="F5992" i="15"/>
  <c r="F5983" i="15"/>
  <c r="F5974" i="15"/>
  <c r="F5964" i="15"/>
  <c r="F5955" i="15"/>
  <c r="F5945" i="15"/>
  <c r="F5936" i="15"/>
  <c r="F5927" i="15"/>
  <c r="F5918" i="15"/>
  <c r="F5844" i="15"/>
  <c r="F5834" i="15"/>
  <c r="F5825" i="15"/>
  <c r="F5816" i="15"/>
  <c r="F5807" i="15"/>
  <c r="F5798" i="15"/>
  <c r="F5789" i="15"/>
  <c r="F5780" i="15"/>
  <c r="F5770" i="15"/>
  <c r="F5760" i="15"/>
  <c r="F5751" i="15"/>
  <c r="F5741" i="15"/>
  <c r="F5732" i="15"/>
  <c r="F5722" i="15"/>
  <c r="F5712" i="15"/>
  <c r="F5701" i="15"/>
  <c r="F5691" i="15"/>
  <c r="F5681" i="15"/>
  <c r="F5671" i="15"/>
  <c r="F5662" i="15"/>
  <c r="F5650" i="15"/>
  <c r="F5641" i="15"/>
  <c r="F5631" i="15"/>
  <c r="F6579" i="15"/>
  <c r="F6566" i="15"/>
  <c r="F6555" i="15"/>
  <c r="F6544" i="15"/>
  <c r="F6533" i="15"/>
  <c r="F6522" i="15"/>
  <c r="F6502" i="15"/>
  <c r="F6491" i="15"/>
  <c r="F6478" i="15"/>
  <c r="F6467" i="15"/>
  <c r="F6457" i="15"/>
  <c r="F6447" i="15"/>
  <c r="F6437" i="15"/>
  <c r="F6425" i="15"/>
  <c r="F6415" i="15"/>
  <c r="F6403" i="15"/>
  <c r="F6392" i="15"/>
  <c r="F6382" i="15"/>
  <c r="F6371" i="15"/>
  <c r="F6359" i="15"/>
  <c r="F6348" i="15"/>
  <c r="F6338" i="15"/>
  <c r="F6326" i="15"/>
  <c r="F6316" i="15"/>
  <c r="F6305" i="15"/>
  <c r="F6290" i="15"/>
  <c r="F6278" i="15"/>
  <c r="F6267" i="15"/>
  <c r="F6256" i="15"/>
  <c r="F6247" i="15"/>
  <c r="F6238" i="15"/>
  <c r="F6226" i="15"/>
  <c r="F6216" i="15"/>
  <c r="F6206" i="15"/>
  <c r="F6196" i="15"/>
  <c r="F6185" i="15"/>
  <c r="F6174" i="15"/>
  <c r="F6165" i="15"/>
  <c r="F6156" i="15"/>
  <c r="F6147" i="15"/>
  <c r="F6138" i="15"/>
  <c r="F6128" i="15"/>
  <c r="F6119" i="15"/>
  <c r="F6106" i="15"/>
  <c r="F6094" i="15"/>
  <c r="F6081" i="15"/>
  <c r="F6065" i="15"/>
  <c r="F6055" i="15"/>
  <c r="F6040" i="15"/>
  <c r="F6031" i="15"/>
  <c r="F6021" i="15"/>
  <c r="F6009" i="15"/>
  <c r="F6000" i="15"/>
  <c r="F5991" i="15"/>
  <c r="F5982" i="15"/>
  <c r="F5972" i="15"/>
  <c r="F5963" i="15"/>
  <c r="F5954" i="15"/>
  <c r="F5944" i="15"/>
  <c r="F5935" i="15"/>
  <c r="F5926" i="15"/>
  <c r="F5917" i="15"/>
  <c r="F5842" i="15"/>
  <c r="F5833" i="15"/>
  <c r="F5824" i="15"/>
  <c r="F5815" i="15"/>
  <c r="F5806" i="15"/>
  <c r="F5797" i="15"/>
  <c r="F5788" i="15"/>
  <c r="F5778" i="15"/>
  <c r="F5769" i="15"/>
  <c r="F5759" i="15"/>
  <c r="F5750" i="15"/>
  <c r="F5740" i="15"/>
  <c r="F5731" i="15"/>
  <c r="F5720" i="15"/>
  <c r="F5710" i="15"/>
  <c r="F5700" i="15"/>
  <c r="F5689" i="15"/>
  <c r="F5680" i="15"/>
  <c r="F5670" i="15"/>
  <c r="F5660" i="15"/>
  <c r="F5649" i="15"/>
  <c r="F5639" i="15"/>
  <c r="F5630" i="15"/>
  <c r="F6589" i="15"/>
  <c r="F6576" i="15"/>
  <c r="F6564" i="15"/>
  <c r="F6553" i="15"/>
  <c r="F6543" i="15"/>
  <c r="F6532" i="15"/>
  <c r="F6519" i="15"/>
  <c r="F6501" i="15"/>
  <c r="F6490" i="15"/>
  <c r="F6477" i="15"/>
  <c r="F6466" i="15"/>
  <c r="F6456" i="15"/>
  <c r="F6446" i="15"/>
  <c r="F6434" i="15"/>
  <c r="F6424" i="15"/>
  <c r="F6414" i="15"/>
  <c r="F6401" i="15"/>
  <c r="F6391" i="15"/>
  <c r="F6381" i="15"/>
  <c r="F6370" i="15"/>
  <c r="F6357" i="15"/>
  <c r="F6347" i="15"/>
  <c r="F6337" i="15"/>
  <c r="F6325" i="15"/>
  <c r="F6315" i="15"/>
  <c r="F6304" i="15"/>
  <c r="F6288" i="15"/>
  <c r="F6276" i="15"/>
  <c r="F6266" i="15"/>
  <c r="F6255" i="15"/>
  <c r="F6246" i="15"/>
  <c r="F6237" i="15"/>
  <c r="F6225" i="15"/>
  <c r="F6215" i="15"/>
  <c r="F6204" i="15"/>
  <c r="F6195" i="15"/>
  <c r="F6184" i="15"/>
  <c r="F6173" i="15"/>
  <c r="F6164" i="15"/>
  <c r="F6155" i="15"/>
  <c r="F6146" i="15"/>
  <c r="F6136" i="15"/>
  <c r="F6127" i="15"/>
  <c r="F6118" i="15"/>
  <c r="F6105" i="15"/>
  <c r="F6093" i="15"/>
  <c r="F6074" i="15"/>
  <c r="F6064" i="15"/>
  <c r="F6050" i="15"/>
  <c r="F6039" i="15"/>
  <c r="F6030" i="15"/>
  <c r="F6020" i="15"/>
  <c r="F6008" i="15"/>
  <c r="F5999" i="15"/>
  <c r="F5990" i="15"/>
  <c r="F5980" i="15"/>
  <c r="F5971" i="15"/>
  <c r="F5962" i="15"/>
  <c r="F5953" i="15"/>
  <c r="F5943" i="15"/>
  <c r="F5934" i="15"/>
  <c r="F5925" i="15"/>
  <c r="F5850" i="15"/>
  <c r="F5841" i="15"/>
  <c r="F5832" i="15"/>
  <c r="F5823" i="15"/>
  <c r="F5814" i="15"/>
  <c r="F5805" i="15"/>
  <c r="F5796" i="15"/>
  <c r="F5786" i="15"/>
  <c r="F5777" i="15"/>
  <c r="F5767" i="15"/>
  <c r="F5758" i="15"/>
  <c r="F5749" i="15"/>
  <c r="F5739" i="15"/>
  <c r="F5730" i="15"/>
  <c r="F5718" i="15"/>
  <c r="F5709" i="15"/>
  <c r="F5699" i="15"/>
  <c r="F5688" i="15"/>
  <c r="F5679" i="15"/>
  <c r="F5669" i="15"/>
  <c r="F5659" i="15"/>
  <c r="F5647" i="15"/>
  <c r="F5638" i="15"/>
  <c r="F6588" i="15"/>
  <c r="F6575" i="15"/>
  <c r="F6563" i="15"/>
  <c r="F6552" i="15"/>
  <c r="F6541" i="15"/>
  <c r="F6530" i="15"/>
  <c r="F6518" i="15"/>
  <c r="F6500" i="15"/>
  <c r="F6489" i="15"/>
  <c r="F6475" i="15"/>
  <c r="F6465" i="15"/>
  <c r="F6455" i="15"/>
  <c r="F6443" i="15"/>
  <c r="F6433" i="15"/>
  <c r="F6423" i="15"/>
  <c r="F6412" i="15"/>
  <c r="F6400" i="15"/>
  <c r="F6390" i="15"/>
  <c r="F6380" i="15"/>
  <c r="F6367" i="15"/>
  <c r="F6356" i="15"/>
  <c r="F6346" i="15"/>
  <c r="F6334" i="15"/>
  <c r="F6324" i="15"/>
  <c r="F6314" i="15"/>
  <c r="F6300" i="15"/>
  <c r="F6286" i="15"/>
  <c r="F6275" i="15"/>
  <c r="F6265" i="15"/>
  <c r="F6254" i="15"/>
  <c r="F6245" i="15"/>
  <c r="F6234" i="15"/>
  <c r="F6224" i="15"/>
  <c r="F6212" i="15"/>
  <c r="F6203" i="15"/>
  <c r="F6194" i="15"/>
  <c r="F6183" i="15"/>
  <c r="F6172" i="15"/>
  <c r="F6163" i="15"/>
  <c r="F6154" i="15"/>
  <c r="F6144" i="15"/>
  <c r="F6135" i="15"/>
  <c r="F6126" i="15"/>
  <c r="F6117" i="15"/>
  <c r="F6104" i="15"/>
  <c r="F6092" i="15"/>
  <c r="F6073" i="15"/>
  <c r="F6062" i="15"/>
  <c r="F6049" i="15"/>
  <c r="F6038" i="15"/>
  <c r="F6029" i="15"/>
  <c r="F6019" i="15"/>
  <c r="F6007" i="15"/>
  <c r="F5998" i="15"/>
  <c r="F5988" i="15"/>
  <c r="F5979" i="15"/>
  <c r="F5970" i="15"/>
  <c r="F5961" i="15"/>
  <c r="F5952" i="15"/>
  <c r="F5942" i="15"/>
  <c r="F5933" i="15"/>
  <c r="F5923" i="15"/>
  <c r="F5849" i="15"/>
  <c r="F5840" i="15"/>
  <c r="F5831" i="15"/>
  <c r="F5822" i="15"/>
  <c r="F5813" i="15"/>
  <c r="F5804" i="15"/>
  <c r="F5794" i="15"/>
  <c r="F5785" i="15"/>
  <c r="F5776" i="15"/>
  <c r="F5766" i="15"/>
  <c r="F5757" i="15"/>
  <c r="F5748" i="15"/>
  <c r="F5738" i="15"/>
  <c r="F5727" i="15"/>
  <c r="F5717" i="15"/>
  <c r="F5708" i="15"/>
  <c r="F5697" i="15"/>
  <c r="F5687" i="15"/>
  <c r="F5678" i="15"/>
  <c r="F5668" i="15"/>
  <c r="F5657" i="15"/>
  <c r="F5646" i="15"/>
  <c r="F5637" i="15"/>
  <c r="F5628" i="15"/>
  <c r="F5619" i="15"/>
  <c r="F5610" i="15"/>
  <c r="F5601" i="15"/>
  <c r="F5591" i="15"/>
  <c r="F5579" i="15"/>
  <c r="F5570" i="15"/>
  <c r="F5561" i="15"/>
  <c r="F5552" i="15"/>
  <c r="F5543" i="15"/>
  <c r="F5534" i="15"/>
  <c r="F5524" i="15"/>
  <c r="F5515" i="15"/>
  <c r="F5506" i="15"/>
  <c r="F5497" i="15"/>
  <c r="F5488" i="15"/>
  <c r="F5479" i="15"/>
  <c r="F5470" i="15"/>
  <c r="F5460" i="15"/>
  <c r="F5452" i="15"/>
  <c r="F5444" i="15"/>
  <c r="F5436" i="15"/>
  <c r="F5428" i="15"/>
  <c r="F5420" i="15"/>
  <c r="F5412" i="15"/>
  <c r="F5404" i="15"/>
  <c r="F5396" i="15"/>
  <c r="F5388" i="15"/>
  <c r="F5380" i="15"/>
  <c r="F5372" i="15"/>
  <c r="F5364" i="15"/>
  <c r="F5356" i="15"/>
  <c r="F5348" i="15"/>
  <c r="F5340" i="15"/>
  <c r="F5332" i="15"/>
  <c r="F5324" i="15"/>
  <c r="F5316" i="15"/>
  <c r="F5308" i="15"/>
  <c r="F5299" i="15"/>
  <c r="F5291" i="15"/>
  <c r="F5283" i="15"/>
  <c r="F5275" i="15"/>
  <c r="F5267" i="15"/>
  <c r="F5259" i="15"/>
  <c r="F5251" i="15"/>
  <c r="F5240" i="15"/>
  <c r="F5232" i="15"/>
  <c r="F5224" i="15"/>
  <c r="F5215" i="15"/>
  <c r="F5207" i="15"/>
  <c r="F5199" i="15"/>
  <c r="F5191" i="15"/>
  <c r="F5181" i="15"/>
  <c r="F5173" i="15"/>
  <c r="F5164" i="15"/>
  <c r="F5155" i="15"/>
  <c r="F5147" i="15"/>
  <c r="F5139" i="15"/>
  <c r="F5130" i="15"/>
  <c r="F5122" i="15"/>
  <c r="F5114" i="15"/>
  <c r="F5106" i="15"/>
  <c r="F5097" i="15"/>
  <c r="F5088" i="15"/>
  <c r="F5080" i="15"/>
  <c r="F5072" i="15"/>
  <c r="F5063" i="15"/>
  <c r="F5054" i="15"/>
  <c r="F5046" i="15"/>
  <c r="F5038" i="15"/>
  <c r="F5030" i="15"/>
  <c r="F5022" i="15"/>
  <c r="F5014" i="15"/>
  <c r="F5006" i="15"/>
  <c r="F4998" i="15"/>
  <c r="F4990" i="15"/>
  <c r="F4982" i="15"/>
  <c r="F4974" i="15"/>
  <c r="F4966" i="15"/>
  <c r="F4958" i="15"/>
  <c r="F4950" i="15"/>
  <c r="F4942" i="15"/>
  <c r="F4934" i="15"/>
  <c r="F4926" i="15"/>
  <c r="F4918" i="15"/>
  <c r="F4909" i="15"/>
  <c r="F4901" i="15"/>
  <c r="F4892" i="15"/>
  <c r="F4884" i="15"/>
  <c r="F4876" i="15"/>
  <c r="F4868" i="15"/>
  <c r="F4860" i="15"/>
  <c r="F4852" i="15"/>
  <c r="F4844" i="15"/>
  <c r="F4836" i="15"/>
  <c r="F4828" i="15"/>
  <c r="F4820" i="15"/>
  <c r="F4811" i="15"/>
  <c r="F4803" i="15"/>
  <c r="F4795" i="15"/>
  <c r="F4787" i="15"/>
  <c r="F4779" i="15"/>
  <c r="F4770" i="15"/>
  <c r="F4762" i="15"/>
  <c r="F4754" i="15"/>
  <c r="F4746" i="15"/>
  <c r="F4738" i="15"/>
  <c r="F4730" i="15"/>
  <c r="F4722" i="15"/>
  <c r="F4714" i="15"/>
  <c r="F4705" i="15"/>
  <c r="F4696" i="15"/>
  <c r="F4688" i="15"/>
  <c r="F5626" i="15"/>
  <c r="F5615" i="15"/>
  <c r="F5605" i="15"/>
  <c r="F5595" i="15"/>
  <c r="F5582" i="15"/>
  <c r="F5571" i="15"/>
  <c r="F5560" i="15"/>
  <c r="F5550" i="15"/>
  <c r="F5539" i="15"/>
  <c r="F5529" i="15"/>
  <c r="F5519" i="15"/>
  <c r="F5508" i="15"/>
  <c r="F5498" i="15"/>
  <c r="F5487" i="15"/>
  <c r="F5476" i="15"/>
  <c r="F5466" i="15"/>
  <c r="F5456" i="15"/>
  <c r="F5447" i="15"/>
  <c r="F5438" i="15"/>
  <c r="F5429" i="15"/>
  <c r="F5419" i="15"/>
  <c r="F5410" i="15"/>
  <c r="F5401" i="15"/>
  <c r="F5392" i="15"/>
  <c r="F5383" i="15"/>
  <c r="F5374" i="15"/>
  <c r="F5365" i="15"/>
  <c r="F5355" i="15"/>
  <c r="F5346" i="15"/>
  <c r="F5337" i="15"/>
  <c r="F5328" i="15"/>
  <c r="F5319" i="15"/>
  <c r="F5310" i="15"/>
  <c r="F5300" i="15"/>
  <c r="F5290" i="15"/>
  <c r="F5281" i="15"/>
  <c r="F5272" i="15"/>
  <c r="F5263" i="15"/>
  <c r="F5254" i="15"/>
  <c r="F5242" i="15"/>
  <c r="F5233" i="15"/>
  <c r="F5223" i="15"/>
  <c r="F5213" i="15"/>
  <c r="F5204" i="15"/>
  <c r="F5195" i="15"/>
  <c r="F5186" i="15"/>
  <c r="F5175" i="15"/>
  <c r="F5165" i="15"/>
  <c r="F5154" i="15"/>
  <c r="F5145" i="15"/>
  <c r="F5136" i="15"/>
  <c r="F5126" i="15"/>
  <c r="F5117" i="15"/>
  <c r="F5108" i="15"/>
  <c r="F5099" i="15"/>
  <c r="F5087" i="15"/>
  <c r="F5078" i="15"/>
  <c r="F5069" i="15"/>
  <c r="F5059" i="15"/>
  <c r="F5049" i="15"/>
  <c r="F5040" i="15"/>
  <c r="F5031" i="15"/>
  <c r="F5021" i="15"/>
  <c r="F5012" i="15"/>
  <c r="F5003" i="15"/>
  <c r="F4994" i="15"/>
  <c r="F4985" i="15"/>
  <c r="F4976" i="15"/>
  <c r="F4967" i="15"/>
  <c r="F4957" i="15"/>
  <c r="F4948" i="15"/>
  <c r="F4939" i="15"/>
  <c r="F4930" i="15"/>
  <c r="F4921" i="15"/>
  <c r="F4911" i="15"/>
  <c r="F4902" i="15"/>
  <c r="F4891" i="15"/>
  <c r="F4882" i="15"/>
  <c r="F4873" i="15"/>
  <c r="F4864" i="15"/>
  <c r="F4855" i="15"/>
  <c r="F4846" i="15"/>
  <c r="F4837" i="15"/>
  <c r="F4827" i="15"/>
  <c r="F4817" i="15"/>
  <c r="F4808" i="15"/>
  <c r="F4799" i="15"/>
  <c r="F4790" i="15"/>
  <c r="F4781" i="15"/>
  <c r="F4771" i="15"/>
  <c r="F4761" i="15"/>
  <c r="F5625" i="15"/>
  <c r="F5614" i="15"/>
  <c r="F5604" i="15"/>
  <c r="F5594" i="15"/>
  <c r="F5580" i="15"/>
  <c r="F5569" i="15"/>
  <c r="F5559" i="15"/>
  <c r="F5548" i="15"/>
  <c r="F5538" i="15"/>
  <c r="F5528" i="15"/>
  <c r="F5518" i="15"/>
  <c r="F5507" i="15"/>
  <c r="F5496" i="15"/>
  <c r="F5486" i="15"/>
  <c r="F5475" i="15"/>
  <c r="F5465" i="15"/>
  <c r="F5455" i="15"/>
  <c r="F5446" i="15"/>
  <c r="F5437" i="15"/>
  <c r="F5427" i="15"/>
  <c r="F5418" i="15"/>
  <c r="F5409" i="15"/>
  <c r="F5400" i="15"/>
  <c r="F5391" i="15"/>
  <c r="F5382" i="15"/>
  <c r="F5373" i="15"/>
  <c r="F5363" i="15"/>
  <c r="F5354" i="15"/>
  <c r="F5345" i="15"/>
  <c r="F5336" i="15"/>
  <c r="F5327" i="15"/>
  <c r="F5318" i="15"/>
  <c r="F5309" i="15"/>
  <c r="F5298" i="15"/>
  <c r="F5289" i="15"/>
  <c r="F5280" i="15"/>
  <c r="F5271" i="15"/>
  <c r="F5262" i="15"/>
  <c r="F5253" i="15"/>
  <c r="F5241" i="15"/>
  <c r="F5231" i="15"/>
  <c r="F5222" i="15"/>
  <c r="F5212" i="15"/>
  <c r="F5203" i="15"/>
  <c r="F5194" i="15"/>
  <c r="F5185" i="15"/>
  <c r="F5174" i="15"/>
  <c r="F5163" i="15"/>
  <c r="F5153" i="15"/>
  <c r="F5144" i="15"/>
  <c r="F5135" i="15"/>
  <c r="F5125" i="15"/>
  <c r="F5116" i="15"/>
  <c r="F5107" i="15"/>
  <c r="F5095" i="15"/>
  <c r="F5086" i="15"/>
  <c r="F5077" i="15"/>
  <c r="F5068" i="15"/>
  <c r="F5058" i="15"/>
  <c r="F5048" i="15"/>
  <c r="F5039" i="15"/>
  <c r="F5029" i="15"/>
  <c r="F5020" i="15"/>
  <c r="F5011" i="15"/>
  <c r="F5002" i="15"/>
  <c r="F4993" i="15"/>
  <c r="F4984" i="15"/>
  <c r="F4975" i="15"/>
  <c r="F4965" i="15"/>
  <c r="F4956" i="15"/>
  <c r="F4947" i="15"/>
  <c r="F4938" i="15"/>
  <c r="F4929" i="15"/>
  <c r="F4920" i="15"/>
  <c r="F4910" i="15"/>
  <c r="F4900" i="15"/>
  <c r="F4890" i="15"/>
  <c r="F4881" i="15"/>
  <c r="F4872" i="15"/>
  <c r="F4863" i="15"/>
  <c r="F4854" i="15"/>
  <c r="F4845" i="15"/>
  <c r="F4835" i="15"/>
  <c r="F5623" i="15"/>
  <c r="F5613" i="15"/>
  <c r="F5603" i="15"/>
  <c r="F5593" i="15"/>
  <c r="F5578" i="15"/>
  <c r="F5568" i="15"/>
  <c r="F5558" i="15"/>
  <c r="F5547" i="15"/>
  <c r="F5537" i="15"/>
  <c r="F5527" i="15"/>
  <c r="F5516" i="15"/>
  <c r="F5505" i="15"/>
  <c r="F5495" i="15"/>
  <c r="F5484" i="15"/>
  <c r="F5474" i="15"/>
  <c r="F5464" i="15"/>
  <c r="F5454" i="15"/>
  <c r="F5445" i="15"/>
  <c r="F5435" i="15"/>
  <c r="F5426" i="15"/>
  <c r="F5417" i="15"/>
  <c r="F5408" i="15"/>
  <c r="F5399" i="15"/>
  <c r="F5390" i="15"/>
  <c r="F5381" i="15"/>
  <c r="F5371" i="15"/>
  <c r="F5362" i="15"/>
  <c r="F5353" i="15"/>
  <c r="F5344" i="15"/>
  <c r="F5335" i="15"/>
  <c r="F5326" i="15"/>
  <c r="F5317" i="15"/>
  <c r="F5307" i="15"/>
  <c r="F5297" i="15"/>
  <c r="F5288" i="15"/>
  <c r="F5279" i="15"/>
  <c r="F5270" i="15"/>
  <c r="F5261" i="15"/>
  <c r="F5252" i="15"/>
  <c r="F5239" i="15"/>
  <c r="F5230" i="15"/>
  <c r="F5221" i="15"/>
  <c r="F5211" i="15"/>
  <c r="F5202" i="15"/>
  <c r="F5193" i="15"/>
  <c r="F5182" i="15"/>
  <c r="F5171" i="15"/>
  <c r="F5162" i="15"/>
  <c r="F5152" i="15"/>
  <c r="F5143" i="15"/>
  <c r="F5134" i="15"/>
  <c r="F5124" i="15"/>
  <c r="F5115" i="15"/>
  <c r="F5105" i="15"/>
  <c r="F5094" i="15"/>
  <c r="F5085" i="15"/>
  <c r="F5076" i="15"/>
  <c r="F5067" i="15"/>
  <c r="F5056" i="15"/>
  <c r="F5047" i="15"/>
  <c r="F5037" i="15"/>
  <c r="F5028" i="15"/>
  <c r="F5019" i="15"/>
  <c r="F5010" i="15"/>
  <c r="F5001" i="15"/>
  <c r="F4992" i="15"/>
  <c r="F4983" i="15"/>
  <c r="F4973" i="15"/>
  <c r="F4964" i="15"/>
  <c r="F4955" i="15"/>
  <c r="F4946" i="15"/>
  <c r="F4937" i="15"/>
  <c r="F4928" i="15"/>
  <c r="F4919" i="15"/>
  <c r="F4908" i="15"/>
  <c r="F4899" i="15"/>
  <c r="F4889" i="15"/>
  <c r="F4880" i="15"/>
  <c r="F4871" i="15"/>
  <c r="F4862" i="15"/>
  <c r="F4853" i="15"/>
  <c r="F4843" i="15"/>
  <c r="F4834" i="15"/>
  <c r="F4825" i="15"/>
  <c r="F4815" i="15"/>
  <c r="F4806" i="15"/>
  <c r="F4797" i="15"/>
  <c r="F4788" i="15"/>
  <c r="F4778" i="15"/>
  <c r="F4768" i="15"/>
  <c r="F4759" i="15"/>
  <c r="F5622" i="15"/>
  <c r="F5612" i="15"/>
  <c r="F5602" i="15"/>
  <c r="F5590" i="15"/>
  <c r="F5577" i="15"/>
  <c r="F5567" i="15"/>
  <c r="F5556" i="15"/>
  <c r="F5546" i="15"/>
  <c r="F5536" i="15"/>
  <c r="F5526" i="15"/>
  <c r="F5514" i="15"/>
  <c r="F5504" i="15"/>
  <c r="F5494" i="15"/>
  <c r="F5483" i="15"/>
  <c r="F5473" i="15"/>
  <c r="F5463" i="15"/>
  <c r="F5453" i="15"/>
  <c r="F5443" i="15"/>
  <c r="F5434" i="15"/>
  <c r="F5425" i="15"/>
  <c r="F5416" i="15"/>
  <c r="F5407" i="15"/>
  <c r="F5398" i="15"/>
  <c r="F5389" i="15"/>
  <c r="F5379" i="15"/>
  <c r="F5370" i="15"/>
  <c r="F5361" i="15"/>
  <c r="F5352" i="15"/>
  <c r="F5343" i="15"/>
  <c r="F5334" i="15"/>
  <c r="F5325" i="15"/>
  <c r="F5315" i="15"/>
  <c r="F5306" i="15"/>
  <c r="F5296" i="15"/>
  <c r="F5287" i="15"/>
  <c r="F5278" i="15"/>
  <c r="F5269" i="15"/>
  <c r="F5260" i="15"/>
  <c r="F5248" i="15"/>
  <c r="F5238" i="15"/>
  <c r="F5229" i="15"/>
  <c r="F5220" i="15"/>
  <c r="F5210" i="15"/>
  <c r="F5201" i="15"/>
  <c r="F5192" i="15"/>
  <c r="F5180" i="15"/>
  <c r="F5170" i="15"/>
  <c r="F5161" i="15"/>
  <c r="F5151" i="15"/>
  <c r="F5142" i="15"/>
  <c r="F5132" i="15"/>
  <c r="F5123" i="15"/>
  <c r="F5113" i="15"/>
  <c r="F5104" i="15"/>
  <c r="F5093" i="15"/>
  <c r="F5084" i="15"/>
  <c r="F5075" i="15"/>
  <c r="F5065" i="15"/>
  <c r="F5055" i="15"/>
  <c r="F5045" i="15"/>
  <c r="F5036" i="15"/>
  <c r="F5027" i="15"/>
  <c r="F5018" i="15"/>
  <c r="F5009" i="15"/>
  <c r="F5000" i="15"/>
  <c r="F4991" i="15"/>
  <c r="F4981" i="15"/>
  <c r="F4972" i="15"/>
  <c r="F4963" i="15"/>
  <c r="F4954" i="15"/>
  <c r="F4945" i="15"/>
  <c r="F4936" i="15"/>
  <c r="F4927" i="15"/>
  <c r="F4917" i="15"/>
  <c r="F4907" i="15"/>
  <c r="F4898" i="15"/>
  <c r="F4888" i="15"/>
  <c r="F4879" i="15"/>
  <c r="F4870" i="15"/>
  <c r="F4861" i="15"/>
  <c r="F4851" i="15"/>
  <c r="F4842" i="15"/>
  <c r="F4833" i="15"/>
  <c r="F4824" i="15"/>
  <c r="F4814" i="15"/>
  <c r="F5621" i="15"/>
  <c r="F5611" i="15"/>
  <c r="F5599" i="15"/>
  <c r="F5589" i="15"/>
  <c r="F5576" i="15"/>
  <c r="F5566" i="15"/>
  <c r="F5555" i="15"/>
  <c r="F5545" i="15"/>
  <c r="F5535" i="15"/>
  <c r="F5523" i="15"/>
  <c r="F5513" i="15"/>
  <c r="F5503" i="15"/>
  <c r="F5492" i="15"/>
  <c r="F5482" i="15"/>
  <c r="F5472" i="15"/>
  <c r="F5462" i="15"/>
  <c r="F5451" i="15"/>
  <c r="F5442" i="15"/>
  <c r="F5433" i="15"/>
  <c r="F5424" i="15"/>
  <c r="F5415" i="15"/>
  <c r="F5406" i="15"/>
  <c r="F5397" i="15"/>
  <c r="F5387" i="15"/>
  <c r="F5378" i="15"/>
  <c r="F5369" i="15"/>
  <c r="F5360" i="15"/>
  <c r="F5351" i="15"/>
  <c r="F5342" i="15"/>
  <c r="F5333" i="15"/>
  <c r="F5323" i="15"/>
  <c r="F5314" i="15"/>
  <c r="F5304" i="15"/>
  <c r="F5295" i="15"/>
  <c r="F5286" i="15"/>
  <c r="F5277" i="15"/>
  <c r="F5268" i="15"/>
  <c r="F5258" i="15"/>
  <c r="F5247" i="15"/>
  <c r="F5237" i="15"/>
  <c r="F5228" i="15"/>
  <c r="F5219" i="15"/>
  <c r="F5209" i="15"/>
  <c r="F5200" i="15"/>
  <c r="F5190" i="15"/>
  <c r="F5179" i="15"/>
  <c r="F5169" i="15"/>
  <c r="F5160" i="15"/>
  <c r="F5150" i="15"/>
  <c r="F5141" i="15"/>
  <c r="F5131" i="15"/>
  <c r="F5121" i="15"/>
  <c r="F5112" i="15"/>
  <c r="F5103" i="15"/>
  <c r="F5092" i="15"/>
  <c r="F5083" i="15"/>
  <c r="F5074" i="15"/>
  <c r="F5064" i="15"/>
  <c r="F5053" i="15"/>
  <c r="F5044" i="15"/>
  <c r="F5035" i="15"/>
  <c r="F5026" i="15"/>
  <c r="F5017" i="15"/>
  <c r="F5008" i="15"/>
  <c r="F4999" i="15"/>
  <c r="F4989" i="15"/>
  <c r="F4980" i="15"/>
  <c r="F4971" i="15"/>
  <c r="F4962" i="15"/>
  <c r="F4953" i="15"/>
  <c r="F4944" i="15"/>
  <c r="F4935" i="15"/>
  <c r="F4925" i="15"/>
  <c r="F4915" i="15"/>
  <c r="F4906" i="15"/>
  <c r="F4897" i="15"/>
  <c r="F4887" i="15"/>
  <c r="F4878" i="15"/>
  <c r="F4869" i="15"/>
  <c r="F4859" i="15"/>
  <c r="F4850" i="15"/>
  <c r="F4841" i="15"/>
  <c r="F4832" i="15"/>
  <c r="F4823" i="15"/>
  <c r="F4813" i="15"/>
  <c r="F5620" i="15"/>
  <c r="F5609" i="15"/>
  <c r="F5598" i="15"/>
  <c r="F5585" i="15"/>
  <c r="F5575" i="15"/>
  <c r="F5564" i="15"/>
  <c r="F5554" i="15"/>
  <c r="F5544" i="15"/>
  <c r="F5532" i="15"/>
  <c r="F5522" i="15"/>
  <c r="F5512" i="15"/>
  <c r="F5502" i="15"/>
  <c r="F5491" i="15"/>
  <c r="F5481" i="15"/>
  <c r="F5471" i="15"/>
  <c r="F5459" i="15"/>
  <c r="F5450" i="15"/>
  <c r="F5441" i="15"/>
  <c r="F5432" i="15"/>
  <c r="F5423" i="15"/>
  <c r="F5414" i="15"/>
  <c r="F5405" i="15"/>
  <c r="F5395" i="15"/>
  <c r="F5386" i="15"/>
  <c r="F5377" i="15"/>
  <c r="F5368" i="15"/>
  <c r="F5359" i="15"/>
  <c r="F5350" i="15"/>
  <c r="F5341" i="15"/>
  <c r="F5331" i="15"/>
  <c r="F5322" i="15"/>
  <c r="F5313" i="15"/>
  <c r="F5303" i="15"/>
  <c r="F5294" i="15"/>
  <c r="F5285" i="15"/>
  <c r="F5276" i="15"/>
  <c r="F5266" i="15"/>
  <c r="F5257" i="15"/>
  <c r="F5246" i="15"/>
  <c r="F5236" i="15"/>
  <c r="F5227" i="15"/>
  <c r="F5218" i="15"/>
  <c r="F5208" i="15"/>
  <c r="F5198" i="15"/>
  <c r="F5189" i="15"/>
  <c r="F5178" i="15"/>
  <c r="F5168" i="15"/>
  <c r="F5159" i="15"/>
  <c r="F5149" i="15"/>
  <c r="F5140" i="15"/>
  <c r="F5129" i="15"/>
  <c r="F5120" i="15"/>
  <c r="F5111" i="15"/>
  <c r="F5102" i="15"/>
  <c r="F5091" i="15"/>
  <c r="F5082" i="15"/>
  <c r="F5073" i="15"/>
  <c r="F5062" i="15"/>
  <c r="F5052" i="15"/>
  <c r="F5043" i="15"/>
  <c r="F5034" i="15"/>
  <c r="F5025" i="15"/>
  <c r="F5016" i="15"/>
  <c r="F5007" i="15"/>
  <c r="F4997" i="15"/>
  <c r="F4988" i="15"/>
  <c r="F4979" i="15"/>
  <c r="F4970" i="15"/>
  <c r="F4961" i="15"/>
  <c r="F4952" i="15"/>
  <c r="F4943" i="15"/>
  <c r="F4933" i="15"/>
  <c r="F4924" i="15"/>
  <c r="F4914" i="15"/>
  <c r="F4905" i="15"/>
  <c r="F4895" i="15"/>
  <c r="F4886" i="15"/>
  <c r="F4877" i="15"/>
  <c r="F4867" i="15"/>
  <c r="F4858" i="15"/>
  <c r="F4849" i="15"/>
  <c r="F4840" i="15"/>
  <c r="F4831" i="15"/>
  <c r="F4822" i="15"/>
  <c r="F4812" i="15"/>
  <c r="F5629" i="15"/>
  <c r="F5618" i="15"/>
  <c r="F5607" i="15"/>
  <c r="F5597" i="15"/>
  <c r="F5584" i="15"/>
  <c r="F5574" i="15"/>
  <c r="F5563" i="15"/>
  <c r="F5553" i="15"/>
  <c r="F5542" i="15"/>
  <c r="F5531" i="15"/>
  <c r="F5521" i="15"/>
  <c r="F5511" i="15"/>
  <c r="F5500" i="15"/>
  <c r="F5490" i="15"/>
  <c r="F5480" i="15"/>
  <c r="F5468" i="15"/>
  <c r="F5458" i="15"/>
  <c r="F5449" i="15"/>
  <c r="F5440" i="15"/>
  <c r="F5431" i="15"/>
  <c r="F5422" i="15"/>
  <c r="F5413" i="15"/>
  <c r="F5403" i="15"/>
  <c r="F5394" i="15"/>
  <c r="F5385" i="15"/>
  <c r="F5376" i="15"/>
  <c r="F5367" i="15"/>
  <c r="F5358" i="15"/>
  <c r="F5349" i="15"/>
  <c r="F5339" i="15"/>
  <c r="F5330" i="15"/>
  <c r="F5321" i="15"/>
  <c r="F5312" i="15"/>
  <c r="F5302" i="15"/>
  <c r="F5293" i="15"/>
  <c r="F5284" i="15"/>
  <c r="F5274" i="15"/>
  <c r="F5265" i="15"/>
  <c r="F5256" i="15"/>
  <c r="F5245" i="15"/>
  <c r="F5235" i="15"/>
  <c r="F5226" i="15"/>
  <c r="F5217" i="15"/>
  <c r="F5206" i="15"/>
  <c r="F5197" i="15"/>
  <c r="F5188" i="15"/>
  <c r="F5177" i="15"/>
  <c r="F5167" i="15"/>
  <c r="F5157" i="15"/>
  <c r="F5148" i="15"/>
  <c r="F5138" i="15"/>
  <c r="F5128" i="15"/>
  <c r="F5119" i="15"/>
  <c r="F5110" i="15"/>
  <c r="F5101" i="15"/>
  <c r="F5090" i="15"/>
  <c r="F5081" i="15"/>
  <c r="F5071" i="15"/>
  <c r="F5061" i="15"/>
  <c r="F5051" i="15"/>
  <c r="F5042" i="15"/>
  <c r="F5033" i="15"/>
  <c r="F5024" i="15"/>
  <c r="F5015" i="15"/>
  <c r="F5005" i="15"/>
  <c r="F4996" i="15"/>
  <c r="F4987" i="15"/>
  <c r="F4978" i="15"/>
  <c r="F4969" i="15"/>
  <c r="F4960" i="15"/>
  <c r="F4951" i="15"/>
  <c r="F4941" i="15"/>
  <c r="F4932" i="15"/>
  <c r="F4923" i="15"/>
  <c r="F4913" i="15"/>
  <c r="F4904" i="15"/>
  <c r="F4894" i="15"/>
  <c r="F4885" i="15"/>
  <c r="F4875" i="15"/>
  <c r="F4866" i="15"/>
  <c r="F4857" i="15"/>
  <c r="F4848" i="15"/>
  <c r="F4839" i="15"/>
  <c r="F4830" i="15"/>
  <c r="F4821" i="15"/>
  <c r="F4810" i="15"/>
  <c r="F4801" i="15"/>
  <c r="F5627" i="15"/>
  <c r="F5617" i="15"/>
  <c r="F5606" i="15"/>
  <c r="F5596" i="15"/>
  <c r="F5583" i="15"/>
  <c r="F5572" i="15"/>
  <c r="F5562" i="15"/>
  <c r="F5551" i="15"/>
  <c r="F5540" i="15"/>
  <c r="F5530" i="15"/>
  <c r="F5520" i="15"/>
  <c r="F5510" i="15"/>
  <c r="F5499" i="15"/>
  <c r="F5489" i="15"/>
  <c r="F5478" i="15"/>
  <c r="F5467" i="15"/>
  <c r="F5457" i="15"/>
  <c r="F5448" i="15"/>
  <c r="F5439" i="15"/>
  <c r="F5430" i="15"/>
  <c r="F5421" i="15"/>
  <c r="F5411" i="15"/>
  <c r="F5402" i="15"/>
  <c r="F5393" i="15"/>
  <c r="F5384" i="15"/>
  <c r="F5375" i="15"/>
  <c r="F5366" i="15"/>
  <c r="F5357" i="15"/>
  <c r="F5347" i="15"/>
  <c r="F5338" i="15"/>
  <c r="F5329" i="15"/>
  <c r="F5320" i="15"/>
  <c r="F5311" i="15"/>
  <c r="F5301" i="15"/>
  <c r="F5292" i="15"/>
  <c r="F5282" i="15"/>
  <c r="F5273" i="15"/>
  <c r="F5264" i="15"/>
  <c r="F5255" i="15"/>
  <c r="F5244" i="15"/>
  <c r="F5234" i="15"/>
  <c r="F5225" i="15"/>
  <c r="F5214" i="15"/>
  <c r="F5205" i="15"/>
  <c r="F5196" i="15"/>
  <c r="F5187" i="15"/>
  <c r="F5176" i="15"/>
  <c r="F5166" i="15"/>
  <c r="F5156" i="15"/>
  <c r="F5146" i="15"/>
  <c r="F5137" i="15"/>
  <c r="F5127" i="15"/>
  <c r="F5118" i="15"/>
  <c r="F5109" i="15"/>
  <c r="F5100" i="15"/>
  <c r="F5089" i="15"/>
  <c r="F5079" i="15"/>
  <c r="F5070" i="15"/>
  <c r="F5060" i="15"/>
  <c r="F5050" i="15"/>
  <c r="F5041" i="15"/>
  <c r="F5032" i="15"/>
  <c r="F5023" i="15"/>
  <c r="F5013" i="15"/>
  <c r="F5004" i="15"/>
  <c r="F4995" i="15"/>
  <c r="F4986" i="15"/>
  <c r="F4977" i="15"/>
  <c r="F4968" i="15"/>
  <c r="F4959" i="15"/>
  <c r="F4949" i="15"/>
  <c r="F4940" i="15"/>
  <c r="F4931" i="15"/>
  <c r="F4922" i="15"/>
  <c r="F4912" i="15"/>
  <c r="F4903" i="15"/>
  <c r="F4893" i="15"/>
  <c r="F4883" i="15"/>
  <c r="F4874" i="15"/>
  <c r="F4865" i="15"/>
  <c r="F4856" i="15"/>
  <c r="F4847" i="15"/>
  <c r="F4838" i="15"/>
  <c r="F4829" i="15"/>
  <c r="F4819" i="15"/>
  <c r="F4809" i="15"/>
  <c r="F4800" i="15"/>
  <c r="F4791" i="15"/>
  <c r="F4782" i="15"/>
  <c r="F4772" i="15"/>
  <c r="F4763" i="15"/>
  <c r="F4753" i="15"/>
  <c r="F4744" i="15"/>
  <c r="F4735" i="15"/>
  <c r="F4726" i="15"/>
  <c r="F4717" i="15"/>
  <c r="F4707" i="15"/>
  <c r="F4697" i="15"/>
  <c r="F4687" i="15"/>
  <c r="F4678" i="15"/>
  <c r="F4669" i="15"/>
  <c r="F4659" i="15"/>
  <c r="F4649" i="15"/>
  <c r="F4641" i="15"/>
  <c r="F4633" i="15"/>
  <c r="F4625" i="15"/>
  <c r="F4617" i="15"/>
  <c r="F4609" i="15"/>
  <c r="F4601" i="15"/>
  <c r="F4593" i="15"/>
  <c r="F4585" i="15"/>
  <c r="F4577" i="15"/>
  <c r="F4569" i="15"/>
  <c r="F4561" i="15"/>
  <c r="F4553" i="15"/>
  <c r="F4545" i="15"/>
  <c r="F4536" i="15"/>
  <c r="F4528" i="15"/>
  <c r="F4520" i="15"/>
  <c r="F4512" i="15"/>
  <c r="F4504" i="15"/>
  <c r="F4494" i="15"/>
  <c r="F4486" i="15"/>
  <c r="F4474" i="15"/>
  <c r="F4466" i="15"/>
  <c r="F4458" i="15"/>
  <c r="F4450" i="15"/>
  <c r="F4442" i="15"/>
  <c r="F4434" i="15"/>
  <c r="F4426" i="15"/>
  <c r="F4418" i="15"/>
  <c r="F4409" i="15"/>
  <c r="F4401" i="15"/>
  <c r="F4393" i="15"/>
  <c r="F4385" i="15"/>
  <c r="F4377" i="15"/>
  <c r="F4369" i="15"/>
  <c r="F4361" i="15"/>
  <c r="F4353" i="15"/>
  <c r="F4345" i="15"/>
  <c r="F4337" i="15"/>
  <c r="F4329" i="15"/>
  <c r="F4321" i="15"/>
  <c r="F4312" i="15"/>
  <c r="F4303" i="15"/>
  <c r="F4295" i="15"/>
  <c r="F4287" i="15"/>
  <c r="F4279" i="15"/>
  <c r="F4271" i="15"/>
  <c r="F4262" i="15"/>
  <c r="F4252" i="15"/>
  <c r="F4244" i="15"/>
  <c r="F4236" i="15"/>
  <c r="F4228" i="15"/>
  <c r="F4220" i="15"/>
  <c r="F4212" i="15"/>
  <c r="F4204" i="15"/>
  <c r="F4195" i="15"/>
  <c r="F4187" i="15"/>
  <c r="F4179" i="15"/>
  <c r="F4171" i="15"/>
  <c r="F4163" i="15"/>
  <c r="F4155" i="15"/>
  <c r="F4147" i="15"/>
  <c r="F4137" i="15"/>
  <c r="F4807" i="15"/>
  <c r="F4792" i="15"/>
  <c r="F4775" i="15"/>
  <c r="F4760" i="15"/>
  <c r="F4749" i="15"/>
  <c r="F4739" i="15"/>
  <c r="F4728" i="15"/>
  <c r="F4718" i="15"/>
  <c r="F4706" i="15"/>
  <c r="F4694" i="15"/>
  <c r="F4684" i="15"/>
  <c r="F4673" i="15"/>
  <c r="F4663" i="15"/>
  <c r="F4651" i="15"/>
  <c r="F4642" i="15"/>
  <c r="F4632" i="15"/>
  <c r="F4623" i="15"/>
  <c r="F4614" i="15"/>
  <c r="F4605" i="15"/>
  <c r="F4596" i="15"/>
  <c r="F4587" i="15"/>
  <c r="F4578" i="15"/>
  <c r="F4568" i="15"/>
  <c r="F4559" i="15"/>
  <c r="F4550" i="15"/>
  <c r="F4541" i="15"/>
  <c r="F4531" i="15"/>
  <c r="F4522" i="15"/>
  <c r="F4513" i="15"/>
  <c r="F4503" i="15"/>
  <c r="F4492" i="15"/>
  <c r="F4483" i="15"/>
  <c r="F4470" i="15"/>
  <c r="F4461" i="15"/>
  <c r="F4452" i="15"/>
  <c r="F4443" i="15"/>
  <c r="F4433" i="15"/>
  <c r="F4424" i="15"/>
  <c r="F4415" i="15"/>
  <c r="F4405" i="15"/>
  <c r="F4396" i="15"/>
  <c r="F4387" i="15"/>
  <c r="F4378" i="15"/>
  <c r="F4368" i="15"/>
  <c r="F4359" i="15"/>
  <c r="F4350" i="15"/>
  <c r="F4341" i="15"/>
  <c r="F4332" i="15"/>
  <c r="F4323" i="15"/>
  <c r="F4313" i="15"/>
  <c r="F4302" i="15"/>
  <c r="F4293" i="15"/>
  <c r="F4284" i="15"/>
  <c r="F4275" i="15"/>
  <c r="F4265" i="15"/>
  <c r="F4255" i="15"/>
  <c r="F4245" i="15"/>
  <c r="F4235" i="15"/>
  <c r="F4226" i="15"/>
  <c r="F4217" i="15"/>
  <c r="F4208" i="15"/>
  <c r="F4198" i="15"/>
  <c r="F4189" i="15"/>
  <c r="F4180" i="15"/>
  <c r="F4170" i="15"/>
  <c r="F4161" i="15"/>
  <c r="F4152" i="15"/>
  <c r="F4141" i="15"/>
  <c r="F4131" i="15"/>
  <c r="F4123" i="15"/>
  <c r="F4115" i="15"/>
  <c r="F4107" i="15"/>
  <c r="F4099" i="15"/>
  <c r="F4091" i="15"/>
  <c r="F4083" i="15"/>
  <c r="F4074" i="15"/>
  <c r="F4066" i="15"/>
  <c r="F4058" i="15"/>
  <c r="F4050" i="15"/>
  <c r="F4042" i="15"/>
  <c r="F4033" i="15"/>
  <c r="F4025" i="15"/>
  <c r="F4017" i="15"/>
  <c r="F4008" i="15"/>
  <c r="F4000" i="15"/>
  <c r="F3992" i="15"/>
  <c r="F4805" i="15"/>
  <c r="F4789" i="15"/>
  <c r="F4774" i="15"/>
  <c r="F4758" i="15"/>
  <c r="F4748" i="15"/>
  <c r="F4737" i="15"/>
  <c r="F4727" i="15"/>
  <c r="F4716" i="15"/>
  <c r="F4704" i="15"/>
  <c r="F4693" i="15"/>
  <c r="F4682" i="15"/>
  <c r="F4672" i="15"/>
  <c r="F4661" i="15"/>
  <c r="F4650" i="15"/>
  <c r="F4640" i="15"/>
  <c r="F4631" i="15"/>
  <c r="F4622" i="15"/>
  <c r="F4613" i="15"/>
  <c r="F4604" i="15"/>
  <c r="F4595" i="15"/>
  <c r="F4586" i="15"/>
  <c r="F4576" i="15"/>
  <c r="F4567" i="15"/>
  <c r="F4558" i="15"/>
  <c r="F4549" i="15"/>
  <c r="F4540" i="15"/>
  <c r="F4530" i="15"/>
  <c r="F4521" i="15"/>
  <c r="F4511" i="15"/>
  <c r="F4502" i="15"/>
  <c r="F4491" i="15"/>
  <c r="F4482" i="15"/>
  <c r="F4469" i="15"/>
  <c r="F4460" i="15"/>
  <c r="F4451" i="15"/>
  <c r="F4441" i="15"/>
  <c r="F4432" i="15"/>
  <c r="F4423" i="15"/>
  <c r="F4414" i="15"/>
  <c r="F4404" i="15"/>
  <c r="F4395" i="15"/>
  <c r="F4386" i="15"/>
  <c r="F4376" i="15"/>
  <c r="F4367" i="15"/>
  <c r="F4358" i="15"/>
  <c r="F4349" i="15"/>
  <c r="F4340" i="15"/>
  <c r="F4331" i="15"/>
  <c r="F4322" i="15"/>
  <c r="F4311" i="15"/>
  <c r="F4301" i="15"/>
  <c r="F4292" i="15"/>
  <c r="F4283" i="15"/>
  <c r="F4274" i="15"/>
  <c r="F4264" i="15"/>
  <c r="F4254" i="15"/>
  <c r="F4243" i="15"/>
  <c r="F4234" i="15"/>
  <c r="F4225" i="15"/>
  <c r="F4216" i="15"/>
  <c r="F4207" i="15"/>
  <c r="F4197" i="15"/>
  <c r="F4188" i="15"/>
  <c r="F4178" i="15"/>
  <c r="F4169" i="15"/>
  <c r="F4160" i="15"/>
  <c r="F4151" i="15"/>
  <c r="F4140" i="15"/>
  <c r="F4130" i="15"/>
  <c r="F4122" i="15"/>
  <c r="F4114" i="15"/>
  <c r="F4106" i="15"/>
  <c r="F4098" i="15"/>
  <c r="F4090" i="15"/>
  <c r="F4082" i="15"/>
  <c r="F4073" i="15"/>
  <c r="F4065" i="15"/>
  <c r="F4057" i="15"/>
  <c r="F4049" i="15"/>
  <c r="F4041" i="15"/>
  <c r="F4032" i="15"/>
  <c r="F4024" i="15"/>
  <c r="F4016" i="15"/>
  <c r="F4007" i="15"/>
  <c r="F3999" i="15"/>
  <c r="F4804" i="15"/>
  <c r="F4786" i="15"/>
  <c r="F4773" i="15"/>
  <c r="F4757" i="15"/>
  <c r="F4747" i="15"/>
  <c r="F4736" i="15"/>
  <c r="F4725" i="15"/>
  <c r="F4715" i="15"/>
  <c r="F4703" i="15"/>
  <c r="F4692" i="15"/>
  <c r="F4681" i="15"/>
  <c r="F4671" i="15"/>
  <c r="F4660" i="15"/>
  <c r="F4648" i="15"/>
  <c r="F4639" i="15"/>
  <c r="F4630" i="15"/>
  <c r="F4621" i="15"/>
  <c r="F4612" i="15"/>
  <c r="F4603" i="15"/>
  <c r="F4594" i="15"/>
  <c r="F4584" i="15"/>
  <c r="F4575" i="15"/>
  <c r="F4566" i="15"/>
  <c r="F4557" i="15"/>
  <c r="F4548" i="15"/>
  <c r="F4539" i="15"/>
  <c r="F4529" i="15"/>
  <c r="F4519" i="15"/>
  <c r="F4510" i="15"/>
  <c r="F4501" i="15"/>
  <c r="F4490" i="15"/>
  <c r="F4481" i="15"/>
  <c r="F4468" i="15"/>
  <c r="F4459" i="15"/>
  <c r="F4449" i="15"/>
  <c r="F4440" i="15"/>
  <c r="F4431" i="15"/>
  <c r="F4422" i="15"/>
  <c r="F4413" i="15"/>
  <c r="F4403" i="15"/>
  <c r="F4394" i="15"/>
  <c r="F4384" i="15"/>
  <c r="F4375" i="15"/>
  <c r="F4366" i="15"/>
  <c r="F4357" i="15"/>
  <c r="F4348" i="15"/>
  <c r="F4339" i="15"/>
  <c r="F4330" i="15"/>
  <c r="F4320" i="15"/>
  <c r="F4310" i="15"/>
  <c r="F4300" i="15"/>
  <c r="F4291" i="15"/>
  <c r="F4282" i="15"/>
  <c r="F4273" i="15"/>
  <c r="F4263" i="15"/>
  <c r="F4251" i="15"/>
  <c r="F4242" i="15"/>
  <c r="F4233" i="15"/>
  <c r="F4224" i="15"/>
  <c r="F4215" i="15"/>
  <c r="F4206" i="15"/>
  <c r="F4196" i="15"/>
  <c r="F4186" i="15"/>
  <c r="F4177" i="15"/>
  <c r="F4168" i="15"/>
  <c r="F4159" i="15"/>
  <c r="F4150" i="15"/>
  <c r="F4139" i="15"/>
  <c r="F4129" i="15"/>
  <c r="F4121" i="15"/>
  <c r="F4113" i="15"/>
  <c r="F4105" i="15"/>
  <c r="F4097" i="15"/>
  <c r="F4089" i="15"/>
  <c r="F4080" i="15"/>
  <c r="F4072" i="15"/>
  <c r="F4064" i="15"/>
  <c r="F4056" i="15"/>
  <c r="F4048" i="15"/>
  <c r="F4040" i="15"/>
  <c r="F4031" i="15"/>
  <c r="F4023" i="15"/>
  <c r="F4015" i="15"/>
  <c r="F4006" i="15"/>
  <c r="F3998" i="15"/>
  <c r="F3990" i="15"/>
  <c r="F4802" i="15"/>
  <c r="F4785" i="15"/>
  <c r="F4769" i="15"/>
  <c r="F4756" i="15"/>
  <c r="F4745" i="15"/>
  <c r="F4734" i="15"/>
  <c r="F4724" i="15"/>
  <c r="F4713" i="15"/>
  <c r="F4702" i="15"/>
  <c r="F4691" i="15"/>
  <c r="F4680" i="15"/>
  <c r="F4670" i="15"/>
  <c r="F4658" i="15"/>
  <c r="F4647" i="15"/>
  <c r="F4638" i="15"/>
  <c r="F4629" i="15"/>
  <c r="F4620" i="15"/>
  <c r="F4611" i="15"/>
  <c r="F4602" i="15"/>
  <c r="F4592" i="15"/>
  <c r="F4583" i="15"/>
  <c r="F4574" i="15"/>
  <c r="F4565" i="15"/>
  <c r="F4556" i="15"/>
  <c r="F4547" i="15"/>
  <c r="F4537" i="15"/>
  <c r="F4527" i="15"/>
  <c r="F4518" i="15"/>
  <c r="F4509" i="15"/>
  <c r="F4498" i="15"/>
  <c r="F4489" i="15"/>
  <c r="F4476" i="15"/>
  <c r="F4467" i="15"/>
  <c r="F4457" i="15"/>
  <c r="F4448" i="15"/>
  <c r="F4439" i="15"/>
  <c r="F4430" i="15"/>
  <c r="F4421" i="15"/>
  <c r="F4411" i="15"/>
  <c r="F4402" i="15"/>
  <c r="F4392" i="15"/>
  <c r="F4383" i="15"/>
  <c r="F4374" i="15"/>
  <c r="F4365" i="15"/>
  <c r="F4356" i="15"/>
  <c r="F4347" i="15"/>
  <c r="F4338" i="15"/>
  <c r="F4328" i="15"/>
  <c r="F4319" i="15"/>
  <c r="F4309" i="15"/>
  <c r="F4299" i="15"/>
  <c r="F4290" i="15"/>
  <c r="F4281" i="15"/>
  <c r="F4272" i="15"/>
  <c r="F4260" i="15"/>
  <c r="F4250" i="15"/>
  <c r="F4241" i="15"/>
  <c r="F4232" i="15"/>
  <c r="F4223" i="15"/>
  <c r="F4214" i="15"/>
  <c r="F4205" i="15"/>
  <c r="F4194" i="15"/>
  <c r="F4185" i="15"/>
  <c r="F4176" i="15"/>
  <c r="F4167" i="15"/>
  <c r="F4158" i="15"/>
  <c r="F4149" i="15"/>
  <c r="F4138" i="15"/>
  <c r="F4128" i="15"/>
  <c r="F4120" i="15"/>
  <c r="F4112" i="15"/>
  <c r="F4104" i="15"/>
  <c r="F4096" i="15"/>
  <c r="F4088" i="15"/>
  <c r="F4079" i="15"/>
  <c r="F4071" i="15"/>
  <c r="F4063" i="15"/>
  <c r="F4055" i="15"/>
  <c r="F4047" i="15"/>
  <c r="F4039" i="15"/>
  <c r="F4030" i="15"/>
  <c r="F4022" i="15"/>
  <c r="F4014" i="15"/>
  <c r="F4005" i="15"/>
  <c r="F3997" i="15"/>
  <c r="F4798" i="15"/>
  <c r="F4784" i="15"/>
  <c r="F4767" i="15"/>
  <c r="F4755" i="15"/>
  <c r="F4743" i="15"/>
  <c r="F4733" i="15"/>
  <c r="F4723" i="15"/>
  <c r="F4712" i="15"/>
  <c r="F4701" i="15"/>
  <c r="F4690" i="15"/>
  <c r="F4679" i="15"/>
  <c r="F4668" i="15"/>
  <c r="F4657" i="15"/>
  <c r="F4646" i="15"/>
  <c r="F4637" i="15"/>
  <c r="F4628" i="15"/>
  <c r="F4619" i="15"/>
  <c r="F4610" i="15"/>
  <c r="F4600" i="15"/>
  <c r="F4591" i="15"/>
  <c r="F4582" i="15"/>
  <c r="F4573" i="15"/>
  <c r="F4564" i="15"/>
  <c r="F4555" i="15"/>
  <c r="F4546" i="15"/>
  <c r="F4535" i="15"/>
  <c r="F4526" i="15"/>
  <c r="F4517" i="15"/>
  <c r="F4508" i="15"/>
  <c r="F4497" i="15"/>
  <c r="F4488" i="15"/>
  <c r="F4475" i="15"/>
  <c r="F4465" i="15"/>
  <c r="F4456" i="15"/>
  <c r="F4447" i="15"/>
  <c r="F4438" i="15"/>
  <c r="F4429" i="15"/>
  <c r="F4420" i="15"/>
  <c r="F4410" i="15"/>
  <c r="F4400" i="15"/>
  <c r="F4391" i="15"/>
  <c r="F4382" i="15"/>
  <c r="F4373" i="15"/>
  <c r="F4364" i="15"/>
  <c r="F4355" i="15"/>
  <c r="F4346" i="15"/>
  <c r="F4336" i="15"/>
  <c r="F4327" i="15"/>
  <c r="F4318" i="15"/>
  <c r="F4308" i="15"/>
  <c r="F4298" i="15"/>
  <c r="F4289" i="15"/>
  <c r="F4280" i="15"/>
  <c r="F4269" i="15"/>
  <c r="F4259" i="15"/>
  <c r="F4249" i="15"/>
  <c r="F4240" i="15"/>
  <c r="F4231" i="15"/>
  <c r="F4222" i="15"/>
  <c r="F4213" i="15"/>
  <c r="F4203" i="15"/>
  <c r="F4193" i="15"/>
  <c r="F4184" i="15"/>
  <c r="F4175" i="15"/>
  <c r="F4166" i="15"/>
  <c r="F4157" i="15"/>
  <c r="F4148" i="15"/>
  <c r="F4136" i="15"/>
  <c r="F4127" i="15"/>
  <c r="F4119" i="15"/>
  <c r="F4111" i="15"/>
  <c r="F4103" i="15"/>
  <c r="F4095" i="15"/>
  <c r="F4087" i="15"/>
  <c r="F4078" i="15"/>
  <c r="F4070" i="15"/>
  <c r="F4062" i="15"/>
  <c r="F4054" i="15"/>
  <c r="F4046" i="15"/>
  <c r="F4038" i="15"/>
  <c r="F4029" i="15"/>
  <c r="F4021" i="15"/>
  <c r="F4012" i="15"/>
  <c r="F4004" i="15"/>
  <c r="F3996" i="15"/>
  <c r="F4796" i="15"/>
  <c r="F4783" i="15"/>
  <c r="F4766" i="15"/>
  <c r="F4752" i="15"/>
  <c r="F4742" i="15"/>
  <c r="F4732" i="15"/>
  <c r="F4721" i="15"/>
  <c r="F4711" i="15"/>
  <c r="F4700" i="15"/>
  <c r="F4689" i="15"/>
  <c r="F4677" i="15"/>
  <c r="F4667" i="15"/>
  <c r="F4656" i="15"/>
  <c r="F4645" i="15"/>
  <c r="F4636" i="15"/>
  <c r="F4627" i="15"/>
  <c r="F4618" i="15"/>
  <c r="F4608" i="15"/>
  <c r="F4599" i="15"/>
  <c r="F4590" i="15"/>
  <c r="F4581" i="15"/>
  <c r="F4572" i="15"/>
  <c r="F4563" i="15"/>
  <c r="F4554" i="15"/>
  <c r="F4544" i="15"/>
  <c r="F4534" i="15"/>
  <c r="F4525" i="15"/>
  <c r="F4516" i="15"/>
  <c r="F4507" i="15"/>
  <c r="F4496" i="15"/>
  <c r="F4487" i="15"/>
  <c r="F4473" i="15"/>
  <c r="F4464" i="15"/>
  <c r="F4455" i="15"/>
  <c r="F4446" i="15"/>
  <c r="F4437" i="15"/>
  <c r="F4428" i="15"/>
  <c r="F4419" i="15"/>
  <c r="F4408" i="15"/>
  <c r="F4399" i="15"/>
  <c r="F4390" i="15"/>
  <c r="F4381" i="15"/>
  <c r="F4372" i="15"/>
  <c r="F4363" i="15"/>
  <c r="F4354" i="15"/>
  <c r="F4344" i="15"/>
  <c r="F4335" i="15"/>
  <c r="F4326" i="15"/>
  <c r="F4317" i="15"/>
  <c r="F4306" i="15"/>
  <c r="F4297" i="15"/>
  <c r="F4288" i="15"/>
  <c r="F4278" i="15"/>
  <c r="F4268" i="15"/>
  <c r="F4258" i="15"/>
  <c r="F4248" i="15"/>
  <c r="F4239" i="15"/>
  <c r="F4230" i="15"/>
  <c r="F4221" i="15"/>
  <c r="F4211" i="15"/>
  <c r="F4201" i="15"/>
  <c r="F4192" i="15"/>
  <c r="F4183" i="15"/>
  <c r="F4174" i="15"/>
  <c r="F4165" i="15"/>
  <c r="F4156" i="15"/>
  <c r="F4146" i="15"/>
  <c r="F4135" i="15"/>
  <c r="F4126" i="15"/>
  <c r="F4118" i="15"/>
  <c r="F4110" i="15"/>
  <c r="F4102" i="15"/>
  <c r="F4094" i="15"/>
  <c r="F4086" i="15"/>
  <c r="F4077" i="15"/>
  <c r="F4069" i="15"/>
  <c r="F4061" i="15"/>
  <c r="F4053" i="15"/>
  <c r="F4045" i="15"/>
  <c r="F4037" i="15"/>
  <c r="F4028" i="15"/>
  <c r="F4020" i="15"/>
  <c r="F4011" i="15"/>
  <c r="F4003" i="15"/>
  <c r="F3995" i="15"/>
  <c r="F4826" i="15"/>
  <c r="F4794" i="15"/>
  <c r="F4780" i="15"/>
  <c r="F4765" i="15"/>
  <c r="F4751" i="15"/>
  <c r="F4741" i="15"/>
  <c r="F4731" i="15"/>
  <c r="F4720" i="15"/>
  <c r="F4710" i="15"/>
  <c r="F4699" i="15"/>
  <c r="F4686" i="15"/>
  <c r="F4675" i="15"/>
  <c r="F4665" i="15"/>
  <c r="F4653" i="15"/>
  <c r="F4644" i="15"/>
  <c r="F4635" i="15"/>
  <c r="F4626" i="15"/>
  <c r="F4616" i="15"/>
  <c r="F4607" i="15"/>
  <c r="F4598" i="15"/>
  <c r="F4589" i="15"/>
  <c r="F4580" i="15"/>
  <c r="F4571" i="15"/>
  <c r="F4562" i="15"/>
  <c r="F4552" i="15"/>
  <c r="F4543" i="15"/>
  <c r="F4533" i="15"/>
  <c r="F4524" i="15"/>
  <c r="F4515" i="15"/>
  <c r="F4506" i="15"/>
  <c r="F4495" i="15"/>
  <c r="F4485" i="15"/>
  <c r="F4472" i="15"/>
  <c r="F4463" i="15"/>
  <c r="F4454" i="15"/>
  <c r="F4445" i="15"/>
  <c r="F4436" i="15"/>
  <c r="F4427" i="15"/>
  <c r="F4417" i="15"/>
  <c r="F4407" i="15"/>
  <c r="F4398" i="15"/>
  <c r="F4389" i="15"/>
  <c r="F4380" i="15"/>
  <c r="F4371" i="15"/>
  <c r="F4362" i="15"/>
  <c r="F4352" i="15"/>
  <c r="F4343" i="15"/>
  <c r="F4334" i="15"/>
  <c r="F4325" i="15"/>
  <c r="F4316" i="15"/>
  <c r="F4305" i="15"/>
  <c r="F4296" i="15"/>
  <c r="F4286" i="15"/>
  <c r="F4277" i="15"/>
  <c r="F4267" i="15"/>
  <c r="F4257" i="15"/>
  <c r="F4247" i="15"/>
  <c r="F4238" i="15"/>
  <c r="F4229" i="15"/>
  <c r="F4219" i="15"/>
  <c r="F4210" i="15"/>
  <c r="F4200" i="15"/>
  <c r="F4191" i="15"/>
  <c r="F4182" i="15"/>
  <c r="F4173" i="15"/>
  <c r="F4164" i="15"/>
  <c r="F4154" i="15"/>
  <c r="F4145" i="15"/>
  <c r="F4133" i="15"/>
  <c r="F4125" i="15"/>
  <c r="F4117" i="15"/>
  <c r="F4109" i="15"/>
  <c r="F4101" i="15"/>
  <c r="F4093" i="15"/>
  <c r="F4085" i="15"/>
  <c r="F4076" i="15"/>
  <c r="F4068" i="15"/>
  <c r="F4060" i="15"/>
  <c r="F4052" i="15"/>
  <c r="F4044" i="15"/>
  <c r="F4036" i="15"/>
  <c r="F4027" i="15"/>
  <c r="F4019" i="15"/>
  <c r="F4010" i="15"/>
  <c r="F4002" i="15"/>
  <c r="F3994" i="15"/>
  <c r="F4816" i="15"/>
  <c r="F4793" i="15"/>
  <c r="F4776" i="15"/>
  <c r="F4764" i="15"/>
  <c r="F4750" i="15"/>
  <c r="F4740" i="15"/>
  <c r="F4729" i="15"/>
  <c r="F4719" i="15"/>
  <c r="F4708" i="15"/>
  <c r="F4695" i="15"/>
  <c r="F4685" i="15"/>
  <c r="F4674" i="15"/>
  <c r="F4664" i="15"/>
  <c r="F4652" i="15"/>
  <c r="F4643" i="15"/>
  <c r="F4634" i="15"/>
  <c r="F4624" i="15"/>
  <c r="F4615" i="15"/>
  <c r="F4606" i="15"/>
  <c r="F4597" i="15"/>
  <c r="F4588" i="15"/>
  <c r="F4579" i="15"/>
  <c r="F4570" i="15"/>
  <c r="F4560" i="15"/>
  <c r="F4551" i="15"/>
  <c r="F4542" i="15"/>
  <c r="F4532" i="15"/>
  <c r="F4523" i="15"/>
  <c r="F4514" i="15"/>
  <c r="F4505" i="15"/>
  <c r="F4493" i="15"/>
  <c r="F4484" i="15"/>
  <c r="F4471" i="15"/>
  <c r="F4462" i="15"/>
  <c r="F4453" i="15"/>
  <c r="F4444" i="15"/>
  <c r="F4435" i="15"/>
  <c r="F4425" i="15"/>
  <c r="F4416" i="15"/>
  <c r="F4406" i="15"/>
  <c r="F4397" i="15"/>
  <c r="F4388" i="15"/>
  <c r="F4379" i="15"/>
  <c r="F4370" i="15"/>
  <c r="F4360" i="15"/>
  <c r="F4351" i="15"/>
  <c r="F4342" i="15"/>
  <c r="F4333" i="15"/>
  <c r="F4324" i="15"/>
  <c r="F4314" i="15"/>
  <c r="F4304" i="15"/>
  <c r="F4294" i="15"/>
  <c r="F4285" i="15"/>
  <c r="F4276" i="15"/>
  <c r="F4266" i="15"/>
  <c r="F4256" i="15"/>
  <c r="F4246" i="15"/>
  <c r="F4237" i="15"/>
  <c r="F4227" i="15"/>
  <c r="F4218" i="15"/>
  <c r="F4209" i="15"/>
  <c r="F4199" i="15"/>
  <c r="F4190" i="15"/>
  <c r="F4181" i="15"/>
  <c r="F4172" i="15"/>
  <c r="F4162" i="15"/>
  <c r="F4153" i="15"/>
  <c r="F4144" i="15"/>
  <c r="F4132" i="15"/>
  <c r="F4124" i="15"/>
  <c r="F4116" i="15"/>
  <c r="F4108" i="15"/>
  <c r="F4100" i="15"/>
  <c r="F4092" i="15"/>
  <c r="F4084" i="15"/>
  <c r="F4075" i="15"/>
  <c r="F4067" i="15"/>
  <c r="F4059" i="15"/>
  <c r="F4051" i="15"/>
  <c r="F4043" i="15"/>
  <c r="F4034" i="15"/>
  <c r="F4026" i="15"/>
  <c r="F4018" i="15"/>
  <c r="F4009" i="15"/>
  <c r="F4001" i="15"/>
  <c r="F3993" i="15"/>
  <c r="F3985" i="15"/>
  <c r="F3977" i="15"/>
  <c r="F3969" i="15"/>
  <c r="F3961" i="15"/>
  <c r="F3946" i="15"/>
  <c r="F3938" i="15"/>
  <c r="F3930" i="15"/>
  <c r="F3922" i="15"/>
  <c r="F3914" i="15"/>
  <c r="F3906" i="15"/>
  <c r="F3898" i="15"/>
  <c r="F3890" i="15"/>
  <c r="F3882" i="15"/>
  <c r="F3874" i="15"/>
  <c r="F3866" i="15"/>
  <c r="F3858" i="15"/>
  <c r="F3850" i="15"/>
  <c r="F3842" i="15"/>
  <c r="F3834" i="15"/>
  <c r="F3826" i="15"/>
  <c r="F3818" i="15"/>
  <c r="F3810" i="15"/>
  <c r="F3802" i="15"/>
  <c r="F3794" i="15"/>
  <c r="F3786" i="15"/>
  <c r="F3778" i="15"/>
  <c r="F3769" i="15"/>
  <c r="F3761" i="15"/>
  <c r="F3753" i="15"/>
  <c r="F3745" i="15"/>
  <c r="F3737" i="15"/>
  <c r="F3728" i="15"/>
  <c r="F3720" i="15"/>
  <c r="F3666" i="15"/>
  <c r="F3658" i="15"/>
  <c r="F3650" i="15"/>
  <c r="F3642" i="15"/>
  <c r="F3634" i="15"/>
  <c r="F3626" i="15"/>
  <c r="F3614" i="15"/>
  <c r="F3606" i="15"/>
  <c r="F3598" i="15"/>
  <c r="F3590" i="15"/>
  <c r="F3582" i="15"/>
  <c r="F3574" i="15"/>
  <c r="F3564" i="15"/>
  <c r="F3553" i="15"/>
  <c r="F3543" i="15"/>
  <c r="F3531" i="15"/>
  <c r="F3523" i="15"/>
  <c r="F3515" i="15"/>
  <c r="F3507" i="15"/>
  <c r="F3498" i="15"/>
  <c r="F3490" i="15"/>
  <c r="F3481" i="15"/>
  <c r="F3472" i="15"/>
  <c r="F3463" i="15"/>
  <c r="F3452" i="15"/>
  <c r="F3444" i="15"/>
  <c r="F3434" i="15"/>
  <c r="F3424" i="15"/>
  <c r="F3415" i="15"/>
  <c r="F3407" i="15"/>
  <c r="F3399" i="15"/>
  <c r="F3391" i="15"/>
  <c r="F3382" i="15"/>
  <c r="F3374" i="15"/>
  <c r="F3362" i="15"/>
  <c r="F3354" i="15"/>
  <c r="F3345" i="15"/>
  <c r="F3337" i="15"/>
  <c r="F3329" i="15"/>
  <c r="F3319" i="15"/>
  <c r="F3310" i="15"/>
  <c r="F3301" i="15"/>
  <c r="F3988" i="15"/>
  <c r="F3979" i="15"/>
  <c r="F3970" i="15"/>
  <c r="F3959" i="15"/>
  <c r="F3944" i="15"/>
  <c r="F3935" i="15"/>
  <c r="F3926" i="15"/>
  <c r="F3917" i="15"/>
  <c r="F3908" i="15"/>
  <c r="F3899" i="15"/>
  <c r="F3889" i="15"/>
  <c r="F3880" i="15"/>
  <c r="F3871" i="15"/>
  <c r="F3862" i="15"/>
  <c r="F3853" i="15"/>
  <c r="F3844" i="15"/>
  <c r="F3835" i="15"/>
  <c r="F3825" i="15"/>
  <c r="F3816" i="15"/>
  <c r="F3807" i="15"/>
  <c r="F3798" i="15"/>
  <c r="F3789" i="15"/>
  <c r="F3780" i="15"/>
  <c r="F3770" i="15"/>
  <c r="F3760" i="15"/>
  <c r="F3751" i="15"/>
  <c r="F3742" i="15"/>
  <c r="F3732" i="15"/>
  <c r="F3723" i="15"/>
  <c r="F3668" i="15"/>
  <c r="F3659" i="15"/>
  <c r="F3649" i="15"/>
  <c r="F3640" i="15"/>
  <c r="F3631" i="15"/>
  <c r="F3618" i="15"/>
  <c r="F3609" i="15"/>
  <c r="F3600" i="15"/>
  <c r="F3591" i="15"/>
  <c r="F3581" i="15"/>
  <c r="F3571" i="15"/>
  <c r="F3558" i="15"/>
  <c r="F3549" i="15"/>
  <c r="F3534" i="15"/>
  <c r="F3525" i="15"/>
  <c r="F3516" i="15"/>
  <c r="F3506" i="15"/>
  <c r="F3496" i="15"/>
  <c r="F3487" i="15"/>
  <c r="F3476" i="15"/>
  <c r="F3466" i="15"/>
  <c r="F3454" i="15"/>
  <c r="F3445" i="15"/>
  <c r="F3432" i="15"/>
  <c r="F3422" i="15"/>
  <c r="F3412" i="15"/>
  <c r="F3403" i="15"/>
  <c r="F3394" i="15"/>
  <c r="F3384" i="15"/>
  <c r="F3375" i="15"/>
  <c r="F3361" i="15"/>
  <c r="F3351" i="15"/>
  <c r="F3342" i="15"/>
  <c r="F3333" i="15"/>
  <c r="F3987" i="15"/>
  <c r="F3978" i="15"/>
  <c r="F3968" i="15"/>
  <c r="F3958" i="15"/>
  <c r="F3943" i="15"/>
  <c r="F3934" i="15"/>
  <c r="F3925" i="15"/>
  <c r="F3916" i="15"/>
  <c r="F3907" i="15"/>
  <c r="F3897" i="15"/>
  <c r="F3888" i="15"/>
  <c r="F3879" i="15"/>
  <c r="F3870" i="15"/>
  <c r="F3861" i="15"/>
  <c r="F3852" i="15"/>
  <c r="F3843" i="15"/>
  <c r="F3833" i="15"/>
  <c r="F3824" i="15"/>
  <c r="F3815" i="15"/>
  <c r="F3806" i="15"/>
  <c r="F3797" i="15"/>
  <c r="F3788" i="15"/>
  <c r="F3779" i="15"/>
  <c r="F3768" i="15"/>
  <c r="F3759" i="15"/>
  <c r="F3750" i="15"/>
  <c r="F3741" i="15"/>
  <c r="F3731" i="15"/>
  <c r="F3722" i="15"/>
  <c r="F3667" i="15"/>
  <c r="F3657" i="15"/>
  <c r="F3648" i="15"/>
  <c r="F3639" i="15"/>
  <c r="F3630" i="15"/>
  <c r="F3617" i="15"/>
  <c r="F3608" i="15"/>
  <c r="F3599" i="15"/>
  <c r="F3589" i="15"/>
  <c r="F3580" i="15"/>
  <c r="F3570" i="15"/>
  <c r="F3557" i="15"/>
  <c r="F3548" i="15"/>
  <c r="F3533" i="15"/>
  <c r="F3524" i="15"/>
  <c r="F3514" i="15"/>
  <c r="F3505" i="15"/>
  <c r="F3495" i="15"/>
  <c r="F3486" i="15"/>
  <c r="F3475" i="15"/>
  <c r="F3465" i="15"/>
  <c r="F3453" i="15"/>
  <c r="F3443" i="15"/>
  <c r="F3431" i="15"/>
  <c r="F3421" i="15"/>
  <c r="F3411" i="15"/>
  <c r="F3402" i="15"/>
  <c r="F3393" i="15"/>
  <c r="F3383" i="15"/>
  <c r="F3371" i="15"/>
  <c r="F3360" i="15"/>
  <c r="F3350" i="15"/>
  <c r="F3341" i="15"/>
  <c r="F3332" i="15"/>
  <c r="F3986" i="15"/>
  <c r="F3976" i="15"/>
  <c r="F3967" i="15"/>
  <c r="F3956" i="15"/>
  <c r="F3942" i="15"/>
  <c r="F3933" i="15"/>
  <c r="F3924" i="15"/>
  <c r="F3915" i="15"/>
  <c r="F3905" i="15"/>
  <c r="F3896" i="15"/>
  <c r="F3887" i="15"/>
  <c r="F3878" i="15"/>
  <c r="F3869" i="15"/>
  <c r="F3860" i="15"/>
  <c r="F3851" i="15"/>
  <c r="F3841" i="15"/>
  <c r="F3832" i="15"/>
  <c r="F3823" i="15"/>
  <c r="F3814" i="15"/>
  <c r="F3805" i="15"/>
  <c r="F3796" i="15"/>
  <c r="F3787" i="15"/>
  <c r="F3776" i="15"/>
  <c r="F3767" i="15"/>
  <c r="F3758" i="15"/>
  <c r="F3749" i="15"/>
  <c r="F3740" i="15"/>
  <c r="F3730" i="15"/>
  <c r="F3721" i="15"/>
  <c r="F3665" i="15"/>
  <c r="F3656" i="15"/>
  <c r="F3647" i="15"/>
  <c r="F3638" i="15"/>
  <c r="F3629" i="15"/>
  <c r="F3616" i="15"/>
  <c r="F3607" i="15"/>
  <c r="F3597" i="15"/>
  <c r="F3588" i="15"/>
  <c r="F3579" i="15"/>
  <c r="F3569" i="15"/>
  <c r="F3556" i="15"/>
  <c r="F3546" i="15"/>
  <c r="F3532" i="15"/>
  <c r="F3522" i="15"/>
  <c r="F3513" i="15"/>
  <c r="F3503" i="15"/>
  <c r="F3494" i="15"/>
  <c r="F3485" i="15"/>
  <c r="F3474" i="15"/>
  <c r="F3464" i="15"/>
  <c r="F3451" i="15"/>
  <c r="F3442" i="15"/>
  <c r="F3430" i="15"/>
  <c r="F3420" i="15"/>
  <c r="F3410" i="15"/>
  <c r="F3401" i="15"/>
  <c r="F3392" i="15"/>
  <c r="F3381" i="15"/>
  <c r="F3370" i="15"/>
  <c r="F3359" i="15"/>
  <c r="F3349" i="15"/>
  <c r="F3340" i="15"/>
  <c r="F3331" i="15"/>
  <c r="F3320" i="15"/>
  <c r="F3309" i="15"/>
  <c r="F3299" i="15"/>
  <c r="F3290" i="15"/>
  <c r="F3984" i="15"/>
  <c r="F3975" i="15"/>
  <c r="F3966" i="15"/>
  <c r="F3954" i="15"/>
  <c r="F3941" i="15"/>
  <c r="F3932" i="15"/>
  <c r="F3923" i="15"/>
  <c r="F3913" i="15"/>
  <c r="F3904" i="15"/>
  <c r="F3895" i="15"/>
  <c r="F3886" i="15"/>
  <c r="F3877" i="15"/>
  <c r="F3868" i="15"/>
  <c r="F3859" i="15"/>
  <c r="F3849" i="15"/>
  <c r="F3840" i="15"/>
  <c r="F3831" i="15"/>
  <c r="F3822" i="15"/>
  <c r="F3813" i="15"/>
  <c r="F3804" i="15"/>
  <c r="F3795" i="15"/>
  <c r="F3785" i="15"/>
  <c r="F3775" i="15"/>
  <c r="F3766" i="15"/>
  <c r="F3757" i="15"/>
  <c r="F3748" i="15"/>
  <c r="F3739" i="15"/>
  <c r="F3729" i="15"/>
  <c r="F3719" i="15"/>
  <c r="F3664" i="15"/>
  <c r="F3655" i="15"/>
  <c r="F3646" i="15"/>
  <c r="F3637" i="15"/>
  <c r="F3628" i="15"/>
  <c r="F3615" i="15"/>
  <c r="F3605" i="15"/>
  <c r="F3596" i="15"/>
  <c r="F3587" i="15"/>
  <c r="F3578" i="15"/>
  <c r="F3568" i="15"/>
  <c r="F3555" i="15"/>
  <c r="F3545" i="15"/>
  <c r="F3530" i="15"/>
  <c r="F3521" i="15"/>
  <c r="F3512" i="15"/>
  <c r="F3502" i="15"/>
  <c r="F3493" i="15"/>
  <c r="F3484" i="15"/>
  <c r="F3473" i="15"/>
  <c r="F3462" i="15"/>
  <c r="F3450" i="15"/>
  <c r="F3441" i="15"/>
  <c r="F3429" i="15"/>
  <c r="F3418" i="15"/>
  <c r="F3409" i="15"/>
  <c r="F3400" i="15"/>
  <c r="F3390" i="15"/>
  <c r="F3380" i="15"/>
  <c r="F3368" i="15"/>
  <c r="F3358" i="15"/>
  <c r="F3348" i="15"/>
  <c r="F3339" i="15"/>
  <c r="F3330" i="15"/>
  <c r="F3318" i="15"/>
  <c r="F3308" i="15"/>
  <c r="F3298" i="15"/>
  <c r="F3289" i="15"/>
  <c r="F3983" i="15"/>
  <c r="F3974" i="15"/>
  <c r="F3965" i="15"/>
  <c r="F3953" i="15"/>
  <c r="F3940" i="15"/>
  <c r="F3931" i="15"/>
  <c r="F3921" i="15"/>
  <c r="F3912" i="15"/>
  <c r="F3903" i="15"/>
  <c r="F3894" i="15"/>
  <c r="F3885" i="15"/>
  <c r="F3876" i="15"/>
  <c r="F3867" i="15"/>
  <c r="F3857" i="15"/>
  <c r="F3848" i="15"/>
  <c r="F3839" i="15"/>
  <c r="F3830" i="15"/>
  <c r="F3821" i="15"/>
  <c r="F3812" i="15"/>
  <c r="F3803" i="15"/>
  <c r="F3793" i="15"/>
  <c r="F3784" i="15"/>
  <c r="F3774" i="15"/>
  <c r="F3765" i="15"/>
  <c r="F3756" i="15"/>
  <c r="F3747" i="15"/>
  <c r="F3738" i="15"/>
  <c r="F3727" i="15"/>
  <c r="F3718" i="15"/>
  <c r="F3663" i="15"/>
  <c r="F3654" i="15"/>
  <c r="F3645" i="15"/>
  <c r="F3636" i="15"/>
  <c r="F3627" i="15"/>
  <c r="F3613" i="15"/>
  <c r="F3604" i="15"/>
  <c r="F3595" i="15"/>
  <c r="F3586" i="15"/>
  <c r="F3577" i="15"/>
  <c r="F3567" i="15"/>
  <c r="F3554" i="15"/>
  <c r="F3542" i="15"/>
  <c r="F3529" i="15"/>
  <c r="F3520" i="15"/>
  <c r="F3511" i="15"/>
  <c r="F3501" i="15"/>
  <c r="F3492" i="15"/>
  <c r="F3483" i="15"/>
  <c r="F3471" i="15"/>
  <c r="F3461" i="15"/>
  <c r="F3449" i="15"/>
  <c r="F3440" i="15"/>
  <c r="F3428" i="15"/>
  <c r="F3417" i="15"/>
  <c r="F3408" i="15"/>
  <c r="F3398" i="15"/>
  <c r="F3389" i="15"/>
  <c r="F3379" i="15"/>
  <c r="F3367" i="15"/>
  <c r="F3357" i="15"/>
  <c r="F3347" i="15"/>
  <c r="F3338" i="15"/>
  <c r="F3328" i="15"/>
  <c r="F3317" i="15"/>
  <c r="F3307" i="15"/>
  <c r="F3297" i="15"/>
  <c r="F3288" i="15"/>
  <c r="F3277" i="15"/>
  <c r="F3269" i="15"/>
  <c r="F3260" i="15"/>
  <c r="F3252" i="15"/>
  <c r="F3244" i="15"/>
  <c r="F3236" i="15"/>
  <c r="F3228" i="15"/>
  <c r="F3218" i="15"/>
  <c r="F3210" i="15"/>
  <c r="F3201" i="15"/>
  <c r="F3193" i="15"/>
  <c r="F3183" i="15"/>
  <c r="F3175" i="15"/>
  <c r="F3167" i="15"/>
  <c r="F3159" i="15"/>
  <c r="F3150" i="15"/>
  <c r="F3139" i="15"/>
  <c r="F3131" i="15"/>
  <c r="F3982" i="15"/>
  <c r="F3973" i="15"/>
  <c r="F3964" i="15"/>
  <c r="F3951" i="15"/>
  <c r="F3939" i="15"/>
  <c r="F3929" i="15"/>
  <c r="F3920" i="15"/>
  <c r="F3911" i="15"/>
  <c r="F3902" i="15"/>
  <c r="F3893" i="15"/>
  <c r="F3884" i="15"/>
  <c r="F3875" i="15"/>
  <c r="F3865" i="15"/>
  <c r="F3856" i="15"/>
  <c r="F3847" i="15"/>
  <c r="F3838" i="15"/>
  <c r="F3829" i="15"/>
  <c r="F3820" i="15"/>
  <c r="F3811" i="15"/>
  <c r="F3801" i="15"/>
  <c r="F3792" i="15"/>
  <c r="F3783" i="15"/>
  <c r="F3773" i="15"/>
  <c r="F3764" i="15"/>
  <c r="F3755" i="15"/>
  <c r="F3746" i="15"/>
  <c r="F3736" i="15"/>
  <c r="F3726" i="15"/>
  <c r="F3671" i="15"/>
  <c r="F3662" i="15"/>
  <c r="F3653" i="15"/>
  <c r="F3644" i="15"/>
  <c r="F3635" i="15"/>
  <c r="F3625" i="15"/>
  <c r="F3612" i="15"/>
  <c r="F3603" i="15"/>
  <c r="F3594" i="15"/>
  <c r="F3585" i="15"/>
  <c r="F3576" i="15"/>
  <c r="F3565" i="15"/>
  <c r="F3552" i="15"/>
  <c r="F3537" i="15"/>
  <c r="F3528" i="15"/>
  <c r="F3519" i="15"/>
  <c r="F3510" i="15"/>
  <c r="F3500" i="15"/>
  <c r="F3491" i="15"/>
  <c r="F3480" i="15"/>
  <c r="F3470" i="15"/>
  <c r="F3458" i="15"/>
  <c r="F3448" i="15"/>
  <c r="F3437" i="15"/>
  <c r="F3426" i="15"/>
  <c r="F3416" i="15"/>
  <c r="F3406" i="15"/>
  <c r="F3397" i="15"/>
  <c r="F3388" i="15"/>
  <c r="F3378" i="15"/>
  <c r="F3365" i="15"/>
  <c r="F3356" i="15"/>
  <c r="F3346" i="15"/>
  <c r="F3336" i="15"/>
  <c r="F3327" i="15"/>
  <c r="F3316" i="15"/>
  <c r="F3991" i="15"/>
  <c r="F3981" i="15"/>
  <c r="F3972" i="15"/>
  <c r="F3963" i="15"/>
  <c r="F3949" i="15"/>
  <c r="F3937" i="15"/>
  <c r="F3928" i="15"/>
  <c r="F3919" i="15"/>
  <c r="F3910" i="15"/>
  <c r="F3901" i="15"/>
  <c r="F3892" i="15"/>
  <c r="F3883" i="15"/>
  <c r="F3873" i="15"/>
  <c r="F3864" i="15"/>
  <c r="F3855" i="15"/>
  <c r="F3846" i="15"/>
  <c r="F3837" i="15"/>
  <c r="F3828" i="15"/>
  <c r="F3819" i="15"/>
  <c r="F3809" i="15"/>
  <c r="F3800" i="15"/>
  <c r="F3791" i="15"/>
  <c r="F3782" i="15"/>
  <c r="F3772" i="15"/>
  <c r="F3763" i="15"/>
  <c r="F3754" i="15"/>
  <c r="F3744" i="15"/>
  <c r="F3735" i="15"/>
  <c r="F3725" i="15"/>
  <c r="F3670" i="15"/>
  <c r="F3661" i="15"/>
  <c r="F3652" i="15"/>
  <c r="F3643" i="15"/>
  <c r="F3633" i="15"/>
  <c r="F3624" i="15"/>
  <c r="F3611" i="15"/>
  <c r="F3602" i="15"/>
  <c r="F3593" i="15"/>
  <c r="F3584" i="15"/>
  <c r="F3575" i="15"/>
  <c r="F3563" i="15"/>
  <c r="F3551" i="15"/>
  <c r="F3536" i="15"/>
  <c r="F3527" i="15"/>
  <c r="F3518" i="15"/>
  <c r="F3509" i="15"/>
  <c r="F3499" i="15"/>
  <c r="F3489" i="15"/>
  <c r="F3479" i="15"/>
  <c r="F3469" i="15"/>
  <c r="F3457" i="15"/>
  <c r="F3447" i="15"/>
  <c r="F3436" i="15"/>
  <c r="F3425" i="15"/>
  <c r="F3414" i="15"/>
  <c r="F3405" i="15"/>
  <c r="F3396" i="15"/>
  <c r="F3387" i="15"/>
  <c r="F3377" i="15"/>
  <c r="F3364" i="15"/>
  <c r="F3355" i="15"/>
  <c r="F3344" i="15"/>
  <c r="F3335" i="15"/>
  <c r="F3989" i="15"/>
  <c r="F3980" i="15"/>
  <c r="F3971" i="15"/>
  <c r="F3962" i="15"/>
  <c r="F3945" i="15"/>
  <c r="F3936" i="15"/>
  <c r="F3927" i="15"/>
  <c r="F3918" i="15"/>
  <c r="F3909" i="15"/>
  <c r="F3900" i="15"/>
  <c r="F3891" i="15"/>
  <c r="F3881" i="15"/>
  <c r="F3872" i="15"/>
  <c r="F3863" i="15"/>
  <c r="F3854" i="15"/>
  <c r="F3845" i="15"/>
  <c r="F3836" i="15"/>
  <c r="F3827" i="15"/>
  <c r="F3817" i="15"/>
  <c r="F3808" i="15"/>
  <c r="F3799" i="15"/>
  <c r="F3790" i="15"/>
  <c r="F3781" i="15"/>
  <c r="F3771" i="15"/>
  <c r="F3762" i="15"/>
  <c r="F3752" i="15"/>
  <c r="F3743" i="15"/>
  <c r="F3733" i="15"/>
  <c r="F3724" i="15"/>
  <c r="F3669" i="15"/>
  <c r="F3660" i="15"/>
  <c r="F3651" i="15"/>
  <c r="F3641" i="15"/>
  <c r="F3632" i="15"/>
  <c r="F3623" i="15"/>
  <c r="F3610" i="15"/>
  <c r="F3601" i="15"/>
  <c r="F3592" i="15"/>
  <c r="F3583" i="15"/>
  <c r="F3573" i="15"/>
  <c r="F3562" i="15"/>
  <c r="F3550" i="15"/>
  <c r="F3535" i="15"/>
  <c r="F3526" i="15"/>
  <c r="F3517" i="15"/>
  <c r="F3508" i="15"/>
  <c r="F3497" i="15"/>
  <c r="F3488" i="15"/>
  <c r="F3477" i="15"/>
  <c r="F3468" i="15"/>
  <c r="F3456" i="15"/>
  <c r="F3446" i="15"/>
  <c r="F3435" i="15"/>
  <c r="F3423" i="15"/>
  <c r="F3413" i="15"/>
  <c r="F3404" i="15"/>
  <c r="F3395" i="15"/>
  <c r="F3385" i="15"/>
  <c r="F3376" i="15"/>
  <c r="F3363" i="15"/>
  <c r="F3352" i="15"/>
  <c r="F3343" i="15"/>
  <c r="F3334" i="15"/>
  <c r="F3325" i="15"/>
  <c r="F3314" i="15"/>
  <c r="F3304" i="15"/>
  <c r="F3293" i="15"/>
  <c r="F3285" i="15"/>
  <c r="F3274" i="15"/>
  <c r="F3266" i="15"/>
  <c r="F3257" i="15"/>
  <c r="F3249" i="15"/>
  <c r="F3241" i="15"/>
  <c r="F3233" i="15"/>
  <c r="F3225" i="15"/>
  <c r="F3215" i="15"/>
  <c r="F3207" i="15"/>
  <c r="F3198" i="15"/>
  <c r="F3190" i="15"/>
  <c r="F3180" i="15"/>
  <c r="F3172" i="15"/>
  <c r="F3164" i="15"/>
  <c r="F3156" i="15"/>
  <c r="F3147" i="15"/>
  <c r="F3136" i="15"/>
  <c r="F3127" i="15"/>
  <c r="F3119" i="15"/>
  <c r="F3110" i="15"/>
  <c r="F3102" i="15"/>
  <c r="F3094" i="15"/>
  <c r="F3086" i="15"/>
  <c r="F3077" i="15"/>
  <c r="F3069" i="15"/>
  <c r="F3061" i="15"/>
  <c r="F3053" i="15"/>
  <c r="F3045" i="15"/>
  <c r="F3037" i="15"/>
  <c r="F3029" i="15"/>
  <c r="F3021" i="15"/>
  <c r="F3013" i="15"/>
  <c r="F3003" i="15"/>
  <c r="F2995" i="15"/>
  <c r="F2987" i="15"/>
  <c r="F2979" i="15"/>
  <c r="F2971" i="15"/>
  <c r="F2963" i="15"/>
  <c r="F2954" i="15"/>
  <c r="F2942" i="15"/>
  <c r="F2934" i="15"/>
  <c r="F2926" i="15"/>
  <c r="F2918" i="15"/>
  <c r="F2910" i="15"/>
  <c r="F2902" i="15"/>
  <c r="F2891" i="15"/>
  <c r="F2838" i="15"/>
  <c r="F2830" i="15"/>
  <c r="F2822" i="15"/>
  <c r="F2814" i="15"/>
  <c r="F2806" i="15"/>
  <c r="F2795" i="15"/>
  <c r="F2786" i="15"/>
  <c r="F2778" i="15"/>
  <c r="F2769" i="15"/>
  <c r="F2759" i="15"/>
  <c r="F2751" i="15"/>
  <c r="F2728" i="15"/>
  <c r="F2718" i="15"/>
  <c r="F2707" i="15"/>
  <c r="F2699" i="15"/>
  <c r="F2691" i="15"/>
  <c r="F2683" i="15"/>
  <c r="F2675" i="15"/>
  <c r="F2667" i="15"/>
  <c r="F2655" i="15"/>
  <c r="F2645" i="15"/>
  <c r="F2637" i="15"/>
  <c r="F2629" i="15"/>
  <c r="F2620" i="15"/>
  <c r="F2611" i="15"/>
  <c r="F2600" i="15"/>
  <c r="F3321" i="15"/>
  <c r="F3296" i="15"/>
  <c r="F3280" i="15"/>
  <c r="F3268" i="15"/>
  <c r="F3256" i="15"/>
  <c r="F3246" i="15"/>
  <c r="F3235" i="15"/>
  <c r="F3224" i="15"/>
  <c r="F3212" i="15"/>
  <c r="F3200" i="15"/>
  <c r="F3189" i="15"/>
  <c r="F3177" i="15"/>
  <c r="F3166" i="15"/>
  <c r="F3155" i="15"/>
  <c r="F3141" i="15"/>
  <c r="F3130" i="15"/>
  <c r="F3120" i="15"/>
  <c r="F3109" i="15"/>
  <c r="F3100" i="15"/>
  <c r="F3091" i="15"/>
  <c r="F3082" i="15"/>
  <c r="F3072" i="15"/>
  <c r="F3063" i="15"/>
  <c r="F3054" i="15"/>
  <c r="F3044" i="15"/>
  <c r="F3035" i="15"/>
  <c r="F3026" i="15"/>
  <c r="F3017" i="15"/>
  <c r="F3006" i="15"/>
  <c r="F2997" i="15"/>
  <c r="F2988" i="15"/>
  <c r="F2978" i="15"/>
  <c r="F2969" i="15"/>
  <c r="F2960" i="15"/>
  <c r="F2950" i="15"/>
  <c r="F2937" i="15"/>
  <c r="F2928" i="15"/>
  <c r="F2919" i="15"/>
  <c r="F2909" i="15"/>
  <c r="F2900" i="15"/>
  <c r="F2888" i="15"/>
  <c r="F2834" i="15"/>
  <c r="F2825" i="15"/>
  <c r="F2816" i="15"/>
  <c r="F2807" i="15"/>
  <c r="F2794" i="15"/>
  <c r="F2784" i="15"/>
  <c r="F2775" i="15"/>
  <c r="F2764" i="15"/>
  <c r="F2754" i="15"/>
  <c r="F2732" i="15"/>
  <c r="F2719" i="15"/>
  <c r="F2706" i="15"/>
  <c r="F2697" i="15"/>
  <c r="F2688" i="15"/>
  <c r="F2679" i="15"/>
  <c r="F2670" i="15"/>
  <c r="F2657" i="15"/>
  <c r="F2646" i="15"/>
  <c r="F2636" i="15"/>
  <c r="F2627" i="15"/>
  <c r="F2616" i="15"/>
  <c r="F2607" i="15"/>
  <c r="F2561" i="15"/>
  <c r="F2550" i="15"/>
  <c r="F2542" i="15"/>
  <c r="F2532" i="15"/>
  <c r="F2522" i="15"/>
  <c r="F2514" i="15"/>
  <c r="F2505" i="15"/>
  <c r="F2496" i="15"/>
  <c r="F2488" i="15"/>
  <c r="F2480" i="15"/>
  <c r="F2472" i="15"/>
  <c r="F2464" i="15"/>
  <c r="F2454" i="15"/>
  <c r="F2446" i="15"/>
  <c r="F2438" i="15"/>
  <c r="F2430" i="15"/>
  <c r="F2422" i="15"/>
  <c r="F2414" i="15"/>
  <c r="F2406" i="15"/>
  <c r="F2398" i="15"/>
  <c r="F2390" i="15"/>
  <c r="F2381" i="15"/>
  <c r="F2373" i="15"/>
  <c r="F3315" i="15"/>
  <c r="F3295" i="15"/>
  <c r="F3279" i="15"/>
  <c r="F3267" i="15"/>
  <c r="F3255" i="15"/>
  <c r="F3245" i="15"/>
  <c r="F3234" i="15"/>
  <c r="F3223" i="15"/>
  <c r="F3211" i="15"/>
  <c r="F3199" i="15"/>
  <c r="F3188" i="15"/>
  <c r="F3176" i="15"/>
  <c r="F3165" i="15"/>
  <c r="F3154" i="15"/>
  <c r="F3140" i="15"/>
  <c r="F3129" i="15"/>
  <c r="F3118" i="15"/>
  <c r="F3108" i="15"/>
  <c r="F3099" i="15"/>
  <c r="F3090" i="15"/>
  <c r="F3080" i="15"/>
  <c r="F3071" i="15"/>
  <c r="F3062" i="15"/>
  <c r="F3052" i="15"/>
  <c r="F3043" i="15"/>
  <c r="F3034" i="15"/>
  <c r="F3025" i="15"/>
  <c r="F3016" i="15"/>
  <c r="F3005" i="15"/>
  <c r="F2996" i="15"/>
  <c r="F2986" i="15"/>
  <c r="F2977" i="15"/>
  <c r="F2968" i="15"/>
  <c r="F2959" i="15"/>
  <c r="F2945" i="15"/>
  <c r="F2936" i="15"/>
  <c r="F2927" i="15"/>
  <c r="F2917" i="15"/>
  <c r="F2908" i="15"/>
  <c r="F2896" i="15"/>
  <c r="F2887" i="15"/>
  <c r="F2833" i="15"/>
  <c r="F2824" i="15"/>
  <c r="F2815" i="15"/>
  <c r="F2805" i="15"/>
  <c r="F2793" i="15"/>
  <c r="F2783" i="15"/>
  <c r="F2774" i="15"/>
  <c r="F2763" i="15"/>
  <c r="F2753" i="15"/>
  <c r="F2729" i="15"/>
  <c r="F2717" i="15"/>
  <c r="F2705" i="15"/>
  <c r="F2696" i="15"/>
  <c r="F2687" i="15"/>
  <c r="F2678" i="15"/>
  <c r="F2669" i="15"/>
  <c r="F2656" i="15"/>
  <c r="F2644" i="15"/>
  <c r="F2635" i="15"/>
  <c r="F2625" i="15"/>
  <c r="F2615" i="15"/>
  <c r="F2606" i="15"/>
  <c r="F2560" i="15"/>
  <c r="F2549" i="15"/>
  <c r="F2541" i="15"/>
  <c r="F2531" i="15"/>
  <c r="F2521" i="15"/>
  <c r="F2513" i="15"/>
  <c r="F2503" i="15"/>
  <c r="F2495" i="15"/>
  <c r="F2487" i="15"/>
  <c r="F2479" i="15"/>
  <c r="F2471" i="15"/>
  <c r="F2463" i="15"/>
  <c r="F2453" i="15"/>
  <c r="F2445" i="15"/>
  <c r="F2437" i="15"/>
  <c r="F2429" i="15"/>
  <c r="F2421" i="15"/>
  <c r="F2413" i="15"/>
  <c r="F2405" i="15"/>
  <c r="F2397" i="15"/>
  <c r="F2389" i="15"/>
  <c r="F2380" i="15"/>
  <c r="F2372" i="15"/>
  <c r="F2307" i="15"/>
  <c r="F3312" i="15"/>
  <c r="F3292" i="15"/>
  <c r="F3276" i="15"/>
  <c r="F3265" i="15"/>
  <c r="F3254" i="15"/>
  <c r="F3243" i="15"/>
  <c r="F3232" i="15"/>
  <c r="F3222" i="15"/>
  <c r="F3209" i="15"/>
  <c r="F3197" i="15"/>
  <c r="F3185" i="15"/>
  <c r="F3174" i="15"/>
  <c r="F3163" i="15"/>
  <c r="F3152" i="15"/>
  <c r="F3138" i="15"/>
  <c r="F3126" i="15"/>
  <c r="F3117" i="15"/>
  <c r="F3107" i="15"/>
  <c r="F3098" i="15"/>
  <c r="F3089" i="15"/>
  <c r="F3079" i="15"/>
  <c r="F3070" i="15"/>
  <c r="F3060" i="15"/>
  <c r="F3051" i="15"/>
  <c r="F3042" i="15"/>
  <c r="F3033" i="15"/>
  <c r="F3024" i="15"/>
  <c r="F3015" i="15"/>
  <c r="F3004" i="15"/>
  <c r="F2994" i="15"/>
  <c r="F2985" i="15"/>
  <c r="F2976" i="15"/>
  <c r="F2967" i="15"/>
  <c r="F2958" i="15"/>
  <c r="F2944" i="15"/>
  <c r="F2935" i="15"/>
  <c r="F2925" i="15"/>
  <c r="F2916" i="15"/>
  <c r="F2907" i="15"/>
  <c r="F2895" i="15"/>
  <c r="F2886" i="15"/>
  <c r="F2832" i="15"/>
  <c r="F2823" i="15"/>
  <c r="F2813" i="15"/>
  <c r="F2801" i="15"/>
  <c r="F2792" i="15"/>
  <c r="F2782" i="15"/>
  <c r="F2773" i="15"/>
  <c r="F2762" i="15"/>
  <c r="F2752" i="15"/>
  <c r="F2727" i="15"/>
  <c r="F2716" i="15"/>
  <c r="F2704" i="15"/>
  <c r="F2695" i="15"/>
  <c r="F2686" i="15"/>
  <c r="F2677" i="15"/>
  <c r="F2668" i="15"/>
  <c r="F2654" i="15"/>
  <c r="F2643" i="15"/>
  <c r="F2634" i="15"/>
  <c r="F2624" i="15"/>
  <c r="F2614" i="15"/>
  <c r="F2605" i="15"/>
  <c r="F2557" i="15"/>
  <c r="F2548" i="15"/>
  <c r="F2540" i="15"/>
  <c r="F2530" i="15"/>
  <c r="F2520" i="15"/>
  <c r="F2512" i="15"/>
  <c r="F2502" i="15"/>
  <c r="F2494" i="15"/>
  <c r="F2486" i="15"/>
  <c r="F2478" i="15"/>
  <c r="F2470" i="15"/>
  <c r="F2462" i="15"/>
  <c r="F2452" i="15"/>
  <c r="F2444" i="15"/>
  <c r="F2436" i="15"/>
  <c r="F2428" i="15"/>
  <c r="F2420" i="15"/>
  <c r="F2412" i="15"/>
  <c r="F2404" i="15"/>
  <c r="F2396" i="15"/>
  <c r="F2388" i="15"/>
  <c r="F2379" i="15"/>
  <c r="F2371" i="15"/>
  <c r="F2306" i="15"/>
  <c r="F3311" i="15"/>
  <c r="F3291" i="15"/>
  <c r="F3275" i="15"/>
  <c r="F3264" i="15"/>
  <c r="F3253" i="15"/>
  <c r="F3242" i="15"/>
  <c r="F3231" i="15"/>
  <c r="F3219" i="15"/>
  <c r="F3208" i="15"/>
  <c r="F3196" i="15"/>
  <c r="F3184" i="15"/>
  <c r="F3173" i="15"/>
  <c r="F3162" i="15"/>
  <c r="F3151" i="15"/>
  <c r="F3137" i="15"/>
  <c r="F3125" i="15"/>
  <c r="F3116" i="15"/>
  <c r="F3106" i="15"/>
  <c r="F3097" i="15"/>
  <c r="F3088" i="15"/>
  <c r="F3078" i="15"/>
  <c r="F3068" i="15"/>
  <c r="F3059" i="15"/>
  <c r="F3050" i="15"/>
  <c r="F3041" i="15"/>
  <c r="F3032" i="15"/>
  <c r="F3023" i="15"/>
  <c r="F3014" i="15"/>
  <c r="F3002" i="15"/>
  <c r="F2993" i="15"/>
  <c r="F2984" i="15"/>
  <c r="F2975" i="15"/>
  <c r="F2966" i="15"/>
  <c r="F2957" i="15"/>
  <c r="F2943" i="15"/>
  <c r="F2933" i="15"/>
  <c r="F2924" i="15"/>
  <c r="F2915" i="15"/>
  <c r="F2906" i="15"/>
  <c r="F2894" i="15"/>
  <c r="F2885" i="15"/>
  <c r="F2831" i="15"/>
  <c r="F2821" i="15"/>
  <c r="F2812" i="15"/>
  <c r="F2800" i="15"/>
  <c r="F2791" i="15"/>
  <c r="F2781" i="15"/>
  <c r="F2772" i="15"/>
  <c r="F2761" i="15"/>
  <c r="F2748" i="15"/>
  <c r="F2726" i="15"/>
  <c r="F2715" i="15"/>
  <c r="F2703" i="15"/>
  <c r="F2694" i="15"/>
  <c r="F2685" i="15"/>
  <c r="F2676" i="15"/>
  <c r="F2666" i="15"/>
  <c r="F2653" i="15"/>
  <c r="F2642" i="15"/>
  <c r="F2633" i="15"/>
  <c r="F2623" i="15"/>
  <c r="F2613" i="15"/>
  <c r="F2604" i="15"/>
  <c r="F2556" i="15"/>
  <c r="F2547" i="15"/>
  <c r="F2539" i="15"/>
  <c r="F2529" i="15"/>
  <c r="F2519" i="15"/>
  <c r="F2511" i="15"/>
  <c r="F2501" i="15"/>
  <c r="F2493" i="15"/>
  <c r="F2485" i="15"/>
  <c r="F2477" i="15"/>
  <c r="F2469" i="15"/>
  <c r="F2461" i="15"/>
  <c r="F2451" i="15"/>
  <c r="F2443" i="15"/>
  <c r="F2435" i="15"/>
  <c r="F2427" i="15"/>
  <c r="F2419" i="15"/>
  <c r="F2411" i="15"/>
  <c r="F2403" i="15"/>
  <c r="F2395" i="15"/>
  <c r="F2387" i="15"/>
  <c r="F2378" i="15"/>
  <c r="F2370" i="15"/>
  <c r="F3306" i="15"/>
  <c r="F3287" i="15"/>
  <c r="F3273" i="15"/>
  <c r="F3262" i="15"/>
  <c r="F3251" i="15"/>
  <c r="F3240" i="15"/>
  <c r="F3230" i="15"/>
  <c r="F3217" i="15"/>
  <c r="F3206" i="15"/>
  <c r="F3195" i="15"/>
  <c r="F3182" i="15"/>
  <c r="F3171" i="15"/>
  <c r="F3161" i="15"/>
  <c r="F3149" i="15"/>
  <c r="F3135" i="15"/>
  <c r="F3124" i="15"/>
  <c r="F3115" i="15"/>
  <c r="F3105" i="15"/>
  <c r="F3096" i="15"/>
  <c r="F3087" i="15"/>
  <c r="F3076" i="15"/>
  <c r="F3067" i="15"/>
  <c r="F3058" i="15"/>
  <c r="F3049" i="15"/>
  <c r="F3040" i="15"/>
  <c r="F3031" i="15"/>
  <c r="F3022" i="15"/>
  <c r="F3010" i="15"/>
  <c r="F3001" i="15"/>
  <c r="F2992" i="15"/>
  <c r="F2983" i="15"/>
  <c r="F2974" i="15"/>
  <c r="F2965" i="15"/>
  <c r="F2956" i="15"/>
  <c r="F2941" i="15"/>
  <c r="F2932" i="15"/>
  <c r="F2923" i="15"/>
  <c r="F2914" i="15"/>
  <c r="F2905" i="15"/>
  <c r="F2893" i="15"/>
  <c r="F2839" i="15"/>
  <c r="F2829" i="15"/>
  <c r="F2820" i="15"/>
  <c r="F2811" i="15"/>
  <c r="F2799" i="15"/>
  <c r="F2790" i="15"/>
  <c r="F2780" i="15"/>
  <c r="F2770" i="15"/>
  <c r="F2758" i="15"/>
  <c r="F2746" i="15"/>
  <c r="F2724" i="15"/>
  <c r="F2714" i="15"/>
  <c r="F2702" i="15"/>
  <c r="F2693" i="15"/>
  <c r="F2684" i="15"/>
  <c r="F2674" i="15"/>
  <c r="F2665" i="15"/>
  <c r="F2651" i="15"/>
  <c r="F2641" i="15"/>
  <c r="F2632" i="15"/>
  <c r="F2622" i="15"/>
  <c r="F2612" i="15"/>
  <c r="F2599" i="15"/>
  <c r="F2555" i="15"/>
  <c r="F2546" i="15"/>
  <c r="F2537" i="15"/>
  <c r="F2527" i="15"/>
  <c r="F2518" i="15"/>
  <c r="F2510" i="15"/>
  <c r="F2500" i="15"/>
  <c r="F2492" i="15"/>
  <c r="F2484" i="15"/>
  <c r="F2476" i="15"/>
  <c r="F2468" i="15"/>
  <c r="F2460" i="15"/>
  <c r="F2450" i="15"/>
  <c r="F2442" i="15"/>
  <c r="F2434" i="15"/>
  <c r="F2426" i="15"/>
  <c r="F2418" i="15"/>
  <c r="F2410" i="15"/>
  <c r="F2402" i="15"/>
  <c r="F2394" i="15"/>
  <c r="F2386" i="15"/>
  <c r="F2377" i="15"/>
  <c r="F2369" i="15"/>
  <c r="F2304" i="15"/>
  <c r="F2296" i="15"/>
  <c r="F2287" i="15"/>
  <c r="F2279" i="15"/>
  <c r="F2271" i="15"/>
  <c r="F2256" i="15"/>
  <c r="F2248" i="15"/>
  <c r="F2239" i="15"/>
  <c r="F2227" i="15"/>
  <c r="F2219" i="15"/>
  <c r="F2211" i="15"/>
  <c r="F2203" i="15"/>
  <c r="F2195" i="15"/>
  <c r="F2187" i="15"/>
  <c r="F2173" i="15"/>
  <c r="F2165" i="15"/>
  <c r="F2157" i="15"/>
  <c r="F2149" i="15"/>
  <c r="F2140" i="15"/>
  <c r="F3305" i="15"/>
  <c r="F3286" i="15"/>
  <c r="F3272" i="15"/>
  <c r="F3261" i="15"/>
  <c r="F3250" i="15"/>
  <c r="F3239" i="15"/>
  <c r="F3229" i="15"/>
  <c r="F3216" i="15"/>
  <c r="F3205" i="15"/>
  <c r="F3194" i="15"/>
  <c r="F3181" i="15"/>
  <c r="F3170" i="15"/>
  <c r="F3160" i="15"/>
  <c r="F3148" i="15"/>
  <c r="F3134" i="15"/>
  <c r="F3123" i="15"/>
  <c r="F3114" i="15"/>
  <c r="F3104" i="15"/>
  <c r="F3095" i="15"/>
  <c r="F3085" i="15"/>
  <c r="F3075" i="15"/>
  <c r="F3066" i="15"/>
  <c r="F3057" i="15"/>
  <c r="F3048" i="15"/>
  <c r="F3039" i="15"/>
  <c r="F3030" i="15"/>
  <c r="F3020" i="15"/>
  <c r="F3009" i="15"/>
  <c r="F3000" i="15"/>
  <c r="F2991" i="15"/>
  <c r="F2982" i="15"/>
  <c r="F2973" i="15"/>
  <c r="F2964" i="15"/>
  <c r="F2953" i="15"/>
  <c r="F2940" i="15"/>
  <c r="F2931" i="15"/>
  <c r="F2922" i="15"/>
  <c r="F2913" i="15"/>
  <c r="F2904" i="15"/>
  <c r="F2892" i="15"/>
  <c r="F2837" i="15"/>
  <c r="F2828" i="15"/>
  <c r="F2819" i="15"/>
  <c r="F2810" i="15"/>
  <c r="F2798" i="15"/>
  <c r="F2789" i="15"/>
  <c r="F2779" i="15"/>
  <c r="F2768" i="15"/>
  <c r="F2757" i="15"/>
  <c r="F2742" i="15"/>
  <c r="F2723" i="15"/>
  <c r="F2713" i="15"/>
  <c r="F2701" i="15"/>
  <c r="F2692" i="15"/>
  <c r="F2682" i="15"/>
  <c r="F2673" i="15"/>
  <c r="F2664" i="15"/>
  <c r="F2650" i="15"/>
  <c r="F2640" i="15"/>
  <c r="F2631" i="15"/>
  <c r="F2621" i="15"/>
  <c r="F2610" i="15"/>
  <c r="F2598" i="15"/>
  <c r="F2554" i="15"/>
  <c r="F2545" i="15"/>
  <c r="F2536" i="15"/>
  <c r="F2526" i="15"/>
  <c r="F2517" i="15"/>
  <c r="F2509" i="15"/>
  <c r="F2499" i="15"/>
  <c r="F2491" i="15"/>
  <c r="F2483" i="15"/>
  <c r="F2475" i="15"/>
  <c r="F2467" i="15"/>
  <c r="F2457" i="15"/>
  <c r="F2449" i="15"/>
  <c r="F2441" i="15"/>
  <c r="F2433" i="15"/>
  <c r="F2425" i="15"/>
  <c r="F2417" i="15"/>
  <c r="F2409" i="15"/>
  <c r="F2401" i="15"/>
  <c r="F2393" i="15"/>
  <c r="F2385" i="15"/>
  <c r="F2376" i="15"/>
  <c r="F3326" i="15"/>
  <c r="F3302" i="15"/>
  <c r="F3282" i="15"/>
  <c r="F3271" i="15"/>
  <c r="F3259" i="15"/>
  <c r="F3248" i="15"/>
  <c r="F3238" i="15"/>
  <c r="F3227" i="15"/>
  <c r="F3214" i="15"/>
  <c r="F3203" i="15"/>
  <c r="F3192" i="15"/>
  <c r="F3179" i="15"/>
  <c r="F3169" i="15"/>
  <c r="F3158" i="15"/>
  <c r="F3146" i="15"/>
  <c r="F3133" i="15"/>
  <c r="F3122" i="15"/>
  <c r="F3113" i="15"/>
  <c r="F3103" i="15"/>
  <c r="F3093" i="15"/>
  <c r="F3084" i="15"/>
  <c r="F3074" i="15"/>
  <c r="F3065" i="15"/>
  <c r="F3056" i="15"/>
  <c r="F3047" i="15"/>
  <c r="F3038" i="15"/>
  <c r="F3028" i="15"/>
  <c r="F3019" i="15"/>
  <c r="F3008" i="15"/>
  <c r="F2999" i="15"/>
  <c r="F2990" i="15"/>
  <c r="F2981" i="15"/>
  <c r="F2972" i="15"/>
  <c r="F2962" i="15"/>
  <c r="F2952" i="15"/>
  <c r="F2939" i="15"/>
  <c r="F2930" i="15"/>
  <c r="F2921" i="15"/>
  <c r="F2912" i="15"/>
  <c r="F2903" i="15"/>
  <c r="F2890" i="15"/>
  <c r="F2836" i="15"/>
  <c r="F2827" i="15"/>
  <c r="F2818" i="15"/>
  <c r="F2809" i="15"/>
  <c r="F2797" i="15"/>
  <c r="F2787" i="15"/>
  <c r="F2777" i="15"/>
  <c r="F2766" i="15"/>
  <c r="F2756" i="15"/>
  <c r="F2738" i="15"/>
  <c r="F2722" i="15"/>
  <c r="F2712" i="15"/>
  <c r="F2700" i="15"/>
  <c r="F2690" i="15"/>
  <c r="F2681" i="15"/>
  <c r="F2672" i="15"/>
  <c r="F2663" i="15"/>
  <c r="F2649" i="15"/>
  <c r="F2639" i="15"/>
  <c r="F2630" i="15"/>
  <c r="F2619" i="15"/>
  <c r="F2609" i="15"/>
  <c r="F2597" i="15"/>
  <c r="F2552" i="15"/>
  <c r="F2544" i="15"/>
  <c r="F2534" i="15"/>
  <c r="F2525" i="15"/>
  <c r="F2516" i="15"/>
  <c r="F2508" i="15"/>
  <c r="F2498" i="15"/>
  <c r="F2490" i="15"/>
  <c r="F2482" i="15"/>
  <c r="F2474" i="15"/>
  <c r="F2466" i="15"/>
  <c r="F2456" i="15"/>
  <c r="F2448" i="15"/>
  <c r="F2440" i="15"/>
  <c r="F2432" i="15"/>
  <c r="F2424" i="15"/>
  <c r="F2416" i="15"/>
  <c r="F2408" i="15"/>
  <c r="F2400" i="15"/>
  <c r="F2392" i="15"/>
  <c r="F2384" i="15"/>
  <c r="F2375" i="15"/>
  <c r="F2367" i="15"/>
  <c r="F3322" i="15"/>
  <c r="F3300" i="15"/>
  <c r="F3281" i="15"/>
  <c r="F3270" i="15"/>
  <c r="F3258" i="15"/>
  <c r="F3247" i="15"/>
  <c r="F3237" i="15"/>
  <c r="F3226" i="15"/>
  <c r="F3213" i="15"/>
  <c r="F3202" i="15"/>
  <c r="F3191" i="15"/>
  <c r="F3178" i="15"/>
  <c r="F3168" i="15"/>
  <c r="F3157" i="15"/>
  <c r="F3145" i="15"/>
  <c r="F3132" i="15"/>
  <c r="F3121" i="15"/>
  <c r="F3112" i="15"/>
  <c r="F3101" i="15"/>
  <c r="F3092" i="15"/>
  <c r="F3083" i="15"/>
  <c r="F3073" i="15"/>
  <c r="F3064" i="15"/>
  <c r="F3055" i="15"/>
  <c r="F3046" i="15"/>
  <c r="F3036" i="15"/>
  <c r="F3027" i="15"/>
  <c r="F3018" i="15"/>
  <c r="F3007" i="15"/>
  <c r="F2998" i="15"/>
  <c r="F2989" i="15"/>
  <c r="F2980" i="15"/>
  <c r="F2970" i="15"/>
  <c r="F2961" i="15"/>
  <c r="F2951" i="15"/>
  <c r="F2938" i="15"/>
  <c r="F2929" i="15"/>
  <c r="F2920" i="15"/>
  <c r="F2911" i="15"/>
  <c r="F2901" i="15"/>
  <c r="F2889" i="15"/>
  <c r="F2835" i="15"/>
  <c r="F2826" i="15"/>
  <c r="F2817" i="15"/>
  <c r="F2808" i="15"/>
  <c r="F2796" i="15"/>
  <c r="F2785" i="15"/>
  <c r="F2776" i="15"/>
  <c r="F2765" i="15"/>
  <c r="F2755" i="15"/>
  <c r="F2733" i="15"/>
  <c r="F2721" i="15"/>
  <c r="F2708" i="15"/>
  <c r="F2698" i="15"/>
  <c r="F2689" i="15"/>
  <c r="F2680" i="15"/>
  <c r="F2671" i="15"/>
  <c r="F2662" i="15"/>
  <c r="F2647" i="15"/>
  <c r="F2638" i="15"/>
  <c r="F2628" i="15"/>
  <c r="F2618" i="15"/>
  <c r="F2608" i="15"/>
  <c r="F2562" i="15"/>
  <c r="F2551" i="15"/>
  <c r="F2543" i="15"/>
  <c r="F2533" i="15"/>
  <c r="F2524" i="15"/>
  <c r="F2515" i="15"/>
  <c r="F2506" i="15"/>
  <c r="F2497" i="15"/>
  <c r="F2489" i="15"/>
  <c r="F2481" i="15"/>
  <c r="F2473" i="15"/>
  <c r="F2465" i="15"/>
  <c r="F2455" i="15"/>
  <c r="F2447" i="15"/>
  <c r="F2439" i="15"/>
  <c r="F2431" i="15"/>
  <c r="F2423" i="15"/>
  <c r="F2415" i="15"/>
  <c r="F2407" i="15"/>
  <c r="F2399" i="15"/>
  <c r="F2391" i="15"/>
  <c r="F2383" i="15"/>
  <c r="F2374" i="15"/>
  <c r="F2366" i="15"/>
  <c r="F2301" i="15"/>
  <c r="F2293" i="15"/>
  <c r="F2284" i="15"/>
  <c r="F2276" i="15"/>
  <c r="F2268" i="15"/>
  <c r="F2253" i="15"/>
  <c r="F2245" i="15"/>
  <c r="F2233" i="15"/>
  <c r="F2224" i="15"/>
  <c r="F2216" i="15"/>
  <c r="F2208" i="15"/>
  <c r="F2200" i="15"/>
  <c r="F2192" i="15"/>
  <c r="F2178" i="15"/>
  <c r="F2170" i="15"/>
  <c r="F2162" i="15"/>
  <c r="F2154" i="15"/>
  <c r="F2145" i="15"/>
  <c r="F2137" i="15"/>
  <c r="F2129" i="15"/>
  <c r="F2121" i="15"/>
  <c r="F2113" i="15"/>
  <c r="F2023" i="15"/>
  <c r="F2015" i="15"/>
  <c r="F2007" i="15"/>
  <c r="F1999" i="15"/>
  <c r="F1991" i="15"/>
  <c r="F1983" i="15"/>
  <c r="F1972" i="15"/>
  <c r="F1964" i="15"/>
  <c r="F1956" i="15"/>
  <c r="F1942" i="15"/>
  <c r="F1931" i="15"/>
  <c r="F1923" i="15"/>
  <c r="F1911" i="15"/>
  <c r="F1901" i="15"/>
  <c r="F1893" i="15"/>
  <c r="F1885" i="15"/>
  <c r="F1877" i="15"/>
  <c r="F1869" i="15"/>
  <c r="F1859" i="15"/>
  <c r="F1851" i="15"/>
  <c r="F1843" i="15"/>
  <c r="F1835" i="15"/>
  <c r="F1825" i="15"/>
  <c r="F1815" i="15"/>
  <c r="F1806" i="15"/>
  <c r="F1798" i="15"/>
  <c r="F1790" i="15"/>
  <c r="F1779" i="15"/>
  <c r="F1771" i="15"/>
  <c r="F1762" i="15"/>
  <c r="F1751" i="15"/>
  <c r="F1743" i="15"/>
  <c r="F1735" i="15"/>
  <c r="F1727" i="15"/>
  <c r="F1719" i="15"/>
  <c r="F1711" i="15"/>
  <c r="F1702" i="15"/>
  <c r="F1694" i="15"/>
  <c r="F1681" i="15"/>
  <c r="F1673" i="15"/>
  <c r="F1665" i="15"/>
  <c r="F1657" i="15"/>
  <c r="F1649" i="15"/>
  <c r="F2305" i="15"/>
  <c r="F2294" i="15"/>
  <c r="F2282" i="15"/>
  <c r="F2272" i="15"/>
  <c r="F2254" i="15"/>
  <c r="F2242" i="15"/>
  <c r="F2228" i="15"/>
  <c r="F2217" i="15"/>
  <c r="F2206" i="15"/>
  <c r="F2196" i="15"/>
  <c r="F2179" i="15"/>
  <c r="F2168" i="15"/>
  <c r="F2158" i="15"/>
  <c r="F2146" i="15"/>
  <c r="F2135" i="15"/>
  <c r="F2126" i="15"/>
  <c r="F2117" i="15"/>
  <c r="F2026" i="15"/>
  <c r="F2017" i="15"/>
  <c r="F2008" i="15"/>
  <c r="F1998" i="15"/>
  <c r="F1989" i="15"/>
  <c r="F1980" i="15"/>
  <c r="F1968" i="15"/>
  <c r="F1959" i="15"/>
  <c r="F1945" i="15"/>
  <c r="F1932" i="15"/>
  <c r="F1922" i="15"/>
  <c r="F1909" i="15"/>
  <c r="F1898" i="15"/>
  <c r="F1889" i="15"/>
  <c r="F1880" i="15"/>
  <c r="F1871" i="15"/>
  <c r="F1862" i="15"/>
  <c r="F1850" i="15"/>
  <c r="F1841" i="15"/>
  <c r="F1830" i="15"/>
  <c r="F1819" i="15"/>
  <c r="F1809" i="15"/>
  <c r="F1800" i="15"/>
  <c r="F1791" i="15"/>
  <c r="F1778" i="15"/>
  <c r="F1769" i="15"/>
  <c r="F1756" i="15"/>
  <c r="F1747" i="15"/>
  <c r="F1738" i="15"/>
  <c r="F1729" i="15"/>
  <c r="F1720" i="15"/>
  <c r="F1710" i="15"/>
  <c r="F1700" i="15"/>
  <c r="F1691" i="15"/>
  <c r="F1677" i="15"/>
  <c r="F1668" i="15"/>
  <c r="F1659" i="15"/>
  <c r="F1650" i="15"/>
  <c r="F1641" i="15"/>
  <c r="F1633" i="15"/>
  <c r="F1625" i="15"/>
  <c r="F1617" i="15"/>
  <c r="F1609" i="15"/>
  <c r="F1601" i="15"/>
  <c r="F1593" i="15"/>
  <c r="F1585" i="15"/>
  <c r="F1577" i="15"/>
  <c r="F1569" i="15"/>
  <c r="F1561" i="15"/>
  <c r="F1553" i="15"/>
  <c r="F1545" i="15"/>
  <c r="F1537" i="15"/>
  <c r="F1529" i="15"/>
  <c r="F1521" i="15"/>
  <c r="F1513" i="15"/>
  <c r="F1505" i="15"/>
  <c r="F1497" i="15"/>
  <c r="F1489" i="15"/>
  <c r="F1481" i="15"/>
  <c r="F1473" i="15"/>
  <c r="F1465" i="15"/>
  <c r="F1457" i="15"/>
  <c r="F1449" i="15"/>
  <c r="F1406" i="15"/>
  <c r="F1398" i="15"/>
  <c r="F1389" i="15"/>
  <c r="F1381" i="15"/>
  <c r="F1373" i="15"/>
  <c r="F1365" i="15"/>
  <c r="F1356" i="15"/>
  <c r="F1347" i="15"/>
  <c r="F1333" i="15"/>
  <c r="F1254" i="15"/>
  <c r="F1246" i="15"/>
  <c r="F1238" i="15"/>
  <c r="F1228" i="15"/>
  <c r="F1219" i="15"/>
  <c r="F1211" i="15"/>
  <c r="F1199" i="15"/>
  <c r="F1191" i="15"/>
  <c r="F1183" i="15"/>
  <c r="F1175" i="15"/>
  <c r="F1167" i="15"/>
  <c r="F1159" i="15"/>
  <c r="F1151" i="15"/>
  <c r="F1143" i="15"/>
  <c r="F1135" i="15"/>
  <c r="F1127" i="15"/>
  <c r="F1119" i="15"/>
  <c r="F1110" i="15"/>
  <c r="F1102" i="15"/>
  <c r="F1094" i="15"/>
  <c r="F1086" i="15"/>
  <c r="F1078" i="15"/>
  <c r="F1070" i="15"/>
  <c r="F1062" i="15"/>
  <c r="F1054" i="15"/>
  <c r="F1046" i="15"/>
  <c r="F1038" i="15"/>
  <c r="F1027" i="15"/>
  <c r="F1019" i="15"/>
  <c r="F1011" i="15"/>
  <c r="F1003" i="15"/>
  <c r="F995" i="15"/>
  <c r="F987" i="15"/>
  <c r="F979" i="15"/>
  <c r="F971" i="15"/>
  <c r="F963" i="15"/>
  <c r="F955" i="15"/>
  <c r="F947" i="15"/>
  <c r="F939" i="15"/>
  <c r="F923" i="15"/>
  <c r="F913" i="15"/>
  <c r="F905" i="15"/>
  <c r="F897" i="15"/>
  <c r="F889" i="15"/>
  <c r="F880" i="15"/>
  <c r="F866" i="15"/>
  <c r="F858" i="15"/>
  <c r="F850" i="15"/>
  <c r="F842" i="15"/>
  <c r="F834" i="15"/>
  <c r="F826" i="15"/>
  <c r="F817" i="15"/>
  <c r="F809" i="15"/>
  <c r="F799" i="15"/>
  <c r="F790" i="15"/>
  <c r="F779" i="15"/>
  <c r="F771" i="15"/>
  <c r="F749" i="15"/>
  <c r="F740" i="15"/>
  <c r="F732" i="15"/>
  <c r="F718" i="15"/>
  <c r="F709" i="15"/>
  <c r="F701" i="15"/>
  <c r="F693" i="15"/>
  <c r="F684" i="15"/>
  <c r="F676" i="15"/>
  <c r="F667" i="15"/>
  <c r="F659" i="15"/>
  <c r="F651" i="15"/>
  <c r="F642" i="15"/>
  <c r="F634" i="15"/>
  <c r="F626" i="15"/>
  <c r="F618" i="15"/>
  <c r="F610" i="15"/>
  <c r="F602" i="15"/>
  <c r="F594" i="15"/>
  <c r="F586" i="15"/>
  <c r="F578" i="15"/>
  <c r="F570" i="15"/>
  <c r="F562" i="15"/>
  <c r="F2303" i="15"/>
  <c r="F2292" i="15"/>
  <c r="F2281" i="15"/>
  <c r="F2270" i="15"/>
  <c r="F2252" i="15"/>
  <c r="F2241" i="15"/>
  <c r="F2226" i="15"/>
  <c r="F2215" i="15"/>
  <c r="F2205" i="15"/>
  <c r="F2194" i="15"/>
  <c r="F2177" i="15"/>
  <c r="F2167" i="15"/>
  <c r="F2156" i="15"/>
  <c r="F2144" i="15"/>
  <c r="F2134" i="15"/>
  <c r="F2125" i="15"/>
  <c r="F2116" i="15"/>
  <c r="F2025" i="15"/>
  <c r="F2016" i="15"/>
  <c r="F2006" i="15"/>
  <c r="F1997" i="15"/>
  <c r="F1988" i="15"/>
  <c r="F1979" i="15"/>
  <c r="F1967" i="15"/>
  <c r="F1958" i="15"/>
  <c r="F1944" i="15"/>
  <c r="F1930" i="15"/>
  <c r="F1921" i="15"/>
  <c r="F1908" i="15"/>
  <c r="F1897" i="15"/>
  <c r="F1888" i="15"/>
  <c r="F1879" i="15"/>
  <c r="F1870" i="15"/>
  <c r="F1858" i="15"/>
  <c r="F1849" i="15"/>
  <c r="F1840" i="15"/>
  <c r="F1829" i="15"/>
  <c r="F1818" i="15"/>
  <c r="F1808" i="15"/>
  <c r="F1799" i="15"/>
  <c r="F1789" i="15"/>
  <c r="F1777" i="15"/>
  <c r="F1768" i="15"/>
  <c r="F1755" i="15"/>
  <c r="F1746" i="15"/>
  <c r="F1737" i="15"/>
  <c r="F1728" i="15"/>
  <c r="F1718" i="15"/>
  <c r="F1709" i="15"/>
  <c r="F1699" i="15"/>
  <c r="F1686" i="15"/>
  <c r="F1676" i="15"/>
  <c r="F1667" i="15"/>
  <c r="F1658" i="15"/>
  <c r="F1648" i="15"/>
  <c r="F1640" i="15"/>
  <c r="F1632" i="15"/>
  <c r="F1624" i="15"/>
  <c r="F1616" i="15"/>
  <c r="F1608" i="15"/>
  <c r="F1600" i="15"/>
  <c r="F1592" i="15"/>
  <c r="F1584" i="15"/>
  <c r="F1576" i="15"/>
  <c r="F1568" i="15"/>
  <c r="F1560" i="15"/>
  <c r="F1552" i="15"/>
  <c r="F1544" i="15"/>
  <c r="F1536" i="15"/>
  <c r="F1528" i="15"/>
  <c r="F1520" i="15"/>
  <c r="F1512" i="15"/>
  <c r="F1504" i="15"/>
  <c r="F1496" i="15"/>
  <c r="F1488" i="15"/>
  <c r="F1480" i="15"/>
  <c r="F1472" i="15"/>
  <c r="F1464" i="15"/>
  <c r="F1456" i="15"/>
  <c r="F1448" i="15"/>
  <c r="F1405" i="15"/>
  <c r="F1397" i="15"/>
  <c r="F1388" i="15"/>
  <c r="F1380" i="15"/>
  <c r="F1372" i="15"/>
  <c r="F1364" i="15"/>
  <c r="F1355" i="15"/>
  <c r="F1346" i="15"/>
  <c r="F1332" i="15"/>
  <c r="F1253" i="15"/>
  <c r="F1245" i="15"/>
  <c r="F1237" i="15"/>
  <c r="F1227" i="15"/>
  <c r="F1218" i="15"/>
  <c r="F1210" i="15"/>
  <c r="F1198" i="15"/>
  <c r="F1190" i="15"/>
  <c r="F1182" i="15"/>
  <c r="F1174" i="15"/>
  <c r="F1166" i="15"/>
  <c r="F1158" i="15"/>
  <c r="F1150" i="15"/>
  <c r="F1142" i="15"/>
  <c r="F1134" i="15"/>
  <c r="F1126" i="15"/>
  <c r="F1118" i="15"/>
  <c r="F1109" i="15"/>
  <c r="F1101" i="15"/>
  <c r="F1093" i="15"/>
  <c r="F1085" i="15"/>
  <c r="F1077" i="15"/>
  <c r="F1069" i="15"/>
  <c r="F1061" i="15"/>
  <c r="F1053" i="15"/>
  <c r="F1045" i="15"/>
  <c r="F1037" i="15"/>
  <c r="F1026" i="15"/>
  <c r="F1018" i="15"/>
  <c r="F1010" i="15"/>
  <c r="F1002" i="15"/>
  <c r="F994" i="15"/>
  <c r="F986" i="15"/>
  <c r="F978" i="15"/>
  <c r="F970" i="15"/>
  <c r="F962" i="15"/>
  <c r="F954" i="15"/>
  <c r="F946" i="15"/>
  <c r="F938" i="15"/>
  <c r="F932" i="15"/>
  <c r="F922" i="15"/>
  <c r="F912" i="15"/>
  <c r="F904" i="15"/>
  <c r="F896" i="15"/>
  <c r="F888" i="15"/>
  <c r="F879" i="15"/>
  <c r="F865" i="15"/>
  <c r="F857" i="15"/>
  <c r="F849" i="15"/>
  <c r="F841" i="15"/>
  <c r="F833" i="15"/>
  <c r="F825" i="15"/>
  <c r="F816" i="15"/>
  <c r="F808" i="15"/>
  <c r="F798" i="15"/>
  <c r="F789" i="15"/>
  <c r="F778" i="15"/>
  <c r="F770" i="15"/>
  <c r="F748" i="15"/>
  <c r="F739" i="15"/>
  <c r="F731" i="15"/>
  <c r="F717" i="15"/>
  <c r="F708" i="15"/>
  <c r="F700" i="15"/>
  <c r="F692" i="15"/>
  <c r="F683" i="15"/>
  <c r="F675" i="15"/>
  <c r="F666" i="15"/>
  <c r="F658" i="15"/>
  <c r="F649" i="15"/>
  <c r="F641" i="15"/>
  <c r="F633" i="15"/>
  <c r="F625" i="15"/>
  <c r="F617" i="15"/>
  <c r="F609" i="15"/>
  <c r="F601" i="15"/>
  <c r="F593" i="15"/>
  <c r="F585" i="15"/>
  <c r="F577" i="15"/>
  <c r="F569" i="15"/>
  <c r="F561" i="15"/>
  <c r="F2302" i="15"/>
  <c r="F2291" i="15"/>
  <c r="F2280" i="15"/>
  <c r="F2269" i="15"/>
  <c r="F2251" i="15"/>
  <c r="F2240" i="15"/>
  <c r="F2225" i="15"/>
  <c r="F2214" i="15"/>
  <c r="F2204" i="15"/>
  <c r="F2193" i="15"/>
  <c r="F2176" i="15"/>
  <c r="F2166" i="15"/>
  <c r="F2155" i="15"/>
  <c r="F2143" i="15"/>
  <c r="F2133" i="15"/>
  <c r="F2124" i="15"/>
  <c r="F2115" i="15"/>
  <c r="F2024" i="15"/>
  <c r="F2014" i="15"/>
  <c r="F2005" i="15"/>
  <c r="F1996" i="15"/>
  <c r="F1987" i="15"/>
  <c r="F1978" i="15"/>
  <c r="F1966" i="15"/>
  <c r="F1957" i="15"/>
  <c r="F1941" i="15"/>
  <c r="F1929" i="15"/>
  <c r="F1917" i="15"/>
  <c r="F1907" i="15"/>
  <c r="F1896" i="15"/>
  <c r="F1887" i="15"/>
  <c r="F1878" i="15"/>
  <c r="F1868" i="15"/>
  <c r="F1857" i="15"/>
  <c r="F1848" i="15"/>
  <c r="F1839" i="15"/>
  <c r="F1828" i="15"/>
  <c r="F1817" i="15"/>
  <c r="F1807" i="15"/>
  <c r="F1797" i="15"/>
  <c r="F1788" i="15"/>
  <c r="F1776" i="15"/>
  <c r="F1767" i="15"/>
  <c r="F1754" i="15"/>
  <c r="F1745" i="15"/>
  <c r="F1736" i="15"/>
  <c r="F1726" i="15"/>
  <c r="F1717" i="15"/>
  <c r="F1708" i="15"/>
  <c r="F1698" i="15"/>
  <c r="F1685" i="15"/>
  <c r="F1675" i="15"/>
  <c r="F1666" i="15"/>
  <c r="F1656" i="15"/>
  <c r="F1647" i="15"/>
  <c r="F1639" i="15"/>
  <c r="F1631" i="15"/>
  <c r="F1623" i="15"/>
  <c r="F1615" i="15"/>
  <c r="F1607" i="15"/>
  <c r="F1599" i="15"/>
  <c r="F1591" i="15"/>
  <c r="F1583" i="15"/>
  <c r="F1575" i="15"/>
  <c r="F1567" i="15"/>
  <c r="F1559" i="15"/>
  <c r="F1551" i="15"/>
  <c r="F1543" i="15"/>
  <c r="F1535" i="15"/>
  <c r="F1527" i="15"/>
  <c r="F1519" i="15"/>
  <c r="F1511" i="15"/>
  <c r="F1503" i="15"/>
  <c r="F1495" i="15"/>
  <c r="F1487" i="15"/>
  <c r="F1479" i="15"/>
  <c r="F1471" i="15"/>
  <c r="F1463" i="15"/>
  <c r="F1455" i="15"/>
  <c r="F1447" i="15"/>
  <c r="F1404" i="15"/>
  <c r="F1395" i="15"/>
  <c r="F1387" i="15"/>
  <c r="F1379" i="15"/>
  <c r="F1371" i="15"/>
  <c r="F1362" i="15"/>
  <c r="F1354" i="15"/>
  <c r="F1345" i="15"/>
  <c r="F1331" i="15"/>
  <c r="F1252" i="15"/>
  <c r="F1244" i="15"/>
  <c r="F1234" i="15"/>
  <c r="F1226" i="15"/>
  <c r="F1217" i="15"/>
  <c r="F1209" i="15"/>
  <c r="F1197" i="15"/>
  <c r="F1189" i="15"/>
  <c r="F1181" i="15"/>
  <c r="F1173" i="15"/>
  <c r="F1165" i="15"/>
  <c r="F1157" i="15"/>
  <c r="F1149" i="15"/>
  <c r="F1141" i="15"/>
  <c r="F1133" i="15"/>
  <c r="F1125" i="15"/>
  <c r="F1117" i="15"/>
  <c r="F1108" i="15"/>
  <c r="F1100" i="15"/>
  <c r="F1092" i="15"/>
  <c r="F1084" i="15"/>
  <c r="F1076" i="15"/>
  <c r="F1068" i="15"/>
  <c r="F1060" i="15"/>
  <c r="F1052" i="15"/>
  <c r="F1044" i="15"/>
  <c r="F1034" i="15"/>
  <c r="F1025" i="15"/>
  <c r="F1017" i="15"/>
  <c r="F1009" i="15"/>
  <c r="F1001" i="15"/>
  <c r="F993" i="15"/>
  <c r="F985" i="15"/>
  <c r="F977" i="15"/>
  <c r="F969" i="15"/>
  <c r="F961" i="15"/>
  <c r="F953" i="15"/>
  <c r="F945" i="15"/>
  <c r="F937" i="15"/>
  <c r="F931" i="15"/>
  <c r="F921" i="15"/>
  <c r="F911" i="15"/>
  <c r="F903" i="15"/>
  <c r="F895" i="15"/>
  <c r="F886" i="15"/>
  <c r="F878" i="15"/>
  <c r="F864" i="15"/>
  <c r="F856" i="15"/>
  <c r="F848" i="15"/>
  <c r="F840" i="15"/>
  <c r="F832" i="15"/>
  <c r="F824" i="15"/>
  <c r="F815" i="15"/>
  <c r="F807" i="15"/>
  <c r="F797" i="15"/>
  <c r="F787" i="15"/>
  <c r="F777" i="15"/>
  <c r="F769" i="15"/>
  <c r="F747" i="15"/>
  <c r="F738" i="15"/>
  <c r="F730" i="15"/>
  <c r="F716" i="15"/>
  <c r="F707" i="15"/>
  <c r="F699" i="15"/>
  <c r="F691" i="15"/>
  <c r="F682" i="15"/>
  <c r="F674" i="15"/>
  <c r="F665" i="15"/>
  <c r="F657" i="15"/>
  <c r="F648" i="15"/>
  <c r="F640" i="15"/>
  <c r="F632" i="15"/>
  <c r="F624" i="15"/>
  <c r="F616" i="15"/>
  <c r="F608" i="15"/>
  <c r="F600" i="15"/>
  <c r="F592" i="15"/>
  <c r="F584" i="15"/>
  <c r="F576" i="15"/>
  <c r="F568" i="15"/>
  <c r="F560" i="15"/>
  <c r="F2300" i="15"/>
  <c r="F2290" i="15"/>
  <c r="F2278" i="15"/>
  <c r="F2260" i="15"/>
  <c r="F2250" i="15"/>
  <c r="F2238" i="15"/>
  <c r="F2223" i="15"/>
  <c r="F2213" i="15"/>
  <c r="F2202" i="15"/>
  <c r="F2191" i="15"/>
  <c r="F2175" i="15"/>
  <c r="F2164" i="15"/>
  <c r="F2153" i="15"/>
  <c r="F2142" i="15"/>
  <c r="F2132" i="15"/>
  <c r="F2123" i="15"/>
  <c r="F2114" i="15"/>
  <c r="F2022" i="15"/>
  <c r="F2013" i="15"/>
  <c r="F2004" i="15"/>
  <c r="F1995" i="15"/>
  <c r="F1986" i="15"/>
  <c r="F1974" i="15"/>
  <c r="F1965" i="15"/>
  <c r="F1955" i="15"/>
  <c r="F1937" i="15"/>
  <c r="F1928" i="15"/>
  <c r="F1916" i="15"/>
  <c r="F1906" i="15"/>
  <c r="F1895" i="15"/>
  <c r="F1886" i="15"/>
  <c r="F1876" i="15"/>
  <c r="F1867" i="15"/>
  <c r="F1856" i="15"/>
  <c r="F1847" i="15"/>
  <c r="F1838" i="15"/>
  <c r="F1827" i="15"/>
  <c r="F1816" i="15"/>
  <c r="F1805" i="15"/>
  <c r="F1796" i="15"/>
  <c r="F1787" i="15"/>
  <c r="F1775" i="15"/>
  <c r="F1766" i="15"/>
  <c r="F1753" i="15"/>
  <c r="F1744" i="15"/>
  <c r="F1734" i="15"/>
  <c r="F1725" i="15"/>
  <c r="F1716" i="15"/>
  <c r="F1707" i="15"/>
  <c r="F1697" i="15"/>
  <c r="F1684" i="15"/>
  <c r="F1674" i="15"/>
  <c r="F1664" i="15"/>
  <c r="F1655" i="15"/>
  <c r="F1646" i="15"/>
  <c r="F1638" i="15"/>
  <c r="F1630" i="15"/>
  <c r="F1622" i="15"/>
  <c r="F1614" i="15"/>
  <c r="F1606" i="15"/>
  <c r="F1598" i="15"/>
  <c r="F1590" i="15"/>
  <c r="F1582" i="15"/>
  <c r="F1574" i="15"/>
  <c r="F1566" i="15"/>
  <c r="F1558" i="15"/>
  <c r="F1550" i="15"/>
  <c r="F1542" i="15"/>
  <c r="F1534" i="15"/>
  <c r="F1526" i="15"/>
  <c r="F1518" i="15"/>
  <c r="F1510" i="15"/>
  <c r="F1502" i="15"/>
  <c r="F1494" i="15"/>
  <c r="F1486" i="15"/>
  <c r="F1478" i="15"/>
  <c r="F1470" i="15"/>
  <c r="F1462" i="15"/>
  <c r="F1454" i="15"/>
  <c r="F1446" i="15"/>
  <c r="F1403" i="15"/>
  <c r="F1394" i="15"/>
  <c r="F1386" i="15"/>
  <c r="F1378" i="15"/>
  <c r="F1370" i="15"/>
  <c r="F1361" i="15"/>
  <c r="F1353" i="15"/>
  <c r="F1344" i="15"/>
  <c r="F1330" i="15"/>
  <c r="F1251" i="15"/>
  <c r="F1243" i="15"/>
  <c r="F1233" i="15"/>
  <c r="F1225" i="15"/>
  <c r="F1216" i="15"/>
  <c r="F1208" i="15"/>
  <c r="F1196" i="15"/>
  <c r="F1188" i="15"/>
  <c r="F1180" i="15"/>
  <c r="F1172" i="15"/>
  <c r="F1164" i="15"/>
  <c r="F1156" i="15"/>
  <c r="F1148" i="15"/>
  <c r="F1140" i="15"/>
  <c r="F1132" i="15"/>
  <c r="F1124" i="15"/>
  <c r="F1116" i="15"/>
  <c r="F1107" i="15"/>
  <c r="F1099" i="15"/>
  <c r="F1091" i="15"/>
  <c r="F1083" i="15"/>
  <c r="F1075" i="15"/>
  <c r="F1067" i="15"/>
  <c r="F1059" i="15"/>
  <c r="F1051" i="15"/>
  <c r="F1043" i="15"/>
  <c r="F1033" i="15"/>
  <c r="F1024" i="15"/>
  <c r="F1016" i="15"/>
  <c r="F1008" i="15"/>
  <c r="F1000" i="15"/>
  <c r="F992" i="15"/>
  <c r="F984" i="15"/>
  <c r="F976" i="15"/>
  <c r="F968" i="15"/>
  <c r="F960" i="15"/>
  <c r="F952" i="15"/>
  <c r="F944" i="15"/>
  <c r="F936" i="15"/>
  <c r="F930" i="15"/>
  <c r="F920" i="15"/>
  <c r="F910" i="15"/>
  <c r="F902" i="15"/>
  <c r="F894" i="15"/>
  <c r="F885" i="15"/>
  <c r="F877" i="15"/>
  <c r="F863" i="15"/>
  <c r="F855" i="15"/>
  <c r="F847" i="15"/>
  <c r="F839" i="15"/>
  <c r="F831" i="15"/>
  <c r="F823" i="15"/>
  <c r="F814" i="15"/>
  <c r="F806" i="15"/>
  <c r="F796" i="15"/>
  <c r="F786" i="15"/>
  <c r="F776" i="15"/>
  <c r="F768" i="15"/>
  <c r="F746" i="15"/>
  <c r="F737" i="15"/>
  <c r="F725" i="15"/>
  <c r="F715" i="15"/>
  <c r="F706" i="15"/>
  <c r="F698" i="15"/>
  <c r="F690" i="15"/>
  <c r="F681" i="15"/>
  <c r="F673" i="15"/>
  <c r="F664" i="15"/>
  <c r="F656" i="15"/>
  <c r="F647" i="15"/>
  <c r="F639" i="15"/>
  <c r="F631" i="15"/>
  <c r="F623" i="15"/>
  <c r="F615" i="15"/>
  <c r="F607" i="15"/>
  <c r="F599" i="15"/>
  <c r="F591" i="15"/>
  <c r="F583" i="15"/>
  <c r="F575" i="15"/>
  <c r="F567" i="15"/>
  <c r="F558" i="15"/>
  <c r="F2299" i="15"/>
  <c r="F2289" i="15"/>
  <c r="F2277" i="15"/>
  <c r="F2259" i="15"/>
  <c r="F2249" i="15"/>
  <c r="F2237" i="15"/>
  <c r="F2222" i="15"/>
  <c r="F2212" i="15"/>
  <c r="F2201" i="15"/>
  <c r="F2190" i="15"/>
  <c r="F2174" i="15"/>
  <c r="F2163" i="15"/>
  <c r="F2152" i="15"/>
  <c r="F2141" i="15"/>
  <c r="F2131" i="15"/>
  <c r="F2122" i="15"/>
  <c r="F2112" i="15"/>
  <c r="F2021" i="15"/>
  <c r="F2012" i="15"/>
  <c r="F2003" i="15"/>
  <c r="F1994" i="15"/>
  <c r="F1985" i="15"/>
  <c r="F1973" i="15"/>
  <c r="F1963" i="15"/>
  <c r="F1954" i="15"/>
  <c r="F1936" i="15"/>
  <c r="F1927" i="15"/>
  <c r="F1915" i="15"/>
  <c r="F1903" i="15"/>
  <c r="F1894" i="15"/>
  <c r="F1884" i="15"/>
  <c r="F1875" i="15"/>
  <c r="F1866" i="15"/>
  <c r="F1855" i="15"/>
  <c r="F1846" i="15"/>
  <c r="F1837" i="15"/>
  <c r="F1826" i="15"/>
  <c r="F1814" i="15"/>
  <c r="F1804" i="15"/>
  <c r="F1795" i="15"/>
  <c r="F1786" i="15"/>
  <c r="F1774" i="15"/>
  <c r="F1764" i="15"/>
  <c r="F1752" i="15"/>
  <c r="F1742" i="15"/>
  <c r="F1733" i="15"/>
  <c r="F1724" i="15"/>
  <c r="F1715" i="15"/>
  <c r="F1706" i="15"/>
  <c r="F1696" i="15"/>
  <c r="F1682" i="15"/>
  <c r="F1672" i="15"/>
  <c r="F1663" i="15"/>
  <c r="F1654" i="15"/>
  <c r="F1645" i="15"/>
  <c r="F1637" i="15"/>
  <c r="F1629" i="15"/>
  <c r="F1621" i="15"/>
  <c r="F1613" i="15"/>
  <c r="F1605" i="15"/>
  <c r="F1597" i="15"/>
  <c r="F1589" i="15"/>
  <c r="F1581" i="15"/>
  <c r="F1573" i="15"/>
  <c r="F1565" i="15"/>
  <c r="F1557" i="15"/>
  <c r="F1549" i="15"/>
  <c r="F1541" i="15"/>
  <c r="F1533" i="15"/>
  <c r="F1525" i="15"/>
  <c r="F1517" i="15"/>
  <c r="F1509" i="15"/>
  <c r="F1501" i="15"/>
  <c r="F1493" i="15"/>
  <c r="F1485" i="15"/>
  <c r="F1477" i="15"/>
  <c r="F1469" i="15"/>
  <c r="F1461" i="15"/>
  <c r="F1453" i="15"/>
  <c r="F1445" i="15"/>
  <c r="F1402" i="15"/>
  <c r="F1393" i="15"/>
  <c r="F1385" i="15"/>
  <c r="F1377" i="15"/>
  <c r="F1369" i="15"/>
  <c r="F1360" i="15"/>
  <c r="F1352" i="15"/>
  <c r="F1343" i="15"/>
  <c r="F1329" i="15"/>
  <c r="F1250" i="15"/>
  <c r="F1242" i="15"/>
  <c r="F1232" i="15"/>
  <c r="F1224" i="15"/>
  <c r="F1215" i="15"/>
  <c r="F1207" i="15"/>
  <c r="F1195" i="15"/>
  <c r="F1187" i="15"/>
  <c r="F1179" i="15"/>
  <c r="F1171" i="15"/>
  <c r="F1163" i="15"/>
  <c r="F1155" i="15"/>
  <c r="F1147" i="15"/>
  <c r="F1139" i="15"/>
  <c r="F1131" i="15"/>
  <c r="F1123" i="15"/>
  <c r="F1115" i="15"/>
  <c r="F1106" i="15"/>
  <c r="F1098" i="15"/>
  <c r="F1090" i="15"/>
  <c r="F1082" i="15"/>
  <c r="F1074" i="15"/>
  <c r="F1066" i="15"/>
  <c r="F1058" i="15"/>
  <c r="F1050" i="15"/>
  <c r="F1042" i="15"/>
  <c r="F1032" i="15"/>
  <c r="F1023" i="15"/>
  <c r="F1015" i="15"/>
  <c r="F1007" i="15"/>
  <c r="F999" i="15"/>
  <c r="F991" i="15"/>
  <c r="F983" i="15"/>
  <c r="F975" i="15"/>
  <c r="F967" i="15"/>
  <c r="F959" i="15"/>
  <c r="F951" i="15"/>
  <c r="F943" i="15"/>
  <c r="F935" i="15"/>
  <c r="F928" i="15"/>
  <c r="F917" i="15"/>
  <c r="F909" i="15"/>
  <c r="F901" i="15"/>
  <c r="F893" i="15"/>
  <c r="F884" i="15"/>
  <c r="F876" i="15"/>
  <c r="F862" i="15"/>
  <c r="F854" i="15"/>
  <c r="F846" i="15"/>
  <c r="F838" i="15"/>
  <c r="F830" i="15"/>
  <c r="F821" i="15"/>
  <c r="F813" i="15"/>
  <c r="F805" i="15"/>
  <c r="F794" i="15"/>
  <c r="F785" i="15"/>
  <c r="F775" i="15"/>
  <c r="F754" i="15"/>
  <c r="F745" i="15"/>
  <c r="F736" i="15"/>
  <c r="F724" i="15"/>
  <c r="F713" i="15"/>
  <c r="F705" i="15"/>
  <c r="F697" i="15"/>
  <c r="F689" i="15"/>
  <c r="F680" i="15"/>
  <c r="F672" i="15"/>
  <c r="F663" i="15"/>
  <c r="F655" i="15"/>
  <c r="F646" i="15"/>
  <c r="F638" i="15"/>
  <c r="F630" i="15"/>
  <c r="F622" i="15"/>
  <c r="F614" i="15"/>
  <c r="F606" i="15"/>
  <c r="F598" i="15"/>
  <c r="F590" i="15"/>
  <c r="F582" i="15"/>
  <c r="F574" i="15"/>
  <c r="F566" i="15"/>
  <c r="F2298" i="15"/>
  <c r="F2286" i="15"/>
  <c r="F2275" i="15"/>
  <c r="F2258" i="15"/>
  <c r="F2247" i="15"/>
  <c r="F2232" i="15"/>
  <c r="F2221" i="15"/>
  <c r="F2210" i="15"/>
  <c r="F2199" i="15"/>
  <c r="F2189" i="15"/>
  <c r="F2172" i="15"/>
  <c r="F2161" i="15"/>
  <c r="F2151" i="15"/>
  <c r="F2139" i="15"/>
  <c r="F2130" i="15"/>
  <c r="F2120" i="15"/>
  <c r="F2107" i="15"/>
  <c r="F2020" i="15"/>
  <c r="F2011" i="15"/>
  <c r="F2002" i="15"/>
  <c r="F1993" i="15"/>
  <c r="F1984" i="15"/>
  <c r="F1971" i="15"/>
  <c r="F1962" i="15"/>
  <c r="F1953" i="15"/>
  <c r="F1935" i="15"/>
  <c r="F1926" i="15"/>
  <c r="F1913" i="15"/>
  <c r="F1902" i="15"/>
  <c r="F1892" i="15"/>
  <c r="F1883" i="15"/>
  <c r="F1874" i="15"/>
  <c r="F1865" i="15"/>
  <c r="F1854" i="15"/>
  <c r="F1845" i="15"/>
  <c r="F1836" i="15"/>
  <c r="F1824" i="15"/>
  <c r="F1813" i="15"/>
  <c r="F1803" i="15"/>
  <c r="F1794" i="15"/>
  <c r="F1785" i="15"/>
  <c r="F1773" i="15"/>
  <c r="F1763" i="15"/>
  <c r="F1750" i="15"/>
  <c r="F1741" i="15"/>
  <c r="F1732" i="15"/>
  <c r="F1723" i="15"/>
  <c r="F1714" i="15"/>
  <c r="F1705" i="15"/>
  <c r="F1695" i="15"/>
  <c r="F1680" i="15"/>
  <c r="F1671" i="15"/>
  <c r="F1662" i="15"/>
  <c r="F1653" i="15"/>
  <c r="F1644" i="15"/>
  <c r="F1636" i="15"/>
  <c r="F1628" i="15"/>
  <c r="F1620" i="15"/>
  <c r="F1612" i="15"/>
  <c r="F1604" i="15"/>
  <c r="F1596" i="15"/>
  <c r="F1588" i="15"/>
  <c r="F1580" i="15"/>
  <c r="F1572" i="15"/>
  <c r="F1564" i="15"/>
  <c r="F1556" i="15"/>
  <c r="F1548" i="15"/>
  <c r="F1540" i="15"/>
  <c r="F1532" i="15"/>
  <c r="F1524" i="15"/>
  <c r="F1516" i="15"/>
  <c r="F1508" i="15"/>
  <c r="F1500" i="15"/>
  <c r="F1492" i="15"/>
  <c r="F1484" i="15"/>
  <c r="F1476" i="15"/>
  <c r="F1468" i="15"/>
  <c r="F1460" i="15"/>
  <c r="F1452" i="15"/>
  <c r="F1443" i="15"/>
  <c r="F1401" i="15"/>
  <c r="F1392" i="15"/>
  <c r="F1384" i="15"/>
  <c r="F1376" i="15"/>
  <c r="F1368" i="15"/>
  <c r="F1359" i="15"/>
  <c r="F1350" i="15"/>
  <c r="F1336" i="15"/>
  <c r="F1328" i="15"/>
  <c r="F1249" i="15"/>
  <c r="F1241" i="15"/>
  <c r="F1231" i="15"/>
  <c r="F1223" i="15"/>
  <c r="F1214" i="15"/>
  <c r="F1206" i="15"/>
  <c r="F1194" i="15"/>
  <c r="F1186" i="15"/>
  <c r="F1178" i="15"/>
  <c r="F1170" i="15"/>
  <c r="F1162" i="15"/>
  <c r="F1154" i="15"/>
  <c r="F1146" i="15"/>
  <c r="F1138" i="15"/>
  <c r="F1130" i="15"/>
  <c r="F1122" i="15"/>
  <c r="F1114" i="15"/>
  <c r="F1105" i="15"/>
  <c r="F1097" i="15"/>
  <c r="F1089" i="15"/>
  <c r="F1081" i="15"/>
  <c r="F1073" i="15"/>
  <c r="F1065" i="15"/>
  <c r="F1057" i="15"/>
  <c r="F1049" i="15"/>
  <c r="F1041" i="15"/>
  <c r="F1030" i="15"/>
  <c r="F1022" i="15"/>
  <c r="F1014" i="15"/>
  <c r="F1006" i="15"/>
  <c r="F998" i="15"/>
  <c r="F990" i="15"/>
  <c r="F982" i="15"/>
  <c r="F974" i="15"/>
  <c r="F966" i="15"/>
  <c r="F958" i="15"/>
  <c r="F950" i="15"/>
  <c r="F942" i="15"/>
  <c r="F934" i="15"/>
  <c r="F927" i="15"/>
  <c r="F916" i="15"/>
  <c r="F908" i="15"/>
  <c r="F900" i="15"/>
  <c r="F892" i="15"/>
  <c r="F883" i="15"/>
  <c r="F875" i="15"/>
  <c r="F861" i="15"/>
  <c r="F853" i="15"/>
  <c r="F845" i="15"/>
  <c r="F837" i="15"/>
  <c r="F829" i="15"/>
  <c r="F820" i="15"/>
  <c r="F812" i="15"/>
  <c r="F804" i="15"/>
  <c r="F793" i="15"/>
  <c r="F784" i="15"/>
  <c r="F774" i="15"/>
  <c r="F752" i="15"/>
  <c r="F744" i="15"/>
  <c r="F735" i="15"/>
  <c r="F721" i="15"/>
  <c r="F712" i="15"/>
  <c r="F704" i="15"/>
  <c r="F696" i="15"/>
  <c r="F687" i="15"/>
  <c r="F679" i="15"/>
  <c r="F670" i="15"/>
  <c r="F662" i="15"/>
  <c r="F654" i="15"/>
  <c r="F645" i="15"/>
  <c r="F637" i="15"/>
  <c r="F629" i="15"/>
  <c r="F621" i="15"/>
  <c r="F613" i="15"/>
  <c r="F605" i="15"/>
  <c r="F597" i="15"/>
  <c r="F589" i="15"/>
  <c r="F581" i="15"/>
  <c r="F573" i="15"/>
  <c r="F565" i="15"/>
  <c r="F2368" i="15"/>
  <c r="F2297" i="15"/>
  <c r="F2285" i="15"/>
  <c r="F2274" i="15"/>
  <c r="F2257" i="15"/>
  <c r="F2246" i="15"/>
  <c r="F2230" i="15"/>
  <c r="F2220" i="15"/>
  <c r="F2209" i="15"/>
  <c r="F2198" i="15"/>
  <c r="F2188" i="15"/>
  <c r="F2171" i="15"/>
  <c r="F2160" i="15"/>
  <c r="F2150" i="15"/>
  <c r="F2138" i="15"/>
  <c r="F2128" i="15"/>
  <c r="F2119" i="15"/>
  <c r="F2106" i="15"/>
  <c r="F2019" i="15"/>
  <c r="F2010" i="15"/>
  <c r="F2001" i="15"/>
  <c r="F1992" i="15"/>
  <c r="F1982" i="15"/>
  <c r="F1970" i="15"/>
  <c r="F1961" i="15"/>
  <c r="F1952" i="15"/>
  <c r="F1934" i="15"/>
  <c r="F1925" i="15"/>
  <c r="F1912" i="15"/>
  <c r="F1900" i="15"/>
  <c r="F1891" i="15"/>
  <c r="F1882" i="15"/>
  <c r="F1873" i="15"/>
  <c r="F1864" i="15"/>
  <c r="F1853" i="15"/>
  <c r="F1844" i="15"/>
  <c r="F1834" i="15"/>
  <c r="F1821" i="15"/>
  <c r="F1812" i="15"/>
  <c r="F1802" i="15"/>
  <c r="F1793" i="15"/>
  <c r="F1784" i="15"/>
  <c r="F1772" i="15"/>
  <c r="F1761" i="15"/>
  <c r="F1749" i="15"/>
  <c r="F1740" i="15"/>
  <c r="F1731" i="15"/>
  <c r="F1722" i="15"/>
  <c r="F1713" i="15"/>
  <c r="F1704" i="15"/>
  <c r="F1693" i="15"/>
  <c r="F1679" i="15"/>
  <c r="F1670" i="15"/>
  <c r="F1661" i="15"/>
  <c r="F1652" i="15"/>
  <c r="F1643" i="15"/>
  <c r="F1635" i="15"/>
  <c r="F1627" i="15"/>
  <c r="F1619" i="15"/>
  <c r="F1611" i="15"/>
  <c r="F1603" i="15"/>
  <c r="F1595" i="15"/>
  <c r="F1587" i="15"/>
  <c r="F1579" i="15"/>
  <c r="F1571" i="15"/>
  <c r="F1563" i="15"/>
  <c r="F1555" i="15"/>
  <c r="F1547" i="15"/>
  <c r="F1539" i="15"/>
  <c r="F1531" i="15"/>
  <c r="F1523" i="15"/>
  <c r="F1515" i="15"/>
  <c r="F1507" i="15"/>
  <c r="F1499" i="15"/>
  <c r="F1491" i="15"/>
  <c r="F1483" i="15"/>
  <c r="F1475" i="15"/>
  <c r="F1467" i="15"/>
  <c r="F1459" i="15"/>
  <c r="F1451" i="15"/>
  <c r="F1408" i="15"/>
  <c r="F1400" i="15"/>
  <c r="F1391" i="15"/>
  <c r="F1383" i="15"/>
  <c r="F1375" i="15"/>
  <c r="F1367" i="15"/>
  <c r="F1358" i="15"/>
  <c r="F1349" i="15"/>
  <c r="F1335" i="15"/>
  <c r="F1256" i="15"/>
  <c r="F1248" i="15"/>
  <c r="F1240" i="15"/>
  <c r="F1230" i="15"/>
  <c r="F1222" i="15"/>
  <c r="F1213" i="15"/>
  <c r="F1205" i="15"/>
  <c r="F1193" i="15"/>
  <c r="F1185" i="15"/>
  <c r="F1177" i="15"/>
  <c r="F1169" i="15"/>
  <c r="F1161" i="15"/>
  <c r="F1153" i="15"/>
  <c r="F1145" i="15"/>
  <c r="F1137" i="15"/>
  <c r="F1129" i="15"/>
  <c r="F1121" i="15"/>
  <c r="F1112" i="15"/>
  <c r="F1104" i="15"/>
  <c r="F1096" i="15"/>
  <c r="F1088" i="15"/>
  <c r="F1080" i="15"/>
  <c r="F1072" i="15"/>
  <c r="F1064" i="15"/>
  <c r="F1056" i="15"/>
  <c r="F1048" i="15"/>
  <c r="F1040" i="15"/>
  <c r="F1029" i="15"/>
  <c r="F1021" i="15"/>
  <c r="F1013" i="15"/>
  <c r="F1005" i="15"/>
  <c r="F997" i="15"/>
  <c r="F989" i="15"/>
  <c r="F981" i="15"/>
  <c r="F973" i="15"/>
  <c r="F965" i="15"/>
  <c r="F957" i="15"/>
  <c r="F949" i="15"/>
  <c r="F941" i="15"/>
  <c r="F926" i="15"/>
  <c r="F915" i="15"/>
  <c r="F907" i="15"/>
  <c r="F899" i="15"/>
  <c r="F891" i="15"/>
  <c r="F882" i="15"/>
  <c r="F874" i="15"/>
  <c r="F860" i="15"/>
  <c r="F852" i="15"/>
  <c r="F844" i="15"/>
  <c r="F836" i="15"/>
  <c r="F828" i="15"/>
  <c r="F819" i="15"/>
  <c r="F811" i="15"/>
  <c r="F801" i="15"/>
  <c r="F792" i="15"/>
  <c r="F783" i="15"/>
  <c r="F773" i="15"/>
  <c r="F751" i="15"/>
  <c r="F743" i="15"/>
  <c r="F734" i="15"/>
  <c r="F720" i="15"/>
  <c r="F711" i="15"/>
  <c r="F703" i="15"/>
  <c r="F695" i="15"/>
  <c r="F686" i="15"/>
  <c r="F678" i="15"/>
  <c r="F669" i="15"/>
  <c r="F661" i="15"/>
  <c r="F653" i="15"/>
  <c r="F644" i="15"/>
  <c r="F636" i="15"/>
  <c r="F628" i="15"/>
  <c r="F620" i="15"/>
  <c r="F612" i="15"/>
  <c r="F604" i="15"/>
  <c r="F596" i="15"/>
  <c r="F588" i="15"/>
  <c r="F580" i="15"/>
  <c r="F572" i="15"/>
  <c r="F564" i="15"/>
  <c r="F2365" i="15"/>
  <c r="F2295" i="15"/>
  <c r="F2283" i="15"/>
  <c r="F2273" i="15"/>
  <c r="F2255" i="15"/>
  <c r="F2243" i="15"/>
  <c r="F2229" i="15"/>
  <c r="F2218" i="15"/>
  <c r="F2207" i="15"/>
  <c r="F2197" i="15"/>
  <c r="F2186" i="15"/>
  <c r="F2169" i="15"/>
  <c r="F2159" i="15"/>
  <c r="F2148" i="15"/>
  <c r="F2136" i="15"/>
  <c r="F2127" i="15"/>
  <c r="F2118" i="15"/>
  <c r="F2027" i="15"/>
  <c r="F2018" i="15"/>
  <c r="F2009" i="15"/>
  <c r="F2000" i="15"/>
  <c r="F1990" i="15"/>
  <c r="F1981" i="15"/>
  <c r="F1969" i="15"/>
  <c r="F1960" i="15"/>
  <c r="F1949" i="15"/>
  <c r="F1933" i="15"/>
  <c r="F1924" i="15"/>
  <c r="F1910" i="15"/>
  <c r="F1899" i="15"/>
  <c r="F1890" i="15"/>
  <c r="F1881" i="15"/>
  <c r="F1872" i="15"/>
  <c r="F1863" i="15"/>
  <c r="F1852" i="15"/>
  <c r="F1842" i="15"/>
  <c r="F1831" i="15"/>
  <c r="F1820" i="15"/>
  <c r="F1811" i="15"/>
  <c r="F1801" i="15"/>
  <c r="F1792" i="15"/>
  <c r="F1781" i="15"/>
  <c r="F1770" i="15"/>
  <c r="F1760" i="15"/>
  <c r="F1748" i="15"/>
  <c r="F1739" i="15"/>
  <c r="F1730" i="15"/>
  <c r="F1721" i="15"/>
  <c r="F1712" i="15"/>
  <c r="F1701" i="15"/>
  <c r="F1692" i="15"/>
  <c r="F1678" i="15"/>
  <c r="F1669" i="15"/>
  <c r="F1660" i="15"/>
  <c r="F1651" i="15"/>
  <c r="F1642" i="15"/>
  <c r="F1634" i="15"/>
  <c r="F1626" i="15"/>
  <c r="F1618" i="15"/>
  <c r="F1610" i="15"/>
  <c r="F1602" i="15"/>
  <c r="F1594" i="15"/>
  <c r="F1586" i="15"/>
  <c r="F1578" i="15"/>
  <c r="F1570" i="15"/>
  <c r="F1562" i="15"/>
  <c r="F1554" i="15"/>
  <c r="F1546" i="15"/>
  <c r="F1538" i="15"/>
  <c r="F1530" i="15"/>
  <c r="F1522" i="15"/>
  <c r="F1514" i="15"/>
  <c r="F1506" i="15"/>
  <c r="F1498" i="15"/>
  <c r="F1490" i="15"/>
  <c r="F1482" i="15"/>
  <c r="F1474" i="15"/>
  <c r="F1466" i="15"/>
  <c r="F1458" i="15"/>
  <c r="F1450" i="15"/>
  <c r="F1407" i="15"/>
  <c r="F1399" i="15"/>
  <c r="F1390" i="15"/>
  <c r="F1382" i="15"/>
  <c r="F1374" i="15"/>
  <c r="F1366" i="15"/>
  <c r="F1357" i="15"/>
  <c r="F1348" i="15"/>
  <c r="F1334" i="15"/>
  <c r="F1255" i="15"/>
  <c r="F1247" i="15"/>
  <c r="F1239" i="15"/>
  <c r="F1229" i="15"/>
  <c r="F1220" i="15"/>
  <c r="F1212" i="15"/>
  <c r="F1200" i="15"/>
  <c r="F1192" i="15"/>
  <c r="F1184" i="15"/>
  <c r="F1176" i="15"/>
  <c r="F1168" i="15"/>
  <c r="F1160" i="15"/>
  <c r="F1152" i="15"/>
  <c r="F1144" i="15"/>
  <c r="F1136" i="15"/>
  <c r="F1128" i="15"/>
  <c r="F1120" i="15"/>
  <c r="F1111" i="15"/>
  <c r="F1103" i="15"/>
  <c r="F1095" i="15"/>
  <c r="F1087" i="15"/>
  <c r="F1079" i="15"/>
  <c r="F1071" i="15"/>
  <c r="F1063" i="15"/>
  <c r="F1055" i="15"/>
  <c r="F1047" i="15"/>
  <c r="F1039" i="15"/>
  <c r="F1028" i="15"/>
  <c r="F1020" i="15"/>
  <c r="F1012" i="15"/>
  <c r="F1004" i="15"/>
  <c r="F996" i="15"/>
  <c r="F988" i="15"/>
  <c r="F980" i="15"/>
  <c r="F972" i="15"/>
  <c r="F964" i="15"/>
  <c r="F956" i="15"/>
  <c r="F948" i="15"/>
  <c r="F940" i="15"/>
  <c r="F925" i="15"/>
  <c r="F914" i="15"/>
  <c r="F906" i="15"/>
  <c r="F898" i="15"/>
  <c r="F890" i="15"/>
  <c r="F881" i="15"/>
  <c r="F873" i="15"/>
  <c r="F859" i="15"/>
  <c r="F851" i="15"/>
  <c r="F843" i="15"/>
  <c r="F835" i="15"/>
  <c r="F827" i="15"/>
  <c r="F818" i="15"/>
  <c r="F810" i="15"/>
  <c r="F800" i="15"/>
  <c r="F791" i="15"/>
  <c r="F782" i="15"/>
  <c r="F772" i="15"/>
  <c r="F750" i="15"/>
  <c r="F742" i="15"/>
  <c r="F733" i="15"/>
  <c r="F719" i="15"/>
  <c r="F710" i="15"/>
  <c r="F702" i="15"/>
  <c r="F694" i="15"/>
  <c r="F685" i="15"/>
  <c r="F677" i="15"/>
  <c r="F668" i="15"/>
  <c r="F660" i="15"/>
  <c r="F652" i="15"/>
  <c r="F643" i="15"/>
  <c r="F635" i="15"/>
  <c r="F627" i="15"/>
  <c r="F619" i="15"/>
  <c r="F611" i="15"/>
  <c r="F603" i="15"/>
  <c r="F595" i="15"/>
  <c r="F587" i="15"/>
  <c r="F579" i="15"/>
  <c r="F571" i="15"/>
  <c r="F563" i="15"/>
  <c r="F554" i="15"/>
  <c r="F545" i="15"/>
  <c r="F536" i="15"/>
  <c r="F528" i="15"/>
  <c r="F519" i="15"/>
  <c r="F508" i="15"/>
  <c r="F500" i="15"/>
  <c r="F489" i="15"/>
  <c r="F481" i="15"/>
  <c r="F473" i="15"/>
  <c r="F464" i="15"/>
  <c r="F456" i="15"/>
  <c r="F448" i="15"/>
  <c r="F437" i="15"/>
  <c r="F429" i="15"/>
  <c r="F421" i="15"/>
  <c r="F413" i="15"/>
  <c r="F405" i="15"/>
  <c r="F397" i="15"/>
  <c r="F389" i="15"/>
  <c r="F381" i="15"/>
  <c r="F373" i="15"/>
  <c r="F365" i="15"/>
  <c r="F357" i="15"/>
  <c r="F349" i="15"/>
  <c r="F341" i="15"/>
  <c r="F333" i="15"/>
  <c r="F325" i="15"/>
  <c r="F317" i="15"/>
  <c r="F309" i="15"/>
  <c r="F301" i="15"/>
  <c r="F293" i="15"/>
  <c r="F285" i="15"/>
  <c r="F277" i="15"/>
  <c r="F269" i="15"/>
  <c r="F555" i="15"/>
  <c r="F544" i="15"/>
  <c r="F534" i="15"/>
  <c r="F525" i="15"/>
  <c r="F512" i="15"/>
  <c r="F503" i="15"/>
  <c r="F491" i="15"/>
  <c r="F482" i="15"/>
  <c r="F472" i="15"/>
  <c r="F462" i="15"/>
  <c r="F453" i="15"/>
  <c r="F443" i="15"/>
  <c r="F432" i="15"/>
  <c r="F423" i="15"/>
  <c r="F414" i="15"/>
  <c r="F404" i="15"/>
  <c r="F395" i="15"/>
  <c r="F386" i="15"/>
  <c r="F377" i="15"/>
  <c r="F368" i="15"/>
  <c r="F359" i="15"/>
  <c r="F350" i="15"/>
  <c r="F340" i="15"/>
  <c r="F331" i="15"/>
  <c r="F322" i="15"/>
  <c r="F313" i="15"/>
  <c r="F304" i="15"/>
  <c r="F295" i="15"/>
  <c r="F286" i="15"/>
  <c r="F276" i="15"/>
  <c r="F267" i="15"/>
  <c r="F259" i="15"/>
  <c r="F251" i="15"/>
  <c r="F242" i="15"/>
  <c r="F234" i="15"/>
  <c r="F199" i="15"/>
  <c r="F189" i="15"/>
  <c r="F181" i="15"/>
  <c r="F171" i="15"/>
  <c r="F163" i="15"/>
  <c r="F155" i="15"/>
  <c r="F146" i="15"/>
  <c r="F138" i="15"/>
  <c r="F130" i="15"/>
  <c r="F122" i="15"/>
  <c r="F114" i="15"/>
  <c r="F106" i="15"/>
  <c r="F98" i="15"/>
  <c r="F90" i="15"/>
  <c r="F82" i="15"/>
  <c r="F68" i="15"/>
  <c r="F59" i="15"/>
  <c r="F51" i="15"/>
  <c r="F43" i="15"/>
  <c r="F35" i="15"/>
  <c r="F27" i="15"/>
  <c r="F553" i="15"/>
  <c r="F543" i="15"/>
  <c r="F533" i="15"/>
  <c r="F523" i="15"/>
  <c r="F511" i="15"/>
  <c r="F502" i="15"/>
  <c r="F490" i="15"/>
  <c r="F480" i="15"/>
  <c r="F470" i="15"/>
  <c r="F461" i="15"/>
  <c r="F452" i="15"/>
  <c r="F440" i="15"/>
  <c r="F431" i="15"/>
  <c r="F422" i="15"/>
  <c r="F412" i="15"/>
  <c r="F403" i="15"/>
  <c r="F394" i="15"/>
  <c r="F385" i="15"/>
  <c r="F376" i="15"/>
  <c r="F367" i="15"/>
  <c r="F358" i="15"/>
  <c r="F348" i="15"/>
  <c r="F339" i="15"/>
  <c r="F330" i="15"/>
  <c r="F321" i="15"/>
  <c r="F312" i="15"/>
  <c r="F303" i="15"/>
  <c r="F294" i="15"/>
  <c r="F284" i="15"/>
  <c r="F275" i="15"/>
  <c r="F266" i="15"/>
  <c r="F258" i="15"/>
  <c r="F250" i="15"/>
  <c r="F241" i="15"/>
  <c r="F233" i="15"/>
  <c r="F197" i="15"/>
  <c r="F188" i="15"/>
  <c r="F180" i="15"/>
  <c r="F170" i="15"/>
  <c r="F162" i="15"/>
  <c r="F154" i="15"/>
  <c r="F145" i="15"/>
  <c r="F137" i="15"/>
  <c r="F129" i="15"/>
  <c r="F121" i="15"/>
  <c r="F113" i="15"/>
  <c r="F105" i="15"/>
  <c r="F97" i="15"/>
  <c r="F89" i="15"/>
  <c r="F81" i="15"/>
  <c r="F67" i="15"/>
  <c r="F58" i="15"/>
  <c r="F50" i="15"/>
  <c r="F42" i="15"/>
  <c r="F34" i="15"/>
  <c r="F26" i="15"/>
  <c r="F552" i="15"/>
  <c r="F542" i="15"/>
  <c r="F532" i="15"/>
  <c r="F522" i="15"/>
  <c r="F510" i="15"/>
  <c r="F501" i="15"/>
  <c r="F488" i="15"/>
  <c r="F479" i="15"/>
  <c r="F469" i="15"/>
  <c r="F460" i="15"/>
  <c r="F451" i="15"/>
  <c r="F439" i="15"/>
  <c r="F430" i="15"/>
  <c r="F420" i="15"/>
  <c r="F411" i="15"/>
  <c r="F402" i="15"/>
  <c r="F393" i="15"/>
  <c r="F384" i="15"/>
  <c r="F375" i="15"/>
  <c r="F366" i="15"/>
  <c r="F356" i="15"/>
  <c r="F347" i="15"/>
  <c r="F338" i="15"/>
  <c r="F329" i="15"/>
  <c r="F320" i="15"/>
  <c r="F311" i="15"/>
  <c r="F302" i="15"/>
  <c r="F292" i="15"/>
  <c r="F283" i="15"/>
  <c r="F274" i="15"/>
  <c r="F265" i="15"/>
  <c r="F257" i="15"/>
  <c r="F249" i="15"/>
  <c r="F240" i="15"/>
  <c r="F232" i="15"/>
  <c r="F196" i="15"/>
  <c r="F187" i="15"/>
  <c r="F179" i="15"/>
  <c r="F169" i="15"/>
  <c r="F161" i="15"/>
  <c r="F152" i="15"/>
  <c r="F144" i="15"/>
  <c r="F136" i="15"/>
  <c r="F128" i="15"/>
  <c r="F120" i="15"/>
  <c r="F112" i="15"/>
  <c r="F104" i="15"/>
  <c r="F96" i="15"/>
  <c r="F88" i="15"/>
  <c r="F75" i="15"/>
  <c r="F66" i="15"/>
  <c r="F57" i="15"/>
  <c r="F49" i="15"/>
  <c r="F41" i="15"/>
  <c r="F33" i="15"/>
  <c r="F25" i="15"/>
  <c r="F551" i="15"/>
  <c r="F540" i="15"/>
  <c r="F531" i="15"/>
  <c r="F521" i="15"/>
  <c r="F509" i="15"/>
  <c r="F499" i="15"/>
  <c r="F487" i="15"/>
  <c r="F478" i="15"/>
  <c r="F468" i="15"/>
  <c r="F459" i="15"/>
  <c r="F450" i="15"/>
  <c r="F438" i="15"/>
  <c r="F428" i="15"/>
  <c r="F419" i="15"/>
  <c r="F410" i="15"/>
  <c r="F401" i="15"/>
  <c r="F392" i="15"/>
  <c r="F383" i="15"/>
  <c r="F374" i="15"/>
  <c r="F364" i="15"/>
  <c r="F355" i="15"/>
  <c r="F346" i="15"/>
  <c r="F337" i="15"/>
  <c r="F328" i="15"/>
  <c r="F319" i="15"/>
  <c r="F310" i="15"/>
  <c r="F300" i="15"/>
  <c r="F291" i="15"/>
  <c r="F282" i="15"/>
  <c r="F273" i="15"/>
  <c r="F264" i="15"/>
  <c r="F256" i="15"/>
  <c r="F248" i="15"/>
  <c r="F239" i="15"/>
  <c r="F231" i="15"/>
  <c r="F195" i="15"/>
  <c r="F186" i="15"/>
  <c r="F178" i="15"/>
  <c r="F168" i="15"/>
  <c r="F160" i="15"/>
  <c r="F151" i="15"/>
  <c r="F143" i="15"/>
  <c r="F135" i="15"/>
  <c r="F127" i="15"/>
  <c r="F119" i="15"/>
  <c r="F111" i="15"/>
  <c r="F103" i="15"/>
  <c r="F95" i="15"/>
  <c r="F87" i="15"/>
  <c r="F74" i="15"/>
  <c r="F65" i="15"/>
  <c r="F56" i="15"/>
  <c r="F48" i="15"/>
  <c r="F40" i="15"/>
  <c r="F32" i="15"/>
  <c r="F24" i="15"/>
  <c r="F549" i="15"/>
  <c r="F539" i="15"/>
  <c r="F530" i="15"/>
  <c r="F520" i="15"/>
  <c r="F507" i="15"/>
  <c r="F497" i="15"/>
  <c r="F486" i="15"/>
  <c r="F477" i="15"/>
  <c r="F467" i="15"/>
  <c r="F458" i="15"/>
  <c r="F449" i="15"/>
  <c r="F436" i="15"/>
  <c r="F427" i="15"/>
  <c r="F418" i="15"/>
  <c r="F409" i="15"/>
  <c r="F400" i="15"/>
  <c r="F391" i="15"/>
  <c r="F382" i="15"/>
  <c r="F372" i="15"/>
  <c r="F363" i="15"/>
  <c r="F354" i="15"/>
  <c r="F345" i="15"/>
  <c r="F336" i="15"/>
  <c r="F327" i="15"/>
  <c r="F318" i="15"/>
  <c r="F308" i="15"/>
  <c r="F299" i="15"/>
  <c r="F290" i="15"/>
  <c r="F281" i="15"/>
  <c r="F272" i="15"/>
  <c r="F263" i="15"/>
  <c r="F255" i="15"/>
  <c r="F247" i="15"/>
  <c r="F238" i="15"/>
  <c r="F230" i="15"/>
  <c r="F193" i="15"/>
  <c r="F185" i="15"/>
  <c r="F177" i="15"/>
  <c r="F167" i="15"/>
  <c r="F159" i="15"/>
  <c r="F150" i="15"/>
  <c r="F142" i="15"/>
  <c r="F134" i="15"/>
  <c r="F126" i="15"/>
  <c r="F118" i="15"/>
  <c r="F110" i="15"/>
  <c r="F102" i="15"/>
  <c r="F94" i="15"/>
  <c r="F86" i="15"/>
  <c r="F73" i="15"/>
  <c r="F64" i="15"/>
  <c r="F55" i="15"/>
  <c r="F47" i="15"/>
  <c r="F39" i="15"/>
  <c r="F31" i="15"/>
  <c r="F548" i="15"/>
  <c r="F538" i="15"/>
  <c r="F529" i="15"/>
  <c r="F518" i="15"/>
  <c r="F506" i="15"/>
  <c r="F494" i="15"/>
  <c r="F485" i="15"/>
  <c r="F476" i="15"/>
  <c r="F466" i="15"/>
  <c r="F457" i="15"/>
  <c r="F447" i="15"/>
  <c r="F435" i="15"/>
  <c r="F426" i="15"/>
  <c r="F417" i="15"/>
  <c r="F408" i="15"/>
  <c r="F399" i="15"/>
  <c r="F390" i="15"/>
  <c r="F380" i="15"/>
  <c r="F371" i="15"/>
  <c r="F362" i="15"/>
  <c r="F353" i="15"/>
  <c r="F344" i="15"/>
  <c r="F335" i="15"/>
  <c r="F326" i="15"/>
  <c r="F316" i="15"/>
  <c r="F307" i="15"/>
  <c r="F298" i="15"/>
  <c r="F289" i="15"/>
  <c r="F280" i="15"/>
  <c r="F271" i="15"/>
  <c r="F262" i="15"/>
  <c r="F254" i="15"/>
  <c r="F246" i="15"/>
  <c r="F237" i="15"/>
  <c r="F202" i="15"/>
  <c r="F192" i="15"/>
  <c r="F184" i="15"/>
  <c r="F174" i="15"/>
  <c r="F166" i="15"/>
  <c r="F158" i="15"/>
  <c r="F149" i="15"/>
  <c r="F141" i="15"/>
  <c r="F133" i="15"/>
  <c r="F125" i="15"/>
  <c r="F117" i="15"/>
  <c r="F109" i="15"/>
  <c r="F101" i="15"/>
  <c r="F93" i="15"/>
  <c r="F85" i="15"/>
  <c r="F72" i="15"/>
  <c r="F63" i="15"/>
  <c r="F54" i="15"/>
  <c r="F46" i="15"/>
  <c r="F38" i="15"/>
  <c r="F30" i="15"/>
  <c r="F557" i="15"/>
  <c r="F547" i="15"/>
  <c r="F537" i="15"/>
  <c r="F527" i="15"/>
  <c r="F517" i="15"/>
  <c r="F505" i="15"/>
  <c r="F493" i="15"/>
  <c r="F484" i="15"/>
  <c r="F475" i="15"/>
  <c r="F465" i="15"/>
  <c r="F455" i="15"/>
  <c r="F446" i="15"/>
  <c r="F434" i="15"/>
  <c r="F425" i="15"/>
  <c r="F416" i="15"/>
  <c r="F407" i="15"/>
  <c r="F398" i="15"/>
  <c r="F388" i="15"/>
  <c r="F379" i="15"/>
  <c r="F370" i="15"/>
  <c r="F361" i="15"/>
  <c r="F352" i="15"/>
  <c r="F343" i="15"/>
  <c r="F334" i="15"/>
  <c r="F324" i="15"/>
  <c r="F315" i="15"/>
  <c r="F306" i="15"/>
  <c r="F297" i="15"/>
  <c r="F288" i="15"/>
  <c r="F279" i="15"/>
  <c r="F270" i="15"/>
  <c r="F261" i="15"/>
  <c r="F253" i="15"/>
  <c r="F245" i="15"/>
  <c r="F236" i="15"/>
  <c r="F201" i="15"/>
  <c r="F191" i="15"/>
  <c r="F183" i="15"/>
  <c r="F173" i="15"/>
  <c r="F165" i="15"/>
  <c r="F157" i="15"/>
  <c r="F148" i="15"/>
  <c r="F140" i="15"/>
  <c r="F132" i="15"/>
  <c r="F124" i="15"/>
  <c r="F116" i="15"/>
  <c r="F108" i="15"/>
  <c r="F100" i="15"/>
  <c r="F92" i="15"/>
  <c r="F84" i="15"/>
  <c r="F71" i="15"/>
  <c r="F62" i="15"/>
  <c r="F53" i="15"/>
  <c r="F45" i="15"/>
  <c r="F37" i="15"/>
  <c r="F29" i="15"/>
  <c r="F23" i="15"/>
  <c r="F556" i="15"/>
  <c r="F546" i="15"/>
  <c r="F535" i="15"/>
  <c r="F526" i="15"/>
  <c r="F516" i="15"/>
  <c r="F504" i="15"/>
  <c r="F492" i="15"/>
  <c r="F483" i="15"/>
  <c r="F474" i="15"/>
  <c r="F463" i="15"/>
  <c r="F454" i="15"/>
  <c r="F444" i="15"/>
  <c r="F433" i="15"/>
  <c r="F424" i="15"/>
  <c r="F415" i="15"/>
  <c r="F406" i="15"/>
  <c r="F396" i="15"/>
  <c r="F387" i="15"/>
  <c r="F378" i="15"/>
  <c r="F369" i="15"/>
  <c r="F360" i="15"/>
  <c r="F351" i="15"/>
  <c r="F342" i="15"/>
  <c r="F332" i="15"/>
  <c r="F323" i="15"/>
  <c r="F314" i="15"/>
  <c r="F305" i="15"/>
  <c r="F296" i="15"/>
  <c r="F287" i="15"/>
  <c r="F278" i="15"/>
  <c r="F268" i="15"/>
  <c r="F260" i="15"/>
  <c r="F252" i="15"/>
  <c r="F244" i="15"/>
  <c r="F235" i="15"/>
  <c r="F200" i="15"/>
  <c r="F190" i="15"/>
  <c r="F182" i="15"/>
  <c r="F172" i="15"/>
  <c r="F164" i="15"/>
  <c r="F156" i="15"/>
  <c r="F147" i="15"/>
  <c r="F139" i="15"/>
  <c r="F131" i="15"/>
  <c r="F123" i="15"/>
  <c r="F115" i="15"/>
  <c r="F107" i="15"/>
  <c r="F99" i="15"/>
  <c r="F91" i="15"/>
  <c r="F83" i="15"/>
  <c r="F70" i="15"/>
  <c r="F60" i="15"/>
  <c r="F52" i="15"/>
  <c r="F44" i="15"/>
  <c r="F36" i="15"/>
  <c r="F28" i="15"/>
  <c r="L13" i="15"/>
  <c r="C7981" i="15" l="1"/>
  <c r="C7982" i="15"/>
  <c r="I260" i="15"/>
  <c r="N260" i="15"/>
  <c r="N157" i="15"/>
  <c r="I157" i="15"/>
  <c r="N268" i="15"/>
  <c r="I268" i="15"/>
  <c r="N115" i="15"/>
  <c r="I115" i="15"/>
  <c r="I424" i="15"/>
  <c r="N424" i="15"/>
  <c r="N270" i="15"/>
  <c r="I270" i="15"/>
  <c r="N38" i="15"/>
  <c r="I38" i="15"/>
  <c r="N190" i="15"/>
  <c r="I190" i="15"/>
  <c r="I360" i="15"/>
  <c r="N360" i="15"/>
  <c r="I45" i="15"/>
  <c r="N45" i="15"/>
  <c r="I279" i="15"/>
  <c r="N279" i="15"/>
  <c r="N505" i="15"/>
  <c r="I505" i="15"/>
  <c r="N184" i="15"/>
  <c r="I184" i="15"/>
  <c r="I506" i="15"/>
  <c r="N506" i="15"/>
  <c r="N60" i="15"/>
  <c r="I60" i="15"/>
  <c r="I131" i="15"/>
  <c r="N131" i="15"/>
  <c r="I200" i="15"/>
  <c r="N200" i="15"/>
  <c r="N369" i="15"/>
  <c r="I369" i="15"/>
  <c r="N444" i="15"/>
  <c r="I444" i="15"/>
  <c r="N526" i="15"/>
  <c r="I526" i="15"/>
  <c r="I124" i="15"/>
  <c r="N124" i="15"/>
  <c r="I191" i="15"/>
  <c r="N191" i="15"/>
  <c r="I288" i="15"/>
  <c r="N288" i="15"/>
  <c r="I434" i="15"/>
  <c r="N434" i="15"/>
  <c r="N517" i="15"/>
  <c r="I517" i="15"/>
  <c r="N54" i="15"/>
  <c r="I54" i="15"/>
  <c r="N192" i="15"/>
  <c r="I192" i="15"/>
  <c r="I289" i="15"/>
  <c r="N289" i="15"/>
  <c r="N362" i="15"/>
  <c r="I362" i="15"/>
  <c r="I518" i="15"/>
  <c r="N518" i="15"/>
  <c r="N64" i="15"/>
  <c r="I64" i="15"/>
  <c r="I134" i="15"/>
  <c r="N134" i="15"/>
  <c r="N299" i="15"/>
  <c r="I299" i="15"/>
  <c r="I372" i="15"/>
  <c r="N372" i="15"/>
  <c r="N449" i="15"/>
  <c r="I449" i="15"/>
  <c r="N65" i="15"/>
  <c r="I65" i="15"/>
  <c r="I135" i="15"/>
  <c r="N135" i="15"/>
  <c r="N300" i="15"/>
  <c r="I300" i="15"/>
  <c r="N374" i="15"/>
  <c r="I374" i="15"/>
  <c r="I531" i="15"/>
  <c r="N531" i="15"/>
  <c r="N136" i="15"/>
  <c r="I136" i="15"/>
  <c r="I375" i="15"/>
  <c r="N375" i="15"/>
  <c r="I70" i="15"/>
  <c r="N70" i="15"/>
  <c r="I139" i="15"/>
  <c r="N139" i="15"/>
  <c r="N235" i="15"/>
  <c r="I235" i="15"/>
  <c r="N305" i="15"/>
  <c r="I305" i="15"/>
  <c r="I378" i="15"/>
  <c r="N378" i="15"/>
  <c r="I454" i="15"/>
  <c r="N454" i="15"/>
  <c r="N535" i="15"/>
  <c r="I535" i="15"/>
  <c r="N62" i="15"/>
  <c r="I62" i="15"/>
  <c r="I132" i="15"/>
  <c r="N132" i="15"/>
  <c r="I201" i="15"/>
  <c r="N201" i="15"/>
  <c r="I297" i="15"/>
  <c r="N297" i="15"/>
  <c r="I370" i="15"/>
  <c r="N370" i="15"/>
  <c r="I446" i="15"/>
  <c r="N446" i="15"/>
  <c r="I527" i="15"/>
  <c r="N527" i="15"/>
  <c r="N63" i="15"/>
  <c r="I63" i="15"/>
  <c r="I133" i="15"/>
  <c r="N133" i="15"/>
  <c r="N202" i="15"/>
  <c r="I202" i="15"/>
  <c r="N298" i="15"/>
  <c r="I298" i="15"/>
  <c r="N371" i="15"/>
  <c r="I371" i="15"/>
  <c r="I447" i="15"/>
  <c r="N447" i="15"/>
  <c r="I529" i="15"/>
  <c r="N529" i="15"/>
  <c r="N73" i="15"/>
  <c r="I73" i="15"/>
  <c r="I142" i="15"/>
  <c r="N142" i="15"/>
  <c r="N238" i="15"/>
  <c r="I238" i="15"/>
  <c r="I308" i="15"/>
  <c r="N308" i="15"/>
  <c r="N382" i="15"/>
  <c r="I382" i="15"/>
  <c r="N458" i="15"/>
  <c r="I458" i="15"/>
  <c r="I539" i="15"/>
  <c r="N539" i="15"/>
  <c r="N74" i="15"/>
  <c r="I74" i="15"/>
  <c r="N143" i="15"/>
  <c r="I143" i="15"/>
  <c r="I239" i="15"/>
  <c r="N239" i="15"/>
  <c r="N310" i="15"/>
  <c r="I310" i="15"/>
  <c r="N383" i="15"/>
  <c r="I383" i="15"/>
  <c r="I459" i="15"/>
  <c r="N459" i="15"/>
  <c r="I540" i="15"/>
  <c r="N540" i="15"/>
  <c r="I75" i="15"/>
  <c r="N75" i="15"/>
  <c r="I144" i="15"/>
  <c r="N144" i="15"/>
  <c r="I240" i="15"/>
  <c r="N240" i="15"/>
  <c r="I311" i="15"/>
  <c r="N311" i="15"/>
  <c r="N384" i="15"/>
  <c r="I384" i="15"/>
  <c r="I460" i="15"/>
  <c r="N460" i="15"/>
  <c r="I542" i="15"/>
  <c r="N542" i="15"/>
  <c r="N81" i="15"/>
  <c r="I81" i="15"/>
  <c r="N145" i="15"/>
  <c r="I145" i="15"/>
  <c r="N241" i="15"/>
  <c r="I241" i="15"/>
  <c r="N312" i="15"/>
  <c r="I312" i="15"/>
  <c r="N385" i="15"/>
  <c r="I385" i="15"/>
  <c r="N461" i="15"/>
  <c r="I461" i="15"/>
  <c r="N543" i="15"/>
  <c r="I543" i="15"/>
  <c r="I82" i="15"/>
  <c r="N82" i="15"/>
  <c r="I146" i="15"/>
  <c r="N146" i="15"/>
  <c r="N242" i="15"/>
  <c r="I242" i="15"/>
  <c r="I313" i="15"/>
  <c r="N313" i="15"/>
  <c r="I386" i="15"/>
  <c r="N386" i="15"/>
  <c r="I462" i="15"/>
  <c r="N462" i="15"/>
  <c r="N544" i="15"/>
  <c r="I544" i="15"/>
  <c r="I317" i="15"/>
  <c r="N317" i="15"/>
  <c r="I381" i="15"/>
  <c r="N381" i="15"/>
  <c r="I448" i="15"/>
  <c r="N448" i="15"/>
  <c r="I519" i="15"/>
  <c r="N519" i="15"/>
  <c r="N587" i="15"/>
  <c r="I587" i="15"/>
  <c r="N652" i="15"/>
  <c r="I652" i="15"/>
  <c r="I719" i="15"/>
  <c r="N719" i="15"/>
  <c r="I810" i="15"/>
  <c r="N810" i="15"/>
  <c r="N881" i="15"/>
  <c r="I881" i="15"/>
  <c r="N948" i="15"/>
  <c r="I948" i="15"/>
  <c r="I1012" i="15"/>
  <c r="N1012" i="15"/>
  <c r="I1079" i="15"/>
  <c r="N1079" i="15"/>
  <c r="N1144" i="15"/>
  <c r="I1144" i="15"/>
  <c r="I1212" i="15"/>
  <c r="N1212" i="15"/>
  <c r="I1357" i="15"/>
  <c r="N1357" i="15"/>
  <c r="I1458" i="15"/>
  <c r="N1458" i="15"/>
  <c r="I1522" i="15"/>
  <c r="N1522" i="15"/>
  <c r="I1586" i="15"/>
  <c r="N1586" i="15"/>
  <c r="I1651" i="15"/>
  <c r="N1651" i="15"/>
  <c r="I1730" i="15"/>
  <c r="N1730" i="15"/>
  <c r="I1811" i="15"/>
  <c r="N1811" i="15"/>
  <c r="N1890" i="15"/>
  <c r="I1890" i="15"/>
  <c r="N1981" i="15"/>
  <c r="I1981" i="15"/>
  <c r="N2136" i="15"/>
  <c r="I2136" i="15"/>
  <c r="N2229" i="15"/>
  <c r="I2229" i="15"/>
  <c r="N572" i="15"/>
  <c r="I572" i="15"/>
  <c r="I636" i="15"/>
  <c r="N636" i="15"/>
  <c r="I703" i="15"/>
  <c r="N703" i="15"/>
  <c r="I792" i="15"/>
  <c r="N792" i="15"/>
  <c r="N860" i="15"/>
  <c r="I860" i="15"/>
  <c r="N997" i="15"/>
  <c r="I997" i="15"/>
  <c r="I1064" i="15"/>
  <c r="N1064" i="15"/>
  <c r="I1129" i="15"/>
  <c r="N1129" i="15"/>
  <c r="I1193" i="15"/>
  <c r="N1193" i="15"/>
  <c r="N1335" i="15"/>
  <c r="I1335" i="15"/>
  <c r="I1408" i="15"/>
  <c r="N1408" i="15"/>
  <c r="I1507" i="15"/>
  <c r="N1507" i="15"/>
  <c r="I1571" i="15"/>
  <c r="N1571" i="15"/>
  <c r="I1635" i="15"/>
  <c r="N1635" i="15"/>
  <c r="I1713" i="15"/>
  <c r="N1713" i="15"/>
  <c r="N1793" i="15"/>
  <c r="I1793" i="15"/>
  <c r="N1873" i="15"/>
  <c r="I1873" i="15"/>
  <c r="I1961" i="15"/>
  <c r="N1961" i="15"/>
  <c r="I2119" i="15"/>
  <c r="N2119" i="15"/>
  <c r="I2209" i="15"/>
  <c r="N2209" i="15"/>
  <c r="N2368" i="15"/>
  <c r="I2368" i="15"/>
  <c r="I621" i="15"/>
  <c r="N621" i="15"/>
  <c r="N687" i="15"/>
  <c r="I687" i="15"/>
  <c r="N774" i="15"/>
  <c r="I774" i="15"/>
  <c r="I845" i="15"/>
  <c r="N845" i="15"/>
  <c r="N916" i="15"/>
  <c r="I916" i="15"/>
  <c r="I982" i="15"/>
  <c r="N982" i="15"/>
  <c r="I1049" i="15"/>
  <c r="N1049" i="15"/>
  <c r="N1114" i="15"/>
  <c r="I1114" i="15"/>
  <c r="N1178" i="15"/>
  <c r="I1178" i="15"/>
  <c r="I1249" i="15"/>
  <c r="N1249" i="15"/>
  <c r="N1392" i="15"/>
  <c r="I1392" i="15"/>
  <c r="N1492" i="15"/>
  <c r="I1492" i="15"/>
  <c r="N1556" i="15"/>
  <c r="I1556" i="15"/>
  <c r="N1620" i="15"/>
  <c r="I1620" i="15"/>
  <c r="I1695" i="15"/>
  <c r="N1695" i="15"/>
  <c r="I1773" i="15"/>
  <c r="N1773" i="15"/>
  <c r="I1854" i="15"/>
  <c r="N1854" i="15"/>
  <c r="I1935" i="15"/>
  <c r="N1935" i="15"/>
  <c r="N2020" i="15"/>
  <c r="I2020" i="15"/>
  <c r="N2189" i="15"/>
  <c r="I2189" i="15"/>
  <c r="N2286" i="15"/>
  <c r="I2286" i="15"/>
  <c r="I614" i="15"/>
  <c r="N614" i="15"/>
  <c r="N680" i="15"/>
  <c r="I680" i="15"/>
  <c r="I754" i="15"/>
  <c r="N754" i="15"/>
  <c r="N838" i="15"/>
  <c r="I838" i="15"/>
  <c r="N909" i="15"/>
  <c r="I909" i="15"/>
  <c r="N975" i="15"/>
  <c r="I975" i="15"/>
  <c r="I1042" i="15"/>
  <c r="N1042" i="15"/>
  <c r="I1106" i="15"/>
  <c r="N1106" i="15"/>
  <c r="I1171" i="15"/>
  <c r="N1171" i="15"/>
  <c r="I1242" i="15"/>
  <c r="N1242" i="15"/>
  <c r="N1385" i="15"/>
  <c r="I1385" i="15"/>
  <c r="I1485" i="15"/>
  <c r="N1485" i="15"/>
  <c r="N1549" i="15"/>
  <c r="I1549" i="15"/>
  <c r="I1613" i="15"/>
  <c r="N1613" i="15"/>
  <c r="I1682" i="15"/>
  <c r="N1682" i="15"/>
  <c r="N1764" i="15"/>
  <c r="I1764" i="15"/>
  <c r="I1846" i="15"/>
  <c r="N1846" i="15"/>
  <c r="N1927" i="15"/>
  <c r="I1927" i="15"/>
  <c r="N2012" i="15"/>
  <c r="I2012" i="15"/>
  <c r="I2174" i="15"/>
  <c r="N2174" i="15"/>
  <c r="I2277" i="15"/>
  <c r="N2277" i="15"/>
  <c r="N599" i="15"/>
  <c r="I599" i="15"/>
  <c r="N664" i="15"/>
  <c r="I664" i="15"/>
  <c r="I737" i="15"/>
  <c r="N737" i="15"/>
  <c r="I823" i="15"/>
  <c r="N823" i="15"/>
  <c r="I894" i="15"/>
  <c r="N894" i="15"/>
  <c r="I960" i="15"/>
  <c r="N960" i="15"/>
  <c r="N1024" i="15"/>
  <c r="I1024" i="15"/>
  <c r="N1091" i="15"/>
  <c r="I1091" i="15"/>
  <c r="I1156" i="15"/>
  <c r="N1156" i="15"/>
  <c r="N1225" i="15"/>
  <c r="I1225" i="15"/>
  <c r="N1370" i="15"/>
  <c r="I1370" i="15"/>
  <c r="I1470" i="15"/>
  <c r="N1470" i="15"/>
  <c r="I1534" i="15"/>
  <c r="N1534" i="15"/>
  <c r="I1598" i="15"/>
  <c r="N1598" i="15"/>
  <c r="N1664" i="15"/>
  <c r="I1664" i="15"/>
  <c r="I1744" i="15"/>
  <c r="N1744" i="15"/>
  <c r="I1827" i="15"/>
  <c r="N1827" i="15"/>
  <c r="I1906" i="15"/>
  <c r="N1906" i="15"/>
  <c r="I1995" i="15"/>
  <c r="N1995" i="15"/>
  <c r="I2153" i="15"/>
  <c r="N2153" i="15"/>
  <c r="I2250" i="15"/>
  <c r="N2250" i="15"/>
  <c r="N584" i="15"/>
  <c r="I584" i="15"/>
  <c r="I648" i="15"/>
  <c r="N648" i="15"/>
  <c r="N716" i="15"/>
  <c r="I716" i="15"/>
  <c r="I807" i="15"/>
  <c r="N807" i="15"/>
  <c r="N878" i="15"/>
  <c r="I878" i="15"/>
  <c r="I945" i="15"/>
  <c r="N945" i="15"/>
  <c r="I1009" i="15"/>
  <c r="N1009" i="15"/>
  <c r="I1076" i="15"/>
  <c r="N1076" i="15"/>
  <c r="I1141" i="15"/>
  <c r="N1141" i="15"/>
  <c r="I1209" i="15"/>
  <c r="N1209" i="15"/>
  <c r="N1354" i="15"/>
  <c r="I1354" i="15"/>
  <c r="I1455" i="15"/>
  <c r="N1455" i="15"/>
  <c r="I1519" i="15"/>
  <c r="N1519" i="15"/>
  <c r="I1583" i="15"/>
  <c r="N1583" i="15"/>
  <c r="I1647" i="15"/>
  <c r="N1647" i="15"/>
  <c r="N1726" i="15"/>
  <c r="I1726" i="15"/>
  <c r="I1807" i="15"/>
  <c r="N1807" i="15"/>
  <c r="I1887" i="15"/>
  <c r="N1887" i="15"/>
  <c r="N1978" i="15"/>
  <c r="I1978" i="15"/>
  <c r="I2133" i="15"/>
  <c r="N2133" i="15"/>
  <c r="I2225" i="15"/>
  <c r="N2225" i="15"/>
  <c r="N569" i="15"/>
  <c r="I569" i="15"/>
  <c r="N633" i="15"/>
  <c r="I633" i="15"/>
  <c r="N700" i="15"/>
  <c r="I700" i="15"/>
  <c r="N789" i="15"/>
  <c r="I789" i="15"/>
  <c r="N857" i="15"/>
  <c r="I857" i="15"/>
  <c r="I932" i="15"/>
  <c r="N932" i="15"/>
  <c r="N994" i="15"/>
  <c r="I994" i="15"/>
  <c r="I1061" i="15"/>
  <c r="N1061" i="15"/>
  <c r="I1126" i="15"/>
  <c r="N1126" i="15"/>
  <c r="I1190" i="15"/>
  <c r="N1190" i="15"/>
  <c r="N1332" i="15"/>
  <c r="I1332" i="15"/>
  <c r="I1405" i="15"/>
  <c r="N1405" i="15"/>
  <c r="N1504" i="15"/>
  <c r="I1504" i="15"/>
  <c r="N1568" i="15"/>
  <c r="I1568" i="15"/>
  <c r="N1632" i="15"/>
  <c r="I1632" i="15"/>
  <c r="I1709" i="15"/>
  <c r="N1709" i="15"/>
  <c r="I1789" i="15"/>
  <c r="N1789" i="15"/>
  <c r="I1870" i="15"/>
  <c r="N1870" i="15"/>
  <c r="N1958" i="15"/>
  <c r="I1958" i="15"/>
  <c r="I2116" i="15"/>
  <c r="N2116" i="15"/>
  <c r="N2205" i="15"/>
  <c r="I2205" i="15"/>
  <c r="N2303" i="15"/>
  <c r="I2303" i="15"/>
  <c r="I618" i="15"/>
  <c r="N618" i="15"/>
  <c r="I684" i="15"/>
  <c r="N684" i="15"/>
  <c r="I771" i="15"/>
  <c r="N771" i="15"/>
  <c r="I842" i="15"/>
  <c r="N842" i="15"/>
  <c r="I913" i="15"/>
  <c r="N913" i="15"/>
  <c r="I979" i="15"/>
  <c r="N979" i="15"/>
  <c r="I1046" i="15"/>
  <c r="N1046" i="15"/>
  <c r="I1110" i="15"/>
  <c r="N1110" i="15"/>
  <c r="I1175" i="15"/>
  <c r="N1175" i="15"/>
  <c r="I1246" i="15"/>
  <c r="N1246" i="15"/>
  <c r="I1389" i="15"/>
  <c r="N1389" i="15"/>
  <c r="I1489" i="15"/>
  <c r="N1489" i="15"/>
  <c r="I1553" i="15"/>
  <c r="N1553" i="15"/>
  <c r="N1617" i="15"/>
  <c r="I1617" i="15"/>
  <c r="I1691" i="15"/>
  <c r="N1691" i="15"/>
  <c r="N1769" i="15"/>
  <c r="I1769" i="15"/>
  <c r="I1850" i="15"/>
  <c r="N1850" i="15"/>
  <c r="I1932" i="15"/>
  <c r="N1932" i="15"/>
  <c r="I2017" i="15"/>
  <c r="N2017" i="15"/>
  <c r="N2179" i="15"/>
  <c r="I2179" i="15"/>
  <c r="N2282" i="15"/>
  <c r="I2282" i="15"/>
  <c r="N1694" i="15"/>
  <c r="I1694" i="15"/>
  <c r="N1762" i="15"/>
  <c r="I1762" i="15"/>
  <c r="N1835" i="15"/>
  <c r="I1835" i="15"/>
  <c r="I1901" i="15"/>
  <c r="N1901" i="15"/>
  <c r="I1983" i="15"/>
  <c r="N1983" i="15"/>
  <c r="N2129" i="15"/>
  <c r="I2129" i="15"/>
  <c r="I2200" i="15"/>
  <c r="N2200" i="15"/>
  <c r="N2276" i="15"/>
  <c r="I2276" i="15"/>
  <c r="I2399" i="15"/>
  <c r="N2399" i="15"/>
  <c r="I2465" i="15"/>
  <c r="N2465" i="15"/>
  <c r="I2533" i="15"/>
  <c r="N2533" i="15"/>
  <c r="I2647" i="15"/>
  <c r="N2647" i="15"/>
  <c r="N2733" i="15"/>
  <c r="I2733" i="15"/>
  <c r="I2826" i="15"/>
  <c r="N2826" i="15"/>
  <c r="I2951" i="15"/>
  <c r="N2951" i="15"/>
  <c r="I3027" i="15"/>
  <c r="N3027" i="15"/>
  <c r="N3101" i="15"/>
  <c r="I3101" i="15"/>
  <c r="I3191" i="15"/>
  <c r="N3191" i="15"/>
  <c r="I3281" i="15"/>
  <c r="N3281" i="15"/>
  <c r="I2408" i="15"/>
  <c r="N2408" i="15"/>
  <c r="I2474" i="15"/>
  <c r="N2474" i="15"/>
  <c r="I2544" i="15"/>
  <c r="N2544" i="15"/>
  <c r="I2663" i="15"/>
  <c r="N2663" i="15"/>
  <c r="N2756" i="15"/>
  <c r="I2756" i="15"/>
  <c r="I2836" i="15"/>
  <c r="N2836" i="15"/>
  <c r="N2962" i="15"/>
  <c r="I2962" i="15"/>
  <c r="I3038" i="15"/>
  <c r="N3038" i="15"/>
  <c r="N3113" i="15"/>
  <c r="I3113" i="15"/>
  <c r="N3203" i="15"/>
  <c r="I3203" i="15"/>
  <c r="I3302" i="15"/>
  <c r="N3302" i="15"/>
  <c r="N2425" i="15"/>
  <c r="I2425" i="15"/>
  <c r="N2491" i="15"/>
  <c r="I2491" i="15"/>
  <c r="I2598" i="15"/>
  <c r="N2598" i="15"/>
  <c r="N2682" i="15"/>
  <c r="I2682" i="15"/>
  <c r="N2779" i="15"/>
  <c r="I2779" i="15"/>
  <c r="N2904" i="15"/>
  <c r="I2904" i="15"/>
  <c r="N2982" i="15"/>
  <c r="I2982" i="15"/>
  <c r="I3057" i="15"/>
  <c r="N3057" i="15"/>
  <c r="I3134" i="15"/>
  <c r="N3134" i="15"/>
  <c r="N3229" i="15"/>
  <c r="I3229" i="15"/>
  <c r="N2149" i="15"/>
  <c r="I2149" i="15"/>
  <c r="I2219" i="15"/>
  <c r="N2219" i="15"/>
  <c r="I2296" i="15"/>
  <c r="N2296" i="15"/>
  <c r="I2418" i="15"/>
  <c r="N2418" i="15"/>
  <c r="I2484" i="15"/>
  <c r="N2484" i="15"/>
  <c r="I2555" i="15"/>
  <c r="N2555" i="15"/>
  <c r="I2674" i="15"/>
  <c r="N2674" i="15"/>
  <c r="I2770" i="15"/>
  <c r="N2770" i="15"/>
  <c r="I2893" i="15"/>
  <c r="N2893" i="15"/>
  <c r="N2974" i="15"/>
  <c r="I2974" i="15"/>
  <c r="I3049" i="15"/>
  <c r="N3049" i="15"/>
  <c r="N3124" i="15"/>
  <c r="I3124" i="15"/>
  <c r="I3217" i="15"/>
  <c r="N3217" i="15"/>
  <c r="I2370" i="15"/>
  <c r="N2370" i="15"/>
  <c r="I2435" i="15"/>
  <c r="N2435" i="15"/>
  <c r="N2501" i="15"/>
  <c r="I2501" i="15"/>
  <c r="I2613" i="15"/>
  <c r="N2613" i="15"/>
  <c r="I2694" i="15"/>
  <c r="N2694" i="15"/>
  <c r="I2791" i="15"/>
  <c r="N2791" i="15"/>
  <c r="I2915" i="15"/>
  <c r="N2915" i="15"/>
  <c r="N2993" i="15"/>
  <c r="I2993" i="15"/>
  <c r="N3068" i="15"/>
  <c r="I3068" i="15"/>
  <c r="N3151" i="15"/>
  <c r="I3151" i="15"/>
  <c r="I3242" i="15"/>
  <c r="N3242" i="15"/>
  <c r="I2379" i="15"/>
  <c r="N2379" i="15"/>
  <c r="N2444" i="15"/>
  <c r="I2444" i="15"/>
  <c r="I2512" i="15"/>
  <c r="N2512" i="15"/>
  <c r="N2624" i="15"/>
  <c r="I2624" i="15"/>
  <c r="N2704" i="15"/>
  <c r="I2704" i="15"/>
  <c r="I2801" i="15"/>
  <c r="N2801" i="15"/>
  <c r="N2925" i="15"/>
  <c r="I2925" i="15"/>
  <c r="N3004" i="15"/>
  <c r="I3004" i="15"/>
  <c r="N3079" i="15"/>
  <c r="I3079" i="15"/>
  <c r="N3163" i="15"/>
  <c r="I3163" i="15"/>
  <c r="I3254" i="15"/>
  <c r="N3254" i="15"/>
  <c r="I2389" i="15"/>
  <c r="N2389" i="15"/>
  <c r="I2453" i="15"/>
  <c r="N2453" i="15"/>
  <c r="I2521" i="15"/>
  <c r="N2521" i="15"/>
  <c r="I2635" i="15"/>
  <c r="N2635" i="15"/>
  <c r="I2717" i="15"/>
  <c r="N2717" i="15"/>
  <c r="N2815" i="15"/>
  <c r="I2815" i="15"/>
  <c r="I2936" i="15"/>
  <c r="N2936" i="15"/>
  <c r="N3016" i="15"/>
  <c r="I3016" i="15"/>
  <c r="I3090" i="15"/>
  <c r="N3090" i="15"/>
  <c r="N3176" i="15"/>
  <c r="I3176" i="15"/>
  <c r="N3267" i="15"/>
  <c r="I3267" i="15"/>
  <c r="I2406" i="15"/>
  <c r="N2406" i="15"/>
  <c r="I2472" i="15"/>
  <c r="N2472" i="15"/>
  <c r="I2542" i="15"/>
  <c r="N2542" i="15"/>
  <c r="I2657" i="15"/>
  <c r="N2657" i="15"/>
  <c r="I2754" i="15"/>
  <c r="N2754" i="15"/>
  <c r="I2834" i="15"/>
  <c r="N2834" i="15"/>
  <c r="N2960" i="15"/>
  <c r="I2960" i="15"/>
  <c r="N3035" i="15"/>
  <c r="I3035" i="15"/>
  <c r="N3109" i="15"/>
  <c r="I3109" i="15"/>
  <c r="I3200" i="15"/>
  <c r="N3200" i="15"/>
  <c r="I3296" i="15"/>
  <c r="N3296" i="15"/>
  <c r="I2655" i="15"/>
  <c r="N2655" i="15"/>
  <c r="I2728" i="15"/>
  <c r="N2728" i="15"/>
  <c r="I2814" i="15"/>
  <c r="N2814" i="15"/>
  <c r="I2926" i="15"/>
  <c r="N2926" i="15"/>
  <c r="N2995" i="15"/>
  <c r="I2995" i="15"/>
  <c r="I3061" i="15"/>
  <c r="N3061" i="15"/>
  <c r="I3127" i="15"/>
  <c r="N3127" i="15"/>
  <c r="I3198" i="15"/>
  <c r="N3198" i="15"/>
  <c r="I3266" i="15"/>
  <c r="N3266" i="15"/>
  <c r="I3343" i="15"/>
  <c r="N3343" i="15"/>
  <c r="N3423" i="15"/>
  <c r="I3423" i="15"/>
  <c r="I3508" i="15"/>
  <c r="N3508" i="15"/>
  <c r="I3592" i="15"/>
  <c r="N3592" i="15"/>
  <c r="I3669" i="15"/>
  <c r="N3669" i="15"/>
  <c r="I3790" i="15"/>
  <c r="N3790" i="15"/>
  <c r="N3863" i="15"/>
  <c r="I3863" i="15"/>
  <c r="I3936" i="15"/>
  <c r="N3936" i="15"/>
  <c r="N3355" i="15"/>
  <c r="I3355" i="15"/>
  <c r="N3436" i="15"/>
  <c r="I3436" i="15"/>
  <c r="N3518" i="15"/>
  <c r="I3518" i="15"/>
  <c r="N3602" i="15"/>
  <c r="I3602" i="15"/>
  <c r="N3725" i="15"/>
  <c r="I3725" i="15"/>
  <c r="I3800" i="15"/>
  <c r="N3800" i="15"/>
  <c r="N3873" i="15"/>
  <c r="I3873" i="15"/>
  <c r="I3949" i="15"/>
  <c r="N3949" i="15"/>
  <c r="I3346" i="15"/>
  <c r="N3346" i="15"/>
  <c r="I3426" i="15"/>
  <c r="N3426" i="15"/>
  <c r="N3510" i="15"/>
  <c r="I3510" i="15"/>
  <c r="I3594" i="15"/>
  <c r="N3594" i="15"/>
  <c r="N3671" i="15"/>
  <c r="I3671" i="15"/>
  <c r="I3792" i="15"/>
  <c r="N3792" i="15"/>
  <c r="I3865" i="15"/>
  <c r="N3865" i="15"/>
  <c r="I3939" i="15"/>
  <c r="N3939" i="15"/>
  <c r="N3159" i="15"/>
  <c r="I3159" i="15"/>
  <c r="I3228" i="15"/>
  <c r="N3228" i="15"/>
  <c r="I3297" i="15"/>
  <c r="N3297" i="15"/>
  <c r="N3379" i="15"/>
  <c r="I3379" i="15"/>
  <c r="N3461" i="15"/>
  <c r="I3461" i="15"/>
  <c r="I3542" i="15"/>
  <c r="N3542" i="15"/>
  <c r="N3627" i="15"/>
  <c r="I3627" i="15"/>
  <c r="I3747" i="15"/>
  <c r="N3747" i="15"/>
  <c r="I3821" i="15"/>
  <c r="N3821" i="15"/>
  <c r="I3894" i="15"/>
  <c r="N3894" i="15"/>
  <c r="N3974" i="15"/>
  <c r="I3974" i="15"/>
  <c r="N3348" i="15"/>
  <c r="I3348" i="15"/>
  <c r="I3429" i="15"/>
  <c r="N3429" i="15"/>
  <c r="N3512" i="15"/>
  <c r="I3512" i="15"/>
  <c r="I3596" i="15"/>
  <c r="N3596" i="15"/>
  <c r="N3719" i="15"/>
  <c r="I3719" i="15"/>
  <c r="I3795" i="15"/>
  <c r="N3795" i="15"/>
  <c r="I3868" i="15"/>
  <c r="N3868" i="15"/>
  <c r="I3941" i="15"/>
  <c r="N3941" i="15"/>
  <c r="N3320" i="15"/>
  <c r="I3320" i="15"/>
  <c r="I3401" i="15"/>
  <c r="N3401" i="15"/>
  <c r="I3485" i="15"/>
  <c r="N3485" i="15"/>
  <c r="I3569" i="15"/>
  <c r="N3569" i="15"/>
  <c r="N3647" i="15"/>
  <c r="I3647" i="15"/>
  <c r="I3767" i="15"/>
  <c r="N3767" i="15"/>
  <c r="N3841" i="15"/>
  <c r="I3841" i="15"/>
  <c r="N3915" i="15"/>
  <c r="I3915" i="15"/>
  <c r="I3332" i="15"/>
  <c r="N3332" i="15"/>
  <c r="N3411" i="15"/>
  <c r="I3411" i="15"/>
  <c r="I3495" i="15"/>
  <c r="N3495" i="15"/>
  <c r="I3580" i="15"/>
  <c r="N3580" i="15"/>
  <c r="N3657" i="15"/>
  <c r="I3657" i="15"/>
  <c r="I3779" i="15"/>
  <c r="N3779" i="15"/>
  <c r="I3852" i="15"/>
  <c r="N3852" i="15"/>
  <c r="I3925" i="15"/>
  <c r="N3925" i="15"/>
  <c r="N3342" i="15"/>
  <c r="I3342" i="15"/>
  <c r="I3422" i="15"/>
  <c r="N3422" i="15"/>
  <c r="I3506" i="15"/>
  <c r="N3506" i="15"/>
  <c r="I3591" i="15"/>
  <c r="N3591" i="15"/>
  <c r="N3668" i="15"/>
  <c r="I3668" i="15"/>
  <c r="N3789" i="15"/>
  <c r="I3789" i="15"/>
  <c r="I3862" i="15"/>
  <c r="N3862" i="15"/>
  <c r="I3935" i="15"/>
  <c r="N3935" i="15"/>
  <c r="I3319" i="15"/>
  <c r="N3319" i="15"/>
  <c r="I3391" i="15"/>
  <c r="N3391" i="15"/>
  <c r="I3463" i="15"/>
  <c r="N3463" i="15"/>
  <c r="I3531" i="15"/>
  <c r="N3531" i="15"/>
  <c r="I3606" i="15"/>
  <c r="N3606" i="15"/>
  <c r="N3720" i="15"/>
  <c r="I3720" i="15"/>
  <c r="I3786" i="15"/>
  <c r="N3786" i="15"/>
  <c r="N3850" i="15"/>
  <c r="I3850" i="15"/>
  <c r="N3914" i="15"/>
  <c r="I3914" i="15"/>
  <c r="I3985" i="15"/>
  <c r="N3985" i="15"/>
  <c r="N4051" i="15"/>
  <c r="I4051" i="15"/>
  <c r="I4116" i="15"/>
  <c r="N4116" i="15"/>
  <c r="N4190" i="15"/>
  <c r="I4190" i="15"/>
  <c r="I4266" i="15"/>
  <c r="N4266" i="15"/>
  <c r="I4342" i="15"/>
  <c r="N4342" i="15"/>
  <c r="I4416" i="15"/>
  <c r="N4416" i="15"/>
  <c r="N4493" i="15"/>
  <c r="I4493" i="15"/>
  <c r="N4570" i="15"/>
  <c r="I4570" i="15"/>
  <c r="N4643" i="15"/>
  <c r="I4643" i="15"/>
  <c r="I4729" i="15"/>
  <c r="N4729" i="15"/>
  <c r="N4002" i="15"/>
  <c r="I4002" i="15"/>
  <c r="I4068" i="15"/>
  <c r="N4068" i="15"/>
  <c r="I4133" i="15"/>
  <c r="N4133" i="15"/>
  <c r="I4210" i="15"/>
  <c r="N4210" i="15"/>
  <c r="I4286" i="15"/>
  <c r="N4286" i="15"/>
  <c r="N4362" i="15"/>
  <c r="I4362" i="15"/>
  <c r="I4436" i="15"/>
  <c r="N4436" i="15"/>
  <c r="I4515" i="15"/>
  <c r="N4515" i="15"/>
  <c r="I4589" i="15"/>
  <c r="N4589" i="15"/>
  <c r="N4665" i="15"/>
  <c r="I4665" i="15"/>
  <c r="N4751" i="15"/>
  <c r="I4751" i="15"/>
  <c r="I4020" i="15"/>
  <c r="N4020" i="15"/>
  <c r="I4086" i="15"/>
  <c r="N4086" i="15"/>
  <c r="I4156" i="15"/>
  <c r="N4156" i="15"/>
  <c r="N4230" i="15"/>
  <c r="I4230" i="15"/>
  <c r="N4306" i="15"/>
  <c r="I4306" i="15"/>
  <c r="I4381" i="15"/>
  <c r="N4381" i="15"/>
  <c r="N4455" i="15"/>
  <c r="I4455" i="15"/>
  <c r="I4534" i="15"/>
  <c r="N4534" i="15"/>
  <c r="I4608" i="15"/>
  <c r="N4608" i="15"/>
  <c r="N4689" i="15"/>
  <c r="I4689" i="15"/>
  <c r="I4783" i="15"/>
  <c r="N4783" i="15"/>
  <c r="I4046" i="15"/>
  <c r="N4046" i="15"/>
  <c r="N4111" i="15"/>
  <c r="I4111" i="15"/>
  <c r="I4184" i="15"/>
  <c r="N4184" i="15"/>
  <c r="N4259" i="15"/>
  <c r="I4259" i="15"/>
  <c r="I4336" i="15"/>
  <c r="N4336" i="15"/>
  <c r="I4410" i="15"/>
  <c r="N4410" i="15"/>
  <c r="I4488" i="15"/>
  <c r="N4488" i="15"/>
  <c r="I4564" i="15"/>
  <c r="N4564" i="15"/>
  <c r="I4637" i="15"/>
  <c r="N4637" i="15"/>
  <c r="I4723" i="15"/>
  <c r="N4723" i="15"/>
  <c r="I4005" i="15"/>
  <c r="N4005" i="15"/>
  <c r="I4071" i="15"/>
  <c r="N4071" i="15"/>
  <c r="I4138" i="15"/>
  <c r="N4138" i="15"/>
  <c r="N4214" i="15"/>
  <c r="I4214" i="15"/>
  <c r="N4290" i="15"/>
  <c r="I4290" i="15"/>
  <c r="N4365" i="15"/>
  <c r="I4365" i="15"/>
  <c r="I4439" i="15"/>
  <c r="N4439" i="15"/>
  <c r="I4518" i="15"/>
  <c r="N4518" i="15"/>
  <c r="I4592" i="15"/>
  <c r="N4592" i="15"/>
  <c r="N4670" i="15"/>
  <c r="I4670" i="15"/>
  <c r="I4756" i="15"/>
  <c r="N4756" i="15"/>
  <c r="I4023" i="15"/>
  <c r="N4023" i="15"/>
  <c r="I4089" i="15"/>
  <c r="N4089" i="15"/>
  <c r="I4159" i="15"/>
  <c r="N4159" i="15"/>
  <c r="I4233" i="15"/>
  <c r="N4233" i="15"/>
  <c r="I4310" i="15"/>
  <c r="N4310" i="15"/>
  <c r="I4384" i="15"/>
  <c r="N4384" i="15"/>
  <c r="N4459" i="15"/>
  <c r="I4459" i="15"/>
  <c r="I4539" i="15"/>
  <c r="N4539" i="15"/>
  <c r="N4612" i="15"/>
  <c r="I4612" i="15"/>
  <c r="I4692" i="15"/>
  <c r="N4692" i="15"/>
  <c r="I4786" i="15"/>
  <c r="N4786" i="15"/>
  <c r="I4049" i="15"/>
  <c r="N4049" i="15"/>
  <c r="I4114" i="15"/>
  <c r="N4114" i="15"/>
  <c r="N4188" i="15"/>
  <c r="I4188" i="15"/>
  <c r="N4264" i="15"/>
  <c r="I4264" i="15"/>
  <c r="N4340" i="15"/>
  <c r="I4340" i="15"/>
  <c r="I4414" i="15"/>
  <c r="N4414" i="15"/>
  <c r="I4491" i="15"/>
  <c r="N4491" i="15"/>
  <c r="I4567" i="15"/>
  <c r="N4567" i="15"/>
  <c r="I4640" i="15"/>
  <c r="N4640" i="15"/>
  <c r="I4727" i="15"/>
  <c r="N4727" i="15"/>
  <c r="N4000" i="15"/>
  <c r="I4000" i="15"/>
  <c r="N4066" i="15"/>
  <c r="I4066" i="15"/>
  <c r="I4131" i="15"/>
  <c r="N4131" i="15"/>
  <c r="I4208" i="15"/>
  <c r="N4208" i="15"/>
  <c r="N4284" i="15"/>
  <c r="I4284" i="15"/>
  <c r="N4359" i="15"/>
  <c r="I4359" i="15"/>
  <c r="N4433" i="15"/>
  <c r="I4433" i="15"/>
  <c r="I4513" i="15"/>
  <c r="N4513" i="15"/>
  <c r="N4587" i="15"/>
  <c r="I4587" i="15"/>
  <c r="I4663" i="15"/>
  <c r="N4663" i="15"/>
  <c r="N4749" i="15"/>
  <c r="I4749" i="15"/>
  <c r="I4163" i="15"/>
  <c r="N4163" i="15"/>
  <c r="I4228" i="15"/>
  <c r="N4228" i="15"/>
  <c r="I4295" i="15"/>
  <c r="N4295" i="15"/>
  <c r="N4361" i="15"/>
  <c r="I4361" i="15"/>
  <c r="I4426" i="15"/>
  <c r="N4426" i="15"/>
  <c r="N4494" i="15"/>
  <c r="I4494" i="15"/>
  <c r="I4561" i="15"/>
  <c r="N4561" i="15"/>
  <c r="I4625" i="15"/>
  <c r="N4625" i="15"/>
  <c r="N4697" i="15"/>
  <c r="I4697" i="15"/>
  <c r="N4772" i="15"/>
  <c r="I4772" i="15"/>
  <c r="I4847" i="15"/>
  <c r="N4847" i="15"/>
  <c r="I4922" i="15"/>
  <c r="N4922" i="15"/>
  <c r="N4995" i="15"/>
  <c r="I4995" i="15"/>
  <c r="N5070" i="15"/>
  <c r="I5070" i="15"/>
  <c r="I5146" i="15"/>
  <c r="N5146" i="15"/>
  <c r="I5225" i="15"/>
  <c r="N5225" i="15"/>
  <c r="I5301" i="15"/>
  <c r="N5301" i="15"/>
  <c r="I5375" i="15"/>
  <c r="N5375" i="15"/>
  <c r="I5448" i="15"/>
  <c r="N5448" i="15"/>
  <c r="I5530" i="15"/>
  <c r="N5530" i="15"/>
  <c r="I5617" i="15"/>
  <c r="N5617" i="15"/>
  <c r="N4857" i="15"/>
  <c r="I4857" i="15"/>
  <c r="N4932" i="15"/>
  <c r="I4932" i="15"/>
  <c r="I5005" i="15"/>
  <c r="N5005" i="15"/>
  <c r="I5081" i="15"/>
  <c r="N5081" i="15"/>
  <c r="N5157" i="15"/>
  <c r="I5157" i="15"/>
  <c r="I5235" i="15"/>
  <c r="N5235" i="15"/>
  <c r="I5312" i="15"/>
  <c r="N5312" i="15"/>
  <c r="I5385" i="15"/>
  <c r="N5385" i="15"/>
  <c r="I5458" i="15"/>
  <c r="N5458" i="15"/>
  <c r="I5542" i="15"/>
  <c r="N5542" i="15"/>
  <c r="I5629" i="15"/>
  <c r="N5629" i="15"/>
  <c r="I4877" i="15"/>
  <c r="N4877" i="15"/>
  <c r="I4952" i="15"/>
  <c r="N4952" i="15"/>
  <c r="I5025" i="15"/>
  <c r="N5025" i="15"/>
  <c r="I5102" i="15"/>
  <c r="N5102" i="15"/>
  <c r="I5178" i="15"/>
  <c r="N5178" i="15"/>
  <c r="I5257" i="15"/>
  <c r="N5257" i="15"/>
  <c r="I5331" i="15"/>
  <c r="N5331" i="15"/>
  <c r="I5405" i="15"/>
  <c r="N5405" i="15"/>
  <c r="I5481" i="15"/>
  <c r="N5481" i="15"/>
  <c r="N5564" i="15"/>
  <c r="I5564" i="15"/>
  <c r="N4832" i="15"/>
  <c r="I4832" i="15"/>
  <c r="I4906" i="15"/>
  <c r="N4906" i="15"/>
  <c r="I4980" i="15"/>
  <c r="N4980" i="15"/>
  <c r="I5053" i="15"/>
  <c r="N5053" i="15"/>
  <c r="I5131" i="15"/>
  <c r="N5131" i="15"/>
  <c r="N5209" i="15"/>
  <c r="I5209" i="15"/>
  <c r="I5286" i="15"/>
  <c r="N5286" i="15"/>
  <c r="I5360" i="15"/>
  <c r="N5360" i="15"/>
  <c r="I5433" i="15"/>
  <c r="N5433" i="15"/>
  <c r="N5513" i="15"/>
  <c r="I5513" i="15"/>
  <c r="I5599" i="15"/>
  <c r="N5599" i="15"/>
  <c r="I4861" i="15"/>
  <c r="N4861" i="15"/>
  <c r="I4936" i="15"/>
  <c r="N4936" i="15"/>
  <c r="N5009" i="15"/>
  <c r="I5009" i="15"/>
  <c r="I5084" i="15"/>
  <c r="N5084" i="15"/>
  <c r="I5161" i="15"/>
  <c r="N5161" i="15"/>
  <c r="N5238" i="15"/>
  <c r="I5238" i="15"/>
  <c r="I5315" i="15"/>
  <c r="N5315" i="15"/>
  <c r="I5389" i="15"/>
  <c r="N5389" i="15"/>
  <c r="N5463" i="15"/>
  <c r="I5463" i="15"/>
  <c r="I5546" i="15"/>
  <c r="N5546" i="15"/>
  <c r="I4759" i="15"/>
  <c r="N4759" i="15"/>
  <c r="N4834" i="15"/>
  <c r="I4834" i="15"/>
  <c r="N4908" i="15"/>
  <c r="I4908" i="15"/>
  <c r="I4983" i="15"/>
  <c r="N4983" i="15"/>
  <c r="I5056" i="15"/>
  <c r="N5056" i="15"/>
  <c r="I5134" i="15"/>
  <c r="N5134" i="15"/>
  <c r="I5211" i="15"/>
  <c r="N5211" i="15"/>
  <c r="I5288" i="15"/>
  <c r="N5288" i="15"/>
  <c r="N5362" i="15"/>
  <c r="I5362" i="15"/>
  <c r="I5435" i="15"/>
  <c r="N5435" i="15"/>
  <c r="N5516" i="15"/>
  <c r="I5516" i="15"/>
  <c r="N5603" i="15"/>
  <c r="I5603" i="15"/>
  <c r="I4881" i="15"/>
  <c r="N4881" i="15"/>
  <c r="I4956" i="15"/>
  <c r="N4956" i="15"/>
  <c r="I5029" i="15"/>
  <c r="N5029" i="15"/>
  <c r="I5107" i="15"/>
  <c r="N5107" i="15"/>
  <c r="I5185" i="15"/>
  <c r="N5185" i="15"/>
  <c r="I5262" i="15"/>
  <c r="N5262" i="15"/>
  <c r="N5336" i="15"/>
  <c r="I5336" i="15"/>
  <c r="I5409" i="15"/>
  <c r="N5409" i="15"/>
  <c r="I5486" i="15"/>
  <c r="N5486" i="15"/>
  <c r="I5569" i="15"/>
  <c r="N5569" i="15"/>
  <c r="I4781" i="15"/>
  <c r="N4781" i="15"/>
  <c r="N4855" i="15"/>
  <c r="I4855" i="15"/>
  <c r="I4930" i="15"/>
  <c r="N4930" i="15"/>
  <c r="I5003" i="15"/>
  <c r="N5003" i="15"/>
  <c r="N5078" i="15"/>
  <c r="I5078" i="15"/>
  <c r="I5154" i="15"/>
  <c r="N5154" i="15"/>
  <c r="N5233" i="15"/>
  <c r="I5233" i="15"/>
  <c r="I5310" i="15"/>
  <c r="N5310" i="15"/>
  <c r="I5383" i="15"/>
  <c r="N5383" i="15"/>
  <c r="I5456" i="15"/>
  <c r="N5456" i="15"/>
  <c r="I5539" i="15"/>
  <c r="N5539" i="15"/>
  <c r="I5626" i="15"/>
  <c r="N5626" i="15"/>
  <c r="I4746" i="15"/>
  <c r="N4746" i="15"/>
  <c r="N4811" i="15"/>
  <c r="I4811" i="15"/>
  <c r="I4876" i="15"/>
  <c r="N4876" i="15"/>
  <c r="I4942" i="15"/>
  <c r="N4942" i="15"/>
  <c r="I5006" i="15"/>
  <c r="N5006" i="15"/>
  <c r="I5072" i="15"/>
  <c r="N5072" i="15"/>
  <c r="I5139" i="15"/>
  <c r="N5139" i="15"/>
  <c r="I5207" i="15"/>
  <c r="N5207" i="15"/>
  <c r="I5275" i="15"/>
  <c r="N5275" i="15"/>
  <c r="N5340" i="15"/>
  <c r="I5340" i="15"/>
  <c r="I5404" i="15"/>
  <c r="N5404" i="15"/>
  <c r="N5470" i="15"/>
  <c r="I5470" i="15"/>
  <c r="I5543" i="15"/>
  <c r="N5543" i="15"/>
  <c r="N5619" i="15"/>
  <c r="I5619" i="15"/>
  <c r="I5697" i="15"/>
  <c r="N5697" i="15"/>
  <c r="I5776" i="15"/>
  <c r="N5776" i="15"/>
  <c r="I5849" i="15"/>
  <c r="N5849" i="15"/>
  <c r="I5988" i="15"/>
  <c r="N5988" i="15"/>
  <c r="I6073" i="15"/>
  <c r="N6073" i="15"/>
  <c r="I6163" i="15"/>
  <c r="N6163" i="15"/>
  <c r="I6245" i="15"/>
  <c r="N6245" i="15"/>
  <c r="N6334" i="15"/>
  <c r="I6334" i="15"/>
  <c r="I6423" i="15"/>
  <c r="N6423" i="15"/>
  <c r="I6518" i="15"/>
  <c r="N6518" i="15"/>
  <c r="N5647" i="15"/>
  <c r="I5647" i="15"/>
  <c r="I5730" i="15"/>
  <c r="N5730" i="15"/>
  <c r="N5805" i="15"/>
  <c r="I5805" i="15"/>
  <c r="N5943" i="15"/>
  <c r="I5943" i="15"/>
  <c r="N6020" i="15"/>
  <c r="I6020" i="15"/>
  <c r="I6118" i="15"/>
  <c r="N6118" i="15"/>
  <c r="I6195" i="15"/>
  <c r="N6195" i="15"/>
  <c r="N6276" i="15"/>
  <c r="I6276" i="15"/>
  <c r="I6370" i="15"/>
  <c r="N6370" i="15"/>
  <c r="I6456" i="15"/>
  <c r="N6456" i="15"/>
  <c r="N6553" i="15"/>
  <c r="I6553" i="15"/>
  <c r="N5670" i="15"/>
  <c r="I5670" i="15"/>
  <c r="I5750" i="15"/>
  <c r="N5750" i="15"/>
  <c r="I5824" i="15"/>
  <c r="N5824" i="15"/>
  <c r="I5963" i="15"/>
  <c r="N5963" i="15"/>
  <c r="I6040" i="15"/>
  <c r="N6040" i="15"/>
  <c r="I6138" i="15"/>
  <c r="N6138" i="15"/>
  <c r="I6216" i="15"/>
  <c r="N6216" i="15"/>
  <c r="N6305" i="15"/>
  <c r="I6305" i="15"/>
  <c r="I6392" i="15"/>
  <c r="N6392" i="15"/>
  <c r="I6478" i="15"/>
  <c r="N6478" i="15"/>
  <c r="I6579" i="15"/>
  <c r="N6579" i="15"/>
  <c r="I5701" i="15"/>
  <c r="N5701" i="15"/>
  <c r="I5780" i="15"/>
  <c r="N5780" i="15"/>
  <c r="N5918" i="15"/>
  <c r="I5918" i="15"/>
  <c r="N5992" i="15"/>
  <c r="I5992" i="15"/>
  <c r="N6082" i="15"/>
  <c r="I6082" i="15"/>
  <c r="I6166" i="15"/>
  <c r="N6166" i="15"/>
  <c r="I6248" i="15"/>
  <c r="N6248" i="15"/>
  <c r="N6339" i="15"/>
  <c r="I6339" i="15"/>
  <c r="N6427" i="15"/>
  <c r="I6427" i="15"/>
  <c r="I6524" i="15"/>
  <c r="N6524" i="15"/>
  <c r="I5651" i="15"/>
  <c r="N5651" i="15"/>
  <c r="I5733" i="15"/>
  <c r="N5733" i="15"/>
  <c r="I5808" i="15"/>
  <c r="N5808" i="15"/>
  <c r="I5946" i="15"/>
  <c r="N5946" i="15"/>
  <c r="N6023" i="15"/>
  <c r="I6023" i="15"/>
  <c r="I6122" i="15"/>
  <c r="N6122" i="15"/>
  <c r="I6199" i="15"/>
  <c r="N6199" i="15"/>
  <c r="I6282" i="15"/>
  <c r="N6282" i="15"/>
  <c r="N6374" i="15"/>
  <c r="I6374" i="15"/>
  <c r="I6459" i="15"/>
  <c r="N6459" i="15"/>
  <c r="N6557" i="15"/>
  <c r="I6557" i="15"/>
  <c r="I5683" i="15"/>
  <c r="N5683" i="15"/>
  <c r="I5763" i="15"/>
  <c r="N5763" i="15"/>
  <c r="N5837" i="15"/>
  <c r="I5837" i="15"/>
  <c r="I5976" i="15"/>
  <c r="N5976" i="15"/>
  <c r="I6059" i="15"/>
  <c r="N6059" i="15"/>
  <c r="I6150" i="15"/>
  <c r="N6150" i="15"/>
  <c r="I6230" i="15"/>
  <c r="N6230" i="15"/>
  <c r="I6320" i="15"/>
  <c r="N6320" i="15"/>
  <c r="I6408" i="15"/>
  <c r="N6408" i="15"/>
  <c r="N6497" i="15"/>
  <c r="I6497" i="15"/>
  <c r="N5635" i="15"/>
  <c r="I5635" i="15"/>
  <c r="N5715" i="15"/>
  <c r="I5715" i="15"/>
  <c r="I5792" i="15"/>
  <c r="N5792" i="15"/>
  <c r="I5930" i="15"/>
  <c r="N5930" i="15"/>
  <c r="I6004" i="15"/>
  <c r="N6004" i="15"/>
  <c r="N6102" i="15"/>
  <c r="I6102" i="15"/>
  <c r="I6181" i="15"/>
  <c r="N6181" i="15"/>
  <c r="N6262" i="15"/>
  <c r="I6262" i="15"/>
  <c r="N6354" i="15"/>
  <c r="I6354" i="15"/>
  <c r="I6441" i="15"/>
  <c r="N6441" i="15"/>
  <c r="N6538" i="15"/>
  <c r="I6538" i="15"/>
  <c r="I5666" i="15"/>
  <c r="N5666" i="15"/>
  <c r="I5747" i="15"/>
  <c r="N5747" i="15"/>
  <c r="I5821" i="15"/>
  <c r="N5821" i="15"/>
  <c r="N5960" i="15"/>
  <c r="I5960" i="15"/>
  <c r="I6037" i="15"/>
  <c r="N6037" i="15"/>
  <c r="I6134" i="15"/>
  <c r="N6134" i="15"/>
  <c r="I6211" i="15"/>
  <c r="N6211" i="15"/>
  <c r="I6295" i="15"/>
  <c r="N6295" i="15"/>
  <c r="N6389" i="15"/>
  <c r="I6389" i="15"/>
  <c r="I6474" i="15"/>
  <c r="N6474" i="15"/>
  <c r="I6573" i="15"/>
  <c r="N6573" i="15"/>
  <c r="N5509" i="15"/>
  <c r="I5509" i="15"/>
  <c r="I5573" i="15"/>
  <c r="N5573" i="15"/>
  <c r="I5640" i="15"/>
  <c r="N5640" i="15"/>
  <c r="I5711" i="15"/>
  <c r="N5711" i="15"/>
  <c r="I5779" i="15"/>
  <c r="N5779" i="15"/>
  <c r="I5843" i="15"/>
  <c r="N5843" i="15"/>
  <c r="N5973" i="15"/>
  <c r="I5973" i="15"/>
  <c r="N6041" i="15"/>
  <c r="I6041" i="15"/>
  <c r="N6129" i="15"/>
  <c r="I6129" i="15"/>
  <c r="N6197" i="15"/>
  <c r="I6197" i="15"/>
  <c r="I6268" i="15"/>
  <c r="N6268" i="15"/>
  <c r="I6349" i="15"/>
  <c r="N6349" i="15"/>
  <c r="N6426" i="15"/>
  <c r="I6426" i="15"/>
  <c r="I6504" i="15"/>
  <c r="N6504" i="15"/>
  <c r="I6587" i="15"/>
  <c r="N6587" i="15"/>
  <c r="I6662" i="15"/>
  <c r="N6662" i="15"/>
  <c r="I6785" i="15"/>
  <c r="N6785" i="15"/>
  <c r="I6858" i="15"/>
  <c r="N6858" i="15"/>
  <c r="I6937" i="15"/>
  <c r="N6937" i="15"/>
  <c r="I7066" i="15"/>
  <c r="N7066" i="15"/>
  <c r="I7145" i="15"/>
  <c r="N7145" i="15"/>
  <c r="N7226" i="15"/>
  <c r="I7226" i="15"/>
  <c r="N7315" i="15"/>
  <c r="I7315" i="15"/>
  <c r="N7406" i="15"/>
  <c r="I7406" i="15"/>
  <c r="I7506" i="15"/>
  <c r="N7506" i="15"/>
  <c r="N6633" i="15"/>
  <c r="I6633" i="15"/>
  <c r="I6759" i="15"/>
  <c r="N6759" i="15"/>
  <c r="I6832" i="15"/>
  <c r="N6832" i="15"/>
  <c r="I6907" i="15"/>
  <c r="N6907" i="15"/>
  <c r="N7029" i="15"/>
  <c r="I7029" i="15"/>
  <c r="N7114" i="15"/>
  <c r="I7114" i="15"/>
  <c r="I7193" i="15"/>
  <c r="N7193" i="15"/>
  <c r="I7283" i="15"/>
  <c r="N7283" i="15"/>
  <c r="I7372" i="15"/>
  <c r="N7372" i="15"/>
  <c r="I7471" i="15"/>
  <c r="N7471" i="15"/>
  <c r="N6607" i="15"/>
  <c r="I6607" i="15"/>
  <c r="N6727" i="15"/>
  <c r="I6727" i="15"/>
  <c r="N6805" i="15"/>
  <c r="I6805" i="15"/>
  <c r="I6880" i="15"/>
  <c r="N6880" i="15"/>
  <c r="I6959" i="15"/>
  <c r="N6959" i="15"/>
  <c r="I7087" i="15"/>
  <c r="N7087" i="15"/>
  <c r="N7167" i="15"/>
  <c r="I7167" i="15"/>
  <c r="I7254" i="15"/>
  <c r="N7254" i="15"/>
  <c r="I7339" i="15"/>
  <c r="N7339" i="15"/>
  <c r="N7447" i="15"/>
  <c r="I7447" i="15"/>
  <c r="I7547" i="15"/>
  <c r="N7547" i="15"/>
  <c r="N6656" i="15"/>
  <c r="I6656" i="15"/>
  <c r="I6779" i="15"/>
  <c r="N6779" i="15"/>
  <c r="I6852" i="15"/>
  <c r="N6852" i="15"/>
  <c r="I6931" i="15"/>
  <c r="N6931" i="15"/>
  <c r="I7061" i="15"/>
  <c r="N7061" i="15"/>
  <c r="N7138" i="15"/>
  <c r="I7138" i="15"/>
  <c r="I7219" i="15"/>
  <c r="N7219" i="15"/>
  <c r="N7308" i="15"/>
  <c r="I7308" i="15"/>
  <c r="I7398" i="15"/>
  <c r="N7398" i="15"/>
  <c r="N7498" i="15"/>
  <c r="I7498" i="15"/>
  <c r="I6619" i="15"/>
  <c r="N6619" i="15"/>
  <c r="I6740" i="15"/>
  <c r="N6740" i="15"/>
  <c r="I6817" i="15"/>
  <c r="N6817" i="15"/>
  <c r="N6891" i="15"/>
  <c r="I6891" i="15"/>
  <c r="I7014" i="15"/>
  <c r="N7014" i="15"/>
  <c r="N7098" i="15"/>
  <c r="I7098" i="15"/>
  <c r="I7178" i="15"/>
  <c r="N7178" i="15"/>
  <c r="N7267" i="15"/>
  <c r="I7267" i="15"/>
  <c r="I7353" i="15"/>
  <c r="N7353" i="15"/>
  <c r="I7451" i="15"/>
  <c r="N7451" i="15"/>
  <c r="I6565" i="15"/>
  <c r="N6565" i="15"/>
  <c r="I6640" i="15"/>
  <c r="N6640" i="15"/>
  <c r="I6763" i="15"/>
  <c r="N6763" i="15"/>
  <c r="I6836" i="15"/>
  <c r="N6836" i="15"/>
  <c r="N6914" i="15"/>
  <c r="I6914" i="15"/>
  <c r="I7034" i="15"/>
  <c r="N7034" i="15"/>
  <c r="N7119" i="15"/>
  <c r="I7119" i="15"/>
  <c r="N7209" i="15"/>
  <c r="I7209" i="15"/>
  <c r="N7299" i="15"/>
  <c r="I7299" i="15"/>
  <c r="I7389" i="15"/>
  <c r="N7389" i="15"/>
  <c r="I7489" i="15"/>
  <c r="N7489" i="15"/>
  <c r="N6621" i="15"/>
  <c r="I6621" i="15"/>
  <c r="N6742" i="15"/>
  <c r="I6742" i="15"/>
  <c r="I6819" i="15"/>
  <c r="N6819" i="15"/>
  <c r="N6893" i="15"/>
  <c r="I6893" i="15"/>
  <c r="N7016" i="15"/>
  <c r="I7016" i="15"/>
  <c r="N7101" i="15"/>
  <c r="I7101" i="15"/>
  <c r="N7181" i="15"/>
  <c r="I7181" i="15"/>
  <c r="I7270" i="15"/>
  <c r="N7270" i="15"/>
  <c r="N7355" i="15"/>
  <c r="I7355" i="15"/>
  <c r="N7453" i="15"/>
  <c r="I7453" i="15"/>
  <c r="I6595" i="15"/>
  <c r="N6595" i="15"/>
  <c r="I6714" i="15"/>
  <c r="N6714" i="15"/>
  <c r="N6793" i="15"/>
  <c r="I6793" i="15"/>
  <c r="I6867" i="15"/>
  <c r="N6867" i="15"/>
  <c r="N6946" i="15"/>
  <c r="I6946" i="15"/>
  <c r="I7074" i="15"/>
  <c r="N7074" i="15"/>
  <c r="I7154" i="15"/>
  <c r="N7154" i="15"/>
  <c r="N7239" i="15"/>
  <c r="I7239" i="15"/>
  <c r="N7324" i="15"/>
  <c r="I7324" i="15"/>
  <c r="N7416" i="15"/>
  <c r="I7416" i="15"/>
  <c r="I7516" i="15"/>
  <c r="N7516" i="15"/>
  <c r="I6310" i="15"/>
  <c r="N6310" i="15"/>
  <c r="N6378" i="15"/>
  <c r="I6378" i="15"/>
  <c r="N6444" i="15"/>
  <c r="I6444" i="15"/>
  <c r="N6520" i="15"/>
  <c r="I6520" i="15"/>
  <c r="I6586" i="15"/>
  <c r="N6586" i="15"/>
  <c r="I6652" i="15"/>
  <c r="N6652" i="15"/>
  <c r="I6766" i="15"/>
  <c r="N6766" i="15"/>
  <c r="I6830" i="15"/>
  <c r="N6830" i="15"/>
  <c r="I6895" i="15"/>
  <c r="N6895" i="15"/>
  <c r="I7009" i="15"/>
  <c r="N7009" i="15"/>
  <c r="I7084" i="15"/>
  <c r="N7084" i="15"/>
  <c r="I7155" i="15"/>
  <c r="N7155" i="15"/>
  <c r="N7225" i="15"/>
  <c r="I7225" i="15"/>
  <c r="N7303" i="15"/>
  <c r="I7303" i="15"/>
  <c r="N7381" i="15"/>
  <c r="I7381" i="15"/>
  <c r="I7458" i="15"/>
  <c r="N7458" i="15"/>
  <c r="I7531" i="15"/>
  <c r="N7531" i="15"/>
  <c r="I7609" i="15"/>
  <c r="N7609" i="15"/>
  <c r="I7688" i="15"/>
  <c r="N7688" i="15"/>
  <c r="N7764" i="15"/>
  <c r="I7764" i="15"/>
  <c r="I7851" i="15"/>
  <c r="N7851" i="15"/>
  <c r="I7430" i="15"/>
  <c r="N7430" i="15"/>
  <c r="I7505" i="15"/>
  <c r="N7505" i="15"/>
  <c r="I7582" i="15"/>
  <c r="N7582" i="15"/>
  <c r="I7659" i="15"/>
  <c r="N7659" i="15"/>
  <c r="N7735" i="15"/>
  <c r="I7735" i="15"/>
  <c r="I7819" i="15"/>
  <c r="N7819" i="15"/>
  <c r="N7533" i="15"/>
  <c r="I7533" i="15"/>
  <c r="I7612" i="15"/>
  <c r="N7612" i="15"/>
  <c r="I7691" i="15"/>
  <c r="N7691" i="15"/>
  <c r="I7767" i="15"/>
  <c r="N7767" i="15"/>
  <c r="I7853" i="15"/>
  <c r="N7853" i="15"/>
  <c r="I7584" i="15"/>
  <c r="N7584" i="15"/>
  <c r="I7661" i="15"/>
  <c r="N7661" i="15"/>
  <c r="I7738" i="15"/>
  <c r="N7738" i="15"/>
  <c r="I7821" i="15"/>
  <c r="N7821" i="15"/>
  <c r="I7554" i="15"/>
  <c r="N7554" i="15"/>
  <c r="I7633" i="15"/>
  <c r="N7633" i="15"/>
  <c r="N7711" i="15"/>
  <c r="I7711" i="15"/>
  <c r="N7790" i="15"/>
  <c r="I7790" i="15"/>
  <c r="I7877" i="15"/>
  <c r="N7877" i="15"/>
  <c r="I7615" i="15"/>
  <c r="N7615" i="15"/>
  <c r="N7694" i="15"/>
  <c r="I7694" i="15"/>
  <c r="I7771" i="15"/>
  <c r="N7771" i="15"/>
  <c r="N7858" i="15"/>
  <c r="I7858" i="15"/>
  <c r="N7598" i="15"/>
  <c r="I7598" i="15"/>
  <c r="I7676" i="15"/>
  <c r="N7676" i="15"/>
  <c r="N7750" i="15"/>
  <c r="I7750" i="15"/>
  <c r="N7837" i="15"/>
  <c r="I7837" i="15"/>
  <c r="I7580" i="15"/>
  <c r="N7580" i="15"/>
  <c r="N7657" i="15"/>
  <c r="I7657" i="15"/>
  <c r="I7733" i="15"/>
  <c r="N7733" i="15"/>
  <c r="N7817" i="15"/>
  <c r="I7817" i="15"/>
  <c r="N7224" i="15"/>
  <c r="I7224" i="15"/>
  <c r="N7293" i="15"/>
  <c r="I7293" i="15"/>
  <c r="N7359" i="15"/>
  <c r="I7359" i="15"/>
  <c r="I7428" i="15"/>
  <c r="N7428" i="15"/>
  <c r="N7494" i="15"/>
  <c r="I7494" i="15"/>
  <c r="N7558" i="15"/>
  <c r="I7558" i="15"/>
  <c r="N7628" i="15"/>
  <c r="I7628" i="15"/>
  <c r="I7697" i="15"/>
  <c r="N7697" i="15"/>
  <c r="I7763" i="15"/>
  <c r="N7763" i="15"/>
  <c r="I7832" i="15"/>
  <c r="N7832" i="15"/>
  <c r="N7898" i="15"/>
  <c r="I7898" i="15"/>
  <c r="I7908" i="15"/>
  <c r="N7908" i="15"/>
  <c r="I7937" i="15"/>
  <c r="N7937" i="15"/>
  <c r="I7930" i="15"/>
  <c r="N7930" i="15"/>
  <c r="I7807" i="15"/>
  <c r="N7807" i="15"/>
  <c r="I7872" i="15"/>
  <c r="N7872" i="15"/>
  <c r="I99" i="15"/>
  <c r="N99" i="15"/>
  <c r="I244" i="15"/>
  <c r="N244" i="15"/>
  <c r="N387" i="15"/>
  <c r="I387" i="15"/>
  <c r="I546" i="15"/>
  <c r="N546" i="15"/>
  <c r="I140" i="15"/>
  <c r="N140" i="15"/>
  <c r="I236" i="15"/>
  <c r="N236" i="15"/>
  <c r="I306" i="15"/>
  <c r="N306" i="15"/>
  <c r="N379" i="15"/>
  <c r="I379" i="15"/>
  <c r="I455" i="15"/>
  <c r="N455" i="15"/>
  <c r="N537" i="15"/>
  <c r="I537" i="15"/>
  <c r="N72" i="15"/>
  <c r="I72" i="15"/>
  <c r="I141" i="15"/>
  <c r="N141" i="15"/>
  <c r="I237" i="15"/>
  <c r="N237" i="15"/>
  <c r="N307" i="15"/>
  <c r="I307" i="15"/>
  <c r="I380" i="15"/>
  <c r="N380" i="15"/>
  <c r="I457" i="15"/>
  <c r="N457" i="15"/>
  <c r="N538" i="15"/>
  <c r="I538" i="15"/>
  <c r="N86" i="15"/>
  <c r="I86" i="15"/>
  <c r="N150" i="15"/>
  <c r="I150" i="15"/>
  <c r="I247" i="15"/>
  <c r="N247" i="15"/>
  <c r="N318" i="15"/>
  <c r="I318" i="15"/>
  <c r="I391" i="15"/>
  <c r="N391" i="15"/>
  <c r="N467" i="15"/>
  <c r="I467" i="15"/>
  <c r="I549" i="15"/>
  <c r="N549" i="15"/>
  <c r="N87" i="15"/>
  <c r="I87" i="15"/>
  <c r="I151" i="15"/>
  <c r="N151" i="15"/>
  <c r="N248" i="15"/>
  <c r="I248" i="15"/>
  <c r="N319" i="15"/>
  <c r="I319" i="15"/>
  <c r="N392" i="15"/>
  <c r="I392" i="15"/>
  <c r="I468" i="15"/>
  <c r="N468" i="15"/>
  <c r="N551" i="15"/>
  <c r="I551" i="15"/>
  <c r="I88" i="15"/>
  <c r="N88" i="15"/>
  <c r="I152" i="15"/>
  <c r="N152" i="15"/>
  <c r="I249" i="15"/>
  <c r="N249" i="15"/>
  <c r="N320" i="15"/>
  <c r="I320" i="15"/>
  <c r="I393" i="15"/>
  <c r="N393" i="15"/>
  <c r="N469" i="15"/>
  <c r="I469" i="15"/>
  <c r="N552" i="15"/>
  <c r="I552" i="15"/>
  <c r="N89" i="15"/>
  <c r="I89" i="15"/>
  <c r="I154" i="15"/>
  <c r="N154" i="15"/>
  <c r="I250" i="15"/>
  <c r="N250" i="15"/>
  <c r="N321" i="15"/>
  <c r="I321" i="15"/>
  <c r="I394" i="15"/>
  <c r="N394" i="15"/>
  <c r="N470" i="15"/>
  <c r="I470" i="15"/>
  <c r="N553" i="15"/>
  <c r="I553" i="15"/>
  <c r="N90" i="15"/>
  <c r="I90" i="15"/>
  <c r="N155" i="15"/>
  <c r="I155" i="15"/>
  <c r="N251" i="15"/>
  <c r="I251" i="15"/>
  <c r="I322" i="15"/>
  <c r="N322" i="15"/>
  <c r="N395" i="15"/>
  <c r="I395" i="15"/>
  <c r="N472" i="15"/>
  <c r="I472" i="15"/>
  <c r="I555" i="15"/>
  <c r="N555" i="15"/>
  <c r="I325" i="15"/>
  <c r="N325" i="15"/>
  <c r="I389" i="15"/>
  <c r="N389" i="15"/>
  <c r="N456" i="15"/>
  <c r="I456" i="15"/>
  <c r="N528" i="15"/>
  <c r="I528" i="15"/>
  <c r="I595" i="15"/>
  <c r="N595" i="15"/>
  <c r="N660" i="15"/>
  <c r="I660" i="15"/>
  <c r="I733" i="15"/>
  <c r="N733" i="15"/>
  <c r="I818" i="15"/>
  <c r="N818" i="15"/>
  <c r="I890" i="15"/>
  <c r="N890" i="15"/>
  <c r="N956" i="15"/>
  <c r="I956" i="15"/>
  <c r="I1020" i="15"/>
  <c r="N1020" i="15"/>
  <c r="I1087" i="15"/>
  <c r="N1087" i="15"/>
  <c r="N1152" i="15"/>
  <c r="I1152" i="15"/>
  <c r="N1220" i="15"/>
  <c r="I1220" i="15"/>
  <c r="I1366" i="15"/>
  <c r="N1366" i="15"/>
  <c r="I1466" i="15"/>
  <c r="N1466" i="15"/>
  <c r="N1530" i="15"/>
  <c r="I1530" i="15"/>
  <c r="N1594" i="15"/>
  <c r="I1594" i="15"/>
  <c r="I1660" i="15"/>
  <c r="N1660" i="15"/>
  <c r="I1739" i="15"/>
  <c r="N1739" i="15"/>
  <c r="N1820" i="15"/>
  <c r="I1820" i="15"/>
  <c r="N1899" i="15"/>
  <c r="I1899" i="15"/>
  <c r="I1990" i="15"/>
  <c r="N1990" i="15"/>
  <c r="N2148" i="15"/>
  <c r="I2148" i="15"/>
  <c r="I2243" i="15"/>
  <c r="N2243" i="15"/>
  <c r="I580" i="15"/>
  <c r="N580" i="15"/>
  <c r="I644" i="15"/>
  <c r="N644" i="15"/>
  <c r="I711" i="15"/>
  <c r="N711" i="15"/>
  <c r="I801" i="15"/>
  <c r="N801" i="15"/>
  <c r="N874" i="15"/>
  <c r="I874" i="15"/>
  <c r="N941" i="15"/>
  <c r="I941" i="15"/>
  <c r="I1005" i="15"/>
  <c r="N1005" i="15"/>
  <c r="I1072" i="15"/>
  <c r="N1072" i="15"/>
  <c r="I1137" i="15"/>
  <c r="N1137" i="15"/>
  <c r="N1205" i="15"/>
  <c r="I1205" i="15"/>
  <c r="N1349" i="15"/>
  <c r="I1349" i="15"/>
  <c r="I1451" i="15"/>
  <c r="N1451" i="15"/>
  <c r="N1515" i="15"/>
  <c r="I1515" i="15"/>
  <c r="I1579" i="15"/>
  <c r="N1579" i="15"/>
  <c r="N1643" i="15"/>
  <c r="I1643" i="15"/>
  <c r="I1722" i="15"/>
  <c r="N1722" i="15"/>
  <c r="I1802" i="15"/>
  <c r="N1802" i="15"/>
  <c r="I1882" i="15"/>
  <c r="N1882" i="15"/>
  <c r="I1970" i="15"/>
  <c r="N1970" i="15"/>
  <c r="N2128" i="15"/>
  <c r="I2128" i="15"/>
  <c r="I2220" i="15"/>
  <c r="N2220" i="15"/>
  <c r="I565" i="15"/>
  <c r="N565" i="15"/>
  <c r="N629" i="15"/>
  <c r="I629" i="15"/>
  <c r="N696" i="15"/>
  <c r="I696" i="15"/>
  <c r="N784" i="15"/>
  <c r="I784" i="15"/>
  <c r="N853" i="15"/>
  <c r="I853" i="15"/>
  <c r="N927" i="15"/>
  <c r="I927" i="15"/>
  <c r="I990" i="15"/>
  <c r="N990" i="15"/>
  <c r="N1057" i="15"/>
  <c r="I1057" i="15"/>
  <c r="N1122" i="15"/>
  <c r="I1122" i="15"/>
  <c r="N1186" i="15"/>
  <c r="I1186" i="15"/>
  <c r="N1328" i="15"/>
  <c r="I1328" i="15"/>
  <c r="N1401" i="15"/>
  <c r="I1401" i="15"/>
  <c r="I1500" i="15"/>
  <c r="N1500" i="15"/>
  <c r="N1564" i="15"/>
  <c r="I1564" i="15"/>
  <c r="I1628" i="15"/>
  <c r="N1628" i="15"/>
  <c r="I1705" i="15"/>
  <c r="N1705" i="15"/>
  <c r="N1785" i="15"/>
  <c r="I1785" i="15"/>
  <c r="N1865" i="15"/>
  <c r="I1865" i="15"/>
  <c r="N1953" i="15"/>
  <c r="I1953" i="15"/>
  <c r="N2107" i="15"/>
  <c r="I2107" i="15"/>
  <c r="I2199" i="15"/>
  <c r="N2199" i="15"/>
  <c r="I2298" i="15"/>
  <c r="N2298" i="15"/>
  <c r="N622" i="15"/>
  <c r="I622" i="15"/>
  <c r="N689" i="15"/>
  <c r="I689" i="15"/>
  <c r="N775" i="15"/>
  <c r="I775" i="15"/>
  <c r="I846" i="15"/>
  <c r="N846" i="15"/>
  <c r="I917" i="15"/>
  <c r="N917" i="15"/>
  <c r="I983" i="15"/>
  <c r="N983" i="15"/>
  <c r="N1050" i="15"/>
  <c r="I1050" i="15"/>
  <c r="I1115" i="15"/>
  <c r="N1115" i="15"/>
  <c r="N1179" i="15"/>
  <c r="I1179" i="15"/>
  <c r="I1250" i="15"/>
  <c r="N1250" i="15"/>
  <c r="I1393" i="15"/>
  <c r="N1393" i="15"/>
  <c r="N1493" i="15"/>
  <c r="I1493" i="15"/>
  <c r="I1557" i="15"/>
  <c r="N1557" i="15"/>
  <c r="N1621" i="15"/>
  <c r="I1621" i="15"/>
  <c r="I1696" i="15"/>
  <c r="N1696" i="15"/>
  <c r="I1774" i="15"/>
  <c r="N1774" i="15"/>
  <c r="N1855" i="15"/>
  <c r="I1855" i="15"/>
  <c r="N1936" i="15"/>
  <c r="I1936" i="15"/>
  <c r="N2021" i="15"/>
  <c r="I2021" i="15"/>
  <c r="N2190" i="15"/>
  <c r="I2190" i="15"/>
  <c r="N2289" i="15"/>
  <c r="I2289" i="15"/>
  <c r="N607" i="15"/>
  <c r="I607" i="15"/>
  <c r="I673" i="15"/>
  <c r="N673" i="15"/>
  <c r="N746" i="15"/>
  <c r="I746" i="15"/>
  <c r="I831" i="15"/>
  <c r="N831" i="15"/>
  <c r="I902" i="15"/>
  <c r="N902" i="15"/>
  <c r="I968" i="15"/>
  <c r="N968" i="15"/>
  <c r="N1033" i="15"/>
  <c r="I1033" i="15"/>
  <c r="I1099" i="15"/>
  <c r="N1099" i="15"/>
  <c r="I1164" i="15"/>
  <c r="N1164" i="15"/>
  <c r="N1233" i="15"/>
  <c r="I1233" i="15"/>
  <c r="I1378" i="15"/>
  <c r="N1378" i="15"/>
  <c r="I1478" i="15"/>
  <c r="N1478" i="15"/>
  <c r="I1542" i="15"/>
  <c r="N1542" i="15"/>
  <c r="I1606" i="15"/>
  <c r="N1606" i="15"/>
  <c r="I1674" i="15"/>
  <c r="N1674" i="15"/>
  <c r="N1753" i="15"/>
  <c r="I1753" i="15"/>
  <c r="N1838" i="15"/>
  <c r="I1838" i="15"/>
  <c r="I1916" i="15"/>
  <c r="N1916" i="15"/>
  <c r="N2004" i="15"/>
  <c r="I2004" i="15"/>
  <c r="N2164" i="15"/>
  <c r="I2164" i="15"/>
  <c r="I2260" i="15"/>
  <c r="N2260" i="15"/>
  <c r="I592" i="15"/>
  <c r="N592" i="15"/>
  <c r="I657" i="15"/>
  <c r="N657" i="15"/>
  <c r="N730" i="15"/>
  <c r="I730" i="15"/>
  <c r="I815" i="15"/>
  <c r="N815" i="15"/>
  <c r="N886" i="15"/>
  <c r="I886" i="15"/>
  <c r="N953" i="15"/>
  <c r="I953" i="15"/>
  <c r="I1017" i="15"/>
  <c r="N1017" i="15"/>
  <c r="I1084" i="15"/>
  <c r="N1084" i="15"/>
  <c r="I1149" i="15"/>
  <c r="N1149" i="15"/>
  <c r="I1217" i="15"/>
  <c r="N1217" i="15"/>
  <c r="I1362" i="15"/>
  <c r="N1362" i="15"/>
  <c r="I1463" i="15"/>
  <c r="N1463" i="15"/>
  <c r="I1527" i="15"/>
  <c r="N1527" i="15"/>
  <c r="I1591" i="15"/>
  <c r="N1591" i="15"/>
  <c r="I1656" i="15"/>
  <c r="N1656" i="15"/>
  <c r="I1736" i="15"/>
  <c r="N1736" i="15"/>
  <c r="N1817" i="15"/>
  <c r="I1817" i="15"/>
  <c r="I1896" i="15"/>
  <c r="N1896" i="15"/>
  <c r="N1987" i="15"/>
  <c r="I1987" i="15"/>
  <c r="N2143" i="15"/>
  <c r="I2143" i="15"/>
  <c r="I2240" i="15"/>
  <c r="N2240" i="15"/>
  <c r="N577" i="15"/>
  <c r="I577" i="15"/>
  <c r="N641" i="15"/>
  <c r="I641" i="15"/>
  <c r="I708" i="15"/>
  <c r="N708" i="15"/>
  <c r="I798" i="15"/>
  <c r="N798" i="15"/>
  <c r="N865" i="15"/>
  <c r="I865" i="15"/>
  <c r="N938" i="15"/>
  <c r="I938" i="15"/>
  <c r="N1002" i="15"/>
  <c r="I1002" i="15"/>
  <c r="I1069" i="15"/>
  <c r="N1069" i="15"/>
  <c r="I1134" i="15"/>
  <c r="N1134" i="15"/>
  <c r="I1198" i="15"/>
  <c r="N1198" i="15"/>
  <c r="N1346" i="15"/>
  <c r="I1346" i="15"/>
  <c r="N1448" i="15"/>
  <c r="I1448" i="15"/>
  <c r="I1512" i="15"/>
  <c r="N1512" i="15"/>
  <c r="I1576" i="15"/>
  <c r="N1576" i="15"/>
  <c r="N1640" i="15"/>
  <c r="I1640" i="15"/>
  <c r="I1718" i="15"/>
  <c r="N1718" i="15"/>
  <c r="I1799" i="15"/>
  <c r="N1799" i="15"/>
  <c r="I1879" i="15"/>
  <c r="N1879" i="15"/>
  <c r="I1967" i="15"/>
  <c r="N1967" i="15"/>
  <c r="N2125" i="15"/>
  <c r="I2125" i="15"/>
  <c r="I2215" i="15"/>
  <c r="N2215" i="15"/>
  <c r="I562" i="15"/>
  <c r="N562" i="15"/>
  <c r="I626" i="15"/>
  <c r="N626" i="15"/>
  <c r="I693" i="15"/>
  <c r="N693" i="15"/>
  <c r="I779" i="15"/>
  <c r="N779" i="15"/>
  <c r="I850" i="15"/>
  <c r="N850" i="15"/>
  <c r="I923" i="15"/>
  <c r="N923" i="15"/>
  <c r="I987" i="15"/>
  <c r="N987" i="15"/>
  <c r="I1054" i="15"/>
  <c r="N1054" i="15"/>
  <c r="I1119" i="15"/>
  <c r="N1119" i="15"/>
  <c r="I1183" i="15"/>
  <c r="N1183" i="15"/>
  <c r="I1254" i="15"/>
  <c r="N1254" i="15"/>
  <c r="N1398" i="15"/>
  <c r="I1398" i="15"/>
  <c r="I1497" i="15"/>
  <c r="N1497" i="15"/>
  <c r="I1561" i="15"/>
  <c r="N1561" i="15"/>
  <c r="N1625" i="15"/>
  <c r="I1625" i="15"/>
  <c r="I1700" i="15"/>
  <c r="N1700" i="15"/>
  <c r="I1778" i="15"/>
  <c r="N1778" i="15"/>
  <c r="I1862" i="15"/>
  <c r="N1862" i="15"/>
  <c r="I1945" i="15"/>
  <c r="N1945" i="15"/>
  <c r="N2026" i="15"/>
  <c r="I2026" i="15"/>
  <c r="I2196" i="15"/>
  <c r="N2196" i="15"/>
  <c r="I2294" i="15"/>
  <c r="N2294" i="15"/>
  <c r="I1702" i="15"/>
  <c r="N1702" i="15"/>
  <c r="I1771" i="15"/>
  <c r="N1771" i="15"/>
  <c r="N1843" i="15"/>
  <c r="I1843" i="15"/>
  <c r="I1911" i="15"/>
  <c r="N1911" i="15"/>
  <c r="I1991" i="15"/>
  <c r="N1991" i="15"/>
  <c r="I2137" i="15"/>
  <c r="N2137" i="15"/>
  <c r="N2208" i="15"/>
  <c r="I2208" i="15"/>
  <c r="N2284" i="15"/>
  <c r="I2284" i="15"/>
  <c r="I2407" i="15"/>
  <c r="N2407" i="15"/>
  <c r="I2473" i="15"/>
  <c r="N2473" i="15"/>
  <c r="I2543" i="15"/>
  <c r="N2543" i="15"/>
  <c r="I2662" i="15"/>
  <c r="N2662" i="15"/>
  <c r="I2755" i="15"/>
  <c r="N2755" i="15"/>
  <c r="I2835" i="15"/>
  <c r="N2835" i="15"/>
  <c r="N2961" i="15"/>
  <c r="I2961" i="15"/>
  <c r="I3036" i="15"/>
  <c r="N3036" i="15"/>
  <c r="I3112" i="15"/>
  <c r="N3112" i="15"/>
  <c r="N3202" i="15"/>
  <c r="I3202" i="15"/>
  <c r="N3300" i="15"/>
  <c r="I3300" i="15"/>
  <c r="I2416" i="15"/>
  <c r="N2416" i="15"/>
  <c r="I2482" i="15"/>
  <c r="N2482" i="15"/>
  <c r="I2552" i="15"/>
  <c r="N2552" i="15"/>
  <c r="I2672" i="15"/>
  <c r="N2672" i="15"/>
  <c r="N2766" i="15"/>
  <c r="I2766" i="15"/>
  <c r="I2890" i="15"/>
  <c r="N2890" i="15"/>
  <c r="N2972" i="15"/>
  <c r="I2972" i="15"/>
  <c r="N3047" i="15"/>
  <c r="I3047" i="15"/>
  <c r="N3122" i="15"/>
  <c r="I3122" i="15"/>
  <c r="I3214" i="15"/>
  <c r="N3214" i="15"/>
  <c r="I3326" i="15"/>
  <c r="N3326" i="15"/>
  <c r="N2433" i="15"/>
  <c r="I2433" i="15"/>
  <c r="N2499" i="15"/>
  <c r="I2499" i="15"/>
  <c r="I2610" i="15"/>
  <c r="N2610" i="15"/>
  <c r="I2692" i="15"/>
  <c r="N2692" i="15"/>
  <c r="I2789" i="15"/>
  <c r="N2789" i="15"/>
  <c r="N2913" i="15"/>
  <c r="I2913" i="15"/>
  <c r="I2991" i="15"/>
  <c r="N2991" i="15"/>
  <c r="N3066" i="15"/>
  <c r="I3066" i="15"/>
  <c r="I3148" i="15"/>
  <c r="N3148" i="15"/>
  <c r="I3239" i="15"/>
  <c r="N3239" i="15"/>
  <c r="N2157" i="15"/>
  <c r="I2157" i="15"/>
  <c r="I2227" i="15"/>
  <c r="N2227" i="15"/>
  <c r="I2304" i="15"/>
  <c r="N2304" i="15"/>
  <c r="I2426" i="15"/>
  <c r="N2426" i="15"/>
  <c r="I2492" i="15"/>
  <c r="N2492" i="15"/>
  <c r="I2599" i="15"/>
  <c r="N2599" i="15"/>
  <c r="I2684" i="15"/>
  <c r="N2684" i="15"/>
  <c r="I2780" i="15"/>
  <c r="N2780" i="15"/>
  <c r="I2905" i="15"/>
  <c r="N2905" i="15"/>
  <c r="N2983" i="15"/>
  <c r="I2983" i="15"/>
  <c r="N3058" i="15"/>
  <c r="I3058" i="15"/>
  <c r="N3135" i="15"/>
  <c r="I3135" i="15"/>
  <c r="N3230" i="15"/>
  <c r="I3230" i="15"/>
  <c r="I2378" i="15"/>
  <c r="N2378" i="15"/>
  <c r="I2443" i="15"/>
  <c r="N2443" i="15"/>
  <c r="N2511" i="15"/>
  <c r="I2511" i="15"/>
  <c r="I2623" i="15"/>
  <c r="N2623" i="15"/>
  <c r="N2703" i="15"/>
  <c r="I2703" i="15"/>
  <c r="N2800" i="15"/>
  <c r="I2800" i="15"/>
  <c r="I2924" i="15"/>
  <c r="N2924" i="15"/>
  <c r="I3002" i="15"/>
  <c r="N3002" i="15"/>
  <c r="I3078" i="15"/>
  <c r="N3078" i="15"/>
  <c r="N3162" i="15"/>
  <c r="I3162" i="15"/>
  <c r="N3253" i="15"/>
  <c r="I3253" i="15"/>
  <c r="N2388" i="15"/>
  <c r="I2388" i="15"/>
  <c r="N2452" i="15"/>
  <c r="I2452" i="15"/>
  <c r="I2520" i="15"/>
  <c r="N2520" i="15"/>
  <c r="I2634" i="15"/>
  <c r="N2634" i="15"/>
  <c r="I2716" i="15"/>
  <c r="N2716" i="15"/>
  <c r="I2813" i="15"/>
  <c r="N2813" i="15"/>
  <c r="N2935" i="15"/>
  <c r="I2935" i="15"/>
  <c r="N3015" i="15"/>
  <c r="I3015" i="15"/>
  <c r="N3089" i="15"/>
  <c r="I3089" i="15"/>
  <c r="I3174" i="15"/>
  <c r="N3174" i="15"/>
  <c r="I3265" i="15"/>
  <c r="N3265" i="15"/>
  <c r="I2397" i="15"/>
  <c r="N2397" i="15"/>
  <c r="N2463" i="15"/>
  <c r="I2463" i="15"/>
  <c r="N2531" i="15"/>
  <c r="I2531" i="15"/>
  <c r="N2644" i="15"/>
  <c r="I2644" i="15"/>
  <c r="I2729" i="15"/>
  <c r="N2729" i="15"/>
  <c r="I2824" i="15"/>
  <c r="N2824" i="15"/>
  <c r="N2945" i="15"/>
  <c r="I2945" i="15"/>
  <c r="I3025" i="15"/>
  <c r="N3025" i="15"/>
  <c r="I3099" i="15"/>
  <c r="N3099" i="15"/>
  <c r="N3188" i="15"/>
  <c r="I3188" i="15"/>
  <c r="N3279" i="15"/>
  <c r="I3279" i="15"/>
  <c r="I2414" i="15"/>
  <c r="N2414" i="15"/>
  <c r="I2480" i="15"/>
  <c r="N2480" i="15"/>
  <c r="I2550" i="15"/>
  <c r="N2550" i="15"/>
  <c r="I2670" i="15"/>
  <c r="N2670" i="15"/>
  <c r="I2764" i="15"/>
  <c r="N2764" i="15"/>
  <c r="I2888" i="15"/>
  <c r="N2888" i="15"/>
  <c r="N2969" i="15"/>
  <c r="I2969" i="15"/>
  <c r="N3044" i="15"/>
  <c r="I3044" i="15"/>
  <c r="N3120" i="15"/>
  <c r="I3120" i="15"/>
  <c r="N3212" i="15"/>
  <c r="I3212" i="15"/>
  <c r="I3321" i="15"/>
  <c r="N3321" i="15"/>
  <c r="N2667" i="15"/>
  <c r="I2667" i="15"/>
  <c r="I2751" i="15"/>
  <c r="N2751" i="15"/>
  <c r="I2822" i="15"/>
  <c r="N2822" i="15"/>
  <c r="I2934" i="15"/>
  <c r="N2934" i="15"/>
  <c r="I3003" i="15"/>
  <c r="N3003" i="15"/>
  <c r="I3069" i="15"/>
  <c r="N3069" i="15"/>
  <c r="I3136" i="15"/>
  <c r="N3136" i="15"/>
  <c r="I3207" i="15"/>
  <c r="N3207" i="15"/>
  <c r="N3274" i="15"/>
  <c r="I3274" i="15"/>
  <c r="N3352" i="15"/>
  <c r="I3352" i="15"/>
  <c r="N3435" i="15"/>
  <c r="I3435" i="15"/>
  <c r="I3517" i="15"/>
  <c r="N3517" i="15"/>
  <c r="I3601" i="15"/>
  <c r="N3601" i="15"/>
  <c r="I3724" i="15"/>
  <c r="N3724" i="15"/>
  <c r="N3799" i="15"/>
  <c r="I3799" i="15"/>
  <c r="N3872" i="15"/>
  <c r="I3872" i="15"/>
  <c r="I3945" i="15"/>
  <c r="N3945" i="15"/>
  <c r="I3364" i="15"/>
  <c r="N3364" i="15"/>
  <c r="I3447" i="15"/>
  <c r="N3447" i="15"/>
  <c r="I3527" i="15"/>
  <c r="N3527" i="15"/>
  <c r="I3611" i="15"/>
  <c r="N3611" i="15"/>
  <c r="I3735" i="15"/>
  <c r="N3735" i="15"/>
  <c r="N3809" i="15"/>
  <c r="I3809" i="15"/>
  <c r="I3883" i="15"/>
  <c r="N3883" i="15"/>
  <c r="N3963" i="15"/>
  <c r="I3963" i="15"/>
  <c r="I3356" i="15"/>
  <c r="N3356" i="15"/>
  <c r="I3437" i="15"/>
  <c r="N3437" i="15"/>
  <c r="I3519" i="15"/>
  <c r="N3519" i="15"/>
  <c r="N3603" i="15"/>
  <c r="I3603" i="15"/>
  <c r="I3726" i="15"/>
  <c r="N3726" i="15"/>
  <c r="N3801" i="15"/>
  <c r="I3801" i="15"/>
  <c r="I3875" i="15"/>
  <c r="N3875" i="15"/>
  <c r="N3951" i="15"/>
  <c r="I3951" i="15"/>
  <c r="I3167" i="15"/>
  <c r="N3167" i="15"/>
  <c r="I3236" i="15"/>
  <c r="N3236" i="15"/>
  <c r="I3307" i="15"/>
  <c r="N3307" i="15"/>
  <c r="N3389" i="15"/>
  <c r="I3389" i="15"/>
  <c r="N3471" i="15"/>
  <c r="I3471" i="15"/>
  <c r="N3554" i="15"/>
  <c r="I3554" i="15"/>
  <c r="I3636" i="15"/>
  <c r="N3636" i="15"/>
  <c r="I3756" i="15"/>
  <c r="N3756" i="15"/>
  <c r="I3830" i="15"/>
  <c r="N3830" i="15"/>
  <c r="N3903" i="15"/>
  <c r="I3903" i="15"/>
  <c r="I3983" i="15"/>
  <c r="N3983" i="15"/>
  <c r="I3358" i="15"/>
  <c r="N3358" i="15"/>
  <c r="I3441" i="15"/>
  <c r="N3441" i="15"/>
  <c r="N3521" i="15"/>
  <c r="I3521" i="15"/>
  <c r="N3605" i="15"/>
  <c r="I3605" i="15"/>
  <c r="I3729" i="15"/>
  <c r="N3729" i="15"/>
  <c r="I3804" i="15"/>
  <c r="N3804" i="15"/>
  <c r="N3877" i="15"/>
  <c r="I3877" i="15"/>
  <c r="I3954" i="15"/>
  <c r="N3954" i="15"/>
  <c r="I3331" i="15"/>
  <c r="N3331" i="15"/>
  <c r="N3410" i="15"/>
  <c r="I3410" i="15"/>
  <c r="I3494" i="15"/>
  <c r="N3494" i="15"/>
  <c r="I3579" i="15"/>
  <c r="N3579" i="15"/>
  <c r="I3656" i="15"/>
  <c r="N3656" i="15"/>
  <c r="I3776" i="15"/>
  <c r="N3776" i="15"/>
  <c r="I3851" i="15"/>
  <c r="N3851" i="15"/>
  <c r="I3924" i="15"/>
  <c r="N3924" i="15"/>
  <c r="N3341" i="15"/>
  <c r="I3341" i="15"/>
  <c r="N3421" i="15"/>
  <c r="I3421" i="15"/>
  <c r="I3505" i="15"/>
  <c r="N3505" i="15"/>
  <c r="N3589" i="15"/>
  <c r="I3589" i="15"/>
  <c r="N3667" i="15"/>
  <c r="I3667" i="15"/>
  <c r="I3788" i="15"/>
  <c r="N3788" i="15"/>
  <c r="I3861" i="15"/>
  <c r="N3861" i="15"/>
  <c r="I3934" i="15"/>
  <c r="N3934" i="15"/>
  <c r="I3351" i="15"/>
  <c r="N3351" i="15"/>
  <c r="I3432" i="15"/>
  <c r="N3432" i="15"/>
  <c r="I3516" i="15"/>
  <c r="N3516" i="15"/>
  <c r="N3600" i="15"/>
  <c r="I3600" i="15"/>
  <c r="N3723" i="15"/>
  <c r="I3723" i="15"/>
  <c r="I3798" i="15"/>
  <c r="N3798" i="15"/>
  <c r="N3871" i="15"/>
  <c r="I3871" i="15"/>
  <c r="I3944" i="15"/>
  <c r="N3944" i="15"/>
  <c r="I3329" i="15"/>
  <c r="N3329" i="15"/>
  <c r="I3399" i="15"/>
  <c r="N3399" i="15"/>
  <c r="I3472" i="15"/>
  <c r="N3472" i="15"/>
  <c r="I3543" i="15"/>
  <c r="N3543" i="15"/>
  <c r="I3614" i="15"/>
  <c r="N3614" i="15"/>
  <c r="N3728" i="15"/>
  <c r="I3728" i="15"/>
  <c r="I3794" i="15"/>
  <c r="N3794" i="15"/>
  <c r="N3858" i="15"/>
  <c r="I3858" i="15"/>
  <c r="I3922" i="15"/>
  <c r="N3922" i="15"/>
  <c r="I3993" i="15"/>
  <c r="N3993" i="15"/>
  <c r="I4059" i="15"/>
  <c r="N4059" i="15"/>
  <c r="I4124" i="15"/>
  <c r="N4124" i="15"/>
  <c r="N4199" i="15"/>
  <c r="I4199" i="15"/>
  <c r="N4276" i="15"/>
  <c r="I4276" i="15"/>
  <c r="N4351" i="15"/>
  <c r="I4351" i="15"/>
  <c r="I4425" i="15"/>
  <c r="N4425" i="15"/>
  <c r="I4505" i="15"/>
  <c r="N4505" i="15"/>
  <c r="N4579" i="15"/>
  <c r="I4579" i="15"/>
  <c r="I4652" i="15"/>
  <c r="N4652" i="15"/>
  <c r="N4740" i="15"/>
  <c r="I4740" i="15"/>
  <c r="N4010" i="15"/>
  <c r="I4010" i="15"/>
  <c r="I4076" i="15"/>
  <c r="N4076" i="15"/>
  <c r="N4145" i="15"/>
  <c r="I4145" i="15"/>
  <c r="N4219" i="15"/>
  <c r="I4219" i="15"/>
  <c r="N4296" i="15"/>
  <c r="I4296" i="15"/>
  <c r="I4371" i="15"/>
  <c r="N4371" i="15"/>
  <c r="I4445" i="15"/>
  <c r="N4445" i="15"/>
  <c r="N4524" i="15"/>
  <c r="I4524" i="15"/>
  <c r="I4598" i="15"/>
  <c r="N4598" i="15"/>
  <c r="N4675" i="15"/>
  <c r="I4675" i="15"/>
  <c r="N4765" i="15"/>
  <c r="I4765" i="15"/>
  <c r="N4028" i="15"/>
  <c r="I4028" i="15"/>
  <c r="I4094" i="15"/>
  <c r="N4094" i="15"/>
  <c r="I4165" i="15"/>
  <c r="N4165" i="15"/>
  <c r="I4239" i="15"/>
  <c r="N4239" i="15"/>
  <c r="I4317" i="15"/>
  <c r="N4317" i="15"/>
  <c r="I4390" i="15"/>
  <c r="N4390" i="15"/>
  <c r="N4464" i="15"/>
  <c r="I4464" i="15"/>
  <c r="I4544" i="15"/>
  <c r="N4544" i="15"/>
  <c r="N4618" i="15"/>
  <c r="I4618" i="15"/>
  <c r="I4700" i="15"/>
  <c r="N4700" i="15"/>
  <c r="N4796" i="15"/>
  <c r="I4796" i="15"/>
  <c r="I4054" i="15"/>
  <c r="N4054" i="15"/>
  <c r="N4119" i="15"/>
  <c r="I4119" i="15"/>
  <c r="N4193" i="15"/>
  <c r="I4193" i="15"/>
  <c r="N4269" i="15"/>
  <c r="I4269" i="15"/>
  <c r="I4346" i="15"/>
  <c r="N4346" i="15"/>
  <c r="N4420" i="15"/>
  <c r="I4420" i="15"/>
  <c r="I4497" i="15"/>
  <c r="N4497" i="15"/>
  <c r="I4573" i="15"/>
  <c r="N4573" i="15"/>
  <c r="I4646" i="15"/>
  <c r="N4646" i="15"/>
  <c r="I4733" i="15"/>
  <c r="N4733" i="15"/>
  <c r="N4014" i="15"/>
  <c r="I4014" i="15"/>
  <c r="I4079" i="15"/>
  <c r="N4079" i="15"/>
  <c r="I4149" i="15"/>
  <c r="N4149" i="15"/>
  <c r="I4223" i="15"/>
  <c r="N4223" i="15"/>
  <c r="N4299" i="15"/>
  <c r="I4299" i="15"/>
  <c r="I4374" i="15"/>
  <c r="N4374" i="15"/>
  <c r="I4448" i="15"/>
  <c r="N4448" i="15"/>
  <c r="N4527" i="15"/>
  <c r="I4527" i="15"/>
  <c r="N4602" i="15"/>
  <c r="I4602" i="15"/>
  <c r="N4680" i="15"/>
  <c r="I4680" i="15"/>
  <c r="N4769" i="15"/>
  <c r="I4769" i="15"/>
  <c r="N4031" i="15"/>
  <c r="I4031" i="15"/>
  <c r="N4097" i="15"/>
  <c r="I4097" i="15"/>
  <c r="N4168" i="15"/>
  <c r="I4168" i="15"/>
  <c r="I4242" i="15"/>
  <c r="N4242" i="15"/>
  <c r="I4320" i="15"/>
  <c r="N4320" i="15"/>
  <c r="I4394" i="15"/>
  <c r="N4394" i="15"/>
  <c r="I4468" i="15"/>
  <c r="N4468" i="15"/>
  <c r="N4548" i="15"/>
  <c r="I4548" i="15"/>
  <c r="I4621" i="15"/>
  <c r="N4621" i="15"/>
  <c r="I4703" i="15"/>
  <c r="N4703" i="15"/>
  <c r="I4804" i="15"/>
  <c r="N4804" i="15"/>
  <c r="I4057" i="15"/>
  <c r="N4057" i="15"/>
  <c r="N4122" i="15"/>
  <c r="I4122" i="15"/>
  <c r="I4197" i="15"/>
  <c r="N4197" i="15"/>
  <c r="N4274" i="15"/>
  <c r="I4274" i="15"/>
  <c r="N4349" i="15"/>
  <c r="I4349" i="15"/>
  <c r="I4423" i="15"/>
  <c r="N4423" i="15"/>
  <c r="I4502" i="15"/>
  <c r="N4502" i="15"/>
  <c r="N4576" i="15"/>
  <c r="I4576" i="15"/>
  <c r="I4650" i="15"/>
  <c r="N4650" i="15"/>
  <c r="N4737" i="15"/>
  <c r="I4737" i="15"/>
  <c r="N4008" i="15"/>
  <c r="I4008" i="15"/>
  <c r="N4074" i="15"/>
  <c r="I4074" i="15"/>
  <c r="N4141" i="15"/>
  <c r="I4141" i="15"/>
  <c r="N4217" i="15"/>
  <c r="I4217" i="15"/>
  <c r="N4293" i="15"/>
  <c r="I4293" i="15"/>
  <c r="I4368" i="15"/>
  <c r="N4368" i="15"/>
  <c r="N4443" i="15"/>
  <c r="I4443" i="15"/>
  <c r="I4522" i="15"/>
  <c r="N4522" i="15"/>
  <c r="I4596" i="15"/>
  <c r="N4596" i="15"/>
  <c r="I4673" i="15"/>
  <c r="N4673" i="15"/>
  <c r="I4760" i="15"/>
  <c r="N4760" i="15"/>
  <c r="I4171" i="15"/>
  <c r="N4171" i="15"/>
  <c r="I4236" i="15"/>
  <c r="N4236" i="15"/>
  <c r="I4303" i="15"/>
  <c r="N4303" i="15"/>
  <c r="N4369" i="15"/>
  <c r="I4369" i="15"/>
  <c r="I4434" i="15"/>
  <c r="N4434" i="15"/>
  <c r="I4504" i="15"/>
  <c r="N4504" i="15"/>
  <c r="I4569" i="15"/>
  <c r="N4569" i="15"/>
  <c r="I4633" i="15"/>
  <c r="N4633" i="15"/>
  <c r="I4707" i="15"/>
  <c r="N4707" i="15"/>
  <c r="I4782" i="15"/>
  <c r="N4782" i="15"/>
  <c r="I4856" i="15"/>
  <c r="N4856" i="15"/>
  <c r="N4931" i="15"/>
  <c r="I4931" i="15"/>
  <c r="I5004" i="15"/>
  <c r="N5004" i="15"/>
  <c r="N5079" i="15"/>
  <c r="I5079" i="15"/>
  <c r="I5156" i="15"/>
  <c r="N5156" i="15"/>
  <c r="N5234" i="15"/>
  <c r="I5234" i="15"/>
  <c r="I5311" i="15"/>
  <c r="N5311" i="15"/>
  <c r="N5384" i="15"/>
  <c r="I5384" i="15"/>
  <c r="I5457" i="15"/>
  <c r="N5457" i="15"/>
  <c r="I5540" i="15"/>
  <c r="N5540" i="15"/>
  <c r="N5627" i="15"/>
  <c r="I5627" i="15"/>
  <c r="N4866" i="15"/>
  <c r="I4866" i="15"/>
  <c r="I4941" i="15"/>
  <c r="N4941" i="15"/>
  <c r="I5015" i="15"/>
  <c r="N5015" i="15"/>
  <c r="I5090" i="15"/>
  <c r="N5090" i="15"/>
  <c r="N5167" i="15"/>
  <c r="I5167" i="15"/>
  <c r="I5245" i="15"/>
  <c r="N5245" i="15"/>
  <c r="N5321" i="15"/>
  <c r="I5321" i="15"/>
  <c r="I5394" i="15"/>
  <c r="N5394" i="15"/>
  <c r="I5468" i="15"/>
  <c r="N5468" i="15"/>
  <c r="I5553" i="15"/>
  <c r="N5553" i="15"/>
  <c r="I4812" i="15"/>
  <c r="N4812" i="15"/>
  <c r="N4886" i="15"/>
  <c r="I4886" i="15"/>
  <c r="I4961" i="15"/>
  <c r="N4961" i="15"/>
  <c r="I5034" i="15"/>
  <c r="N5034" i="15"/>
  <c r="I5111" i="15"/>
  <c r="N5111" i="15"/>
  <c r="I5189" i="15"/>
  <c r="N5189" i="15"/>
  <c r="I5266" i="15"/>
  <c r="N5266" i="15"/>
  <c r="I5341" i="15"/>
  <c r="N5341" i="15"/>
  <c r="I5414" i="15"/>
  <c r="N5414" i="15"/>
  <c r="N5491" i="15"/>
  <c r="I5491" i="15"/>
  <c r="I5575" i="15"/>
  <c r="N5575" i="15"/>
  <c r="I4841" i="15"/>
  <c r="N4841" i="15"/>
  <c r="I4915" i="15"/>
  <c r="N4915" i="15"/>
  <c r="I4989" i="15"/>
  <c r="N4989" i="15"/>
  <c r="N5064" i="15"/>
  <c r="I5064" i="15"/>
  <c r="I5141" i="15"/>
  <c r="N5141" i="15"/>
  <c r="N5219" i="15"/>
  <c r="I5219" i="15"/>
  <c r="I5295" i="15"/>
  <c r="N5295" i="15"/>
  <c r="I5369" i="15"/>
  <c r="N5369" i="15"/>
  <c r="N5442" i="15"/>
  <c r="I5442" i="15"/>
  <c r="N5523" i="15"/>
  <c r="I5523" i="15"/>
  <c r="N5611" i="15"/>
  <c r="I5611" i="15"/>
  <c r="N4870" i="15"/>
  <c r="I4870" i="15"/>
  <c r="N4945" i="15"/>
  <c r="I4945" i="15"/>
  <c r="I5018" i="15"/>
  <c r="N5018" i="15"/>
  <c r="N5093" i="15"/>
  <c r="I5093" i="15"/>
  <c r="N5170" i="15"/>
  <c r="I5170" i="15"/>
  <c r="I5248" i="15"/>
  <c r="N5248" i="15"/>
  <c r="I5325" i="15"/>
  <c r="N5325" i="15"/>
  <c r="I5398" i="15"/>
  <c r="N5398" i="15"/>
  <c r="I5473" i="15"/>
  <c r="N5473" i="15"/>
  <c r="N5556" i="15"/>
  <c r="I5556" i="15"/>
  <c r="N4768" i="15"/>
  <c r="I4768" i="15"/>
  <c r="N4843" i="15"/>
  <c r="I4843" i="15"/>
  <c r="I4919" i="15"/>
  <c r="N4919" i="15"/>
  <c r="I4992" i="15"/>
  <c r="N4992" i="15"/>
  <c r="N5067" i="15"/>
  <c r="I5067" i="15"/>
  <c r="I5143" i="15"/>
  <c r="N5143" i="15"/>
  <c r="I5221" i="15"/>
  <c r="N5221" i="15"/>
  <c r="I5297" i="15"/>
  <c r="N5297" i="15"/>
  <c r="I5371" i="15"/>
  <c r="N5371" i="15"/>
  <c r="N5445" i="15"/>
  <c r="I5445" i="15"/>
  <c r="I5527" i="15"/>
  <c r="N5527" i="15"/>
  <c r="I5613" i="15"/>
  <c r="N5613" i="15"/>
  <c r="I4890" i="15"/>
  <c r="N4890" i="15"/>
  <c r="I4965" i="15"/>
  <c r="N4965" i="15"/>
  <c r="I5039" i="15"/>
  <c r="N5039" i="15"/>
  <c r="I5116" i="15"/>
  <c r="N5116" i="15"/>
  <c r="I5194" i="15"/>
  <c r="N5194" i="15"/>
  <c r="I5271" i="15"/>
  <c r="N5271" i="15"/>
  <c r="N5345" i="15"/>
  <c r="I5345" i="15"/>
  <c r="N5418" i="15"/>
  <c r="I5418" i="15"/>
  <c r="N5496" i="15"/>
  <c r="I5496" i="15"/>
  <c r="N5580" i="15"/>
  <c r="I5580" i="15"/>
  <c r="I4790" i="15"/>
  <c r="N4790" i="15"/>
  <c r="I4864" i="15"/>
  <c r="N4864" i="15"/>
  <c r="I4939" i="15"/>
  <c r="N4939" i="15"/>
  <c r="N5012" i="15"/>
  <c r="I5012" i="15"/>
  <c r="I5087" i="15"/>
  <c r="N5087" i="15"/>
  <c r="I5165" i="15"/>
  <c r="N5165" i="15"/>
  <c r="I5242" i="15"/>
  <c r="N5242" i="15"/>
  <c r="N5319" i="15"/>
  <c r="I5319" i="15"/>
  <c r="N5392" i="15"/>
  <c r="I5392" i="15"/>
  <c r="N5466" i="15"/>
  <c r="I5466" i="15"/>
  <c r="I5550" i="15"/>
  <c r="N5550" i="15"/>
  <c r="N4688" i="15"/>
  <c r="I4688" i="15"/>
  <c r="I4754" i="15"/>
  <c r="N4754" i="15"/>
  <c r="I4820" i="15"/>
  <c r="N4820" i="15"/>
  <c r="I4884" i="15"/>
  <c r="N4884" i="15"/>
  <c r="I4950" i="15"/>
  <c r="N4950" i="15"/>
  <c r="I5014" i="15"/>
  <c r="N5014" i="15"/>
  <c r="I5080" i="15"/>
  <c r="N5080" i="15"/>
  <c r="I5147" i="15"/>
  <c r="N5147" i="15"/>
  <c r="I5215" i="15"/>
  <c r="N5215" i="15"/>
  <c r="I5283" i="15"/>
  <c r="N5283" i="15"/>
  <c r="I5348" i="15"/>
  <c r="N5348" i="15"/>
  <c r="I5412" i="15"/>
  <c r="N5412" i="15"/>
  <c r="I5479" i="15"/>
  <c r="N5479" i="15"/>
  <c r="N5552" i="15"/>
  <c r="I5552" i="15"/>
  <c r="I5628" i="15"/>
  <c r="N5628" i="15"/>
  <c r="I5708" i="15"/>
  <c r="N5708" i="15"/>
  <c r="I5785" i="15"/>
  <c r="N5785" i="15"/>
  <c r="I5923" i="15"/>
  <c r="N5923" i="15"/>
  <c r="N5998" i="15"/>
  <c r="I5998" i="15"/>
  <c r="N6092" i="15"/>
  <c r="I6092" i="15"/>
  <c r="I6172" i="15"/>
  <c r="N6172" i="15"/>
  <c r="I6254" i="15"/>
  <c r="N6254" i="15"/>
  <c r="I6346" i="15"/>
  <c r="N6346" i="15"/>
  <c r="I6433" i="15"/>
  <c r="N6433" i="15"/>
  <c r="N6530" i="15"/>
  <c r="I6530" i="15"/>
  <c r="I5659" i="15"/>
  <c r="N5659" i="15"/>
  <c r="I5739" i="15"/>
  <c r="N5739" i="15"/>
  <c r="I5814" i="15"/>
  <c r="N5814" i="15"/>
  <c r="I5953" i="15"/>
  <c r="N5953" i="15"/>
  <c r="I6030" i="15"/>
  <c r="N6030" i="15"/>
  <c r="I6127" i="15"/>
  <c r="N6127" i="15"/>
  <c r="I6204" i="15"/>
  <c r="N6204" i="15"/>
  <c r="N6288" i="15"/>
  <c r="I6288" i="15"/>
  <c r="I6381" i="15"/>
  <c r="N6381" i="15"/>
  <c r="I6466" i="15"/>
  <c r="N6466" i="15"/>
  <c r="I6564" i="15"/>
  <c r="N6564" i="15"/>
  <c r="I5680" i="15"/>
  <c r="N5680" i="15"/>
  <c r="I5759" i="15"/>
  <c r="N5759" i="15"/>
  <c r="N5833" i="15"/>
  <c r="I5833" i="15"/>
  <c r="N5972" i="15"/>
  <c r="I5972" i="15"/>
  <c r="I6055" i="15"/>
  <c r="N6055" i="15"/>
  <c r="N6147" i="15"/>
  <c r="I6147" i="15"/>
  <c r="N6226" i="15"/>
  <c r="I6226" i="15"/>
  <c r="I6316" i="15"/>
  <c r="N6316" i="15"/>
  <c r="N6403" i="15"/>
  <c r="I6403" i="15"/>
  <c r="I6491" i="15"/>
  <c r="N6491" i="15"/>
  <c r="I5631" i="15"/>
  <c r="N5631" i="15"/>
  <c r="I5712" i="15"/>
  <c r="N5712" i="15"/>
  <c r="I5789" i="15"/>
  <c r="N5789" i="15"/>
  <c r="N5927" i="15"/>
  <c r="I5927" i="15"/>
  <c r="I6001" i="15"/>
  <c r="N6001" i="15"/>
  <c r="I6095" i="15"/>
  <c r="N6095" i="15"/>
  <c r="N6175" i="15"/>
  <c r="I6175" i="15"/>
  <c r="N6257" i="15"/>
  <c r="I6257" i="15"/>
  <c r="I6350" i="15"/>
  <c r="N6350" i="15"/>
  <c r="I6438" i="15"/>
  <c r="N6438" i="15"/>
  <c r="I6534" i="15"/>
  <c r="N6534" i="15"/>
  <c r="I5663" i="15"/>
  <c r="N5663" i="15"/>
  <c r="N5743" i="15"/>
  <c r="I5743" i="15"/>
  <c r="N5817" i="15"/>
  <c r="I5817" i="15"/>
  <c r="I5956" i="15"/>
  <c r="N5956" i="15"/>
  <c r="I6034" i="15"/>
  <c r="N6034" i="15"/>
  <c r="I6131" i="15"/>
  <c r="N6131" i="15"/>
  <c r="I6208" i="15"/>
  <c r="N6208" i="15"/>
  <c r="I6292" i="15"/>
  <c r="N6292" i="15"/>
  <c r="I6384" i="15"/>
  <c r="N6384" i="15"/>
  <c r="I6470" i="15"/>
  <c r="N6470" i="15"/>
  <c r="I6569" i="15"/>
  <c r="N6569" i="15"/>
  <c r="N5694" i="15"/>
  <c r="I5694" i="15"/>
  <c r="I5773" i="15"/>
  <c r="N5773" i="15"/>
  <c r="N5846" i="15"/>
  <c r="I5846" i="15"/>
  <c r="I5985" i="15"/>
  <c r="N5985" i="15"/>
  <c r="I6068" i="15"/>
  <c r="N6068" i="15"/>
  <c r="I6159" i="15"/>
  <c r="N6159" i="15"/>
  <c r="I6241" i="15"/>
  <c r="N6241" i="15"/>
  <c r="I6331" i="15"/>
  <c r="N6331" i="15"/>
  <c r="N6419" i="15"/>
  <c r="I6419" i="15"/>
  <c r="I6511" i="15"/>
  <c r="N6511" i="15"/>
  <c r="I5644" i="15"/>
  <c r="N5644" i="15"/>
  <c r="N5725" i="15"/>
  <c r="I5725" i="15"/>
  <c r="N5801" i="15"/>
  <c r="I5801" i="15"/>
  <c r="N5939" i="15"/>
  <c r="I5939" i="15"/>
  <c r="I6017" i="15"/>
  <c r="N6017" i="15"/>
  <c r="I6112" i="15"/>
  <c r="N6112" i="15"/>
  <c r="N6191" i="15"/>
  <c r="I6191" i="15"/>
  <c r="I6273" i="15"/>
  <c r="N6273" i="15"/>
  <c r="I6365" i="15"/>
  <c r="N6365" i="15"/>
  <c r="I6451" i="15"/>
  <c r="N6451" i="15"/>
  <c r="N6549" i="15"/>
  <c r="I6549" i="15"/>
  <c r="I5677" i="15"/>
  <c r="N5677" i="15"/>
  <c r="I5756" i="15"/>
  <c r="N5756" i="15"/>
  <c r="I5830" i="15"/>
  <c r="N5830" i="15"/>
  <c r="I5969" i="15"/>
  <c r="N5969" i="15"/>
  <c r="I6047" i="15"/>
  <c r="N6047" i="15"/>
  <c r="N6143" i="15"/>
  <c r="I6143" i="15"/>
  <c r="I6222" i="15"/>
  <c r="N6222" i="15"/>
  <c r="I6313" i="15"/>
  <c r="N6313" i="15"/>
  <c r="I6399" i="15"/>
  <c r="N6399" i="15"/>
  <c r="I6488" i="15"/>
  <c r="N6488" i="15"/>
  <c r="I6585" i="15"/>
  <c r="N6585" i="15"/>
  <c r="N5517" i="15"/>
  <c r="I5517" i="15"/>
  <c r="I5581" i="15"/>
  <c r="N5581" i="15"/>
  <c r="I5648" i="15"/>
  <c r="N5648" i="15"/>
  <c r="I5719" i="15"/>
  <c r="N5719" i="15"/>
  <c r="I5787" i="15"/>
  <c r="N5787" i="15"/>
  <c r="I5851" i="15"/>
  <c r="N5851" i="15"/>
  <c r="N5981" i="15"/>
  <c r="I5981" i="15"/>
  <c r="N6051" i="15"/>
  <c r="I6051" i="15"/>
  <c r="I6137" i="15"/>
  <c r="N6137" i="15"/>
  <c r="N6205" i="15"/>
  <c r="I6205" i="15"/>
  <c r="I6277" i="15"/>
  <c r="N6277" i="15"/>
  <c r="I6358" i="15"/>
  <c r="N6358" i="15"/>
  <c r="I6435" i="15"/>
  <c r="N6435" i="15"/>
  <c r="I6521" i="15"/>
  <c r="N6521" i="15"/>
  <c r="I6596" i="15"/>
  <c r="N6596" i="15"/>
  <c r="N6715" i="15"/>
  <c r="I6715" i="15"/>
  <c r="I6794" i="15"/>
  <c r="N6794" i="15"/>
  <c r="I6868" i="15"/>
  <c r="N6868" i="15"/>
  <c r="I6947" i="15"/>
  <c r="N6947" i="15"/>
  <c r="I7075" i="15"/>
  <c r="N7075" i="15"/>
  <c r="I7156" i="15"/>
  <c r="N7156" i="15"/>
  <c r="I7240" i="15"/>
  <c r="N7240" i="15"/>
  <c r="N7325" i="15"/>
  <c r="I7325" i="15"/>
  <c r="I7417" i="15"/>
  <c r="N7417" i="15"/>
  <c r="N7517" i="15"/>
  <c r="I7517" i="15"/>
  <c r="I6645" i="15"/>
  <c r="N6645" i="15"/>
  <c r="I6768" i="15"/>
  <c r="N6768" i="15"/>
  <c r="I6841" i="15"/>
  <c r="N6841" i="15"/>
  <c r="I6920" i="15"/>
  <c r="N6920" i="15"/>
  <c r="I7038" i="15"/>
  <c r="N7038" i="15"/>
  <c r="I7123" i="15"/>
  <c r="N7123" i="15"/>
  <c r="I7204" i="15"/>
  <c r="N7204" i="15"/>
  <c r="I7295" i="15"/>
  <c r="N7295" i="15"/>
  <c r="N7384" i="15"/>
  <c r="I7384" i="15"/>
  <c r="I7482" i="15"/>
  <c r="N7482" i="15"/>
  <c r="I6616" i="15"/>
  <c r="N6616" i="15"/>
  <c r="N6736" i="15"/>
  <c r="I6736" i="15"/>
  <c r="I6815" i="15"/>
  <c r="N6815" i="15"/>
  <c r="I6889" i="15"/>
  <c r="N6889" i="15"/>
  <c r="I7012" i="15"/>
  <c r="N7012" i="15"/>
  <c r="I7096" i="15"/>
  <c r="N7096" i="15"/>
  <c r="I7176" i="15"/>
  <c r="N7176" i="15"/>
  <c r="I7264" i="15"/>
  <c r="N7264" i="15"/>
  <c r="N7349" i="15"/>
  <c r="I7349" i="15"/>
  <c r="N7460" i="15"/>
  <c r="I7460" i="15"/>
  <c r="N6590" i="15"/>
  <c r="I6590" i="15"/>
  <c r="I6665" i="15"/>
  <c r="N6665" i="15"/>
  <c r="I6788" i="15"/>
  <c r="N6788" i="15"/>
  <c r="I6862" i="15"/>
  <c r="N6862" i="15"/>
  <c r="I6942" i="15"/>
  <c r="N6942" i="15"/>
  <c r="I7070" i="15"/>
  <c r="N7070" i="15"/>
  <c r="I7149" i="15"/>
  <c r="N7149" i="15"/>
  <c r="I7229" i="15"/>
  <c r="N7229" i="15"/>
  <c r="I7319" i="15"/>
  <c r="N7319" i="15"/>
  <c r="I7409" i="15"/>
  <c r="N7409" i="15"/>
  <c r="I7509" i="15"/>
  <c r="N7509" i="15"/>
  <c r="N6628" i="15"/>
  <c r="I6628" i="15"/>
  <c r="N6753" i="15"/>
  <c r="I6753" i="15"/>
  <c r="I6826" i="15"/>
  <c r="N6826" i="15"/>
  <c r="I6901" i="15"/>
  <c r="N6901" i="15"/>
  <c r="I7023" i="15"/>
  <c r="N7023" i="15"/>
  <c r="I7107" i="15"/>
  <c r="N7107" i="15"/>
  <c r="N7188" i="15"/>
  <c r="I7188" i="15"/>
  <c r="I7278" i="15"/>
  <c r="N7278" i="15"/>
  <c r="I7363" i="15"/>
  <c r="N7363" i="15"/>
  <c r="I7463" i="15"/>
  <c r="N7463" i="15"/>
  <c r="I6574" i="15"/>
  <c r="N6574" i="15"/>
  <c r="I6649" i="15"/>
  <c r="N6649" i="15"/>
  <c r="I6772" i="15"/>
  <c r="N6772" i="15"/>
  <c r="N6845" i="15"/>
  <c r="I6845" i="15"/>
  <c r="N6925" i="15"/>
  <c r="I6925" i="15"/>
  <c r="I7043" i="15"/>
  <c r="N7043" i="15"/>
  <c r="N7130" i="15"/>
  <c r="I7130" i="15"/>
  <c r="I7221" i="15"/>
  <c r="N7221" i="15"/>
  <c r="I7311" i="15"/>
  <c r="N7311" i="15"/>
  <c r="N7400" i="15"/>
  <c r="I7400" i="15"/>
  <c r="N7500" i="15"/>
  <c r="I7500" i="15"/>
  <c r="N6630" i="15"/>
  <c r="I6630" i="15"/>
  <c r="N6755" i="15"/>
  <c r="I6755" i="15"/>
  <c r="I6828" i="15"/>
  <c r="N6828" i="15"/>
  <c r="I6903" i="15"/>
  <c r="N6903" i="15"/>
  <c r="I7026" i="15"/>
  <c r="N7026" i="15"/>
  <c r="I7111" i="15"/>
  <c r="N7111" i="15"/>
  <c r="I7190" i="15"/>
  <c r="N7190" i="15"/>
  <c r="N7280" i="15"/>
  <c r="I7280" i="15"/>
  <c r="N7365" i="15"/>
  <c r="I7365" i="15"/>
  <c r="I7465" i="15"/>
  <c r="N7465" i="15"/>
  <c r="I6604" i="15"/>
  <c r="N6604" i="15"/>
  <c r="I6724" i="15"/>
  <c r="N6724" i="15"/>
  <c r="I6802" i="15"/>
  <c r="N6802" i="15"/>
  <c r="N6876" i="15"/>
  <c r="I6876" i="15"/>
  <c r="N6955" i="15"/>
  <c r="I6955" i="15"/>
  <c r="I7083" i="15"/>
  <c r="N7083" i="15"/>
  <c r="N7164" i="15"/>
  <c r="I7164" i="15"/>
  <c r="I7250" i="15"/>
  <c r="N7250" i="15"/>
  <c r="I7335" i="15"/>
  <c r="N7335" i="15"/>
  <c r="I7427" i="15"/>
  <c r="N7427" i="15"/>
  <c r="I7528" i="15"/>
  <c r="N7528" i="15"/>
  <c r="N6319" i="15"/>
  <c r="I6319" i="15"/>
  <c r="I6386" i="15"/>
  <c r="N6386" i="15"/>
  <c r="I6452" i="15"/>
  <c r="N6452" i="15"/>
  <c r="N6529" i="15"/>
  <c r="I6529" i="15"/>
  <c r="N6594" i="15"/>
  <c r="I6594" i="15"/>
  <c r="N6660" i="15"/>
  <c r="I6660" i="15"/>
  <c r="I6774" i="15"/>
  <c r="N6774" i="15"/>
  <c r="I6838" i="15"/>
  <c r="N6838" i="15"/>
  <c r="N6904" i="15"/>
  <c r="I6904" i="15"/>
  <c r="N7017" i="15"/>
  <c r="I7017" i="15"/>
  <c r="I7092" i="15"/>
  <c r="N7092" i="15"/>
  <c r="I7163" i="15"/>
  <c r="N7163" i="15"/>
  <c r="N7238" i="15"/>
  <c r="I7238" i="15"/>
  <c r="I7313" i="15"/>
  <c r="N7313" i="15"/>
  <c r="I7391" i="15"/>
  <c r="N7391" i="15"/>
  <c r="I7467" i="15"/>
  <c r="N7467" i="15"/>
  <c r="I7540" i="15"/>
  <c r="N7540" i="15"/>
  <c r="I7618" i="15"/>
  <c r="N7618" i="15"/>
  <c r="N7698" i="15"/>
  <c r="I7698" i="15"/>
  <c r="N7775" i="15"/>
  <c r="I7775" i="15"/>
  <c r="I7861" i="15"/>
  <c r="N7861" i="15"/>
  <c r="I7440" i="15"/>
  <c r="N7440" i="15"/>
  <c r="I7514" i="15"/>
  <c r="N7514" i="15"/>
  <c r="I7591" i="15"/>
  <c r="N7591" i="15"/>
  <c r="I7669" i="15"/>
  <c r="N7669" i="15"/>
  <c r="I7744" i="15"/>
  <c r="N7744" i="15"/>
  <c r="I7829" i="15"/>
  <c r="N7829" i="15"/>
  <c r="N7543" i="15"/>
  <c r="I7543" i="15"/>
  <c r="N7621" i="15"/>
  <c r="I7621" i="15"/>
  <c r="I7700" i="15"/>
  <c r="N7700" i="15"/>
  <c r="I7778" i="15"/>
  <c r="N7778" i="15"/>
  <c r="N7863" i="15"/>
  <c r="I7863" i="15"/>
  <c r="I7593" i="15"/>
  <c r="N7593" i="15"/>
  <c r="I7673" i="15"/>
  <c r="N7673" i="15"/>
  <c r="I7747" i="15"/>
  <c r="N7747" i="15"/>
  <c r="N7833" i="15"/>
  <c r="I7833" i="15"/>
  <c r="N7564" i="15"/>
  <c r="I7564" i="15"/>
  <c r="I7643" i="15"/>
  <c r="N7643" i="15"/>
  <c r="N7720" i="15"/>
  <c r="I7720" i="15"/>
  <c r="I7802" i="15"/>
  <c r="N7802" i="15"/>
  <c r="I7894" i="15"/>
  <c r="N7894" i="15"/>
  <c r="I7624" i="15"/>
  <c r="N7624" i="15"/>
  <c r="I7703" i="15"/>
  <c r="N7703" i="15"/>
  <c r="N7781" i="15"/>
  <c r="I7781" i="15"/>
  <c r="I7868" i="15"/>
  <c r="N7868" i="15"/>
  <c r="I7607" i="15"/>
  <c r="N7607" i="15"/>
  <c r="N7686" i="15"/>
  <c r="I7686" i="15"/>
  <c r="I7761" i="15"/>
  <c r="N7761" i="15"/>
  <c r="N7847" i="15"/>
  <c r="I7847" i="15"/>
  <c r="I7589" i="15"/>
  <c r="N7589" i="15"/>
  <c r="N7667" i="15"/>
  <c r="I7667" i="15"/>
  <c r="N7742" i="15"/>
  <c r="I7742" i="15"/>
  <c r="I7827" i="15"/>
  <c r="N7827" i="15"/>
  <c r="I7235" i="15"/>
  <c r="N7235" i="15"/>
  <c r="I7301" i="15"/>
  <c r="N7301" i="15"/>
  <c r="I7367" i="15"/>
  <c r="N7367" i="15"/>
  <c r="I7437" i="15"/>
  <c r="N7437" i="15"/>
  <c r="N7502" i="15"/>
  <c r="I7502" i="15"/>
  <c r="I7568" i="15"/>
  <c r="N7568" i="15"/>
  <c r="N7637" i="15"/>
  <c r="I7637" i="15"/>
  <c r="I7705" i="15"/>
  <c r="N7705" i="15"/>
  <c r="I7773" i="15"/>
  <c r="N7773" i="15"/>
  <c r="I7841" i="15"/>
  <c r="N7841" i="15"/>
  <c r="N7907" i="15"/>
  <c r="I7907" i="15"/>
  <c r="N7917" i="15"/>
  <c r="I7917" i="15"/>
  <c r="I7885" i="15"/>
  <c r="N7885" i="15"/>
  <c r="I7895" i="15"/>
  <c r="N7895" i="15"/>
  <c r="I7815" i="15"/>
  <c r="N7815" i="15"/>
  <c r="I7880" i="15"/>
  <c r="N7880" i="15"/>
  <c r="I83" i="15"/>
  <c r="N83" i="15"/>
  <c r="N147" i="15"/>
  <c r="I147" i="15"/>
  <c r="I314" i="15"/>
  <c r="N314" i="15"/>
  <c r="N463" i="15"/>
  <c r="I463" i="15"/>
  <c r="N71" i="15"/>
  <c r="I71" i="15"/>
  <c r="N91" i="15"/>
  <c r="I91" i="15"/>
  <c r="I156" i="15"/>
  <c r="N156" i="15"/>
  <c r="I252" i="15"/>
  <c r="N252" i="15"/>
  <c r="N323" i="15"/>
  <c r="I323" i="15"/>
  <c r="N396" i="15"/>
  <c r="I396" i="15"/>
  <c r="I474" i="15"/>
  <c r="N474" i="15"/>
  <c r="N556" i="15"/>
  <c r="I556" i="15"/>
  <c r="I84" i="15"/>
  <c r="N84" i="15"/>
  <c r="I148" i="15"/>
  <c r="N148" i="15"/>
  <c r="I245" i="15"/>
  <c r="N245" i="15"/>
  <c r="N315" i="15"/>
  <c r="I315" i="15"/>
  <c r="I388" i="15"/>
  <c r="N388" i="15"/>
  <c r="I465" i="15"/>
  <c r="N465" i="15"/>
  <c r="I547" i="15"/>
  <c r="N547" i="15"/>
  <c r="I85" i="15"/>
  <c r="N85" i="15"/>
  <c r="I149" i="15"/>
  <c r="N149" i="15"/>
  <c r="N246" i="15"/>
  <c r="I246" i="15"/>
  <c r="I316" i="15"/>
  <c r="N316" i="15"/>
  <c r="N390" i="15"/>
  <c r="I390" i="15"/>
  <c r="N466" i="15"/>
  <c r="I466" i="15"/>
  <c r="N548" i="15"/>
  <c r="I548" i="15"/>
  <c r="I94" i="15"/>
  <c r="N94" i="15"/>
  <c r="I159" i="15"/>
  <c r="N159" i="15"/>
  <c r="N255" i="15"/>
  <c r="I255" i="15"/>
  <c r="N327" i="15"/>
  <c r="I327" i="15"/>
  <c r="I400" i="15"/>
  <c r="N400" i="15"/>
  <c r="N477" i="15"/>
  <c r="I477" i="15"/>
  <c r="I24" i="15"/>
  <c r="N24" i="15"/>
  <c r="N95" i="15"/>
  <c r="I95" i="15"/>
  <c r="N160" i="15"/>
  <c r="I160" i="15"/>
  <c r="I256" i="15"/>
  <c r="N256" i="15"/>
  <c r="N328" i="15"/>
  <c r="I328" i="15"/>
  <c r="I401" i="15"/>
  <c r="N401" i="15"/>
  <c r="I478" i="15"/>
  <c r="N478" i="15"/>
  <c r="I25" i="15"/>
  <c r="N25" i="15"/>
  <c r="I96" i="15"/>
  <c r="N96" i="15"/>
  <c r="N161" i="15"/>
  <c r="I161" i="15"/>
  <c r="N257" i="15"/>
  <c r="I257" i="15"/>
  <c r="I329" i="15"/>
  <c r="N329" i="15"/>
  <c r="I402" i="15"/>
  <c r="N402" i="15"/>
  <c r="N479" i="15"/>
  <c r="I479" i="15"/>
  <c r="I26" i="15"/>
  <c r="N26" i="15"/>
  <c r="N97" i="15"/>
  <c r="I97" i="15"/>
  <c r="N162" i="15"/>
  <c r="I162" i="15"/>
  <c r="I258" i="15"/>
  <c r="N258" i="15"/>
  <c r="I330" i="15"/>
  <c r="N330" i="15"/>
  <c r="N403" i="15"/>
  <c r="I403" i="15"/>
  <c r="N480" i="15"/>
  <c r="I480" i="15"/>
  <c r="I27" i="15"/>
  <c r="N27" i="15"/>
  <c r="I98" i="15"/>
  <c r="N98" i="15"/>
  <c r="I163" i="15"/>
  <c r="N163" i="15"/>
  <c r="N259" i="15"/>
  <c r="I259" i="15"/>
  <c r="N331" i="15"/>
  <c r="I331" i="15"/>
  <c r="N404" i="15"/>
  <c r="I404" i="15"/>
  <c r="N482" i="15"/>
  <c r="I482" i="15"/>
  <c r="I269" i="15"/>
  <c r="N269" i="15"/>
  <c r="I333" i="15"/>
  <c r="N333" i="15"/>
  <c r="I397" i="15"/>
  <c r="N397" i="15"/>
  <c r="N464" i="15"/>
  <c r="I464" i="15"/>
  <c r="I536" i="15"/>
  <c r="N536" i="15"/>
  <c r="I603" i="15"/>
  <c r="N603" i="15"/>
  <c r="N668" i="15"/>
  <c r="I668" i="15"/>
  <c r="N742" i="15"/>
  <c r="I742" i="15"/>
  <c r="I827" i="15"/>
  <c r="N827" i="15"/>
  <c r="I898" i="15"/>
  <c r="N898" i="15"/>
  <c r="I964" i="15"/>
  <c r="N964" i="15"/>
  <c r="N1028" i="15"/>
  <c r="I1028" i="15"/>
  <c r="N1095" i="15"/>
  <c r="I1095" i="15"/>
  <c r="I1160" i="15"/>
  <c r="N1160" i="15"/>
  <c r="I1229" i="15"/>
  <c r="N1229" i="15"/>
  <c r="I1374" i="15"/>
  <c r="N1374" i="15"/>
  <c r="I1474" i="15"/>
  <c r="N1474" i="15"/>
  <c r="I1538" i="15"/>
  <c r="N1538" i="15"/>
  <c r="I1602" i="15"/>
  <c r="N1602" i="15"/>
  <c r="I1669" i="15"/>
  <c r="N1669" i="15"/>
  <c r="I1748" i="15"/>
  <c r="N1748" i="15"/>
  <c r="I1831" i="15"/>
  <c r="N1831" i="15"/>
  <c r="I1910" i="15"/>
  <c r="N1910" i="15"/>
  <c r="N2000" i="15"/>
  <c r="I2000" i="15"/>
  <c r="N2159" i="15"/>
  <c r="I2159" i="15"/>
  <c r="I2255" i="15"/>
  <c r="N2255" i="15"/>
  <c r="N588" i="15"/>
  <c r="I588" i="15"/>
  <c r="I653" i="15"/>
  <c r="N653" i="15"/>
  <c r="N720" i="15"/>
  <c r="I720" i="15"/>
  <c r="N811" i="15"/>
  <c r="I811" i="15"/>
  <c r="N882" i="15"/>
  <c r="I882" i="15"/>
  <c r="I949" i="15"/>
  <c r="N949" i="15"/>
  <c r="I1013" i="15"/>
  <c r="N1013" i="15"/>
  <c r="I1080" i="15"/>
  <c r="N1080" i="15"/>
  <c r="I1145" i="15"/>
  <c r="N1145" i="15"/>
  <c r="I1213" i="15"/>
  <c r="N1213" i="15"/>
  <c r="N1358" i="15"/>
  <c r="I1358" i="15"/>
  <c r="I1459" i="15"/>
  <c r="N1459" i="15"/>
  <c r="I1523" i="15"/>
  <c r="N1523" i="15"/>
  <c r="I1587" i="15"/>
  <c r="N1587" i="15"/>
  <c r="I1652" i="15"/>
  <c r="N1652" i="15"/>
  <c r="I1731" i="15"/>
  <c r="N1731" i="15"/>
  <c r="I1812" i="15"/>
  <c r="N1812" i="15"/>
  <c r="N1891" i="15"/>
  <c r="I1891" i="15"/>
  <c r="I1982" i="15"/>
  <c r="N1982" i="15"/>
  <c r="N2138" i="15"/>
  <c r="I2138" i="15"/>
  <c r="I2230" i="15"/>
  <c r="N2230" i="15"/>
  <c r="I573" i="15"/>
  <c r="N573" i="15"/>
  <c r="I637" i="15"/>
  <c r="N637" i="15"/>
  <c r="N704" i="15"/>
  <c r="I704" i="15"/>
  <c r="N793" i="15"/>
  <c r="I793" i="15"/>
  <c r="I861" i="15"/>
  <c r="N861" i="15"/>
  <c r="N934" i="15"/>
  <c r="I934" i="15"/>
  <c r="I998" i="15"/>
  <c r="N998" i="15"/>
  <c r="I1065" i="15"/>
  <c r="N1065" i="15"/>
  <c r="N1130" i="15"/>
  <c r="I1130" i="15"/>
  <c r="N1194" i="15"/>
  <c r="I1194" i="15"/>
  <c r="I1336" i="15"/>
  <c r="N1336" i="15"/>
  <c r="I1443" i="15"/>
  <c r="N1443" i="15"/>
  <c r="I1508" i="15"/>
  <c r="N1508" i="15"/>
  <c r="I1572" i="15"/>
  <c r="N1572" i="15"/>
  <c r="I1636" i="15"/>
  <c r="N1636" i="15"/>
  <c r="I1714" i="15"/>
  <c r="N1714" i="15"/>
  <c r="N1794" i="15"/>
  <c r="I1794" i="15"/>
  <c r="I1874" i="15"/>
  <c r="N1874" i="15"/>
  <c r="I1962" i="15"/>
  <c r="N1962" i="15"/>
  <c r="N2120" i="15"/>
  <c r="I2120" i="15"/>
  <c r="N2210" i="15"/>
  <c r="I2210" i="15"/>
  <c r="N566" i="15"/>
  <c r="I566" i="15"/>
  <c r="I630" i="15"/>
  <c r="N630" i="15"/>
  <c r="N697" i="15"/>
  <c r="I697" i="15"/>
  <c r="I785" i="15"/>
  <c r="N785" i="15"/>
  <c r="I854" i="15"/>
  <c r="N854" i="15"/>
  <c r="N928" i="15"/>
  <c r="I928" i="15"/>
  <c r="N991" i="15"/>
  <c r="I991" i="15"/>
  <c r="N1058" i="15"/>
  <c r="I1058" i="15"/>
  <c r="I1123" i="15"/>
  <c r="N1123" i="15"/>
  <c r="N1187" i="15"/>
  <c r="I1187" i="15"/>
  <c r="N1329" i="15"/>
  <c r="I1329" i="15"/>
  <c r="I1402" i="15"/>
  <c r="N1402" i="15"/>
  <c r="I1501" i="15"/>
  <c r="N1501" i="15"/>
  <c r="N1565" i="15"/>
  <c r="I1565" i="15"/>
  <c r="N1629" i="15"/>
  <c r="I1629" i="15"/>
  <c r="I1706" i="15"/>
  <c r="N1706" i="15"/>
  <c r="N1786" i="15"/>
  <c r="I1786" i="15"/>
  <c r="I1866" i="15"/>
  <c r="N1866" i="15"/>
  <c r="I1954" i="15"/>
  <c r="N1954" i="15"/>
  <c r="N2112" i="15"/>
  <c r="I2112" i="15"/>
  <c r="I2201" i="15"/>
  <c r="N2201" i="15"/>
  <c r="I2299" i="15"/>
  <c r="N2299" i="15"/>
  <c r="N615" i="15"/>
  <c r="I615" i="15"/>
  <c r="N681" i="15"/>
  <c r="I681" i="15"/>
  <c r="N768" i="15"/>
  <c r="I768" i="15"/>
  <c r="I839" i="15"/>
  <c r="N839" i="15"/>
  <c r="N910" i="15"/>
  <c r="I910" i="15"/>
  <c r="I976" i="15"/>
  <c r="N976" i="15"/>
  <c r="I1043" i="15"/>
  <c r="N1043" i="15"/>
  <c r="I1107" i="15"/>
  <c r="N1107" i="15"/>
  <c r="I1172" i="15"/>
  <c r="N1172" i="15"/>
  <c r="N1243" i="15"/>
  <c r="I1243" i="15"/>
  <c r="I1386" i="15"/>
  <c r="N1386" i="15"/>
  <c r="I1486" i="15"/>
  <c r="N1486" i="15"/>
  <c r="I1550" i="15"/>
  <c r="N1550" i="15"/>
  <c r="I1614" i="15"/>
  <c r="N1614" i="15"/>
  <c r="I1684" i="15"/>
  <c r="N1684" i="15"/>
  <c r="I1766" i="15"/>
  <c r="N1766" i="15"/>
  <c r="N1847" i="15"/>
  <c r="I1847" i="15"/>
  <c r="I1928" i="15"/>
  <c r="N1928" i="15"/>
  <c r="N2013" i="15"/>
  <c r="I2013" i="15"/>
  <c r="N2175" i="15"/>
  <c r="I2175" i="15"/>
  <c r="N2278" i="15"/>
  <c r="I2278" i="15"/>
  <c r="N600" i="15"/>
  <c r="I600" i="15"/>
  <c r="I665" i="15"/>
  <c r="N665" i="15"/>
  <c r="N738" i="15"/>
  <c r="I738" i="15"/>
  <c r="N824" i="15"/>
  <c r="I824" i="15"/>
  <c r="I895" i="15"/>
  <c r="N895" i="15"/>
  <c r="N961" i="15"/>
  <c r="I961" i="15"/>
  <c r="N1025" i="15"/>
  <c r="I1025" i="15"/>
  <c r="I1092" i="15"/>
  <c r="N1092" i="15"/>
  <c r="I1157" i="15"/>
  <c r="N1157" i="15"/>
  <c r="I1226" i="15"/>
  <c r="N1226" i="15"/>
  <c r="N1371" i="15"/>
  <c r="I1371" i="15"/>
  <c r="N1471" i="15"/>
  <c r="I1471" i="15"/>
  <c r="N1535" i="15"/>
  <c r="I1535" i="15"/>
  <c r="I1599" i="15"/>
  <c r="N1599" i="15"/>
  <c r="I1666" i="15"/>
  <c r="N1666" i="15"/>
  <c r="I1745" i="15"/>
  <c r="N1745" i="15"/>
  <c r="I1828" i="15"/>
  <c r="N1828" i="15"/>
  <c r="I1907" i="15"/>
  <c r="N1907" i="15"/>
  <c r="N1996" i="15"/>
  <c r="I1996" i="15"/>
  <c r="I2155" i="15"/>
  <c r="N2155" i="15"/>
  <c r="I2251" i="15"/>
  <c r="N2251" i="15"/>
  <c r="N585" i="15"/>
  <c r="I585" i="15"/>
  <c r="N649" i="15"/>
  <c r="I649" i="15"/>
  <c r="N717" i="15"/>
  <c r="I717" i="15"/>
  <c r="N808" i="15"/>
  <c r="I808" i="15"/>
  <c r="N879" i="15"/>
  <c r="I879" i="15"/>
  <c r="N946" i="15"/>
  <c r="I946" i="15"/>
  <c r="N1010" i="15"/>
  <c r="I1010" i="15"/>
  <c r="I1077" i="15"/>
  <c r="N1077" i="15"/>
  <c r="I1142" i="15"/>
  <c r="N1142" i="15"/>
  <c r="N1210" i="15"/>
  <c r="I1210" i="15"/>
  <c r="N1355" i="15"/>
  <c r="I1355" i="15"/>
  <c r="N1456" i="15"/>
  <c r="I1456" i="15"/>
  <c r="N1520" i="15"/>
  <c r="I1520" i="15"/>
  <c r="I1584" i="15"/>
  <c r="N1584" i="15"/>
  <c r="N1648" i="15"/>
  <c r="I1648" i="15"/>
  <c r="N1728" i="15"/>
  <c r="I1728" i="15"/>
  <c r="I1808" i="15"/>
  <c r="N1808" i="15"/>
  <c r="I1888" i="15"/>
  <c r="N1888" i="15"/>
  <c r="N1979" i="15"/>
  <c r="I1979" i="15"/>
  <c r="N2134" i="15"/>
  <c r="I2134" i="15"/>
  <c r="I2226" i="15"/>
  <c r="N2226" i="15"/>
  <c r="I570" i="15"/>
  <c r="N570" i="15"/>
  <c r="I634" i="15"/>
  <c r="N634" i="15"/>
  <c r="I701" i="15"/>
  <c r="N701" i="15"/>
  <c r="I790" i="15"/>
  <c r="N790" i="15"/>
  <c r="I858" i="15"/>
  <c r="N858" i="15"/>
  <c r="N995" i="15"/>
  <c r="I995" i="15"/>
  <c r="I1062" i="15"/>
  <c r="N1062" i="15"/>
  <c r="I1127" i="15"/>
  <c r="N1127" i="15"/>
  <c r="N1191" i="15"/>
  <c r="I1191" i="15"/>
  <c r="I1333" i="15"/>
  <c r="N1333" i="15"/>
  <c r="I1406" i="15"/>
  <c r="N1406" i="15"/>
  <c r="N1505" i="15"/>
  <c r="I1505" i="15"/>
  <c r="N1569" i="15"/>
  <c r="I1569" i="15"/>
  <c r="N1633" i="15"/>
  <c r="I1633" i="15"/>
  <c r="I1710" i="15"/>
  <c r="N1710" i="15"/>
  <c r="I1791" i="15"/>
  <c r="N1791" i="15"/>
  <c r="I1871" i="15"/>
  <c r="N1871" i="15"/>
  <c r="N1959" i="15"/>
  <c r="I1959" i="15"/>
  <c r="I2117" i="15"/>
  <c r="N2117" i="15"/>
  <c r="N2206" i="15"/>
  <c r="I2206" i="15"/>
  <c r="N2305" i="15"/>
  <c r="I2305" i="15"/>
  <c r="I1711" i="15"/>
  <c r="N1711" i="15"/>
  <c r="I1779" i="15"/>
  <c r="N1779" i="15"/>
  <c r="I1851" i="15"/>
  <c r="N1851" i="15"/>
  <c r="N1923" i="15"/>
  <c r="I1923" i="15"/>
  <c r="I1999" i="15"/>
  <c r="N1999" i="15"/>
  <c r="I2145" i="15"/>
  <c r="N2145" i="15"/>
  <c r="I2216" i="15"/>
  <c r="N2216" i="15"/>
  <c r="I2293" i="15"/>
  <c r="N2293" i="15"/>
  <c r="I2415" i="15"/>
  <c r="N2415" i="15"/>
  <c r="I2481" i="15"/>
  <c r="N2481" i="15"/>
  <c r="I2551" i="15"/>
  <c r="N2551" i="15"/>
  <c r="I2671" i="15"/>
  <c r="N2671" i="15"/>
  <c r="I2765" i="15"/>
  <c r="N2765" i="15"/>
  <c r="N2889" i="15"/>
  <c r="I2889" i="15"/>
  <c r="N2970" i="15"/>
  <c r="I2970" i="15"/>
  <c r="I3046" i="15"/>
  <c r="N3046" i="15"/>
  <c r="N3121" i="15"/>
  <c r="I3121" i="15"/>
  <c r="I3213" i="15"/>
  <c r="N3213" i="15"/>
  <c r="N3322" i="15"/>
  <c r="I3322" i="15"/>
  <c r="I2424" i="15"/>
  <c r="N2424" i="15"/>
  <c r="I2490" i="15"/>
  <c r="N2490" i="15"/>
  <c r="I2597" i="15"/>
  <c r="N2597" i="15"/>
  <c r="I2681" i="15"/>
  <c r="N2681" i="15"/>
  <c r="I2777" i="15"/>
  <c r="N2777" i="15"/>
  <c r="N2903" i="15"/>
  <c r="I2903" i="15"/>
  <c r="N2981" i="15"/>
  <c r="I2981" i="15"/>
  <c r="N3056" i="15"/>
  <c r="I3056" i="15"/>
  <c r="I3133" i="15"/>
  <c r="N3133" i="15"/>
  <c r="I3227" i="15"/>
  <c r="N3227" i="15"/>
  <c r="I2376" i="15"/>
  <c r="N2376" i="15"/>
  <c r="N2441" i="15"/>
  <c r="I2441" i="15"/>
  <c r="N2509" i="15"/>
  <c r="I2509" i="15"/>
  <c r="N2621" i="15"/>
  <c r="I2621" i="15"/>
  <c r="I2701" i="15"/>
  <c r="N2701" i="15"/>
  <c r="I2798" i="15"/>
  <c r="N2798" i="15"/>
  <c r="I2922" i="15"/>
  <c r="N2922" i="15"/>
  <c r="N3000" i="15"/>
  <c r="I3000" i="15"/>
  <c r="I3075" i="15"/>
  <c r="N3075" i="15"/>
  <c r="N3160" i="15"/>
  <c r="I3160" i="15"/>
  <c r="N3250" i="15"/>
  <c r="I3250" i="15"/>
  <c r="N2165" i="15"/>
  <c r="I2165" i="15"/>
  <c r="I2239" i="15"/>
  <c r="N2239" i="15"/>
  <c r="I2369" i="15"/>
  <c r="N2369" i="15"/>
  <c r="I2434" i="15"/>
  <c r="N2434" i="15"/>
  <c r="I2500" i="15"/>
  <c r="N2500" i="15"/>
  <c r="I2612" i="15"/>
  <c r="N2612" i="15"/>
  <c r="I2693" i="15"/>
  <c r="N2693" i="15"/>
  <c r="N2790" i="15"/>
  <c r="I2790" i="15"/>
  <c r="I2914" i="15"/>
  <c r="N2914" i="15"/>
  <c r="N2992" i="15"/>
  <c r="I2992" i="15"/>
  <c r="N3067" i="15"/>
  <c r="I3067" i="15"/>
  <c r="I3149" i="15"/>
  <c r="N3149" i="15"/>
  <c r="I3240" i="15"/>
  <c r="N3240" i="15"/>
  <c r="I2387" i="15"/>
  <c r="N2387" i="15"/>
  <c r="I2451" i="15"/>
  <c r="N2451" i="15"/>
  <c r="I2519" i="15"/>
  <c r="N2519" i="15"/>
  <c r="I2633" i="15"/>
  <c r="N2633" i="15"/>
  <c r="N2715" i="15"/>
  <c r="I2715" i="15"/>
  <c r="I2812" i="15"/>
  <c r="N2812" i="15"/>
  <c r="N2933" i="15"/>
  <c r="I2933" i="15"/>
  <c r="I3014" i="15"/>
  <c r="N3014" i="15"/>
  <c r="I3088" i="15"/>
  <c r="N3088" i="15"/>
  <c r="I3173" i="15"/>
  <c r="N3173" i="15"/>
  <c r="N3264" i="15"/>
  <c r="I3264" i="15"/>
  <c r="I2396" i="15"/>
  <c r="N2396" i="15"/>
  <c r="N2462" i="15"/>
  <c r="I2462" i="15"/>
  <c r="I2530" i="15"/>
  <c r="N2530" i="15"/>
  <c r="N2643" i="15"/>
  <c r="I2643" i="15"/>
  <c r="I2727" i="15"/>
  <c r="N2727" i="15"/>
  <c r="N2823" i="15"/>
  <c r="I2823" i="15"/>
  <c r="N2944" i="15"/>
  <c r="I2944" i="15"/>
  <c r="N3024" i="15"/>
  <c r="I3024" i="15"/>
  <c r="I3098" i="15"/>
  <c r="N3098" i="15"/>
  <c r="I3185" i="15"/>
  <c r="N3185" i="15"/>
  <c r="N3276" i="15"/>
  <c r="I3276" i="15"/>
  <c r="I2405" i="15"/>
  <c r="N2405" i="15"/>
  <c r="N2471" i="15"/>
  <c r="I2471" i="15"/>
  <c r="I2541" i="15"/>
  <c r="N2541" i="15"/>
  <c r="I2656" i="15"/>
  <c r="N2656" i="15"/>
  <c r="I2753" i="15"/>
  <c r="N2753" i="15"/>
  <c r="N2833" i="15"/>
  <c r="I2833" i="15"/>
  <c r="I2959" i="15"/>
  <c r="N2959" i="15"/>
  <c r="N3034" i="15"/>
  <c r="I3034" i="15"/>
  <c r="N3108" i="15"/>
  <c r="I3108" i="15"/>
  <c r="I3199" i="15"/>
  <c r="N3199" i="15"/>
  <c r="N3295" i="15"/>
  <c r="I3295" i="15"/>
  <c r="I2422" i="15"/>
  <c r="N2422" i="15"/>
  <c r="I2488" i="15"/>
  <c r="N2488" i="15"/>
  <c r="I2561" i="15"/>
  <c r="N2561" i="15"/>
  <c r="I2679" i="15"/>
  <c r="N2679" i="15"/>
  <c r="I2775" i="15"/>
  <c r="N2775" i="15"/>
  <c r="I2900" i="15"/>
  <c r="N2900" i="15"/>
  <c r="N2978" i="15"/>
  <c r="I2978" i="15"/>
  <c r="I3054" i="15"/>
  <c r="N3054" i="15"/>
  <c r="N3130" i="15"/>
  <c r="I3130" i="15"/>
  <c r="I3224" i="15"/>
  <c r="N3224" i="15"/>
  <c r="I2600" i="15"/>
  <c r="N2600" i="15"/>
  <c r="N2675" i="15"/>
  <c r="I2675" i="15"/>
  <c r="I2759" i="15"/>
  <c r="N2759" i="15"/>
  <c r="I2830" i="15"/>
  <c r="N2830" i="15"/>
  <c r="I2942" i="15"/>
  <c r="N2942" i="15"/>
  <c r="I3013" i="15"/>
  <c r="N3013" i="15"/>
  <c r="I3077" i="15"/>
  <c r="N3077" i="15"/>
  <c r="I3147" i="15"/>
  <c r="N3147" i="15"/>
  <c r="I3215" i="15"/>
  <c r="N3215" i="15"/>
  <c r="I3285" i="15"/>
  <c r="N3285" i="15"/>
  <c r="I3363" i="15"/>
  <c r="N3363" i="15"/>
  <c r="I3446" i="15"/>
  <c r="N3446" i="15"/>
  <c r="N3526" i="15"/>
  <c r="I3526" i="15"/>
  <c r="I3610" i="15"/>
  <c r="N3610" i="15"/>
  <c r="N3733" i="15"/>
  <c r="I3733" i="15"/>
  <c r="I3808" i="15"/>
  <c r="N3808" i="15"/>
  <c r="I3881" i="15"/>
  <c r="N3881" i="15"/>
  <c r="N3962" i="15"/>
  <c r="I3962" i="15"/>
  <c r="I3377" i="15"/>
  <c r="N3377" i="15"/>
  <c r="I3457" i="15"/>
  <c r="N3457" i="15"/>
  <c r="N3536" i="15"/>
  <c r="I3536" i="15"/>
  <c r="I3624" i="15"/>
  <c r="N3624" i="15"/>
  <c r="N3744" i="15"/>
  <c r="I3744" i="15"/>
  <c r="I3819" i="15"/>
  <c r="N3819" i="15"/>
  <c r="I3892" i="15"/>
  <c r="N3892" i="15"/>
  <c r="I3972" i="15"/>
  <c r="N3972" i="15"/>
  <c r="I3365" i="15"/>
  <c r="N3365" i="15"/>
  <c r="N3448" i="15"/>
  <c r="I3448" i="15"/>
  <c r="I3528" i="15"/>
  <c r="N3528" i="15"/>
  <c r="I3612" i="15"/>
  <c r="N3612" i="15"/>
  <c r="I3736" i="15"/>
  <c r="N3736" i="15"/>
  <c r="I3811" i="15"/>
  <c r="N3811" i="15"/>
  <c r="I3884" i="15"/>
  <c r="N3884" i="15"/>
  <c r="I3964" i="15"/>
  <c r="N3964" i="15"/>
  <c r="I3175" i="15"/>
  <c r="N3175" i="15"/>
  <c r="N3244" i="15"/>
  <c r="I3244" i="15"/>
  <c r="I3317" i="15"/>
  <c r="N3317" i="15"/>
  <c r="I3398" i="15"/>
  <c r="N3398" i="15"/>
  <c r="N3483" i="15"/>
  <c r="I3483" i="15"/>
  <c r="I3567" i="15"/>
  <c r="N3567" i="15"/>
  <c r="I3645" i="15"/>
  <c r="N3645" i="15"/>
  <c r="N3765" i="15"/>
  <c r="I3765" i="15"/>
  <c r="N3839" i="15"/>
  <c r="I3839" i="15"/>
  <c r="N3912" i="15"/>
  <c r="I3912" i="15"/>
  <c r="N3289" i="15"/>
  <c r="I3289" i="15"/>
  <c r="I3368" i="15"/>
  <c r="N3368" i="15"/>
  <c r="I3450" i="15"/>
  <c r="N3450" i="15"/>
  <c r="I3530" i="15"/>
  <c r="N3530" i="15"/>
  <c r="N3615" i="15"/>
  <c r="I3615" i="15"/>
  <c r="I3739" i="15"/>
  <c r="N3739" i="15"/>
  <c r="N3813" i="15"/>
  <c r="I3813" i="15"/>
  <c r="I3886" i="15"/>
  <c r="N3886" i="15"/>
  <c r="N3966" i="15"/>
  <c r="I3966" i="15"/>
  <c r="N3340" i="15"/>
  <c r="I3340" i="15"/>
  <c r="I3420" i="15"/>
  <c r="N3420" i="15"/>
  <c r="N3503" i="15"/>
  <c r="I3503" i="15"/>
  <c r="I3588" i="15"/>
  <c r="N3588" i="15"/>
  <c r="N3665" i="15"/>
  <c r="I3665" i="15"/>
  <c r="I3787" i="15"/>
  <c r="N3787" i="15"/>
  <c r="I3860" i="15"/>
  <c r="N3860" i="15"/>
  <c r="I3933" i="15"/>
  <c r="N3933" i="15"/>
  <c r="N3350" i="15"/>
  <c r="I3350" i="15"/>
  <c r="I3431" i="15"/>
  <c r="N3431" i="15"/>
  <c r="I3514" i="15"/>
  <c r="N3514" i="15"/>
  <c r="N3599" i="15"/>
  <c r="I3599" i="15"/>
  <c r="I3722" i="15"/>
  <c r="N3722" i="15"/>
  <c r="I3797" i="15"/>
  <c r="N3797" i="15"/>
  <c r="I3870" i="15"/>
  <c r="N3870" i="15"/>
  <c r="I3943" i="15"/>
  <c r="N3943" i="15"/>
  <c r="N3361" i="15"/>
  <c r="I3361" i="15"/>
  <c r="N3445" i="15"/>
  <c r="I3445" i="15"/>
  <c r="I3525" i="15"/>
  <c r="N3525" i="15"/>
  <c r="I3609" i="15"/>
  <c r="N3609" i="15"/>
  <c r="I3732" i="15"/>
  <c r="N3732" i="15"/>
  <c r="N3807" i="15"/>
  <c r="I3807" i="15"/>
  <c r="I3880" i="15"/>
  <c r="N3880" i="15"/>
  <c r="I3959" i="15"/>
  <c r="N3959" i="15"/>
  <c r="I3337" i="15"/>
  <c r="N3337" i="15"/>
  <c r="I3407" i="15"/>
  <c r="N3407" i="15"/>
  <c r="N3481" i="15"/>
  <c r="I3481" i="15"/>
  <c r="I3553" i="15"/>
  <c r="N3553" i="15"/>
  <c r="I3626" i="15"/>
  <c r="N3626" i="15"/>
  <c r="I3737" i="15"/>
  <c r="N3737" i="15"/>
  <c r="N3802" i="15"/>
  <c r="I3802" i="15"/>
  <c r="N3866" i="15"/>
  <c r="I3866" i="15"/>
  <c r="N3930" i="15"/>
  <c r="I3930" i="15"/>
  <c r="I4001" i="15"/>
  <c r="N4001" i="15"/>
  <c r="I4067" i="15"/>
  <c r="N4067" i="15"/>
  <c r="I4132" i="15"/>
  <c r="N4132" i="15"/>
  <c r="N4209" i="15"/>
  <c r="I4209" i="15"/>
  <c r="N4285" i="15"/>
  <c r="I4285" i="15"/>
  <c r="I4360" i="15"/>
  <c r="N4360" i="15"/>
  <c r="N4435" i="15"/>
  <c r="I4435" i="15"/>
  <c r="I4514" i="15"/>
  <c r="N4514" i="15"/>
  <c r="I4588" i="15"/>
  <c r="N4588" i="15"/>
  <c r="I4664" i="15"/>
  <c r="N4664" i="15"/>
  <c r="N4750" i="15"/>
  <c r="I4750" i="15"/>
  <c r="N4019" i="15"/>
  <c r="I4019" i="15"/>
  <c r="N4085" i="15"/>
  <c r="I4085" i="15"/>
  <c r="I4154" i="15"/>
  <c r="N4154" i="15"/>
  <c r="N4229" i="15"/>
  <c r="I4229" i="15"/>
  <c r="I4305" i="15"/>
  <c r="N4305" i="15"/>
  <c r="I4380" i="15"/>
  <c r="N4380" i="15"/>
  <c r="I4454" i="15"/>
  <c r="N4454" i="15"/>
  <c r="I4533" i="15"/>
  <c r="N4533" i="15"/>
  <c r="I4607" i="15"/>
  <c r="N4607" i="15"/>
  <c r="N4686" i="15"/>
  <c r="I4686" i="15"/>
  <c r="I4780" i="15"/>
  <c r="N4780" i="15"/>
  <c r="I4037" i="15"/>
  <c r="N4037" i="15"/>
  <c r="I4102" i="15"/>
  <c r="N4102" i="15"/>
  <c r="N4174" i="15"/>
  <c r="I4174" i="15"/>
  <c r="I4248" i="15"/>
  <c r="N4248" i="15"/>
  <c r="N4326" i="15"/>
  <c r="I4326" i="15"/>
  <c r="I4399" i="15"/>
  <c r="N4399" i="15"/>
  <c r="I4473" i="15"/>
  <c r="N4473" i="15"/>
  <c r="N4554" i="15"/>
  <c r="I4554" i="15"/>
  <c r="I4627" i="15"/>
  <c r="N4627" i="15"/>
  <c r="I4711" i="15"/>
  <c r="N4711" i="15"/>
  <c r="I3996" i="15"/>
  <c r="N3996" i="15"/>
  <c r="I4062" i="15"/>
  <c r="N4062" i="15"/>
  <c r="N4127" i="15"/>
  <c r="I4127" i="15"/>
  <c r="N4203" i="15"/>
  <c r="I4203" i="15"/>
  <c r="N4280" i="15"/>
  <c r="I4280" i="15"/>
  <c r="I4355" i="15"/>
  <c r="N4355" i="15"/>
  <c r="I4429" i="15"/>
  <c r="N4429" i="15"/>
  <c r="I4508" i="15"/>
  <c r="N4508" i="15"/>
  <c r="I4582" i="15"/>
  <c r="N4582" i="15"/>
  <c r="N4657" i="15"/>
  <c r="I4657" i="15"/>
  <c r="I4743" i="15"/>
  <c r="N4743" i="15"/>
  <c r="I4022" i="15"/>
  <c r="N4022" i="15"/>
  <c r="I4088" i="15"/>
  <c r="N4088" i="15"/>
  <c r="N4158" i="15"/>
  <c r="I4158" i="15"/>
  <c r="I4232" i="15"/>
  <c r="N4232" i="15"/>
  <c r="I4309" i="15"/>
  <c r="N4309" i="15"/>
  <c r="N4383" i="15"/>
  <c r="I4383" i="15"/>
  <c r="I4457" i="15"/>
  <c r="N4457" i="15"/>
  <c r="I4537" i="15"/>
  <c r="N4537" i="15"/>
  <c r="I4611" i="15"/>
  <c r="N4611" i="15"/>
  <c r="N4691" i="15"/>
  <c r="I4691" i="15"/>
  <c r="N4785" i="15"/>
  <c r="I4785" i="15"/>
  <c r="I4040" i="15"/>
  <c r="N4040" i="15"/>
  <c r="I4105" i="15"/>
  <c r="N4105" i="15"/>
  <c r="N4177" i="15"/>
  <c r="I4177" i="15"/>
  <c r="N4251" i="15"/>
  <c r="I4251" i="15"/>
  <c r="N4330" i="15"/>
  <c r="I4330" i="15"/>
  <c r="N4403" i="15"/>
  <c r="I4403" i="15"/>
  <c r="I4481" i="15"/>
  <c r="N4481" i="15"/>
  <c r="N4557" i="15"/>
  <c r="I4557" i="15"/>
  <c r="I4630" i="15"/>
  <c r="N4630" i="15"/>
  <c r="N4715" i="15"/>
  <c r="I4715" i="15"/>
  <c r="N3999" i="15"/>
  <c r="I3999" i="15"/>
  <c r="I4065" i="15"/>
  <c r="N4065" i="15"/>
  <c r="I4130" i="15"/>
  <c r="N4130" i="15"/>
  <c r="I4207" i="15"/>
  <c r="N4207" i="15"/>
  <c r="N4283" i="15"/>
  <c r="I4283" i="15"/>
  <c r="I4358" i="15"/>
  <c r="N4358" i="15"/>
  <c r="I4432" i="15"/>
  <c r="N4432" i="15"/>
  <c r="I4511" i="15"/>
  <c r="N4511" i="15"/>
  <c r="N4586" i="15"/>
  <c r="I4586" i="15"/>
  <c r="N4661" i="15"/>
  <c r="I4661" i="15"/>
  <c r="N4748" i="15"/>
  <c r="I4748" i="15"/>
  <c r="I4017" i="15"/>
  <c r="N4017" i="15"/>
  <c r="I4083" i="15"/>
  <c r="N4083" i="15"/>
  <c r="N4152" i="15"/>
  <c r="I4152" i="15"/>
  <c r="I4226" i="15"/>
  <c r="N4226" i="15"/>
  <c r="I4302" i="15"/>
  <c r="N4302" i="15"/>
  <c r="I4378" i="15"/>
  <c r="N4378" i="15"/>
  <c r="I4452" i="15"/>
  <c r="N4452" i="15"/>
  <c r="I4531" i="15"/>
  <c r="N4531" i="15"/>
  <c r="I4605" i="15"/>
  <c r="N4605" i="15"/>
  <c r="I4684" i="15"/>
  <c r="N4684" i="15"/>
  <c r="I4775" i="15"/>
  <c r="N4775" i="15"/>
  <c r="I4179" i="15"/>
  <c r="N4179" i="15"/>
  <c r="I4244" i="15"/>
  <c r="N4244" i="15"/>
  <c r="I4312" i="15"/>
  <c r="N4312" i="15"/>
  <c r="I4377" i="15"/>
  <c r="N4377" i="15"/>
  <c r="N4442" i="15"/>
  <c r="I4442" i="15"/>
  <c r="N4512" i="15"/>
  <c r="I4512" i="15"/>
  <c r="I4577" i="15"/>
  <c r="N4577" i="15"/>
  <c r="I4641" i="15"/>
  <c r="N4641" i="15"/>
  <c r="I4717" i="15"/>
  <c r="N4717" i="15"/>
  <c r="I4791" i="15"/>
  <c r="N4791" i="15"/>
  <c r="I4865" i="15"/>
  <c r="N4865" i="15"/>
  <c r="I4940" i="15"/>
  <c r="N4940" i="15"/>
  <c r="N5013" i="15"/>
  <c r="I5013" i="15"/>
  <c r="I5089" i="15"/>
  <c r="N5089" i="15"/>
  <c r="I5166" i="15"/>
  <c r="N5166" i="15"/>
  <c r="I5244" i="15"/>
  <c r="N5244" i="15"/>
  <c r="I5320" i="15"/>
  <c r="N5320" i="15"/>
  <c r="I5393" i="15"/>
  <c r="N5393" i="15"/>
  <c r="I5467" i="15"/>
  <c r="N5467" i="15"/>
  <c r="I5551" i="15"/>
  <c r="N5551" i="15"/>
  <c r="N4801" i="15"/>
  <c r="I4801" i="15"/>
  <c r="N4875" i="15"/>
  <c r="I4875" i="15"/>
  <c r="I4951" i="15"/>
  <c r="N4951" i="15"/>
  <c r="I5024" i="15"/>
  <c r="N5024" i="15"/>
  <c r="N5101" i="15"/>
  <c r="I5101" i="15"/>
  <c r="I5177" i="15"/>
  <c r="N5177" i="15"/>
  <c r="N5256" i="15"/>
  <c r="I5256" i="15"/>
  <c r="I5330" i="15"/>
  <c r="N5330" i="15"/>
  <c r="I5403" i="15"/>
  <c r="N5403" i="15"/>
  <c r="I5480" i="15"/>
  <c r="N5480" i="15"/>
  <c r="N5563" i="15"/>
  <c r="I5563" i="15"/>
  <c r="I4822" i="15"/>
  <c r="N4822" i="15"/>
  <c r="N4895" i="15"/>
  <c r="I4895" i="15"/>
  <c r="I4970" i="15"/>
  <c r="N4970" i="15"/>
  <c r="I5043" i="15"/>
  <c r="N5043" i="15"/>
  <c r="I5120" i="15"/>
  <c r="N5120" i="15"/>
  <c r="I5198" i="15"/>
  <c r="N5198" i="15"/>
  <c r="I5276" i="15"/>
  <c r="N5276" i="15"/>
  <c r="I5350" i="15"/>
  <c r="N5350" i="15"/>
  <c r="N5423" i="15"/>
  <c r="I5423" i="15"/>
  <c r="I5502" i="15"/>
  <c r="N5502" i="15"/>
  <c r="I5585" i="15"/>
  <c r="N5585" i="15"/>
  <c r="N4850" i="15"/>
  <c r="I4850" i="15"/>
  <c r="I4925" i="15"/>
  <c r="N4925" i="15"/>
  <c r="I4999" i="15"/>
  <c r="N4999" i="15"/>
  <c r="I5074" i="15"/>
  <c r="N5074" i="15"/>
  <c r="I5150" i="15"/>
  <c r="N5150" i="15"/>
  <c r="N5228" i="15"/>
  <c r="I5228" i="15"/>
  <c r="N5304" i="15"/>
  <c r="I5304" i="15"/>
  <c r="I5378" i="15"/>
  <c r="N5378" i="15"/>
  <c r="I5451" i="15"/>
  <c r="N5451" i="15"/>
  <c r="N5535" i="15"/>
  <c r="I5535" i="15"/>
  <c r="I5621" i="15"/>
  <c r="N5621" i="15"/>
  <c r="N4879" i="15"/>
  <c r="I4879" i="15"/>
  <c r="I4954" i="15"/>
  <c r="N4954" i="15"/>
  <c r="I5027" i="15"/>
  <c r="N5027" i="15"/>
  <c r="I5104" i="15"/>
  <c r="N5104" i="15"/>
  <c r="I5180" i="15"/>
  <c r="N5180" i="15"/>
  <c r="I5260" i="15"/>
  <c r="N5260" i="15"/>
  <c r="I5334" i="15"/>
  <c r="N5334" i="15"/>
  <c r="N5407" i="15"/>
  <c r="I5407" i="15"/>
  <c r="I5483" i="15"/>
  <c r="N5483" i="15"/>
  <c r="N5567" i="15"/>
  <c r="I5567" i="15"/>
  <c r="I4778" i="15"/>
  <c r="N4778" i="15"/>
  <c r="I4853" i="15"/>
  <c r="N4853" i="15"/>
  <c r="I4928" i="15"/>
  <c r="N4928" i="15"/>
  <c r="N5001" i="15"/>
  <c r="I5001" i="15"/>
  <c r="I5076" i="15"/>
  <c r="N5076" i="15"/>
  <c r="N5152" i="15"/>
  <c r="I5152" i="15"/>
  <c r="I5230" i="15"/>
  <c r="N5230" i="15"/>
  <c r="I5307" i="15"/>
  <c r="N5307" i="15"/>
  <c r="I5381" i="15"/>
  <c r="N5381" i="15"/>
  <c r="I5454" i="15"/>
  <c r="N5454" i="15"/>
  <c r="N5537" i="15"/>
  <c r="I5537" i="15"/>
  <c r="N5623" i="15"/>
  <c r="I5623" i="15"/>
  <c r="I4900" i="15"/>
  <c r="N4900" i="15"/>
  <c r="I4975" i="15"/>
  <c r="N4975" i="15"/>
  <c r="I5048" i="15"/>
  <c r="N5048" i="15"/>
  <c r="I5125" i="15"/>
  <c r="N5125" i="15"/>
  <c r="N5203" i="15"/>
  <c r="I5203" i="15"/>
  <c r="N5280" i="15"/>
  <c r="I5280" i="15"/>
  <c r="I5354" i="15"/>
  <c r="N5354" i="15"/>
  <c r="N5427" i="15"/>
  <c r="I5427" i="15"/>
  <c r="I5507" i="15"/>
  <c r="N5507" i="15"/>
  <c r="I5594" i="15"/>
  <c r="N5594" i="15"/>
  <c r="I4799" i="15"/>
  <c r="N4799" i="15"/>
  <c r="I4873" i="15"/>
  <c r="N4873" i="15"/>
  <c r="N4948" i="15"/>
  <c r="I4948" i="15"/>
  <c r="I5021" i="15"/>
  <c r="N5021" i="15"/>
  <c r="I5099" i="15"/>
  <c r="N5099" i="15"/>
  <c r="N5175" i="15"/>
  <c r="I5175" i="15"/>
  <c r="I5254" i="15"/>
  <c r="N5254" i="15"/>
  <c r="I5328" i="15"/>
  <c r="N5328" i="15"/>
  <c r="I5401" i="15"/>
  <c r="N5401" i="15"/>
  <c r="I5476" i="15"/>
  <c r="N5476" i="15"/>
  <c r="I5560" i="15"/>
  <c r="N5560" i="15"/>
  <c r="I4696" i="15"/>
  <c r="N4696" i="15"/>
  <c r="I4762" i="15"/>
  <c r="N4762" i="15"/>
  <c r="I4828" i="15"/>
  <c r="N4828" i="15"/>
  <c r="I4892" i="15"/>
  <c r="N4892" i="15"/>
  <c r="I4958" i="15"/>
  <c r="N4958" i="15"/>
  <c r="I5022" i="15"/>
  <c r="N5022" i="15"/>
  <c r="I5088" i="15"/>
  <c r="N5088" i="15"/>
  <c r="I5155" i="15"/>
  <c r="N5155" i="15"/>
  <c r="I5224" i="15"/>
  <c r="N5224" i="15"/>
  <c r="I5291" i="15"/>
  <c r="N5291" i="15"/>
  <c r="N5356" i="15"/>
  <c r="I5356" i="15"/>
  <c r="I5420" i="15"/>
  <c r="N5420" i="15"/>
  <c r="I5488" i="15"/>
  <c r="N5488" i="15"/>
  <c r="I5561" i="15"/>
  <c r="N5561" i="15"/>
  <c r="I5637" i="15"/>
  <c r="N5637" i="15"/>
  <c r="I5717" i="15"/>
  <c r="N5717" i="15"/>
  <c r="I5794" i="15"/>
  <c r="N5794" i="15"/>
  <c r="I5933" i="15"/>
  <c r="N5933" i="15"/>
  <c r="I6007" i="15"/>
  <c r="N6007" i="15"/>
  <c r="N6104" i="15"/>
  <c r="I6104" i="15"/>
  <c r="I6183" i="15"/>
  <c r="N6183" i="15"/>
  <c r="I6265" i="15"/>
  <c r="N6265" i="15"/>
  <c r="N6356" i="15"/>
  <c r="I6356" i="15"/>
  <c r="I6443" i="15"/>
  <c r="N6443" i="15"/>
  <c r="N6541" i="15"/>
  <c r="I6541" i="15"/>
  <c r="N5669" i="15"/>
  <c r="I5669" i="15"/>
  <c r="N5749" i="15"/>
  <c r="I5749" i="15"/>
  <c r="I5823" i="15"/>
  <c r="N5823" i="15"/>
  <c r="I5962" i="15"/>
  <c r="N5962" i="15"/>
  <c r="I6039" i="15"/>
  <c r="N6039" i="15"/>
  <c r="I6136" i="15"/>
  <c r="N6136" i="15"/>
  <c r="I6215" i="15"/>
  <c r="N6215" i="15"/>
  <c r="I6304" i="15"/>
  <c r="N6304" i="15"/>
  <c r="I6391" i="15"/>
  <c r="N6391" i="15"/>
  <c r="N6477" i="15"/>
  <c r="I6477" i="15"/>
  <c r="I6576" i="15"/>
  <c r="N6576" i="15"/>
  <c r="N5689" i="15"/>
  <c r="I5689" i="15"/>
  <c r="I5769" i="15"/>
  <c r="N5769" i="15"/>
  <c r="I5842" i="15"/>
  <c r="N5842" i="15"/>
  <c r="N5982" i="15"/>
  <c r="I5982" i="15"/>
  <c r="I6065" i="15"/>
  <c r="N6065" i="15"/>
  <c r="I6156" i="15"/>
  <c r="N6156" i="15"/>
  <c r="N6238" i="15"/>
  <c r="I6238" i="15"/>
  <c r="N6326" i="15"/>
  <c r="I6326" i="15"/>
  <c r="N6415" i="15"/>
  <c r="I6415" i="15"/>
  <c r="I6502" i="15"/>
  <c r="N6502" i="15"/>
  <c r="I5641" i="15"/>
  <c r="N5641" i="15"/>
  <c r="I5722" i="15"/>
  <c r="N5722" i="15"/>
  <c r="N5798" i="15"/>
  <c r="I5798" i="15"/>
  <c r="N5936" i="15"/>
  <c r="I5936" i="15"/>
  <c r="I6010" i="15"/>
  <c r="N6010" i="15"/>
  <c r="N6107" i="15"/>
  <c r="I6107" i="15"/>
  <c r="I6186" i="15"/>
  <c r="N6186" i="15"/>
  <c r="N6269" i="15"/>
  <c r="I6269" i="15"/>
  <c r="N6361" i="15"/>
  <c r="I6361" i="15"/>
  <c r="N6448" i="15"/>
  <c r="I6448" i="15"/>
  <c r="I6545" i="15"/>
  <c r="N6545" i="15"/>
  <c r="I5672" i="15"/>
  <c r="N5672" i="15"/>
  <c r="I5752" i="15"/>
  <c r="N5752" i="15"/>
  <c r="I5826" i="15"/>
  <c r="N5826" i="15"/>
  <c r="I5966" i="15"/>
  <c r="N5966" i="15"/>
  <c r="I6044" i="15"/>
  <c r="N6044" i="15"/>
  <c r="I6140" i="15"/>
  <c r="N6140" i="15"/>
  <c r="I6219" i="15"/>
  <c r="N6219" i="15"/>
  <c r="I6307" i="15"/>
  <c r="N6307" i="15"/>
  <c r="I6395" i="15"/>
  <c r="N6395" i="15"/>
  <c r="N6480" i="15"/>
  <c r="I6480" i="15"/>
  <c r="N6581" i="15"/>
  <c r="I6581" i="15"/>
  <c r="I5704" i="15"/>
  <c r="N5704" i="15"/>
  <c r="I5782" i="15"/>
  <c r="N5782" i="15"/>
  <c r="N5920" i="15"/>
  <c r="I5920" i="15"/>
  <c r="I5994" i="15"/>
  <c r="N5994" i="15"/>
  <c r="I6084" i="15"/>
  <c r="N6084" i="15"/>
  <c r="I6168" i="15"/>
  <c r="N6168" i="15"/>
  <c r="N6251" i="15"/>
  <c r="I6251" i="15"/>
  <c r="I6342" i="15"/>
  <c r="N6342" i="15"/>
  <c r="I6430" i="15"/>
  <c r="N6430" i="15"/>
  <c r="I6526" i="15"/>
  <c r="N6526" i="15"/>
  <c r="I5653" i="15"/>
  <c r="N5653" i="15"/>
  <c r="I5735" i="15"/>
  <c r="N5735" i="15"/>
  <c r="N5810" i="15"/>
  <c r="I5810" i="15"/>
  <c r="N5950" i="15"/>
  <c r="I5950" i="15"/>
  <c r="I6027" i="15"/>
  <c r="N6027" i="15"/>
  <c r="I6124" i="15"/>
  <c r="N6124" i="15"/>
  <c r="I6201" i="15"/>
  <c r="N6201" i="15"/>
  <c r="I6284" i="15"/>
  <c r="N6284" i="15"/>
  <c r="I6376" i="15"/>
  <c r="N6376" i="15"/>
  <c r="N6462" i="15"/>
  <c r="I6462" i="15"/>
  <c r="I6560" i="15"/>
  <c r="N6560" i="15"/>
  <c r="I5686" i="15"/>
  <c r="N5686" i="15"/>
  <c r="N5765" i="15"/>
  <c r="I5765" i="15"/>
  <c r="I5839" i="15"/>
  <c r="N5839" i="15"/>
  <c r="I5978" i="15"/>
  <c r="N5978" i="15"/>
  <c r="I6061" i="15"/>
  <c r="N6061" i="15"/>
  <c r="N6152" i="15"/>
  <c r="I6152" i="15"/>
  <c r="N6233" i="15"/>
  <c r="I6233" i="15"/>
  <c r="I6323" i="15"/>
  <c r="N6323" i="15"/>
  <c r="I6410" i="15"/>
  <c r="N6410" i="15"/>
  <c r="N6499" i="15"/>
  <c r="I6499" i="15"/>
  <c r="N5461" i="15"/>
  <c r="I5461" i="15"/>
  <c r="I5525" i="15"/>
  <c r="N5525" i="15"/>
  <c r="I5592" i="15"/>
  <c r="N5592" i="15"/>
  <c r="I5658" i="15"/>
  <c r="N5658" i="15"/>
  <c r="I5729" i="15"/>
  <c r="N5729" i="15"/>
  <c r="I5795" i="15"/>
  <c r="N5795" i="15"/>
  <c r="I5924" i="15"/>
  <c r="N5924" i="15"/>
  <c r="N5989" i="15"/>
  <c r="I5989" i="15"/>
  <c r="N6063" i="15"/>
  <c r="I6063" i="15"/>
  <c r="N6145" i="15"/>
  <c r="I6145" i="15"/>
  <c r="N6214" i="15"/>
  <c r="I6214" i="15"/>
  <c r="N6287" i="15"/>
  <c r="I6287" i="15"/>
  <c r="I6368" i="15"/>
  <c r="N6368" i="15"/>
  <c r="I6445" i="15"/>
  <c r="N6445" i="15"/>
  <c r="I6531" i="15"/>
  <c r="N6531" i="15"/>
  <c r="N6605" i="15"/>
  <c r="I6605" i="15"/>
  <c r="I6725" i="15"/>
  <c r="N6725" i="15"/>
  <c r="I6803" i="15"/>
  <c r="N6803" i="15"/>
  <c r="I6877" i="15"/>
  <c r="N6877" i="15"/>
  <c r="I6956" i="15"/>
  <c r="N6956" i="15"/>
  <c r="I7085" i="15"/>
  <c r="N7085" i="15"/>
  <c r="N7165" i="15"/>
  <c r="I7165" i="15"/>
  <c r="I7251" i="15"/>
  <c r="N7251" i="15"/>
  <c r="N7336" i="15"/>
  <c r="I7336" i="15"/>
  <c r="I7431" i="15"/>
  <c r="N7431" i="15"/>
  <c r="I7529" i="15"/>
  <c r="N7529" i="15"/>
  <c r="I6654" i="15"/>
  <c r="N6654" i="15"/>
  <c r="N6777" i="15"/>
  <c r="I6777" i="15"/>
  <c r="I6850" i="15"/>
  <c r="N6850" i="15"/>
  <c r="I6929" i="15"/>
  <c r="N6929" i="15"/>
  <c r="I7058" i="15"/>
  <c r="N7058" i="15"/>
  <c r="N7134" i="15"/>
  <c r="I7134" i="15"/>
  <c r="I7215" i="15"/>
  <c r="N7215" i="15"/>
  <c r="I7305" i="15"/>
  <c r="N7305" i="15"/>
  <c r="N7394" i="15"/>
  <c r="I7394" i="15"/>
  <c r="N7493" i="15"/>
  <c r="I7493" i="15"/>
  <c r="I6625" i="15"/>
  <c r="N6625" i="15"/>
  <c r="I6750" i="15"/>
  <c r="N6750" i="15"/>
  <c r="I6824" i="15"/>
  <c r="N6824" i="15"/>
  <c r="I6898" i="15"/>
  <c r="N6898" i="15"/>
  <c r="I7021" i="15"/>
  <c r="N7021" i="15"/>
  <c r="N7105" i="15"/>
  <c r="I7105" i="15"/>
  <c r="I7185" i="15"/>
  <c r="N7185" i="15"/>
  <c r="I7274" i="15"/>
  <c r="N7274" i="15"/>
  <c r="N7361" i="15"/>
  <c r="I7361" i="15"/>
  <c r="N7472" i="15"/>
  <c r="I7472" i="15"/>
  <c r="N6599" i="15"/>
  <c r="I6599" i="15"/>
  <c r="I6718" i="15"/>
  <c r="N6718" i="15"/>
  <c r="N6797" i="15"/>
  <c r="I6797" i="15"/>
  <c r="N6872" i="15"/>
  <c r="I6872" i="15"/>
  <c r="I6951" i="15"/>
  <c r="N6951" i="15"/>
  <c r="I7079" i="15"/>
  <c r="N7079" i="15"/>
  <c r="I7159" i="15"/>
  <c r="N7159" i="15"/>
  <c r="I7243" i="15"/>
  <c r="N7243" i="15"/>
  <c r="N7329" i="15"/>
  <c r="I7329" i="15"/>
  <c r="I7423" i="15"/>
  <c r="N7423" i="15"/>
  <c r="I7521" i="15"/>
  <c r="N7521" i="15"/>
  <c r="N6637" i="15"/>
  <c r="I6637" i="15"/>
  <c r="N6762" i="15"/>
  <c r="I6762" i="15"/>
  <c r="I6835" i="15"/>
  <c r="N6835" i="15"/>
  <c r="I6910" i="15"/>
  <c r="N6910" i="15"/>
  <c r="N7032" i="15"/>
  <c r="I7032" i="15"/>
  <c r="I7118" i="15"/>
  <c r="N7118" i="15"/>
  <c r="I7197" i="15"/>
  <c r="N7197" i="15"/>
  <c r="I7288" i="15"/>
  <c r="N7288" i="15"/>
  <c r="I7376" i="15"/>
  <c r="N7376" i="15"/>
  <c r="I7474" i="15"/>
  <c r="N7474" i="15"/>
  <c r="N6583" i="15"/>
  <c r="I6583" i="15"/>
  <c r="I6658" i="15"/>
  <c r="N6658" i="15"/>
  <c r="I6781" i="15"/>
  <c r="N6781" i="15"/>
  <c r="N6855" i="15"/>
  <c r="I6855" i="15"/>
  <c r="N6934" i="15"/>
  <c r="I6934" i="15"/>
  <c r="I7063" i="15"/>
  <c r="N7063" i="15"/>
  <c r="I7152" i="15"/>
  <c r="N7152" i="15"/>
  <c r="N7233" i="15"/>
  <c r="I7233" i="15"/>
  <c r="I7321" i="15"/>
  <c r="N7321" i="15"/>
  <c r="N7414" i="15"/>
  <c r="I7414" i="15"/>
  <c r="I7512" i="15"/>
  <c r="N7512" i="15"/>
  <c r="I6641" i="15"/>
  <c r="N6641" i="15"/>
  <c r="N6764" i="15"/>
  <c r="I6764" i="15"/>
  <c r="I6837" i="15"/>
  <c r="N6837" i="15"/>
  <c r="I6916" i="15"/>
  <c r="N6916" i="15"/>
  <c r="N7035" i="15"/>
  <c r="I7035" i="15"/>
  <c r="N7120" i="15"/>
  <c r="I7120" i="15"/>
  <c r="I7199" i="15"/>
  <c r="N7199" i="15"/>
  <c r="N7290" i="15"/>
  <c r="I7290" i="15"/>
  <c r="I7379" i="15"/>
  <c r="N7379" i="15"/>
  <c r="N7479" i="15"/>
  <c r="I7479" i="15"/>
  <c r="I6613" i="15"/>
  <c r="N6613" i="15"/>
  <c r="I6733" i="15"/>
  <c r="N6733" i="15"/>
  <c r="I6811" i="15"/>
  <c r="N6811" i="15"/>
  <c r="I6885" i="15"/>
  <c r="N6885" i="15"/>
  <c r="I7008" i="15"/>
  <c r="N7008" i="15"/>
  <c r="I7093" i="15"/>
  <c r="N7093" i="15"/>
  <c r="I7173" i="15"/>
  <c r="N7173" i="15"/>
  <c r="I7260" i="15"/>
  <c r="N7260" i="15"/>
  <c r="I7346" i="15"/>
  <c r="N7346" i="15"/>
  <c r="I7442" i="15"/>
  <c r="N7442" i="15"/>
  <c r="I7544" i="15"/>
  <c r="N7544" i="15"/>
  <c r="N6327" i="15"/>
  <c r="I6327" i="15"/>
  <c r="N6394" i="15"/>
  <c r="I6394" i="15"/>
  <c r="I6460" i="15"/>
  <c r="N6460" i="15"/>
  <c r="N6537" i="15"/>
  <c r="I6537" i="15"/>
  <c r="I6602" i="15"/>
  <c r="N6602" i="15"/>
  <c r="I6712" i="15"/>
  <c r="N6712" i="15"/>
  <c r="I6782" i="15"/>
  <c r="N6782" i="15"/>
  <c r="I6846" i="15"/>
  <c r="N6846" i="15"/>
  <c r="I6915" i="15"/>
  <c r="N6915" i="15"/>
  <c r="I7025" i="15"/>
  <c r="N7025" i="15"/>
  <c r="N7100" i="15"/>
  <c r="I7100" i="15"/>
  <c r="I7171" i="15"/>
  <c r="N7171" i="15"/>
  <c r="N7248" i="15"/>
  <c r="I7248" i="15"/>
  <c r="I7322" i="15"/>
  <c r="N7322" i="15"/>
  <c r="I7401" i="15"/>
  <c r="N7401" i="15"/>
  <c r="I7476" i="15"/>
  <c r="N7476" i="15"/>
  <c r="N7549" i="15"/>
  <c r="I7549" i="15"/>
  <c r="N7629" i="15"/>
  <c r="I7629" i="15"/>
  <c r="I7707" i="15"/>
  <c r="N7707" i="15"/>
  <c r="I7786" i="15"/>
  <c r="N7786" i="15"/>
  <c r="I7871" i="15"/>
  <c r="N7871" i="15"/>
  <c r="N7450" i="15"/>
  <c r="I7450" i="15"/>
  <c r="I7523" i="15"/>
  <c r="N7523" i="15"/>
  <c r="I7601" i="15"/>
  <c r="N7601" i="15"/>
  <c r="I7680" i="15"/>
  <c r="N7680" i="15"/>
  <c r="I7755" i="15"/>
  <c r="N7755" i="15"/>
  <c r="N7842" i="15"/>
  <c r="I7842" i="15"/>
  <c r="I7552" i="15"/>
  <c r="N7552" i="15"/>
  <c r="I7631" i="15"/>
  <c r="N7631" i="15"/>
  <c r="N7709" i="15"/>
  <c r="I7709" i="15"/>
  <c r="N7788" i="15"/>
  <c r="I7788" i="15"/>
  <c r="I7875" i="15"/>
  <c r="N7875" i="15"/>
  <c r="I7604" i="15"/>
  <c r="N7604" i="15"/>
  <c r="I7683" i="15"/>
  <c r="N7683" i="15"/>
  <c r="N7757" i="15"/>
  <c r="I7757" i="15"/>
  <c r="I7844" i="15"/>
  <c r="N7844" i="15"/>
  <c r="I7575" i="15"/>
  <c r="N7575" i="15"/>
  <c r="N7653" i="15"/>
  <c r="I7653" i="15"/>
  <c r="I7730" i="15"/>
  <c r="N7730" i="15"/>
  <c r="I7812" i="15"/>
  <c r="N7812" i="15"/>
  <c r="I7555" i="15"/>
  <c r="N7555" i="15"/>
  <c r="N7634" i="15"/>
  <c r="I7634" i="15"/>
  <c r="N7712" i="15"/>
  <c r="I7712" i="15"/>
  <c r="N7792" i="15"/>
  <c r="I7792" i="15"/>
  <c r="I7878" i="15"/>
  <c r="N7878" i="15"/>
  <c r="N7616" i="15"/>
  <c r="I7616" i="15"/>
  <c r="N7695" i="15"/>
  <c r="I7695" i="15"/>
  <c r="I7772" i="15"/>
  <c r="N7772" i="15"/>
  <c r="I7859" i="15"/>
  <c r="N7859" i="15"/>
  <c r="I7599" i="15"/>
  <c r="N7599" i="15"/>
  <c r="I7677" i="15"/>
  <c r="N7677" i="15"/>
  <c r="I7752" i="15"/>
  <c r="N7752" i="15"/>
  <c r="I7838" i="15"/>
  <c r="N7838" i="15"/>
  <c r="I7245" i="15"/>
  <c r="N7245" i="15"/>
  <c r="I7310" i="15"/>
  <c r="N7310" i="15"/>
  <c r="N7378" i="15"/>
  <c r="I7378" i="15"/>
  <c r="I7446" i="15"/>
  <c r="N7446" i="15"/>
  <c r="I7510" i="15"/>
  <c r="N7510" i="15"/>
  <c r="I7578" i="15"/>
  <c r="N7578" i="15"/>
  <c r="I7645" i="15"/>
  <c r="N7645" i="15"/>
  <c r="I7713" i="15"/>
  <c r="N7713" i="15"/>
  <c r="I7782" i="15"/>
  <c r="N7782" i="15"/>
  <c r="I7849" i="15"/>
  <c r="N7849" i="15"/>
  <c r="I7916" i="15"/>
  <c r="N7916" i="15"/>
  <c r="I7926" i="15"/>
  <c r="N7926" i="15"/>
  <c r="N7893" i="15"/>
  <c r="I7893" i="15"/>
  <c r="I7904" i="15"/>
  <c r="N7904" i="15"/>
  <c r="N7823" i="15"/>
  <c r="I7823" i="15"/>
  <c r="I7889" i="15"/>
  <c r="N7889" i="15"/>
  <c r="I164" i="15"/>
  <c r="N164" i="15"/>
  <c r="N92" i="15"/>
  <c r="I92" i="15"/>
  <c r="I324" i="15"/>
  <c r="N324" i="15"/>
  <c r="N398" i="15"/>
  <c r="I398" i="15"/>
  <c r="I475" i="15"/>
  <c r="N475" i="15"/>
  <c r="I557" i="15"/>
  <c r="N557" i="15"/>
  <c r="N93" i="15"/>
  <c r="I93" i="15"/>
  <c r="N158" i="15"/>
  <c r="I158" i="15"/>
  <c r="N254" i="15"/>
  <c r="I254" i="15"/>
  <c r="N326" i="15"/>
  <c r="I326" i="15"/>
  <c r="N399" i="15"/>
  <c r="I399" i="15"/>
  <c r="N476" i="15"/>
  <c r="I476" i="15"/>
  <c r="N31" i="15"/>
  <c r="I31" i="15"/>
  <c r="N102" i="15"/>
  <c r="I102" i="15"/>
  <c r="N167" i="15"/>
  <c r="I167" i="15"/>
  <c r="N263" i="15"/>
  <c r="I263" i="15"/>
  <c r="I336" i="15"/>
  <c r="N336" i="15"/>
  <c r="I409" i="15"/>
  <c r="N409" i="15"/>
  <c r="I486" i="15"/>
  <c r="N486" i="15"/>
  <c r="I32" i="15"/>
  <c r="N32" i="15"/>
  <c r="I103" i="15"/>
  <c r="N103" i="15"/>
  <c r="N168" i="15"/>
  <c r="I168" i="15"/>
  <c r="N264" i="15"/>
  <c r="I264" i="15"/>
  <c r="I337" i="15"/>
  <c r="N337" i="15"/>
  <c r="N410" i="15"/>
  <c r="I410" i="15"/>
  <c r="N487" i="15"/>
  <c r="I487" i="15"/>
  <c r="N33" i="15"/>
  <c r="I33" i="15"/>
  <c r="I104" i="15"/>
  <c r="N104" i="15"/>
  <c r="I169" i="15"/>
  <c r="N169" i="15"/>
  <c r="I265" i="15"/>
  <c r="N265" i="15"/>
  <c r="I338" i="15"/>
  <c r="N338" i="15"/>
  <c r="N411" i="15"/>
  <c r="I411" i="15"/>
  <c r="I488" i="15"/>
  <c r="N488" i="15"/>
  <c r="I34" i="15"/>
  <c r="N34" i="15"/>
  <c r="N105" i="15"/>
  <c r="I105" i="15"/>
  <c r="I170" i="15"/>
  <c r="N170" i="15"/>
  <c r="I266" i="15"/>
  <c r="N266" i="15"/>
  <c r="N339" i="15"/>
  <c r="I339" i="15"/>
  <c r="I412" i="15"/>
  <c r="N412" i="15"/>
  <c r="N490" i="15"/>
  <c r="I490" i="15"/>
  <c r="I35" i="15"/>
  <c r="N35" i="15"/>
  <c r="I106" i="15"/>
  <c r="N106" i="15"/>
  <c r="I171" i="15"/>
  <c r="N171" i="15"/>
  <c r="N267" i="15"/>
  <c r="I267" i="15"/>
  <c r="N340" i="15"/>
  <c r="I340" i="15"/>
  <c r="I414" i="15"/>
  <c r="N414" i="15"/>
  <c r="I491" i="15"/>
  <c r="N491" i="15"/>
  <c r="N277" i="15"/>
  <c r="I277" i="15"/>
  <c r="N341" i="15"/>
  <c r="I341" i="15"/>
  <c r="N405" i="15"/>
  <c r="I405" i="15"/>
  <c r="I473" i="15"/>
  <c r="N473" i="15"/>
  <c r="I545" i="15"/>
  <c r="N545" i="15"/>
  <c r="I611" i="15"/>
  <c r="N611" i="15"/>
  <c r="I677" i="15"/>
  <c r="N677" i="15"/>
  <c r="I750" i="15"/>
  <c r="N750" i="15"/>
  <c r="I835" i="15"/>
  <c r="N835" i="15"/>
  <c r="I906" i="15"/>
  <c r="N906" i="15"/>
  <c r="I972" i="15"/>
  <c r="N972" i="15"/>
  <c r="I1039" i="15"/>
  <c r="N1039" i="15"/>
  <c r="N1103" i="15"/>
  <c r="I1103" i="15"/>
  <c r="I1168" i="15"/>
  <c r="N1168" i="15"/>
  <c r="N1239" i="15"/>
  <c r="I1239" i="15"/>
  <c r="N1382" i="15"/>
  <c r="I1382" i="15"/>
  <c r="I1482" i="15"/>
  <c r="N1482" i="15"/>
  <c r="I1546" i="15"/>
  <c r="N1546" i="15"/>
  <c r="I1610" i="15"/>
  <c r="N1610" i="15"/>
  <c r="N1678" i="15"/>
  <c r="I1678" i="15"/>
  <c r="I1760" i="15"/>
  <c r="N1760" i="15"/>
  <c r="N1842" i="15"/>
  <c r="I1842" i="15"/>
  <c r="N1924" i="15"/>
  <c r="I1924" i="15"/>
  <c r="I2009" i="15"/>
  <c r="N2009" i="15"/>
  <c r="I2169" i="15"/>
  <c r="N2169" i="15"/>
  <c r="I2273" i="15"/>
  <c r="N2273" i="15"/>
  <c r="I596" i="15"/>
  <c r="N596" i="15"/>
  <c r="I661" i="15"/>
  <c r="N661" i="15"/>
  <c r="N734" i="15"/>
  <c r="I734" i="15"/>
  <c r="N819" i="15"/>
  <c r="I819" i="15"/>
  <c r="N891" i="15"/>
  <c r="I891" i="15"/>
  <c r="I957" i="15"/>
  <c r="N957" i="15"/>
  <c r="N1021" i="15"/>
  <c r="I1021" i="15"/>
  <c r="I1088" i="15"/>
  <c r="N1088" i="15"/>
  <c r="I1153" i="15"/>
  <c r="N1153" i="15"/>
  <c r="I1222" i="15"/>
  <c r="N1222" i="15"/>
  <c r="I1367" i="15"/>
  <c r="N1367" i="15"/>
  <c r="N1467" i="15"/>
  <c r="I1467" i="15"/>
  <c r="I1531" i="15"/>
  <c r="N1531" i="15"/>
  <c r="I1595" i="15"/>
  <c r="N1595" i="15"/>
  <c r="N1661" i="15"/>
  <c r="I1661" i="15"/>
  <c r="I1740" i="15"/>
  <c r="N1740" i="15"/>
  <c r="N1821" i="15"/>
  <c r="I1821" i="15"/>
  <c r="I1900" i="15"/>
  <c r="N1900" i="15"/>
  <c r="I1992" i="15"/>
  <c r="N1992" i="15"/>
  <c r="I2150" i="15"/>
  <c r="N2150" i="15"/>
  <c r="I2246" i="15"/>
  <c r="N2246" i="15"/>
  <c r="I581" i="15"/>
  <c r="N581" i="15"/>
  <c r="N645" i="15"/>
  <c r="I645" i="15"/>
  <c r="N712" i="15"/>
  <c r="I712" i="15"/>
  <c r="N804" i="15"/>
  <c r="I804" i="15"/>
  <c r="N875" i="15"/>
  <c r="I875" i="15"/>
  <c r="I942" i="15"/>
  <c r="N942" i="15"/>
  <c r="I1006" i="15"/>
  <c r="N1006" i="15"/>
  <c r="N1073" i="15"/>
  <c r="I1073" i="15"/>
  <c r="N1138" i="15"/>
  <c r="I1138" i="15"/>
  <c r="N1206" i="15"/>
  <c r="I1206" i="15"/>
  <c r="I1350" i="15"/>
  <c r="N1350" i="15"/>
  <c r="I1452" i="15"/>
  <c r="N1452" i="15"/>
  <c r="I1516" i="15"/>
  <c r="N1516" i="15"/>
  <c r="I1580" i="15"/>
  <c r="N1580" i="15"/>
  <c r="N1644" i="15"/>
  <c r="I1644" i="15"/>
  <c r="N1723" i="15"/>
  <c r="I1723" i="15"/>
  <c r="I1803" i="15"/>
  <c r="N1803" i="15"/>
  <c r="I1883" i="15"/>
  <c r="N1883" i="15"/>
  <c r="N1971" i="15"/>
  <c r="I1971" i="15"/>
  <c r="N2130" i="15"/>
  <c r="I2130" i="15"/>
  <c r="I2221" i="15"/>
  <c r="N2221" i="15"/>
  <c r="I574" i="15"/>
  <c r="N574" i="15"/>
  <c r="I638" i="15"/>
  <c r="N638" i="15"/>
  <c r="I705" i="15"/>
  <c r="N705" i="15"/>
  <c r="N794" i="15"/>
  <c r="I794" i="15"/>
  <c r="I862" i="15"/>
  <c r="N862" i="15"/>
  <c r="I935" i="15"/>
  <c r="N935" i="15"/>
  <c r="I999" i="15"/>
  <c r="N999" i="15"/>
  <c r="N1066" i="15"/>
  <c r="I1066" i="15"/>
  <c r="N1131" i="15"/>
  <c r="I1131" i="15"/>
  <c r="I1195" i="15"/>
  <c r="N1195" i="15"/>
  <c r="N1343" i="15"/>
  <c r="I1343" i="15"/>
  <c r="I1445" i="15"/>
  <c r="N1445" i="15"/>
  <c r="N1509" i="15"/>
  <c r="I1509" i="15"/>
  <c r="N1573" i="15"/>
  <c r="I1573" i="15"/>
  <c r="I1637" i="15"/>
  <c r="N1637" i="15"/>
  <c r="N1715" i="15"/>
  <c r="I1715" i="15"/>
  <c r="I1795" i="15"/>
  <c r="N1795" i="15"/>
  <c r="I1875" i="15"/>
  <c r="N1875" i="15"/>
  <c r="N1963" i="15"/>
  <c r="I1963" i="15"/>
  <c r="I2122" i="15"/>
  <c r="N2122" i="15"/>
  <c r="N2212" i="15"/>
  <c r="I2212" i="15"/>
  <c r="I558" i="15"/>
  <c r="N558" i="15"/>
  <c r="N623" i="15"/>
  <c r="I623" i="15"/>
  <c r="I690" i="15"/>
  <c r="N690" i="15"/>
  <c r="N776" i="15"/>
  <c r="I776" i="15"/>
  <c r="I847" i="15"/>
  <c r="N847" i="15"/>
  <c r="N920" i="15"/>
  <c r="I920" i="15"/>
  <c r="I984" i="15"/>
  <c r="N984" i="15"/>
  <c r="I1051" i="15"/>
  <c r="N1051" i="15"/>
  <c r="I1116" i="15"/>
  <c r="N1116" i="15"/>
  <c r="I1180" i="15"/>
  <c r="N1180" i="15"/>
  <c r="N1251" i="15"/>
  <c r="I1251" i="15"/>
  <c r="N1394" i="15"/>
  <c r="I1394" i="15"/>
  <c r="N1494" i="15"/>
  <c r="I1494" i="15"/>
  <c r="I1558" i="15"/>
  <c r="N1558" i="15"/>
  <c r="I1622" i="15"/>
  <c r="N1622" i="15"/>
  <c r="I1697" i="15"/>
  <c r="N1697" i="15"/>
  <c r="I1775" i="15"/>
  <c r="N1775" i="15"/>
  <c r="N1856" i="15"/>
  <c r="I1856" i="15"/>
  <c r="N1937" i="15"/>
  <c r="I1937" i="15"/>
  <c r="N2022" i="15"/>
  <c r="I2022" i="15"/>
  <c r="N2191" i="15"/>
  <c r="I2191" i="15"/>
  <c r="I2290" i="15"/>
  <c r="N2290" i="15"/>
  <c r="I608" i="15"/>
  <c r="N608" i="15"/>
  <c r="I674" i="15"/>
  <c r="N674" i="15"/>
  <c r="I747" i="15"/>
  <c r="N747" i="15"/>
  <c r="I832" i="15"/>
  <c r="N832" i="15"/>
  <c r="I903" i="15"/>
  <c r="N903" i="15"/>
  <c r="I969" i="15"/>
  <c r="N969" i="15"/>
  <c r="N1034" i="15"/>
  <c r="I1034" i="15"/>
  <c r="I1100" i="15"/>
  <c r="N1100" i="15"/>
  <c r="I1165" i="15"/>
  <c r="N1165" i="15"/>
  <c r="I1234" i="15"/>
  <c r="N1234" i="15"/>
  <c r="I1379" i="15"/>
  <c r="N1379" i="15"/>
  <c r="N1479" i="15"/>
  <c r="I1479" i="15"/>
  <c r="N1543" i="15"/>
  <c r="I1543" i="15"/>
  <c r="I1607" i="15"/>
  <c r="N1607" i="15"/>
  <c r="N1675" i="15"/>
  <c r="I1675" i="15"/>
  <c r="I1754" i="15"/>
  <c r="N1754" i="15"/>
  <c r="N1839" i="15"/>
  <c r="I1839" i="15"/>
  <c r="I1917" i="15"/>
  <c r="N1917" i="15"/>
  <c r="N2005" i="15"/>
  <c r="I2005" i="15"/>
  <c r="I2166" i="15"/>
  <c r="N2166" i="15"/>
  <c r="N2269" i="15"/>
  <c r="I2269" i="15"/>
  <c r="N593" i="15"/>
  <c r="I593" i="15"/>
  <c r="N658" i="15"/>
  <c r="I658" i="15"/>
  <c r="N731" i="15"/>
  <c r="I731" i="15"/>
  <c r="I816" i="15"/>
  <c r="N816" i="15"/>
  <c r="I888" i="15"/>
  <c r="N888" i="15"/>
  <c r="N954" i="15"/>
  <c r="I954" i="15"/>
  <c r="I1018" i="15"/>
  <c r="N1018" i="15"/>
  <c r="I1085" i="15"/>
  <c r="N1085" i="15"/>
  <c r="I1150" i="15"/>
  <c r="N1150" i="15"/>
  <c r="I1218" i="15"/>
  <c r="N1218" i="15"/>
  <c r="I1364" i="15"/>
  <c r="N1364" i="15"/>
  <c r="I1464" i="15"/>
  <c r="N1464" i="15"/>
  <c r="N1528" i="15"/>
  <c r="I1528" i="15"/>
  <c r="I1592" i="15"/>
  <c r="N1592" i="15"/>
  <c r="I1658" i="15"/>
  <c r="N1658" i="15"/>
  <c r="N1737" i="15"/>
  <c r="I1737" i="15"/>
  <c r="I1818" i="15"/>
  <c r="N1818" i="15"/>
  <c r="N1897" i="15"/>
  <c r="I1897" i="15"/>
  <c r="N1988" i="15"/>
  <c r="I1988" i="15"/>
  <c r="N2144" i="15"/>
  <c r="I2144" i="15"/>
  <c r="I2241" i="15"/>
  <c r="N2241" i="15"/>
  <c r="I578" i="15"/>
  <c r="N578" i="15"/>
  <c r="I642" i="15"/>
  <c r="N642" i="15"/>
  <c r="I709" i="15"/>
  <c r="N709" i="15"/>
  <c r="I799" i="15"/>
  <c r="N799" i="15"/>
  <c r="I866" i="15"/>
  <c r="N866" i="15"/>
  <c r="I939" i="15"/>
  <c r="N939" i="15"/>
  <c r="I1003" i="15"/>
  <c r="N1003" i="15"/>
  <c r="I1070" i="15"/>
  <c r="N1070" i="15"/>
  <c r="N1135" i="15"/>
  <c r="I1135" i="15"/>
  <c r="I1199" i="15"/>
  <c r="N1199" i="15"/>
  <c r="I1347" i="15"/>
  <c r="N1347" i="15"/>
  <c r="I1449" i="15"/>
  <c r="N1449" i="15"/>
  <c r="I1513" i="15"/>
  <c r="N1513" i="15"/>
  <c r="I1577" i="15"/>
  <c r="N1577" i="15"/>
  <c r="N1641" i="15"/>
  <c r="I1641" i="15"/>
  <c r="I1720" i="15"/>
  <c r="N1720" i="15"/>
  <c r="I1800" i="15"/>
  <c r="N1800" i="15"/>
  <c r="I1880" i="15"/>
  <c r="N1880" i="15"/>
  <c r="I1968" i="15"/>
  <c r="N1968" i="15"/>
  <c r="I2126" i="15"/>
  <c r="N2126" i="15"/>
  <c r="I2217" i="15"/>
  <c r="N2217" i="15"/>
  <c r="N1649" i="15"/>
  <c r="I1649" i="15"/>
  <c r="N1719" i="15"/>
  <c r="I1719" i="15"/>
  <c r="I1790" i="15"/>
  <c r="N1790" i="15"/>
  <c r="I1859" i="15"/>
  <c r="N1859" i="15"/>
  <c r="I1931" i="15"/>
  <c r="N1931" i="15"/>
  <c r="I2007" i="15"/>
  <c r="N2007" i="15"/>
  <c r="N2154" i="15"/>
  <c r="I2154" i="15"/>
  <c r="I2224" i="15"/>
  <c r="N2224" i="15"/>
  <c r="I2301" i="15"/>
  <c r="N2301" i="15"/>
  <c r="I2423" i="15"/>
  <c r="N2423" i="15"/>
  <c r="I2489" i="15"/>
  <c r="N2489" i="15"/>
  <c r="I2562" i="15"/>
  <c r="N2562" i="15"/>
  <c r="N2680" i="15"/>
  <c r="I2680" i="15"/>
  <c r="I2776" i="15"/>
  <c r="N2776" i="15"/>
  <c r="I2901" i="15"/>
  <c r="N2901" i="15"/>
  <c r="I2980" i="15"/>
  <c r="N2980" i="15"/>
  <c r="I3055" i="15"/>
  <c r="N3055" i="15"/>
  <c r="N3132" i="15"/>
  <c r="I3132" i="15"/>
  <c r="I3226" i="15"/>
  <c r="N3226" i="15"/>
  <c r="I2367" i="15"/>
  <c r="N2367" i="15"/>
  <c r="I2432" i="15"/>
  <c r="N2432" i="15"/>
  <c r="I2498" i="15"/>
  <c r="N2498" i="15"/>
  <c r="N2609" i="15"/>
  <c r="I2609" i="15"/>
  <c r="N2690" i="15"/>
  <c r="I2690" i="15"/>
  <c r="I2787" i="15"/>
  <c r="N2787" i="15"/>
  <c r="N2912" i="15"/>
  <c r="I2912" i="15"/>
  <c r="N2990" i="15"/>
  <c r="I2990" i="15"/>
  <c r="I3065" i="15"/>
  <c r="N3065" i="15"/>
  <c r="N3146" i="15"/>
  <c r="I3146" i="15"/>
  <c r="I3238" i="15"/>
  <c r="N3238" i="15"/>
  <c r="N2385" i="15"/>
  <c r="I2385" i="15"/>
  <c r="N2449" i="15"/>
  <c r="I2449" i="15"/>
  <c r="N2517" i="15"/>
  <c r="I2517" i="15"/>
  <c r="I2631" i="15"/>
  <c r="N2631" i="15"/>
  <c r="I2713" i="15"/>
  <c r="N2713" i="15"/>
  <c r="I2810" i="15"/>
  <c r="N2810" i="15"/>
  <c r="I2931" i="15"/>
  <c r="N2931" i="15"/>
  <c r="N3009" i="15"/>
  <c r="I3009" i="15"/>
  <c r="N3085" i="15"/>
  <c r="I3085" i="15"/>
  <c r="N3170" i="15"/>
  <c r="I3170" i="15"/>
  <c r="I3261" i="15"/>
  <c r="N3261" i="15"/>
  <c r="N2173" i="15"/>
  <c r="I2173" i="15"/>
  <c r="I2248" i="15"/>
  <c r="N2248" i="15"/>
  <c r="I2377" i="15"/>
  <c r="N2377" i="15"/>
  <c r="I2442" i="15"/>
  <c r="N2442" i="15"/>
  <c r="I2510" i="15"/>
  <c r="N2510" i="15"/>
  <c r="N2622" i="15"/>
  <c r="I2622" i="15"/>
  <c r="I2702" i="15"/>
  <c r="N2702" i="15"/>
  <c r="I2799" i="15"/>
  <c r="N2799" i="15"/>
  <c r="N2923" i="15"/>
  <c r="I2923" i="15"/>
  <c r="N3001" i="15"/>
  <c r="I3001" i="15"/>
  <c r="N3076" i="15"/>
  <c r="I3076" i="15"/>
  <c r="N3161" i="15"/>
  <c r="I3161" i="15"/>
  <c r="N3251" i="15"/>
  <c r="I3251" i="15"/>
  <c r="I2395" i="15"/>
  <c r="N2395" i="15"/>
  <c r="N2461" i="15"/>
  <c r="I2461" i="15"/>
  <c r="N2529" i="15"/>
  <c r="I2529" i="15"/>
  <c r="N2642" i="15"/>
  <c r="I2642" i="15"/>
  <c r="I2726" i="15"/>
  <c r="N2726" i="15"/>
  <c r="I2821" i="15"/>
  <c r="N2821" i="15"/>
  <c r="N2943" i="15"/>
  <c r="I2943" i="15"/>
  <c r="N3023" i="15"/>
  <c r="I3023" i="15"/>
  <c r="N3097" i="15"/>
  <c r="I3097" i="15"/>
  <c r="I3184" i="15"/>
  <c r="N3184" i="15"/>
  <c r="I3275" i="15"/>
  <c r="N3275" i="15"/>
  <c r="I2404" i="15"/>
  <c r="N2404" i="15"/>
  <c r="I2470" i="15"/>
  <c r="N2470" i="15"/>
  <c r="I2540" i="15"/>
  <c r="N2540" i="15"/>
  <c r="I2654" i="15"/>
  <c r="N2654" i="15"/>
  <c r="I2752" i="15"/>
  <c r="N2752" i="15"/>
  <c r="I2832" i="15"/>
  <c r="N2832" i="15"/>
  <c r="N2958" i="15"/>
  <c r="I2958" i="15"/>
  <c r="I3033" i="15"/>
  <c r="N3033" i="15"/>
  <c r="N3107" i="15"/>
  <c r="I3107" i="15"/>
  <c r="I3197" i="15"/>
  <c r="N3197" i="15"/>
  <c r="N3292" i="15"/>
  <c r="I3292" i="15"/>
  <c r="N2413" i="15"/>
  <c r="I2413" i="15"/>
  <c r="I2479" i="15"/>
  <c r="N2479" i="15"/>
  <c r="N2549" i="15"/>
  <c r="I2549" i="15"/>
  <c r="N2669" i="15"/>
  <c r="I2669" i="15"/>
  <c r="I2763" i="15"/>
  <c r="N2763" i="15"/>
  <c r="I2887" i="15"/>
  <c r="N2887" i="15"/>
  <c r="N2968" i="15"/>
  <c r="I2968" i="15"/>
  <c r="I3043" i="15"/>
  <c r="N3043" i="15"/>
  <c r="N3118" i="15"/>
  <c r="I3118" i="15"/>
  <c r="N3211" i="15"/>
  <c r="I3211" i="15"/>
  <c r="I3315" i="15"/>
  <c r="N3315" i="15"/>
  <c r="I2430" i="15"/>
  <c r="N2430" i="15"/>
  <c r="I2496" i="15"/>
  <c r="N2496" i="15"/>
  <c r="I2607" i="15"/>
  <c r="N2607" i="15"/>
  <c r="I2688" i="15"/>
  <c r="N2688" i="15"/>
  <c r="I2784" i="15"/>
  <c r="N2784" i="15"/>
  <c r="I2909" i="15"/>
  <c r="N2909" i="15"/>
  <c r="N2988" i="15"/>
  <c r="I2988" i="15"/>
  <c r="N3063" i="15"/>
  <c r="I3063" i="15"/>
  <c r="I3141" i="15"/>
  <c r="N3141" i="15"/>
  <c r="I3235" i="15"/>
  <c r="N3235" i="15"/>
  <c r="N2611" i="15"/>
  <c r="I2611" i="15"/>
  <c r="I2683" i="15"/>
  <c r="N2683" i="15"/>
  <c r="I2769" i="15"/>
  <c r="N2769" i="15"/>
  <c r="I2838" i="15"/>
  <c r="N2838" i="15"/>
  <c r="I2954" i="15"/>
  <c r="N2954" i="15"/>
  <c r="I3021" i="15"/>
  <c r="N3021" i="15"/>
  <c r="I3086" i="15"/>
  <c r="N3086" i="15"/>
  <c r="N3156" i="15"/>
  <c r="I3156" i="15"/>
  <c r="I3225" i="15"/>
  <c r="N3225" i="15"/>
  <c r="I3293" i="15"/>
  <c r="N3293" i="15"/>
  <c r="N3376" i="15"/>
  <c r="I3376" i="15"/>
  <c r="N3456" i="15"/>
  <c r="I3456" i="15"/>
  <c r="I3535" i="15"/>
  <c r="N3535" i="15"/>
  <c r="I3623" i="15"/>
  <c r="N3623" i="15"/>
  <c r="I3743" i="15"/>
  <c r="N3743" i="15"/>
  <c r="I3817" i="15"/>
  <c r="N3817" i="15"/>
  <c r="N3891" i="15"/>
  <c r="I3891" i="15"/>
  <c r="I3971" i="15"/>
  <c r="N3971" i="15"/>
  <c r="I3387" i="15"/>
  <c r="N3387" i="15"/>
  <c r="I3469" i="15"/>
  <c r="N3469" i="15"/>
  <c r="I3551" i="15"/>
  <c r="N3551" i="15"/>
  <c r="N3633" i="15"/>
  <c r="I3633" i="15"/>
  <c r="N3754" i="15"/>
  <c r="I3754" i="15"/>
  <c r="N3828" i="15"/>
  <c r="I3828" i="15"/>
  <c r="I3901" i="15"/>
  <c r="N3901" i="15"/>
  <c r="I3981" i="15"/>
  <c r="N3981" i="15"/>
  <c r="I3378" i="15"/>
  <c r="N3378" i="15"/>
  <c r="I3458" i="15"/>
  <c r="N3458" i="15"/>
  <c r="N3537" i="15"/>
  <c r="I3537" i="15"/>
  <c r="N3625" i="15"/>
  <c r="I3625" i="15"/>
  <c r="N3746" i="15"/>
  <c r="I3746" i="15"/>
  <c r="I3820" i="15"/>
  <c r="N3820" i="15"/>
  <c r="I3893" i="15"/>
  <c r="N3893" i="15"/>
  <c r="I3973" i="15"/>
  <c r="N3973" i="15"/>
  <c r="I3183" i="15"/>
  <c r="N3183" i="15"/>
  <c r="N3252" i="15"/>
  <c r="I3252" i="15"/>
  <c r="I3328" i="15"/>
  <c r="N3328" i="15"/>
  <c r="I3408" i="15"/>
  <c r="N3408" i="15"/>
  <c r="I3492" i="15"/>
  <c r="N3492" i="15"/>
  <c r="I3577" i="15"/>
  <c r="N3577" i="15"/>
  <c r="I3654" i="15"/>
  <c r="N3654" i="15"/>
  <c r="I3774" i="15"/>
  <c r="N3774" i="15"/>
  <c r="N3848" i="15"/>
  <c r="I3848" i="15"/>
  <c r="N3921" i="15"/>
  <c r="I3921" i="15"/>
  <c r="N3298" i="15"/>
  <c r="I3298" i="15"/>
  <c r="I3380" i="15"/>
  <c r="N3380" i="15"/>
  <c r="I3462" i="15"/>
  <c r="N3462" i="15"/>
  <c r="I3545" i="15"/>
  <c r="N3545" i="15"/>
  <c r="I3628" i="15"/>
  <c r="N3628" i="15"/>
  <c r="N3748" i="15"/>
  <c r="I3748" i="15"/>
  <c r="I3822" i="15"/>
  <c r="N3822" i="15"/>
  <c r="N3895" i="15"/>
  <c r="I3895" i="15"/>
  <c r="I3975" i="15"/>
  <c r="N3975" i="15"/>
  <c r="N3349" i="15"/>
  <c r="I3349" i="15"/>
  <c r="N3430" i="15"/>
  <c r="I3430" i="15"/>
  <c r="N3513" i="15"/>
  <c r="I3513" i="15"/>
  <c r="N3597" i="15"/>
  <c r="I3597" i="15"/>
  <c r="I3721" i="15"/>
  <c r="N3721" i="15"/>
  <c r="I3796" i="15"/>
  <c r="N3796" i="15"/>
  <c r="I3869" i="15"/>
  <c r="N3869" i="15"/>
  <c r="I3942" i="15"/>
  <c r="N3942" i="15"/>
  <c r="I3360" i="15"/>
  <c r="N3360" i="15"/>
  <c r="N3443" i="15"/>
  <c r="I3443" i="15"/>
  <c r="N3524" i="15"/>
  <c r="I3524" i="15"/>
  <c r="I3608" i="15"/>
  <c r="N3608" i="15"/>
  <c r="N3731" i="15"/>
  <c r="I3731" i="15"/>
  <c r="I3806" i="15"/>
  <c r="N3806" i="15"/>
  <c r="N3879" i="15"/>
  <c r="I3879" i="15"/>
  <c r="I3958" i="15"/>
  <c r="N3958" i="15"/>
  <c r="N3375" i="15"/>
  <c r="I3375" i="15"/>
  <c r="I3454" i="15"/>
  <c r="N3454" i="15"/>
  <c r="N3534" i="15"/>
  <c r="I3534" i="15"/>
  <c r="N3618" i="15"/>
  <c r="I3618" i="15"/>
  <c r="I3742" i="15"/>
  <c r="N3742" i="15"/>
  <c r="I3816" i="15"/>
  <c r="N3816" i="15"/>
  <c r="N3889" i="15"/>
  <c r="I3889" i="15"/>
  <c r="I3970" i="15"/>
  <c r="N3970" i="15"/>
  <c r="I3345" i="15"/>
  <c r="N3345" i="15"/>
  <c r="I3415" i="15"/>
  <c r="N3415" i="15"/>
  <c r="I3490" i="15"/>
  <c r="N3490" i="15"/>
  <c r="N3564" i="15"/>
  <c r="I3564" i="15"/>
  <c r="N3634" i="15"/>
  <c r="I3634" i="15"/>
  <c r="I3745" i="15"/>
  <c r="N3745" i="15"/>
  <c r="N3810" i="15"/>
  <c r="I3810" i="15"/>
  <c r="I3874" i="15"/>
  <c r="N3874" i="15"/>
  <c r="N3938" i="15"/>
  <c r="I3938" i="15"/>
  <c r="N4009" i="15"/>
  <c r="I4009" i="15"/>
  <c r="I4075" i="15"/>
  <c r="N4075" i="15"/>
  <c r="I4144" i="15"/>
  <c r="N4144" i="15"/>
  <c r="I4218" i="15"/>
  <c r="N4218" i="15"/>
  <c r="I4294" i="15"/>
  <c r="N4294" i="15"/>
  <c r="I4370" i="15"/>
  <c r="N4370" i="15"/>
  <c r="I4444" i="15"/>
  <c r="N4444" i="15"/>
  <c r="I4523" i="15"/>
  <c r="N4523" i="15"/>
  <c r="I4597" i="15"/>
  <c r="N4597" i="15"/>
  <c r="I4674" i="15"/>
  <c r="N4674" i="15"/>
  <c r="I4764" i="15"/>
  <c r="N4764" i="15"/>
  <c r="I4027" i="15"/>
  <c r="N4027" i="15"/>
  <c r="N4093" i="15"/>
  <c r="I4093" i="15"/>
  <c r="I4164" i="15"/>
  <c r="N4164" i="15"/>
  <c r="N4238" i="15"/>
  <c r="I4238" i="15"/>
  <c r="N4316" i="15"/>
  <c r="I4316" i="15"/>
  <c r="I4389" i="15"/>
  <c r="N4389" i="15"/>
  <c r="N4463" i="15"/>
  <c r="I4463" i="15"/>
  <c r="I4543" i="15"/>
  <c r="N4543" i="15"/>
  <c r="N4616" i="15"/>
  <c r="I4616" i="15"/>
  <c r="I4699" i="15"/>
  <c r="N4699" i="15"/>
  <c r="N4794" i="15"/>
  <c r="I4794" i="15"/>
  <c r="I4045" i="15"/>
  <c r="N4045" i="15"/>
  <c r="I4110" i="15"/>
  <c r="N4110" i="15"/>
  <c r="I4183" i="15"/>
  <c r="N4183" i="15"/>
  <c r="I4258" i="15"/>
  <c r="N4258" i="15"/>
  <c r="N4335" i="15"/>
  <c r="I4335" i="15"/>
  <c r="I4408" i="15"/>
  <c r="N4408" i="15"/>
  <c r="N4487" i="15"/>
  <c r="I4487" i="15"/>
  <c r="I4563" i="15"/>
  <c r="N4563" i="15"/>
  <c r="I4636" i="15"/>
  <c r="N4636" i="15"/>
  <c r="N4721" i="15"/>
  <c r="I4721" i="15"/>
  <c r="I4004" i="15"/>
  <c r="N4004" i="15"/>
  <c r="I4070" i="15"/>
  <c r="N4070" i="15"/>
  <c r="I4136" i="15"/>
  <c r="N4136" i="15"/>
  <c r="I4213" i="15"/>
  <c r="N4213" i="15"/>
  <c r="I4289" i="15"/>
  <c r="N4289" i="15"/>
  <c r="N4364" i="15"/>
  <c r="I4364" i="15"/>
  <c r="N4438" i="15"/>
  <c r="I4438" i="15"/>
  <c r="N4517" i="15"/>
  <c r="I4517" i="15"/>
  <c r="N4591" i="15"/>
  <c r="I4591" i="15"/>
  <c r="N4668" i="15"/>
  <c r="I4668" i="15"/>
  <c r="I4755" i="15"/>
  <c r="N4755" i="15"/>
  <c r="N4030" i="15"/>
  <c r="I4030" i="15"/>
  <c r="I4096" i="15"/>
  <c r="N4096" i="15"/>
  <c r="I4167" i="15"/>
  <c r="N4167" i="15"/>
  <c r="N4241" i="15"/>
  <c r="I4241" i="15"/>
  <c r="N4319" i="15"/>
  <c r="I4319" i="15"/>
  <c r="I4392" i="15"/>
  <c r="N4392" i="15"/>
  <c r="I4467" i="15"/>
  <c r="N4467" i="15"/>
  <c r="I4547" i="15"/>
  <c r="N4547" i="15"/>
  <c r="I4620" i="15"/>
  <c r="N4620" i="15"/>
  <c r="I4702" i="15"/>
  <c r="N4702" i="15"/>
  <c r="I4802" i="15"/>
  <c r="N4802" i="15"/>
  <c r="I4048" i="15"/>
  <c r="N4048" i="15"/>
  <c r="I4113" i="15"/>
  <c r="N4113" i="15"/>
  <c r="I4186" i="15"/>
  <c r="N4186" i="15"/>
  <c r="I4263" i="15"/>
  <c r="N4263" i="15"/>
  <c r="I4339" i="15"/>
  <c r="N4339" i="15"/>
  <c r="I4413" i="15"/>
  <c r="N4413" i="15"/>
  <c r="I4490" i="15"/>
  <c r="N4490" i="15"/>
  <c r="I4566" i="15"/>
  <c r="N4566" i="15"/>
  <c r="I4639" i="15"/>
  <c r="N4639" i="15"/>
  <c r="I4725" i="15"/>
  <c r="N4725" i="15"/>
  <c r="N4007" i="15"/>
  <c r="I4007" i="15"/>
  <c r="I4073" i="15"/>
  <c r="N4073" i="15"/>
  <c r="N4140" i="15"/>
  <c r="I4140" i="15"/>
  <c r="I4216" i="15"/>
  <c r="N4216" i="15"/>
  <c r="N4292" i="15"/>
  <c r="I4292" i="15"/>
  <c r="I4367" i="15"/>
  <c r="N4367" i="15"/>
  <c r="I4441" i="15"/>
  <c r="N4441" i="15"/>
  <c r="I4521" i="15"/>
  <c r="N4521" i="15"/>
  <c r="I4595" i="15"/>
  <c r="N4595" i="15"/>
  <c r="I4672" i="15"/>
  <c r="N4672" i="15"/>
  <c r="N4758" i="15"/>
  <c r="I4758" i="15"/>
  <c r="I4025" i="15"/>
  <c r="N4025" i="15"/>
  <c r="I4091" i="15"/>
  <c r="N4091" i="15"/>
  <c r="N4161" i="15"/>
  <c r="I4161" i="15"/>
  <c r="N4235" i="15"/>
  <c r="I4235" i="15"/>
  <c r="N4313" i="15"/>
  <c r="I4313" i="15"/>
  <c r="I4387" i="15"/>
  <c r="N4387" i="15"/>
  <c r="I4461" i="15"/>
  <c r="N4461" i="15"/>
  <c r="N4541" i="15"/>
  <c r="I4541" i="15"/>
  <c r="I4614" i="15"/>
  <c r="N4614" i="15"/>
  <c r="I4694" i="15"/>
  <c r="N4694" i="15"/>
  <c r="I4792" i="15"/>
  <c r="N4792" i="15"/>
  <c r="I4187" i="15"/>
  <c r="N4187" i="15"/>
  <c r="I4252" i="15"/>
  <c r="N4252" i="15"/>
  <c r="I4321" i="15"/>
  <c r="N4321" i="15"/>
  <c r="I4385" i="15"/>
  <c r="N4385" i="15"/>
  <c r="I4450" i="15"/>
  <c r="N4450" i="15"/>
  <c r="I4520" i="15"/>
  <c r="N4520" i="15"/>
  <c r="I4585" i="15"/>
  <c r="N4585" i="15"/>
  <c r="I4649" i="15"/>
  <c r="N4649" i="15"/>
  <c r="I4726" i="15"/>
  <c r="N4726" i="15"/>
  <c r="I4800" i="15"/>
  <c r="N4800" i="15"/>
  <c r="I4874" i="15"/>
  <c r="N4874" i="15"/>
  <c r="N4949" i="15"/>
  <c r="I4949" i="15"/>
  <c r="I5023" i="15"/>
  <c r="N5023" i="15"/>
  <c r="N5100" i="15"/>
  <c r="I5100" i="15"/>
  <c r="I5176" i="15"/>
  <c r="N5176" i="15"/>
  <c r="N5255" i="15"/>
  <c r="I5255" i="15"/>
  <c r="N5329" i="15"/>
  <c r="I5329" i="15"/>
  <c r="I5402" i="15"/>
  <c r="N5402" i="15"/>
  <c r="I5478" i="15"/>
  <c r="N5478" i="15"/>
  <c r="I5562" i="15"/>
  <c r="N5562" i="15"/>
  <c r="I4810" i="15"/>
  <c r="N4810" i="15"/>
  <c r="I4885" i="15"/>
  <c r="N4885" i="15"/>
  <c r="N4960" i="15"/>
  <c r="I4960" i="15"/>
  <c r="I5033" i="15"/>
  <c r="N5033" i="15"/>
  <c r="I5110" i="15"/>
  <c r="N5110" i="15"/>
  <c r="I5188" i="15"/>
  <c r="N5188" i="15"/>
  <c r="I5265" i="15"/>
  <c r="N5265" i="15"/>
  <c r="I5339" i="15"/>
  <c r="N5339" i="15"/>
  <c r="N5413" i="15"/>
  <c r="I5413" i="15"/>
  <c r="I5490" i="15"/>
  <c r="N5490" i="15"/>
  <c r="I5574" i="15"/>
  <c r="N5574" i="15"/>
  <c r="N4831" i="15"/>
  <c r="I4831" i="15"/>
  <c r="I4905" i="15"/>
  <c r="N4905" i="15"/>
  <c r="I4979" i="15"/>
  <c r="N4979" i="15"/>
  <c r="N5052" i="15"/>
  <c r="I5052" i="15"/>
  <c r="I5129" i="15"/>
  <c r="N5129" i="15"/>
  <c r="N5208" i="15"/>
  <c r="I5208" i="15"/>
  <c r="I5285" i="15"/>
  <c r="N5285" i="15"/>
  <c r="N5359" i="15"/>
  <c r="I5359" i="15"/>
  <c r="N5432" i="15"/>
  <c r="I5432" i="15"/>
  <c r="I5512" i="15"/>
  <c r="N5512" i="15"/>
  <c r="I5598" i="15"/>
  <c r="N5598" i="15"/>
  <c r="I4859" i="15"/>
  <c r="N4859" i="15"/>
  <c r="I4935" i="15"/>
  <c r="N4935" i="15"/>
  <c r="N5008" i="15"/>
  <c r="I5008" i="15"/>
  <c r="N5083" i="15"/>
  <c r="I5083" i="15"/>
  <c r="I5160" i="15"/>
  <c r="N5160" i="15"/>
  <c r="I5237" i="15"/>
  <c r="N5237" i="15"/>
  <c r="N5314" i="15"/>
  <c r="I5314" i="15"/>
  <c r="N5387" i="15"/>
  <c r="I5387" i="15"/>
  <c r="I5462" i="15"/>
  <c r="N5462" i="15"/>
  <c r="I5545" i="15"/>
  <c r="N5545" i="15"/>
  <c r="I4814" i="15"/>
  <c r="N4814" i="15"/>
  <c r="N4888" i="15"/>
  <c r="I4888" i="15"/>
  <c r="I4963" i="15"/>
  <c r="N4963" i="15"/>
  <c r="N5036" i="15"/>
  <c r="I5036" i="15"/>
  <c r="I5113" i="15"/>
  <c r="N5113" i="15"/>
  <c r="I5192" i="15"/>
  <c r="N5192" i="15"/>
  <c r="N5269" i="15"/>
  <c r="I5269" i="15"/>
  <c r="I5343" i="15"/>
  <c r="N5343" i="15"/>
  <c r="I5416" i="15"/>
  <c r="N5416" i="15"/>
  <c r="I5494" i="15"/>
  <c r="N5494" i="15"/>
  <c r="I5577" i="15"/>
  <c r="N5577" i="15"/>
  <c r="I4788" i="15"/>
  <c r="N4788" i="15"/>
  <c r="N4862" i="15"/>
  <c r="I4862" i="15"/>
  <c r="N4937" i="15"/>
  <c r="I4937" i="15"/>
  <c r="I5010" i="15"/>
  <c r="N5010" i="15"/>
  <c r="N5085" i="15"/>
  <c r="I5085" i="15"/>
  <c r="N5162" i="15"/>
  <c r="I5162" i="15"/>
  <c r="I5239" i="15"/>
  <c r="N5239" i="15"/>
  <c r="I5317" i="15"/>
  <c r="N5317" i="15"/>
  <c r="I5390" i="15"/>
  <c r="N5390" i="15"/>
  <c r="N5464" i="15"/>
  <c r="I5464" i="15"/>
  <c r="N5547" i="15"/>
  <c r="I5547" i="15"/>
  <c r="N4835" i="15"/>
  <c r="I4835" i="15"/>
  <c r="I4910" i="15"/>
  <c r="N4910" i="15"/>
  <c r="I4984" i="15"/>
  <c r="N4984" i="15"/>
  <c r="N5058" i="15"/>
  <c r="I5058" i="15"/>
  <c r="I5135" i="15"/>
  <c r="N5135" i="15"/>
  <c r="I5212" i="15"/>
  <c r="N5212" i="15"/>
  <c r="I5289" i="15"/>
  <c r="N5289" i="15"/>
  <c r="N5363" i="15"/>
  <c r="I5363" i="15"/>
  <c r="I5437" i="15"/>
  <c r="N5437" i="15"/>
  <c r="I5518" i="15"/>
  <c r="N5518" i="15"/>
  <c r="N5604" i="15"/>
  <c r="I5604" i="15"/>
  <c r="N4808" i="15"/>
  <c r="I4808" i="15"/>
  <c r="I4882" i="15"/>
  <c r="N4882" i="15"/>
  <c r="I4957" i="15"/>
  <c r="N4957" i="15"/>
  <c r="I5031" i="15"/>
  <c r="N5031" i="15"/>
  <c r="I5108" i="15"/>
  <c r="N5108" i="15"/>
  <c r="I5186" i="15"/>
  <c r="N5186" i="15"/>
  <c r="N5263" i="15"/>
  <c r="I5263" i="15"/>
  <c r="N5337" i="15"/>
  <c r="I5337" i="15"/>
  <c r="I5410" i="15"/>
  <c r="N5410" i="15"/>
  <c r="I5487" i="15"/>
  <c r="N5487" i="15"/>
  <c r="N5571" i="15"/>
  <c r="I5571" i="15"/>
  <c r="N4705" i="15"/>
  <c r="I4705" i="15"/>
  <c r="N4770" i="15"/>
  <c r="I4770" i="15"/>
  <c r="I4836" i="15"/>
  <c r="N4836" i="15"/>
  <c r="N4901" i="15"/>
  <c r="I4901" i="15"/>
  <c r="I4966" i="15"/>
  <c r="N4966" i="15"/>
  <c r="I5030" i="15"/>
  <c r="N5030" i="15"/>
  <c r="I5097" i="15"/>
  <c r="N5097" i="15"/>
  <c r="I5164" i="15"/>
  <c r="N5164" i="15"/>
  <c r="N5232" i="15"/>
  <c r="I5232" i="15"/>
  <c r="N5299" i="15"/>
  <c r="I5299" i="15"/>
  <c r="N5364" i="15"/>
  <c r="I5364" i="15"/>
  <c r="N5428" i="15"/>
  <c r="I5428" i="15"/>
  <c r="I5497" i="15"/>
  <c r="N5497" i="15"/>
  <c r="I5570" i="15"/>
  <c r="N5570" i="15"/>
  <c r="I5646" i="15"/>
  <c r="N5646" i="15"/>
  <c r="I5727" i="15"/>
  <c r="N5727" i="15"/>
  <c r="N5804" i="15"/>
  <c r="I5804" i="15"/>
  <c r="I5942" i="15"/>
  <c r="N5942" i="15"/>
  <c r="I6019" i="15"/>
  <c r="N6019" i="15"/>
  <c r="I6117" i="15"/>
  <c r="N6117" i="15"/>
  <c r="I6194" i="15"/>
  <c r="N6194" i="15"/>
  <c r="N6275" i="15"/>
  <c r="I6275" i="15"/>
  <c r="N6367" i="15"/>
  <c r="I6367" i="15"/>
  <c r="I6455" i="15"/>
  <c r="N6455" i="15"/>
  <c r="I6552" i="15"/>
  <c r="N6552" i="15"/>
  <c r="I5679" i="15"/>
  <c r="N5679" i="15"/>
  <c r="I5758" i="15"/>
  <c r="N5758" i="15"/>
  <c r="I5832" i="15"/>
  <c r="N5832" i="15"/>
  <c r="I5971" i="15"/>
  <c r="N5971" i="15"/>
  <c r="I6050" i="15"/>
  <c r="N6050" i="15"/>
  <c r="N6146" i="15"/>
  <c r="I6146" i="15"/>
  <c r="I6225" i="15"/>
  <c r="N6225" i="15"/>
  <c r="I6315" i="15"/>
  <c r="N6315" i="15"/>
  <c r="I6401" i="15"/>
  <c r="N6401" i="15"/>
  <c r="I6490" i="15"/>
  <c r="N6490" i="15"/>
  <c r="I6589" i="15"/>
  <c r="N6589" i="15"/>
  <c r="I5700" i="15"/>
  <c r="N5700" i="15"/>
  <c r="N5778" i="15"/>
  <c r="I5778" i="15"/>
  <c r="I5917" i="15"/>
  <c r="N5917" i="15"/>
  <c r="I5991" i="15"/>
  <c r="N5991" i="15"/>
  <c r="I6081" i="15"/>
  <c r="N6081" i="15"/>
  <c r="N6165" i="15"/>
  <c r="I6165" i="15"/>
  <c r="I6247" i="15"/>
  <c r="N6247" i="15"/>
  <c r="N6338" i="15"/>
  <c r="I6338" i="15"/>
  <c r="I6425" i="15"/>
  <c r="N6425" i="15"/>
  <c r="I6522" i="15"/>
  <c r="N6522" i="15"/>
  <c r="N5650" i="15"/>
  <c r="I5650" i="15"/>
  <c r="I5732" i="15"/>
  <c r="N5732" i="15"/>
  <c r="I5807" i="15"/>
  <c r="N5807" i="15"/>
  <c r="I5945" i="15"/>
  <c r="N5945" i="15"/>
  <c r="I6022" i="15"/>
  <c r="N6022" i="15"/>
  <c r="I6120" i="15"/>
  <c r="N6120" i="15"/>
  <c r="I6198" i="15"/>
  <c r="N6198" i="15"/>
  <c r="I6279" i="15"/>
  <c r="N6279" i="15"/>
  <c r="I6372" i="15"/>
  <c r="N6372" i="15"/>
  <c r="I6458" i="15"/>
  <c r="N6458" i="15"/>
  <c r="I6556" i="15"/>
  <c r="N6556" i="15"/>
  <c r="I5682" i="15"/>
  <c r="N5682" i="15"/>
  <c r="I5761" i="15"/>
  <c r="N5761" i="15"/>
  <c r="I5836" i="15"/>
  <c r="N5836" i="15"/>
  <c r="I5975" i="15"/>
  <c r="N5975" i="15"/>
  <c r="I6057" i="15"/>
  <c r="N6057" i="15"/>
  <c r="I6149" i="15"/>
  <c r="N6149" i="15"/>
  <c r="I6229" i="15"/>
  <c r="N6229" i="15"/>
  <c r="N6318" i="15"/>
  <c r="I6318" i="15"/>
  <c r="I6406" i="15"/>
  <c r="N6406" i="15"/>
  <c r="I6494" i="15"/>
  <c r="N6494" i="15"/>
  <c r="N5634" i="15"/>
  <c r="I5634" i="15"/>
  <c r="I5714" i="15"/>
  <c r="N5714" i="15"/>
  <c r="I5791" i="15"/>
  <c r="N5791" i="15"/>
  <c r="I5929" i="15"/>
  <c r="N5929" i="15"/>
  <c r="I6003" i="15"/>
  <c r="N6003" i="15"/>
  <c r="I6100" i="15"/>
  <c r="N6100" i="15"/>
  <c r="N6178" i="15"/>
  <c r="I6178" i="15"/>
  <c r="I6261" i="15"/>
  <c r="N6261" i="15"/>
  <c r="I6353" i="15"/>
  <c r="N6353" i="15"/>
  <c r="N6440" i="15"/>
  <c r="I6440" i="15"/>
  <c r="I6536" i="15"/>
  <c r="N6536" i="15"/>
  <c r="N5665" i="15"/>
  <c r="I5665" i="15"/>
  <c r="I5745" i="15"/>
  <c r="N5745" i="15"/>
  <c r="I5820" i="15"/>
  <c r="N5820" i="15"/>
  <c r="I5959" i="15"/>
  <c r="N5959" i="15"/>
  <c r="N6036" i="15"/>
  <c r="I6036" i="15"/>
  <c r="I6133" i="15"/>
  <c r="N6133" i="15"/>
  <c r="I6210" i="15"/>
  <c r="N6210" i="15"/>
  <c r="N6294" i="15"/>
  <c r="I6294" i="15"/>
  <c r="N6387" i="15"/>
  <c r="I6387" i="15"/>
  <c r="I6473" i="15"/>
  <c r="N6473" i="15"/>
  <c r="I6572" i="15"/>
  <c r="N6572" i="15"/>
  <c r="N5696" i="15"/>
  <c r="I5696" i="15"/>
  <c r="I5775" i="15"/>
  <c r="N5775" i="15"/>
  <c r="I5848" i="15"/>
  <c r="N5848" i="15"/>
  <c r="I5987" i="15"/>
  <c r="N5987" i="15"/>
  <c r="I6071" i="15"/>
  <c r="N6071" i="15"/>
  <c r="I6162" i="15"/>
  <c r="N6162" i="15"/>
  <c r="I6244" i="15"/>
  <c r="N6244" i="15"/>
  <c r="N6333" i="15"/>
  <c r="I6333" i="15"/>
  <c r="N6422" i="15"/>
  <c r="I6422" i="15"/>
  <c r="I6516" i="15"/>
  <c r="N6516" i="15"/>
  <c r="I5469" i="15"/>
  <c r="N5469" i="15"/>
  <c r="I5533" i="15"/>
  <c r="N5533" i="15"/>
  <c r="I5600" i="15"/>
  <c r="N5600" i="15"/>
  <c r="I5667" i="15"/>
  <c r="N5667" i="15"/>
  <c r="I5737" i="15"/>
  <c r="N5737" i="15"/>
  <c r="N5803" i="15"/>
  <c r="I5803" i="15"/>
  <c r="I5932" i="15"/>
  <c r="N5932" i="15"/>
  <c r="N5997" i="15"/>
  <c r="I5997" i="15"/>
  <c r="I6072" i="15"/>
  <c r="N6072" i="15"/>
  <c r="N6153" i="15"/>
  <c r="I6153" i="15"/>
  <c r="I6223" i="15"/>
  <c r="N6223" i="15"/>
  <c r="N6298" i="15"/>
  <c r="I6298" i="15"/>
  <c r="I6379" i="15"/>
  <c r="N6379" i="15"/>
  <c r="I6454" i="15"/>
  <c r="N6454" i="15"/>
  <c r="I6540" i="15"/>
  <c r="N6540" i="15"/>
  <c r="N6614" i="15"/>
  <c r="I6614" i="15"/>
  <c r="I6734" i="15"/>
  <c r="N6734" i="15"/>
  <c r="I6812" i="15"/>
  <c r="N6812" i="15"/>
  <c r="I6886" i="15"/>
  <c r="N6886" i="15"/>
  <c r="I7010" i="15"/>
  <c r="N7010" i="15"/>
  <c r="I7094" i="15"/>
  <c r="N7094" i="15"/>
  <c r="I7174" i="15"/>
  <c r="N7174" i="15"/>
  <c r="I7262" i="15"/>
  <c r="N7262" i="15"/>
  <c r="I7347" i="15"/>
  <c r="N7347" i="15"/>
  <c r="I7443" i="15"/>
  <c r="N7443" i="15"/>
  <c r="N7545" i="15"/>
  <c r="I7545" i="15"/>
  <c r="I6663" i="15"/>
  <c r="N6663" i="15"/>
  <c r="I6786" i="15"/>
  <c r="N6786" i="15"/>
  <c r="I6859" i="15"/>
  <c r="N6859" i="15"/>
  <c r="I6939" i="15"/>
  <c r="N6939" i="15"/>
  <c r="I7067" i="15"/>
  <c r="N7067" i="15"/>
  <c r="I7147" i="15"/>
  <c r="N7147" i="15"/>
  <c r="I7227" i="15"/>
  <c r="N7227" i="15"/>
  <c r="I7316" i="15"/>
  <c r="N7316" i="15"/>
  <c r="I7407" i="15"/>
  <c r="N7407" i="15"/>
  <c r="I7507" i="15"/>
  <c r="N7507" i="15"/>
  <c r="I6635" i="15"/>
  <c r="N6635" i="15"/>
  <c r="I6760" i="15"/>
  <c r="N6760" i="15"/>
  <c r="N6833" i="15"/>
  <c r="I6833" i="15"/>
  <c r="I6908" i="15"/>
  <c r="N6908" i="15"/>
  <c r="I7030" i="15"/>
  <c r="N7030" i="15"/>
  <c r="I7115" i="15"/>
  <c r="N7115" i="15"/>
  <c r="N7194" i="15"/>
  <c r="I7194" i="15"/>
  <c r="N7286" i="15"/>
  <c r="I7286" i="15"/>
  <c r="I7385" i="15"/>
  <c r="N7385" i="15"/>
  <c r="N7483" i="15"/>
  <c r="I7483" i="15"/>
  <c r="I6608" i="15"/>
  <c r="N6608" i="15"/>
  <c r="I6728" i="15"/>
  <c r="N6728" i="15"/>
  <c r="I6807" i="15"/>
  <c r="N6807" i="15"/>
  <c r="I6881" i="15"/>
  <c r="N6881" i="15"/>
  <c r="I6960" i="15"/>
  <c r="N6960" i="15"/>
  <c r="I7088" i="15"/>
  <c r="N7088" i="15"/>
  <c r="I7168" i="15"/>
  <c r="N7168" i="15"/>
  <c r="I7255" i="15"/>
  <c r="N7255" i="15"/>
  <c r="I7340" i="15"/>
  <c r="N7340" i="15"/>
  <c r="N7435" i="15"/>
  <c r="I7435" i="15"/>
  <c r="N7536" i="15"/>
  <c r="I7536" i="15"/>
  <c r="I6648" i="15"/>
  <c r="N6648" i="15"/>
  <c r="I6771" i="15"/>
  <c r="N6771" i="15"/>
  <c r="I6844" i="15"/>
  <c r="N6844" i="15"/>
  <c r="I6923" i="15"/>
  <c r="N6923" i="15"/>
  <c r="I7042" i="15"/>
  <c r="N7042" i="15"/>
  <c r="I7127" i="15"/>
  <c r="N7127" i="15"/>
  <c r="N7208" i="15"/>
  <c r="I7208" i="15"/>
  <c r="I7298" i="15"/>
  <c r="N7298" i="15"/>
  <c r="I7388" i="15"/>
  <c r="N7388" i="15"/>
  <c r="N7488" i="15"/>
  <c r="I7488" i="15"/>
  <c r="I6592" i="15"/>
  <c r="N6592" i="15"/>
  <c r="I6711" i="15"/>
  <c r="N6711" i="15"/>
  <c r="I6791" i="15"/>
  <c r="N6791" i="15"/>
  <c r="I6865" i="15"/>
  <c r="N6865" i="15"/>
  <c r="I6944" i="15"/>
  <c r="N6944" i="15"/>
  <c r="N7072" i="15"/>
  <c r="I7072" i="15"/>
  <c r="I7161" i="15"/>
  <c r="N7161" i="15"/>
  <c r="N7247" i="15"/>
  <c r="I7247" i="15"/>
  <c r="N7332" i="15"/>
  <c r="I7332" i="15"/>
  <c r="N7425" i="15"/>
  <c r="I7425" i="15"/>
  <c r="I7525" i="15"/>
  <c r="N7525" i="15"/>
  <c r="N6650" i="15"/>
  <c r="I6650" i="15"/>
  <c r="N6773" i="15"/>
  <c r="I6773" i="15"/>
  <c r="I6847" i="15"/>
  <c r="N6847" i="15"/>
  <c r="I6926" i="15"/>
  <c r="N6926" i="15"/>
  <c r="N7055" i="15"/>
  <c r="I7055" i="15"/>
  <c r="N7131" i="15"/>
  <c r="I7131" i="15"/>
  <c r="I7211" i="15"/>
  <c r="N7211" i="15"/>
  <c r="I7300" i="15"/>
  <c r="N7300" i="15"/>
  <c r="I7390" i="15"/>
  <c r="N7390" i="15"/>
  <c r="I7490" i="15"/>
  <c r="N7490" i="15"/>
  <c r="I6622" i="15"/>
  <c r="N6622" i="15"/>
  <c r="I6743" i="15"/>
  <c r="N6743" i="15"/>
  <c r="I6820" i="15"/>
  <c r="N6820" i="15"/>
  <c r="N6894" i="15"/>
  <c r="I6894" i="15"/>
  <c r="I7018" i="15"/>
  <c r="N7018" i="15"/>
  <c r="N7102" i="15"/>
  <c r="I7102" i="15"/>
  <c r="I7182" i="15"/>
  <c r="N7182" i="15"/>
  <c r="I7271" i="15"/>
  <c r="N7271" i="15"/>
  <c r="N7356" i="15"/>
  <c r="I7356" i="15"/>
  <c r="N7455" i="15"/>
  <c r="I7455" i="15"/>
  <c r="I6264" i="15"/>
  <c r="N6264" i="15"/>
  <c r="I6336" i="15"/>
  <c r="N6336" i="15"/>
  <c r="I6402" i="15"/>
  <c r="N6402" i="15"/>
  <c r="N6468" i="15"/>
  <c r="I6468" i="15"/>
  <c r="I6546" i="15"/>
  <c r="N6546" i="15"/>
  <c r="N6610" i="15"/>
  <c r="I6610" i="15"/>
  <c r="N6721" i="15"/>
  <c r="I6721" i="15"/>
  <c r="I6790" i="15"/>
  <c r="N6790" i="15"/>
  <c r="N6854" i="15"/>
  <c r="I6854" i="15"/>
  <c r="I6924" i="15"/>
  <c r="N6924" i="15"/>
  <c r="I7033" i="15"/>
  <c r="N7033" i="15"/>
  <c r="I7108" i="15"/>
  <c r="N7108" i="15"/>
  <c r="N7179" i="15"/>
  <c r="I7179" i="15"/>
  <c r="I7257" i="15"/>
  <c r="N7257" i="15"/>
  <c r="I7331" i="15"/>
  <c r="N7331" i="15"/>
  <c r="I7410" i="15"/>
  <c r="N7410" i="15"/>
  <c r="I7485" i="15"/>
  <c r="N7485" i="15"/>
  <c r="I7559" i="15"/>
  <c r="N7559" i="15"/>
  <c r="N7639" i="15"/>
  <c r="I7639" i="15"/>
  <c r="I7716" i="15"/>
  <c r="N7716" i="15"/>
  <c r="I7795" i="15"/>
  <c r="N7795" i="15"/>
  <c r="N7886" i="15"/>
  <c r="I7886" i="15"/>
  <c r="I7459" i="15"/>
  <c r="N7459" i="15"/>
  <c r="N7532" i="15"/>
  <c r="I7532" i="15"/>
  <c r="N7610" i="15"/>
  <c r="I7610" i="15"/>
  <c r="N7690" i="15"/>
  <c r="I7690" i="15"/>
  <c r="I7766" i="15"/>
  <c r="N7766" i="15"/>
  <c r="I7852" i="15"/>
  <c r="N7852" i="15"/>
  <c r="I7561" i="15"/>
  <c r="N7561" i="15"/>
  <c r="I7641" i="15"/>
  <c r="N7641" i="15"/>
  <c r="I7718" i="15"/>
  <c r="N7718" i="15"/>
  <c r="I7798" i="15"/>
  <c r="N7798" i="15"/>
  <c r="I7888" i="15"/>
  <c r="N7888" i="15"/>
  <c r="N7613" i="15"/>
  <c r="I7613" i="15"/>
  <c r="N7692" i="15"/>
  <c r="I7692" i="15"/>
  <c r="N7768" i="15"/>
  <c r="I7768" i="15"/>
  <c r="I7854" i="15"/>
  <c r="N7854" i="15"/>
  <c r="N7585" i="15"/>
  <c r="I7585" i="15"/>
  <c r="I7664" i="15"/>
  <c r="N7664" i="15"/>
  <c r="N7739" i="15"/>
  <c r="I7739" i="15"/>
  <c r="I7822" i="15"/>
  <c r="N7822" i="15"/>
  <c r="I7566" i="15"/>
  <c r="N7566" i="15"/>
  <c r="N7644" i="15"/>
  <c r="I7644" i="15"/>
  <c r="I7722" i="15"/>
  <c r="N7722" i="15"/>
  <c r="I7803" i="15"/>
  <c r="N7803" i="15"/>
  <c r="I7896" i="15"/>
  <c r="N7896" i="15"/>
  <c r="I7625" i="15"/>
  <c r="N7625" i="15"/>
  <c r="I7704" i="15"/>
  <c r="N7704" i="15"/>
  <c r="I7784" i="15"/>
  <c r="N7784" i="15"/>
  <c r="N7869" i="15"/>
  <c r="I7869" i="15"/>
  <c r="I7608" i="15"/>
  <c r="N7608" i="15"/>
  <c r="I7687" i="15"/>
  <c r="N7687" i="15"/>
  <c r="I7762" i="15"/>
  <c r="N7762" i="15"/>
  <c r="I7850" i="15"/>
  <c r="N7850" i="15"/>
  <c r="I7253" i="15"/>
  <c r="N7253" i="15"/>
  <c r="N7318" i="15"/>
  <c r="I7318" i="15"/>
  <c r="I7387" i="15"/>
  <c r="N7387" i="15"/>
  <c r="I7454" i="15"/>
  <c r="N7454" i="15"/>
  <c r="I7518" i="15"/>
  <c r="N7518" i="15"/>
  <c r="I7586" i="15"/>
  <c r="N7586" i="15"/>
  <c r="I7654" i="15"/>
  <c r="N7654" i="15"/>
  <c r="I7721" i="15"/>
  <c r="N7721" i="15"/>
  <c r="I7791" i="15"/>
  <c r="N7791" i="15"/>
  <c r="N7857" i="15"/>
  <c r="I7857" i="15"/>
  <c r="I7925" i="15"/>
  <c r="N7925" i="15"/>
  <c r="I7936" i="15"/>
  <c r="N7936" i="15"/>
  <c r="I7901" i="15"/>
  <c r="N7901" i="15"/>
  <c r="N7912" i="15"/>
  <c r="I7912" i="15"/>
  <c r="I7831" i="15"/>
  <c r="N7831" i="15"/>
  <c r="I7897" i="15"/>
  <c r="N7897" i="15"/>
  <c r="I28" i="15"/>
  <c r="N28" i="15"/>
  <c r="N406" i="15"/>
  <c r="I406" i="15"/>
  <c r="N107" i="15"/>
  <c r="I107" i="15"/>
  <c r="N342" i="15"/>
  <c r="I342" i="15"/>
  <c r="I415" i="15"/>
  <c r="N415" i="15"/>
  <c r="N492" i="15"/>
  <c r="I492" i="15"/>
  <c r="N29" i="15"/>
  <c r="I29" i="15"/>
  <c r="I100" i="15"/>
  <c r="N100" i="15"/>
  <c r="I165" i="15"/>
  <c r="N165" i="15"/>
  <c r="I261" i="15"/>
  <c r="N261" i="15"/>
  <c r="N334" i="15"/>
  <c r="I334" i="15"/>
  <c r="I407" i="15"/>
  <c r="N407" i="15"/>
  <c r="I484" i="15"/>
  <c r="N484" i="15"/>
  <c r="N30" i="15"/>
  <c r="I30" i="15"/>
  <c r="N101" i="15"/>
  <c r="I101" i="15"/>
  <c r="N166" i="15"/>
  <c r="I166" i="15"/>
  <c r="N262" i="15"/>
  <c r="I262" i="15"/>
  <c r="N335" i="15"/>
  <c r="I335" i="15"/>
  <c r="I408" i="15"/>
  <c r="N408" i="15"/>
  <c r="N485" i="15"/>
  <c r="I485" i="15"/>
  <c r="N39" i="15"/>
  <c r="I39" i="15"/>
  <c r="I110" i="15"/>
  <c r="N110" i="15"/>
  <c r="N177" i="15"/>
  <c r="I177" i="15"/>
  <c r="I272" i="15"/>
  <c r="N272" i="15"/>
  <c r="I345" i="15"/>
  <c r="N345" i="15"/>
  <c r="N418" i="15"/>
  <c r="I418" i="15"/>
  <c r="N497" i="15"/>
  <c r="I497" i="15"/>
  <c r="I40" i="15"/>
  <c r="N40" i="15"/>
  <c r="I111" i="15"/>
  <c r="N111" i="15"/>
  <c r="I178" i="15"/>
  <c r="N178" i="15"/>
  <c r="I273" i="15"/>
  <c r="N273" i="15"/>
  <c r="N346" i="15"/>
  <c r="I346" i="15"/>
  <c r="N419" i="15"/>
  <c r="I419" i="15"/>
  <c r="I499" i="15"/>
  <c r="N499" i="15"/>
  <c r="I41" i="15"/>
  <c r="N41" i="15"/>
  <c r="I112" i="15"/>
  <c r="N112" i="15"/>
  <c r="I179" i="15"/>
  <c r="N179" i="15"/>
  <c r="I274" i="15"/>
  <c r="N274" i="15"/>
  <c r="N347" i="15"/>
  <c r="I347" i="15"/>
  <c r="I420" i="15"/>
  <c r="N420" i="15"/>
  <c r="N501" i="15"/>
  <c r="I501" i="15"/>
  <c r="I42" i="15"/>
  <c r="N42" i="15"/>
  <c r="N113" i="15"/>
  <c r="I113" i="15"/>
  <c r="I180" i="15"/>
  <c r="N180" i="15"/>
  <c r="N275" i="15"/>
  <c r="I275" i="15"/>
  <c r="I348" i="15"/>
  <c r="N348" i="15"/>
  <c r="I422" i="15"/>
  <c r="N422" i="15"/>
  <c r="N502" i="15"/>
  <c r="I502" i="15"/>
  <c r="I43" i="15"/>
  <c r="N43" i="15"/>
  <c r="N114" i="15"/>
  <c r="I114" i="15"/>
  <c r="N181" i="15"/>
  <c r="I181" i="15"/>
  <c r="N276" i="15"/>
  <c r="I276" i="15"/>
  <c r="I350" i="15"/>
  <c r="N350" i="15"/>
  <c r="I423" i="15"/>
  <c r="N423" i="15"/>
  <c r="N503" i="15"/>
  <c r="I503" i="15"/>
  <c r="N285" i="15"/>
  <c r="I285" i="15"/>
  <c r="N349" i="15"/>
  <c r="I349" i="15"/>
  <c r="I413" i="15"/>
  <c r="N413" i="15"/>
  <c r="N481" i="15"/>
  <c r="I481" i="15"/>
  <c r="I554" i="15"/>
  <c r="N554" i="15"/>
  <c r="I619" i="15"/>
  <c r="N619" i="15"/>
  <c r="I685" i="15"/>
  <c r="N685" i="15"/>
  <c r="I772" i="15"/>
  <c r="N772" i="15"/>
  <c r="I843" i="15"/>
  <c r="N843" i="15"/>
  <c r="I914" i="15"/>
  <c r="N914" i="15"/>
  <c r="N980" i="15"/>
  <c r="I980" i="15"/>
  <c r="N1047" i="15"/>
  <c r="I1047" i="15"/>
  <c r="I1111" i="15"/>
  <c r="N1111" i="15"/>
  <c r="I1176" i="15"/>
  <c r="N1176" i="15"/>
  <c r="N1247" i="15"/>
  <c r="I1247" i="15"/>
  <c r="N1390" i="15"/>
  <c r="I1390" i="15"/>
  <c r="I1490" i="15"/>
  <c r="N1490" i="15"/>
  <c r="I1554" i="15"/>
  <c r="N1554" i="15"/>
  <c r="I1618" i="15"/>
  <c r="N1618" i="15"/>
  <c r="N1692" i="15"/>
  <c r="I1692" i="15"/>
  <c r="I1770" i="15"/>
  <c r="N1770" i="15"/>
  <c r="I1852" i="15"/>
  <c r="N1852" i="15"/>
  <c r="I1933" i="15"/>
  <c r="N1933" i="15"/>
  <c r="I2018" i="15"/>
  <c r="N2018" i="15"/>
  <c r="N2186" i="15"/>
  <c r="I2186" i="15"/>
  <c r="N2283" i="15"/>
  <c r="I2283" i="15"/>
  <c r="N604" i="15"/>
  <c r="I604" i="15"/>
  <c r="I669" i="15"/>
  <c r="N669" i="15"/>
  <c r="I743" i="15"/>
  <c r="N743" i="15"/>
  <c r="N828" i="15"/>
  <c r="I828" i="15"/>
  <c r="N899" i="15"/>
  <c r="I899" i="15"/>
  <c r="N965" i="15"/>
  <c r="I965" i="15"/>
  <c r="I1029" i="15"/>
  <c r="N1029" i="15"/>
  <c r="I1096" i="15"/>
  <c r="N1096" i="15"/>
  <c r="I1161" i="15"/>
  <c r="N1161" i="15"/>
  <c r="I1230" i="15"/>
  <c r="N1230" i="15"/>
  <c r="I1375" i="15"/>
  <c r="N1375" i="15"/>
  <c r="I1475" i="15"/>
  <c r="N1475" i="15"/>
  <c r="N1539" i="15"/>
  <c r="I1539" i="15"/>
  <c r="N1603" i="15"/>
  <c r="I1603" i="15"/>
  <c r="I1670" i="15"/>
  <c r="N1670" i="15"/>
  <c r="I1749" i="15"/>
  <c r="N1749" i="15"/>
  <c r="I1834" i="15"/>
  <c r="N1834" i="15"/>
  <c r="I1912" i="15"/>
  <c r="N1912" i="15"/>
  <c r="I2001" i="15"/>
  <c r="N2001" i="15"/>
  <c r="I2160" i="15"/>
  <c r="N2160" i="15"/>
  <c r="N2257" i="15"/>
  <c r="I2257" i="15"/>
  <c r="I589" i="15"/>
  <c r="N589" i="15"/>
  <c r="N654" i="15"/>
  <c r="I654" i="15"/>
  <c r="I721" i="15"/>
  <c r="N721" i="15"/>
  <c r="N812" i="15"/>
  <c r="I812" i="15"/>
  <c r="N883" i="15"/>
  <c r="I883" i="15"/>
  <c r="N950" i="15"/>
  <c r="I950" i="15"/>
  <c r="N1014" i="15"/>
  <c r="I1014" i="15"/>
  <c r="I1081" i="15"/>
  <c r="N1081" i="15"/>
  <c r="N1146" i="15"/>
  <c r="I1146" i="15"/>
  <c r="N1214" i="15"/>
  <c r="I1214" i="15"/>
  <c r="N1359" i="15"/>
  <c r="I1359" i="15"/>
  <c r="N1460" i="15"/>
  <c r="I1460" i="15"/>
  <c r="N1524" i="15"/>
  <c r="I1524" i="15"/>
  <c r="N1588" i="15"/>
  <c r="I1588" i="15"/>
  <c r="I1653" i="15"/>
  <c r="N1653" i="15"/>
  <c r="I1732" i="15"/>
  <c r="N1732" i="15"/>
  <c r="I1813" i="15"/>
  <c r="N1813" i="15"/>
  <c r="N1892" i="15"/>
  <c r="I1892" i="15"/>
  <c r="I1984" i="15"/>
  <c r="N1984" i="15"/>
  <c r="I2139" i="15"/>
  <c r="N2139" i="15"/>
  <c r="I2232" i="15"/>
  <c r="N2232" i="15"/>
  <c r="I582" i="15"/>
  <c r="N582" i="15"/>
  <c r="I646" i="15"/>
  <c r="N646" i="15"/>
  <c r="I713" i="15"/>
  <c r="N713" i="15"/>
  <c r="N805" i="15"/>
  <c r="I805" i="15"/>
  <c r="N876" i="15"/>
  <c r="I876" i="15"/>
  <c r="N943" i="15"/>
  <c r="I943" i="15"/>
  <c r="N1007" i="15"/>
  <c r="I1007" i="15"/>
  <c r="I1074" i="15"/>
  <c r="N1074" i="15"/>
  <c r="N1139" i="15"/>
  <c r="I1139" i="15"/>
  <c r="I1207" i="15"/>
  <c r="N1207" i="15"/>
  <c r="I1352" i="15"/>
  <c r="N1352" i="15"/>
  <c r="I1453" i="15"/>
  <c r="N1453" i="15"/>
  <c r="I1517" i="15"/>
  <c r="N1517" i="15"/>
  <c r="I1581" i="15"/>
  <c r="N1581" i="15"/>
  <c r="I1645" i="15"/>
  <c r="N1645" i="15"/>
  <c r="I1724" i="15"/>
  <c r="N1724" i="15"/>
  <c r="I1804" i="15"/>
  <c r="N1804" i="15"/>
  <c r="I1884" i="15"/>
  <c r="N1884" i="15"/>
  <c r="I1973" i="15"/>
  <c r="N1973" i="15"/>
  <c r="N2131" i="15"/>
  <c r="I2131" i="15"/>
  <c r="I2222" i="15"/>
  <c r="N2222" i="15"/>
  <c r="I567" i="15"/>
  <c r="N567" i="15"/>
  <c r="N631" i="15"/>
  <c r="I631" i="15"/>
  <c r="N698" i="15"/>
  <c r="I698" i="15"/>
  <c r="I786" i="15"/>
  <c r="N786" i="15"/>
  <c r="I855" i="15"/>
  <c r="N855" i="15"/>
  <c r="I930" i="15"/>
  <c r="N930" i="15"/>
  <c r="I992" i="15"/>
  <c r="N992" i="15"/>
  <c r="N1059" i="15"/>
  <c r="I1059" i="15"/>
  <c r="N1124" i="15"/>
  <c r="I1124" i="15"/>
  <c r="N1188" i="15"/>
  <c r="I1188" i="15"/>
  <c r="N1330" i="15"/>
  <c r="I1330" i="15"/>
  <c r="I1403" i="15"/>
  <c r="N1403" i="15"/>
  <c r="I1502" i="15"/>
  <c r="N1502" i="15"/>
  <c r="I1566" i="15"/>
  <c r="N1566" i="15"/>
  <c r="N1630" i="15"/>
  <c r="I1630" i="15"/>
  <c r="I1707" i="15"/>
  <c r="N1707" i="15"/>
  <c r="I1787" i="15"/>
  <c r="N1787" i="15"/>
  <c r="N1867" i="15"/>
  <c r="I1867" i="15"/>
  <c r="I1955" i="15"/>
  <c r="N1955" i="15"/>
  <c r="N2114" i="15"/>
  <c r="I2114" i="15"/>
  <c r="I2202" i="15"/>
  <c r="N2202" i="15"/>
  <c r="I2300" i="15"/>
  <c r="N2300" i="15"/>
  <c r="I616" i="15"/>
  <c r="N616" i="15"/>
  <c r="I682" i="15"/>
  <c r="N682" i="15"/>
  <c r="N769" i="15"/>
  <c r="I769" i="15"/>
  <c r="N840" i="15"/>
  <c r="I840" i="15"/>
  <c r="I911" i="15"/>
  <c r="N911" i="15"/>
  <c r="N977" i="15"/>
  <c r="I977" i="15"/>
  <c r="N1044" i="15"/>
  <c r="I1044" i="15"/>
  <c r="I1108" i="15"/>
  <c r="N1108" i="15"/>
  <c r="I1173" i="15"/>
  <c r="N1173" i="15"/>
  <c r="N1244" i="15"/>
  <c r="I1244" i="15"/>
  <c r="I1387" i="15"/>
  <c r="N1387" i="15"/>
  <c r="I1487" i="15"/>
  <c r="N1487" i="15"/>
  <c r="I1551" i="15"/>
  <c r="N1551" i="15"/>
  <c r="I1615" i="15"/>
  <c r="N1615" i="15"/>
  <c r="N1685" i="15"/>
  <c r="I1685" i="15"/>
  <c r="I1767" i="15"/>
  <c r="N1767" i="15"/>
  <c r="I1848" i="15"/>
  <c r="N1848" i="15"/>
  <c r="N1929" i="15"/>
  <c r="I1929" i="15"/>
  <c r="I2014" i="15"/>
  <c r="N2014" i="15"/>
  <c r="N2176" i="15"/>
  <c r="I2176" i="15"/>
  <c r="N2280" i="15"/>
  <c r="I2280" i="15"/>
  <c r="N601" i="15"/>
  <c r="I601" i="15"/>
  <c r="N666" i="15"/>
  <c r="I666" i="15"/>
  <c r="N739" i="15"/>
  <c r="I739" i="15"/>
  <c r="N825" i="15"/>
  <c r="I825" i="15"/>
  <c r="N896" i="15"/>
  <c r="I896" i="15"/>
  <c r="N962" i="15"/>
  <c r="I962" i="15"/>
  <c r="N1026" i="15"/>
  <c r="I1026" i="15"/>
  <c r="N1093" i="15"/>
  <c r="I1093" i="15"/>
  <c r="I1158" i="15"/>
  <c r="N1158" i="15"/>
  <c r="N1227" i="15"/>
  <c r="I1227" i="15"/>
  <c r="N1372" i="15"/>
  <c r="I1372" i="15"/>
  <c r="N1472" i="15"/>
  <c r="I1472" i="15"/>
  <c r="I1536" i="15"/>
  <c r="N1536" i="15"/>
  <c r="I1600" i="15"/>
  <c r="N1600" i="15"/>
  <c r="N1667" i="15"/>
  <c r="I1667" i="15"/>
  <c r="I1746" i="15"/>
  <c r="N1746" i="15"/>
  <c r="I1829" i="15"/>
  <c r="N1829" i="15"/>
  <c r="I1908" i="15"/>
  <c r="N1908" i="15"/>
  <c r="N1997" i="15"/>
  <c r="I1997" i="15"/>
  <c r="N2156" i="15"/>
  <c r="I2156" i="15"/>
  <c r="I2252" i="15"/>
  <c r="N2252" i="15"/>
  <c r="N586" i="15"/>
  <c r="I586" i="15"/>
  <c r="I651" i="15"/>
  <c r="N651" i="15"/>
  <c r="N718" i="15"/>
  <c r="I718" i="15"/>
  <c r="N809" i="15"/>
  <c r="I809" i="15"/>
  <c r="I880" i="15"/>
  <c r="N880" i="15"/>
  <c r="I947" i="15"/>
  <c r="N947" i="15"/>
  <c r="N1011" i="15"/>
  <c r="I1011" i="15"/>
  <c r="I1078" i="15"/>
  <c r="N1078" i="15"/>
  <c r="I1143" i="15"/>
  <c r="N1143" i="15"/>
  <c r="N1211" i="15"/>
  <c r="I1211" i="15"/>
  <c r="N1356" i="15"/>
  <c r="I1356" i="15"/>
  <c r="I1457" i="15"/>
  <c r="N1457" i="15"/>
  <c r="I1521" i="15"/>
  <c r="N1521" i="15"/>
  <c r="I1585" i="15"/>
  <c r="N1585" i="15"/>
  <c r="I1650" i="15"/>
  <c r="N1650" i="15"/>
  <c r="N1729" i="15"/>
  <c r="I1729" i="15"/>
  <c r="I1809" i="15"/>
  <c r="N1809" i="15"/>
  <c r="I1889" i="15"/>
  <c r="N1889" i="15"/>
  <c r="N1980" i="15"/>
  <c r="I1980" i="15"/>
  <c r="I2135" i="15"/>
  <c r="N2135" i="15"/>
  <c r="I2228" i="15"/>
  <c r="N2228" i="15"/>
  <c r="N1657" i="15"/>
  <c r="I1657" i="15"/>
  <c r="I1727" i="15"/>
  <c r="N1727" i="15"/>
  <c r="N1798" i="15"/>
  <c r="I1798" i="15"/>
  <c r="I1869" i="15"/>
  <c r="N1869" i="15"/>
  <c r="N1942" i="15"/>
  <c r="I1942" i="15"/>
  <c r="N2015" i="15"/>
  <c r="I2015" i="15"/>
  <c r="I2162" i="15"/>
  <c r="N2162" i="15"/>
  <c r="N2233" i="15"/>
  <c r="I2233" i="15"/>
  <c r="I2366" i="15"/>
  <c r="N2366" i="15"/>
  <c r="I2431" i="15"/>
  <c r="N2431" i="15"/>
  <c r="I2497" i="15"/>
  <c r="N2497" i="15"/>
  <c r="N2608" i="15"/>
  <c r="I2608" i="15"/>
  <c r="I2689" i="15"/>
  <c r="N2689" i="15"/>
  <c r="I2785" i="15"/>
  <c r="N2785" i="15"/>
  <c r="N2911" i="15"/>
  <c r="I2911" i="15"/>
  <c r="N2989" i="15"/>
  <c r="I2989" i="15"/>
  <c r="N3064" i="15"/>
  <c r="I3064" i="15"/>
  <c r="N3145" i="15"/>
  <c r="I3145" i="15"/>
  <c r="I3237" i="15"/>
  <c r="N3237" i="15"/>
  <c r="N2375" i="15"/>
  <c r="I2375" i="15"/>
  <c r="I2440" i="15"/>
  <c r="N2440" i="15"/>
  <c r="I2508" i="15"/>
  <c r="N2508" i="15"/>
  <c r="N2619" i="15"/>
  <c r="I2619" i="15"/>
  <c r="I2700" i="15"/>
  <c r="N2700" i="15"/>
  <c r="I2797" i="15"/>
  <c r="N2797" i="15"/>
  <c r="N2921" i="15"/>
  <c r="I2921" i="15"/>
  <c r="N2999" i="15"/>
  <c r="I2999" i="15"/>
  <c r="N3074" i="15"/>
  <c r="I3074" i="15"/>
  <c r="I3158" i="15"/>
  <c r="N3158" i="15"/>
  <c r="I3248" i="15"/>
  <c r="N3248" i="15"/>
  <c r="I2393" i="15"/>
  <c r="N2393" i="15"/>
  <c r="N2457" i="15"/>
  <c r="I2457" i="15"/>
  <c r="N2526" i="15"/>
  <c r="I2526" i="15"/>
  <c r="N2640" i="15"/>
  <c r="I2640" i="15"/>
  <c r="I2723" i="15"/>
  <c r="N2723" i="15"/>
  <c r="I2819" i="15"/>
  <c r="N2819" i="15"/>
  <c r="N2940" i="15"/>
  <c r="I2940" i="15"/>
  <c r="I3020" i="15"/>
  <c r="N3020" i="15"/>
  <c r="N3095" i="15"/>
  <c r="I3095" i="15"/>
  <c r="N3181" i="15"/>
  <c r="I3181" i="15"/>
  <c r="I3272" i="15"/>
  <c r="N3272" i="15"/>
  <c r="N2187" i="15"/>
  <c r="I2187" i="15"/>
  <c r="N2256" i="15"/>
  <c r="I2256" i="15"/>
  <c r="I2386" i="15"/>
  <c r="N2386" i="15"/>
  <c r="I2450" i="15"/>
  <c r="N2450" i="15"/>
  <c r="I2518" i="15"/>
  <c r="N2518" i="15"/>
  <c r="I2632" i="15"/>
  <c r="N2632" i="15"/>
  <c r="I2714" i="15"/>
  <c r="N2714" i="15"/>
  <c r="I2811" i="15"/>
  <c r="N2811" i="15"/>
  <c r="N2932" i="15"/>
  <c r="I2932" i="15"/>
  <c r="I3010" i="15"/>
  <c r="N3010" i="15"/>
  <c r="N3087" i="15"/>
  <c r="I3087" i="15"/>
  <c r="I3171" i="15"/>
  <c r="N3171" i="15"/>
  <c r="I3262" i="15"/>
  <c r="N3262" i="15"/>
  <c r="I2403" i="15"/>
  <c r="N2403" i="15"/>
  <c r="I2469" i="15"/>
  <c r="N2469" i="15"/>
  <c r="N2539" i="15"/>
  <c r="I2539" i="15"/>
  <c r="I2653" i="15"/>
  <c r="N2653" i="15"/>
  <c r="I2748" i="15"/>
  <c r="N2748" i="15"/>
  <c r="N2831" i="15"/>
  <c r="I2831" i="15"/>
  <c r="N2957" i="15"/>
  <c r="I2957" i="15"/>
  <c r="N3032" i="15"/>
  <c r="I3032" i="15"/>
  <c r="I3106" i="15"/>
  <c r="N3106" i="15"/>
  <c r="I3196" i="15"/>
  <c r="N3196" i="15"/>
  <c r="I3291" i="15"/>
  <c r="N3291" i="15"/>
  <c r="I2412" i="15"/>
  <c r="N2412" i="15"/>
  <c r="I2478" i="15"/>
  <c r="N2478" i="15"/>
  <c r="I2548" i="15"/>
  <c r="N2548" i="15"/>
  <c r="I2668" i="15"/>
  <c r="N2668" i="15"/>
  <c r="I2762" i="15"/>
  <c r="N2762" i="15"/>
  <c r="N2886" i="15"/>
  <c r="I2886" i="15"/>
  <c r="N2967" i="15"/>
  <c r="I2967" i="15"/>
  <c r="N3042" i="15"/>
  <c r="I3042" i="15"/>
  <c r="N3117" i="15"/>
  <c r="I3117" i="15"/>
  <c r="I3209" i="15"/>
  <c r="N3209" i="15"/>
  <c r="N3312" i="15"/>
  <c r="I3312" i="15"/>
  <c r="I2421" i="15"/>
  <c r="N2421" i="15"/>
  <c r="I2487" i="15"/>
  <c r="N2487" i="15"/>
  <c r="N2560" i="15"/>
  <c r="I2560" i="15"/>
  <c r="I2678" i="15"/>
  <c r="N2678" i="15"/>
  <c r="I2774" i="15"/>
  <c r="N2774" i="15"/>
  <c r="I2896" i="15"/>
  <c r="N2896" i="15"/>
  <c r="N2977" i="15"/>
  <c r="I2977" i="15"/>
  <c r="I3052" i="15"/>
  <c r="N3052" i="15"/>
  <c r="N3129" i="15"/>
  <c r="I3129" i="15"/>
  <c r="I3223" i="15"/>
  <c r="N3223" i="15"/>
  <c r="I2373" i="15"/>
  <c r="N2373" i="15"/>
  <c r="I2438" i="15"/>
  <c r="N2438" i="15"/>
  <c r="I2505" i="15"/>
  <c r="N2505" i="15"/>
  <c r="N2616" i="15"/>
  <c r="I2616" i="15"/>
  <c r="I2697" i="15"/>
  <c r="N2697" i="15"/>
  <c r="I2794" i="15"/>
  <c r="N2794" i="15"/>
  <c r="I2919" i="15"/>
  <c r="N2919" i="15"/>
  <c r="N2997" i="15"/>
  <c r="I2997" i="15"/>
  <c r="N3072" i="15"/>
  <c r="I3072" i="15"/>
  <c r="I3155" i="15"/>
  <c r="N3155" i="15"/>
  <c r="I3246" i="15"/>
  <c r="N3246" i="15"/>
  <c r="I2620" i="15"/>
  <c r="N2620" i="15"/>
  <c r="I2691" i="15"/>
  <c r="N2691" i="15"/>
  <c r="I2778" i="15"/>
  <c r="N2778" i="15"/>
  <c r="I2891" i="15"/>
  <c r="N2891" i="15"/>
  <c r="I2963" i="15"/>
  <c r="N2963" i="15"/>
  <c r="I3029" i="15"/>
  <c r="N3029" i="15"/>
  <c r="I3094" i="15"/>
  <c r="N3094" i="15"/>
  <c r="I3164" i="15"/>
  <c r="N3164" i="15"/>
  <c r="N3233" i="15"/>
  <c r="I3233" i="15"/>
  <c r="N3304" i="15"/>
  <c r="I3304" i="15"/>
  <c r="I3385" i="15"/>
  <c r="N3385" i="15"/>
  <c r="I3468" i="15"/>
  <c r="N3468" i="15"/>
  <c r="I3550" i="15"/>
  <c r="N3550" i="15"/>
  <c r="I3632" i="15"/>
  <c r="N3632" i="15"/>
  <c r="N3752" i="15"/>
  <c r="I3752" i="15"/>
  <c r="I3827" i="15"/>
  <c r="N3827" i="15"/>
  <c r="I3900" i="15"/>
  <c r="N3900" i="15"/>
  <c r="I3980" i="15"/>
  <c r="N3980" i="15"/>
  <c r="N3396" i="15"/>
  <c r="I3396" i="15"/>
  <c r="I3479" i="15"/>
  <c r="N3479" i="15"/>
  <c r="N3563" i="15"/>
  <c r="I3563" i="15"/>
  <c r="N3643" i="15"/>
  <c r="I3643" i="15"/>
  <c r="I3763" i="15"/>
  <c r="N3763" i="15"/>
  <c r="N3837" i="15"/>
  <c r="I3837" i="15"/>
  <c r="I3910" i="15"/>
  <c r="N3910" i="15"/>
  <c r="I3991" i="15"/>
  <c r="N3991" i="15"/>
  <c r="I3388" i="15"/>
  <c r="N3388" i="15"/>
  <c r="I3470" i="15"/>
  <c r="N3470" i="15"/>
  <c r="I3552" i="15"/>
  <c r="N3552" i="15"/>
  <c r="N3635" i="15"/>
  <c r="I3635" i="15"/>
  <c r="I3755" i="15"/>
  <c r="N3755" i="15"/>
  <c r="I3829" i="15"/>
  <c r="N3829" i="15"/>
  <c r="N3902" i="15"/>
  <c r="I3902" i="15"/>
  <c r="I3982" i="15"/>
  <c r="N3982" i="15"/>
  <c r="I3193" i="15"/>
  <c r="N3193" i="15"/>
  <c r="I3260" i="15"/>
  <c r="N3260" i="15"/>
  <c r="N3338" i="15"/>
  <c r="I3338" i="15"/>
  <c r="I3417" i="15"/>
  <c r="N3417" i="15"/>
  <c r="I3501" i="15"/>
  <c r="N3501" i="15"/>
  <c r="N3586" i="15"/>
  <c r="I3586" i="15"/>
  <c r="N3663" i="15"/>
  <c r="I3663" i="15"/>
  <c r="N3784" i="15"/>
  <c r="I3784" i="15"/>
  <c r="I3857" i="15"/>
  <c r="N3857" i="15"/>
  <c r="I3931" i="15"/>
  <c r="N3931" i="15"/>
  <c r="I3308" i="15"/>
  <c r="N3308" i="15"/>
  <c r="I3390" i="15"/>
  <c r="N3390" i="15"/>
  <c r="N3473" i="15"/>
  <c r="I3473" i="15"/>
  <c r="I3555" i="15"/>
  <c r="N3555" i="15"/>
  <c r="I3637" i="15"/>
  <c r="N3637" i="15"/>
  <c r="I3757" i="15"/>
  <c r="N3757" i="15"/>
  <c r="N3831" i="15"/>
  <c r="I3831" i="15"/>
  <c r="N3904" i="15"/>
  <c r="I3904" i="15"/>
  <c r="I3984" i="15"/>
  <c r="N3984" i="15"/>
  <c r="N3359" i="15"/>
  <c r="I3359" i="15"/>
  <c r="I3442" i="15"/>
  <c r="N3442" i="15"/>
  <c r="I3522" i="15"/>
  <c r="N3522" i="15"/>
  <c r="I3607" i="15"/>
  <c r="N3607" i="15"/>
  <c r="I3730" i="15"/>
  <c r="N3730" i="15"/>
  <c r="I3805" i="15"/>
  <c r="N3805" i="15"/>
  <c r="I3878" i="15"/>
  <c r="N3878" i="15"/>
  <c r="N3956" i="15"/>
  <c r="I3956" i="15"/>
  <c r="N3371" i="15"/>
  <c r="I3371" i="15"/>
  <c r="I3453" i="15"/>
  <c r="N3453" i="15"/>
  <c r="I3533" i="15"/>
  <c r="N3533" i="15"/>
  <c r="I3617" i="15"/>
  <c r="N3617" i="15"/>
  <c r="N3741" i="15"/>
  <c r="I3741" i="15"/>
  <c r="N3815" i="15"/>
  <c r="I3815" i="15"/>
  <c r="I3888" i="15"/>
  <c r="N3888" i="15"/>
  <c r="I3968" i="15"/>
  <c r="N3968" i="15"/>
  <c r="I3384" i="15"/>
  <c r="N3384" i="15"/>
  <c r="N3466" i="15"/>
  <c r="I3466" i="15"/>
  <c r="I3549" i="15"/>
  <c r="N3549" i="15"/>
  <c r="I3631" i="15"/>
  <c r="N3631" i="15"/>
  <c r="I3751" i="15"/>
  <c r="N3751" i="15"/>
  <c r="I3825" i="15"/>
  <c r="N3825" i="15"/>
  <c r="I3899" i="15"/>
  <c r="N3899" i="15"/>
  <c r="I3979" i="15"/>
  <c r="N3979" i="15"/>
  <c r="I3354" i="15"/>
  <c r="N3354" i="15"/>
  <c r="I3424" i="15"/>
  <c r="N3424" i="15"/>
  <c r="I3498" i="15"/>
  <c r="N3498" i="15"/>
  <c r="I3574" i="15"/>
  <c r="N3574" i="15"/>
  <c r="I3642" i="15"/>
  <c r="N3642" i="15"/>
  <c r="I3753" i="15"/>
  <c r="N3753" i="15"/>
  <c r="I3818" i="15"/>
  <c r="N3818" i="15"/>
  <c r="I3882" i="15"/>
  <c r="N3882" i="15"/>
  <c r="I3946" i="15"/>
  <c r="N3946" i="15"/>
  <c r="I4018" i="15"/>
  <c r="N4018" i="15"/>
  <c r="N4084" i="15"/>
  <c r="I4084" i="15"/>
  <c r="N4153" i="15"/>
  <c r="I4153" i="15"/>
  <c r="N4227" i="15"/>
  <c r="I4227" i="15"/>
  <c r="N4304" i="15"/>
  <c r="I4304" i="15"/>
  <c r="I4379" i="15"/>
  <c r="N4379" i="15"/>
  <c r="I4453" i="15"/>
  <c r="N4453" i="15"/>
  <c r="I4532" i="15"/>
  <c r="N4532" i="15"/>
  <c r="I4606" i="15"/>
  <c r="N4606" i="15"/>
  <c r="I4685" i="15"/>
  <c r="N4685" i="15"/>
  <c r="I4776" i="15"/>
  <c r="N4776" i="15"/>
  <c r="N4036" i="15"/>
  <c r="I4036" i="15"/>
  <c r="I4101" i="15"/>
  <c r="N4101" i="15"/>
  <c r="I4173" i="15"/>
  <c r="N4173" i="15"/>
  <c r="I4247" i="15"/>
  <c r="N4247" i="15"/>
  <c r="I4325" i="15"/>
  <c r="N4325" i="15"/>
  <c r="N4398" i="15"/>
  <c r="I4398" i="15"/>
  <c r="N4472" i="15"/>
  <c r="I4472" i="15"/>
  <c r="I4552" i="15"/>
  <c r="N4552" i="15"/>
  <c r="N4626" i="15"/>
  <c r="I4626" i="15"/>
  <c r="I4710" i="15"/>
  <c r="N4710" i="15"/>
  <c r="I4826" i="15"/>
  <c r="N4826" i="15"/>
  <c r="N4053" i="15"/>
  <c r="I4053" i="15"/>
  <c r="I4118" i="15"/>
  <c r="N4118" i="15"/>
  <c r="I4192" i="15"/>
  <c r="N4192" i="15"/>
  <c r="I4268" i="15"/>
  <c r="N4268" i="15"/>
  <c r="I4344" i="15"/>
  <c r="N4344" i="15"/>
  <c r="I4419" i="15"/>
  <c r="N4419" i="15"/>
  <c r="N4496" i="15"/>
  <c r="I4496" i="15"/>
  <c r="I4572" i="15"/>
  <c r="N4572" i="15"/>
  <c r="N4645" i="15"/>
  <c r="I4645" i="15"/>
  <c r="N4732" i="15"/>
  <c r="I4732" i="15"/>
  <c r="I4012" i="15"/>
  <c r="N4012" i="15"/>
  <c r="I4078" i="15"/>
  <c r="N4078" i="15"/>
  <c r="I4148" i="15"/>
  <c r="N4148" i="15"/>
  <c r="N4222" i="15"/>
  <c r="I4222" i="15"/>
  <c r="N4298" i="15"/>
  <c r="I4298" i="15"/>
  <c r="I4373" i="15"/>
  <c r="N4373" i="15"/>
  <c r="I4447" i="15"/>
  <c r="N4447" i="15"/>
  <c r="I4526" i="15"/>
  <c r="N4526" i="15"/>
  <c r="I4600" i="15"/>
  <c r="N4600" i="15"/>
  <c r="I4679" i="15"/>
  <c r="N4679" i="15"/>
  <c r="N4767" i="15"/>
  <c r="I4767" i="15"/>
  <c r="I4039" i="15"/>
  <c r="N4039" i="15"/>
  <c r="I4104" i="15"/>
  <c r="N4104" i="15"/>
  <c r="I4176" i="15"/>
  <c r="N4176" i="15"/>
  <c r="I4250" i="15"/>
  <c r="N4250" i="15"/>
  <c r="I4328" i="15"/>
  <c r="N4328" i="15"/>
  <c r="I4402" i="15"/>
  <c r="N4402" i="15"/>
  <c r="N4476" i="15"/>
  <c r="I4476" i="15"/>
  <c r="I4556" i="15"/>
  <c r="N4556" i="15"/>
  <c r="I4629" i="15"/>
  <c r="N4629" i="15"/>
  <c r="I4713" i="15"/>
  <c r="N4713" i="15"/>
  <c r="N3990" i="15"/>
  <c r="I3990" i="15"/>
  <c r="I4056" i="15"/>
  <c r="N4056" i="15"/>
  <c r="N4121" i="15"/>
  <c r="I4121" i="15"/>
  <c r="I4196" i="15"/>
  <c r="N4196" i="15"/>
  <c r="I4273" i="15"/>
  <c r="N4273" i="15"/>
  <c r="N4348" i="15"/>
  <c r="I4348" i="15"/>
  <c r="I4422" i="15"/>
  <c r="N4422" i="15"/>
  <c r="N4501" i="15"/>
  <c r="I4501" i="15"/>
  <c r="I4575" i="15"/>
  <c r="N4575" i="15"/>
  <c r="I4648" i="15"/>
  <c r="N4648" i="15"/>
  <c r="N4736" i="15"/>
  <c r="I4736" i="15"/>
  <c r="I4016" i="15"/>
  <c r="N4016" i="15"/>
  <c r="N4082" i="15"/>
  <c r="I4082" i="15"/>
  <c r="I4151" i="15"/>
  <c r="N4151" i="15"/>
  <c r="I4225" i="15"/>
  <c r="N4225" i="15"/>
  <c r="N4301" i="15"/>
  <c r="I4301" i="15"/>
  <c r="I4376" i="15"/>
  <c r="N4376" i="15"/>
  <c r="I4451" i="15"/>
  <c r="N4451" i="15"/>
  <c r="I4530" i="15"/>
  <c r="N4530" i="15"/>
  <c r="I4604" i="15"/>
  <c r="N4604" i="15"/>
  <c r="I4682" i="15"/>
  <c r="N4682" i="15"/>
  <c r="N4774" i="15"/>
  <c r="I4774" i="15"/>
  <c r="I4033" i="15"/>
  <c r="N4033" i="15"/>
  <c r="I4099" i="15"/>
  <c r="N4099" i="15"/>
  <c r="I4170" i="15"/>
  <c r="N4170" i="15"/>
  <c r="I4245" i="15"/>
  <c r="N4245" i="15"/>
  <c r="I4323" i="15"/>
  <c r="N4323" i="15"/>
  <c r="N4396" i="15"/>
  <c r="I4396" i="15"/>
  <c r="I4470" i="15"/>
  <c r="N4470" i="15"/>
  <c r="I4550" i="15"/>
  <c r="N4550" i="15"/>
  <c r="I4623" i="15"/>
  <c r="N4623" i="15"/>
  <c r="I4706" i="15"/>
  <c r="N4706" i="15"/>
  <c r="I4807" i="15"/>
  <c r="N4807" i="15"/>
  <c r="I4195" i="15"/>
  <c r="N4195" i="15"/>
  <c r="I4262" i="15"/>
  <c r="N4262" i="15"/>
  <c r="I4329" i="15"/>
  <c r="N4329" i="15"/>
  <c r="N4393" i="15"/>
  <c r="I4393" i="15"/>
  <c r="N4458" i="15"/>
  <c r="I4458" i="15"/>
  <c r="I4528" i="15"/>
  <c r="N4528" i="15"/>
  <c r="I4593" i="15"/>
  <c r="N4593" i="15"/>
  <c r="I4659" i="15"/>
  <c r="N4659" i="15"/>
  <c r="I4735" i="15"/>
  <c r="N4735" i="15"/>
  <c r="I4809" i="15"/>
  <c r="N4809" i="15"/>
  <c r="I4883" i="15"/>
  <c r="N4883" i="15"/>
  <c r="I4959" i="15"/>
  <c r="N4959" i="15"/>
  <c r="N5032" i="15"/>
  <c r="I5032" i="15"/>
  <c r="I5109" i="15"/>
  <c r="N5109" i="15"/>
  <c r="I5187" i="15"/>
  <c r="N5187" i="15"/>
  <c r="I5264" i="15"/>
  <c r="N5264" i="15"/>
  <c r="I5338" i="15"/>
  <c r="N5338" i="15"/>
  <c r="I5411" i="15"/>
  <c r="N5411" i="15"/>
  <c r="I5489" i="15"/>
  <c r="N5489" i="15"/>
  <c r="I5572" i="15"/>
  <c r="N5572" i="15"/>
  <c r="I4821" i="15"/>
  <c r="N4821" i="15"/>
  <c r="N4894" i="15"/>
  <c r="I4894" i="15"/>
  <c r="I4969" i="15"/>
  <c r="N4969" i="15"/>
  <c r="I5042" i="15"/>
  <c r="N5042" i="15"/>
  <c r="N5119" i="15"/>
  <c r="I5119" i="15"/>
  <c r="I5197" i="15"/>
  <c r="N5197" i="15"/>
  <c r="I5274" i="15"/>
  <c r="N5274" i="15"/>
  <c r="N5349" i="15"/>
  <c r="I5349" i="15"/>
  <c r="I5422" i="15"/>
  <c r="N5422" i="15"/>
  <c r="N5500" i="15"/>
  <c r="I5500" i="15"/>
  <c r="I5584" i="15"/>
  <c r="N5584" i="15"/>
  <c r="N4840" i="15"/>
  <c r="I4840" i="15"/>
  <c r="I4914" i="15"/>
  <c r="N4914" i="15"/>
  <c r="N4988" i="15"/>
  <c r="I4988" i="15"/>
  <c r="I5062" i="15"/>
  <c r="N5062" i="15"/>
  <c r="N5140" i="15"/>
  <c r="I5140" i="15"/>
  <c r="I5218" i="15"/>
  <c r="N5218" i="15"/>
  <c r="I5294" i="15"/>
  <c r="N5294" i="15"/>
  <c r="I5368" i="15"/>
  <c r="N5368" i="15"/>
  <c r="I5441" i="15"/>
  <c r="N5441" i="15"/>
  <c r="I5522" i="15"/>
  <c r="N5522" i="15"/>
  <c r="I5609" i="15"/>
  <c r="N5609" i="15"/>
  <c r="I4869" i="15"/>
  <c r="N4869" i="15"/>
  <c r="I4944" i="15"/>
  <c r="N4944" i="15"/>
  <c r="I5017" i="15"/>
  <c r="N5017" i="15"/>
  <c r="I5092" i="15"/>
  <c r="N5092" i="15"/>
  <c r="N5169" i="15"/>
  <c r="I5169" i="15"/>
  <c r="I5247" i="15"/>
  <c r="N5247" i="15"/>
  <c r="I5323" i="15"/>
  <c r="N5323" i="15"/>
  <c r="N5397" i="15"/>
  <c r="I5397" i="15"/>
  <c r="N5472" i="15"/>
  <c r="I5472" i="15"/>
  <c r="I5555" i="15"/>
  <c r="N5555" i="15"/>
  <c r="I4824" i="15"/>
  <c r="N4824" i="15"/>
  <c r="I4898" i="15"/>
  <c r="N4898" i="15"/>
  <c r="N4972" i="15"/>
  <c r="I4972" i="15"/>
  <c r="N5045" i="15"/>
  <c r="I5045" i="15"/>
  <c r="I5123" i="15"/>
  <c r="N5123" i="15"/>
  <c r="N5201" i="15"/>
  <c r="I5201" i="15"/>
  <c r="I5278" i="15"/>
  <c r="N5278" i="15"/>
  <c r="I5352" i="15"/>
  <c r="N5352" i="15"/>
  <c r="N5425" i="15"/>
  <c r="I5425" i="15"/>
  <c r="I5504" i="15"/>
  <c r="N5504" i="15"/>
  <c r="I5590" i="15"/>
  <c r="N5590" i="15"/>
  <c r="N4797" i="15"/>
  <c r="I4797" i="15"/>
  <c r="I4871" i="15"/>
  <c r="N4871" i="15"/>
  <c r="I4946" i="15"/>
  <c r="N4946" i="15"/>
  <c r="I5019" i="15"/>
  <c r="N5019" i="15"/>
  <c r="N5094" i="15"/>
  <c r="I5094" i="15"/>
  <c r="I5171" i="15"/>
  <c r="N5171" i="15"/>
  <c r="I5252" i="15"/>
  <c r="N5252" i="15"/>
  <c r="I5326" i="15"/>
  <c r="N5326" i="15"/>
  <c r="N5399" i="15"/>
  <c r="I5399" i="15"/>
  <c r="I5474" i="15"/>
  <c r="N5474" i="15"/>
  <c r="I5558" i="15"/>
  <c r="N5558" i="15"/>
  <c r="N4845" i="15"/>
  <c r="I4845" i="15"/>
  <c r="I4920" i="15"/>
  <c r="N4920" i="15"/>
  <c r="I4993" i="15"/>
  <c r="N4993" i="15"/>
  <c r="I5068" i="15"/>
  <c r="N5068" i="15"/>
  <c r="I5144" i="15"/>
  <c r="N5144" i="15"/>
  <c r="N5222" i="15"/>
  <c r="I5222" i="15"/>
  <c r="I5298" i="15"/>
  <c r="N5298" i="15"/>
  <c r="I5373" i="15"/>
  <c r="N5373" i="15"/>
  <c r="I5446" i="15"/>
  <c r="N5446" i="15"/>
  <c r="I5528" i="15"/>
  <c r="N5528" i="15"/>
  <c r="I5614" i="15"/>
  <c r="N5614" i="15"/>
  <c r="N4817" i="15"/>
  <c r="I4817" i="15"/>
  <c r="N4891" i="15"/>
  <c r="I4891" i="15"/>
  <c r="I4967" i="15"/>
  <c r="N4967" i="15"/>
  <c r="I5040" i="15"/>
  <c r="N5040" i="15"/>
  <c r="I5117" i="15"/>
  <c r="N5117" i="15"/>
  <c r="I5195" i="15"/>
  <c r="N5195" i="15"/>
  <c r="N5272" i="15"/>
  <c r="I5272" i="15"/>
  <c r="N5346" i="15"/>
  <c r="I5346" i="15"/>
  <c r="I5419" i="15"/>
  <c r="N5419" i="15"/>
  <c r="I5498" i="15"/>
  <c r="N5498" i="15"/>
  <c r="I5582" i="15"/>
  <c r="N5582" i="15"/>
  <c r="I4714" i="15"/>
  <c r="N4714" i="15"/>
  <c r="I4779" i="15"/>
  <c r="N4779" i="15"/>
  <c r="N4844" i="15"/>
  <c r="I4844" i="15"/>
  <c r="I4909" i="15"/>
  <c r="N4909" i="15"/>
  <c r="I4974" i="15"/>
  <c r="N4974" i="15"/>
  <c r="I5038" i="15"/>
  <c r="N5038" i="15"/>
  <c r="I5106" i="15"/>
  <c r="N5106" i="15"/>
  <c r="I5173" i="15"/>
  <c r="N5173" i="15"/>
  <c r="I5240" i="15"/>
  <c r="N5240" i="15"/>
  <c r="I5308" i="15"/>
  <c r="N5308" i="15"/>
  <c r="N5372" i="15"/>
  <c r="I5372" i="15"/>
  <c r="I5436" i="15"/>
  <c r="N5436" i="15"/>
  <c r="I5506" i="15"/>
  <c r="N5506" i="15"/>
  <c r="N5579" i="15"/>
  <c r="I5579" i="15"/>
  <c r="I5657" i="15"/>
  <c r="N5657" i="15"/>
  <c r="I5738" i="15"/>
  <c r="N5738" i="15"/>
  <c r="I5813" i="15"/>
  <c r="N5813" i="15"/>
  <c r="N5952" i="15"/>
  <c r="I5952" i="15"/>
  <c r="I6029" i="15"/>
  <c r="N6029" i="15"/>
  <c r="I6126" i="15"/>
  <c r="N6126" i="15"/>
  <c r="I6203" i="15"/>
  <c r="N6203" i="15"/>
  <c r="I6286" i="15"/>
  <c r="N6286" i="15"/>
  <c r="I6380" i="15"/>
  <c r="N6380" i="15"/>
  <c r="I6465" i="15"/>
  <c r="N6465" i="15"/>
  <c r="I6563" i="15"/>
  <c r="N6563" i="15"/>
  <c r="I5688" i="15"/>
  <c r="N5688" i="15"/>
  <c r="N5767" i="15"/>
  <c r="I5767" i="15"/>
  <c r="I5841" i="15"/>
  <c r="N5841" i="15"/>
  <c r="N5980" i="15"/>
  <c r="I5980" i="15"/>
  <c r="N6064" i="15"/>
  <c r="I6064" i="15"/>
  <c r="N6155" i="15"/>
  <c r="I6155" i="15"/>
  <c r="I6237" i="15"/>
  <c r="N6237" i="15"/>
  <c r="N6325" i="15"/>
  <c r="I6325" i="15"/>
  <c r="I6414" i="15"/>
  <c r="N6414" i="15"/>
  <c r="I6501" i="15"/>
  <c r="N6501" i="15"/>
  <c r="I5630" i="15"/>
  <c r="N5630" i="15"/>
  <c r="I5710" i="15"/>
  <c r="N5710" i="15"/>
  <c r="I5788" i="15"/>
  <c r="N5788" i="15"/>
  <c r="I5926" i="15"/>
  <c r="N5926" i="15"/>
  <c r="I6000" i="15"/>
  <c r="N6000" i="15"/>
  <c r="N6094" i="15"/>
  <c r="I6094" i="15"/>
  <c r="I6174" i="15"/>
  <c r="N6174" i="15"/>
  <c r="I6256" i="15"/>
  <c r="N6256" i="15"/>
  <c r="N6348" i="15"/>
  <c r="I6348" i="15"/>
  <c r="I6437" i="15"/>
  <c r="N6437" i="15"/>
  <c r="I6533" i="15"/>
  <c r="N6533" i="15"/>
  <c r="I5662" i="15"/>
  <c r="N5662" i="15"/>
  <c r="I5741" i="15"/>
  <c r="N5741" i="15"/>
  <c r="I5816" i="15"/>
  <c r="N5816" i="15"/>
  <c r="I5955" i="15"/>
  <c r="N5955" i="15"/>
  <c r="I6032" i="15"/>
  <c r="N6032" i="15"/>
  <c r="I6130" i="15"/>
  <c r="N6130" i="15"/>
  <c r="I6207" i="15"/>
  <c r="N6207" i="15"/>
  <c r="N6291" i="15"/>
  <c r="I6291" i="15"/>
  <c r="I6383" i="15"/>
  <c r="N6383" i="15"/>
  <c r="N6469" i="15"/>
  <c r="I6469" i="15"/>
  <c r="N6567" i="15"/>
  <c r="I6567" i="15"/>
  <c r="I5692" i="15"/>
  <c r="N5692" i="15"/>
  <c r="N5772" i="15"/>
  <c r="I5772" i="15"/>
  <c r="I5845" i="15"/>
  <c r="N5845" i="15"/>
  <c r="N5984" i="15"/>
  <c r="I5984" i="15"/>
  <c r="I6067" i="15"/>
  <c r="N6067" i="15"/>
  <c r="I6158" i="15"/>
  <c r="N6158" i="15"/>
  <c r="I6240" i="15"/>
  <c r="N6240" i="15"/>
  <c r="N6329" i="15"/>
  <c r="I6329" i="15"/>
  <c r="N6418" i="15"/>
  <c r="I6418" i="15"/>
  <c r="I6510" i="15"/>
  <c r="N6510" i="15"/>
  <c r="N5643" i="15"/>
  <c r="I5643" i="15"/>
  <c r="I5724" i="15"/>
  <c r="N5724" i="15"/>
  <c r="N5800" i="15"/>
  <c r="I5800" i="15"/>
  <c r="I5938" i="15"/>
  <c r="N5938" i="15"/>
  <c r="N6012" i="15"/>
  <c r="I6012" i="15"/>
  <c r="I6111" i="15"/>
  <c r="N6111" i="15"/>
  <c r="I6190" i="15"/>
  <c r="N6190" i="15"/>
  <c r="I6271" i="15"/>
  <c r="N6271" i="15"/>
  <c r="N6363" i="15"/>
  <c r="I6363" i="15"/>
  <c r="N6450" i="15"/>
  <c r="I6450" i="15"/>
  <c r="I6548" i="15"/>
  <c r="N6548" i="15"/>
  <c r="I5675" i="15"/>
  <c r="N5675" i="15"/>
  <c r="I5755" i="15"/>
  <c r="N5755" i="15"/>
  <c r="N5829" i="15"/>
  <c r="I5829" i="15"/>
  <c r="I5968" i="15"/>
  <c r="N5968" i="15"/>
  <c r="N6046" i="15"/>
  <c r="I6046" i="15"/>
  <c r="I6142" i="15"/>
  <c r="N6142" i="15"/>
  <c r="I6221" i="15"/>
  <c r="N6221" i="15"/>
  <c r="I6309" i="15"/>
  <c r="N6309" i="15"/>
  <c r="N6398" i="15"/>
  <c r="I6398" i="15"/>
  <c r="N6486" i="15"/>
  <c r="I6486" i="15"/>
  <c r="I6584" i="15"/>
  <c r="N6584" i="15"/>
  <c r="N5707" i="15"/>
  <c r="I5707" i="15"/>
  <c r="I5784" i="15"/>
  <c r="N5784" i="15"/>
  <c r="I5922" i="15"/>
  <c r="N5922" i="15"/>
  <c r="I5996" i="15"/>
  <c r="N5996" i="15"/>
  <c r="I6089" i="15"/>
  <c r="N6089" i="15"/>
  <c r="N6171" i="15"/>
  <c r="I6171" i="15"/>
  <c r="I6253" i="15"/>
  <c r="N6253" i="15"/>
  <c r="I6345" i="15"/>
  <c r="N6345" i="15"/>
  <c r="I6432" i="15"/>
  <c r="N6432" i="15"/>
  <c r="I6528" i="15"/>
  <c r="N6528" i="15"/>
  <c r="N5477" i="15"/>
  <c r="I5477" i="15"/>
  <c r="I5541" i="15"/>
  <c r="N5541" i="15"/>
  <c r="I5608" i="15"/>
  <c r="N5608" i="15"/>
  <c r="N5676" i="15"/>
  <c r="I5676" i="15"/>
  <c r="N5746" i="15"/>
  <c r="I5746" i="15"/>
  <c r="I5811" i="15"/>
  <c r="N5811" i="15"/>
  <c r="I5940" i="15"/>
  <c r="N5940" i="15"/>
  <c r="N6005" i="15"/>
  <c r="I6005" i="15"/>
  <c r="I6088" i="15"/>
  <c r="N6088" i="15"/>
  <c r="I6161" i="15"/>
  <c r="N6161" i="15"/>
  <c r="I6232" i="15"/>
  <c r="N6232" i="15"/>
  <c r="I6312" i="15"/>
  <c r="N6312" i="15"/>
  <c r="I6388" i="15"/>
  <c r="N6388" i="15"/>
  <c r="N6463" i="15"/>
  <c r="I6463" i="15"/>
  <c r="N6550" i="15"/>
  <c r="I6550" i="15"/>
  <c r="I6623" i="15"/>
  <c r="N6623" i="15"/>
  <c r="I6744" i="15"/>
  <c r="N6744" i="15"/>
  <c r="I6821" i="15"/>
  <c r="N6821" i="15"/>
  <c r="I6896" i="15"/>
  <c r="N6896" i="15"/>
  <c r="N7019" i="15"/>
  <c r="I7019" i="15"/>
  <c r="N7103" i="15"/>
  <c r="I7103" i="15"/>
  <c r="I7183" i="15"/>
  <c r="N7183" i="15"/>
  <c r="N7272" i="15"/>
  <c r="I7272" i="15"/>
  <c r="N7357" i="15"/>
  <c r="I7357" i="15"/>
  <c r="N7456" i="15"/>
  <c r="I7456" i="15"/>
  <c r="N6597" i="15"/>
  <c r="I6597" i="15"/>
  <c r="I6716" i="15"/>
  <c r="N6716" i="15"/>
  <c r="I6795" i="15"/>
  <c r="N6795" i="15"/>
  <c r="N6869" i="15"/>
  <c r="I6869" i="15"/>
  <c r="I6948" i="15"/>
  <c r="N6948" i="15"/>
  <c r="N7077" i="15"/>
  <c r="I7077" i="15"/>
  <c r="I7157" i="15"/>
  <c r="N7157" i="15"/>
  <c r="I7241" i="15"/>
  <c r="N7241" i="15"/>
  <c r="N7327" i="15"/>
  <c r="I7327" i="15"/>
  <c r="I7418" i="15"/>
  <c r="N7418" i="15"/>
  <c r="I7519" i="15"/>
  <c r="N7519" i="15"/>
  <c r="I6646" i="15"/>
  <c r="N6646" i="15"/>
  <c r="N6769" i="15"/>
  <c r="I6769" i="15"/>
  <c r="I6842" i="15"/>
  <c r="N6842" i="15"/>
  <c r="N6921" i="15"/>
  <c r="I6921" i="15"/>
  <c r="I7039" i="15"/>
  <c r="N7039" i="15"/>
  <c r="N7124" i="15"/>
  <c r="I7124" i="15"/>
  <c r="N7206" i="15"/>
  <c r="I7206" i="15"/>
  <c r="N7296" i="15"/>
  <c r="I7296" i="15"/>
  <c r="I7396" i="15"/>
  <c r="N7396" i="15"/>
  <c r="I7497" i="15"/>
  <c r="N7497" i="15"/>
  <c r="I6617" i="15"/>
  <c r="N6617" i="15"/>
  <c r="N6739" i="15"/>
  <c r="I6739" i="15"/>
  <c r="I6816" i="15"/>
  <c r="N6816" i="15"/>
  <c r="I6890" i="15"/>
  <c r="N6890" i="15"/>
  <c r="I7013" i="15"/>
  <c r="N7013" i="15"/>
  <c r="N7097" i="15"/>
  <c r="I7097" i="15"/>
  <c r="I7177" i="15"/>
  <c r="N7177" i="15"/>
  <c r="I7265" i="15"/>
  <c r="N7265" i="15"/>
  <c r="N7352" i="15"/>
  <c r="I7352" i="15"/>
  <c r="I7448" i="15"/>
  <c r="N7448" i="15"/>
  <c r="I7548" i="15"/>
  <c r="N7548" i="15"/>
  <c r="N6657" i="15"/>
  <c r="I6657" i="15"/>
  <c r="I6780" i="15"/>
  <c r="N6780" i="15"/>
  <c r="N6853" i="15"/>
  <c r="I6853" i="15"/>
  <c r="N6933" i="15"/>
  <c r="I6933" i="15"/>
  <c r="I7062" i="15"/>
  <c r="N7062" i="15"/>
  <c r="I7139" i="15"/>
  <c r="N7139" i="15"/>
  <c r="I7220" i="15"/>
  <c r="N7220" i="15"/>
  <c r="I7309" i="15"/>
  <c r="N7309" i="15"/>
  <c r="I7399" i="15"/>
  <c r="N7399" i="15"/>
  <c r="I7499" i="15"/>
  <c r="N7499" i="15"/>
  <c r="I6601" i="15"/>
  <c r="N6601" i="15"/>
  <c r="N6722" i="15"/>
  <c r="I6722" i="15"/>
  <c r="I6800" i="15"/>
  <c r="N6800" i="15"/>
  <c r="I6874" i="15"/>
  <c r="N6874" i="15"/>
  <c r="I6953" i="15"/>
  <c r="N6953" i="15"/>
  <c r="N7081" i="15"/>
  <c r="I7081" i="15"/>
  <c r="N7170" i="15"/>
  <c r="I7170" i="15"/>
  <c r="N7258" i="15"/>
  <c r="I7258" i="15"/>
  <c r="I7344" i="15"/>
  <c r="N7344" i="15"/>
  <c r="N7438" i="15"/>
  <c r="I7438" i="15"/>
  <c r="I7538" i="15"/>
  <c r="N7538" i="15"/>
  <c r="N6659" i="15"/>
  <c r="I6659" i="15"/>
  <c r="I6783" i="15"/>
  <c r="N6783" i="15"/>
  <c r="N6856" i="15"/>
  <c r="I6856" i="15"/>
  <c r="I6935" i="15"/>
  <c r="N6935" i="15"/>
  <c r="I7064" i="15"/>
  <c r="N7064" i="15"/>
  <c r="N7141" i="15"/>
  <c r="I7141" i="15"/>
  <c r="I7222" i="15"/>
  <c r="N7222" i="15"/>
  <c r="I7312" i="15"/>
  <c r="N7312" i="15"/>
  <c r="N7403" i="15"/>
  <c r="I7403" i="15"/>
  <c r="I7501" i="15"/>
  <c r="N7501" i="15"/>
  <c r="N6631" i="15"/>
  <c r="I6631" i="15"/>
  <c r="N6756" i="15"/>
  <c r="I6756" i="15"/>
  <c r="I6829" i="15"/>
  <c r="N6829" i="15"/>
  <c r="I6905" i="15"/>
  <c r="N6905" i="15"/>
  <c r="I7027" i="15"/>
  <c r="N7027" i="15"/>
  <c r="I7112" i="15"/>
  <c r="N7112" i="15"/>
  <c r="I7191" i="15"/>
  <c r="N7191" i="15"/>
  <c r="N7281" i="15"/>
  <c r="I7281" i="15"/>
  <c r="N7366" i="15"/>
  <c r="I7366" i="15"/>
  <c r="I7466" i="15"/>
  <c r="N7466" i="15"/>
  <c r="I6272" i="15"/>
  <c r="N6272" i="15"/>
  <c r="I6344" i="15"/>
  <c r="N6344" i="15"/>
  <c r="N6411" i="15"/>
  <c r="I6411" i="15"/>
  <c r="I6476" i="15"/>
  <c r="N6476" i="15"/>
  <c r="I6554" i="15"/>
  <c r="N6554" i="15"/>
  <c r="I6618" i="15"/>
  <c r="N6618" i="15"/>
  <c r="N6729" i="15"/>
  <c r="I6729" i="15"/>
  <c r="I6798" i="15"/>
  <c r="N6798" i="15"/>
  <c r="N6863" i="15"/>
  <c r="I6863" i="15"/>
  <c r="I6932" i="15"/>
  <c r="N6932" i="15"/>
  <c r="N7041" i="15"/>
  <c r="I7041" i="15"/>
  <c r="I7117" i="15"/>
  <c r="N7117" i="15"/>
  <c r="I7187" i="15"/>
  <c r="N7187" i="15"/>
  <c r="I7266" i="15"/>
  <c r="N7266" i="15"/>
  <c r="I7341" i="15"/>
  <c r="N7341" i="15"/>
  <c r="N7419" i="15"/>
  <c r="I7419" i="15"/>
  <c r="I7495" i="15"/>
  <c r="N7495" i="15"/>
  <c r="N7570" i="15"/>
  <c r="I7570" i="15"/>
  <c r="N7649" i="15"/>
  <c r="I7649" i="15"/>
  <c r="N7725" i="15"/>
  <c r="I7725" i="15"/>
  <c r="I7806" i="15"/>
  <c r="N7806" i="15"/>
  <c r="I7911" i="15"/>
  <c r="N7911" i="15"/>
  <c r="N7468" i="15"/>
  <c r="I7468" i="15"/>
  <c r="I7541" i="15"/>
  <c r="N7541" i="15"/>
  <c r="I7620" i="15"/>
  <c r="N7620" i="15"/>
  <c r="N7699" i="15"/>
  <c r="I7699" i="15"/>
  <c r="I7776" i="15"/>
  <c r="N7776" i="15"/>
  <c r="I7862" i="15"/>
  <c r="N7862" i="15"/>
  <c r="N7573" i="15"/>
  <c r="I7573" i="15"/>
  <c r="N7651" i="15"/>
  <c r="I7651" i="15"/>
  <c r="N7727" i="15"/>
  <c r="I7727" i="15"/>
  <c r="N7810" i="15"/>
  <c r="I7810" i="15"/>
  <c r="I7920" i="15"/>
  <c r="N7920" i="15"/>
  <c r="I7622" i="15"/>
  <c r="N7622" i="15"/>
  <c r="I7701" i="15"/>
  <c r="N7701" i="15"/>
  <c r="N7779" i="15"/>
  <c r="I7779" i="15"/>
  <c r="I7866" i="15"/>
  <c r="N7866" i="15"/>
  <c r="N7595" i="15"/>
  <c r="I7595" i="15"/>
  <c r="I7674" i="15"/>
  <c r="N7674" i="15"/>
  <c r="N7748" i="15"/>
  <c r="I7748" i="15"/>
  <c r="N7834" i="15"/>
  <c r="I7834" i="15"/>
  <c r="N7576" i="15"/>
  <c r="I7576" i="15"/>
  <c r="I7655" i="15"/>
  <c r="N7655" i="15"/>
  <c r="I7731" i="15"/>
  <c r="N7731" i="15"/>
  <c r="I7813" i="15"/>
  <c r="N7813" i="15"/>
  <c r="I7556" i="15"/>
  <c r="N7556" i="15"/>
  <c r="N7635" i="15"/>
  <c r="I7635" i="15"/>
  <c r="I7714" i="15"/>
  <c r="N7714" i="15"/>
  <c r="I7793" i="15"/>
  <c r="N7793" i="15"/>
  <c r="I7879" i="15"/>
  <c r="N7879" i="15"/>
  <c r="I7617" i="15"/>
  <c r="N7617" i="15"/>
  <c r="N7696" i="15"/>
  <c r="I7696" i="15"/>
  <c r="N7774" i="15"/>
  <c r="I7774" i="15"/>
  <c r="I7860" i="15"/>
  <c r="N7860" i="15"/>
  <c r="I7261" i="15"/>
  <c r="N7261" i="15"/>
  <c r="I7326" i="15"/>
  <c r="N7326" i="15"/>
  <c r="I7395" i="15"/>
  <c r="N7395" i="15"/>
  <c r="N7462" i="15"/>
  <c r="I7462" i="15"/>
  <c r="N7526" i="15"/>
  <c r="I7526" i="15"/>
  <c r="I7594" i="15"/>
  <c r="N7594" i="15"/>
  <c r="I7662" i="15"/>
  <c r="N7662" i="15"/>
  <c r="I7729" i="15"/>
  <c r="N7729" i="15"/>
  <c r="N7800" i="15"/>
  <c r="I7800" i="15"/>
  <c r="N7865" i="15"/>
  <c r="I7865" i="15"/>
  <c r="N7935" i="15"/>
  <c r="I7935" i="15"/>
  <c r="I7900" i="15"/>
  <c r="N7900" i="15"/>
  <c r="I7910" i="15"/>
  <c r="N7910" i="15"/>
  <c r="I7922" i="15"/>
  <c r="N7922" i="15"/>
  <c r="I7840" i="15"/>
  <c r="N7840" i="15"/>
  <c r="N7906" i="15"/>
  <c r="I7906" i="15"/>
  <c r="I23" i="15"/>
  <c r="N23" i="15"/>
  <c r="I182" i="15"/>
  <c r="N182" i="15"/>
  <c r="N108" i="15"/>
  <c r="I108" i="15"/>
  <c r="I416" i="15"/>
  <c r="N416" i="15"/>
  <c r="N109" i="15"/>
  <c r="I109" i="15"/>
  <c r="N174" i="15"/>
  <c r="I174" i="15"/>
  <c r="N271" i="15"/>
  <c r="I271" i="15"/>
  <c r="I344" i="15"/>
  <c r="N344" i="15"/>
  <c r="I417" i="15"/>
  <c r="N417" i="15"/>
  <c r="I494" i="15"/>
  <c r="N494" i="15"/>
  <c r="I47" i="15"/>
  <c r="N47" i="15"/>
  <c r="I118" i="15"/>
  <c r="N118" i="15"/>
  <c r="I185" i="15"/>
  <c r="N185" i="15"/>
  <c r="I281" i="15"/>
  <c r="N281" i="15"/>
  <c r="I354" i="15"/>
  <c r="N354" i="15"/>
  <c r="N427" i="15"/>
  <c r="I427" i="15"/>
  <c r="I507" i="15"/>
  <c r="N507" i="15"/>
  <c r="N48" i="15"/>
  <c r="I48" i="15"/>
  <c r="I119" i="15"/>
  <c r="N119" i="15"/>
  <c r="I186" i="15"/>
  <c r="N186" i="15"/>
  <c r="N282" i="15"/>
  <c r="I282" i="15"/>
  <c r="N355" i="15"/>
  <c r="I355" i="15"/>
  <c r="N428" i="15"/>
  <c r="I428" i="15"/>
  <c r="N509" i="15"/>
  <c r="I509" i="15"/>
  <c r="I49" i="15"/>
  <c r="N49" i="15"/>
  <c r="N120" i="15"/>
  <c r="I120" i="15"/>
  <c r="I187" i="15"/>
  <c r="N187" i="15"/>
  <c r="N283" i="15"/>
  <c r="I283" i="15"/>
  <c r="I356" i="15"/>
  <c r="N356" i="15"/>
  <c r="I430" i="15"/>
  <c r="N430" i="15"/>
  <c r="N510" i="15"/>
  <c r="I510" i="15"/>
  <c r="I50" i="15"/>
  <c r="N50" i="15"/>
  <c r="N121" i="15"/>
  <c r="I121" i="15"/>
  <c r="N188" i="15"/>
  <c r="I188" i="15"/>
  <c r="I284" i="15"/>
  <c r="N284" i="15"/>
  <c r="I358" i="15"/>
  <c r="N358" i="15"/>
  <c r="I431" i="15"/>
  <c r="N431" i="15"/>
  <c r="I511" i="15"/>
  <c r="N511" i="15"/>
  <c r="N51" i="15"/>
  <c r="I51" i="15"/>
  <c r="I122" i="15"/>
  <c r="N122" i="15"/>
  <c r="I189" i="15"/>
  <c r="N189" i="15"/>
  <c r="I286" i="15"/>
  <c r="N286" i="15"/>
  <c r="I359" i="15"/>
  <c r="N359" i="15"/>
  <c r="I432" i="15"/>
  <c r="N432" i="15"/>
  <c r="I512" i="15"/>
  <c r="N512" i="15"/>
  <c r="I293" i="15"/>
  <c r="N293" i="15"/>
  <c r="N357" i="15"/>
  <c r="I357" i="15"/>
  <c r="I421" i="15"/>
  <c r="N421" i="15"/>
  <c r="I489" i="15"/>
  <c r="N489" i="15"/>
  <c r="I563" i="15"/>
  <c r="N563" i="15"/>
  <c r="I627" i="15"/>
  <c r="N627" i="15"/>
  <c r="N694" i="15"/>
  <c r="I694" i="15"/>
  <c r="I782" i="15"/>
  <c r="N782" i="15"/>
  <c r="I851" i="15"/>
  <c r="N851" i="15"/>
  <c r="I925" i="15"/>
  <c r="N925" i="15"/>
  <c r="N988" i="15"/>
  <c r="I988" i="15"/>
  <c r="N1055" i="15"/>
  <c r="I1055" i="15"/>
  <c r="N1120" i="15"/>
  <c r="I1120" i="15"/>
  <c r="N1184" i="15"/>
  <c r="I1184" i="15"/>
  <c r="I1255" i="15"/>
  <c r="N1255" i="15"/>
  <c r="I1399" i="15"/>
  <c r="N1399" i="15"/>
  <c r="I1498" i="15"/>
  <c r="N1498" i="15"/>
  <c r="I1562" i="15"/>
  <c r="N1562" i="15"/>
  <c r="I1626" i="15"/>
  <c r="N1626" i="15"/>
  <c r="I1701" i="15"/>
  <c r="N1701" i="15"/>
  <c r="I1781" i="15"/>
  <c r="N1781" i="15"/>
  <c r="I1863" i="15"/>
  <c r="N1863" i="15"/>
  <c r="I1949" i="15"/>
  <c r="N1949" i="15"/>
  <c r="I2027" i="15"/>
  <c r="N2027" i="15"/>
  <c r="I2197" i="15"/>
  <c r="N2197" i="15"/>
  <c r="I2295" i="15"/>
  <c r="N2295" i="15"/>
  <c r="I612" i="15"/>
  <c r="N612" i="15"/>
  <c r="N678" i="15"/>
  <c r="I678" i="15"/>
  <c r="N751" i="15"/>
  <c r="I751" i="15"/>
  <c r="I836" i="15"/>
  <c r="N836" i="15"/>
  <c r="N907" i="15"/>
  <c r="I907" i="15"/>
  <c r="N973" i="15"/>
  <c r="I973" i="15"/>
  <c r="N1040" i="15"/>
  <c r="I1040" i="15"/>
  <c r="I1104" i="15"/>
  <c r="N1104" i="15"/>
  <c r="I1169" i="15"/>
  <c r="N1169" i="15"/>
  <c r="I1240" i="15"/>
  <c r="N1240" i="15"/>
  <c r="I1383" i="15"/>
  <c r="N1383" i="15"/>
  <c r="I1483" i="15"/>
  <c r="N1483" i="15"/>
  <c r="N1547" i="15"/>
  <c r="I1547" i="15"/>
  <c r="I1611" i="15"/>
  <c r="N1611" i="15"/>
  <c r="I1679" i="15"/>
  <c r="N1679" i="15"/>
  <c r="I1761" i="15"/>
  <c r="N1761" i="15"/>
  <c r="I1844" i="15"/>
  <c r="N1844" i="15"/>
  <c r="I1925" i="15"/>
  <c r="N1925" i="15"/>
  <c r="I2010" i="15"/>
  <c r="N2010" i="15"/>
  <c r="I2171" i="15"/>
  <c r="N2171" i="15"/>
  <c r="I2274" i="15"/>
  <c r="N2274" i="15"/>
  <c r="N597" i="15"/>
  <c r="I597" i="15"/>
  <c r="N662" i="15"/>
  <c r="I662" i="15"/>
  <c r="N735" i="15"/>
  <c r="I735" i="15"/>
  <c r="N820" i="15"/>
  <c r="I820" i="15"/>
  <c r="N892" i="15"/>
  <c r="I892" i="15"/>
  <c r="I958" i="15"/>
  <c r="N958" i="15"/>
  <c r="I1022" i="15"/>
  <c r="N1022" i="15"/>
  <c r="N1089" i="15"/>
  <c r="I1089" i="15"/>
  <c r="N1154" i="15"/>
  <c r="I1154" i="15"/>
  <c r="I1223" i="15"/>
  <c r="N1223" i="15"/>
  <c r="N1368" i="15"/>
  <c r="I1368" i="15"/>
  <c r="N1468" i="15"/>
  <c r="I1468" i="15"/>
  <c r="I1532" i="15"/>
  <c r="N1532" i="15"/>
  <c r="I1596" i="15"/>
  <c r="N1596" i="15"/>
  <c r="I1662" i="15"/>
  <c r="N1662" i="15"/>
  <c r="I1741" i="15"/>
  <c r="N1741" i="15"/>
  <c r="I1824" i="15"/>
  <c r="N1824" i="15"/>
  <c r="N1902" i="15"/>
  <c r="I1902" i="15"/>
  <c r="I1993" i="15"/>
  <c r="N1993" i="15"/>
  <c r="N2151" i="15"/>
  <c r="I2151" i="15"/>
  <c r="N2247" i="15"/>
  <c r="I2247" i="15"/>
  <c r="N590" i="15"/>
  <c r="I590" i="15"/>
  <c r="I655" i="15"/>
  <c r="N655" i="15"/>
  <c r="I724" i="15"/>
  <c r="N724" i="15"/>
  <c r="N813" i="15"/>
  <c r="I813" i="15"/>
  <c r="N884" i="15"/>
  <c r="I884" i="15"/>
  <c r="N951" i="15"/>
  <c r="I951" i="15"/>
  <c r="N1015" i="15"/>
  <c r="I1015" i="15"/>
  <c r="N1082" i="15"/>
  <c r="I1082" i="15"/>
  <c r="I1147" i="15"/>
  <c r="N1147" i="15"/>
  <c r="I1215" i="15"/>
  <c r="N1215" i="15"/>
  <c r="I1360" i="15"/>
  <c r="N1360" i="15"/>
  <c r="N1461" i="15"/>
  <c r="I1461" i="15"/>
  <c r="I1525" i="15"/>
  <c r="N1525" i="15"/>
  <c r="N1589" i="15"/>
  <c r="I1589" i="15"/>
  <c r="I1654" i="15"/>
  <c r="N1654" i="15"/>
  <c r="I1733" i="15"/>
  <c r="N1733" i="15"/>
  <c r="N1814" i="15"/>
  <c r="I1814" i="15"/>
  <c r="I1894" i="15"/>
  <c r="N1894" i="15"/>
  <c r="I1985" i="15"/>
  <c r="N1985" i="15"/>
  <c r="I2141" i="15"/>
  <c r="N2141" i="15"/>
  <c r="I2237" i="15"/>
  <c r="N2237" i="15"/>
  <c r="I575" i="15"/>
  <c r="N575" i="15"/>
  <c r="N639" i="15"/>
  <c r="I639" i="15"/>
  <c r="I706" i="15"/>
  <c r="N706" i="15"/>
  <c r="I796" i="15"/>
  <c r="N796" i="15"/>
  <c r="I863" i="15"/>
  <c r="N863" i="15"/>
  <c r="I936" i="15"/>
  <c r="N936" i="15"/>
  <c r="I1000" i="15"/>
  <c r="N1000" i="15"/>
  <c r="N1067" i="15"/>
  <c r="I1067" i="15"/>
  <c r="I1132" i="15"/>
  <c r="N1132" i="15"/>
  <c r="I1196" i="15"/>
  <c r="N1196" i="15"/>
  <c r="N1344" i="15"/>
  <c r="I1344" i="15"/>
  <c r="I1446" i="15"/>
  <c r="N1446" i="15"/>
  <c r="I1510" i="15"/>
  <c r="N1510" i="15"/>
  <c r="I1574" i="15"/>
  <c r="N1574" i="15"/>
  <c r="I1638" i="15"/>
  <c r="N1638" i="15"/>
  <c r="N1716" i="15"/>
  <c r="I1716" i="15"/>
  <c r="I1796" i="15"/>
  <c r="N1796" i="15"/>
  <c r="I1876" i="15"/>
  <c r="N1876" i="15"/>
  <c r="N1965" i="15"/>
  <c r="I1965" i="15"/>
  <c r="I2123" i="15"/>
  <c r="N2123" i="15"/>
  <c r="N2213" i="15"/>
  <c r="I2213" i="15"/>
  <c r="I560" i="15"/>
  <c r="N560" i="15"/>
  <c r="I624" i="15"/>
  <c r="N624" i="15"/>
  <c r="I691" i="15"/>
  <c r="N691" i="15"/>
  <c r="I777" i="15"/>
  <c r="N777" i="15"/>
  <c r="I848" i="15"/>
  <c r="N848" i="15"/>
  <c r="I921" i="15"/>
  <c r="N921" i="15"/>
  <c r="N985" i="15"/>
  <c r="I985" i="15"/>
  <c r="N1052" i="15"/>
  <c r="I1052" i="15"/>
  <c r="I1117" i="15"/>
  <c r="N1117" i="15"/>
  <c r="I1181" i="15"/>
  <c r="N1181" i="15"/>
  <c r="N1252" i="15"/>
  <c r="I1252" i="15"/>
  <c r="N1395" i="15"/>
  <c r="I1395" i="15"/>
  <c r="I1495" i="15"/>
  <c r="N1495" i="15"/>
  <c r="I1559" i="15"/>
  <c r="N1559" i="15"/>
  <c r="I1623" i="15"/>
  <c r="N1623" i="15"/>
  <c r="N1698" i="15"/>
  <c r="I1698" i="15"/>
  <c r="N1776" i="15"/>
  <c r="I1776" i="15"/>
  <c r="N1857" i="15"/>
  <c r="I1857" i="15"/>
  <c r="I1941" i="15"/>
  <c r="N1941" i="15"/>
  <c r="N2024" i="15"/>
  <c r="I2024" i="15"/>
  <c r="I2193" i="15"/>
  <c r="N2193" i="15"/>
  <c r="I2291" i="15"/>
  <c r="N2291" i="15"/>
  <c r="N609" i="15"/>
  <c r="I609" i="15"/>
  <c r="N675" i="15"/>
  <c r="I675" i="15"/>
  <c r="N748" i="15"/>
  <c r="I748" i="15"/>
  <c r="N833" i="15"/>
  <c r="I833" i="15"/>
  <c r="N904" i="15"/>
  <c r="I904" i="15"/>
  <c r="N970" i="15"/>
  <c r="I970" i="15"/>
  <c r="N1037" i="15"/>
  <c r="I1037" i="15"/>
  <c r="N1101" i="15"/>
  <c r="I1101" i="15"/>
  <c r="N1166" i="15"/>
  <c r="I1166" i="15"/>
  <c r="N1237" i="15"/>
  <c r="I1237" i="15"/>
  <c r="N1380" i="15"/>
  <c r="I1380" i="15"/>
  <c r="I1480" i="15"/>
  <c r="N1480" i="15"/>
  <c r="I1544" i="15"/>
  <c r="N1544" i="15"/>
  <c r="I1608" i="15"/>
  <c r="N1608" i="15"/>
  <c r="I1676" i="15"/>
  <c r="N1676" i="15"/>
  <c r="I1755" i="15"/>
  <c r="N1755" i="15"/>
  <c r="N1840" i="15"/>
  <c r="I1840" i="15"/>
  <c r="I1921" i="15"/>
  <c r="N1921" i="15"/>
  <c r="I2006" i="15"/>
  <c r="N2006" i="15"/>
  <c r="I2167" i="15"/>
  <c r="N2167" i="15"/>
  <c r="I2270" i="15"/>
  <c r="N2270" i="15"/>
  <c r="N594" i="15"/>
  <c r="I594" i="15"/>
  <c r="I659" i="15"/>
  <c r="N659" i="15"/>
  <c r="I732" i="15"/>
  <c r="N732" i="15"/>
  <c r="I817" i="15"/>
  <c r="N817" i="15"/>
  <c r="I889" i="15"/>
  <c r="N889" i="15"/>
  <c r="N955" i="15"/>
  <c r="I955" i="15"/>
  <c r="I1019" i="15"/>
  <c r="N1019" i="15"/>
  <c r="I1086" i="15"/>
  <c r="N1086" i="15"/>
  <c r="N1151" i="15"/>
  <c r="I1151" i="15"/>
  <c r="I1219" i="15"/>
  <c r="N1219" i="15"/>
  <c r="N1365" i="15"/>
  <c r="I1365" i="15"/>
  <c r="I1465" i="15"/>
  <c r="N1465" i="15"/>
  <c r="I1529" i="15"/>
  <c r="N1529" i="15"/>
  <c r="I1593" i="15"/>
  <c r="N1593" i="15"/>
  <c r="I1659" i="15"/>
  <c r="N1659" i="15"/>
  <c r="I1738" i="15"/>
  <c r="N1738" i="15"/>
  <c r="I1819" i="15"/>
  <c r="N1819" i="15"/>
  <c r="N1898" i="15"/>
  <c r="I1898" i="15"/>
  <c r="N1989" i="15"/>
  <c r="I1989" i="15"/>
  <c r="N2146" i="15"/>
  <c r="I2146" i="15"/>
  <c r="I2242" i="15"/>
  <c r="N2242" i="15"/>
  <c r="N1665" i="15"/>
  <c r="I1665" i="15"/>
  <c r="I1735" i="15"/>
  <c r="N1735" i="15"/>
  <c r="N1806" i="15"/>
  <c r="I1806" i="15"/>
  <c r="I1877" i="15"/>
  <c r="N1877" i="15"/>
  <c r="I1956" i="15"/>
  <c r="N1956" i="15"/>
  <c r="N2023" i="15"/>
  <c r="I2023" i="15"/>
  <c r="I2170" i="15"/>
  <c r="N2170" i="15"/>
  <c r="N2245" i="15"/>
  <c r="I2245" i="15"/>
  <c r="N2374" i="15"/>
  <c r="I2374" i="15"/>
  <c r="I2439" i="15"/>
  <c r="N2439" i="15"/>
  <c r="I2506" i="15"/>
  <c r="N2506" i="15"/>
  <c r="I2618" i="15"/>
  <c r="N2618" i="15"/>
  <c r="I2698" i="15"/>
  <c r="N2698" i="15"/>
  <c r="I2796" i="15"/>
  <c r="N2796" i="15"/>
  <c r="I2920" i="15"/>
  <c r="N2920" i="15"/>
  <c r="N2998" i="15"/>
  <c r="I2998" i="15"/>
  <c r="I3073" i="15"/>
  <c r="N3073" i="15"/>
  <c r="I3157" i="15"/>
  <c r="N3157" i="15"/>
  <c r="I3247" i="15"/>
  <c r="N3247" i="15"/>
  <c r="I2384" i="15"/>
  <c r="N2384" i="15"/>
  <c r="I2448" i="15"/>
  <c r="N2448" i="15"/>
  <c r="I2516" i="15"/>
  <c r="N2516" i="15"/>
  <c r="I2630" i="15"/>
  <c r="N2630" i="15"/>
  <c r="I2712" i="15"/>
  <c r="N2712" i="15"/>
  <c r="N2809" i="15"/>
  <c r="I2809" i="15"/>
  <c r="I2930" i="15"/>
  <c r="N2930" i="15"/>
  <c r="N3008" i="15"/>
  <c r="I3008" i="15"/>
  <c r="N3084" i="15"/>
  <c r="I3084" i="15"/>
  <c r="I3169" i="15"/>
  <c r="N3169" i="15"/>
  <c r="I3259" i="15"/>
  <c r="N3259" i="15"/>
  <c r="N2401" i="15"/>
  <c r="I2401" i="15"/>
  <c r="N2467" i="15"/>
  <c r="I2467" i="15"/>
  <c r="I2536" i="15"/>
  <c r="N2536" i="15"/>
  <c r="N2650" i="15"/>
  <c r="I2650" i="15"/>
  <c r="N2742" i="15"/>
  <c r="I2742" i="15"/>
  <c r="N2828" i="15"/>
  <c r="I2828" i="15"/>
  <c r="N2953" i="15"/>
  <c r="I2953" i="15"/>
  <c r="N3030" i="15"/>
  <c r="I3030" i="15"/>
  <c r="I3104" i="15"/>
  <c r="N3104" i="15"/>
  <c r="N3194" i="15"/>
  <c r="I3194" i="15"/>
  <c r="N3286" i="15"/>
  <c r="I3286" i="15"/>
  <c r="I2195" i="15"/>
  <c r="N2195" i="15"/>
  <c r="N2271" i="15"/>
  <c r="I2271" i="15"/>
  <c r="I2394" i="15"/>
  <c r="N2394" i="15"/>
  <c r="I2460" i="15"/>
  <c r="N2460" i="15"/>
  <c r="I2527" i="15"/>
  <c r="N2527" i="15"/>
  <c r="N2641" i="15"/>
  <c r="I2641" i="15"/>
  <c r="I2724" i="15"/>
  <c r="N2724" i="15"/>
  <c r="I2820" i="15"/>
  <c r="N2820" i="15"/>
  <c r="N2941" i="15"/>
  <c r="I2941" i="15"/>
  <c r="I3022" i="15"/>
  <c r="N3022" i="15"/>
  <c r="N3096" i="15"/>
  <c r="I3096" i="15"/>
  <c r="I3182" i="15"/>
  <c r="N3182" i="15"/>
  <c r="I3273" i="15"/>
  <c r="N3273" i="15"/>
  <c r="N2411" i="15"/>
  <c r="I2411" i="15"/>
  <c r="N2477" i="15"/>
  <c r="I2477" i="15"/>
  <c r="N2547" i="15"/>
  <c r="I2547" i="15"/>
  <c r="I2666" i="15"/>
  <c r="N2666" i="15"/>
  <c r="N2761" i="15"/>
  <c r="I2761" i="15"/>
  <c r="I2885" i="15"/>
  <c r="N2885" i="15"/>
  <c r="N2966" i="15"/>
  <c r="I2966" i="15"/>
  <c r="I3041" i="15"/>
  <c r="N3041" i="15"/>
  <c r="N3116" i="15"/>
  <c r="I3116" i="15"/>
  <c r="N3208" i="15"/>
  <c r="I3208" i="15"/>
  <c r="N3311" i="15"/>
  <c r="I3311" i="15"/>
  <c r="N2420" i="15"/>
  <c r="I2420" i="15"/>
  <c r="I2486" i="15"/>
  <c r="N2486" i="15"/>
  <c r="N2557" i="15"/>
  <c r="I2557" i="15"/>
  <c r="N2677" i="15"/>
  <c r="I2677" i="15"/>
  <c r="N2773" i="15"/>
  <c r="I2773" i="15"/>
  <c r="I2895" i="15"/>
  <c r="N2895" i="15"/>
  <c r="N2976" i="15"/>
  <c r="I2976" i="15"/>
  <c r="I3051" i="15"/>
  <c r="N3051" i="15"/>
  <c r="I3126" i="15"/>
  <c r="N3126" i="15"/>
  <c r="N3222" i="15"/>
  <c r="I3222" i="15"/>
  <c r="N2307" i="15"/>
  <c r="I2307" i="15"/>
  <c r="I2429" i="15"/>
  <c r="N2429" i="15"/>
  <c r="I2495" i="15"/>
  <c r="N2495" i="15"/>
  <c r="N2606" i="15"/>
  <c r="I2606" i="15"/>
  <c r="I2687" i="15"/>
  <c r="N2687" i="15"/>
  <c r="I2783" i="15"/>
  <c r="N2783" i="15"/>
  <c r="N2908" i="15"/>
  <c r="I2908" i="15"/>
  <c r="N2986" i="15"/>
  <c r="I2986" i="15"/>
  <c r="I3062" i="15"/>
  <c r="N3062" i="15"/>
  <c r="N3140" i="15"/>
  <c r="I3140" i="15"/>
  <c r="I3234" i="15"/>
  <c r="N3234" i="15"/>
  <c r="I2381" i="15"/>
  <c r="N2381" i="15"/>
  <c r="I2446" i="15"/>
  <c r="N2446" i="15"/>
  <c r="I2514" i="15"/>
  <c r="N2514" i="15"/>
  <c r="I2627" i="15"/>
  <c r="N2627" i="15"/>
  <c r="N2706" i="15"/>
  <c r="I2706" i="15"/>
  <c r="I2807" i="15"/>
  <c r="N2807" i="15"/>
  <c r="N2928" i="15"/>
  <c r="I2928" i="15"/>
  <c r="N3006" i="15"/>
  <c r="I3006" i="15"/>
  <c r="I3082" i="15"/>
  <c r="N3082" i="15"/>
  <c r="I3166" i="15"/>
  <c r="N3166" i="15"/>
  <c r="I3256" i="15"/>
  <c r="N3256" i="15"/>
  <c r="N2629" i="15"/>
  <c r="I2629" i="15"/>
  <c r="I2699" i="15"/>
  <c r="N2699" i="15"/>
  <c r="I2786" i="15"/>
  <c r="N2786" i="15"/>
  <c r="I2902" i="15"/>
  <c r="N2902" i="15"/>
  <c r="I2971" i="15"/>
  <c r="N2971" i="15"/>
  <c r="I3037" i="15"/>
  <c r="N3037" i="15"/>
  <c r="I3102" i="15"/>
  <c r="N3102" i="15"/>
  <c r="N3172" i="15"/>
  <c r="I3172" i="15"/>
  <c r="I3241" i="15"/>
  <c r="N3241" i="15"/>
  <c r="N3314" i="15"/>
  <c r="I3314" i="15"/>
  <c r="N3395" i="15"/>
  <c r="I3395" i="15"/>
  <c r="N3477" i="15"/>
  <c r="I3477" i="15"/>
  <c r="I3562" i="15"/>
  <c r="N3562" i="15"/>
  <c r="N3641" i="15"/>
  <c r="I3641" i="15"/>
  <c r="N3762" i="15"/>
  <c r="I3762" i="15"/>
  <c r="I3836" i="15"/>
  <c r="N3836" i="15"/>
  <c r="I3909" i="15"/>
  <c r="N3909" i="15"/>
  <c r="I3989" i="15"/>
  <c r="N3989" i="15"/>
  <c r="N3405" i="15"/>
  <c r="I3405" i="15"/>
  <c r="N3489" i="15"/>
  <c r="I3489" i="15"/>
  <c r="I3575" i="15"/>
  <c r="N3575" i="15"/>
  <c r="I3652" i="15"/>
  <c r="N3652" i="15"/>
  <c r="N3772" i="15"/>
  <c r="I3772" i="15"/>
  <c r="I3846" i="15"/>
  <c r="N3846" i="15"/>
  <c r="N3919" i="15"/>
  <c r="I3919" i="15"/>
  <c r="I3316" i="15"/>
  <c r="N3316" i="15"/>
  <c r="I3397" i="15"/>
  <c r="N3397" i="15"/>
  <c r="I3480" i="15"/>
  <c r="N3480" i="15"/>
  <c r="N3565" i="15"/>
  <c r="I3565" i="15"/>
  <c r="I3644" i="15"/>
  <c r="N3644" i="15"/>
  <c r="I3764" i="15"/>
  <c r="N3764" i="15"/>
  <c r="I3838" i="15"/>
  <c r="N3838" i="15"/>
  <c r="N3911" i="15"/>
  <c r="I3911" i="15"/>
  <c r="I3131" i="15"/>
  <c r="N3131" i="15"/>
  <c r="N3201" i="15"/>
  <c r="I3201" i="15"/>
  <c r="N3269" i="15"/>
  <c r="I3269" i="15"/>
  <c r="I3347" i="15"/>
  <c r="N3347" i="15"/>
  <c r="N3428" i="15"/>
  <c r="I3428" i="15"/>
  <c r="I3511" i="15"/>
  <c r="N3511" i="15"/>
  <c r="I3595" i="15"/>
  <c r="N3595" i="15"/>
  <c r="N3718" i="15"/>
  <c r="I3718" i="15"/>
  <c r="N3793" i="15"/>
  <c r="I3793" i="15"/>
  <c r="I3867" i="15"/>
  <c r="N3867" i="15"/>
  <c r="I3940" i="15"/>
  <c r="N3940" i="15"/>
  <c r="N3318" i="15"/>
  <c r="I3318" i="15"/>
  <c r="N3400" i="15"/>
  <c r="I3400" i="15"/>
  <c r="I3484" i="15"/>
  <c r="N3484" i="15"/>
  <c r="N3568" i="15"/>
  <c r="I3568" i="15"/>
  <c r="I3646" i="15"/>
  <c r="N3646" i="15"/>
  <c r="I3766" i="15"/>
  <c r="N3766" i="15"/>
  <c r="I3840" i="15"/>
  <c r="N3840" i="15"/>
  <c r="I3913" i="15"/>
  <c r="N3913" i="15"/>
  <c r="N3290" i="15"/>
  <c r="I3290" i="15"/>
  <c r="N3370" i="15"/>
  <c r="I3370" i="15"/>
  <c r="N3451" i="15"/>
  <c r="I3451" i="15"/>
  <c r="I3532" i="15"/>
  <c r="N3532" i="15"/>
  <c r="N3616" i="15"/>
  <c r="I3616" i="15"/>
  <c r="N3740" i="15"/>
  <c r="I3740" i="15"/>
  <c r="I3814" i="15"/>
  <c r="N3814" i="15"/>
  <c r="I3887" i="15"/>
  <c r="N3887" i="15"/>
  <c r="I3967" i="15"/>
  <c r="N3967" i="15"/>
  <c r="I3383" i="15"/>
  <c r="N3383" i="15"/>
  <c r="I3465" i="15"/>
  <c r="N3465" i="15"/>
  <c r="N3548" i="15"/>
  <c r="I3548" i="15"/>
  <c r="I3630" i="15"/>
  <c r="N3630" i="15"/>
  <c r="I3750" i="15"/>
  <c r="N3750" i="15"/>
  <c r="I3824" i="15"/>
  <c r="N3824" i="15"/>
  <c r="I3897" i="15"/>
  <c r="N3897" i="15"/>
  <c r="N3978" i="15"/>
  <c r="I3978" i="15"/>
  <c r="N3394" i="15"/>
  <c r="I3394" i="15"/>
  <c r="I3476" i="15"/>
  <c r="N3476" i="15"/>
  <c r="I3558" i="15"/>
  <c r="N3558" i="15"/>
  <c r="I3640" i="15"/>
  <c r="N3640" i="15"/>
  <c r="N3760" i="15"/>
  <c r="I3760" i="15"/>
  <c r="I3835" i="15"/>
  <c r="N3835" i="15"/>
  <c r="I3908" i="15"/>
  <c r="N3908" i="15"/>
  <c r="N3988" i="15"/>
  <c r="I3988" i="15"/>
  <c r="I3362" i="15"/>
  <c r="N3362" i="15"/>
  <c r="I3434" i="15"/>
  <c r="N3434" i="15"/>
  <c r="N3507" i="15"/>
  <c r="I3507" i="15"/>
  <c r="I3582" i="15"/>
  <c r="N3582" i="15"/>
  <c r="N3650" i="15"/>
  <c r="I3650" i="15"/>
  <c r="I3761" i="15"/>
  <c r="N3761" i="15"/>
  <c r="N3826" i="15"/>
  <c r="I3826" i="15"/>
  <c r="I3890" i="15"/>
  <c r="N3890" i="15"/>
  <c r="I3961" i="15"/>
  <c r="N3961" i="15"/>
  <c r="I4026" i="15"/>
  <c r="N4026" i="15"/>
  <c r="I4092" i="15"/>
  <c r="N4092" i="15"/>
  <c r="I4162" i="15"/>
  <c r="N4162" i="15"/>
  <c r="I4237" i="15"/>
  <c r="N4237" i="15"/>
  <c r="N4314" i="15"/>
  <c r="I4314" i="15"/>
  <c r="N4388" i="15"/>
  <c r="I4388" i="15"/>
  <c r="N4462" i="15"/>
  <c r="I4462" i="15"/>
  <c r="I4542" i="15"/>
  <c r="N4542" i="15"/>
  <c r="N4615" i="15"/>
  <c r="I4615" i="15"/>
  <c r="I4695" i="15"/>
  <c r="N4695" i="15"/>
  <c r="I4793" i="15"/>
  <c r="N4793" i="15"/>
  <c r="N4044" i="15"/>
  <c r="I4044" i="15"/>
  <c r="I4109" i="15"/>
  <c r="N4109" i="15"/>
  <c r="N4182" i="15"/>
  <c r="I4182" i="15"/>
  <c r="I4257" i="15"/>
  <c r="N4257" i="15"/>
  <c r="N4334" i="15"/>
  <c r="I4334" i="15"/>
  <c r="I4407" i="15"/>
  <c r="N4407" i="15"/>
  <c r="I4485" i="15"/>
  <c r="N4485" i="15"/>
  <c r="N4562" i="15"/>
  <c r="I4562" i="15"/>
  <c r="I4635" i="15"/>
  <c r="N4635" i="15"/>
  <c r="I4720" i="15"/>
  <c r="N4720" i="15"/>
  <c r="N3995" i="15"/>
  <c r="I3995" i="15"/>
  <c r="I4061" i="15"/>
  <c r="N4061" i="15"/>
  <c r="I4126" i="15"/>
  <c r="N4126" i="15"/>
  <c r="N4201" i="15"/>
  <c r="I4201" i="15"/>
  <c r="I4278" i="15"/>
  <c r="N4278" i="15"/>
  <c r="I4354" i="15"/>
  <c r="N4354" i="15"/>
  <c r="N4428" i="15"/>
  <c r="I4428" i="15"/>
  <c r="I4507" i="15"/>
  <c r="N4507" i="15"/>
  <c r="I4581" i="15"/>
  <c r="N4581" i="15"/>
  <c r="I4656" i="15"/>
  <c r="N4656" i="15"/>
  <c r="N4742" i="15"/>
  <c r="I4742" i="15"/>
  <c r="N4021" i="15"/>
  <c r="I4021" i="15"/>
  <c r="N4087" i="15"/>
  <c r="I4087" i="15"/>
  <c r="I4157" i="15"/>
  <c r="N4157" i="15"/>
  <c r="I4231" i="15"/>
  <c r="N4231" i="15"/>
  <c r="I4308" i="15"/>
  <c r="N4308" i="15"/>
  <c r="N4382" i="15"/>
  <c r="I4382" i="15"/>
  <c r="N4456" i="15"/>
  <c r="I4456" i="15"/>
  <c r="N4535" i="15"/>
  <c r="I4535" i="15"/>
  <c r="N4610" i="15"/>
  <c r="I4610" i="15"/>
  <c r="I4690" i="15"/>
  <c r="N4690" i="15"/>
  <c r="I4784" i="15"/>
  <c r="N4784" i="15"/>
  <c r="I4047" i="15"/>
  <c r="N4047" i="15"/>
  <c r="I4112" i="15"/>
  <c r="N4112" i="15"/>
  <c r="N4185" i="15"/>
  <c r="I4185" i="15"/>
  <c r="I4260" i="15"/>
  <c r="N4260" i="15"/>
  <c r="N4338" i="15"/>
  <c r="I4338" i="15"/>
  <c r="I4411" i="15"/>
  <c r="N4411" i="15"/>
  <c r="I4489" i="15"/>
  <c r="N4489" i="15"/>
  <c r="I4565" i="15"/>
  <c r="N4565" i="15"/>
  <c r="I4638" i="15"/>
  <c r="N4638" i="15"/>
  <c r="I4724" i="15"/>
  <c r="N4724" i="15"/>
  <c r="N3998" i="15"/>
  <c r="I3998" i="15"/>
  <c r="I4064" i="15"/>
  <c r="N4064" i="15"/>
  <c r="N4129" i="15"/>
  <c r="I4129" i="15"/>
  <c r="N4206" i="15"/>
  <c r="I4206" i="15"/>
  <c r="N4282" i="15"/>
  <c r="I4282" i="15"/>
  <c r="N4357" i="15"/>
  <c r="I4357" i="15"/>
  <c r="I4431" i="15"/>
  <c r="N4431" i="15"/>
  <c r="N4510" i="15"/>
  <c r="I4510" i="15"/>
  <c r="N4584" i="15"/>
  <c r="I4584" i="15"/>
  <c r="N4660" i="15"/>
  <c r="I4660" i="15"/>
  <c r="I4747" i="15"/>
  <c r="N4747" i="15"/>
  <c r="I4024" i="15"/>
  <c r="N4024" i="15"/>
  <c r="N4090" i="15"/>
  <c r="I4090" i="15"/>
  <c r="I4160" i="15"/>
  <c r="N4160" i="15"/>
  <c r="I4234" i="15"/>
  <c r="N4234" i="15"/>
  <c r="N4311" i="15"/>
  <c r="I4311" i="15"/>
  <c r="I4386" i="15"/>
  <c r="N4386" i="15"/>
  <c r="N4460" i="15"/>
  <c r="I4460" i="15"/>
  <c r="N4540" i="15"/>
  <c r="I4540" i="15"/>
  <c r="I4613" i="15"/>
  <c r="N4613" i="15"/>
  <c r="I4693" i="15"/>
  <c r="N4693" i="15"/>
  <c r="N4789" i="15"/>
  <c r="I4789" i="15"/>
  <c r="N4042" i="15"/>
  <c r="I4042" i="15"/>
  <c r="I4107" i="15"/>
  <c r="N4107" i="15"/>
  <c r="N4180" i="15"/>
  <c r="I4180" i="15"/>
  <c r="I4255" i="15"/>
  <c r="N4255" i="15"/>
  <c r="N4332" i="15"/>
  <c r="I4332" i="15"/>
  <c r="I4405" i="15"/>
  <c r="N4405" i="15"/>
  <c r="N4483" i="15"/>
  <c r="I4483" i="15"/>
  <c r="I4559" i="15"/>
  <c r="N4559" i="15"/>
  <c r="I4632" i="15"/>
  <c r="N4632" i="15"/>
  <c r="N4718" i="15"/>
  <c r="I4718" i="15"/>
  <c r="I4137" i="15"/>
  <c r="N4137" i="15"/>
  <c r="I4204" i="15"/>
  <c r="N4204" i="15"/>
  <c r="I4271" i="15"/>
  <c r="N4271" i="15"/>
  <c r="I4337" i="15"/>
  <c r="N4337" i="15"/>
  <c r="I4401" i="15"/>
  <c r="N4401" i="15"/>
  <c r="N4466" i="15"/>
  <c r="I4466" i="15"/>
  <c r="I4536" i="15"/>
  <c r="N4536" i="15"/>
  <c r="I4601" i="15"/>
  <c r="N4601" i="15"/>
  <c r="I4669" i="15"/>
  <c r="N4669" i="15"/>
  <c r="N4744" i="15"/>
  <c r="I4744" i="15"/>
  <c r="I4819" i="15"/>
  <c r="N4819" i="15"/>
  <c r="N4893" i="15"/>
  <c r="I4893" i="15"/>
  <c r="I4968" i="15"/>
  <c r="N4968" i="15"/>
  <c r="I5041" i="15"/>
  <c r="N5041" i="15"/>
  <c r="I5118" i="15"/>
  <c r="N5118" i="15"/>
  <c r="I5196" i="15"/>
  <c r="N5196" i="15"/>
  <c r="I5273" i="15"/>
  <c r="N5273" i="15"/>
  <c r="I5347" i="15"/>
  <c r="N5347" i="15"/>
  <c r="I5421" i="15"/>
  <c r="N5421" i="15"/>
  <c r="I5499" i="15"/>
  <c r="N5499" i="15"/>
  <c r="N5583" i="15"/>
  <c r="I5583" i="15"/>
  <c r="N4830" i="15"/>
  <c r="I4830" i="15"/>
  <c r="I4904" i="15"/>
  <c r="N4904" i="15"/>
  <c r="I4978" i="15"/>
  <c r="N4978" i="15"/>
  <c r="I5051" i="15"/>
  <c r="N5051" i="15"/>
  <c r="I5128" i="15"/>
  <c r="N5128" i="15"/>
  <c r="I5206" i="15"/>
  <c r="N5206" i="15"/>
  <c r="I5284" i="15"/>
  <c r="N5284" i="15"/>
  <c r="I5358" i="15"/>
  <c r="N5358" i="15"/>
  <c r="I5431" i="15"/>
  <c r="N5431" i="15"/>
  <c r="I5511" i="15"/>
  <c r="N5511" i="15"/>
  <c r="I5597" i="15"/>
  <c r="N5597" i="15"/>
  <c r="I4849" i="15"/>
  <c r="N4849" i="15"/>
  <c r="N4924" i="15"/>
  <c r="I4924" i="15"/>
  <c r="I4997" i="15"/>
  <c r="N4997" i="15"/>
  <c r="I5073" i="15"/>
  <c r="N5073" i="15"/>
  <c r="I5149" i="15"/>
  <c r="N5149" i="15"/>
  <c r="I5227" i="15"/>
  <c r="N5227" i="15"/>
  <c r="I5303" i="15"/>
  <c r="N5303" i="15"/>
  <c r="N5377" i="15"/>
  <c r="I5377" i="15"/>
  <c r="I5450" i="15"/>
  <c r="N5450" i="15"/>
  <c r="N5532" i="15"/>
  <c r="I5532" i="15"/>
  <c r="I5620" i="15"/>
  <c r="N5620" i="15"/>
  <c r="N4878" i="15"/>
  <c r="I4878" i="15"/>
  <c r="I4953" i="15"/>
  <c r="N4953" i="15"/>
  <c r="I5026" i="15"/>
  <c r="N5026" i="15"/>
  <c r="I5103" i="15"/>
  <c r="N5103" i="15"/>
  <c r="I5179" i="15"/>
  <c r="N5179" i="15"/>
  <c r="I5258" i="15"/>
  <c r="N5258" i="15"/>
  <c r="I5333" i="15"/>
  <c r="N5333" i="15"/>
  <c r="I5406" i="15"/>
  <c r="N5406" i="15"/>
  <c r="I5482" i="15"/>
  <c r="N5482" i="15"/>
  <c r="I5566" i="15"/>
  <c r="N5566" i="15"/>
  <c r="I4833" i="15"/>
  <c r="N4833" i="15"/>
  <c r="N4907" i="15"/>
  <c r="I4907" i="15"/>
  <c r="N4981" i="15"/>
  <c r="I4981" i="15"/>
  <c r="I5055" i="15"/>
  <c r="N5055" i="15"/>
  <c r="N5132" i="15"/>
  <c r="I5132" i="15"/>
  <c r="N5210" i="15"/>
  <c r="I5210" i="15"/>
  <c r="I5287" i="15"/>
  <c r="N5287" i="15"/>
  <c r="I5361" i="15"/>
  <c r="N5361" i="15"/>
  <c r="I5434" i="15"/>
  <c r="N5434" i="15"/>
  <c r="I5514" i="15"/>
  <c r="N5514" i="15"/>
  <c r="N5602" i="15"/>
  <c r="I5602" i="15"/>
  <c r="I4806" i="15"/>
  <c r="N4806" i="15"/>
  <c r="I4880" i="15"/>
  <c r="N4880" i="15"/>
  <c r="I4955" i="15"/>
  <c r="N4955" i="15"/>
  <c r="I5028" i="15"/>
  <c r="N5028" i="15"/>
  <c r="I5105" i="15"/>
  <c r="N5105" i="15"/>
  <c r="N5182" i="15"/>
  <c r="I5182" i="15"/>
  <c r="N5261" i="15"/>
  <c r="I5261" i="15"/>
  <c r="I5335" i="15"/>
  <c r="N5335" i="15"/>
  <c r="N5408" i="15"/>
  <c r="I5408" i="15"/>
  <c r="I5484" i="15"/>
  <c r="N5484" i="15"/>
  <c r="I5568" i="15"/>
  <c r="N5568" i="15"/>
  <c r="N4854" i="15"/>
  <c r="I4854" i="15"/>
  <c r="I4929" i="15"/>
  <c r="N4929" i="15"/>
  <c r="I5002" i="15"/>
  <c r="N5002" i="15"/>
  <c r="N5077" i="15"/>
  <c r="I5077" i="15"/>
  <c r="I5153" i="15"/>
  <c r="N5153" i="15"/>
  <c r="I5231" i="15"/>
  <c r="N5231" i="15"/>
  <c r="I5309" i="15"/>
  <c r="N5309" i="15"/>
  <c r="I5382" i="15"/>
  <c r="N5382" i="15"/>
  <c r="I5455" i="15"/>
  <c r="N5455" i="15"/>
  <c r="I5538" i="15"/>
  <c r="N5538" i="15"/>
  <c r="I5625" i="15"/>
  <c r="N5625" i="15"/>
  <c r="I4827" i="15"/>
  <c r="N4827" i="15"/>
  <c r="I4902" i="15"/>
  <c r="N4902" i="15"/>
  <c r="I4976" i="15"/>
  <c r="N4976" i="15"/>
  <c r="I5049" i="15"/>
  <c r="N5049" i="15"/>
  <c r="I5126" i="15"/>
  <c r="N5126" i="15"/>
  <c r="I5204" i="15"/>
  <c r="N5204" i="15"/>
  <c r="I5281" i="15"/>
  <c r="N5281" i="15"/>
  <c r="I5355" i="15"/>
  <c r="N5355" i="15"/>
  <c r="N5429" i="15"/>
  <c r="I5429" i="15"/>
  <c r="N5508" i="15"/>
  <c r="I5508" i="15"/>
  <c r="I5595" i="15"/>
  <c r="N5595" i="15"/>
  <c r="I4722" i="15"/>
  <c r="N4722" i="15"/>
  <c r="I4787" i="15"/>
  <c r="N4787" i="15"/>
  <c r="I4852" i="15"/>
  <c r="N4852" i="15"/>
  <c r="I4918" i="15"/>
  <c r="N4918" i="15"/>
  <c r="I4982" i="15"/>
  <c r="N4982" i="15"/>
  <c r="I5046" i="15"/>
  <c r="N5046" i="15"/>
  <c r="I5114" i="15"/>
  <c r="N5114" i="15"/>
  <c r="N5181" i="15"/>
  <c r="I5181" i="15"/>
  <c r="I5251" i="15"/>
  <c r="N5251" i="15"/>
  <c r="I5316" i="15"/>
  <c r="N5316" i="15"/>
  <c r="N5380" i="15"/>
  <c r="I5380" i="15"/>
  <c r="I5444" i="15"/>
  <c r="N5444" i="15"/>
  <c r="N5515" i="15"/>
  <c r="I5515" i="15"/>
  <c r="N5591" i="15"/>
  <c r="I5591" i="15"/>
  <c r="I5668" i="15"/>
  <c r="N5668" i="15"/>
  <c r="N5748" i="15"/>
  <c r="I5748" i="15"/>
  <c r="I5822" i="15"/>
  <c r="N5822" i="15"/>
  <c r="I5961" i="15"/>
  <c r="N5961" i="15"/>
  <c r="I6038" i="15"/>
  <c r="N6038" i="15"/>
  <c r="I6135" i="15"/>
  <c r="N6135" i="15"/>
  <c r="I6212" i="15"/>
  <c r="N6212" i="15"/>
  <c r="I6300" i="15"/>
  <c r="N6300" i="15"/>
  <c r="I6390" i="15"/>
  <c r="N6390" i="15"/>
  <c r="I6475" i="15"/>
  <c r="N6475" i="15"/>
  <c r="N6575" i="15"/>
  <c r="I6575" i="15"/>
  <c r="N5699" i="15"/>
  <c r="I5699" i="15"/>
  <c r="I5777" i="15"/>
  <c r="N5777" i="15"/>
  <c r="N5850" i="15"/>
  <c r="I5850" i="15"/>
  <c r="N5990" i="15"/>
  <c r="I5990" i="15"/>
  <c r="I6074" i="15"/>
  <c r="N6074" i="15"/>
  <c r="N6164" i="15"/>
  <c r="I6164" i="15"/>
  <c r="N6246" i="15"/>
  <c r="I6246" i="15"/>
  <c r="I6337" i="15"/>
  <c r="N6337" i="15"/>
  <c r="I6424" i="15"/>
  <c r="N6424" i="15"/>
  <c r="I6519" i="15"/>
  <c r="N6519" i="15"/>
  <c r="I5639" i="15"/>
  <c r="N5639" i="15"/>
  <c r="N5720" i="15"/>
  <c r="I5720" i="15"/>
  <c r="I5797" i="15"/>
  <c r="N5797" i="15"/>
  <c r="I5935" i="15"/>
  <c r="N5935" i="15"/>
  <c r="I6009" i="15"/>
  <c r="N6009" i="15"/>
  <c r="I6106" i="15"/>
  <c r="N6106" i="15"/>
  <c r="N6185" i="15"/>
  <c r="I6185" i="15"/>
  <c r="N6267" i="15"/>
  <c r="I6267" i="15"/>
  <c r="I6359" i="15"/>
  <c r="N6359" i="15"/>
  <c r="I6447" i="15"/>
  <c r="N6447" i="15"/>
  <c r="I6544" i="15"/>
  <c r="N6544" i="15"/>
  <c r="I5671" i="15"/>
  <c r="N5671" i="15"/>
  <c r="I5751" i="15"/>
  <c r="N5751" i="15"/>
  <c r="N5825" i="15"/>
  <c r="I5825" i="15"/>
  <c r="N5964" i="15"/>
  <c r="I5964" i="15"/>
  <c r="I6042" i="15"/>
  <c r="N6042" i="15"/>
  <c r="I6139" i="15"/>
  <c r="N6139" i="15"/>
  <c r="N6218" i="15"/>
  <c r="I6218" i="15"/>
  <c r="I6306" i="15"/>
  <c r="N6306" i="15"/>
  <c r="N6393" i="15"/>
  <c r="I6393" i="15"/>
  <c r="N6479" i="15"/>
  <c r="I6479" i="15"/>
  <c r="I6580" i="15"/>
  <c r="N6580" i="15"/>
  <c r="I5703" i="15"/>
  <c r="N5703" i="15"/>
  <c r="I5781" i="15"/>
  <c r="N5781" i="15"/>
  <c r="I5919" i="15"/>
  <c r="N5919" i="15"/>
  <c r="I5993" i="15"/>
  <c r="N5993" i="15"/>
  <c r="I6083" i="15"/>
  <c r="N6083" i="15"/>
  <c r="I6167" i="15"/>
  <c r="N6167" i="15"/>
  <c r="I6249" i="15"/>
  <c r="N6249" i="15"/>
  <c r="I6341" i="15"/>
  <c r="N6341" i="15"/>
  <c r="N6429" i="15"/>
  <c r="I6429" i="15"/>
  <c r="I6525" i="15"/>
  <c r="N6525" i="15"/>
  <c r="I5652" i="15"/>
  <c r="N5652" i="15"/>
  <c r="I5734" i="15"/>
  <c r="N5734" i="15"/>
  <c r="I5809" i="15"/>
  <c r="N5809" i="15"/>
  <c r="I5947" i="15"/>
  <c r="N5947" i="15"/>
  <c r="N6026" i="15"/>
  <c r="I6026" i="15"/>
  <c r="I6123" i="15"/>
  <c r="N6123" i="15"/>
  <c r="I6200" i="15"/>
  <c r="N6200" i="15"/>
  <c r="I6283" i="15"/>
  <c r="N6283" i="15"/>
  <c r="I6375" i="15"/>
  <c r="N6375" i="15"/>
  <c r="I6461" i="15"/>
  <c r="N6461" i="15"/>
  <c r="N6558" i="15"/>
  <c r="I6558" i="15"/>
  <c r="I5685" i="15"/>
  <c r="N5685" i="15"/>
  <c r="I5764" i="15"/>
  <c r="N5764" i="15"/>
  <c r="N5838" i="15"/>
  <c r="I5838" i="15"/>
  <c r="I5977" i="15"/>
  <c r="N5977" i="15"/>
  <c r="I6060" i="15"/>
  <c r="N6060" i="15"/>
  <c r="I6151" i="15"/>
  <c r="N6151" i="15"/>
  <c r="I6231" i="15"/>
  <c r="N6231" i="15"/>
  <c r="I6322" i="15"/>
  <c r="N6322" i="15"/>
  <c r="I6409" i="15"/>
  <c r="N6409" i="15"/>
  <c r="I6498" i="15"/>
  <c r="N6498" i="15"/>
  <c r="I5636" i="15"/>
  <c r="N5636" i="15"/>
  <c r="I5716" i="15"/>
  <c r="N5716" i="15"/>
  <c r="N5793" i="15"/>
  <c r="I5793" i="15"/>
  <c r="I5931" i="15"/>
  <c r="N5931" i="15"/>
  <c r="N6006" i="15"/>
  <c r="I6006" i="15"/>
  <c r="I6103" i="15"/>
  <c r="N6103" i="15"/>
  <c r="I6182" i="15"/>
  <c r="N6182" i="15"/>
  <c r="I6263" i="15"/>
  <c r="N6263" i="15"/>
  <c r="N6355" i="15"/>
  <c r="I6355" i="15"/>
  <c r="I6442" i="15"/>
  <c r="N6442" i="15"/>
  <c r="I6539" i="15"/>
  <c r="N6539" i="15"/>
  <c r="N5485" i="15"/>
  <c r="I5485" i="15"/>
  <c r="I5549" i="15"/>
  <c r="N5549" i="15"/>
  <c r="I5616" i="15"/>
  <c r="N5616" i="15"/>
  <c r="N5684" i="15"/>
  <c r="I5684" i="15"/>
  <c r="I5754" i="15"/>
  <c r="N5754" i="15"/>
  <c r="I5819" i="15"/>
  <c r="N5819" i="15"/>
  <c r="I5948" i="15"/>
  <c r="N5948" i="15"/>
  <c r="I6016" i="15"/>
  <c r="N6016" i="15"/>
  <c r="N6101" i="15"/>
  <c r="I6101" i="15"/>
  <c r="N6169" i="15"/>
  <c r="I6169" i="15"/>
  <c r="I6242" i="15"/>
  <c r="N6242" i="15"/>
  <c r="N6321" i="15"/>
  <c r="I6321" i="15"/>
  <c r="N6397" i="15"/>
  <c r="I6397" i="15"/>
  <c r="N6472" i="15"/>
  <c r="I6472" i="15"/>
  <c r="N6559" i="15"/>
  <c r="I6559" i="15"/>
  <c r="I6632" i="15"/>
  <c r="N6632" i="15"/>
  <c r="I6757" i="15"/>
  <c r="N6757" i="15"/>
  <c r="I6831" i="15"/>
  <c r="N6831" i="15"/>
  <c r="I6906" i="15"/>
  <c r="N6906" i="15"/>
  <c r="I7028" i="15"/>
  <c r="N7028" i="15"/>
  <c r="I7113" i="15"/>
  <c r="N7113" i="15"/>
  <c r="I7192" i="15"/>
  <c r="N7192" i="15"/>
  <c r="I7282" i="15"/>
  <c r="N7282" i="15"/>
  <c r="N7370" i="15"/>
  <c r="I7370" i="15"/>
  <c r="N7469" i="15"/>
  <c r="I7469" i="15"/>
  <c r="I6606" i="15"/>
  <c r="N6606" i="15"/>
  <c r="I6726" i="15"/>
  <c r="N6726" i="15"/>
  <c r="I6804" i="15"/>
  <c r="N6804" i="15"/>
  <c r="I6878" i="15"/>
  <c r="N6878" i="15"/>
  <c r="I6958" i="15"/>
  <c r="N6958" i="15"/>
  <c r="I7086" i="15"/>
  <c r="N7086" i="15"/>
  <c r="I7166" i="15"/>
  <c r="N7166" i="15"/>
  <c r="I7252" i="15"/>
  <c r="N7252" i="15"/>
  <c r="I7338" i="15"/>
  <c r="N7338" i="15"/>
  <c r="I7433" i="15"/>
  <c r="N7433" i="15"/>
  <c r="I7530" i="15"/>
  <c r="N7530" i="15"/>
  <c r="I6655" i="15"/>
  <c r="N6655" i="15"/>
  <c r="I6778" i="15"/>
  <c r="N6778" i="15"/>
  <c r="I6851" i="15"/>
  <c r="N6851" i="15"/>
  <c r="I6930" i="15"/>
  <c r="N6930" i="15"/>
  <c r="I7059" i="15"/>
  <c r="N7059" i="15"/>
  <c r="I7137" i="15"/>
  <c r="N7137" i="15"/>
  <c r="N7218" i="15"/>
  <c r="I7218" i="15"/>
  <c r="N7307" i="15"/>
  <c r="I7307" i="15"/>
  <c r="I7408" i="15"/>
  <c r="N7408" i="15"/>
  <c r="I7508" i="15"/>
  <c r="N7508" i="15"/>
  <c r="I6627" i="15"/>
  <c r="N6627" i="15"/>
  <c r="N6751" i="15"/>
  <c r="I6751" i="15"/>
  <c r="I6825" i="15"/>
  <c r="N6825" i="15"/>
  <c r="N6900" i="15"/>
  <c r="I6900" i="15"/>
  <c r="N7022" i="15"/>
  <c r="I7022" i="15"/>
  <c r="I7106" i="15"/>
  <c r="N7106" i="15"/>
  <c r="I7186" i="15"/>
  <c r="N7186" i="15"/>
  <c r="I7276" i="15"/>
  <c r="N7276" i="15"/>
  <c r="I7362" i="15"/>
  <c r="N7362" i="15"/>
  <c r="N7461" i="15"/>
  <c r="I7461" i="15"/>
  <c r="N6591" i="15"/>
  <c r="I6591" i="15"/>
  <c r="I6710" i="15"/>
  <c r="N6710" i="15"/>
  <c r="I6789" i="15"/>
  <c r="N6789" i="15"/>
  <c r="I6864" i="15"/>
  <c r="N6864" i="15"/>
  <c r="I6943" i="15"/>
  <c r="N6943" i="15"/>
  <c r="I7071" i="15"/>
  <c r="N7071" i="15"/>
  <c r="I7151" i="15"/>
  <c r="N7151" i="15"/>
  <c r="I7232" i="15"/>
  <c r="N7232" i="15"/>
  <c r="N7320" i="15"/>
  <c r="I7320" i="15"/>
  <c r="N7413" i="15"/>
  <c r="I7413" i="15"/>
  <c r="N7511" i="15"/>
  <c r="I7511" i="15"/>
  <c r="I6611" i="15"/>
  <c r="N6611" i="15"/>
  <c r="N6731" i="15"/>
  <c r="I6731" i="15"/>
  <c r="I6809" i="15"/>
  <c r="N6809" i="15"/>
  <c r="I6883" i="15"/>
  <c r="N6883" i="15"/>
  <c r="N7006" i="15"/>
  <c r="I7006" i="15"/>
  <c r="N7090" i="15"/>
  <c r="I7090" i="15"/>
  <c r="N7180" i="15"/>
  <c r="I7180" i="15"/>
  <c r="I7268" i="15"/>
  <c r="N7268" i="15"/>
  <c r="I7354" i="15"/>
  <c r="N7354" i="15"/>
  <c r="I7452" i="15"/>
  <c r="N7452" i="15"/>
  <c r="I6593" i="15"/>
  <c r="N6593" i="15"/>
  <c r="N6713" i="15"/>
  <c r="I6713" i="15"/>
  <c r="I6792" i="15"/>
  <c r="N6792" i="15"/>
  <c r="I6866" i="15"/>
  <c r="N6866" i="15"/>
  <c r="I6945" i="15"/>
  <c r="N6945" i="15"/>
  <c r="I7073" i="15"/>
  <c r="N7073" i="15"/>
  <c r="I7153" i="15"/>
  <c r="N7153" i="15"/>
  <c r="N7236" i="15"/>
  <c r="I7236" i="15"/>
  <c r="N7323" i="15"/>
  <c r="I7323" i="15"/>
  <c r="I7415" i="15"/>
  <c r="N7415" i="15"/>
  <c r="I7515" i="15"/>
  <c r="N7515" i="15"/>
  <c r="I6642" i="15"/>
  <c r="N6642" i="15"/>
  <c r="I6765" i="15"/>
  <c r="N6765" i="15"/>
  <c r="N6839" i="15"/>
  <c r="I6839" i="15"/>
  <c r="I6917" i="15"/>
  <c r="N6917" i="15"/>
  <c r="N7036" i="15"/>
  <c r="I7036" i="15"/>
  <c r="I7121" i="15"/>
  <c r="N7121" i="15"/>
  <c r="N7200" i="15"/>
  <c r="I7200" i="15"/>
  <c r="I7291" i="15"/>
  <c r="N7291" i="15"/>
  <c r="I7380" i="15"/>
  <c r="N7380" i="15"/>
  <c r="I7480" i="15"/>
  <c r="N7480" i="15"/>
  <c r="N6281" i="15"/>
  <c r="I6281" i="15"/>
  <c r="I6352" i="15"/>
  <c r="N6352" i="15"/>
  <c r="N6420" i="15"/>
  <c r="I6420" i="15"/>
  <c r="I6487" i="15"/>
  <c r="N6487" i="15"/>
  <c r="I6562" i="15"/>
  <c r="N6562" i="15"/>
  <c r="I6626" i="15"/>
  <c r="N6626" i="15"/>
  <c r="N6737" i="15"/>
  <c r="I6737" i="15"/>
  <c r="I6806" i="15"/>
  <c r="N6806" i="15"/>
  <c r="I6871" i="15"/>
  <c r="N6871" i="15"/>
  <c r="N6941" i="15"/>
  <c r="I6941" i="15"/>
  <c r="I7060" i="15"/>
  <c r="N7060" i="15"/>
  <c r="I7125" i="15"/>
  <c r="N7125" i="15"/>
  <c r="I7195" i="15"/>
  <c r="N7195" i="15"/>
  <c r="I7275" i="15"/>
  <c r="N7275" i="15"/>
  <c r="I7350" i="15"/>
  <c r="N7350" i="15"/>
  <c r="I7429" i="15"/>
  <c r="N7429" i="15"/>
  <c r="N7504" i="15"/>
  <c r="I7504" i="15"/>
  <c r="N7581" i="15"/>
  <c r="I7581" i="15"/>
  <c r="I7658" i="15"/>
  <c r="N7658" i="15"/>
  <c r="N7734" i="15"/>
  <c r="I7734" i="15"/>
  <c r="I7818" i="15"/>
  <c r="N7818" i="15"/>
  <c r="I7402" i="15"/>
  <c r="N7402" i="15"/>
  <c r="N7477" i="15"/>
  <c r="I7477" i="15"/>
  <c r="I7551" i="15"/>
  <c r="N7551" i="15"/>
  <c r="N7630" i="15"/>
  <c r="I7630" i="15"/>
  <c r="I7708" i="15"/>
  <c r="N7708" i="15"/>
  <c r="I7787" i="15"/>
  <c r="N7787" i="15"/>
  <c r="N7874" i="15"/>
  <c r="I7874" i="15"/>
  <c r="I7583" i="15"/>
  <c r="N7583" i="15"/>
  <c r="I7660" i="15"/>
  <c r="N7660" i="15"/>
  <c r="N7736" i="15"/>
  <c r="I7736" i="15"/>
  <c r="I7820" i="15"/>
  <c r="N7820" i="15"/>
  <c r="N7553" i="15"/>
  <c r="I7553" i="15"/>
  <c r="N7632" i="15"/>
  <c r="I7632" i="15"/>
  <c r="N7710" i="15"/>
  <c r="I7710" i="15"/>
  <c r="N7789" i="15"/>
  <c r="I7789" i="15"/>
  <c r="I7876" i="15"/>
  <c r="N7876" i="15"/>
  <c r="N7605" i="15"/>
  <c r="I7605" i="15"/>
  <c r="I7684" i="15"/>
  <c r="N7684" i="15"/>
  <c r="I7759" i="15"/>
  <c r="N7759" i="15"/>
  <c r="N7845" i="15"/>
  <c r="I7845" i="15"/>
  <c r="I7587" i="15"/>
  <c r="N7587" i="15"/>
  <c r="N7665" i="15"/>
  <c r="I7665" i="15"/>
  <c r="I7740" i="15"/>
  <c r="N7740" i="15"/>
  <c r="I7825" i="15"/>
  <c r="N7825" i="15"/>
  <c r="N7567" i="15"/>
  <c r="I7567" i="15"/>
  <c r="N7646" i="15"/>
  <c r="I7646" i="15"/>
  <c r="I7723" i="15"/>
  <c r="N7723" i="15"/>
  <c r="I7804" i="15"/>
  <c r="N7804" i="15"/>
  <c r="I7903" i="15"/>
  <c r="N7903" i="15"/>
  <c r="N7626" i="15"/>
  <c r="I7626" i="15"/>
  <c r="N7706" i="15"/>
  <c r="I7706" i="15"/>
  <c r="I7785" i="15"/>
  <c r="N7785" i="15"/>
  <c r="I7870" i="15"/>
  <c r="N7870" i="15"/>
  <c r="I7269" i="15"/>
  <c r="N7269" i="15"/>
  <c r="I7334" i="15"/>
  <c r="N7334" i="15"/>
  <c r="I7404" i="15"/>
  <c r="N7404" i="15"/>
  <c r="N7470" i="15"/>
  <c r="I7470" i="15"/>
  <c r="I7534" i="15"/>
  <c r="N7534" i="15"/>
  <c r="I7603" i="15"/>
  <c r="N7603" i="15"/>
  <c r="I7672" i="15"/>
  <c r="N7672" i="15"/>
  <c r="I7737" i="15"/>
  <c r="N7737" i="15"/>
  <c r="I7808" i="15"/>
  <c r="N7808" i="15"/>
  <c r="N7873" i="15"/>
  <c r="I7873" i="15"/>
  <c r="N7882" i="15"/>
  <c r="I7882" i="15"/>
  <c r="N7909" i="15"/>
  <c r="I7909" i="15"/>
  <c r="I7919" i="15"/>
  <c r="N7919" i="15"/>
  <c r="I7931" i="15"/>
  <c r="N7931" i="15"/>
  <c r="N7848" i="15"/>
  <c r="I7848" i="15"/>
  <c r="I7914" i="15"/>
  <c r="N7914" i="15"/>
  <c r="N332" i="15"/>
  <c r="I332" i="15"/>
  <c r="I253" i="15"/>
  <c r="N253" i="15"/>
  <c r="I172" i="15"/>
  <c r="N172" i="15"/>
  <c r="I278" i="15"/>
  <c r="N278" i="15"/>
  <c r="N37" i="15"/>
  <c r="I37" i="15"/>
  <c r="I343" i="15"/>
  <c r="N343" i="15"/>
  <c r="I52" i="15"/>
  <c r="N52" i="15"/>
  <c r="N433" i="15"/>
  <c r="I433" i="15"/>
  <c r="I116" i="15"/>
  <c r="N116" i="15"/>
  <c r="I425" i="15"/>
  <c r="N425" i="15"/>
  <c r="I117" i="15"/>
  <c r="N117" i="15"/>
  <c r="I280" i="15"/>
  <c r="N280" i="15"/>
  <c r="N426" i="15"/>
  <c r="I426" i="15"/>
  <c r="N55" i="15"/>
  <c r="I55" i="15"/>
  <c r="I126" i="15"/>
  <c r="N126" i="15"/>
  <c r="N193" i="15"/>
  <c r="I193" i="15"/>
  <c r="I290" i="15"/>
  <c r="N290" i="15"/>
  <c r="N363" i="15"/>
  <c r="I363" i="15"/>
  <c r="I436" i="15"/>
  <c r="N436" i="15"/>
  <c r="I520" i="15"/>
  <c r="N520" i="15"/>
  <c r="I56" i="15"/>
  <c r="N56" i="15"/>
  <c r="N127" i="15"/>
  <c r="I127" i="15"/>
  <c r="N195" i="15"/>
  <c r="I195" i="15"/>
  <c r="N291" i="15"/>
  <c r="I291" i="15"/>
  <c r="I364" i="15"/>
  <c r="N364" i="15"/>
  <c r="N438" i="15"/>
  <c r="I438" i="15"/>
  <c r="N521" i="15"/>
  <c r="I521" i="15"/>
  <c r="N57" i="15"/>
  <c r="I57" i="15"/>
  <c r="N128" i="15"/>
  <c r="I128" i="15"/>
  <c r="I196" i="15"/>
  <c r="N196" i="15"/>
  <c r="I292" i="15"/>
  <c r="N292" i="15"/>
  <c r="I366" i="15"/>
  <c r="N366" i="15"/>
  <c r="I439" i="15"/>
  <c r="N439" i="15"/>
  <c r="I522" i="15"/>
  <c r="N522" i="15"/>
  <c r="N58" i="15"/>
  <c r="I58" i="15"/>
  <c r="N129" i="15"/>
  <c r="I129" i="15"/>
  <c r="I197" i="15"/>
  <c r="N197" i="15"/>
  <c r="I294" i="15"/>
  <c r="N294" i="15"/>
  <c r="I367" i="15"/>
  <c r="N367" i="15"/>
  <c r="N440" i="15"/>
  <c r="I440" i="15"/>
  <c r="N523" i="15"/>
  <c r="I523" i="15"/>
  <c r="N59" i="15"/>
  <c r="I59" i="15"/>
  <c r="N130" i="15"/>
  <c r="I130" i="15"/>
  <c r="N199" i="15"/>
  <c r="I199" i="15"/>
  <c r="I295" i="15"/>
  <c r="N295" i="15"/>
  <c r="I368" i="15"/>
  <c r="N368" i="15"/>
  <c r="I443" i="15"/>
  <c r="N443" i="15"/>
  <c r="I525" i="15"/>
  <c r="N525" i="15"/>
  <c r="I301" i="15"/>
  <c r="N301" i="15"/>
  <c r="N365" i="15"/>
  <c r="I365" i="15"/>
  <c r="N429" i="15"/>
  <c r="I429" i="15"/>
  <c r="I500" i="15"/>
  <c r="N500" i="15"/>
  <c r="N571" i="15"/>
  <c r="I571" i="15"/>
  <c r="I635" i="15"/>
  <c r="N635" i="15"/>
  <c r="I702" i="15"/>
  <c r="N702" i="15"/>
  <c r="I791" i="15"/>
  <c r="N791" i="15"/>
  <c r="I859" i="15"/>
  <c r="N859" i="15"/>
  <c r="I996" i="15"/>
  <c r="N996" i="15"/>
  <c r="I1063" i="15"/>
  <c r="N1063" i="15"/>
  <c r="I1128" i="15"/>
  <c r="N1128" i="15"/>
  <c r="N1192" i="15"/>
  <c r="I1192" i="15"/>
  <c r="N1334" i="15"/>
  <c r="I1334" i="15"/>
  <c r="I1407" i="15"/>
  <c r="N1407" i="15"/>
  <c r="I1506" i="15"/>
  <c r="N1506" i="15"/>
  <c r="I1570" i="15"/>
  <c r="N1570" i="15"/>
  <c r="I1634" i="15"/>
  <c r="N1634" i="15"/>
  <c r="I1712" i="15"/>
  <c r="N1712" i="15"/>
  <c r="I1792" i="15"/>
  <c r="N1792" i="15"/>
  <c r="I1872" i="15"/>
  <c r="N1872" i="15"/>
  <c r="I1960" i="15"/>
  <c r="N1960" i="15"/>
  <c r="I2118" i="15"/>
  <c r="N2118" i="15"/>
  <c r="N2207" i="15"/>
  <c r="I2207" i="15"/>
  <c r="I2365" i="15"/>
  <c r="N2365" i="15"/>
  <c r="N620" i="15"/>
  <c r="I620" i="15"/>
  <c r="I686" i="15"/>
  <c r="N686" i="15"/>
  <c r="I773" i="15"/>
  <c r="N773" i="15"/>
  <c r="I844" i="15"/>
  <c r="N844" i="15"/>
  <c r="N915" i="15"/>
  <c r="I915" i="15"/>
  <c r="I981" i="15"/>
  <c r="N981" i="15"/>
  <c r="N1048" i="15"/>
  <c r="I1048" i="15"/>
  <c r="I1112" i="15"/>
  <c r="N1112" i="15"/>
  <c r="I1177" i="15"/>
  <c r="N1177" i="15"/>
  <c r="I1248" i="15"/>
  <c r="N1248" i="15"/>
  <c r="I1391" i="15"/>
  <c r="N1391" i="15"/>
  <c r="I1491" i="15"/>
  <c r="N1491" i="15"/>
  <c r="I1555" i="15"/>
  <c r="N1555" i="15"/>
  <c r="I1619" i="15"/>
  <c r="N1619" i="15"/>
  <c r="N1693" i="15"/>
  <c r="I1693" i="15"/>
  <c r="N1772" i="15"/>
  <c r="I1772" i="15"/>
  <c r="I1853" i="15"/>
  <c r="N1853" i="15"/>
  <c r="I1934" i="15"/>
  <c r="N1934" i="15"/>
  <c r="I2019" i="15"/>
  <c r="N2019" i="15"/>
  <c r="N2188" i="15"/>
  <c r="I2188" i="15"/>
  <c r="I2285" i="15"/>
  <c r="N2285" i="15"/>
  <c r="I605" i="15"/>
  <c r="N605" i="15"/>
  <c r="N670" i="15"/>
  <c r="I670" i="15"/>
  <c r="N744" i="15"/>
  <c r="I744" i="15"/>
  <c r="N829" i="15"/>
  <c r="I829" i="15"/>
  <c r="N900" i="15"/>
  <c r="I900" i="15"/>
  <c r="N966" i="15"/>
  <c r="I966" i="15"/>
  <c r="I1030" i="15"/>
  <c r="N1030" i="15"/>
  <c r="I1097" i="15"/>
  <c r="N1097" i="15"/>
  <c r="N1162" i="15"/>
  <c r="I1162" i="15"/>
  <c r="I1231" i="15"/>
  <c r="N1231" i="15"/>
  <c r="I1376" i="15"/>
  <c r="N1376" i="15"/>
  <c r="I1476" i="15"/>
  <c r="N1476" i="15"/>
  <c r="I1540" i="15"/>
  <c r="N1540" i="15"/>
  <c r="I1604" i="15"/>
  <c r="N1604" i="15"/>
  <c r="I1671" i="15"/>
  <c r="N1671" i="15"/>
  <c r="I1750" i="15"/>
  <c r="N1750" i="15"/>
  <c r="I1836" i="15"/>
  <c r="N1836" i="15"/>
  <c r="I1913" i="15"/>
  <c r="N1913" i="15"/>
  <c r="I2002" i="15"/>
  <c r="N2002" i="15"/>
  <c r="I2161" i="15"/>
  <c r="N2161" i="15"/>
  <c r="I2258" i="15"/>
  <c r="N2258" i="15"/>
  <c r="I598" i="15"/>
  <c r="N598" i="15"/>
  <c r="I663" i="15"/>
  <c r="N663" i="15"/>
  <c r="N736" i="15"/>
  <c r="I736" i="15"/>
  <c r="I821" i="15"/>
  <c r="N821" i="15"/>
  <c r="N893" i="15"/>
  <c r="I893" i="15"/>
  <c r="I959" i="15"/>
  <c r="N959" i="15"/>
  <c r="I1023" i="15"/>
  <c r="N1023" i="15"/>
  <c r="I1090" i="15"/>
  <c r="N1090" i="15"/>
  <c r="N1155" i="15"/>
  <c r="I1155" i="15"/>
  <c r="I1224" i="15"/>
  <c r="N1224" i="15"/>
  <c r="N1369" i="15"/>
  <c r="I1369" i="15"/>
  <c r="I1469" i="15"/>
  <c r="N1469" i="15"/>
  <c r="N1533" i="15"/>
  <c r="I1533" i="15"/>
  <c r="N1597" i="15"/>
  <c r="I1597" i="15"/>
  <c r="I1663" i="15"/>
  <c r="N1663" i="15"/>
  <c r="N1742" i="15"/>
  <c r="I1742" i="15"/>
  <c r="I1826" i="15"/>
  <c r="N1826" i="15"/>
  <c r="I1903" i="15"/>
  <c r="N1903" i="15"/>
  <c r="I1994" i="15"/>
  <c r="N1994" i="15"/>
  <c r="I2152" i="15"/>
  <c r="N2152" i="15"/>
  <c r="N2249" i="15"/>
  <c r="I2249" i="15"/>
  <c r="I583" i="15"/>
  <c r="N583" i="15"/>
  <c r="N647" i="15"/>
  <c r="I647" i="15"/>
  <c r="I715" i="15"/>
  <c r="N715" i="15"/>
  <c r="I806" i="15"/>
  <c r="N806" i="15"/>
  <c r="I877" i="15"/>
  <c r="N877" i="15"/>
  <c r="I944" i="15"/>
  <c r="N944" i="15"/>
  <c r="I1008" i="15"/>
  <c r="N1008" i="15"/>
  <c r="I1075" i="15"/>
  <c r="N1075" i="15"/>
  <c r="I1140" i="15"/>
  <c r="N1140" i="15"/>
  <c r="I1208" i="15"/>
  <c r="N1208" i="15"/>
  <c r="I1353" i="15"/>
  <c r="N1353" i="15"/>
  <c r="I1454" i="15"/>
  <c r="N1454" i="15"/>
  <c r="I1518" i="15"/>
  <c r="N1518" i="15"/>
  <c r="I1582" i="15"/>
  <c r="N1582" i="15"/>
  <c r="I1646" i="15"/>
  <c r="N1646" i="15"/>
  <c r="I1725" i="15"/>
  <c r="N1725" i="15"/>
  <c r="N1805" i="15"/>
  <c r="I1805" i="15"/>
  <c r="I1886" i="15"/>
  <c r="N1886" i="15"/>
  <c r="N1974" i="15"/>
  <c r="I1974" i="15"/>
  <c r="I2132" i="15"/>
  <c r="N2132" i="15"/>
  <c r="N2223" i="15"/>
  <c r="I2223" i="15"/>
  <c r="N568" i="15"/>
  <c r="I568" i="15"/>
  <c r="N632" i="15"/>
  <c r="I632" i="15"/>
  <c r="I699" i="15"/>
  <c r="N699" i="15"/>
  <c r="N787" i="15"/>
  <c r="I787" i="15"/>
  <c r="I856" i="15"/>
  <c r="N856" i="15"/>
  <c r="I931" i="15"/>
  <c r="N931" i="15"/>
  <c r="I993" i="15"/>
  <c r="N993" i="15"/>
  <c r="I1060" i="15"/>
  <c r="N1060" i="15"/>
  <c r="I1125" i="15"/>
  <c r="N1125" i="15"/>
  <c r="I1189" i="15"/>
  <c r="N1189" i="15"/>
  <c r="N1331" i="15"/>
  <c r="I1331" i="15"/>
  <c r="I1404" i="15"/>
  <c r="N1404" i="15"/>
  <c r="I1503" i="15"/>
  <c r="N1503" i="15"/>
  <c r="I1567" i="15"/>
  <c r="N1567" i="15"/>
  <c r="I1631" i="15"/>
  <c r="N1631" i="15"/>
  <c r="I1708" i="15"/>
  <c r="N1708" i="15"/>
  <c r="I1788" i="15"/>
  <c r="N1788" i="15"/>
  <c r="N1868" i="15"/>
  <c r="I1868" i="15"/>
  <c r="N1957" i="15"/>
  <c r="I1957" i="15"/>
  <c r="I2115" i="15"/>
  <c r="N2115" i="15"/>
  <c r="I2204" i="15"/>
  <c r="N2204" i="15"/>
  <c r="I2302" i="15"/>
  <c r="N2302" i="15"/>
  <c r="N617" i="15"/>
  <c r="I617" i="15"/>
  <c r="N683" i="15"/>
  <c r="I683" i="15"/>
  <c r="N770" i="15"/>
  <c r="I770" i="15"/>
  <c r="N841" i="15"/>
  <c r="I841" i="15"/>
  <c r="I912" i="15"/>
  <c r="N912" i="15"/>
  <c r="N978" i="15"/>
  <c r="I978" i="15"/>
  <c r="I1045" i="15"/>
  <c r="N1045" i="15"/>
  <c r="N1109" i="15"/>
  <c r="I1109" i="15"/>
  <c r="N1174" i="15"/>
  <c r="I1174" i="15"/>
  <c r="N1245" i="15"/>
  <c r="I1245" i="15"/>
  <c r="N1388" i="15"/>
  <c r="I1388" i="15"/>
  <c r="N1488" i="15"/>
  <c r="I1488" i="15"/>
  <c r="I1552" i="15"/>
  <c r="N1552" i="15"/>
  <c r="I1616" i="15"/>
  <c r="N1616" i="15"/>
  <c r="N1686" i="15"/>
  <c r="I1686" i="15"/>
  <c r="I1768" i="15"/>
  <c r="N1768" i="15"/>
  <c r="N1849" i="15"/>
  <c r="I1849" i="15"/>
  <c r="I1930" i="15"/>
  <c r="N1930" i="15"/>
  <c r="I2016" i="15"/>
  <c r="N2016" i="15"/>
  <c r="I2177" i="15"/>
  <c r="N2177" i="15"/>
  <c r="I2281" i="15"/>
  <c r="N2281" i="15"/>
  <c r="I602" i="15"/>
  <c r="N602" i="15"/>
  <c r="I667" i="15"/>
  <c r="N667" i="15"/>
  <c r="I740" i="15"/>
  <c r="N740" i="15"/>
  <c r="N826" i="15"/>
  <c r="I826" i="15"/>
  <c r="I897" i="15"/>
  <c r="N897" i="15"/>
  <c r="N963" i="15"/>
  <c r="I963" i="15"/>
  <c r="N1027" i="15"/>
  <c r="I1027" i="15"/>
  <c r="I1094" i="15"/>
  <c r="N1094" i="15"/>
  <c r="I1159" i="15"/>
  <c r="N1159" i="15"/>
  <c r="N1228" i="15"/>
  <c r="I1228" i="15"/>
  <c r="I1373" i="15"/>
  <c r="N1373" i="15"/>
  <c r="N1473" i="15"/>
  <c r="I1473" i="15"/>
  <c r="N1537" i="15"/>
  <c r="I1537" i="15"/>
  <c r="N1601" i="15"/>
  <c r="I1601" i="15"/>
  <c r="I1668" i="15"/>
  <c r="N1668" i="15"/>
  <c r="I1747" i="15"/>
  <c r="N1747" i="15"/>
  <c r="I1830" i="15"/>
  <c r="N1830" i="15"/>
  <c r="N1909" i="15"/>
  <c r="I1909" i="15"/>
  <c r="I1998" i="15"/>
  <c r="N1998" i="15"/>
  <c r="I2158" i="15"/>
  <c r="N2158" i="15"/>
  <c r="I2254" i="15"/>
  <c r="N2254" i="15"/>
  <c r="N1673" i="15"/>
  <c r="I1673" i="15"/>
  <c r="N1743" i="15"/>
  <c r="I1743" i="15"/>
  <c r="I1815" i="15"/>
  <c r="N1815" i="15"/>
  <c r="I1885" i="15"/>
  <c r="N1885" i="15"/>
  <c r="I1964" i="15"/>
  <c r="N1964" i="15"/>
  <c r="I2113" i="15"/>
  <c r="N2113" i="15"/>
  <c r="I2178" i="15"/>
  <c r="N2178" i="15"/>
  <c r="I2253" i="15"/>
  <c r="N2253" i="15"/>
  <c r="I2383" i="15"/>
  <c r="N2383" i="15"/>
  <c r="I2447" i="15"/>
  <c r="N2447" i="15"/>
  <c r="I2515" i="15"/>
  <c r="N2515" i="15"/>
  <c r="I2628" i="15"/>
  <c r="N2628" i="15"/>
  <c r="I2708" i="15"/>
  <c r="N2708" i="15"/>
  <c r="I2808" i="15"/>
  <c r="N2808" i="15"/>
  <c r="N2929" i="15"/>
  <c r="I2929" i="15"/>
  <c r="I3007" i="15"/>
  <c r="N3007" i="15"/>
  <c r="I3083" i="15"/>
  <c r="N3083" i="15"/>
  <c r="I3168" i="15"/>
  <c r="N3168" i="15"/>
  <c r="I3258" i="15"/>
  <c r="N3258" i="15"/>
  <c r="I2392" i="15"/>
  <c r="N2392" i="15"/>
  <c r="I2456" i="15"/>
  <c r="N2456" i="15"/>
  <c r="I2525" i="15"/>
  <c r="N2525" i="15"/>
  <c r="I2639" i="15"/>
  <c r="N2639" i="15"/>
  <c r="I2722" i="15"/>
  <c r="N2722" i="15"/>
  <c r="I2818" i="15"/>
  <c r="N2818" i="15"/>
  <c r="I2939" i="15"/>
  <c r="N2939" i="15"/>
  <c r="I3019" i="15"/>
  <c r="N3019" i="15"/>
  <c r="N3093" i="15"/>
  <c r="I3093" i="15"/>
  <c r="N3179" i="15"/>
  <c r="I3179" i="15"/>
  <c r="I3271" i="15"/>
  <c r="N3271" i="15"/>
  <c r="I2409" i="15"/>
  <c r="N2409" i="15"/>
  <c r="I2475" i="15"/>
  <c r="N2475" i="15"/>
  <c r="I2545" i="15"/>
  <c r="N2545" i="15"/>
  <c r="I2664" i="15"/>
  <c r="N2664" i="15"/>
  <c r="I2757" i="15"/>
  <c r="N2757" i="15"/>
  <c r="I2837" i="15"/>
  <c r="N2837" i="15"/>
  <c r="I2964" i="15"/>
  <c r="N2964" i="15"/>
  <c r="I3039" i="15"/>
  <c r="N3039" i="15"/>
  <c r="N3114" i="15"/>
  <c r="I3114" i="15"/>
  <c r="I3205" i="15"/>
  <c r="N3205" i="15"/>
  <c r="I3305" i="15"/>
  <c r="N3305" i="15"/>
  <c r="I2203" i="15"/>
  <c r="N2203" i="15"/>
  <c r="I2279" i="15"/>
  <c r="N2279" i="15"/>
  <c r="I2402" i="15"/>
  <c r="N2402" i="15"/>
  <c r="I2468" i="15"/>
  <c r="N2468" i="15"/>
  <c r="I2537" i="15"/>
  <c r="N2537" i="15"/>
  <c r="I2651" i="15"/>
  <c r="N2651" i="15"/>
  <c r="I2746" i="15"/>
  <c r="N2746" i="15"/>
  <c r="N2829" i="15"/>
  <c r="I2829" i="15"/>
  <c r="N2956" i="15"/>
  <c r="I2956" i="15"/>
  <c r="N3031" i="15"/>
  <c r="I3031" i="15"/>
  <c r="N3105" i="15"/>
  <c r="I3105" i="15"/>
  <c r="I3195" i="15"/>
  <c r="N3195" i="15"/>
  <c r="I3287" i="15"/>
  <c r="N3287" i="15"/>
  <c r="I2419" i="15"/>
  <c r="N2419" i="15"/>
  <c r="N2485" i="15"/>
  <c r="I2485" i="15"/>
  <c r="I2556" i="15"/>
  <c r="N2556" i="15"/>
  <c r="I2676" i="15"/>
  <c r="N2676" i="15"/>
  <c r="I2772" i="15"/>
  <c r="N2772" i="15"/>
  <c r="N2894" i="15"/>
  <c r="I2894" i="15"/>
  <c r="I2975" i="15"/>
  <c r="N2975" i="15"/>
  <c r="N3050" i="15"/>
  <c r="I3050" i="15"/>
  <c r="N3125" i="15"/>
  <c r="I3125" i="15"/>
  <c r="N3219" i="15"/>
  <c r="I3219" i="15"/>
  <c r="N2306" i="15"/>
  <c r="I2306" i="15"/>
  <c r="I2428" i="15"/>
  <c r="N2428" i="15"/>
  <c r="N2494" i="15"/>
  <c r="I2494" i="15"/>
  <c r="I2605" i="15"/>
  <c r="N2605" i="15"/>
  <c r="I2686" i="15"/>
  <c r="N2686" i="15"/>
  <c r="I2782" i="15"/>
  <c r="N2782" i="15"/>
  <c r="N2907" i="15"/>
  <c r="I2907" i="15"/>
  <c r="I2985" i="15"/>
  <c r="N2985" i="15"/>
  <c r="N3060" i="15"/>
  <c r="I3060" i="15"/>
  <c r="I3138" i="15"/>
  <c r="N3138" i="15"/>
  <c r="I3232" i="15"/>
  <c r="N3232" i="15"/>
  <c r="N2372" i="15"/>
  <c r="I2372" i="15"/>
  <c r="N2437" i="15"/>
  <c r="I2437" i="15"/>
  <c r="I2503" i="15"/>
  <c r="N2503" i="15"/>
  <c r="I2615" i="15"/>
  <c r="N2615" i="15"/>
  <c r="N2696" i="15"/>
  <c r="I2696" i="15"/>
  <c r="I2793" i="15"/>
  <c r="N2793" i="15"/>
  <c r="N2917" i="15"/>
  <c r="I2917" i="15"/>
  <c r="I2996" i="15"/>
  <c r="N2996" i="15"/>
  <c r="I3071" i="15"/>
  <c r="N3071" i="15"/>
  <c r="I3154" i="15"/>
  <c r="N3154" i="15"/>
  <c r="N3245" i="15"/>
  <c r="I3245" i="15"/>
  <c r="I2390" i="15"/>
  <c r="N2390" i="15"/>
  <c r="I2454" i="15"/>
  <c r="N2454" i="15"/>
  <c r="I2522" i="15"/>
  <c r="N2522" i="15"/>
  <c r="I2636" i="15"/>
  <c r="N2636" i="15"/>
  <c r="I2719" i="15"/>
  <c r="N2719" i="15"/>
  <c r="I2816" i="15"/>
  <c r="N2816" i="15"/>
  <c r="N2937" i="15"/>
  <c r="I2937" i="15"/>
  <c r="I3017" i="15"/>
  <c r="N3017" i="15"/>
  <c r="N3091" i="15"/>
  <c r="I3091" i="15"/>
  <c r="N3177" i="15"/>
  <c r="I3177" i="15"/>
  <c r="N3268" i="15"/>
  <c r="I3268" i="15"/>
  <c r="I2637" i="15"/>
  <c r="N2637" i="15"/>
  <c r="I2707" i="15"/>
  <c r="N2707" i="15"/>
  <c r="I2795" i="15"/>
  <c r="N2795" i="15"/>
  <c r="I2910" i="15"/>
  <c r="N2910" i="15"/>
  <c r="I2979" i="15"/>
  <c r="N2979" i="15"/>
  <c r="I3045" i="15"/>
  <c r="N3045" i="15"/>
  <c r="I3110" i="15"/>
  <c r="N3110" i="15"/>
  <c r="I3180" i="15"/>
  <c r="N3180" i="15"/>
  <c r="N3249" i="15"/>
  <c r="I3249" i="15"/>
  <c r="I3325" i="15"/>
  <c r="N3325" i="15"/>
  <c r="I3404" i="15"/>
  <c r="N3404" i="15"/>
  <c r="I3488" i="15"/>
  <c r="N3488" i="15"/>
  <c r="N3573" i="15"/>
  <c r="I3573" i="15"/>
  <c r="N3651" i="15"/>
  <c r="I3651" i="15"/>
  <c r="I3771" i="15"/>
  <c r="N3771" i="15"/>
  <c r="N3845" i="15"/>
  <c r="I3845" i="15"/>
  <c r="I3918" i="15"/>
  <c r="N3918" i="15"/>
  <c r="N3335" i="15"/>
  <c r="I3335" i="15"/>
  <c r="I3414" i="15"/>
  <c r="N3414" i="15"/>
  <c r="I3499" i="15"/>
  <c r="N3499" i="15"/>
  <c r="N3584" i="15"/>
  <c r="I3584" i="15"/>
  <c r="I3661" i="15"/>
  <c r="N3661" i="15"/>
  <c r="I3782" i="15"/>
  <c r="N3782" i="15"/>
  <c r="N3855" i="15"/>
  <c r="I3855" i="15"/>
  <c r="N3928" i="15"/>
  <c r="I3928" i="15"/>
  <c r="I3327" i="15"/>
  <c r="N3327" i="15"/>
  <c r="I3406" i="15"/>
  <c r="N3406" i="15"/>
  <c r="N3491" i="15"/>
  <c r="I3491" i="15"/>
  <c r="I3576" i="15"/>
  <c r="N3576" i="15"/>
  <c r="I3653" i="15"/>
  <c r="N3653" i="15"/>
  <c r="I3773" i="15"/>
  <c r="N3773" i="15"/>
  <c r="N3847" i="15"/>
  <c r="I3847" i="15"/>
  <c r="I3920" i="15"/>
  <c r="N3920" i="15"/>
  <c r="N3139" i="15"/>
  <c r="I3139" i="15"/>
  <c r="I3210" i="15"/>
  <c r="N3210" i="15"/>
  <c r="I3277" i="15"/>
  <c r="N3277" i="15"/>
  <c r="I3357" i="15"/>
  <c r="N3357" i="15"/>
  <c r="I3440" i="15"/>
  <c r="N3440" i="15"/>
  <c r="I3520" i="15"/>
  <c r="N3520" i="15"/>
  <c r="I3604" i="15"/>
  <c r="N3604" i="15"/>
  <c r="I3727" i="15"/>
  <c r="N3727" i="15"/>
  <c r="I3803" i="15"/>
  <c r="N3803" i="15"/>
  <c r="N3876" i="15"/>
  <c r="I3876" i="15"/>
  <c r="I3953" i="15"/>
  <c r="N3953" i="15"/>
  <c r="I3330" i="15"/>
  <c r="N3330" i="15"/>
  <c r="I3409" i="15"/>
  <c r="N3409" i="15"/>
  <c r="I3493" i="15"/>
  <c r="N3493" i="15"/>
  <c r="I3578" i="15"/>
  <c r="N3578" i="15"/>
  <c r="N3655" i="15"/>
  <c r="I3655" i="15"/>
  <c r="I3775" i="15"/>
  <c r="N3775" i="15"/>
  <c r="N3849" i="15"/>
  <c r="I3849" i="15"/>
  <c r="I3923" i="15"/>
  <c r="N3923" i="15"/>
  <c r="N3299" i="15"/>
  <c r="I3299" i="15"/>
  <c r="N3381" i="15"/>
  <c r="I3381" i="15"/>
  <c r="I3464" i="15"/>
  <c r="N3464" i="15"/>
  <c r="N3546" i="15"/>
  <c r="I3546" i="15"/>
  <c r="I3629" i="15"/>
  <c r="N3629" i="15"/>
  <c r="I3749" i="15"/>
  <c r="N3749" i="15"/>
  <c r="N3823" i="15"/>
  <c r="I3823" i="15"/>
  <c r="N3896" i="15"/>
  <c r="I3896" i="15"/>
  <c r="I3976" i="15"/>
  <c r="N3976" i="15"/>
  <c r="I3393" i="15"/>
  <c r="N3393" i="15"/>
  <c r="I3475" i="15"/>
  <c r="N3475" i="15"/>
  <c r="I3557" i="15"/>
  <c r="N3557" i="15"/>
  <c r="I3639" i="15"/>
  <c r="N3639" i="15"/>
  <c r="I3759" i="15"/>
  <c r="N3759" i="15"/>
  <c r="N3833" i="15"/>
  <c r="I3833" i="15"/>
  <c r="I3907" i="15"/>
  <c r="N3907" i="15"/>
  <c r="I3987" i="15"/>
  <c r="N3987" i="15"/>
  <c r="I3403" i="15"/>
  <c r="N3403" i="15"/>
  <c r="I3487" i="15"/>
  <c r="N3487" i="15"/>
  <c r="I3571" i="15"/>
  <c r="N3571" i="15"/>
  <c r="N3649" i="15"/>
  <c r="I3649" i="15"/>
  <c r="N3770" i="15"/>
  <c r="I3770" i="15"/>
  <c r="N3844" i="15"/>
  <c r="I3844" i="15"/>
  <c r="I3917" i="15"/>
  <c r="N3917" i="15"/>
  <c r="I3301" i="15"/>
  <c r="N3301" i="15"/>
  <c r="I3374" i="15"/>
  <c r="N3374" i="15"/>
  <c r="I3444" i="15"/>
  <c r="N3444" i="15"/>
  <c r="I3515" i="15"/>
  <c r="N3515" i="15"/>
  <c r="I3590" i="15"/>
  <c r="N3590" i="15"/>
  <c r="I3658" i="15"/>
  <c r="N3658" i="15"/>
  <c r="I3769" i="15"/>
  <c r="N3769" i="15"/>
  <c r="N3834" i="15"/>
  <c r="I3834" i="15"/>
  <c r="N3898" i="15"/>
  <c r="I3898" i="15"/>
  <c r="N3969" i="15"/>
  <c r="I3969" i="15"/>
  <c r="I4034" i="15"/>
  <c r="N4034" i="15"/>
  <c r="I4100" i="15"/>
  <c r="N4100" i="15"/>
  <c r="N4172" i="15"/>
  <c r="I4172" i="15"/>
  <c r="N4246" i="15"/>
  <c r="I4246" i="15"/>
  <c r="N4324" i="15"/>
  <c r="I4324" i="15"/>
  <c r="I4397" i="15"/>
  <c r="N4397" i="15"/>
  <c r="I4471" i="15"/>
  <c r="N4471" i="15"/>
  <c r="I4551" i="15"/>
  <c r="N4551" i="15"/>
  <c r="I4624" i="15"/>
  <c r="N4624" i="15"/>
  <c r="N4708" i="15"/>
  <c r="I4708" i="15"/>
  <c r="I4816" i="15"/>
  <c r="N4816" i="15"/>
  <c r="N4052" i="15"/>
  <c r="I4052" i="15"/>
  <c r="I4117" i="15"/>
  <c r="N4117" i="15"/>
  <c r="N4191" i="15"/>
  <c r="I4191" i="15"/>
  <c r="N4267" i="15"/>
  <c r="I4267" i="15"/>
  <c r="N4343" i="15"/>
  <c r="I4343" i="15"/>
  <c r="I4417" i="15"/>
  <c r="N4417" i="15"/>
  <c r="N4495" i="15"/>
  <c r="I4495" i="15"/>
  <c r="I4571" i="15"/>
  <c r="N4571" i="15"/>
  <c r="N4644" i="15"/>
  <c r="I4644" i="15"/>
  <c r="N4731" i="15"/>
  <c r="I4731" i="15"/>
  <c r="I4003" i="15"/>
  <c r="N4003" i="15"/>
  <c r="N4069" i="15"/>
  <c r="I4069" i="15"/>
  <c r="N4135" i="15"/>
  <c r="I4135" i="15"/>
  <c r="N4211" i="15"/>
  <c r="I4211" i="15"/>
  <c r="N4288" i="15"/>
  <c r="I4288" i="15"/>
  <c r="N4363" i="15"/>
  <c r="I4363" i="15"/>
  <c r="I4437" i="15"/>
  <c r="N4437" i="15"/>
  <c r="I4516" i="15"/>
  <c r="N4516" i="15"/>
  <c r="I4590" i="15"/>
  <c r="N4590" i="15"/>
  <c r="I4667" i="15"/>
  <c r="N4667" i="15"/>
  <c r="N4752" i="15"/>
  <c r="I4752" i="15"/>
  <c r="I4029" i="15"/>
  <c r="N4029" i="15"/>
  <c r="I4095" i="15"/>
  <c r="N4095" i="15"/>
  <c r="N4166" i="15"/>
  <c r="I4166" i="15"/>
  <c r="I4240" i="15"/>
  <c r="N4240" i="15"/>
  <c r="I4318" i="15"/>
  <c r="N4318" i="15"/>
  <c r="N4391" i="15"/>
  <c r="I4391" i="15"/>
  <c r="N4465" i="15"/>
  <c r="I4465" i="15"/>
  <c r="I4546" i="15"/>
  <c r="N4546" i="15"/>
  <c r="I4619" i="15"/>
  <c r="N4619" i="15"/>
  <c r="I4701" i="15"/>
  <c r="N4701" i="15"/>
  <c r="I4798" i="15"/>
  <c r="N4798" i="15"/>
  <c r="I4055" i="15"/>
  <c r="N4055" i="15"/>
  <c r="N4120" i="15"/>
  <c r="I4120" i="15"/>
  <c r="I4194" i="15"/>
  <c r="N4194" i="15"/>
  <c r="I4272" i="15"/>
  <c r="N4272" i="15"/>
  <c r="I4347" i="15"/>
  <c r="N4347" i="15"/>
  <c r="I4421" i="15"/>
  <c r="N4421" i="15"/>
  <c r="I4498" i="15"/>
  <c r="N4498" i="15"/>
  <c r="I4574" i="15"/>
  <c r="N4574" i="15"/>
  <c r="I4647" i="15"/>
  <c r="N4647" i="15"/>
  <c r="N4734" i="15"/>
  <c r="I4734" i="15"/>
  <c r="N4006" i="15"/>
  <c r="I4006" i="15"/>
  <c r="N4072" i="15"/>
  <c r="I4072" i="15"/>
  <c r="I4139" i="15"/>
  <c r="N4139" i="15"/>
  <c r="I4215" i="15"/>
  <c r="N4215" i="15"/>
  <c r="I4291" i="15"/>
  <c r="N4291" i="15"/>
  <c r="I4366" i="15"/>
  <c r="N4366" i="15"/>
  <c r="I4440" i="15"/>
  <c r="N4440" i="15"/>
  <c r="I4519" i="15"/>
  <c r="N4519" i="15"/>
  <c r="N4594" i="15"/>
  <c r="I4594" i="15"/>
  <c r="I4671" i="15"/>
  <c r="N4671" i="15"/>
  <c r="I4757" i="15"/>
  <c r="N4757" i="15"/>
  <c r="N4032" i="15"/>
  <c r="I4032" i="15"/>
  <c r="N4098" i="15"/>
  <c r="I4098" i="15"/>
  <c r="N4169" i="15"/>
  <c r="I4169" i="15"/>
  <c r="N4243" i="15"/>
  <c r="I4243" i="15"/>
  <c r="N4322" i="15"/>
  <c r="I4322" i="15"/>
  <c r="I4395" i="15"/>
  <c r="N4395" i="15"/>
  <c r="I4469" i="15"/>
  <c r="N4469" i="15"/>
  <c r="I4549" i="15"/>
  <c r="N4549" i="15"/>
  <c r="I4622" i="15"/>
  <c r="N4622" i="15"/>
  <c r="I4704" i="15"/>
  <c r="N4704" i="15"/>
  <c r="N4805" i="15"/>
  <c r="I4805" i="15"/>
  <c r="I4050" i="15"/>
  <c r="N4050" i="15"/>
  <c r="I4115" i="15"/>
  <c r="N4115" i="15"/>
  <c r="I4189" i="15"/>
  <c r="N4189" i="15"/>
  <c r="I4265" i="15"/>
  <c r="N4265" i="15"/>
  <c r="I4341" i="15"/>
  <c r="N4341" i="15"/>
  <c r="I4415" i="15"/>
  <c r="N4415" i="15"/>
  <c r="N4492" i="15"/>
  <c r="I4492" i="15"/>
  <c r="I4568" i="15"/>
  <c r="N4568" i="15"/>
  <c r="N4642" i="15"/>
  <c r="I4642" i="15"/>
  <c r="N4728" i="15"/>
  <c r="I4728" i="15"/>
  <c r="I4147" i="15"/>
  <c r="N4147" i="15"/>
  <c r="N4212" i="15"/>
  <c r="I4212" i="15"/>
  <c r="I4279" i="15"/>
  <c r="N4279" i="15"/>
  <c r="I4345" i="15"/>
  <c r="N4345" i="15"/>
  <c r="N4409" i="15"/>
  <c r="I4409" i="15"/>
  <c r="I4474" i="15"/>
  <c r="N4474" i="15"/>
  <c r="I4545" i="15"/>
  <c r="N4545" i="15"/>
  <c r="I4609" i="15"/>
  <c r="N4609" i="15"/>
  <c r="I4678" i="15"/>
  <c r="N4678" i="15"/>
  <c r="N4753" i="15"/>
  <c r="I4753" i="15"/>
  <c r="I4829" i="15"/>
  <c r="N4829" i="15"/>
  <c r="I4903" i="15"/>
  <c r="N4903" i="15"/>
  <c r="I4977" i="15"/>
  <c r="N4977" i="15"/>
  <c r="I5050" i="15"/>
  <c r="N5050" i="15"/>
  <c r="I5127" i="15"/>
  <c r="N5127" i="15"/>
  <c r="I5205" i="15"/>
  <c r="N5205" i="15"/>
  <c r="I5282" i="15"/>
  <c r="N5282" i="15"/>
  <c r="I5357" i="15"/>
  <c r="N5357" i="15"/>
  <c r="N5430" i="15"/>
  <c r="I5430" i="15"/>
  <c r="I5510" i="15"/>
  <c r="N5510" i="15"/>
  <c r="I5596" i="15"/>
  <c r="N5596" i="15"/>
  <c r="N4839" i="15"/>
  <c r="I4839" i="15"/>
  <c r="I4913" i="15"/>
  <c r="N4913" i="15"/>
  <c r="I4987" i="15"/>
  <c r="N4987" i="15"/>
  <c r="I5061" i="15"/>
  <c r="N5061" i="15"/>
  <c r="I5138" i="15"/>
  <c r="N5138" i="15"/>
  <c r="I5217" i="15"/>
  <c r="N5217" i="15"/>
  <c r="N5293" i="15"/>
  <c r="I5293" i="15"/>
  <c r="N5367" i="15"/>
  <c r="I5367" i="15"/>
  <c r="I5440" i="15"/>
  <c r="N5440" i="15"/>
  <c r="I5521" i="15"/>
  <c r="N5521" i="15"/>
  <c r="I5607" i="15"/>
  <c r="N5607" i="15"/>
  <c r="N4858" i="15"/>
  <c r="I4858" i="15"/>
  <c r="N4933" i="15"/>
  <c r="I4933" i="15"/>
  <c r="I5007" i="15"/>
  <c r="N5007" i="15"/>
  <c r="N5082" i="15"/>
  <c r="I5082" i="15"/>
  <c r="N5159" i="15"/>
  <c r="I5159" i="15"/>
  <c r="I5236" i="15"/>
  <c r="N5236" i="15"/>
  <c r="N5313" i="15"/>
  <c r="I5313" i="15"/>
  <c r="I5386" i="15"/>
  <c r="N5386" i="15"/>
  <c r="N5459" i="15"/>
  <c r="I5459" i="15"/>
  <c r="I5544" i="15"/>
  <c r="N5544" i="15"/>
  <c r="N4813" i="15"/>
  <c r="I4813" i="15"/>
  <c r="I4887" i="15"/>
  <c r="N4887" i="15"/>
  <c r="I4962" i="15"/>
  <c r="N4962" i="15"/>
  <c r="I5035" i="15"/>
  <c r="N5035" i="15"/>
  <c r="N5112" i="15"/>
  <c r="I5112" i="15"/>
  <c r="I5190" i="15"/>
  <c r="N5190" i="15"/>
  <c r="N5268" i="15"/>
  <c r="I5268" i="15"/>
  <c r="I5342" i="15"/>
  <c r="N5342" i="15"/>
  <c r="N5415" i="15"/>
  <c r="I5415" i="15"/>
  <c r="N5492" i="15"/>
  <c r="I5492" i="15"/>
  <c r="I5576" i="15"/>
  <c r="N5576" i="15"/>
  <c r="N4842" i="15"/>
  <c r="I4842" i="15"/>
  <c r="N4917" i="15"/>
  <c r="I4917" i="15"/>
  <c r="I4991" i="15"/>
  <c r="N4991" i="15"/>
  <c r="I5065" i="15"/>
  <c r="N5065" i="15"/>
  <c r="I5142" i="15"/>
  <c r="N5142" i="15"/>
  <c r="N5220" i="15"/>
  <c r="I5220" i="15"/>
  <c r="I5296" i="15"/>
  <c r="N5296" i="15"/>
  <c r="I5370" i="15"/>
  <c r="N5370" i="15"/>
  <c r="I5443" i="15"/>
  <c r="N5443" i="15"/>
  <c r="I5526" i="15"/>
  <c r="N5526" i="15"/>
  <c r="I5612" i="15"/>
  <c r="N5612" i="15"/>
  <c r="I4815" i="15"/>
  <c r="N4815" i="15"/>
  <c r="I4889" i="15"/>
  <c r="N4889" i="15"/>
  <c r="N4964" i="15"/>
  <c r="I4964" i="15"/>
  <c r="N5037" i="15"/>
  <c r="I5037" i="15"/>
  <c r="I5115" i="15"/>
  <c r="N5115" i="15"/>
  <c r="N5193" i="15"/>
  <c r="I5193" i="15"/>
  <c r="I5270" i="15"/>
  <c r="N5270" i="15"/>
  <c r="I5344" i="15"/>
  <c r="N5344" i="15"/>
  <c r="I5417" i="15"/>
  <c r="N5417" i="15"/>
  <c r="I5495" i="15"/>
  <c r="N5495" i="15"/>
  <c r="I5578" i="15"/>
  <c r="N5578" i="15"/>
  <c r="I4863" i="15"/>
  <c r="N4863" i="15"/>
  <c r="I4938" i="15"/>
  <c r="N4938" i="15"/>
  <c r="N5011" i="15"/>
  <c r="I5011" i="15"/>
  <c r="I5086" i="15"/>
  <c r="N5086" i="15"/>
  <c r="N5163" i="15"/>
  <c r="I5163" i="15"/>
  <c r="I5241" i="15"/>
  <c r="N5241" i="15"/>
  <c r="I5318" i="15"/>
  <c r="N5318" i="15"/>
  <c r="I5391" i="15"/>
  <c r="N5391" i="15"/>
  <c r="I5465" i="15"/>
  <c r="N5465" i="15"/>
  <c r="N5548" i="15"/>
  <c r="I5548" i="15"/>
  <c r="I4761" i="15"/>
  <c r="N4761" i="15"/>
  <c r="I4837" i="15"/>
  <c r="N4837" i="15"/>
  <c r="I4911" i="15"/>
  <c r="N4911" i="15"/>
  <c r="I4985" i="15"/>
  <c r="N4985" i="15"/>
  <c r="I5059" i="15"/>
  <c r="N5059" i="15"/>
  <c r="I5136" i="15"/>
  <c r="N5136" i="15"/>
  <c r="I5213" i="15"/>
  <c r="N5213" i="15"/>
  <c r="I5290" i="15"/>
  <c r="N5290" i="15"/>
  <c r="N5365" i="15"/>
  <c r="I5365" i="15"/>
  <c r="I5438" i="15"/>
  <c r="N5438" i="15"/>
  <c r="I5519" i="15"/>
  <c r="N5519" i="15"/>
  <c r="I5605" i="15"/>
  <c r="N5605" i="15"/>
  <c r="I4730" i="15"/>
  <c r="N4730" i="15"/>
  <c r="I4795" i="15"/>
  <c r="N4795" i="15"/>
  <c r="I4860" i="15"/>
  <c r="N4860" i="15"/>
  <c r="I4926" i="15"/>
  <c r="N4926" i="15"/>
  <c r="I4990" i="15"/>
  <c r="N4990" i="15"/>
  <c r="I5054" i="15"/>
  <c r="N5054" i="15"/>
  <c r="I5122" i="15"/>
  <c r="N5122" i="15"/>
  <c r="I5191" i="15"/>
  <c r="N5191" i="15"/>
  <c r="I5259" i="15"/>
  <c r="N5259" i="15"/>
  <c r="I5324" i="15"/>
  <c r="N5324" i="15"/>
  <c r="I5388" i="15"/>
  <c r="N5388" i="15"/>
  <c r="I5452" i="15"/>
  <c r="N5452" i="15"/>
  <c r="N5524" i="15"/>
  <c r="I5524" i="15"/>
  <c r="I5601" i="15"/>
  <c r="N5601" i="15"/>
  <c r="N5678" i="15"/>
  <c r="I5678" i="15"/>
  <c r="N5757" i="15"/>
  <c r="I5757" i="15"/>
  <c r="N5831" i="15"/>
  <c r="I5831" i="15"/>
  <c r="I5970" i="15"/>
  <c r="N5970" i="15"/>
  <c r="I6049" i="15"/>
  <c r="N6049" i="15"/>
  <c r="N6144" i="15"/>
  <c r="I6144" i="15"/>
  <c r="I6224" i="15"/>
  <c r="N6224" i="15"/>
  <c r="I6314" i="15"/>
  <c r="N6314" i="15"/>
  <c r="I6400" i="15"/>
  <c r="N6400" i="15"/>
  <c r="I6489" i="15"/>
  <c r="N6489" i="15"/>
  <c r="I6588" i="15"/>
  <c r="N6588" i="15"/>
  <c r="I5709" i="15"/>
  <c r="N5709" i="15"/>
  <c r="I5786" i="15"/>
  <c r="N5786" i="15"/>
  <c r="I5925" i="15"/>
  <c r="N5925" i="15"/>
  <c r="I5999" i="15"/>
  <c r="N5999" i="15"/>
  <c r="I6093" i="15"/>
  <c r="N6093" i="15"/>
  <c r="I6173" i="15"/>
  <c r="N6173" i="15"/>
  <c r="I6255" i="15"/>
  <c r="N6255" i="15"/>
  <c r="N6347" i="15"/>
  <c r="I6347" i="15"/>
  <c r="I6434" i="15"/>
  <c r="N6434" i="15"/>
  <c r="I6532" i="15"/>
  <c r="N6532" i="15"/>
  <c r="I5649" i="15"/>
  <c r="N5649" i="15"/>
  <c r="N5731" i="15"/>
  <c r="I5731" i="15"/>
  <c r="N5806" i="15"/>
  <c r="I5806" i="15"/>
  <c r="N5944" i="15"/>
  <c r="I5944" i="15"/>
  <c r="I6021" i="15"/>
  <c r="N6021" i="15"/>
  <c r="I6119" i="15"/>
  <c r="N6119" i="15"/>
  <c r="N6196" i="15"/>
  <c r="I6196" i="15"/>
  <c r="N6278" i="15"/>
  <c r="I6278" i="15"/>
  <c r="I6371" i="15"/>
  <c r="N6371" i="15"/>
  <c r="I6457" i="15"/>
  <c r="N6457" i="15"/>
  <c r="I6555" i="15"/>
  <c r="N6555" i="15"/>
  <c r="I5681" i="15"/>
  <c r="N5681" i="15"/>
  <c r="I5760" i="15"/>
  <c r="N5760" i="15"/>
  <c r="N5834" i="15"/>
  <c r="I5834" i="15"/>
  <c r="N5974" i="15"/>
  <c r="I5974" i="15"/>
  <c r="I6056" i="15"/>
  <c r="N6056" i="15"/>
  <c r="N6148" i="15"/>
  <c r="I6148" i="15"/>
  <c r="N6227" i="15"/>
  <c r="I6227" i="15"/>
  <c r="I6317" i="15"/>
  <c r="N6317" i="15"/>
  <c r="I6404" i="15"/>
  <c r="N6404" i="15"/>
  <c r="N6492" i="15"/>
  <c r="I6492" i="15"/>
  <c r="I5633" i="15"/>
  <c r="N5633" i="15"/>
  <c r="I5713" i="15"/>
  <c r="N5713" i="15"/>
  <c r="I5790" i="15"/>
  <c r="N5790" i="15"/>
  <c r="N5928" i="15"/>
  <c r="I5928" i="15"/>
  <c r="I6002" i="15"/>
  <c r="N6002" i="15"/>
  <c r="I6099" i="15"/>
  <c r="N6099" i="15"/>
  <c r="I6176" i="15"/>
  <c r="N6176" i="15"/>
  <c r="N6260" i="15"/>
  <c r="I6260" i="15"/>
  <c r="I6351" i="15"/>
  <c r="N6351" i="15"/>
  <c r="N6439" i="15"/>
  <c r="I6439" i="15"/>
  <c r="I6535" i="15"/>
  <c r="N6535" i="15"/>
  <c r="I5664" i="15"/>
  <c r="N5664" i="15"/>
  <c r="I5744" i="15"/>
  <c r="N5744" i="15"/>
  <c r="N5818" i="15"/>
  <c r="I5818" i="15"/>
  <c r="N5958" i="15"/>
  <c r="I5958" i="15"/>
  <c r="I6035" i="15"/>
  <c r="N6035" i="15"/>
  <c r="N6132" i="15"/>
  <c r="I6132" i="15"/>
  <c r="I6209" i="15"/>
  <c r="N6209" i="15"/>
  <c r="I6293" i="15"/>
  <c r="N6293" i="15"/>
  <c r="I6385" i="15"/>
  <c r="N6385" i="15"/>
  <c r="I6471" i="15"/>
  <c r="N6471" i="15"/>
  <c r="N6571" i="15"/>
  <c r="I6571" i="15"/>
  <c r="N5695" i="15"/>
  <c r="I5695" i="15"/>
  <c r="I5774" i="15"/>
  <c r="N5774" i="15"/>
  <c r="I5847" i="15"/>
  <c r="N5847" i="15"/>
  <c r="I5986" i="15"/>
  <c r="N5986" i="15"/>
  <c r="I6070" i="15"/>
  <c r="N6070" i="15"/>
  <c r="N6160" i="15"/>
  <c r="I6160" i="15"/>
  <c r="I6243" i="15"/>
  <c r="N6243" i="15"/>
  <c r="I6332" i="15"/>
  <c r="N6332" i="15"/>
  <c r="N6421" i="15"/>
  <c r="I6421" i="15"/>
  <c r="I6512" i="15"/>
  <c r="N6512" i="15"/>
  <c r="I5645" i="15"/>
  <c r="N5645" i="15"/>
  <c r="I5726" i="15"/>
  <c r="N5726" i="15"/>
  <c r="N5802" i="15"/>
  <c r="I5802" i="15"/>
  <c r="I5941" i="15"/>
  <c r="N5941" i="15"/>
  <c r="I6018" i="15"/>
  <c r="N6018" i="15"/>
  <c r="N6113" i="15"/>
  <c r="I6113" i="15"/>
  <c r="N6192" i="15"/>
  <c r="I6192" i="15"/>
  <c r="N6274" i="15"/>
  <c r="I6274" i="15"/>
  <c r="I6366" i="15"/>
  <c r="N6366" i="15"/>
  <c r="N6453" i="15"/>
  <c r="I6453" i="15"/>
  <c r="N6551" i="15"/>
  <c r="I6551" i="15"/>
  <c r="N5493" i="15"/>
  <c r="I5493" i="15"/>
  <c r="I5557" i="15"/>
  <c r="N5557" i="15"/>
  <c r="I5624" i="15"/>
  <c r="N5624" i="15"/>
  <c r="N5693" i="15"/>
  <c r="I5693" i="15"/>
  <c r="I5762" i="15"/>
  <c r="N5762" i="15"/>
  <c r="N5827" i="15"/>
  <c r="I5827" i="15"/>
  <c r="N5957" i="15"/>
  <c r="I5957" i="15"/>
  <c r="N6025" i="15"/>
  <c r="I6025" i="15"/>
  <c r="N6109" i="15"/>
  <c r="I6109" i="15"/>
  <c r="I6177" i="15"/>
  <c r="N6177" i="15"/>
  <c r="I6250" i="15"/>
  <c r="N6250" i="15"/>
  <c r="I6330" i="15"/>
  <c r="N6330" i="15"/>
  <c r="I6407" i="15"/>
  <c r="N6407" i="15"/>
  <c r="I6481" i="15"/>
  <c r="N6481" i="15"/>
  <c r="I6568" i="15"/>
  <c r="N6568" i="15"/>
  <c r="I6643" i="15"/>
  <c r="N6643" i="15"/>
  <c r="I6767" i="15"/>
  <c r="N6767" i="15"/>
  <c r="I6840" i="15"/>
  <c r="N6840" i="15"/>
  <c r="I6919" i="15"/>
  <c r="N6919" i="15"/>
  <c r="N7037" i="15"/>
  <c r="I7037" i="15"/>
  <c r="I7122" i="15"/>
  <c r="N7122" i="15"/>
  <c r="I7202" i="15"/>
  <c r="N7202" i="15"/>
  <c r="I7292" i="15"/>
  <c r="N7292" i="15"/>
  <c r="N7383" i="15"/>
  <c r="I7383" i="15"/>
  <c r="I7481" i="15"/>
  <c r="N7481" i="15"/>
  <c r="N6615" i="15"/>
  <c r="I6615" i="15"/>
  <c r="I6735" i="15"/>
  <c r="N6735" i="15"/>
  <c r="I6813" i="15"/>
  <c r="N6813" i="15"/>
  <c r="N6888" i="15"/>
  <c r="I6888" i="15"/>
  <c r="I7011" i="15"/>
  <c r="N7011" i="15"/>
  <c r="N7095" i="15"/>
  <c r="I7095" i="15"/>
  <c r="N7175" i="15"/>
  <c r="I7175" i="15"/>
  <c r="I7263" i="15"/>
  <c r="N7263" i="15"/>
  <c r="N7348" i="15"/>
  <c r="I7348" i="15"/>
  <c r="N7444" i="15"/>
  <c r="I7444" i="15"/>
  <c r="N7546" i="15"/>
  <c r="I7546" i="15"/>
  <c r="N6664" i="15"/>
  <c r="I6664" i="15"/>
  <c r="I6787" i="15"/>
  <c r="N6787" i="15"/>
  <c r="I6860" i="15"/>
  <c r="N6860" i="15"/>
  <c r="N6940" i="15"/>
  <c r="I6940" i="15"/>
  <c r="N7069" i="15"/>
  <c r="I7069" i="15"/>
  <c r="I7148" i="15"/>
  <c r="N7148" i="15"/>
  <c r="I7228" i="15"/>
  <c r="N7228" i="15"/>
  <c r="N7317" i="15"/>
  <c r="I7317" i="15"/>
  <c r="I7422" i="15"/>
  <c r="N7422" i="15"/>
  <c r="I7520" i="15"/>
  <c r="N7520" i="15"/>
  <c r="I6636" i="15"/>
  <c r="N6636" i="15"/>
  <c r="I6761" i="15"/>
  <c r="N6761" i="15"/>
  <c r="I6834" i="15"/>
  <c r="N6834" i="15"/>
  <c r="I6909" i="15"/>
  <c r="N6909" i="15"/>
  <c r="I7031" i="15"/>
  <c r="N7031" i="15"/>
  <c r="N7116" i="15"/>
  <c r="I7116" i="15"/>
  <c r="I7196" i="15"/>
  <c r="N7196" i="15"/>
  <c r="I7287" i="15"/>
  <c r="N7287" i="15"/>
  <c r="I7374" i="15"/>
  <c r="N7374" i="15"/>
  <c r="I7473" i="15"/>
  <c r="N7473" i="15"/>
  <c r="I6600" i="15"/>
  <c r="N6600" i="15"/>
  <c r="N6720" i="15"/>
  <c r="I6720" i="15"/>
  <c r="I6799" i="15"/>
  <c r="N6799" i="15"/>
  <c r="I6873" i="15"/>
  <c r="N6873" i="15"/>
  <c r="I6952" i="15"/>
  <c r="N6952" i="15"/>
  <c r="N7080" i="15"/>
  <c r="I7080" i="15"/>
  <c r="N7160" i="15"/>
  <c r="I7160" i="15"/>
  <c r="N7246" i="15"/>
  <c r="I7246" i="15"/>
  <c r="I7330" i="15"/>
  <c r="N7330" i="15"/>
  <c r="I7424" i="15"/>
  <c r="N7424" i="15"/>
  <c r="N7524" i="15"/>
  <c r="I7524" i="15"/>
  <c r="I6620" i="15"/>
  <c r="N6620" i="15"/>
  <c r="I6741" i="15"/>
  <c r="N6741" i="15"/>
  <c r="I6818" i="15"/>
  <c r="N6818" i="15"/>
  <c r="I6892" i="15"/>
  <c r="N6892" i="15"/>
  <c r="I7015" i="15"/>
  <c r="N7015" i="15"/>
  <c r="I7099" i="15"/>
  <c r="N7099" i="15"/>
  <c r="N7189" i="15"/>
  <c r="I7189" i="15"/>
  <c r="I7279" i="15"/>
  <c r="N7279" i="15"/>
  <c r="N7364" i="15"/>
  <c r="I7364" i="15"/>
  <c r="I7464" i="15"/>
  <c r="N7464" i="15"/>
  <c r="I6603" i="15"/>
  <c r="N6603" i="15"/>
  <c r="I6723" i="15"/>
  <c r="N6723" i="15"/>
  <c r="I6801" i="15"/>
  <c r="N6801" i="15"/>
  <c r="I6875" i="15"/>
  <c r="N6875" i="15"/>
  <c r="I6954" i="15"/>
  <c r="N6954" i="15"/>
  <c r="I7082" i="15"/>
  <c r="N7082" i="15"/>
  <c r="I7162" i="15"/>
  <c r="N7162" i="15"/>
  <c r="N7249" i="15"/>
  <c r="I7249" i="15"/>
  <c r="N7333" i="15"/>
  <c r="I7333" i="15"/>
  <c r="I7426" i="15"/>
  <c r="N7426" i="15"/>
  <c r="N7527" i="15"/>
  <c r="I7527" i="15"/>
  <c r="I6651" i="15"/>
  <c r="N6651" i="15"/>
  <c r="N6775" i="15"/>
  <c r="I6775" i="15"/>
  <c r="I6848" i="15"/>
  <c r="N6848" i="15"/>
  <c r="I6927" i="15"/>
  <c r="N6927" i="15"/>
  <c r="I7056" i="15"/>
  <c r="N7056" i="15"/>
  <c r="I7132" i="15"/>
  <c r="N7132" i="15"/>
  <c r="I7212" i="15"/>
  <c r="N7212" i="15"/>
  <c r="I7302" i="15"/>
  <c r="N7302" i="15"/>
  <c r="N7392" i="15"/>
  <c r="I7392" i="15"/>
  <c r="I7491" i="15"/>
  <c r="N7491" i="15"/>
  <c r="I6289" i="15"/>
  <c r="N6289" i="15"/>
  <c r="I6360" i="15"/>
  <c r="N6360" i="15"/>
  <c r="I6428" i="15"/>
  <c r="N6428" i="15"/>
  <c r="N6495" i="15"/>
  <c r="I6495" i="15"/>
  <c r="I6570" i="15"/>
  <c r="N6570" i="15"/>
  <c r="N6634" i="15"/>
  <c r="I6634" i="15"/>
  <c r="I6746" i="15"/>
  <c r="N6746" i="15"/>
  <c r="I6814" i="15"/>
  <c r="N6814" i="15"/>
  <c r="I6879" i="15"/>
  <c r="N6879" i="15"/>
  <c r="N6949" i="15"/>
  <c r="I6949" i="15"/>
  <c r="I7068" i="15"/>
  <c r="N7068" i="15"/>
  <c r="I7135" i="15"/>
  <c r="N7135" i="15"/>
  <c r="N7205" i="15"/>
  <c r="I7205" i="15"/>
  <c r="I7284" i="15"/>
  <c r="N7284" i="15"/>
  <c r="I7360" i="15"/>
  <c r="N7360" i="15"/>
  <c r="I7439" i="15"/>
  <c r="N7439" i="15"/>
  <c r="I7513" i="15"/>
  <c r="N7513" i="15"/>
  <c r="I7590" i="15"/>
  <c r="N7590" i="15"/>
  <c r="I7668" i="15"/>
  <c r="N7668" i="15"/>
  <c r="N7743" i="15"/>
  <c r="I7743" i="15"/>
  <c r="I7828" i="15"/>
  <c r="N7828" i="15"/>
  <c r="I7411" i="15"/>
  <c r="N7411" i="15"/>
  <c r="N7487" i="15"/>
  <c r="I7487" i="15"/>
  <c r="I7560" i="15"/>
  <c r="N7560" i="15"/>
  <c r="N7640" i="15"/>
  <c r="I7640" i="15"/>
  <c r="N7717" i="15"/>
  <c r="I7717" i="15"/>
  <c r="I7797" i="15"/>
  <c r="N7797" i="15"/>
  <c r="I7887" i="15"/>
  <c r="N7887" i="15"/>
  <c r="I7592" i="15"/>
  <c r="N7592" i="15"/>
  <c r="I7671" i="15"/>
  <c r="N7671" i="15"/>
  <c r="N7746" i="15"/>
  <c r="I7746" i="15"/>
  <c r="I7830" i="15"/>
  <c r="N7830" i="15"/>
  <c r="N7563" i="15"/>
  <c r="I7563" i="15"/>
  <c r="N7642" i="15"/>
  <c r="I7642" i="15"/>
  <c r="I7719" i="15"/>
  <c r="N7719" i="15"/>
  <c r="N7801" i="15"/>
  <c r="I7801" i="15"/>
  <c r="I7892" i="15"/>
  <c r="N7892" i="15"/>
  <c r="N7614" i="15"/>
  <c r="I7614" i="15"/>
  <c r="I7693" i="15"/>
  <c r="N7693" i="15"/>
  <c r="N7769" i="15"/>
  <c r="I7769" i="15"/>
  <c r="N7855" i="15"/>
  <c r="I7855" i="15"/>
  <c r="I7597" i="15"/>
  <c r="N7597" i="15"/>
  <c r="I7675" i="15"/>
  <c r="N7675" i="15"/>
  <c r="N7749" i="15"/>
  <c r="I7749" i="15"/>
  <c r="N7836" i="15"/>
  <c r="I7836" i="15"/>
  <c r="I7579" i="15"/>
  <c r="N7579" i="15"/>
  <c r="N7656" i="15"/>
  <c r="I7656" i="15"/>
  <c r="N7732" i="15"/>
  <c r="I7732" i="15"/>
  <c r="I7814" i="15"/>
  <c r="N7814" i="15"/>
  <c r="I7557" i="15"/>
  <c r="N7557" i="15"/>
  <c r="I7638" i="15"/>
  <c r="N7638" i="15"/>
  <c r="N7715" i="15"/>
  <c r="I7715" i="15"/>
  <c r="I7794" i="15"/>
  <c r="N7794" i="15"/>
  <c r="N7883" i="15"/>
  <c r="I7883" i="15"/>
  <c r="I7277" i="15"/>
  <c r="N7277" i="15"/>
  <c r="N7343" i="15"/>
  <c r="I7343" i="15"/>
  <c r="N7412" i="15"/>
  <c r="I7412" i="15"/>
  <c r="I7478" i="15"/>
  <c r="N7478" i="15"/>
  <c r="I7542" i="15"/>
  <c r="N7542" i="15"/>
  <c r="I7611" i="15"/>
  <c r="N7611" i="15"/>
  <c r="N7681" i="15"/>
  <c r="I7681" i="15"/>
  <c r="I7745" i="15"/>
  <c r="N7745" i="15"/>
  <c r="I7816" i="15"/>
  <c r="N7816" i="15"/>
  <c r="I7881" i="15"/>
  <c r="N7881" i="15"/>
  <c r="I7891" i="15"/>
  <c r="N7891" i="15"/>
  <c r="N7918" i="15"/>
  <c r="I7918" i="15"/>
  <c r="N7929" i="15"/>
  <c r="I7929" i="15"/>
  <c r="I7933" i="15"/>
  <c r="N7933" i="15"/>
  <c r="N7856" i="15"/>
  <c r="I7856" i="15"/>
  <c r="N7924" i="15"/>
  <c r="I7924" i="15"/>
  <c r="N483" i="15"/>
  <c r="I483" i="15"/>
  <c r="N36" i="15"/>
  <c r="I36" i="15"/>
  <c r="N44" i="15"/>
  <c r="I44" i="15"/>
  <c r="I351" i="15"/>
  <c r="N351" i="15"/>
  <c r="N504" i="15"/>
  <c r="I504" i="15"/>
  <c r="N173" i="15"/>
  <c r="I173" i="15"/>
  <c r="N493" i="15"/>
  <c r="I493" i="15"/>
  <c r="I123" i="15"/>
  <c r="N123" i="15"/>
  <c r="I287" i="15"/>
  <c r="N287" i="15"/>
  <c r="I516" i="15"/>
  <c r="N516" i="15"/>
  <c r="N183" i="15"/>
  <c r="I183" i="15"/>
  <c r="I352" i="15"/>
  <c r="N352" i="15"/>
  <c r="N46" i="15"/>
  <c r="I46" i="15"/>
  <c r="I353" i="15"/>
  <c r="N353" i="15"/>
  <c r="I296" i="15"/>
  <c r="N296" i="15"/>
  <c r="I53" i="15"/>
  <c r="N53" i="15"/>
  <c r="I361" i="15"/>
  <c r="N361" i="15"/>
  <c r="I125" i="15"/>
  <c r="N125" i="15"/>
  <c r="N435" i="15"/>
  <c r="I435" i="15"/>
  <c r="N230" i="15"/>
  <c r="I230" i="15"/>
  <c r="N530" i="15"/>
  <c r="I530" i="15"/>
  <c r="I231" i="15"/>
  <c r="N231" i="15"/>
  <c r="N450" i="15"/>
  <c r="I450" i="15"/>
  <c r="N66" i="15"/>
  <c r="I66" i="15"/>
  <c r="N232" i="15"/>
  <c r="I232" i="15"/>
  <c r="I302" i="15"/>
  <c r="N302" i="15"/>
  <c r="N451" i="15"/>
  <c r="I451" i="15"/>
  <c r="I532" i="15"/>
  <c r="N532" i="15"/>
  <c r="N67" i="15"/>
  <c r="I67" i="15"/>
  <c r="N137" i="15"/>
  <c r="I137" i="15"/>
  <c r="N233" i="15"/>
  <c r="I233" i="15"/>
  <c r="I303" i="15"/>
  <c r="N303" i="15"/>
  <c r="N376" i="15"/>
  <c r="I376" i="15"/>
  <c r="N452" i="15"/>
  <c r="I452" i="15"/>
  <c r="I533" i="15"/>
  <c r="N533" i="15"/>
  <c r="I68" i="15"/>
  <c r="N68" i="15"/>
  <c r="N138" i="15"/>
  <c r="I138" i="15"/>
  <c r="I234" i="15"/>
  <c r="N234" i="15"/>
  <c r="I304" i="15"/>
  <c r="N304" i="15"/>
  <c r="I377" i="15"/>
  <c r="N377" i="15"/>
  <c r="I453" i="15"/>
  <c r="N453" i="15"/>
  <c r="I534" i="15"/>
  <c r="N534" i="15"/>
  <c r="I309" i="15"/>
  <c r="N309" i="15"/>
  <c r="I373" i="15"/>
  <c r="N373" i="15"/>
  <c r="I437" i="15"/>
  <c r="N437" i="15"/>
  <c r="I508" i="15"/>
  <c r="N508" i="15"/>
  <c r="I579" i="15"/>
  <c r="N579" i="15"/>
  <c r="N643" i="15"/>
  <c r="I643" i="15"/>
  <c r="N710" i="15"/>
  <c r="I710" i="15"/>
  <c r="I800" i="15"/>
  <c r="N800" i="15"/>
  <c r="I873" i="15"/>
  <c r="N873" i="15"/>
  <c r="I940" i="15"/>
  <c r="N940" i="15"/>
  <c r="I1004" i="15"/>
  <c r="N1004" i="15"/>
  <c r="N1071" i="15"/>
  <c r="I1071" i="15"/>
  <c r="N1136" i="15"/>
  <c r="I1136" i="15"/>
  <c r="I1200" i="15"/>
  <c r="N1200" i="15"/>
  <c r="I1348" i="15"/>
  <c r="N1348" i="15"/>
  <c r="I1450" i="15"/>
  <c r="N1450" i="15"/>
  <c r="I1514" i="15"/>
  <c r="N1514" i="15"/>
  <c r="I1578" i="15"/>
  <c r="N1578" i="15"/>
  <c r="I1642" i="15"/>
  <c r="N1642" i="15"/>
  <c r="N1721" i="15"/>
  <c r="I1721" i="15"/>
  <c r="I1801" i="15"/>
  <c r="N1801" i="15"/>
  <c r="I1881" i="15"/>
  <c r="N1881" i="15"/>
  <c r="I1969" i="15"/>
  <c r="N1969" i="15"/>
  <c r="N2127" i="15"/>
  <c r="I2127" i="15"/>
  <c r="N2218" i="15"/>
  <c r="I2218" i="15"/>
  <c r="I564" i="15"/>
  <c r="N564" i="15"/>
  <c r="I628" i="15"/>
  <c r="N628" i="15"/>
  <c r="I695" i="15"/>
  <c r="N695" i="15"/>
  <c r="N783" i="15"/>
  <c r="I783" i="15"/>
  <c r="I852" i="15"/>
  <c r="N852" i="15"/>
  <c r="I926" i="15"/>
  <c r="N926" i="15"/>
  <c r="I989" i="15"/>
  <c r="N989" i="15"/>
  <c r="N1056" i="15"/>
  <c r="I1056" i="15"/>
  <c r="I1121" i="15"/>
  <c r="N1121" i="15"/>
  <c r="I1185" i="15"/>
  <c r="N1185" i="15"/>
  <c r="I1256" i="15"/>
  <c r="N1256" i="15"/>
  <c r="I1400" i="15"/>
  <c r="N1400" i="15"/>
  <c r="N1499" i="15"/>
  <c r="I1499" i="15"/>
  <c r="I1563" i="15"/>
  <c r="N1563" i="15"/>
  <c r="I1627" i="15"/>
  <c r="N1627" i="15"/>
  <c r="I1704" i="15"/>
  <c r="N1704" i="15"/>
  <c r="I1784" i="15"/>
  <c r="N1784" i="15"/>
  <c r="N1864" i="15"/>
  <c r="I1864" i="15"/>
  <c r="I1952" i="15"/>
  <c r="N1952" i="15"/>
  <c r="N2106" i="15"/>
  <c r="I2106" i="15"/>
  <c r="I2198" i="15"/>
  <c r="N2198" i="15"/>
  <c r="N2297" i="15"/>
  <c r="I2297" i="15"/>
  <c r="N613" i="15"/>
  <c r="I613" i="15"/>
  <c r="I679" i="15"/>
  <c r="N679" i="15"/>
  <c r="N752" i="15"/>
  <c r="I752" i="15"/>
  <c r="N837" i="15"/>
  <c r="I837" i="15"/>
  <c r="N908" i="15"/>
  <c r="I908" i="15"/>
  <c r="N974" i="15"/>
  <c r="I974" i="15"/>
  <c r="I1041" i="15"/>
  <c r="N1041" i="15"/>
  <c r="I1105" i="15"/>
  <c r="N1105" i="15"/>
  <c r="N1170" i="15"/>
  <c r="I1170" i="15"/>
  <c r="I1241" i="15"/>
  <c r="N1241" i="15"/>
  <c r="I1384" i="15"/>
  <c r="N1384" i="15"/>
  <c r="I1484" i="15"/>
  <c r="N1484" i="15"/>
  <c r="I1548" i="15"/>
  <c r="N1548" i="15"/>
  <c r="I1612" i="15"/>
  <c r="N1612" i="15"/>
  <c r="N1680" i="15"/>
  <c r="I1680" i="15"/>
  <c r="I1763" i="15"/>
  <c r="N1763" i="15"/>
  <c r="N1845" i="15"/>
  <c r="I1845" i="15"/>
  <c r="I1926" i="15"/>
  <c r="N1926" i="15"/>
  <c r="I2011" i="15"/>
  <c r="N2011" i="15"/>
  <c r="N2172" i="15"/>
  <c r="I2172" i="15"/>
  <c r="N2275" i="15"/>
  <c r="I2275" i="15"/>
  <c r="I606" i="15"/>
  <c r="N606" i="15"/>
  <c r="I672" i="15"/>
  <c r="N672" i="15"/>
  <c r="N745" i="15"/>
  <c r="I745" i="15"/>
  <c r="N830" i="15"/>
  <c r="I830" i="15"/>
  <c r="N901" i="15"/>
  <c r="I901" i="15"/>
  <c r="I967" i="15"/>
  <c r="N967" i="15"/>
  <c r="N1032" i="15"/>
  <c r="I1032" i="15"/>
  <c r="I1098" i="15"/>
  <c r="N1098" i="15"/>
  <c r="I1163" i="15"/>
  <c r="N1163" i="15"/>
  <c r="I1232" i="15"/>
  <c r="N1232" i="15"/>
  <c r="I1377" i="15"/>
  <c r="N1377" i="15"/>
  <c r="I1477" i="15"/>
  <c r="N1477" i="15"/>
  <c r="I1541" i="15"/>
  <c r="N1541" i="15"/>
  <c r="I1605" i="15"/>
  <c r="N1605" i="15"/>
  <c r="I1672" i="15"/>
  <c r="N1672" i="15"/>
  <c r="I1752" i="15"/>
  <c r="N1752" i="15"/>
  <c r="N1837" i="15"/>
  <c r="I1837" i="15"/>
  <c r="N1915" i="15"/>
  <c r="I1915" i="15"/>
  <c r="N2003" i="15"/>
  <c r="I2003" i="15"/>
  <c r="N2163" i="15"/>
  <c r="I2163" i="15"/>
  <c r="I2259" i="15"/>
  <c r="N2259" i="15"/>
  <c r="N591" i="15"/>
  <c r="I591" i="15"/>
  <c r="I656" i="15"/>
  <c r="N656" i="15"/>
  <c r="N725" i="15"/>
  <c r="I725" i="15"/>
  <c r="I814" i="15"/>
  <c r="N814" i="15"/>
  <c r="I885" i="15"/>
  <c r="N885" i="15"/>
  <c r="I952" i="15"/>
  <c r="N952" i="15"/>
  <c r="N1016" i="15"/>
  <c r="I1016" i="15"/>
  <c r="N1083" i="15"/>
  <c r="I1083" i="15"/>
  <c r="N1148" i="15"/>
  <c r="I1148" i="15"/>
  <c r="I1216" i="15"/>
  <c r="N1216" i="15"/>
  <c r="I1361" i="15"/>
  <c r="N1361" i="15"/>
  <c r="N1462" i="15"/>
  <c r="I1462" i="15"/>
  <c r="I1526" i="15"/>
  <c r="N1526" i="15"/>
  <c r="I1590" i="15"/>
  <c r="N1590" i="15"/>
  <c r="I1655" i="15"/>
  <c r="N1655" i="15"/>
  <c r="I1734" i="15"/>
  <c r="N1734" i="15"/>
  <c r="I1816" i="15"/>
  <c r="N1816" i="15"/>
  <c r="I1895" i="15"/>
  <c r="N1895" i="15"/>
  <c r="N1986" i="15"/>
  <c r="I1986" i="15"/>
  <c r="I2142" i="15"/>
  <c r="N2142" i="15"/>
  <c r="I2238" i="15"/>
  <c r="N2238" i="15"/>
  <c r="I576" i="15"/>
  <c r="N576" i="15"/>
  <c r="I640" i="15"/>
  <c r="N640" i="15"/>
  <c r="N707" i="15"/>
  <c r="I707" i="15"/>
  <c r="I797" i="15"/>
  <c r="N797" i="15"/>
  <c r="I864" i="15"/>
  <c r="N864" i="15"/>
  <c r="N937" i="15"/>
  <c r="I937" i="15"/>
  <c r="N1001" i="15"/>
  <c r="I1001" i="15"/>
  <c r="N1068" i="15"/>
  <c r="I1068" i="15"/>
  <c r="I1133" i="15"/>
  <c r="N1133" i="15"/>
  <c r="I1197" i="15"/>
  <c r="N1197" i="15"/>
  <c r="N1345" i="15"/>
  <c r="I1345" i="15"/>
  <c r="I1447" i="15"/>
  <c r="N1447" i="15"/>
  <c r="I1511" i="15"/>
  <c r="N1511" i="15"/>
  <c r="N1575" i="15"/>
  <c r="I1575" i="15"/>
  <c r="I1639" i="15"/>
  <c r="N1639" i="15"/>
  <c r="N1717" i="15"/>
  <c r="I1717" i="15"/>
  <c r="N1797" i="15"/>
  <c r="I1797" i="15"/>
  <c r="N1878" i="15"/>
  <c r="I1878" i="15"/>
  <c r="N1966" i="15"/>
  <c r="I1966" i="15"/>
  <c r="I2124" i="15"/>
  <c r="N2124" i="15"/>
  <c r="I2214" i="15"/>
  <c r="N2214" i="15"/>
  <c r="N561" i="15"/>
  <c r="I561" i="15"/>
  <c r="N625" i="15"/>
  <c r="I625" i="15"/>
  <c r="N692" i="15"/>
  <c r="I692" i="15"/>
  <c r="N778" i="15"/>
  <c r="I778" i="15"/>
  <c r="N849" i="15"/>
  <c r="I849" i="15"/>
  <c r="I922" i="15"/>
  <c r="N922" i="15"/>
  <c r="N986" i="15"/>
  <c r="I986" i="15"/>
  <c r="I1053" i="15"/>
  <c r="N1053" i="15"/>
  <c r="N1118" i="15"/>
  <c r="I1118" i="15"/>
  <c r="I1182" i="15"/>
  <c r="N1182" i="15"/>
  <c r="N1253" i="15"/>
  <c r="I1253" i="15"/>
  <c r="I1397" i="15"/>
  <c r="N1397" i="15"/>
  <c r="N1496" i="15"/>
  <c r="I1496" i="15"/>
  <c r="I1560" i="15"/>
  <c r="N1560" i="15"/>
  <c r="N1624" i="15"/>
  <c r="I1624" i="15"/>
  <c r="I1699" i="15"/>
  <c r="N1699" i="15"/>
  <c r="I1777" i="15"/>
  <c r="N1777" i="15"/>
  <c r="N1858" i="15"/>
  <c r="I1858" i="15"/>
  <c r="N1944" i="15"/>
  <c r="I1944" i="15"/>
  <c r="I2025" i="15"/>
  <c r="N2025" i="15"/>
  <c r="I2194" i="15"/>
  <c r="N2194" i="15"/>
  <c r="I2292" i="15"/>
  <c r="N2292" i="15"/>
  <c r="I610" i="15"/>
  <c r="N610" i="15"/>
  <c r="I676" i="15"/>
  <c r="N676" i="15"/>
  <c r="I749" i="15"/>
  <c r="N749" i="15"/>
  <c r="N834" i="15"/>
  <c r="I834" i="15"/>
  <c r="I905" i="15"/>
  <c r="N905" i="15"/>
  <c r="N971" i="15"/>
  <c r="I971" i="15"/>
  <c r="I1038" i="15"/>
  <c r="N1038" i="15"/>
  <c r="N1102" i="15"/>
  <c r="I1102" i="15"/>
  <c r="I1167" i="15"/>
  <c r="N1167" i="15"/>
  <c r="I1238" i="15"/>
  <c r="N1238" i="15"/>
  <c r="N1381" i="15"/>
  <c r="I1381" i="15"/>
  <c r="I1481" i="15"/>
  <c r="N1481" i="15"/>
  <c r="I1545" i="15"/>
  <c r="N1545" i="15"/>
  <c r="N1609" i="15"/>
  <c r="I1609" i="15"/>
  <c r="I1677" i="15"/>
  <c r="N1677" i="15"/>
  <c r="I1756" i="15"/>
  <c r="N1756" i="15"/>
  <c r="I1841" i="15"/>
  <c r="N1841" i="15"/>
  <c r="I1922" i="15"/>
  <c r="N1922" i="15"/>
  <c r="I2008" i="15"/>
  <c r="N2008" i="15"/>
  <c r="N2168" i="15"/>
  <c r="I2168" i="15"/>
  <c r="I2272" i="15"/>
  <c r="N2272" i="15"/>
  <c r="N1681" i="15"/>
  <c r="I1681" i="15"/>
  <c r="N1751" i="15"/>
  <c r="I1751" i="15"/>
  <c r="I1825" i="15"/>
  <c r="N1825" i="15"/>
  <c r="I1893" i="15"/>
  <c r="N1893" i="15"/>
  <c r="I1972" i="15"/>
  <c r="N1972" i="15"/>
  <c r="I2121" i="15"/>
  <c r="N2121" i="15"/>
  <c r="N2192" i="15"/>
  <c r="I2192" i="15"/>
  <c r="I2268" i="15"/>
  <c r="N2268" i="15"/>
  <c r="I2391" i="15"/>
  <c r="N2391" i="15"/>
  <c r="I2455" i="15"/>
  <c r="N2455" i="15"/>
  <c r="N2524" i="15"/>
  <c r="I2524" i="15"/>
  <c r="I2638" i="15"/>
  <c r="N2638" i="15"/>
  <c r="N2721" i="15"/>
  <c r="I2721" i="15"/>
  <c r="I2817" i="15"/>
  <c r="N2817" i="15"/>
  <c r="I2938" i="15"/>
  <c r="N2938" i="15"/>
  <c r="N3018" i="15"/>
  <c r="I3018" i="15"/>
  <c r="N3092" i="15"/>
  <c r="I3092" i="15"/>
  <c r="N3178" i="15"/>
  <c r="I3178" i="15"/>
  <c r="I3270" i="15"/>
  <c r="N3270" i="15"/>
  <c r="I2400" i="15"/>
  <c r="N2400" i="15"/>
  <c r="I2466" i="15"/>
  <c r="N2466" i="15"/>
  <c r="I2534" i="15"/>
  <c r="N2534" i="15"/>
  <c r="N2649" i="15"/>
  <c r="I2649" i="15"/>
  <c r="I2738" i="15"/>
  <c r="N2738" i="15"/>
  <c r="I2827" i="15"/>
  <c r="N2827" i="15"/>
  <c r="N2952" i="15"/>
  <c r="I2952" i="15"/>
  <c r="N3028" i="15"/>
  <c r="I3028" i="15"/>
  <c r="N3103" i="15"/>
  <c r="I3103" i="15"/>
  <c r="I3192" i="15"/>
  <c r="N3192" i="15"/>
  <c r="I3282" i="15"/>
  <c r="N3282" i="15"/>
  <c r="N2417" i="15"/>
  <c r="I2417" i="15"/>
  <c r="N2483" i="15"/>
  <c r="I2483" i="15"/>
  <c r="I2554" i="15"/>
  <c r="N2554" i="15"/>
  <c r="I2673" i="15"/>
  <c r="N2673" i="15"/>
  <c r="I2768" i="15"/>
  <c r="N2768" i="15"/>
  <c r="N2892" i="15"/>
  <c r="I2892" i="15"/>
  <c r="N2973" i="15"/>
  <c r="I2973" i="15"/>
  <c r="N3048" i="15"/>
  <c r="I3048" i="15"/>
  <c r="I3123" i="15"/>
  <c r="N3123" i="15"/>
  <c r="I3216" i="15"/>
  <c r="N3216" i="15"/>
  <c r="I2140" i="15"/>
  <c r="N2140" i="15"/>
  <c r="N2211" i="15"/>
  <c r="I2211" i="15"/>
  <c r="N2287" i="15"/>
  <c r="I2287" i="15"/>
  <c r="I2410" i="15"/>
  <c r="N2410" i="15"/>
  <c r="I2476" i="15"/>
  <c r="N2476" i="15"/>
  <c r="I2546" i="15"/>
  <c r="N2546" i="15"/>
  <c r="N2665" i="15"/>
  <c r="I2665" i="15"/>
  <c r="I2758" i="15"/>
  <c r="N2758" i="15"/>
  <c r="N2839" i="15"/>
  <c r="I2839" i="15"/>
  <c r="N2965" i="15"/>
  <c r="I2965" i="15"/>
  <c r="N3040" i="15"/>
  <c r="I3040" i="15"/>
  <c r="N3115" i="15"/>
  <c r="I3115" i="15"/>
  <c r="I3206" i="15"/>
  <c r="N3206" i="15"/>
  <c r="I3306" i="15"/>
  <c r="N3306" i="15"/>
  <c r="I2427" i="15"/>
  <c r="N2427" i="15"/>
  <c r="N2493" i="15"/>
  <c r="I2493" i="15"/>
  <c r="I2604" i="15"/>
  <c r="N2604" i="15"/>
  <c r="I2685" i="15"/>
  <c r="N2685" i="15"/>
  <c r="I2781" i="15"/>
  <c r="N2781" i="15"/>
  <c r="I2906" i="15"/>
  <c r="N2906" i="15"/>
  <c r="N2984" i="15"/>
  <c r="I2984" i="15"/>
  <c r="I3059" i="15"/>
  <c r="N3059" i="15"/>
  <c r="I3137" i="15"/>
  <c r="N3137" i="15"/>
  <c r="I3231" i="15"/>
  <c r="N3231" i="15"/>
  <c r="I2371" i="15"/>
  <c r="N2371" i="15"/>
  <c r="I2436" i="15"/>
  <c r="N2436" i="15"/>
  <c r="I2502" i="15"/>
  <c r="N2502" i="15"/>
  <c r="N2614" i="15"/>
  <c r="I2614" i="15"/>
  <c r="I2695" i="15"/>
  <c r="N2695" i="15"/>
  <c r="I2792" i="15"/>
  <c r="N2792" i="15"/>
  <c r="N2916" i="15"/>
  <c r="I2916" i="15"/>
  <c r="N2994" i="15"/>
  <c r="I2994" i="15"/>
  <c r="I3070" i="15"/>
  <c r="N3070" i="15"/>
  <c r="I3152" i="15"/>
  <c r="N3152" i="15"/>
  <c r="I3243" i="15"/>
  <c r="N3243" i="15"/>
  <c r="N2380" i="15"/>
  <c r="I2380" i="15"/>
  <c r="N2445" i="15"/>
  <c r="I2445" i="15"/>
  <c r="N2513" i="15"/>
  <c r="I2513" i="15"/>
  <c r="I2625" i="15"/>
  <c r="N2625" i="15"/>
  <c r="I2705" i="15"/>
  <c r="N2705" i="15"/>
  <c r="I2805" i="15"/>
  <c r="N2805" i="15"/>
  <c r="N2927" i="15"/>
  <c r="I2927" i="15"/>
  <c r="I3005" i="15"/>
  <c r="N3005" i="15"/>
  <c r="N3080" i="15"/>
  <c r="I3080" i="15"/>
  <c r="N3165" i="15"/>
  <c r="I3165" i="15"/>
  <c r="I3255" i="15"/>
  <c r="N3255" i="15"/>
  <c r="I2398" i="15"/>
  <c r="N2398" i="15"/>
  <c r="I2464" i="15"/>
  <c r="N2464" i="15"/>
  <c r="I2532" i="15"/>
  <c r="N2532" i="15"/>
  <c r="I2646" i="15"/>
  <c r="N2646" i="15"/>
  <c r="I2732" i="15"/>
  <c r="N2732" i="15"/>
  <c r="N2825" i="15"/>
  <c r="I2825" i="15"/>
  <c r="I2950" i="15"/>
  <c r="N2950" i="15"/>
  <c r="N3026" i="15"/>
  <c r="I3026" i="15"/>
  <c r="I3100" i="15"/>
  <c r="N3100" i="15"/>
  <c r="N3189" i="15"/>
  <c r="I3189" i="15"/>
  <c r="N3280" i="15"/>
  <c r="I3280" i="15"/>
  <c r="I2645" i="15"/>
  <c r="N2645" i="15"/>
  <c r="I2718" i="15"/>
  <c r="N2718" i="15"/>
  <c r="I2806" i="15"/>
  <c r="N2806" i="15"/>
  <c r="I2918" i="15"/>
  <c r="N2918" i="15"/>
  <c r="N2987" i="15"/>
  <c r="I2987" i="15"/>
  <c r="I3053" i="15"/>
  <c r="N3053" i="15"/>
  <c r="N3119" i="15"/>
  <c r="I3119" i="15"/>
  <c r="I3190" i="15"/>
  <c r="N3190" i="15"/>
  <c r="I3257" i="15"/>
  <c r="N3257" i="15"/>
  <c r="N3334" i="15"/>
  <c r="I3334" i="15"/>
  <c r="N3413" i="15"/>
  <c r="I3413" i="15"/>
  <c r="N3497" i="15"/>
  <c r="I3497" i="15"/>
  <c r="N3583" i="15"/>
  <c r="I3583" i="15"/>
  <c r="I3660" i="15"/>
  <c r="N3660" i="15"/>
  <c r="N3781" i="15"/>
  <c r="I3781" i="15"/>
  <c r="I3854" i="15"/>
  <c r="N3854" i="15"/>
  <c r="N3927" i="15"/>
  <c r="I3927" i="15"/>
  <c r="N3344" i="15"/>
  <c r="I3344" i="15"/>
  <c r="I3425" i="15"/>
  <c r="N3425" i="15"/>
  <c r="I3509" i="15"/>
  <c r="N3509" i="15"/>
  <c r="I3593" i="15"/>
  <c r="N3593" i="15"/>
  <c r="I3670" i="15"/>
  <c r="N3670" i="15"/>
  <c r="N3791" i="15"/>
  <c r="I3791" i="15"/>
  <c r="I3864" i="15"/>
  <c r="N3864" i="15"/>
  <c r="I3937" i="15"/>
  <c r="N3937" i="15"/>
  <c r="N3336" i="15"/>
  <c r="I3336" i="15"/>
  <c r="I3416" i="15"/>
  <c r="N3416" i="15"/>
  <c r="I3500" i="15"/>
  <c r="N3500" i="15"/>
  <c r="I3585" i="15"/>
  <c r="N3585" i="15"/>
  <c r="I3662" i="15"/>
  <c r="N3662" i="15"/>
  <c r="N3783" i="15"/>
  <c r="I3783" i="15"/>
  <c r="I3856" i="15"/>
  <c r="N3856" i="15"/>
  <c r="I3929" i="15"/>
  <c r="N3929" i="15"/>
  <c r="N3150" i="15"/>
  <c r="I3150" i="15"/>
  <c r="N3218" i="15"/>
  <c r="I3218" i="15"/>
  <c r="I3288" i="15"/>
  <c r="N3288" i="15"/>
  <c r="I3367" i="15"/>
  <c r="N3367" i="15"/>
  <c r="I3449" i="15"/>
  <c r="N3449" i="15"/>
  <c r="N3529" i="15"/>
  <c r="I3529" i="15"/>
  <c r="N3613" i="15"/>
  <c r="I3613" i="15"/>
  <c r="N3738" i="15"/>
  <c r="I3738" i="15"/>
  <c r="N3812" i="15"/>
  <c r="I3812" i="15"/>
  <c r="I3885" i="15"/>
  <c r="N3885" i="15"/>
  <c r="I3965" i="15"/>
  <c r="N3965" i="15"/>
  <c r="I3339" i="15"/>
  <c r="N3339" i="15"/>
  <c r="N3418" i="15"/>
  <c r="I3418" i="15"/>
  <c r="I3502" i="15"/>
  <c r="N3502" i="15"/>
  <c r="N3587" i="15"/>
  <c r="I3587" i="15"/>
  <c r="I3664" i="15"/>
  <c r="N3664" i="15"/>
  <c r="I3785" i="15"/>
  <c r="N3785" i="15"/>
  <c r="I3859" i="15"/>
  <c r="N3859" i="15"/>
  <c r="N3932" i="15"/>
  <c r="I3932" i="15"/>
  <c r="N3309" i="15"/>
  <c r="I3309" i="15"/>
  <c r="N3392" i="15"/>
  <c r="I3392" i="15"/>
  <c r="I3474" i="15"/>
  <c r="N3474" i="15"/>
  <c r="N3556" i="15"/>
  <c r="I3556" i="15"/>
  <c r="I3638" i="15"/>
  <c r="N3638" i="15"/>
  <c r="I3758" i="15"/>
  <c r="N3758" i="15"/>
  <c r="I3832" i="15"/>
  <c r="N3832" i="15"/>
  <c r="I3905" i="15"/>
  <c r="N3905" i="15"/>
  <c r="N3986" i="15"/>
  <c r="I3986" i="15"/>
  <c r="N3402" i="15"/>
  <c r="I3402" i="15"/>
  <c r="N3486" i="15"/>
  <c r="I3486" i="15"/>
  <c r="N3570" i="15"/>
  <c r="I3570" i="15"/>
  <c r="I3648" i="15"/>
  <c r="N3648" i="15"/>
  <c r="I3768" i="15"/>
  <c r="N3768" i="15"/>
  <c r="I3843" i="15"/>
  <c r="N3843" i="15"/>
  <c r="I3916" i="15"/>
  <c r="N3916" i="15"/>
  <c r="N3333" i="15"/>
  <c r="I3333" i="15"/>
  <c r="N3412" i="15"/>
  <c r="I3412" i="15"/>
  <c r="I3496" i="15"/>
  <c r="N3496" i="15"/>
  <c r="N3581" i="15"/>
  <c r="I3581" i="15"/>
  <c r="N3659" i="15"/>
  <c r="I3659" i="15"/>
  <c r="I3780" i="15"/>
  <c r="N3780" i="15"/>
  <c r="N3853" i="15"/>
  <c r="I3853" i="15"/>
  <c r="N3926" i="15"/>
  <c r="I3926" i="15"/>
  <c r="I3310" i="15"/>
  <c r="N3310" i="15"/>
  <c r="I3382" i="15"/>
  <c r="N3382" i="15"/>
  <c r="I3452" i="15"/>
  <c r="N3452" i="15"/>
  <c r="N3523" i="15"/>
  <c r="I3523" i="15"/>
  <c r="I3598" i="15"/>
  <c r="N3598" i="15"/>
  <c r="N3666" i="15"/>
  <c r="I3666" i="15"/>
  <c r="I3778" i="15"/>
  <c r="N3778" i="15"/>
  <c r="I3842" i="15"/>
  <c r="N3842" i="15"/>
  <c r="I3906" i="15"/>
  <c r="N3906" i="15"/>
  <c r="I3977" i="15"/>
  <c r="N3977" i="15"/>
  <c r="I4043" i="15"/>
  <c r="N4043" i="15"/>
  <c r="I4108" i="15"/>
  <c r="N4108" i="15"/>
  <c r="I4181" i="15"/>
  <c r="N4181" i="15"/>
  <c r="N4256" i="15"/>
  <c r="I4256" i="15"/>
  <c r="I4333" i="15"/>
  <c r="N4333" i="15"/>
  <c r="N4406" i="15"/>
  <c r="I4406" i="15"/>
  <c r="I4484" i="15"/>
  <c r="N4484" i="15"/>
  <c r="I4560" i="15"/>
  <c r="N4560" i="15"/>
  <c r="N4634" i="15"/>
  <c r="I4634" i="15"/>
  <c r="I4719" i="15"/>
  <c r="N4719" i="15"/>
  <c r="I3994" i="15"/>
  <c r="N3994" i="15"/>
  <c r="N4060" i="15"/>
  <c r="I4060" i="15"/>
  <c r="I4125" i="15"/>
  <c r="N4125" i="15"/>
  <c r="N4200" i="15"/>
  <c r="I4200" i="15"/>
  <c r="N4277" i="15"/>
  <c r="I4277" i="15"/>
  <c r="I4352" i="15"/>
  <c r="N4352" i="15"/>
  <c r="I4427" i="15"/>
  <c r="N4427" i="15"/>
  <c r="N4506" i="15"/>
  <c r="I4506" i="15"/>
  <c r="I4580" i="15"/>
  <c r="N4580" i="15"/>
  <c r="I4653" i="15"/>
  <c r="N4653" i="15"/>
  <c r="N4741" i="15"/>
  <c r="I4741" i="15"/>
  <c r="I4011" i="15"/>
  <c r="N4011" i="15"/>
  <c r="N4077" i="15"/>
  <c r="I4077" i="15"/>
  <c r="I4146" i="15"/>
  <c r="N4146" i="15"/>
  <c r="I4221" i="15"/>
  <c r="N4221" i="15"/>
  <c r="I4297" i="15"/>
  <c r="N4297" i="15"/>
  <c r="I4372" i="15"/>
  <c r="N4372" i="15"/>
  <c r="I4446" i="15"/>
  <c r="N4446" i="15"/>
  <c r="N4525" i="15"/>
  <c r="I4525" i="15"/>
  <c r="I4599" i="15"/>
  <c r="N4599" i="15"/>
  <c r="N4677" i="15"/>
  <c r="I4677" i="15"/>
  <c r="N4766" i="15"/>
  <c r="I4766" i="15"/>
  <c r="I4038" i="15"/>
  <c r="N4038" i="15"/>
  <c r="N4103" i="15"/>
  <c r="I4103" i="15"/>
  <c r="I4175" i="15"/>
  <c r="N4175" i="15"/>
  <c r="N4249" i="15"/>
  <c r="I4249" i="15"/>
  <c r="N4327" i="15"/>
  <c r="I4327" i="15"/>
  <c r="I4400" i="15"/>
  <c r="N4400" i="15"/>
  <c r="I4475" i="15"/>
  <c r="N4475" i="15"/>
  <c r="N4555" i="15"/>
  <c r="I4555" i="15"/>
  <c r="I4628" i="15"/>
  <c r="N4628" i="15"/>
  <c r="I4712" i="15"/>
  <c r="N4712" i="15"/>
  <c r="I3997" i="15"/>
  <c r="N3997" i="15"/>
  <c r="I4063" i="15"/>
  <c r="N4063" i="15"/>
  <c r="I4128" i="15"/>
  <c r="N4128" i="15"/>
  <c r="N4205" i="15"/>
  <c r="I4205" i="15"/>
  <c r="I4281" i="15"/>
  <c r="N4281" i="15"/>
  <c r="I4356" i="15"/>
  <c r="N4356" i="15"/>
  <c r="N4430" i="15"/>
  <c r="I4430" i="15"/>
  <c r="N4509" i="15"/>
  <c r="I4509" i="15"/>
  <c r="I4583" i="15"/>
  <c r="N4583" i="15"/>
  <c r="I4658" i="15"/>
  <c r="N4658" i="15"/>
  <c r="N4745" i="15"/>
  <c r="I4745" i="15"/>
  <c r="I4015" i="15"/>
  <c r="N4015" i="15"/>
  <c r="N4080" i="15"/>
  <c r="I4080" i="15"/>
  <c r="N4150" i="15"/>
  <c r="I4150" i="15"/>
  <c r="I4224" i="15"/>
  <c r="N4224" i="15"/>
  <c r="I4300" i="15"/>
  <c r="N4300" i="15"/>
  <c r="N4375" i="15"/>
  <c r="I4375" i="15"/>
  <c r="N4449" i="15"/>
  <c r="I4449" i="15"/>
  <c r="I4529" i="15"/>
  <c r="N4529" i="15"/>
  <c r="I4603" i="15"/>
  <c r="N4603" i="15"/>
  <c r="N4681" i="15"/>
  <c r="I4681" i="15"/>
  <c r="N4773" i="15"/>
  <c r="I4773" i="15"/>
  <c r="N4041" i="15"/>
  <c r="I4041" i="15"/>
  <c r="N4106" i="15"/>
  <c r="I4106" i="15"/>
  <c r="I4178" i="15"/>
  <c r="N4178" i="15"/>
  <c r="N4254" i="15"/>
  <c r="I4254" i="15"/>
  <c r="I4331" i="15"/>
  <c r="N4331" i="15"/>
  <c r="I4404" i="15"/>
  <c r="N4404" i="15"/>
  <c r="I4482" i="15"/>
  <c r="N4482" i="15"/>
  <c r="I4558" i="15"/>
  <c r="N4558" i="15"/>
  <c r="I4631" i="15"/>
  <c r="N4631" i="15"/>
  <c r="I4716" i="15"/>
  <c r="N4716" i="15"/>
  <c r="N3992" i="15"/>
  <c r="I3992" i="15"/>
  <c r="N4058" i="15"/>
  <c r="I4058" i="15"/>
  <c r="I4123" i="15"/>
  <c r="N4123" i="15"/>
  <c r="N4198" i="15"/>
  <c r="I4198" i="15"/>
  <c r="I4275" i="15"/>
  <c r="N4275" i="15"/>
  <c r="I4350" i="15"/>
  <c r="N4350" i="15"/>
  <c r="I4424" i="15"/>
  <c r="N4424" i="15"/>
  <c r="N4503" i="15"/>
  <c r="I4503" i="15"/>
  <c r="N4578" i="15"/>
  <c r="I4578" i="15"/>
  <c r="N4651" i="15"/>
  <c r="I4651" i="15"/>
  <c r="N4739" i="15"/>
  <c r="I4739" i="15"/>
  <c r="I4155" i="15"/>
  <c r="N4155" i="15"/>
  <c r="N4220" i="15"/>
  <c r="I4220" i="15"/>
  <c r="I4287" i="15"/>
  <c r="N4287" i="15"/>
  <c r="I4353" i="15"/>
  <c r="N4353" i="15"/>
  <c r="I4418" i="15"/>
  <c r="N4418" i="15"/>
  <c r="N4486" i="15"/>
  <c r="I4486" i="15"/>
  <c r="N4553" i="15"/>
  <c r="I4553" i="15"/>
  <c r="I4617" i="15"/>
  <c r="N4617" i="15"/>
  <c r="I4687" i="15"/>
  <c r="N4687" i="15"/>
  <c r="I4763" i="15"/>
  <c r="N4763" i="15"/>
  <c r="N4838" i="15"/>
  <c r="I4838" i="15"/>
  <c r="I4912" i="15"/>
  <c r="N4912" i="15"/>
  <c r="I4986" i="15"/>
  <c r="N4986" i="15"/>
  <c r="I5060" i="15"/>
  <c r="N5060" i="15"/>
  <c r="N5137" i="15"/>
  <c r="I5137" i="15"/>
  <c r="I5214" i="15"/>
  <c r="N5214" i="15"/>
  <c r="I5292" i="15"/>
  <c r="N5292" i="15"/>
  <c r="N5366" i="15"/>
  <c r="I5366" i="15"/>
  <c r="N5439" i="15"/>
  <c r="I5439" i="15"/>
  <c r="I5520" i="15"/>
  <c r="N5520" i="15"/>
  <c r="N5606" i="15"/>
  <c r="I5606" i="15"/>
  <c r="N4848" i="15"/>
  <c r="I4848" i="15"/>
  <c r="N4923" i="15"/>
  <c r="I4923" i="15"/>
  <c r="I4996" i="15"/>
  <c r="N4996" i="15"/>
  <c r="I5071" i="15"/>
  <c r="N5071" i="15"/>
  <c r="I5148" i="15"/>
  <c r="N5148" i="15"/>
  <c r="I5226" i="15"/>
  <c r="N5226" i="15"/>
  <c r="I5302" i="15"/>
  <c r="N5302" i="15"/>
  <c r="N5376" i="15"/>
  <c r="I5376" i="15"/>
  <c r="I5449" i="15"/>
  <c r="N5449" i="15"/>
  <c r="I5531" i="15"/>
  <c r="N5531" i="15"/>
  <c r="I5618" i="15"/>
  <c r="N5618" i="15"/>
  <c r="I4867" i="15"/>
  <c r="N4867" i="15"/>
  <c r="I4943" i="15"/>
  <c r="N4943" i="15"/>
  <c r="I5016" i="15"/>
  <c r="N5016" i="15"/>
  <c r="I5091" i="15"/>
  <c r="N5091" i="15"/>
  <c r="I5168" i="15"/>
  <c r="N5168" i="15"/>
  <c r="I5246" i="15"/>
  <c r="N5246" i="15"/>
  <c r="N5322" i="15"/>
  <c r="I5322" i="15"/>
  <c r="I5395" i="15"/>
  <c r="N5395" i="15"/>
  <c r="I5471" i="15"/>
  <c r="N5471" i="15"/>
  <c r="I5554" i="15"/>
  <c r="N5554" i="15"/>
  <c r="I4823" i="15"/>
  <c r="N4823" i="15"/>
  <c r="I4897" i="15"/>
  <c r="N4897" i="15"/>
  <c r="I4971" i="15"/>
  <c r="N4971" i="15"/>
  <c r="N5044" i="15"/>
  <c r="I5044" i="15"/>
  <c r="I5121" i="15"/>
  <c r="N5121" i="15"/>
  <c r="I5200" i="15"/>
  <c r="N5200" i="15"/>
  <c r="I5277" i="15"/>
  <c r="N5277" i="15"/>
  <c r="I5351" i="15"/>
  <c r="N5351" i="15"/>
  <c r="I5424" i="15"/>
  <c r="N5424" i="15"/>
  <c r="N5503" i="15"/>
  <c r="I5503" i="15"/>
  <c r="I5589" i="15"/>
  <c r="N5589" i="15"/>
  <c r="I4851" i="15"/>
  <c r="N4851" i="15"/>
  <c r="I4927" i="15"/>
  <c r="N4927" i="15"/>
  <c r="N5000" i="15"/>
  <c r="I5000" i="15"/>
  <c r="I5075" i="15"/>
  <c r="N5075" i="15"/>
  <c r="I5151" i="15"/>
  <c r="N5151" i="15"/>
  <c r="N5229" i="15"/>
  <c r="I5229" i="15"/>
  <c r="N5306" i="15"/>
  <c r="I5306" i="15"/>
  <c r="I5379" i="15"/>
  <c r="N5379" i="15"/>
  <c r="N5453" i="15"/>
  <c r="I5453" i="15"/>
  <c r="I5536" i="15"/>
  <c r="N5536" i="15"/>
  <c r="I5622" i="15"/>
  <c r="N5622" i="15"/>
  <c r="N4825" i="15"/>
  <c r="I4825" i="15"/>
  <c r="I4899" i="15"/>
  <c r="N4899" i="15"/>
  <c r="N4973" i="15"/>
  <c r="I4973" i="15"/>
  <c r="I5047" i="15"/>
  <c r="N5047" i="15"/>
  <c r="N5124" i="15"/>
  <c r="I5124" i="15"/>
  <c r="I5202" i="15"/>
  <c r="N5202" i="15"/>
  <c r="I5279" i="15"/>
  <c r="N5279" i="15"/>
  <c r="I5353" i="15"/>
  <c r="N5353" i="15"/>
  <c r="N5426" i="15"/>
  <c r="I5426" i="15"/>
  <c r="I5505" i="15"/>
  <c r="N5505" i="15"/>
  <c r="I5593" i="15"/>
  <c r="N5593" i="15"/>
  <c r="I4872" i="15"/>
  <c r="N4872" i="15"/>
  <c r="N4947" i="15"/>
  <c r="I4947" i="15"/>
  <c r="N5020" i="15"/>
  <c r="I5020" i="15"/>
  <c r="I5095" i="15"/>
  <c r="N5095" i="15"/>
  <c r="I5174" i="15"/>
  <c r="N5174" i="15"/>
  <c r="N5253" i="15"/>
  <c r="I5253" i="15"/>
  <c r="I5327" i="15"/>
  <c r="N5327" i="15"/>
  <c r="I5400" i="15"/>
  <c r="N5400" i="15"/>
  <c r="I5475" i="15"/>
  <c r="N5475" i="15"/>
  <c r="N5559" i="15"/>
  <c r="I5559" i="15"/>
  <c r="I4771" i="15"/>
  <c r="N4771" i="15"/>
  <c r="I4846" i="15"/>
  <c r="N4846" i="15"/>
  <c r="N4921" i="15"/>
  <c r="I4921" i="15"/>
  <c r="I4994" i="15"/>
  <c r="N4994" i="15"/>
  <c r="N5069" i="15"/>
  <c r="I5069" i="15"/>
  <c r="N5145" i="15"/>
  <c r="I5145" i="15"/>
  <c r="N5223" i="15"/>
  <c r="I5223" i="15"/>
  <c r="N5300" i="15"/>
  <c r="I5300" i="15"/>
  <c r="I5374" i="15"/>
  <c r="N5374" i="15"/>
  <c r="N5447" i="15"/>
  <c r="I5447" i="15"/>
  <c r="N5529" i="15"/>
  <c r="I5529" i="15"/>
  <c r="I5615" i="15"/>
  <c r="N5615" i="15"/>
  <c r="I4738" i="15"/>
  <c r="N4738" i="15"/>
  <c r="I4803" i="15"/>
  <c r="N4803" i="15"/>
  <c r="I4868" i="15"/>
  <c r="N4868" i="15"/>
  <c r="I4934" i="15"/>
  <c r="N4934" i="15"/>
  <c r="I4998" i="15"/>
  <c r="N4998" i="15"/>
  <c r="I5063" i="15"/>
  <c r="N5063" i="15"/>
  <c r="I5130" i="15"/>
  <c r="N5130" i="15"/>
  <c r="N5199" i="15"/>
  <c r="I5199" i="15"/>
  <c r="I5267" i="15"/>
  <c r="N5267" i="15"/>
  <c r="I5332" i="15"/>
  <c r="N5332" i="15"/>
  <c r="I5396" i="15"/>
  <c r="N5396" i="15"/>
  <c r="N5460" i="15"/>
  <c r="I5460" i="15"/>
  <c r="I5534" i="15"/>
  <c r="N5534" i="15"/>
  <c r="N5610" i="15"/>
  <c r="I5610" i="15"/>
  <c r="I5687" i="15"/>
  <c r="N5687" i="15"/>
  <c r="I5766" i="15"/>
  <c r="N5766" i="15"/>
  <c r="I5840" i="15"/>
  <c r="N5840" i="15"/>
  <c r="I5979" i="15"/>
  <c r="N5979" i="15"/>
  <c r="I6062" i="15"/>
  <c r="N6062" i="15"/>
  <c r="I6154" i="15"/>
  <c r="N6154" i="15"/>
  <c r="I6234" i="15"/>
  <c r="N6234" i="15"/>
  <c r="I6324" i="15"/>
  <c r="N6324" i="15"/>
  <c r="I6412" i="15"/>
  <c r="N6412" i="15"/>
  <c r="I6500" i="15"/>
  <c r="N6500" i="15"/>
  <c r="N5638" i="15"/>
  <c r="I5638" i="15"/>
  <c r="I5718" i="15"/>
  <c r="N5718" i="15"/>
  <c r="N5796" i="15"/>
  <c r="I5796" i="15"/>
  <c r="I5934" i="15"/>
  <c r="N5934" i="15"/>
  <c r="N6008" i="15"/>
  <c r="I6008" i="15"/>
  <c r="I6105" i="15"/>
  <c r="N6105" i="15"/>
  <c r="I6184" i="15"/>
  <c r="N6184" i="15"/>
  <c r="N6266" i="15"/>
  <c r="I6266" i="15"/>
  <c r="I6357" i="15"/>
  <c r="N6357" i="15"/>
  <c r="I6446" i="15"/>
  <c r="N6446" i="15"/>
  <c r="N6543" i="15"/>
  <c r="I6543" i="15"/>
  <c r="N5660" i="15"/>
  <c r="I5660" i="15"/>
  <c r="N5740" i="15"/>
  <c r="I5740" i="15"/>
  <c r="I5815" i="15"/>
  <c r="N5815" i="15"/>
  <c r="I5954" i="15"/>
  <c r="N5954" i="15"/>
  <c r="I6031" i="15"/>
  <c r="N6031" i="15"/>
  <c r="N6128" i="15"/>
  <c r="I6128" i="15"/>
  <c r="N6206" i="15"/>
  <c r="I6206" i="15"/>
  <c r="N6290" i="15"/>
  <c r="I6290" i="15"/>
  <c r="N6382" i="15"/>
  <c r="I6382" i="15"/>
  <c r="I6467" i="15"/>
  <c r="N6467" i="15"/>
  <c r="N6566" i="15"/>
  <c r="I6566" i="15"/>
  <c r="I5691" i="15"/>
  <c r="N5691" i="15"/>
  <c r="I5770" i="15"/>
  <c r="N5770" i="15"/>
  <c r="N5844" i="15"/>
  <c r="I5844" i="15"/>
  <c r="I5983" i="15"/>
  <c r="N5983" i="15"/>
  <c r="I6066" i="15"/>
  <c r="N6066" i="15"/>
  <c r="I6157" i="15"/>
  <c r="N6157" i="15"/>
  <c r="N6239" i="15"/>
  <c r="I6239" i="15"/>
  <c r="I6328" i="15"/>
  <c r="N6328" i="15"/>
  <c r="I6416" i="15"/>
  <c r="N6416" i="15"/>
  <c r="N6509" i="15"/>
  <c r="I6509" i="15"/>
  <c r="N5642" i="15"/>
  <c r="I5642" i="15"/>
  <c r="I5723" i="15"/>
  <c r="N5723" i="15"/>
  <c r="I5799" i="15"/>
  <c r="N5799" i="15"/>
  <c r="N5937" i="15"/>
  <c r="I5937" i="15"/>
  <c r="I6011" i="15"/>
  <c r="N6011" i="15"/>
  <c r="N6108" i="15"/>
  <c r="I6108" i="15"/>
  <c r="I6189" i="15"/>
  <c r="N6189" i="15"/>
  <c r="I6270" i="15"/>
  <c r="N6270" i="15"/>
  <c r="I6362" i="15"/>
  <c r="N6362" i="15"/>
  <c r="I6449" i="15"/>
  <c r="N6449" i="15"/>
  <c r="I6547" i="15"/>
  <c r="N6547" i="15"/>
  <c r="N5674" i="15"/>
  <c r="I5674" i="15"/>
  <c r="N5753" i="15"/>
  <c r="I5753" i="15"/>
  <c r="N5828" i="15"/>
  <c r="I5828" i="15"/>
  <c r="I5967" i="15"/>
  <c r="N5967" i="15"/>
  <c r="N6045" i="15"/>
  <c r="I6045" i="15"/>
  <c r="I6141" i="15"/>
  <c r="N6141" i="15"/>
  <c r="N6220" i="15"/>
  <c r="I6220" i="15"/>
  <c r="N6308" i="15"/>
  <c r="I6308" i="15"/>
  <c r="I6396" i="15"/>
  <c r="N6396" i="15"/>
  <c r="I6484" i="15"/>
  <c r="N6484" i="15"/>
  <c r="I6582" i="15"/>
  <c r="N6582" i="15"/>
  <c r="I5705" i="15"/>
  <c r="N5705" i="15"/>
  <c r="I5783" i="15"/>
  <c r="N5783" i="15"/>
  <c r="I5921" i="15"/>
  <c r="N5921" i="15"/>
  <c r="I5995" i="15"/>
  <c r="N5995" i="15"/>
  <c r="N6087" i="15"/>
  <c r="I6087" i="15"/>
  <c r="I6170" i="15"/>
  <c r="N6170" i="15"/>
  <c r="I6252" i="15"/>
  <c r="N6252" i="15"/>
  <c r="I6343" i="15"/>
  <c r="N6343" i="15"/>
  <c r="I6431" i="15"/>
  <c r="N6431" i="15"/>
  <c r="I6527" i="15"/>
  <c r="N6527" i="15"/>
  <c r="I5654" i="15"/>
  <c r="N5654" i="15"/>
  <c r="N5736" i="15"/>
  <c r="I5736" i="15"/>
  <c r="I5812" i="15"/>
  <c r="N5812" i="15"/>
  <c r="I5951" i="15"/>
  <c r="N5951" i="15"/>
  <c r="I6028" i="15"/>
  <c r="N6028" i="15"/>
  <c r="I6125" i="15"/>
  <c r="N6125" i="15"/>
  <c r="I6202" i="15"/>
  <c r="N6202" i="15"/>
  <c r="I6285" i="15"/>
  <c r="N6285" i="15"/>
  <c r="N6377" i="15"/>
  <c r="I6377" i="15"/>
  <c r="N6464" i="15"/>
  <c r="I6464" i="15"/>
  <c r="I6561" i="15"/>
  <c r="N6561" i="15"/>
  <c r="N5501" i="15"/>
  <c r="I5501" i="15"/>
  <c r="I5565" i="15"/>
  <c r="N5565" i="15"/>
  <c r="I5632" i="15"/>
  <c r="N5632" i="15"/>
  <c r="I5702" i="15"/>
  <c r="N5702" i="15"/>
  <c r="I5771" i="15"/>
  <c r="N5771" i="15"/>
  <c r="I5835" i="15"/>
  <c r="N5835" i="15"/>
  <c r="N5965" i="15"/>
  <c r="I5965" i="15"/>
  <c r="N6033" i="15"/>
  <c r="I6033" i="15"/>
  <c r="N6121" i="15"/>
  <c r="I6121" i="15"/>
  <c r="N6187" i="15"/>
  <c r="I6187" i="15"/>
  <c r="I6258" i="15"/>
  <c r="N6258" i="15"/>
  <c r="I6340" i="15"/>
  <c r="N6340" i="15"/>
  <c r="I6417" i="15"/>
  <c r="N6417" i="15"/>
  <c r="I6493" i="15"/>
  <c r="N6493" i="15"/>
  <c r="I6577" i="15"/>
  <c r="N6577" i="15"/>
  <c r="N6653" i="15"/>
  <c r="I6653" i="15"/>
  <c r="I6776" i="15"/>
  <c r="N6776" i="15"/>
  <c r="I6849" i="15"/>
  <c r="N6849" i="15"/>
  <c r="N6928" i="15"/>
  <c r="I6928" i="15"/>
  <c r="N7057" i="15"/>
  <c r="I7057" i="15"/>
  <c r="I7133" i="15"/>
  <c r="N7133" i="15"/>
  <c r="I7213" i="15"/>
  <c r="N7213" i="15"/>
  <c r="I7304" i="15"/>
  <c r="N7304" i="15"/>
  <c r="I7393" i="15"/>
  <c r="N7393" i="15"/>
  <c r="I7492" i="15"/>
  <c r="N7492" i="15"/>
  <c r="N6624" i="15"/>
  <c r="I6624" i="15"/>
  <c r="I6745" i="15"/>
  <c r="N6745" i="15"/>
  <c r="N6823" i="15"/>
  <c r="I6823" i="15"/>
  <c r="I6897" i="15"/>
  <c r="N6897" i="15"/>
  <c r="I7020" i="15"/>
  <c r="N7020" i="15"/>
  <c r="I7104" i="15"/>
  <c r="N7104" i="15"/>
  <c r="I7184" i="15"/>
  <c r="N7184" i="15"/>
  <c r="I7273" i="15"/>
  <c r="N7273" i="15"/>
  <c r="I7358" i="15"/>
  <c r="N7358" i="15"/>
  <c r="I7457" i="15"/>
  <c r="N7457" i="15"/>
  <c r="N6598" i="15"/>
  <c r="I6598" i="15"/>
  <c r="N6717" i="15"/>
  <c r="I6717" i="15"/>
  <c r="I6796" i="15"/>
  <c r="N6796" i="15"/>
  <c r="I6870" i="15"/>
  <c r="N6870" i="15"/>
  <c r="I6950" i="15"/>
  <c r="N6950" i="15"/>
  <c r="N7078" i="15"/>
  <c r="I7078" i="15"/>
  <c r="I7158" i="15"/>
  <c r="N7158" i="15"/>
  <c r="I7242" i="15"/>
  <c r="N7242" i="15"/>
  <c r="I7328" i="15"/>
  <c r="N7328" i="15"/>
  <c r="N7434" i="15"/>
  <c r="I7434" i="15"/>
  <c r="I7535" i="15"/>
  <c r="N7535" i="15"/>
  <c r="I6647" i="15"/>
  <c r="N6647" i="15"/>
  <c r="I6770" i="15"/>
  <c r="N6770" i="15"/>
  <c r="I6843" i="15"/>
  <c r="N6843" i="15"/>
  <c r="I6922" i="15"/>
  <c r="N6922" i="15"/>
  <c r="I7040" i="15"/>
  <c r="N7040" i="15"/>
  <c r="I7126" i="15"/>
  <c r="N7126" i="15"/>
  <c r="N7207" i="15"/>
  <c r="I7207" i="15"/>
  <c r="I7297" i="15"/>
  <c r="N7297" i="15"/>
  <c r="N7386" i="15"/>
  <c r="I7386" i="15"/>
  <c r="N7484" i="15"/>
  <c r="I7484" i="15"/>
  <c r="I6609" i="15"/>
  <c r="N6609" i="15"/>
  <c r="N6730" i="15"/>
  <c r="I6730" i="15"/>
  <c r="I6808" i="15"/>
  <c r="N6808" i="15"/>
  <c r="I6882" i="15"/>
  <c r="N6882" i="15"/>
  <c r="I6961" i="15"/>
  <c r="N6961" i="15"/>
  <c r="I7089" i="15"/>
  <c r="N7089" i="15"/>
  <c r="I7169" i="15"/>
  <c r="N7169" i="15"/>
  <c r="I7256" i="15"/>
  <c r="N7256" i="15"/>
  <c r="I7342" i="15"/>
  <c r="N7342" i="15"/>
  <c r="I7436" i="15"/>
  <c r="N7436" i="15"/>
  <c r="N7537" i="15"/>
  <c r="I7537" i="15"/>
  <c r="I6629" i="15"/>
  <c r="N6629" i="15"/>
  <c r="N6754" i="15"/>
  <c r="I6754" i="15"/>
  <c r="N6827" i="15"/>
  <c r="I6827" i="15"/>
  <c r="I6902" i="15"/>
  <c r="N6902" i="15"/>
  <c r="I7024" i="15"/>
  <c r="N7024" i="15"/>
  <c r="I7110" i="15"/>
  <c r="N7110" i="15"/>
  <c r="I7198" i="15"/>
  <c r="N7198" i="15"/>
  <c r="N7289" i="15"/>
  <c r="I7289" i="15"/>
  <c r="I7377" i="15"/>
  <c r="N7377" i="15"/>
  <c r="I7475" i="15"/>
  <c r="N7475" i="15"/>
  <c r="I6612" i="15"/>
  <c r="N6612" i="15"/>
  <c r="N6732" i="15"/>
  <c r="I6732" i="15"/>
  <c r="N6810" i="15"/>
  <c r="I6810" i="15"/>
  <c r="N6884" i="15"/>
  <c r="I6884" i="15"/>
  <c r="I7007" i="15"/>
  <c r="N7007" i="15"/>
  <c r="I7091" i="15"/>
  <c r="N7091" i="15"/>
  <c r="I7172" i="15"/>
  <c r="N7172" i="15"/>
  <c r="N7259" i="15"/>
  <c r="I7259" i="15"/>
  <c r="N7345" i="15"/>
  <c r="I7345" i="15"/>
  <c r="N7441" i="15"/>
  <c r="I7441" i="15"/>
  <c r="N7539" i="15"/>
  <c r="I7539" i="15"/>
  <c r="I6661" i="15"/>
  <c r="N6661" i="15"/>
  <c r="I6784" i="15"/>
  <c r="N6784" i="15"/>
  <c r="N6857" i="15"/>
  <c r="I6857" i="15"/>
  <c r="I6936" i="15"/>
  <c r="N6936" i="15"/>
  <c r="I7065" i="15"/>
  <c r="N7065" i="15"/>
  <c r="I7142" i="15"/>
  <c r="N7142" i="15"/>
  <c r="N7223" i="15"/>
  <c r="I7223" i="15"/>
  <c r="I7314" i="15"/>
  <c r="N7314" i="15"/>
  <c r="I7405" i="15"/>
  <c r="N7405" i="15"/>
  <c r="I7503" i="15"/>
  <c r="N7503" i="15"/>
  <c r="N6299" i="15"/>
  <c r="I6299" i="15"/>
  <c r="I6369" i="15"/>
  <c r="N6369" i="15"/>
  <c r="I6436" i="15"/>
  <c r="N6436" i="15"/>
  <c r="N6506" i="15"/>
  <c r="I6506" i="15"/>
  <c r="N6578" i="15"/>
  <c r="I6578" i="15"/>
  <c r="N6644" i="15"/>
  <c r="I6644" i="15"/>
  <c r="I6758" i="15"/>
  <c r="N6758" i="15"/>
  <c r="I6822" i="15"/>
  <c r="N6822" i="15"/>
  <c r="I6887" i="15"/>
  <c r="N6887" i="15"/>
  <c r="I6957" i="15"/>
  <c r="N6957" i="15"/>
  <c r="I7076" i="15"/>
  <c r="N7076" i="15"/>
  <c r="I7146" i="15"/>
  <c r="N7146" i="15"/>
  <c r="N7214" i="15"/>
  <c r="I7214" i="15"/>
  <c r="I7294" i="15"/>
  <c r="N7294" i="15"/>
  <c r="I7371" i="15"/>
  <c r="N7371" i="15"/>
  <c r="N7449" i="15"/>
  <c r="I7449" i="15"/>
  <c r="N7522" i="15"/>
  <c r="I7522" i="15"/>
  <c r="N7600" i="15"/>
  <c r="I7600" i="15"/>
  <c r="I7678" i="15"/>
  <c r="N7678" i="15"/>
  <c r="N7753" i="15"/>
  <c r="I7753" i="15"/>
  <c r="N7839" i="15"/>
  <c r="I7839" i="15"/>
  <c r="I7421" i="15"/>
  <c r="N7421" i="15"/>
  <c r="I7496" i="15"/>
  <c r="N7496" i="15"/>
  <c r="I7571" i="15"/>
  <c r="N7571" i="15"/>
  <c r="N7650" i="15"/>
  <c r="I7650" i="15"/>
  <c r="I7726" i="15"/>
  <c r="N7726" i="15"/>
  <c r="N7809" i="15"/>
  <c r="I7809" i="15"/>
  <c r="I7913" i="15"/>
  <c r="N7913" i="15"/>
  <c r="I7602" i="15"/>
  <c r="N7602" i="15"/>
  <c r="I7682" i="15"/>
  <c r="N7682" i="15"/>
  <c r="I7756" i="15"/>
  <c r="N7756" i="15"/>
  <c r="I7843" i="15"/>
  <c r="N7843" i="15"/>
  <c r="N7574" i="15"/>
  <c r="I7574" i="15"/>
  <c r="I7652" i="15"/>
  <c r="N7652" i="15"/>
  <c r="I7728" i="15"/>
  <c r="N7728" i="15"/>
  <c r="I7811" i="15"/>
  <c r="N7811" i="15"/>
  <c r="I7923" i="15"/>
  <c r="N7923" i="15"/>
  <c r="I7623" i="15"/>
  <c r="N7623" i="15"/>
  <c r="I7702" i="15"/>
  <c r="N7702" i="15"/>
  <c r="I7780" i="15"/>
  <c r="N7780" i="15"/>
  <c r="I7867" i="15"/>
  <c r="N7867" i="15"/>
  <c r="I7606" i="15"/>
  <c r="N7606" i="15"/>
  <c r="I7685" i="15"/>
  <c r="N7685" i="15"/>
  <c r="I7760" i="15"/>
  <c r="N7760" i="15"/>
  <c r="I7846" i="15"/>
  <c r="N7846" i="15"/>
  <c r="I7588" i="15"/>
  <c r="N7588" i="15"/>
  <c r="I7666" i="15"/>
  <c r="N7666" i="15"/>
  <c r="I7741" i="15"/>
  <c r="N7741" i="15"/>
  <c r="N7826" i="15"/>
  <c r="I7826" i="15"/>
  <c r="N7569" i="15"/>
  <c r="I7569" i="15"/>
  <c r="N7648" i="15"/>
  <c r="I7648" i="15"/>
  <c r="N7724" i="15"/>
  <c r="I7724" i="15"/>
  <c r="I7805" i="15"/>
  <c r="N7805" i="15"/>
  <c r="I7905" i="15"/>
  <c r="N7905" i="15"/>
  <c r="I7285" i="15"/>
  <c r="N7285" i="15"/>
  <c r="I7351" i="15"/>
  <c r="N7351" i="15"/>
  <c r="N7420" i="15"/>
  <c r="I7420" i="15"/>
  <c r="N7486" i="15"/>
  <c r="I7486" i="15"/>
  <c r="I7550" i="15"/>
  <c r="N7550" i="15"/>
  <c r="I7619" i="15"/>
  <c r="N7619" i="15"/>
  <c r="N7689" i="15"/>
  <c r="I7689" i="15"/>
  <c r="N7754" i="15"/>
  <c r="I7754" i="15"/>
  <c r="I7824" i="15"/>
  <c r="N7824" i="15"/>
  <c r="N7890" i="15"/>
  <c r="I7890" i="15"/>
  <c r="N7899" i="15"/>
  <c r="I7899" i="15"/>
  <c r="I7928" i="15"/>
  <c r="N7928" i="15"/>
  <c r="I7938" i="15"/>
  <c r="N7938" i="15"/>
  <c r="N7799" i="15"/>
  <c r="I7799" i="15"/>
  <c r="N7864" i="15"/>
  <c r="I7864" i="15"/>
  <c r="N7934" i="15"/>
  <c r="I7934" i="15"/>
  <c r="N7971" i="15" l="1"/>
  <c r="I7971" i="15"/>
  <c r="S17" i="13" l="1"/>
  <c r="F18" i="9"/>
  <c r="G14" i="9" s="1"/>
  <c r="G13" i="9"/>
  <c r="S18" i="13"/>
  <c r="G9" i="9" l="1"/>
  <c r="G12" i="9"/>
  <c r="G10" i="9"/>
  <c r="G5" i="9"/>
  <c r="S29" i="13"/>
  <c r="S3" i="13" s="1"/>
  <c r="G18" i="9" l="1"/>
  <c r="T23" i="13"/>
  <c r="T17" i="13"/>
  <c r="T9" i="13"/>
  <c r="T12" i="13"/>
  <c r="T26" i="13"/>
  <c r="T13" i="13"/>
  <c r="T16" i="13"/>
  <c r="T14" i="13"/>
  <c r="T18" i="13"/>
  <c r="T25" i="13"/>
  <c r="T20" i="13"/>
  <c r="T11" i="13"/>
  <c r="T15" i="13"/>
  <c r="T19" i="13"/>
  <c r="T22" i="13"/>
  <c r="T24" i="13"/>
  <c r="T21" i="13"/>
  <c r="T10" i="13"/>
  <c r="T27" i="13"/>
  <c r="T29" i="13" l="1"/>
  <c r="S4" i="13"/>
  <c r="T2" i="13" l="1"/>
  <c r="T3" i="13" s="1"/>
  <c r="I36" i="13" s="1"/>
  <c r="P52" i="13" l="1"/>
  <c r="G52" i="13"/>
  <c r="I50" i="13"/>
  <c r="Q36" i="13"/>
  <c r="N50" i="13"/>
  <c r="F38" i="13"/>
  <c r="H44" i="13"/>
  <c r="K46" i="13"/>
  <c r="H50" i="13"/>
  <c r="H42" i="13"/>
  <c r="H38" i="13"/>
  <c r="I34" i="13"/>
  <c r="I48" i="13"/>
  <c r="L50" i="13"/>
  <c r="G34" i="13"/>
  <c r="Q38" i="13"/>
  <c r="J56" i="13"/>
  <c r="N48" i="13"/>
  <c r="J54" i="13"/>
  <c r="K48" i="13"/>
  <c r="M38" i="13"/>
  <c r="K56" i="13"/>
  <c r="M42" i="13"/>
  <c r="H34" i="13"/>
  <c r="O56" i="13"/>
  <c r="O50" i="13"/>
  <c r="N40" i="13"/>
  <c r="P48" i="13"/>
  <c r="J40" i="13"/>
  <c r="P40" i="13"/>
  <c r="G50" i="13"/>
  <c r="M52" i="13"/>
  <c r="G56" i="13"/>
  <c r="G40" i="13"/>
  <c r="L36" i="13"/>
  <c r="H40" i="13"/>
  <c r="N52" i="13"/>
  <c r="O40" i="13"/>
  <c r="F36" i="13"/>
  <c r="N42" i="13"/>
  <c r="O34" i="13"/>
  <c r="K52" i="13"/>
  <c r="F52" i="13"/>
  <c r="Q50" i="13"/>
  <c r="L34" i="13"/>
  <c r="G46" i="13"/>
  <c r="L38" i="13"/>
  <c r="J34" i="13"/>
  <c r="Q48" i="13"/>
  <c r="M54" i="13"/>
  <c r="Q44" i="13"/>
  <c r="O44" i="13"/>
  <c r="G44" i="13"/>
  <c r="H56" i="13"/>
  <c r="Q56" i="13"/>
  <c r="O54" i="13"/>
  <c r="N54" i="13"/>
  <c r="K38" i="13"/>
  <c r="I56" i="13"/>
  <c r="Q34" i="13"/>
  <c r="K42" i="13"/>
  <c r="J46" i="13"/>
  <c r="J42" i="13"/>
  <c r="M40" i="13"/>
  <c r="K50" i="13"/>
  <c r="H52" i="13"/>
  <c r="O42" i="13"/>
  <c r="M56" i="13"/>
  <c r="L40" i="13"/>
  <c r="F40" i="13"/>
  <c r="I40" i="13"/>
  <c r="M46" i="13"/>
  <c r="N56" i="13"/>
  <c r="H54" i="13"/>
  <c r="I38" i="13"/>
  <c r="H46" i="13"/>
  <c r="L46" i="13"/>
  <c r="J44" i="13"/>
  <c r="O46" i="13"/>
  <c r="P56" i="13"/>
  <c r="N44" i="13"/>
  <c r="P44" i="13"/>
  <c r="L42" i="13"/>
  <c r="G54" i="13"/>
  <c r="P46" i="13"/>
  <c r="M44" i="13"/>
  <c r="M36" i="13"/>
  <c r="J38" i="13"/>
  <c r="O36" i="13"/>
  <c r="O48" i="13"/>
  <c r="M50" i="13"/>
  <c r="L52" i="13"/>
  <c r="J52" i="13"/>
  <c r="K44" i="13"/>
  <c r="K34" i="13"/>
  <c r="Q54" i="13"/>
  <c r="F42" i="13"/>
  <c r="K54" i="13"/>
  <c r="P54" i="13"/>
  <c r="P34" i="13"/>
  <c r="O38" i="13"/>
  <c r="N34" i="13"/>
  <c r="L48" i="13"/>
  <c r="I42" i="13"/>
  <c r="P36" i="13"/>
  <c r="G38" i="13"/>
  <c r="F48" i="13"/>
  <c r="Q42" i="13"/>
  <c r="O52" i="13"/>
  <c r="I52" i="13"/>
  <c r="G42" i="13"/>
  <c r="K36" i="13"/>
  <c r="N38" i="13"/>
  <c r="I54" i="13"/>
  <c r="K40" i="13"/>
  <c r="L44" i="13"/>
  <c r="I46" i="13"/>
  <c r="J36" i="13"/>
  <c r="I44" i="13"/>
  <c r="H48" i="13"/>
  <c r="P42" i="13"/>
  <c r="P38" i="13"/>
  <c r="M48" i="13"/>
  <c r="F56" i="13"/>
  <c r="M34" i="13"/>
  <c r="J50" i="13"/>
  <c r="F50" i="13"/>
  <c r="Q52" i="13"/>
  <c r="P50" i="13"/>
  <c r="J48" i="13"/>
  <c r="F54" i="13"/>
  <c r="L54" i="13"/>
  <c r="N36" i="13"/>
  <c r="F44" i="13"/>
  <c r="Q40" i="13"/>
  <c r="G48" i="13"/>
  <c r="G36" i="13"/>
  <c r="F34" i="13"/>
  <c r="Q46" i="13"/>
  <c r="L56" i="13"/>
  <c r="N46" i="13"/>
  <c r="F46" i="13"/>
  <c r="H36" i="13"/>
  <c r="G37" i="13"/>
  <c r="H53" i="13"/>
  <c r="H33" i="13"/>
  <c r="P55" i="13"/>
  <c r="O35" i="13"/>
  <c r="N43" i="13"/>
  <c r="L47" i="13"/>
  <c r="K45" i="13"/>
  <c r="J55" i="13"/>
  <c r="P43" i="13"/>
  <c r="O45" i="13"/>
  <c r="M33" i="13"/>
  <c r="M41" i="13"/>
  <c r="L37" i="13"/>
  <c r="J41" i="13"/>
  <c r="I41" i="13"/>
  <c r="P39" i="13"/>
  <c r="K39" i="13"/>
  <c r="P53" i="13"/>
  <c r="L39" i="13"/>
  <c r="P41" i="13"/>
  <c r="P35" i="13"/>
  <c r="M37" i="13"/>
  <c r="M55" i="13"/>
  <c r="Q43" i="13"/>
  <c r="N53" i="13"/>
  <c r="J45" i="13"/>
  <c r="I45" i="13"/>
  <c r="I35" i="13"/>
  <c r="L45" i="13"/>
  <c r="L33" i="13"/>
  <c r="Q35" i="13"/>
  <c r="L43" i="13"/>
  <c r="N45" i="13"/>
  <c r="I47" i="13"/>
  <c r="Q33" i="13"/>
  <c r="I39" i="13"/>
  <c r="J33" i="13"/>
  <c r="G41" i="13"/>
  <c r="K33" i="13"/>
  <c r="K47" i="13"/>
  <c r="F47" i="13"/>
  <c r="J43" i="13"/>
  <c r="M45" i="13"/>
  <c r="H45" i="13"/>
  <c r="I43" i="13"/>
  <c r="N35" i="13"/>
  <c r="G35" i="13"/>
  <c r="F33" i="13"/>
  <c r="J53" i="13"/>
  <c r="H43" i="13"/>
  <c r="L41" i="13"/>
  <c r="H37" i="13"/>
  <c r="N55" i="13"/>
  <c r="K35" i="13"/>
  <c r="T4" i="13"/>
  <c r="H35" i="13"/>
  <c r="K55" i="13"/>
  <c r="O43" i="13"/>
  <c r="H55" i="13"/>
  <c r="Q41" i="13"/>
  <c r="K43" i="13"/>
  <c r="K37" i="13"/>
  <c r="L35" i="13"/>
  <c r="G47" i="13"/>
  <c r="G33" i="13"/>
  <c r="F45" i="13"/>
  <c r="J39" i="13"/>
  <c r="I53" i="13"/>
  <c r="I55" i="13"/>
  <c r="M47" i="13"/>
  <c r="P33" i="13"/>
  <c r="K41" i="13"/>
  <c r="F55" i="13"/>
  <c r="O39" i="13"/>
  <c r="H41" i="13"/>
  <c r="J37" i="13"/>
  <c r="K53" i="13"/>
  <c r="M39" i="13"/>
  <c r="O47" i="13"/>
  <c r="Q55" i="13"/>
  <c r="O53" i="13"/>
  <c r="H47" i="13"/>
  <c r="Q37" i="13"/>
  <c r="O55" i="13"/>
  <c r="L53" i="13"/>
  <c r="G45" i="13"/>
  <c r="Q45" i="13"/>
  <c r="G53" i="13"/>
  <c r="I37" i="13"/>
  <c r="L55" i="13"/>
  <c r="P45" i="13"/>
  <c r="H39" i="13"/>
  <c r="J35" i="13"/>
  <c r="Q53" i="13"/>
  <c r="N47" i="13"/>
  <c r="G43" i="13"/>
  <c r="P47" i="13"/>
  <c r="N39" i="13"/>
  <c r="M35" i="13"/>
  <c r="O41" i="13"/>
  <c r="O33" i="13"/>
  <c r="I33" i="13"/>
  <c r="F37" i="13"/>
  <c r="O37" i="13"/>
  <c r="F41" i="13"/>
  <c r="M53" i="13"/>
  <c r="F43" i="13"/>
  <c r="Q47" i="13"/>
  <c r="M43" i="13"/>
  <c r="F35" i="13"/>
  <c r="F53" i="13"/>
  <c r="G39" i="13"/>
  <c r="J47" i="13"/>
  <c r="N33" i="13"/>
  <c r="F39" i="13"/>
  <c r="N37" i="13"/>
  <c r="G55" i="13"/>
  <c r="Q39" i="13"/>
  <c r="N41" i="13"/>
  <c r="P37" i="13"/>
  <c r="I49" i="13"/>
  <c r="O51" i="13"/>
  <c r="L51" i="13"/>
  <c r="M49" i="13"/>
  <c r="H51" i="13"/>
  <c r="K51" i="13"/>
  <c r="Q49" i="13"/>
  <c r="J49" i="13"/>
  <c r="K49" i="13"/>
  <c r="I51" i="13"/>
  <c r="G51" i="13"/>
  <c r="P51" i="13"/>
  <c r="N51" i="13"/>
  <c r="F49" i="13"/>
  <c r="O49" i="13"/>
  <c r="G49" i="13"/>
  <c r="M51" i="13"/>
  <c r="H49" i="13"/>
  <c r="J51" i="13"/>
  <c r="F51" i="13"/>
  <c r="L49" i="13"/>
  <c r="Q51" i="13"/>
  <c r="P49" i="13"/>
  <c r="N49" i="13"/>
  <c r="R44" i="13" l="1"/>
  <c r="P59" i="13"/>
  <c r="G59" i="13"/>
  <c r="M59" i="13"/>
  <c r="S40" i="13"/>
  <c r="I59" i="13"/>
  <c r="S42" i="13"/>
  <c r="R46" i="13"/>
  <c r="S56" i="13"/>
  <c r="Q59" i="13"/>
  <c r="S48" i="13"/>
  <c r="S54" i="13"/>
  <c r="R48" i="13"/>
  <c r="R50" i="13"/>
  <c r="O59" i="13"/>
  <c r="J59" i="13"/>
  <c r="L59" i="13"/>
  <c r="R40" i="13"/>
  <c r="R56" i="13"/>
  <c r="R42" i="13"/>
  <c r="S34" i="13"/>
  <c r="S38" i="13"/>
  <c r="R52" i="13"/>
  <c r="R34" i="13"/>
  <c r="R54" i="13"/>
  <c r="S50" i="13"/>
  <c r="K59" i="13"/>
  <c r="S36" i="13"/>
  <c r="S46" i="13"/>
  <c r="S44" i="13"/>
  <c r="N59" i="13"/>
  <c r="F59" i="13"/>
  <c r="R36" i="13"/>
  <c r="S52" i="13"/>
  <c r="R38" i="13"/>
  <c r="H59" i="13"/>
  <c r="R47" i="13"/>
  <c r="S51" i="13"/>
  <c r="R51" i="13"/>
  <c r="R39" i="13"/>
  <c r="S43" i="13"/>
  <c r="R43" i="13"/>
  <c r="S39" i="13"/>
  <c r="Q58" i="13"/>
  <c r="M58" i="13"/>
  <c r="N58" i="13"/>
  <c r="R45" i="13"/>
  <c r="S45" i="13"/>
  <c r="S41" i="13"/>
  <c r="R41" i="13"/>
  <c r="I58" i="13"/>
  <c r="R55" i="13"/>
  <c r="S33" i="13"/>
  <c r="G58" i="13"/>
  <c r="S55" i="13"/>
  <c r="S47" i="13"/>
  <c r="H58" i="13"/>
  <c r="R33" i="13"/>
  <c r="F58" i="13"/>
  <c r="S53" i="13"/>
  <c r="R53" i="13"/>
  <c r="R37" i="13"/>
  <c r="S37" i="13"/>
  <c r="P58" i="13"/>
  <c r="K58" i="13"/>
  <c r="S49" i="13"/>
  <c r="R49" i="13"/>
  <c r="S35" i="13"/>
  <c r="R35" i="13"/>
  <c r="L58" i="13"/>
  <c r="O58" i="13"/>
  <c r="J58" i="13"/>
  <c r="I61" i="13" l="1"/>
  <c r="G61" i="13"/>
  <c r="J61" i="13"/>
  <c r="L61" i="13"/>
  <c r="L63" i="13" s="1"/>
  <c r="P61" i="13"/>
  <c r="P63" i="13" s="1"/>
  <c r="Q61" i="13"/>
  <c r="Q63" i="13" s="1"/>
  <c r="O61" i="13"/>
  <c r="O63" i="13" s="1"/>
  <c r="M61" i="13"/>
  <c r="M63" i="13" s="1"/>
  <c r="S59" i="13"/>
  <c r="N61" i="13"/>
  <c r="N63" i="13" s="1"/>
  <c r="K61" i="13"/>
  <c r="F61" i="13"/>
  <c r="H61" i="13"/>
  <c r="S58" i="13"/>
  <c r="S61" i="13" l="1"/>
  <c r="T47" i="13" s="1"/>
  <c r="S62" i="13"/>
  <c r="T36" i="13" l="1"/>
  <c r="T56" i="13"/>
  <c r="T53" i="13"/>
  <c r="S63" i="13"/>
  <c r="T42" i="13"/>
  <c r="T54" i="13"/>
  <c r="T41" i="13"/>
  <c r="N62" i="13"/>
  <c r="P62" i="13"/>
  <c r="K62" i="13"/>
  <c r="I62" i="13"/>
  <c r="T51" i="13"/>
  <c r="W5" i="13"/>
  <c r="T39" i="13"/>
  <c r="H62" i="13"/>
  <c r="M62" i="13"/>
  <c r="T50" i="13"/>
  <c r="L62" i="13"/>
  <c r="T44" i="13"/>
  <c r="T38" i="13"/>
  <c r="T43" i="13"/>
  <c r="Q62" i="13"/>
  <c r="T48" i="13"/>
  <c r="T35" i="13"/>
  <c r="T52" i="13"/>
  <c r="T49" i="13"/>
  <c r="T45" i="13"/>
  <c r="T40" i="13"/>
  <c r="G62" i="13"/>
  <c r="T34" i="13"/>
  <c r="T46" i="13"/>
  <c r="T37" i="13"/>
  <c r="T33" i="13"/>
  <c r="T55" i="13"/>
  <c r="O62" i="13"/>
  <c r="F62" i="13"/>
  <c r="F63" i="13" s="1"/>
  <c r="J62" i="13"/>
  <c r="T58" i="13" l="1"/>
  <c r="G63" i="13"/>
  <c r="H63" i="13" s="1"/>
  <c r="I63" i="13" s="1"/>
  <c r="J63" i="13" s="1"/>
  <c r="K63" i="13" s="1"/>
  <c r="T59" i="13"/>
  <c r="T62" i="13"/>
  <c r="T61" i="13" l="1"/>
  <c r="T63"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906F4A29-C3FB-42A0-9B6A-70137598C102}"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E9E28CC1-FB45-4D37-BA16-9019B4A0C655}" name="Conexão1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3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E3DD742E-4F9C-4838-909D-592FD15EC9CC}"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D5FCD8C4-C3CD-4BE9-BE0A-3F115C5993ED}"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AE0ED52B-756B-45D1-971A-1BEA6D52A345}" name="Conexão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4E7647E6-556D-4E0D-BD8D-C29A84D89A6D}" name="Conexão1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4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22FEC5E3-4C07-4131-A844-BB277356EECC}"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541403E0-F9C9-4905-AF87-A31EDA4B7DD8}" name="Conexão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5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AE081428-993B-43F4-ADA6-877BD374D085}"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1C8195C1-9042-4459-945D-5E2E493DB78E}" name="Conexão1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06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919BC77B-13D7-4C35-9A05-972C0D3ACCAD}"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FAFD6CDB-D203-493D-B561-FEBEF87E113B}" name="Conexão1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07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B9E30FCC-7B32-474B-84AA-A3FB123F9422}"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55345A3F-A67E-4F7B-BC99-B330D7B43552}" name="Conexão1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08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BAA2B989-1A7D-4577-A137-69AB17A7AC2B}"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C0115082-D9F9-4875-9A29-CF0A3501F552}" name="Conexão1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09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10427EC3-C50B-4023-BDFD-3473F64702FA}"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87BCB1E1-AA6B-40FD-955E-65B6AA28FADE}" name="Conexão1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0A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70B4BB58-E437-488A-ADA2-B2B875A6CAAA}"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5C76FA1C-A26A-41B7-8617-1B35997AEF5D}" name="Conexão1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0B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ED2A2874-E57F-40A9-AEE2-A894415CFC52}"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1C87125C-30EC-4437-AFE6-11B4B51C9623}" name="Conexão1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0C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0D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BC70EBB0-4892-44D7-9171-1F8C14E47233}"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9290425F-9D8E-4441-9448-8234D6B8F9ED}" name="Conexão2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0E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17C455F3-05CA-4080-B31B-4260A87E0B4E}" name="Conexão2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48110268-D87F-44C3-991E-09F2C14186C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9D5B97A7-8A62-47E1-9A2E-0169FCAB00EA}" name="Conexão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0F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EB02E301-486B-4B5B-BE3B-F1BF70009A35}"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CA1E8FC1-13A3-4AE0-A237-D2075F0638B5}" name="Conexão2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10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63CE2FCD-5969-4B37-93AA-008BA7178081}"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F06401C7-152E-453E-B24E-6B50D65F1F6B}" name="Conexão2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11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0" xr16:uid="{79A9B66B-E1E3-4B32-8DF7-D78BBDF1A041}"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EF40F909-EE2E-4136-825E-C64042809C4A}" name="Conexão2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12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54915CF9-4CE2-46B4-B50E-E0881F638B5C}"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F7A7590C-0B46-44B3-82E6-04B23A43B475}" name="Conexão2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13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6" xr16:uid="{A5B9AB54-96D0-49DE-AAD2-8538550A858F}"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7" xr16:uid="{19195A58-1EB1-4944-BFFB-052F07EEAB90}" name="Conexão2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8" xr16:uid="{00000000-0015-0000-FFFF-FFFF14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9" xr16:uid="{F70D7FA3-3FC9-42B8-A11D-A13362FE01C4}"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0" xr16:uid="{92E749ED-6522-4454-9B54-14DB6105DEA6}" name="Conexão2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1" xr16:uid="{541C60F8-15B4-47A0-B9F6-3F4A92A2A93F}"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2" xr16:uid="{3E7C3228-AB44-4CD1-B444-C7FDCB312B66}"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3" xr16:uid="{00000000-0015-0000-FFFF-FFFF15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4" xr16:uid="{24D0D834-1EC9-4040-8ED3-3F99F29B23FE}" name="Conexão3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5" xr16:uid="{8B7CE826-6749-4228-BEAC-E59CC9F4AA3F}"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6" xr16:uid="{06054F9F-EED6-4A23-856B-BC4E5EABD7AD}" name="Conexão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7" xr16:uid="{00000000-0015-0000-FFFF-FFFF16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8" xr16:uid="{2849FDB1-97FE-4424-A660-00A695A37255}"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9" xr16:uid="{C29F707C-A7DC-450E-9D37-1DF847CB02F0}" name="Conexão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0" xr16:uid="{00000000-0015-0000-FFFF-FFFF17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1" xr16:uid="{D2AF041E-5A9F-4A02-A0B5-7121B2D2FCDB}"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2" xr16:uid="{5320C268-7DD6-47F4-B95A-948D63A7A5B9}" name="Conexão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3" xr16:uid="{00000000-0015-0000-FFFF-FFFF18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4" xr16:uid="{312BAAE9-857F-4073-AFBF-5C00B247CA2F}" name="Conexão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5" xr16:uid="{D323A39E-9C36-4F6F-9BE1-5245EA105672}" name="Conexão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6" xr16:uid="{00000000-0015-0000-FFFF-FFFF19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7" xr16:uid="{9DE65543-EA44-48E7-86F5-9ECB92F21EE1}"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8" xr16:uid="{38573F95-0C91-4B11-89D7-876B10321F30}" name="Conexão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9" xr16:uid="{00000000-0015-0000-FFFF-FFFF1A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0" xr16:uid="{316ACE83-93FB-4E9A-85B5-71587DA4782E}"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1" xr16:uid="{A4CCA52C-EA7F-461F-BB63-A93CE8A52901}" name="Conexão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2" xr16:uid="{00000000-0015-0000-FFFF-FFFF1B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3" xr16:uid="{7A811167-EBB0-41A6-9168-8BC85CA184E7}"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4" xr16:uid="{9E6A906B-FFDA-43D8-8E49-8EBE15C02D18}" name="Conexão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<sst xmlns="http://schemas.openxmlformats.org/spreadsheetml/2006/main" count="23291" uniqueCount="8141">
  <si>
    <t>USINAS</t>
  </si>
  <si>
    <t>CAMINHOES</t>
  </si>
  <si>
    <t>PINTURA DE LIGACAO/IMPRIMACAO</t>
  </si>
  <si>
    <t>MEIO-FIO E SARJETA</t>
  </si>
  <si>
    <t>BARREIRA</t>
  </si>
  <si>
    <t>MUROS E FECHOS</t>
  </si>
  <si>
    <t>ALAMBRADOS</t>
  </si>
  <si>
    <t>PAISAGISMO E EQUIPAMENTOS EXTERNOS</t>
  </si>
  <si>
    <t>MANUTENCAO / REPAROS - PAISAGISMO E EQUIPAMENTOS EXTERNOS</t>
  </si>
  <si>
    <t>PLANTAS</t>
  </si>
  <si>
    <t>LIMPEZAS</t>
  </si>
  <si>
    <t>LIMPEZA DE PISOS</t>
  </si>
  <si>
    <t>ARGAMASSAS</t>
  </si>
  <si>
    <t>CIMENTO E AGREGADO</t>
  </si>
  <si>
    <t>CIMENTO, CAL E AGREGADO</t>
  </si>
  <si>
    <t>BOMBAS</t>
  </si>
  <si>
    <t>PASTILHAS</t>
  </si>
  <si>
    <t>CERAMICAS</t>
  </si>
  <si>
    <t>REVESTIMENTO COM PEDRA</t>
  </si>
  <si>
    <t>FORRO DE MADEIRA</t>
  </si>
  <si>
    <t>FORRO DE GESSO</t>
  </si>
  <si>
    <t>FORRO DE PVC</t>
  </si>
  <si>
    <t>FORROS ESPECIAIS</t>
  </si>
  <si>
    <t>ISOLAMENTO ACÚSTICO</t>
  </si>
  <si>
    <t>REVESTIMENTO DE PISOS</t>
  </si>
  <si>
    <t>MANUTENCAO / REPAROS - REVESTIMENTO DE PISOS</t>
  </si>
  <si>
    <t>CONTRAPISO</t>
  </si>
  <si>
    <t>PISO CERAMICO</t>
  </si>
  <si>
    <t>PISO DE PEDRA E GRANILITE/MARMORITE</t>
  </si>
  <si>
    <t>PISO VINILICO E BORRACHA</t>
  </si>
  <si>
    <t>EMASSAMENTO</t>
  </si>
  <si>
    <t>FUNDO PREPARADOR</t>
  </si>
  <si>
    <t>PINTURA EM MADEIRA</t>
  </si>
  <si>
    <t>PAVIMENTACAO E CALCAMENTO</t>
  </si>
  <si>
    <t>MANUTENCAO / REPAROS - PAVIMENTACAO E CALCAMENTO</t>
  </si>
  <si>
    <t>REGULARIZACAO</t>
  </si>
  <si>
    <t>BASE</t>
  </si>
  <si>
    <t>DRENAGEM E AGUAS PLUVIAIS</t>
  </si>
  <si>
    <t>DRENOS COM AGREGADOS</t>
  </si>
  <si>
    <t>DRENOS COM MANTA GEOTEXTIL</t>
  </si>
  <si>
    <t>CAIXAS E COMPLEMENTOS</t>
  </si>
  <si>
    <t>CAIXAS DE GORDURA</t>
  </si>
  <si>
    <t>CAIXAS DE INSPECAO</t>
  </si>
  <si>
    <t>AGREGADOS</t>
  </si>
  <si>
    <t>EQUIPAMENTOS</t>
  </si>
  <si>
    <t>IMPERMEABILIZACOES E PROTECOES</t>
  </si>
  <si>
    <t>MANUTENCAO / REPAROS - IMPERMEABILIZACOES E PROTECOES</t>
  </si>
  <si>
    <t>IMPERMEABILIZACAO COM ARGAMASSAS</t>
  </si>
  <si>
    <t>IMPERMEABILIZACAO COM MANTAS</t>
  </si>
  <si>
    <t>IMPERMEABILIZACAO COM PINTURAS</t>
  </si>
  <si>
    <t>JUNTA DE DILATACÃO</t>
  </si>
  <si>
    <t>REVESTIMENTOS E ISOLAMENTOS DE PAREDES E TETOS</t>
  </si>
  <si>
    <t>MANUTENCAO / REPAROS - REVESTIMENTOS E ISOLAMENTOS DE PAREDES E TETOS</t>
  </si>
  <si>
    <t>CHAPISCO</t>
  </si>
  <si>
    <t>EMBOCO</t>
  </si>
  <si>
    <t>TUBOS DE CPVC - AGUA QUENTE</t>
  </si>
  <si>
    <t>TUBOS DE PVC - ESGOTO E AGUAS PLUVIAIS</t>
  </si>
  <si>
    <t>CONEXOES DE PVC - ESGOTO E AGUAS PLUVIAIS</t>
  </si>
  <si>
    <t>PISO CIMENTADO</t>
  </si>
  <si>
    <t>PISO EM MADEIRA</t>
  </si>
  <si>
    <t>TUBOS E CONEXOES CERÂMICOS</t>
  </si>
  <si>
    <t>PISO DE ALTA RESISTENCIA</t>
  </si>
  <si>
    <t>SOLEIRAS E RODAPES</t>
  </si>
  <si>
    <t>JUNTAS EM PISOS</t>
  </si>
  <si>
    <t>CARPETE</t>
  </si>
  <si>
    <t>PINTURAS</t>
  </si>
  <si>
    <t>MANUTENCAO / REPAROS - PINTURAS</t>
  </si>
  <si>
    <t>LAVATORIOS</t>
  </si>
  <si>
    <t>TORNEIRAS E MISTURADORES</t>
  </si>
  <si>
    <t>SIFOES E VALVULAS</t>
  </si>
  <si>
    <t>APARELHOS SANITARIOS</t>
  </si>
  <si>
    <t>SABONETERIAS E PAPELEIRAS</t>
  </si>
  <si>
    <t>REGISTROS E VALVULAS</t>
  </si>
  <si>
    <t>CAIXAS PARA TELEFONIA</t>
  </si>
  <si>
    <t>FIOS E CABOS TELEFÔNICOS</t>
  </si>
  <si>
    <t>INSTALACOES PARA SISTEMAS DE VENTILACÃO</t>
  </si>
  <si>
    <t>AR CONDICIONADO</t>
  </si>
  <si>
    <t>INSTALACOES PARA GAS - GLP</t>
  </si>
  <si>
    <t>TUBOS DE ACO PRETO</t>
  </si>
  <si>
    <t>TUBOS DE COBRE</t>
  </si>
  <si>
    <t>CONEXOES DE COBRE</t>
  </si>
  <si>
    <t>INSTALACOES DE PREVENCAO CONTRA INCENDIOS</t>
  </si>
  <si>
    <t>MANUTENCAO / REPAROS - PCI</t>
  </si>
  <si>
    <t>MANGUEIRAS</t>
  </si>
  <si>
    <t>ABRIGOS PARA HIDRANTES</t>
  </si>
  <si>
    <t>HIDRANTE SUBTERRANEO</t>
  </si>
  <si>
    <t>CAIXAS DE INCENDIO</t>
  </si>
  <si>
    <t>CAIXAS SIFONADAS</t>
  </si>
  <si>
    <t>RALOS</t>
  </si>
  <si>
    <t>CAIXAS DE AREIA</t>
  </si>
  <si>
    <t>CAIXAS COM GRELHA E GRELHAS</t>
  </si>
  <si>
    <t>BUEIROS / BOCA DE LOBO</t>
  </si>
  <si>
    <t>POCOS DE VISITA</t>
  </si>
  <si>
    <t>EXTINTORES</t>
  </si>
  <si>
    <t>INSTALACOES HIDROSSANITARIAS</t>
  </si>
  <si>
    <t>ENTRADA DE AGUA</t>
  </si>
  <si>
    <t>RESERVATORIOS E COMPLEMENTOS</t>
  </si>
  <si>
    <t>TUBOS DE PVC - AGUA FRIA</t>
  </si>
  <si>
    <t>CONEXOES DE PVC - AGUA FRIA</t>
  </si>
  <si>
    <t>INTERRUPTORES</t>
  </si>
  <si>
    <t>TOMADAS</t>
  </si>
  <si>
    <t>CAMPAINHAS E SENSORES</t>
  </si>
  <si>
    <t>LUMINARIAS</t>
  </si>
  <si>
    <t>REFLETORES / PROJETORES</t>
  </si>
  <si>
    <t>LAMPADAS</t>
  </si>
  <si>
    <t>REATORES E OUTROS</t>
  </si>
  <si>
    <t>SISTEMAS DE TRATAMENTO DE ESGOTO</t>
  </si>
  <si>
    <t>TRANSFORMADORES DE DISTRIBUICAO</t>
  </si>
  <si>
    <t>APARELHOS SANITARIOS, LOUCAS, METAIS E OUTROS</t>
  </si>
  <si>
    <t>MANUTENCAO / REPAROS - APARELHOS SANITARIOS, LOUCAS, METAIS E OUTROS</t>
  </si>
  <si>
    <t>BANCADAS</t>
  </si>
  <si>
    <t>TANQUES</t>
  </si>
  <si>
    <t>MANUTENCAO / REPAROS - INSTALACOES ELETRICAS</t>
  </si>
  <si>
    <t>ENTRADA DE ENERGIA</t>
  </si>
  <si>
    <t>ELETRODUTOS E CONEXÕES</t>
  </si>
  <si>
    <t>CABOS</t>
  </si>
  <si>
    <t>INSTALACOES DE TELEFONIA E LOGICA</t>
  </si>
  <si>
    <t>QUADRO DE DISTRIBUICAO PARA TELEFONIA</t>
  </si>
  <si>
    <t>1 - CUSTO DIRETO -  SEM BDI  (R$) .................................................................................................</t>
  </si>
  <si>
    <t>2 - TAXA DE BDI DESTA OBRA   (%)  ...............................................................................................</t>
  </si>
  <si>
    <t>3 - CUSTO GLOBAL DESTA OBRA - COM BDI  (R$)  ......................................................................</t>
  </si>
  <si>
    <t>.................................................</t>
  </si>
  <si>
    <t>.................................................................................................................................................................................</t>
  </si>
  <si>
    <t>CONDULETES</t>
  </si>
  <si>
    <t>CAIXAS</t>
  </si>
  <si>
    <t>QUADROS DE ENERGIA</t>
  </si>
  <si>
    <t>PLANILHA DE SERVIÇOS - CONSTRUÇÃO CIVIL</t>
  </si>
  <si>
    <t>Município:</t>
  </si>
  <si>
    <t xml:space="preserve">SAM  </t>
  </si>
  <si>
    <t xml:space="preserve">LOTE nº </t>
  </si>
  <si>
    <t>CÓDIGO</t>
  </si>
  <si>
    <t>DESCRIÇÃO DOS SERVIÇOS</t>
  </si>
  <si>
    <t>UD</t>
  </si>
  <si>
    <t>PROJETO ORIGINAL</t>
  </si>
  <si>
    <t>ORÇAMENTO APROVADO</t>
  </si>
  <si>
    <t>IMPRIMIR</t>
  </si>
  <si>
    <t>QUANT</t>
  </si>
  <si>
    <t>UNIT</t>
  </si>
  <si>
    <t>( R$ ) - SEDU</t>
  </si>
  <si>
    <t>( R$ ) - PM</t>
  </si>
  <si>
    <t>( R$ ) - PM
TOTAIS</t>
  </si>
  <si>
    <t>Paranacidade
( R$ )</t>
  </si>
  <si>
    <t>PM
( R$ )</t>
  </si>
  <si>
    <t>ITENS</t>
  </si>
  <si>
    <t>FINAL</t>
  </si>
  <si>
    <t>Original +
Final</t>
  </si>
  <si>
    <t>m2</t>
  </si>
  <si>
    <t>BARRACAO DE OBRA</t>
  </si>
  <si>
    <t>ESTACA PRE-MOLDADA</t>
  </si>
  <si>
    <t>ARMADURAS</t>
  </si>
  <si>
    <t>TUBOS DE ACO GALVANIZADO</t>
  </si>
  <si>
    <t>CONEXOES DE ACO GALVANIZADO</t>
  </si>
  <si>
    <t>MANUTENCAO / REPAROS - LAJES</t>
  </si>
  <si>
    <t>LAJES PRE-MOLDADAS</t>
  </si>
  <si>
    <t>ELEMENTOS DIVERSOS</t>
  </si>
  <si>
    <t>MANUTENCAO / REPAROS - ELEMENTOS DIVERSOS</t>
  </si>
  <si>
    <t>ELEMENTOS ESTRUTURAIS PRÉ-MOLDADOS</t>
  </si>
  <si>
    <t>CINTA, VERGA E CONTRAVERGA</t>
  </si>
  <si>
    <t>ALVENARIA</t>
  </si>
  <si>
    <t>12.1</t>
  </si>
  <si>
    <t>MANUTENCAO / REPAROS - ALVENARIA</t>
  </si>
  <si>
    <t>TIJOLOS FURADOS</t>
  </si>
  <si>
    <t>ENCUNHAMENTO</t>
  </si>
  <si>
    <t>ALVENARIA DE EMBASAMENTO</t>
  </si>
  <si>
    <t>CONTATORES</t>
  </si>
  <si>
    <t>DISJUNTORES</t>
  </si>
  <si>
    <t>ESCORAMENTO DE FORMAS</t>
  </si>
  <si>
    <t>CAIXAS COLETORAS</t>
  </si>
  <si>
    <t>GABIOES</t>
  </si>
  <si>
    <t>UN</t>
  </si>
  <si>
    <t>M2</t>
  </si>
  <si>
    <t>M3</t>
  </si>
  <si>
    <t>CONSTRUÇÃO CIVIL</t>
  </si>
  <si>
    <t>PROTOCOLO</t>
  </si>
  <si>
    <t xml:space="preserve">ARQ Nº </t>
  </si>
  <si>
    <t>LOCAL</t>
  </si>
  <si>
    <t>DESCONTO (%)</t>
  </si>
  <si>
    <t>MES</t>
  </si>
  <si>
    <t>ANDAIMES</t>
  </si>
  <si>
    <t>VIDROS E ESPELHOS</t>
  </si>
  <si>
    <t>VIDROS</t>
  </si>
  <si>
    <t>ELETRIFICACAO E ILUMINACAO PUBLICA</t>
  </si>
  <si>
    <t>PORTAS EM ALUMINIO</t>
  </si>
  <si>
    <t>LOCACAO</t>
  </si>
  <si>
    <t>x</t>
  </si>
  <si>
    <t>ORÇAMENTO COMPARATIVO DE CONSTRUÇÃO CIVIL PELA TABELA</t>
  </si>
  <si>
    <t>ESCRITÓRIO REGIONAL</t>
  </si>
  <si>
    <t>:</t>
  </si>
  <si>
    <t>SUBPROJETO</t>
  </si>
  <si>
    <t>POSTES</t>
  </si>
  <si>
    <t>2.2</t>
  </si>
  <si>
    <t>2.3</t>
  </si>
  <si>
    <t>2.4</t>
  </si>
  <si>
    <t>3.1</t>
  </si>
  <si>
    <t>ESCAVACAO MANUAL</t>
  </si>
  <si>
    <t>ESCAVACAO MECANICA</t>
  </si>
  <si>
    <t>ATERRO MANUAL</t>
  </si>
  <si>
    <t>3.6</t>
  </si>
  <si>
    <t>3.7</t>
  </si>
  <si>
    <t>3.8</t>
  </si>
  <si>
    <t>COMPACTACAO MANUAL</t>
  </si>
  <si>
    <t>COMPACTACAO MECANICA</t>
  </si>
  <si>
    <t>4.1</t>
  </si>
  <si>
    <t>TRANSPORTE COM CAMINHAO</t>
  </si>
  <si>
    <t>4.2</t>
  </si>
  <si>
    <t>4.4</t>
  </si>
  <si>
    <t>4.5</t>
  </si>
  <si>
    <t>FUNDACOES</t>
  </si>
  <si>
    <t>MANUTENCAO / REPAROS - FUNDACOES</t>
  </si>
  <si>
    <t>ESTACA COM PERFIL DE ACO</t>
  </si>
  <si>
    <t>ESTACA TIPO TUBULAO</t>
  </si>
  <si>
    <t>SERVIÇOS EXTRAS - FUNDACOES</t>
  </si>
  <si>
    <t>FORMAS</t>
  </si>
  <si>
    <t>FORMAS PARA FUNDACOES</t>
  </si>
  <si>
    <t>FORMAS PARA SUPERESTRUTURA</t>
  </si>
  <si>
    <t>JANELAS EM ALUMINIO</t>
  </si>
  <si>
    <t>COMPLEMENTOS E OUTROS EM ALUMINIO</t>
  </si>
  <si>
    <t>FERRAGENS PARA ESQUADRIAS</t>
  </si>
  <si>
    <t>SISTEMA DE PROTECAO CONTRA DESCARGAS ATMOSFERICAS - SPDA</t>
  </si>
  <si>
    <t>HASTE DE ATERRAMENTO</t>
  </si>
  <si>
    <t>LASTROS</t>
  </si>
  <si>
    <t>CONCRETO SIMPLES</t>
  </si>
  <si>
    <t>PARA RAIOS / TERMINAL AEREO / MASTRO</t>
  </si>
  <si>
    <t>CORDOALHA</t>
  </si>
  <si>
    <t>PROTENDIDA</t>
  </si>
  <si>
    <t>ACOS</t>
  </si>
  <si>
    <t>CORTE E DOBRA DE ACO</t>
  </si>
  <si>
    <t>MANUTENCAO / REPAROS - CONCRETOS</t>
  </si>
  <si>
    <t>NAO ESTRUTURAL PREPARO MECANICO</t>
  </si>
  <si>
    <t>BLOCO CERAMICO ESTRUTURAL</t>
  </si>
  <si>
    <t>BLOCO DE CONCRETO VEDACAO</t>
  </si>
  <si>
    <t>BLOCO DE CONCRETO ESTRUTURAL</t>
  </si>
  <si>
    <t>ESTRUTURAL PREPARO MECANICO</t>
  </si>
  <si>
    <t>ESTRUTURAL USINADO</t>
  </si>
  <si>
    <t>DIVISORIAS E PAREDES</t>
  </si>
  <si>
    <t>MANUTENCAO / REPAROS - DIVISORIAS E PAREDES</t>
  </si>
  <si>
    <t>COBERTURA</t>
  </si>
  <si>
    <t>MANUTENCAO / REPAROS - COBERTURA</t>
  </si>
  <si>
    <t>ESTRUTURA PARA COBERTURA EM MADEIRA</t>
  </si>
  <si>
    <t>ESTRUTURA PARA COBERTURA EM ACO</t>
  </si>
  <si>
    <t>TELHA METALICA</t>
  </si>
  <si>
    <t>TELHA CERAMICA</t>
  </si>
  <si>
    <t>TELHA FIBROCIMENTO</t>
  </si>
  <si>
    <t>CALHAS</t>
  </si>
  <si>
    <t>RUFOS</t>
  </si>
  <si>
    <t>SERVIÇOS EXTRAS - COBERTURA</t>
  </si>
  <si>
    <t>MANUTENCAO / REPAROS - ESQUADRIAS E ACESSORIOS</t>
  </si>
  <si>
    <t>PORTAS EM MADEIRA</t>
  </si>
  <si>
    <t>JANELAS EM MADEIRA</t>
  </si>
  <si>
    <t>COMPLEMENTOS E OUTROS EM MADEIRA</t>
  </si>
  <si>
    <t>PORTAS EM FERRO/ACO</t>
  </si>
  <si>
    <t>TOTAL GERAL</t>
  </si>
  <si>
    <t>ÁREA 
INICIAL</t>
  </si>
  <si>
    <t>ÁREA 
FINAL</t>
  </si>
  <si>
    <t>T</t>
  </si>
  <si>
    <t>JANELAS EM FERRO/ACO</t>
  </si>
  <si>
    <t>COMPLEMENTOS E OUTROS EM FERRO/ACO</t>
  </si>
  <si>
    <t>1.1</t>
  </si>
  <si>
    <t>ADMINISTRACAO DE OBRA</t>
  </si>
  <si>
    <t>PLACA DE IDENTIFICAÇÃO / LETREIRO</t>
  </si>
  <si>
    <t>SINALIZACAO</t>
  </si>
  <si>
    <t>TOPOGRAFIA</t>
  </si>
  <si>
    <t>1.2</t>
  </si>
  <si>
    <t>2.1</t>
  </si>
  <si>
    <t>2.5</t>
  </si>
  <si>
    <t>PINTURA EM PISO</t>
  </si>
  <si>
    <t>4.6</t>
  </si>
  <si>
    <t>CARGA E TRANSPORTE HORIZONTAL DE BLOCOS</t>
  </si>
  <si>
    <t>CARGA E TRANSPORTE HORIZONTAL DE SACOS</t>
  </si>
  <si>
    <t>ALMOFADADAS</t>
  </si>
  <si>
    <t>COMPENSADAS PARA PINTURA</t>
  </si>
  <si>
    <t xml:space="preserve">VENEZIANAS </t>
  </si>
  <si>
    <t>DE ABRIR</t>
  </si>
  <si>
    <t>CORTA-FOGO</t>
  </si>
  <si>
    <t>BASCULANTES</t>
  </si>
  <si>
    <t>DE CORRER</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</si>
  <si>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</si>
  <si>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</si>
  <si>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</si>
  <si>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</si>
  <si>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</si>
  <si>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</si>
  <si>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</si>
  <si>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</si>
  <si>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</si>
  <si>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</si>
  <si>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</si>
  <si>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</si>
  <si>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</si>
  <si>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</si>
  <si>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</si>
  <si>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FLUORESCENTES</t>
  </si>
  <si>
    <t>VAPOR METALICO</t>
  </si>
  <si>
    <t>MISTAS</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</si>
  <si>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</si>
  <si>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</si>
  <si>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</si>
  <si>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</si>
  <si>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</si>
  <si>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</si>
  <si>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</si>
  <si>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</si>
  <si>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</si>
  <si>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</si>
  <si>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</si>
  <si>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</si>
  <si>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</si>
  <si>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</si>
  <si>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</si>
  <si>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</si>
  <si>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</si>
  <si>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</si>
  <si>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</si>
  <si>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</si>
  <si>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</si>
  <si>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</si>
  <si>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</si>
  <si>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</si>
  <si>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</si>
  <si>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</si>
  <si>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</si>
  <si>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</si>
  <si>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</si>
  <si>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</si>
  <si>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</si>
  <si>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</si>
  <si>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</si>
  <si>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</si>
  <si>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</si>
  <si>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</si>
  <si>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</si>
  <si>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</si>
  <si>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</si>
  <si>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</si>
  <si>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</si>
  <si>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</si>
  <si>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</si>
  <si>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</si>
  <si>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</si>
  <si>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</si>
  <si>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</si>
  <si>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</si>
  <si>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</si>
  <si>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</si>
  <si>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</si>
  <si>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</si>
  <si>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</si>
  <si>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</si>
  <si>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</si>
  <si>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</si>
  <si>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</si>
  <si>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</si>
  <si>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</si>
  <si>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</si>
  <si>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</si>
  <si>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</si>
  <si>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</si>
  <si>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</si>
  <si>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</si>
  <si>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</si>
  <si>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</si>
  <si>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</si>
  <si>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</si>
  <si>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</si>
  <si>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</si>
  <si>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</si>
  <si>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</si>
  <si>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</si>
  <si>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ARGAMASSA TRAÇO 1:4 (CIMENTO E AREIA MÉDIA), PREPARO MECÂNICO COM BETONEIRA 400 L. AF_08/2014</t>
  </si>
  <si>
    <t>INDUSTRIALIZADAS</t>
  </si>
  <si>
    <t>PROJETORES DE CONCRETO E ARGAMASSA</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</si>
  <si>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</si>
  <si>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</si>
  <si>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</si>
  <si>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</si>
  <si>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</si>
  <si>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</si>
  <si>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</si>
  <si>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CONCRETOS E GRAUTES</t>
  </si>
  <si>
    <t>CONCRETAGENS</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</si>
  <si>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</si>
  <si>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</si>
  <si>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</si>
  <si>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</si>
  <si>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</si>
  <si>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</si>
  <si>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</si>
  <si>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</si>
  <si>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</si>
  <si>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</si>
  <si>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</si>
  <si>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</si>
  <si>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</si>
  <si>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</si>
  <si>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</si>
  <si>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</si>
  <si>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</si>
  <si>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</si>
  <si>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</si>
  <si>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</si>
  <si>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</si>
  <si>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</si>
  <si>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</si>
  <si>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</si>
  <si>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</si>
  <si>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</si>
  <si>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</si>
  <si>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</si>
  <si>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</si>
  <si>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</si>
  <si>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</si>
  <si>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</si>
  <si>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</si>
  <si>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</si>
  <si>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</si>
  <si>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</si>
  <si>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</si>
  <si>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</si>
  <si>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</si>
  <si>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</si>
  <si>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</si>
  <si>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</si>
  <si>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</si>
  <si>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</si>
  <si>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</si>
  <si>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</si>
  <si>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</si>
  <si>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</si>
  <si>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</si>
  <si>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</si>
  <si>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</si>
  <si>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</si>
  <si>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</si>
  <si>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</si>
  <si>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</si>
  <si>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</si>
  <si>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</si>
  <si>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</si>
  <si>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</si>
  <si>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</si>
  <si>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</si>
  <si>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</si>
  <si>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</si>
  <si>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</si>
  <si>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</si>
  <si>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</si>
  <si>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</si>
  <si>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</si>
  <si>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</si>
  <si>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</si>
  <si>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</si>
  <si>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</si>
  <si>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</si>
  <si>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QUEBRA EM ALVENARIA PARA INSTALAÇÃO DE ABRIGO PARA MANGUEIRAS (90X60 CM).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</si>
  <si>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</si>
  <si>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</si>
  <si>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</si>
  <si>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</si>
  <si>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</si>
  <si>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</si>
  <si>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</si>
  <si>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</si>
  <si>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</si>
  <si>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</si>
  <si>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</si>
  <si>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</si>
  <si>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</si>
  <si>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</si>
  <si>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</si>
  <si>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</si>
  <si>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</si>
  <si>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</si>
  <si>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</si>
  <si>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</si>
  <si>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</si>
  <si>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</si>
  <si>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</si>
  <si>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</si>
  <si>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</si>
  <si>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</si>
  <si>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</si>
  <si>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</si>
  <si>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TUBOS DE PVC CORRUGADOS</t>
  </si>
  <si>
    <t>ASSENTAMENTO DE TUBOS DE FERRO FUNDIDO</t>
  </si>
  <si>
    <t>ASSENTAMENTO DE TUBOS DE AÇO</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</si>
  <si>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</si>
  <si>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</si>
  <si>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</si>
  <si>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</si>
  <si>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</si>
  <si>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</si>
  <si>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</si>
  <si>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</si>
  <si>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</si>
  <si>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</si>
  <si>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</si>
  <si>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</si>
  <si>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</si>
  <si>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</si>
  <si>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</si>
  <si>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JUNTAS ARGAMASSADA</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</si>
  <si>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</si>
  <si>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</si>
  <si>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</si>
  <si>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</si>
  <si>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</si>
  <si>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</si>
  <si>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</si>
  <si>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</si>
  <si>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</si>
  <si>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</si>
  <si>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</si>
  <si>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</si>
  <si>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</si>
  <si>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</si>
  <si>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</si>
  <si>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</si>
  <si>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</si>
  <si>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</si>
  <si>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</si>
  <si>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</si>
  <si>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</si>
  <si>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</si>
  <si>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</si>
  <si>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</si>
  <si>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</si>
  <si>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</si>
  <si>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</si>
  <si>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</si>
  <si>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</si>
  <si>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</si>
  <si>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</si>
  <si>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</si>
  <si>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</si>
  <si>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</si>
  <si>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</si>
  <si>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</si>
  <si>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</si>
  <si>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</si>
  <si>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</si>
  <si>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</si>
  <si>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</si>
  <si>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</si>
  <si>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</si>
  <si>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</si>
  <si>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</si>
  <si>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</si>
  <si>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</si>
  <si>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</si>
  <si>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</si>
  <si>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</si>
  <si>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</si>
  <si>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</si>
  <si>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</si>
  <si>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</si>
  <si>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</si>
  <si>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</si>
  <si>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</si>
  <si>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</si>
  <si>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</si>
  <si>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</si>
  <si>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</si>
  <si>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</si>
  <si>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</si>
  <si>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</si>
  <si>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</si>
  <si>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</si>
  <si>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</si>
  <si>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</si>
  <si>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</si>
  <si>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</si>
  <si>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</si>
  <si>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</si>
  <si>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</si>
  <si>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</si>
  <si>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</si>
  <si>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</si>
  <si>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</si>
  <si>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</si>
  <si>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</si>
  <si>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</si>
  <si>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</si>
  <si>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</si>
  <si>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</si>
  <si>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</si>
  <si>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</si>
  <si>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</si>
  <si>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</si>
  <si>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</si>
  <si>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</si>
  <si>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</si>
  <si>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</si>
  <si>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</si>
  <si>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</si>
  <si>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</si>
  <si>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</si>
  <si>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</si>
  <si>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</si>
  <si>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</si>
  <si>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</si>
  <si>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</si>
  <si>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</si>
  <si>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</si>
  <si>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</si>
  <si>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</si>
  <si>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</si>
  <si>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</si>
  <si>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</si>
  <si>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</si>
  <si>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</si>
  <si>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</si>
  <si>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</si>
  <si>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</si>
  <si>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</si>
  <si>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</si>
  <si>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</si>
  <si>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</si>
  <si>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</si>
  <si>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</si>
  <si>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4.1.2</t>
  </si>
  <si>
    <t>BASCULANTE - CAPACIDADE 14 METROS CÚBICOS</t>
  </si>
  <si>
    <t>4.1.3</t>
  </si>
  <si>
    <t>BASCULANTE - CAPACIDADE 10 METROS CÚBICOS</t>
  </si>
  <si>
    <t>BASCULANTE - CAPACIDADE 6 METROS CÚBICOS</t>
  </si>
  <si>
    <t>TRANSPORTES DIVERSOS</t>
  </si>
  <si>
    <t>TRANSPORTE HORIZONTAL COM CARRINHO</t>
  </si>
  <si>
    <t>TRANSPORTE MANUAL HORIZONTAL</t>
  </si>
  <si>
    <t>TRANSPORTE HORIZONTAL COM MANIPULADOR TELSCÓPICO</t>
  </si>
  <si>
    <t>TRANSPORTE MANUAL VERTICAL</t>
  </si>
  <si>
    <t>MONTAGEM E DESMONTAGEM DE FÔRMA DE VIGA, ESCORAMENTO METÁLICO, PÉ-DIREITO DUPLO, EM CHAPA DE MADEIRA RESINADA, 6 UTILIZAÇÕES. AF_12/2015</t>
  </si>
  <si>
    <t>ATERRO MECANIZADO</t>
  </si>
  <si>
    <t>ARMACAO CA-25</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</si>
  <si>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</si>
  <si>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</si>
  <si>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</si>
  <si>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</si>
  <si>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</si>
  <si>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</si>
  <si>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</si>
  <si>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</si>
  <si>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</si>
  <si>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</si>
  <si>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TRANSVERSAL DE ESTACAS DE SEÇÃO RETANGULAR (BARRETE), DIÂMETRO = 5,0 MM. AF_11/2016</t>
  </si>
  <si>
    <t>MONTAGEM DE ARMADURA TRANSVERSAL DE ESTACAS DE SEÇÃO RETANGULAR (BARRETE), DIÂMETRO = 6,3 MM. AF_11/2016</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</si>
  <si>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</si>
  <si>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</si>
  <si>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</si>
  <si>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</si>
  <si>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</si>
  <si>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</si>
  <si>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</si>
  <si>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</si>
  <si>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</si>
  <si>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</si>
  <si>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</si>
  <si>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</si>
  <si>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</si>
  <si>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</si>
  <si>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</si>
  <si>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</si>
  <si>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</si>
  <si>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</si>
  <si>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</si>
  <si>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</si>
  <si>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</si>
  <si>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</si>
  <si>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</si>
  <si>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</si>
  <si>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</si>
  <si>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</si>
  <si>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</si>
  <si>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</si>
  <si>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</si>
  <si>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</si>
  <si>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</si>
  <si>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</si>
  <si>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</si>
  <si>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</si>
  <si>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</si>
  <si>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</si>
  <si>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</si>
  <si>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</si>
  <si>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</si>
  <si>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</si>
  <si>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</si>
  <si>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</si>
  <si>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</si>
  <si>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</si>
  <si>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</si>
  <si>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</si>
  <si>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</si>
  <si>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</si>
  <si>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</si>
  <si>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</si>
  <si>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</si>
  <si>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</si>
  <si>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</si>
  <si>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</si>
  <si>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</si>
  <si>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</si>
  <si>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DE CONCRETO</t>
  </si>
  <si>
    <t>TRAMA DE AÇO PARA COBERTURAS</t>
  </si>
  <si>
    <t>TIPO CHAPA</t>
  </si>
  <si>
    <t>TIPO QUADICULADA</t>
  </si>
  <si>
    <t>TIPO VENEZIANA</t>
  </si>
  <si>
    <t>FIXAÇÃO UTILIZANDO PARAFUSO E BUCHA DE NYLON, SOMENTE MÃO DE OBRA. AF_10/2016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</si>
  <si>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</si>
  <si>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</si>
  <si>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</si>
  <si>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</si>
  <si>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</si>
  <si>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</si>
  <si>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</si>
  <si>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</si>
  <si>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</si>
  <si>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</si>
  <si>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</si>
  <si>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</si>
  <si>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</si>
  <si>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</si>
  <si>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</si>
  <si>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</si>
  <si>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</si>
  <si>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</si>
  <si>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</si>
  <si>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</si>
  <si>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</si>
  <si>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</si>
  <si>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</si>
  <si>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</si>
  <si>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</si>
  <si>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</si>
  <si>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</si>
  <si>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</si>
  <si>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</si>
  <si>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</si>
  <si>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</si>
  <si>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</si>
  <si>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</si>
  <si>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</si>
  <si>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</si>
  <si>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</si>
  <si>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</si>
  <si>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</si>
  <si>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</si>
  <si>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</si>
  <si>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</si>
  <si>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</si>
  <si>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</si>
  <si>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</si>
  <si>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</si>
  <si>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</si>
  <si>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</si>
  <si>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</si>
  <si>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</si>
  <si>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</si>
  <si>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</si>
  <si>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</si>
  <si>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</si>
  <si>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</si>
  <si>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</si>
  <si>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</si>
  <si>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</si>
  <si>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</si>
  <si>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</si>
  <si>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</si>
  <si>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</si>
  <si>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</si>
  <si>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</si>
  <si>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</si>
  <si>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</si>
  <si>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</si>
  <si>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</si>
  <si>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</si>
  <si>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</si>
  <si>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</si>
  <si>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</si>
  <si>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</si>
  <si>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</si>
  <si>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</si>
  <si>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</si>
  <si>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</si>
  <si>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</si>
  <si>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</si>
  <si>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</si>
  <si>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</si>
  <si>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</si>
  <si>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</si>
  <si>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</si>
  <si>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</si>
  <si>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</si>
  <si>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</si>
  <si>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</si>
  <si>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</si>
  <si>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</si>
  <si>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</si>
  <si>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</si>
  <si>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</si>
  <si>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</si>
  <si>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</si>
  <si>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</si>
  <si>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</si>
  <si>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</si>
  <si>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</si>
  <si>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</si>
  <si>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</si>
  <si>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</si>
  <si>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</si>
  <si>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</si>
  <si>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</si>
  <si>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</si>
  <si>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</si>
  <si>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</si>
  <si>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</si>
  <si>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</si>
  <si>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</si>
  <si>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</si>
  <si>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</si>
  <si>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</si>
  <si>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</si>
  <si>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</si>
  <si>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</si>
  <si>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</si>
  <si>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</si>
  <si>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</si>
  <si>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</si>
  <si>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</si>
  <si>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</si>
  <si>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</si>
  <si>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</si>
  <si>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</si>
  <si>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</si>
  <si>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</si>
  <si>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</si>
  <si>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</si>
  <si>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</si>
  <si>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</si>
  <si>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</si>
  <si>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</si>
  <si>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</si>
  <si>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</si>
  <si>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</si>
  <si>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</si>
  <si>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</si>
  <si>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</si>
  <si>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</si>
  <si>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</si>
  <si>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</si>
  <si>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</si>
  <si>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</si>
  <si>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</si>
  <si>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</si>
  <si>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</si>
  <si>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</si>
  <si>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</si>
  <si>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</si>
  <si>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</si>
  <si>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</si>
  <si>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</si>
  <si>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</si>
  <si>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</si>
  <si>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</si>
  <si>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</si>
  <si>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</si>
  <si>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</si>
  <si>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</si>
  <si>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</si>
  <si>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</si>
  <si>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</si>
  <si>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</si>
  <si>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</si>
  <si>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</si>
  <si>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</si>
  <si>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</si>
  <si>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</si>
  <si>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</si>
  <si>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</si>
  <si>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</si>
  <si>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</si>
  <si>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</si>
  <si>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</si>
  <si>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</si>
  <si>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</si>
  <si>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</si>
  <si>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</si>
  <si>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</si>
  <si>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</si>
  <si>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</si>
  <si>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</si>
  <si>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</si>
  <si>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</si>
  <si>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</si>
  <si>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</si>
  <si>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</si>
  <si>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</si>
  <si>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</si>
  <si>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</si>
  <si>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</si>
  <si>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</si>
  <si>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</si>
  <si>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</si>
  <si>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</si>
  <si>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</si>
  <si>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</si>
  <si>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</si>
  <si>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</si>
  <si>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</si>
  <si>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</si>
  <si>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</si>
  <si>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</si>
  <si>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</si>
  <si>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</si>
  <si>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</si>
  <si>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</si>
  <si>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</si>
  <si>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</si>
  <si>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</si>
  <si>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</si>
  <si>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</si>
  <si>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</si>
  <si>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</si>
  <si>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</si>
  <si>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</si>
  <si>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REDE DE ALIMENTAÇÃO PARA HIDRANTES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</si>
  <si>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</si>
  <si>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</si>
  <si>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</si>
  <si>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SPRINKLER</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</si>
  <si>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</si>
  <si>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</si>
  <si>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</si>
  <si>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</si>
  <si>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</si>
  <si>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</si>
  <si>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</si>
  <si>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</si>
  <si>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</si>
  <si>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</si>
  <si>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</si>
  <si>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</si>
  <si>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</si>
  <si>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</si>
  <si>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</si>
  <si>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</si>
  <si>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</si>
  <si>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</si>
  <si>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</si>
  <si>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</si>
  <si>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</si>
  <si>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</si>
  <si>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</si>
  <si>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</si>
  <si>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</si>
  <si>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</si>
  <si>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</si>
  <si>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</si>
  <si>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</si>
  <si>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</si>
  <si>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</si>
  <si>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</si>
  <si>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</si>
  <si>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</si>
  <si>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</si>
  <si>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</si>
  <si>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</si>
  <si>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</si>
  <si>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</si>
  <si>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</si>
  <si>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</si>
  <si>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</si>
  <si>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</si>
  <si>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</si>
  <si>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</si>
  <si>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</si>
  <si>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</si>
  <si>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</si>
  <si>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</si>
  <si>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</si>
  <si>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</si>
  <si>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</si>
  <si>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</si>
  <si>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</si>
  <si>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</si>
  <si>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</si>
  <si>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</si>
  <si>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</si>
  <si>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</si>
  <si>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</si>
  <si>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</si>
  <si>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</si>
  <si>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</si>
  <si>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</si>
  <si>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</si>
  <si>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</si>
  <si>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</si>
  <si>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</si>
  <si>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</si>
  <si>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</si>
  <si>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</si>
  <si>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</si>
  <si>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</si>
  <si>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</si>
  <si>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</si>
  <si>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</si>
  <si>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</si>
  <si>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</si>
  <si>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</si>
  <si>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</si>
  <si>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</si>
  <si>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</si>
  <si>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</si>
  <si>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</si>
  <si>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</si>
  <si>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</si>
  <si>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</si>
  <si>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</si>
  <si>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</si>
  <si>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</si>
  <si>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</si>
  <si>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</si>
  <si>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</si>
  <si>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</si>
  <si>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</si>
  <si>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</si>
  <si>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</si>
  <si>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</si>
  <si>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</si>
  <si>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</si>
  <si>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</si>
  <si>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</si>
  <si>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</si>
  <si>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</si>
  <si>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</si>
  <si>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</si>
  <si>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</si>
  <si>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</si>
  <si>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</si>
  <si>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</si>
  <si>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</si>
  <si>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</si>
  <si>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</si>
  <si>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</si>
  <si>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</si>
  <si>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</si>
  <si>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</si>
  <si>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</si>
  <si>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</si>
  <si>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</si>
  <si>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</si>
  <si>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</si>
  <si>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</si>
  <si>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</si>
  <si>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</si>
  <si>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</si>
  <si>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</si>
  <si>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</si>
  <si>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</si>
  <si>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</si>
  <si>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</si>
  <si>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</si>
  <si>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</si>
  <si>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</si>
  <si>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</si>
  <si>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</si>
  <si>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</si>
  <si>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</si>
  <si>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</si>
  <si>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</si>
  <si>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</si>
  <si>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</si>
  <si>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</si>
  <si>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</si>
  <si>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</si>
  <si>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</si>
  <si>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</si>
  <si>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</si>
  <si>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</si>
  <si>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</si>
  <si>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</si>
  <si>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</si>
  <si>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</si>
  <si>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</si>
  <si>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</si>
  <si>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</si>
  <si>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</si>
  <si>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</si>
  <si>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</si>
  <si>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</si>
  <si>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</si>
  <si>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</si>
  <si>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</si>
  <si>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</si>
  <si>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</si>
  <si>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</si>
  <si>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</si>
  <si>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</si>
  <si>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</si>
  <si>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</si>
  <si>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</si>
  <si>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</si>
  <si>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</si>
  <si>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</si>
  <si>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</si>
  <si>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</si>
  <si>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</si>
  <si>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</si>
  <si>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</si>
  <si>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</si>
  <si>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</si>
  <si>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</si>
  <si>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</si>
  <si>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</si>
  <si>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</si>
  <si>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</si>
  <si>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</si>
  <si>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</si>
  <si>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</si>
  <si>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</si>
  <si>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</si>
  <si>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</si>
  <si>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</si>
  <si>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</si>
  <si>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</si>
  <si>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</si>
  <si>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</si>
  <si>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</si>
  <si>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</si>
  <si>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</si>
  <si>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</si>
  <si>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</si>
  <si>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</si>
  <si>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</si>
  <si>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</si>
  <si>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</si>
  <si>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</si>
  <si>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</si>
  <si>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</si>
  <si>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</si>
  <si>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</si>
  <si>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</si>
  <si>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</si>
  <si>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</si>
  <si>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</si>
  <si>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</si>
  <si>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</si>
  <si>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</si>
  <si>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</si>
  <si>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</si>
  <si>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</si>
  <si>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</si>
  <si>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</si>
  <si>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</si>
  <si>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</si>
  <si>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</si>
  <si>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</si>
  <si>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</si>
  <si>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</si>
  <si>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</si>
  <si>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</si>
  <si>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</si>
  <si>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</si>
  <si>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</si>
  <si>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</si>
  <si>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</si>
  <si>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</si>
  <si>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</si>
  <si>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</si>
  <si>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</si>
  <si>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</si>
  <si>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</si>
  <si>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</si>
  <si>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</si>
  <si>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</si>
  <si>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</si>
  <si>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</si>
  <si>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</si>
  <si>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</si>
  <si>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</si>
  <si>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</si>
  <si>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</si>
  <si>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</si>
  <si>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</si>
  <si>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</si>
  <si>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</si>
  <si>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</si>
  <si>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</si>
  <si>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</si>
  <si>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</si>
  <si>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</si>
  <si>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</si>
  <si>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</si>
  <si>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</si>
  <si>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</si>
  <si>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</si>
  <si>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</si>
  <si>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</si>
  <si>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</si>
  <si>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</si>
  <si>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</si>
  <si>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</si>
  <si>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</si>
  <si>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</si>
  <si>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</si>
  <si>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</si>
  <si>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</si>
  <si>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</si>
  <si>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</si>
  <si>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</si>
  <si>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</si>
  <si>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</si>
  <si>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</si>
  <si>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</si>
  <si>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</si>
  <si>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</si>
  <si>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</si>
  <si>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</si>
  <si>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</si>
  <si>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</si>
  <si>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</si>
  <si>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</si>
  <si>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</si>
  <si>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</si>
  <si>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</si>
  <si>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</si>
  <si>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</si>
  <si>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</si>
  <si>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</si>
  <si>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</si>
  <si>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</si>
  <si>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</si>
  <si>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</si>
  <si>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</si>
  <si>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</si>
  <si>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</si>
  <si>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</si>
  <si>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</si>
  <si>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</si>
  <si>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</si>
  <si>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</si>
  <si>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</si>
  <si>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</si>
  <si>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</si>
  <si>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</si>
  <si>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</si>
  <si>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</si>
  <si>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</si>
  <si>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</si>
  <si>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</si>
  <si>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</si>
  <si>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</si>
  <si>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</si>
  <si>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</si>
  <si>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</si>
  <si>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</si>
  <si>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</si>
  <si>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</si>
  <si>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</si>
  <si>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</si>
  <si>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</si>
  <si>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</si>
  <si>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</si>
  <si>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</si>
  <si>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</si>
  <si>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</si>
  <si>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</si>
  <si>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</si>
  <si>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</si>
  <si>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</si>
  <si>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</si>
  <si>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</si>
  <si>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</si>
  <si>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</si>
  <si>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</si>
  <si>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</si>
  <si>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</si>
  <si>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</si>
  <si>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</si>
  <si>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</si>
  <si>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</si>
  <si>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</si>
  <si>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</si>
  <si>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</si>
  <si>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</si>
  <si>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</si>
  <si>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</si>
  <si>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</si>
  <si>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</si>
  <si>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</si>
  <si>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</si>
  <si>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</si>
  <si>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</si>
  <si>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</si>
  <si>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</si>
  <si>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</si>
  <si>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</si>
  <si>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</si>
  <si>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</si>
  <si>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</si>
  <si>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</si>
  <si>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</si>
  <si>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</si>
  <si>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</si>
  <si>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</si>
  <si>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</si>
  <si>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</si>
  <si>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</si>
  <si>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</si>
  <si>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</si>
  <si>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</si>
  <si>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</si>
  <si>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</si>
  <si>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</si>
  <si>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</si>
  <si>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</si>
  <si>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</si>
  <si>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</si>
  <si>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</si>
  <si>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</si>
  <si>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</si>
  <si>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</si>
  <si>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</si>
  <si>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</si>
  <si>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</si>
  <si>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</si>
  <si>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</si>
  <si>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</si>
  <si>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</si>
  <si>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</si>
  <si>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</si>
  <si>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</si>
  <si>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</si>
  <si>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</si>
  <si>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</si>
  <si>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</si>
  <si>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</si>
  <si>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</si>
  <si>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</si>
  <si>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</si>
  <si>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</si>
  <si>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</si>
  <si>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</si>
  <si>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</si>
  <si>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</si>
  <si>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</si>
  <si>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</si>
  <si>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</si>
  <si>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</si>
  <si>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</si>
  <si>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</si>
  <si>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</si>
  <si>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</si>
  <si>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</si>
  <si>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</si>
  <si>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</si>
  <si>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</si>
  <si>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</si>
  <si>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</si>
  <si>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</si>
  <si>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</si>
  <si>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</si>
  <si>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</si>
  <si>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</si>
  <si>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</si>
  <si>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</si>
  <si>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</si>
  <si>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</si>
  <si>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</si>
  <si>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</si>
  <si>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</si>
  <si>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</si>
  <si>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</si>
  <si>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</si>
  <si>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</si>
  <si>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</si>
  <si>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</si>
  <si>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</si>
  <si>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</si>
  <si>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</si>
  <si>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</si>
  <si>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</si>
  <si>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</si>
  <si>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</si>
  <si>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</si>
  <si>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</si>
  <si>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</si>
  <si>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</si>
  <si>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</si>
  <si>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</si>
  <si>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</si>
  <si>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</si>
  <si>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</si>
  <si>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</si>
  <si>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</si>
  <si>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</si>
  <si>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</si>
  <si>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</si>
  <si>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</si>
  <si>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</si>
  <si>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</si>
  <si>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</si>
  <si>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</si>
  <si>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</si>
  <si>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</si>
  <si>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</si>
  <si>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</si>
  <si>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</si>
  <si>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</si>
  <si>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</si>
  <si>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</si>
  <si>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</si>
  <si>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</si>
  <si>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</si>
  <si>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</si>
  <si>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</si>
  <si>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</si>
  <si>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</si>
  <si>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</si>
  <si>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</si>
  <si>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</si>
  <si>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</si>
  <si>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</si>
  <si>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</si>
  <si>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</si>
  <si>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</si>
  <si>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</si>
  <si>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</si>
  <si>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</si>
  <si>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</si>
  <si>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</si>
  <si>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</si>
  <si>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</si>
  <si>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</si>
  <si>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</si>
  <si>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</si>
  <si>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</si>
  <si>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</si>
  <si>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</si>
  <si>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</si>
  <si>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</si>
  <si>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</si>
  <si>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</si>
  <si>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</si>
  <si>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</si>
  <si>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</si>
  <si>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</si>
  <si>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</si>
  <si>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</si>
  <si>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</si>
  <si>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</si>
  <si>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</si>
  <si>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</si>
  <si>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</si>
  <si>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</si>
  <si>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</si>
  <si>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</si>
  <si>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</si>
  <si>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</si>
  <si>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</si>
  <si>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</si>
  <si>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</si>
  <si>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</si>
  <si>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</si>
  <si>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</si>
  <si>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</si>
  <si>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</si>
  <si>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</si>
  <si>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</si>
  <si>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</si>
  <si>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</si>
  <si>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</si>
  <si>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</si>
  <si>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</si>
  <si>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</si>
  <si>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</si>
  <si>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</si>
  <si>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</si>
  <si>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</si>
  <si>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</si>
  <si>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</si>
  <si>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</si>
  <si>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</si>
  <si>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</si>
  <si>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</si>
  <si>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</si>
  <si>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</si>
  <si>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</si>
  <si>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</si>
  <si>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</si>
  <si>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</si>
  <si>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</si>
  <si>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</si>
  <si>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</si>
  <si>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</si>
  <si>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</si>
  <si>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</si>
  <si>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</si>
  <si>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</si>
  <si>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</si>
  <si>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</si>
  <si>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</si>
  <si>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</si>
  <si>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</si>
  <si>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</si>
  <si>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</si>
  <si>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</si>
  <si>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</si>
  <si>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</si>
  <si>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</si>
  <si>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</si>
  <si>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</si>
  <si>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</si>
  <si>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</si>
  <si>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</si>
  <si>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</si>
  <si>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</si>
  <si>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</si>
  <si>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</si>
  <si>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</si>
  <si>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</si>
  <si>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</si>
  <si>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</si>
  <si>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</si>
  <si>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</si>
  <si>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</si>
  <si>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</si>
  <si>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</si>
  <si>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</si>
  <si>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</si>
  <si>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</si>
  <si>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</si>
  <si>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</si>
  <si>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</si>
  <si>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</si>
  <si>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</si>
  <si>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</si>
  <si>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</si>
  <si>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</si>
  <si>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</si>
  <si>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</si>
  <si>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</si>
  <si>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</si>
  <si>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</si>
  <si>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</si>
  <si>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</si>
  <si>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</si>
  <si>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</si>
  <si>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</si>
  <si>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</si>
  <si>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</si>
  <si>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</si>
  <si>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</si>
  <si>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</si>
  <si>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</si>
  <si>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</si>
  <si>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</si>
  <si>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</si>
  <si>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</si>
  <si>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</si>
  <si>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</si>
  <si>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</si>
  <si>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</si>
  <si>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</si>
  <si>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</si>
  <si>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</si>
  <si>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</si>
  <si>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</si>
  <si>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</si>
  <si>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</si>
  <si>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</si>
  <si>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</si>
  <si>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</si>
  <si>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</si>
  <si>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</si>
  <si>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</si>
  <si>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</si>
  <si>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</si>
  <si>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</si>
  <si>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</si>
  <si>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</si>
  <si>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</si>
  <si>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</si>
  <si>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</si>
  <si>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</si>
  <si>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</si>
  <si>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</si>
  <si>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</si>
  <si>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</si>
  <si>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</si>
  <si>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</si>
  <si>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</si>
  <si>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</si>
  <si>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</si>
  <si>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ENSACAMENTO DE AREIA. AF_11/2015</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</si>
  <si>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</si>
  <si>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</si>
  <si>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</si>
  <si>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</si>
  <si>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</si>
  <si>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</si>
  <si>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</si>
  <si>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</si>
  <si>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</si>
  <si>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</si>
  <si>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</si>
  <si>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</si>
  <si>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</si>
  <si>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</si>
  <si>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</si>
  <si>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</si>
  <si>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</si>
  <si>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</si>
  <si>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</si>
  <si>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</si>
  <si>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</si>
  <si>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</si>
  <si>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</si>
  <si>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</si>
  <si>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</si>
  <si>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</si>
  <si>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</si>
  <si>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</si>
  <si>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</si>
  <si>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</si>
  <si>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</si>
  <si>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</si>
  <si>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</si>
  <si>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</si>
  <si>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</si>
  <si>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</si>
  <si>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</si>
  <si>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</si>
  <si>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</si>
  <si>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</si>
  <si>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</si>
  <si>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</si>
  <si>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</si>
  <si>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</si>
  <si>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</si>
  <si>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</si>
  <si>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</si>
  <si>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</si>
  <si>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</si>
  <si>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</si>
  <si>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</si>
  <si>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</si>
  <si>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</si>
  <si>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</si>
  <si>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</si>
  <si>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</si>
  <si>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</si>
  <si>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</si>
  <si>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</si>
  <si>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</si>
  <si>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</si>
  <si>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</si>
  <si>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</si>
  <si>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</si>
  <si>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</si>
  <si>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</si>
  <si>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</si>
  <si>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</si>
  <si>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</si>
  <si>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</si>
  <si>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</si>
  <si>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</si>
  <si>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</si>
  <si>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</si>
  <si>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</si>
  <si>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</si>
  <si>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</si>
  <si>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</si>
  <si>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</si>
  <si>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</si>
  <si>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</si>
  <si>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</si>
  <si>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</si>
  <si>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</si>
  <si>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</si>
  <si>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</si>
  <si>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</si>
  <si>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</si>
  <si>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</si>
  <si>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</si>
  <si>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(COMPOSIÇÃO REPRESENTATIVA) DO SERVIÇO DE CONTRAPISO EM ARGAMASSA TRAÇO 1:4 (CIM E AREIA), EM BETONEIRA 400 L, ESPESSURA 3 CM ÁREAS SECAS E 3 CM ÁREAS MOLHADAS, PARA EDIFICAÇÃO HABITACIONAL UNIFAMILIAR (CASA) E EDIFICAÇÃO PÚBLICA PADRÃO. AF_11/2014</t>
  </si>
  <si>
    <t>PISO CERAMICO - PADRÃO POPULAR</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</si>
  <si>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</si>
  <si>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</si>
  <si>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</si>
  <si>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</si>
  <si>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</si>
  <si>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</si>
  <si>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</si>
  <si>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</si>
  <si>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</si>
  <si>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</si>
  <si>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</si>
  <si>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</si>
  <si>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</si>
  <si>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</si>
  <si>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</si>
  <si>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</si>
  <si>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</si>
  <si>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</si>
  <si>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</si>
  <si>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</si>
  <si>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</si>
  <si>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</si>
  <si>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</si>
  <si>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</si>
  <si>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</si>
  <si>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</si>
  <si>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</si>
  <si>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</si>
  <si>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</si>
  <si>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</si>
  <si>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</si>
  <si>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</si>
  <si>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</si>
  <si>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</si>
  <si>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</si>
  <si>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</si>
  <si>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</si>
  <si>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</si>
  <si>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</si>
  <si>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</si>
  <si>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</si>
  <si>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</si>
  <si>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</si>
  <si>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</si>
  <si>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</si>
  <si>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</si>
  <si>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</si>
  <si>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</si>
  <si>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</si>
  <si>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</si>
  <si>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</si>
  <si>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</si>
  <si>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</si>
  <si>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</si>
  <si>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</si>
  <si>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</si>
  <si>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</si>
  <si>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</si>
  <si>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</si>
  <si>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</si>
  <si>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</si>
  <si>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</si>
  <si>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</si>
  <si>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</si>
  <si>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</si>
  <si>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</si>
  <si>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</si>
  <si>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</si>
  <si>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</si>
  <si>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</si>
  <si>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</si>
  <si>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</si>
  <si>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BASE PARA PAVIMENTACAO COM BRITA GRADUADA, INCLUSIVE COMPACTACAO</t>
  </si>
  <si>
    <t>BASE PARA PAVIMENTACAO COM BRITA CORRIDA, INCLUSIVE COMPACTACAO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</si>
  <si>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</si>
  <si>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</si>
  <si>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</si>
  <si>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</si>
  <si>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</si>
  <si>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</si>
  <si>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</si>
  <si>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</si>
  <si>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</si>
  <si>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</si>
  <si>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</si>
  <si>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</si>
  <si>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</si>
  <si>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</si>
  <si>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</si>
  <si>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</si>
  <si>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</si>
  <si>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</si>
  <si>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</si>
  <si>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</si>
  <si>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</si>
  <si>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</si>
  <si>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</si>
  <si>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</si>
  <si>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</si>
  <si>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</si>
  <si>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</si>
  <si>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</si>
  <si>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</si>
  <si>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</si>
  <si>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</si>
  <si>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</si>
  <si>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</si>
  <si>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</si>
  <si>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</si>
  <si>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</si>
  <si>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</si>
  <si>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</si>
  <si>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</si>
  <si>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</si>
  <si>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</si>
  <si>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</si>
  <si>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</si>
  <si>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</si>
  <si>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</si>
  <si>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</si>
  <si>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</si>
  <si>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</si>
  <si>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</si>
  <si>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</si>
  <si>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</si>
  <si>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</si>
  <si>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</si>
  <si>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</si>
  <si>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</si>
  <si>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</si>
  <si>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</si>
  <si>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</si>
  <si>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</si>
  <si>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</si>
  <si>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</si>
  <si>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</si>
  <si>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</si>
  <si>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</si>
  <si>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</si>
  <si>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</si>
  <si>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</si>
  <si>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</si>
  <si>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</si>
  <si>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</si>
  <si>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</si>
  <si>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</si>
  <si>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</si>
  <si>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</si>
  <si>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</si>
  <si>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</si>
  <si>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</si>
  <si>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</si>
  <si>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</si>
  <si>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PENEIRAS</t>
  </si>
  <si>
    <t>SERVIÇOS PRELIMINARES E ADMINISTRAÇÃO DA OBRA</t>
  </si>
  <si>
    <t>SERVIÇOS EXTRAS - SERVIÇOS PRELIMINARES E ADMINISTRACAO DA OBRA</t>
  </si>
  <si>
    <t>2</t>
  </si>
  <si>
    <t>MOVIMENTO DE TERRA, DRENAGEM E ÁGUAS PLUVIAIS</t>
  </si>
  <si>
    <t>SERVIÇOS EXTRAS - MOVIMENTO DE TERRA, DRENAGEM E ÁGUAS PLUVIAIS</t>
  </si>
  <si>
    <t>3</t>
  </si>
  <si>
    <t>4</t>
  </si>
  <si>
    <t>ESTRUTURAS</t>
  </si>
  <si>
    <t>4.2.2</t>
  </si>
  <si>
    <t>4.2.3</t>
  </si>
  <si>
    <t>4.2.6</t>
  </si>
  <si>
    <t>4.2.7</t>
  </si>
  <si>
    <t>4.2.8</t>
  </si>
  <si>
    <t>4.2.9</t>
  </si>
  <si>
    <t>4.2.9.1</t>
  </si>
  <si>
    <t>4.2.9.2</t>
  </si>
  <si>
    <t>4,3</t>
  </si>
  <si>
    <t>4.3.1</t>
  </si>
  <si>
    <t>4.3.2</t>
  </si>
  <si>
    <t>4.3.3</t>
  </si>
  <si>
    <t>4.3.4</t>
  </si>
  <si>
    <t>4.3.4.1</t>
  </si>
  <si>
    <t>4.3.5</t>
  </si>
  <si>
    <t>4.3.6</t>
  </si>
  <si>
    <t>4.4.2</t>
  </si>
  <si>
    <t>4.5.1</t>
  </si>
  <si>
    <t>4.5.2</t>
  </si>
  <si>
    <t>4.6.1</t>
  </si>
  <si>
    <t>4.6.2</t>
  </si>
  <si>
    <t>4.6.2.1</t>
  </si>
  <si>
    <t>4.6.3</t>
  </si>
  <si>
    <t>SERVIÇOS EXTRAS - ESTRUTURAS</t>
  </si>
  <si>
    <t>5</t>
  </si>
  <si>
    <t>ALVENARIA, DIVISÓRIAS, MUROS E FECHOS</t>
  </si>
  <si>
    <t>5.1</t>
  </si>
  <si>
    <t>5.2</t>
  </si>
  <si>
    <t>5.3</t>
  </si>
  <si>
    <t>SERVIÇOS EXTRAS - ALVENARIA, DIVISÓRIAS, MUROS E FECHOS</t>
  </si>
  <si>
    <t>6</t>
  </si>
  <si>
    <t>6.1</t>
  </si>
  <si>
    <t>6.2</t>
  </si>
  <si>
    <t>6.4</t>
  </si>
  <si>
    <t>6.5</t>
  </si>
  <si>
    <t>6.6</t>
  </si>
  <si>
    <t>6.7</t>
  </si>
  <si>
    <t>6.8</t>
  </si>
  <si>
    <t>6.9</t>
  </si>
  <si>
    <t>6.10</t>
  </si>
  <si>
    <t>6.11</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</si>
  <si>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</si>
  <si>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</si>
  <si>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</si>
  <si>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</si>
  <si>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</si>
  <si>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</si>
  <si>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</si>
  <si>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</si>
  <si>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</si>
  <si>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</si>
  <si>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</si>
  <si>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</si>
  <si>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</si>
  <si>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8.1.4</t>
  </si>
  <si>
    <t>8.1.7</t>
  </si>
  <si>
    <t>INSTALAÇÕES ELÉTICAS</t>
  </si>
  <si>
    <t>8.2.1</t>
  </si>
  <si>
    <t>8.2.2</t>
  </si>
  <si>
    <t>8.2.3</t>
  </si>
  <si>
    <t>8.2.3.1</t>
  </si>
  <si>
    <t>8.2.3.2</t>
  </si>
  <si>
    <t>8.2.3.3</t>
  </si>
  <si>
    <t>8.2.3.4</t>
  </si>
  <si>
    <t>8.2.5</t>
  </si>
  <si>
    <t>8.2.5.1</t>
  </si>
  <si>
    <t>8.2.5.2</t>
  </si>
  <si>
    <t>8.2.6</t>
  </si>
  <si>
    <t>8.2.6.1</t>
  </si>
  <si>
    <t>8.2.6.2</t>
  </si>
  <si>
    <t>8.2.8</t>
  </si>
  <si>
    <t>8.2.9</t>
  </si>
  <si>
    <t>8.2.10</t>
  </si>
  <si>
    <t>8.2.11</t>
  </si>
  <si>
    <t>8.2.11.1</t>
  </si>
  <si>
    <t>8.2.11.2</t>
  </si>
  <si>
    <t>8.2.11.3</t>
  </si>
  <si>
    <t>8.2.12</t>
  </si>
  <si>
    <t>8.2.12.1</t>
  </si>
  <si>
    <t>8.2.12.2</t>
  </si>
  <si>
    <t>8.2.12.3</t>
  </si>
  <si>
    <t>8.2.12.4</t>
  </si>
  <si>
    <t>8.2.13</t>
  </si>
  <si>
    <t>8.2.14</t>
  </si>
  <si>
    <t>8.2.15</t>
  </si>
  <si>
    <t>8.2.16</t>
  </si>
  <si>
    <t>8.2.17</t>
  </si>
  <si>
    <t>8.2.18</t>
  </si>
  <si>
    <t>8.2.19</t>
  </si>
  <si>
    <t>8.2.20</t>
  </si>
  <si>
    <t>8.2.20.2</t>
  </si>
  <si>
    <t>8.2.20.3</t>
  </si>
  <si>
    <t>8.2.20.4</t>
  </si>
  <si>
    <t>8.2.20.5</t>
  </si>
  <si>
    <t>8.2.21</t>
  </si>
  <si>
    <t>8.3.2</t>
  </si>
  <si>
    <t>8.3.3</t>
  </si>
  <si>
    <t>8.3.4</t>
  </si>
  <si>
    <t>8.4.2</t>
  </si>
  <si>
    <t>8.4.3</t>
  </si>
  <si>
    <t>8.4.4</t>
  </si>
  <si>
    <t>SERVIÇOS EXTRAS - INSTALACOES ELETRICAS, TELEFONIA, SISTEMAS DE PROTEÇÃO E VENTILAÇÃO</t>
  </si>
  <si>
    <t>9</t>
  </si>
  <si>
    <t>9.1</t>
  </si>
  <si>
    <t>9.2</t>
  </si>
  <si>
    <t>9.3</t>
  </si>
  <si>
    <t>9.4</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</si>
  <si>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</si>
  <si>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</si>
  <si>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</si>
  <si>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</si>
  <si>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</si>
  <si>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</si>
  <si>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</si>
  <si>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</si>
  <si>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</si>
  <si>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</si>
  <si>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</si>
  <si>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</si>
  <si>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</si>
  <si>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</si>
  <si>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</si>
  <si>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</si>
  <si>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</si>
  <si>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</si>
  <si>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</si>
  <si>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</si>
  <si>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</si>
  <si>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</si>
  <si>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9.3.12</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</si>
  <si>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</si>
  <si>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</si>
  <si>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</si>
  <si>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</si>
  <si>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</si>
  <si>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</si>
  <si>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</si>
  <si>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</si>
  <si>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</si>
  <si>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</si>
  <si>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</si>
  <si>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</si>
  <si>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</si>
  <si>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</si>
  <si>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</si>
  <si>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</si>
  <si>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</si>
  <si>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</si>
  <si>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</si>
  <si>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</si>
  <si>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</si>
  <si>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</si>
  <si>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</si>
  <si>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9.3.33</t>
  </si>
  <si>
    <t>9.3.34</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</si>
  <si>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</si>
  <si>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</si>
  <si>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</si>
  <si>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</si>
  <si>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</si>
  <si>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</si>
  <si>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</si>
  <si>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</si>
  <si>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</si>
  <si>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</si>
  <si>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</si>
  <si>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</si>
  <si>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</si>
  <si>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</si>
  <si>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2.1.4</t>
  </si>
  <si>
    <t>2.1.5</t>
  </si>
  <si>
    <t>2.1.6</t>
  </si>
  <si>
    <t>2.1.8</t>
  </si>
  <si>
    <t>2.1.9</t>
  </si>
  <si>
    <t>TRANSPORTE DE MATERIAIS</t>
  </si>
  <si>
    <t>2.2.1</t>
  </si>
  <si>
    <t>2.2.1.1</t>
  </si>
  <si>
    <t>2.2.1.2</t>
  </si>
  <si>
    <t>2.2.1.3</t>
  </si>
  <si>
    <t>2.2.1.4</t>
  </si>
  <si>
    <t>2.2.1.5</t>
  </si>
  <si>
    <t>2.2.2</t>
  </si>
  <si>
    <t>2.2.3</t>
  </si>
  <si>
    <t>2.2.4</t>
  </si>
  <si>
    <t>2.2.5</t>
  </si>
  <si>
    <t>2.2.8</t>
  </si>
  <si>
    <t>2.2.12</t>
  </si>
  <si>
    <t>2.2.13</t>
  </si>
  <si>
    <t>2.2.14</t>
  </si>
  <si>
    <t>2.3.4</t>
  </si>
  <si>
    <t>2.3.5</t>
  </si>
  <si>
    <t>2.3.9</t>
  </si>
  <si>
    <t>2.4.3</t>
  </si>
  <si>
    <t>2.4.4</t>
  </si>
  <si>
    <t>2.4.5</t>
  </si>
  <si>
    <t>2.4.6</t>
  </si>
  <si>
    <t xml:space="preserve">2.4.7 </t>
  </si>
  <si>
    <t>2.4.8</t>
  </si>
  <si>
    <t>2.4.9</t>
  </si>
  <si>
    <t>2.4.10</t>
  </si>
  <si>
    <t>2.4.12</t>
  </si>
  <si>
    <t>2.4.13</t>
  </si>
  <si>
    <t>CONTENÇÕES</t>
  </si>
  <si>
    <t>2.5.3</t>
  </si>
  <si>
    <t>2.5.6</t>
  </si>
  <si>
    <t>REVESTIMENTOS, IMPERMEABILIZACÕES, PINTURAS E ARGAMASSAS</t>
  </si>
  <si>
    <t>10</t>
  </si>
  <si>
    <t>10.1</t>
  </si>
  <si>
    <t>10.1.1</t>
  </si>
  <si>
    <t>10.1.2</t>
  </si>
  <si>
    <t>10.1.3</t>
  </si>
  <si>
    <t>10.1.8</t>
  </si>
  <si>
    <t>10.1.9</t>
  </si>
  <si>
    <t>10.1.10</t>
  </si>
  <si>
    <t>10.1.11</t>
  </si>
  <si>
    <t>10.1.14</t>
  </si>
  <si>
    <t>10.1.15</t>
  </si>
  <si>
    <t>10.1.16</t>
  </si>
  <si>
    <t>10.1.17</t>
  </si>
  <si>
    <t>10.1.17.1</t>
  </si>
  <si>
    <t>10.2</t>
  </si>
  <si>
    <t>10.2.1</t>
  </si>
  <si>
    <t>10.2.2</t>
  </si>
  <si>
    <t>10.2.4</t>
  </si>
  <si>
    <t>10.2.6</t>
  </si>
  <si>
    <t>10.2.8</t>
  </si>
  <si>
    <t>10.2.9</t>
  </si>
  <si>
    <t>10.3</t>
  </si>
  <si>
    <t>10.3.1</t>
  </si>
  <si>
    <t>10.3.2</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</si>
  <si>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</si>
  <si>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</si>
  <si>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</si>
  <si>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</si>
  <si>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</si>
  <si>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</si>
  <si>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</si>
  <si>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</si>
  <si>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</si>
  <si>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</si>
  <si>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</si>
  <si>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</si>
  <si>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</si>
  <si>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</si>
  <si>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</si>
  <si>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</si>
  <si>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</si>
  <si>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</si>
  <si>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</si>
  <si>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</si>
  <si>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</si>
  <si>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10.4.10</t>
  </si>
  <si>
    <t>10.4.11</t>
  </si>
  <si>
    <t>10.4.12</t>
  </si>
  <si>
    <t>10.4.13</t>
  </si>
  <si>
    <t>10.4.14</t>
  </si>
  <si>
    <t>10.4.16</t>
  </si>
  <si>
    <t>SERVIÇOS EXTRAS - REVESTIMENTOS, IMPERMEABILIZACÕES, PINTURAS E ARGAMASSAS</t>
  </si>
  <si>
    <t>PAVIMENTACAO E CALCAMENTO, PAISAGISMO E EQUIPAMENTOS EXTERNOS</t>
  </si>
  <si>
    <t>11</t>
  </si>
  <si>
    <t>11.1.1</t>
  </si>
  <si>
    <t>11.1.2</t>
  </si>
  <si>
    <t>11.1.4</t>
  </si>
  <si>
    <t>11.1.7</t>
  </si>
  <si>
    <t>11.1.8</t>
  </si>
  <si>
    <t>11.1.9</t>
  </si>
  <si>
    <t>11.1.10</t>
  </si>
  <si>
    <t>11.1.11</t>
  </si>
  <si>
    <t>11.2</t>
  </si>
  <si>
    <t>11.2.1</t>
  </si>
  <si>
    <t>11.2.2</t>
  </si>
  <si>
    <t>12</t>
  </si>
  <si>
    <t>12.1.2</t>
  </si>
  <si>
    <t>12.3.28</t>
  </si>
  <si>
    <t>12.3.34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</si>
  <si>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</si>
  <si>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</si>
  <si>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</si>
  <si>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</si>
  <si>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</si>
  <si>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</si>
  <si>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</si>
  <si>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</si>
  <si>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</si>
  <si>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</si>
  <si>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</si>
  <si>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</si>
  <si>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</si>
  <si>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</si>
  <si>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</si>
  <si>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</si>
  <si>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</si>
  <si>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</si>
  <si>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</si>
  <si>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</si>
  <si>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10.6.6</t>
  </si>
  <si>
    <t>SERVIÇOS PRELIMINARES</t>
  </si>
  <si>
    <t>1.1.1</t>
  </si>
  <si>
    <t>1.1.2</t>
  </si>
  <si>
    <t>1.1.3</t>
  </si>
  <si>
    <t>ADMINISTRACAO E CANTEIRO DE OBRAS</t>
  </si>
  <si>
    <t>1.2.1</t>
  </si>
  <si>
    <t>1.2.1.2</t>
  </si>
  <si>
    <t>1.2.2</t>
  </si>
  <si>
    <t>1.2.3</t>
  </si>
  <si>
    <t>1.2.4</t>
  </si>
  <si>
    <t>1.2.5</t>
  </si>
  <si>
    <t>5.1.1</t>
  </si>
  <si>
    <t>5.1.3</t>
  </si>
  <si>
    <t>5.1.4</t>
  </si>
  <si>
    <t>5.1.5</t>
  </si>
  <si>
    <t>5.1.6</t>
  </si>
  <si>
    <t>5.1.12</t>
  </si>
  <si>
    <t>5.1.13</t>
  </si>
  <si>
    <t>5.2.1</t>
  </si>
  <si>
    <t>5.3.6</t>
  </si>
  <si>
    <t>ESQUADRIAS E ACESSORIOS</t>
  </si>
  <si>
    <t>7.1.1</t>
  </si>
  <si>
    <t>7.1.3</t>
  </si>
  <si>
    <t>7.1.3.1</t>
  </si>
  <si>
    <t>7.1.3.2</t>
  </si>
  <si>
    <t>7.1.3.3</t>
  </si>
  <si>
    <t>7.1.3.4</t>
  </si>
  <si>
    <t>7.1.3.5</t>
  </si>
  <si>
    <t>7.1.3.8</t>
  </si>
  <si>
    <t>7.1.4</t>
  </si>
  <si>
    <t>7.1.5</t>
  </si>
  <si>
    <t>7.1.6</t>
  </si>
  <si>
    <t>7.1.7</t>
  </si>
  <si>
    <t>7.1.9</t>
  </si>
  <si>
    <t>7.1.9.1</t>
  </si>
  <si>
    <t>7.1.9.2</t>
  </si>
  <si>
    <t>7.1.10</t>
  </si>
  <si>
    <t>7.1.11</t>
  </si>
  <si>
    <t>7.1.12</t>
  </si>
  <si>
    <t>7.1.13</t>
  </si>
  <si>
    <t>7.1.7.1</t>
  </si>
  <si>
    <t>7.1.7.3</t>
  </si>
  <si>
    <t>7.1.7.4</t>
  </si>
  <si>
    <t>7.1.7.5</t>
  </si>
  <si>
    <t>7.1.7.8</t>
  </si>
  <si>
    <t>7.2.2</t>
  </si>
  <si>
    <t>8.5.2</t>
  </si>
  <si>
    <t>11.1</t>
  </si>
  <si>
    <t>X</t>
  </si>
  <si>
    <t>SERVIÇOS EXTRAS - PAVIMENTACAO E CALCAMENTO, PAISAGISMO E EQUIPAMENTOS EXTERNOS</t>
  </si>
  <si>
    <t>INSTAL. ELETRICAS, TELEFONIA, SISTEMAS DE PROTEÇÃO E VENTILAÇÃO</t>
  </si>
  <si>
    <t>INSTAL. HIDROSANITÁRIAS, GAS-GLP, INCÊNDIO E APRARELHOS</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</si>
  <si>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</si>
  <si>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</si>
  <si>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</si>
  <si>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</si>
  <si>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</si>
  <si>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</si>
  <si>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</si>
  <si>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</si>
  <si>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</si>
  <si>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</si>
  <si>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</si>
  <si>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</si>
  <si>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</si>
  <si>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</si>
  <si>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</si>
  <si>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</si>
  <si>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</si>
  <si>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</si>
  <si>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</si>
  <si>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</si>
  <si>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</si>
  <si>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</si>
  <si>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</si>
  <si>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</si>
  <si>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</si>
  <si>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</si>
  <si>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</si>
  <si>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</si>
  <si>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</si>
  <si>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</si>
  <si>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</si>
  <si>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</si>
  <si>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</si>
  <si>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</si>
  <si>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</si>
  <si>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</si>
  <si>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</si>
  <si>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</si>
  <si>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</si>
  <si>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</si>
  <si>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</si>
  <si>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</si>
  <si>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</si>
  <si>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</si>
  <si>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</si>
  <si>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</si>
  <si>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</si>
  <si>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</si>
  <si>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</si>
  <si>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</si>
  <si>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</si>
  <si>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</si>
  <si>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</si>
  <si>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</si>
  <si>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</si>
  <si>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</si>
  <si>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</si>
  <si>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</si>
  <si>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</si>
  <si>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</si>
  <si>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</si>
  <si>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</si>
  <si>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</si>
  <si>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</si>
  <si>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</si>
  <si>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</si>
  <si>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</si>
  <si>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</si>
  <si>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</si>
  <si>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</si>
  <si>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</si>
  <si>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</si>
  <si>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</si>
  <si>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</si>
  <si>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</si>
  <si>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</si>
  <si>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</si>
  <si>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</si>
  <si>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</si>
  <si>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</si>
  <si>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</si>
  <si>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</si>
  <si>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</si>
  <si>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</si>
  <si>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</si>
  <si>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</si>
  <si>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GRANDES ITENS</t>
  </si>
  <si>
    <t>%</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</si>
  <si>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</si>
  <si>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</si>
  <si>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</si>
  <si>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</si>
  <si>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</si>
  <si>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</si>
  <si>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LIMPEZA DE TERRENO, DESTOCAMENTO E DEMOLIÇÕES</t>
  </si>
  <si>
    <t>DEMOLIÇÃO DE LAJES, DE FORMA MANUAL, SEM REAPROVEITAMENTO. AF_12/2017</t>
  </si>
  <si>
    <t>DEMOLIÇÃO DE LAJES, DE FORMA MECANIZADA COM MARTELETE,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</si>
  <si>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</si>
  <si>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</si>
  <si>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</si>
  <si>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</si>
  <si>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</si>
  <si>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</si>
  <si>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</si>
  <si>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</si>
  <si>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</si>
  <si>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</si>
  <si>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</si>
  <si>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</si>
  <si>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</si>
  <si>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</si>
  <si>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</si>
  <si>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</si>
  <si>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</si>
  <si>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</si>
  <si>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</si>
  <si>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</si>
  <si>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</si>
  <si>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</si>
  <si>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</si>
  <si>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</si>
  <si>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</si>
  <si>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</si>
  <si>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</si>
  <si>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</si>
  <si>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</si>
  <si>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</si>
  <si>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</si>
  <si>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</si>
  <si>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</si>
  <si>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</si>
  <si>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</si>
  <si>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</si>
  <si>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</si>
  <si>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</si>
  <si>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</si>
  <si>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</si>
  <si>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</si>
  <si>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</si>
  <si>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</si>
  <si>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</si>
  <si>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</si>
  <si>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</si>
  <si>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</si>
  <si>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</si>
  <si>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</si>
  <si>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</si>
  <si>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</si>
  <si>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</si>
  <si>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</si>
  <si>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</si>
  <si>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</si>
  <si>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</si>
  <si>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</si>
  <si>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</si>
  <si>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</si>
  <si>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</si>
  <si>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</si>
  <si>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</si>
  <si>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</si>
  <si>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</si>
  <si>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</si>
  <si>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</si>
  <si>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</si>
  <si>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</si>
  <si>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</si>
  <si>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</si>
  <si>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</si>
  <si>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</si>
  <si>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</si>
  <si>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</si>
  <si>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</si>
  <si>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</si>
  <si>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</si>
  <si>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</si>
  <si>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</si>
  <si>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</si>
  <si>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</si>
  <si>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</si>
  <si>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</si>
  <si>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</si>
  <si>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</si>
  <si>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</si>
  <si>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</si>
  <si>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</si>
  <si>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</si>
  <si>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</si>
  <si>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</si>
  <si>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</si>
  <si>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</si>
  <si>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</si>
  <si>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</si>
  <si>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</si>
  <si>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</si>
  <si>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</si>
  <si>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</si>
  <si>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</si>
  <si>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</si>
  <si>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</si>
  <si>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</si>
  <si>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</si>
  <si>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</si>
  <si>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</si>
  <si>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</si>
  <si>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</si>
  <si>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</si>
  <si>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</si>
  <si>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</si>
  <si>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</si>
  <si>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</si>
  <si>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</si>
  <si>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</si>
  <si>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</si>
  <si>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</si>
  <si>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</si>
  <si>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</si>
  <si>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</si>
  <si>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</si>
  <si>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</si>
  <si>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</si>
  <si>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</si>
  <si>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</si>
  <si>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</si>
  <si>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</si>
  <si>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</si>
  <si>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</si>
  <si>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</si>
  <si>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</si>
  <si>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</si>
  <si>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</si>
  <si>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</si>
  <si>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</si>
  <si>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</si>
  <si>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</si>
  <si>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</si>
  <si>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</si>
  <si>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</si>
  <si>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</si>
  <si>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</si>
  <si>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</si>
  <si>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</si>
  <si>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</si>
  <si>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</si>
  <si>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</si>
  <si>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</si>
  <si>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CA-50 e CA-60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</si>
  <si>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</si>
  <si>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</si>
  <si>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</si>
  <si>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</si>
  <si>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</si>
  <si>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</si>
  <si>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</si>
  <si>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</si>
  <si>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</si>
  <si>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</si>
  <si>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</si>
  <si>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</si>
  <si>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</si>
  <si>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</si>
  <si>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</si>
  <si>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</si>
  <si>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</si>
  <si>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</si>
  <si>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</si>
  <si>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</si>
  <si>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</si>
  <si>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</si>
  <si>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</si>
  <si>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</si>
  <si>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</si>
  <si>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</si>
  <si>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</si>
  <si>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</si>
  <si>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</si>
  <si>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</si>
  <si>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</si>
  <si>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</si>
  <si>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</si>
  <si>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</si>
  <si>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</si>
  <si>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</si>
  <si>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</si>
  <si>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</si>
  <si>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</si>
  <si>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</si>
  <si>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</si>
  <si>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</si>
  <si>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</si>
  <si>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</si>
  <si>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</si>
  <si>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</si>
  <si>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</si>
  <si>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</si>
  <si>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</si>
  <si>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</si>
  <si>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</si>
  <si>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</si>
  <si>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</si>
  <si>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</si>
  <si>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</si>
  <si>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</si>
  <si>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</si>
  <si>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</si>
  <si>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</si>
  <si>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</si>
  <si>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</si>
  <si>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</si>
  <si>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</si>
  <si>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</si>
  <si>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</si>
  <si>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</si>
  <si>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</si>
  <si>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</si>
  <si>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</si>
  <si>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</si>
  <si>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</si>
  <si>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</si>
  <si>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</si>
  <si>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</si>
  <si>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</si>
  <si>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</si>
  <si>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</si>
  <si>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</si>
  <si>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</si>
  <si>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</si>
  <si>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</si>
  <si>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</si>
  <si>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</si>
  <si>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</si>
  <si>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</si>
  <si>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</si>
  <si>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</si>
  <si>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</si>
  <si>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</si>
  <si>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</si>
  <si>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</si>
  <si>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</si>
  <si>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</si>
  <si>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</si>
  <si>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</si>
  <si>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</si>
  <si>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</si>
  <si>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</si>
  <si>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</si>
  <si>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</si>
  <si>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</si>
  <si>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</si>
  <si>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</si>
  <si>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</si>
  <si>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</si>
  <si>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</si>
  <si>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</si>
  <si>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</si>
  <si>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</si>
  <si>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</si>
  <si>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</si>
  <si>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</si>
  <si>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</si>
  <si>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</si>
  <si>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</si>
  <si>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</si>
  <si>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</si>
  <si>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</si>
  <si>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</si>
  <si>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</si>
  <si>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</si>
  <si>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</si>
  <si>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</si>
  <si>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</si>
  <si>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</si>
  <si>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</si>
  <si>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</si>
  <si>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</si>
  <si>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</si>
  <si>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</si>
  <si>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</si>
  <si>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</si>
  <si>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</si>
  <si>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</si>
  <si>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</si>
  <si>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</si>
  <si>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</si>
  <si>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</si>
  <si>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</si>
  <si>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</si>
  <si>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</si>
  <si>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</si>
  <si>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</si>
  <si>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</si>
  <si>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</si>
  <si>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</si>
  <si>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</si>
  <si>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</si>
  <si>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</si>
  <si>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</si>
  <si>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</si>
  <si>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</si>
  <si>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</si>
  <si>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</si>
  <si>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</si>
  <si>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</si>
  <si>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</si>
  <si>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</si>
  <si>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</si>
  <si>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</si>
  <si>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</si>
  <si>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</si>
  <si>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</si>
  <si>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</si>
  <si>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</si>
  <si>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</si>
  <si>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</si>
  <si>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</si>
  <si>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</si>
  <si>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</si>
  <si>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</si>
  <si>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</si>
  <si>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</si>
  <si>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</si>
  <si>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</si>
  <si>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</si>
  <si>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</si>
  <si>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</si>
  <si>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</si>
  <si>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</si>
  <si>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</si>
  <si>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</si>
  <si>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</si>
  <si>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</si>
  <si>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</si>
  <si>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</si>
  <si>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</si>
  <si>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</si>
  <si>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</si>
  <si>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</si>
  <si>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</si>
  <si>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</si>
  <si>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</si>
  <si>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</si>
  <si>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</si>
  <si>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</si>
  <si>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</si>
  <si>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</si>
  <si>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</si>
  <si>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</si>
  <si>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</si>
  <si>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</si>
  <si>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</si>
  <si>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</si>
  <si>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</si>
  <si>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</si>
  <si>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16.105.000034.SER</t>
  </si>
  <si>
    <t>16.105.000035.SER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</si>
  <si>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</si>
  <si>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</si>
  <si>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</si>
  <si>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</si>
  <si>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</si>
  <si>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</si>
  <si>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</si>
  <si>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</si>
  <si>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</si>
  <si>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</si>
  <si>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</si>
  <si>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</si>
  <si>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</si>
  <si>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</si>
  <si>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</si>
  <si>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</si>
  <si>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</si>
  <si>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</si>
  <si>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</si>
  <si>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</si>
  <si>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</si>
  <si>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</si>
  <si>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</si>
  <si>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</si>
  <si>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</si>
  <si>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</si>
  <si>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</si>
  <si>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</si>
  <si>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</si>
  <si>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</si>
  <si>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</si>
  <si>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</si>
  <si>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</si>
  <si>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</si>
  <si>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</si>
  <si>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</si>
  <si>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</si>
  <si>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</si>
  <si>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MANUTENCAO / REPAROS - PONTO DE ÁGUA</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</si>
  <si>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</si>
  <si>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</si>
  <si>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</si>
  <si>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</si>
  <si>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</si>
  <si>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</si>
  <si>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</si>
  <si>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</si>
  <si>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</si>
  <si>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</si>
  <si>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</si>
  <si>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</si>
  <si>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</si>
  <si>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</si>
  <si>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</si>
  <si>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</si>
  <si>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</si>
  <si>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</si>
  <si>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</si>
  <si>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</si>
  <si>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</si>
  <si>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</si>
  <si>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</si>
  <si>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</si>
  <si>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</si>
  <si>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</si>
  <si>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</si>
  <si>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</si>
  <si>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</si>
  <si>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</si>
  <si>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</si>
  <si>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</si>
  <si>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</si>
  <si>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</si>
  <si>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</si>
  <si>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</si>
  <si>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</si>
  <si>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</si>
  <si>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</si>
  <si>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</si>
  <si>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</si>
  <si>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</si>
  <si>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</si>
  <si>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</si>
  <si>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</si>
  <si>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</si>
  <si>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</si>
  <si>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</si>
  <si>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</si>
  <si>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</si>
  <si>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</si>
  <si>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CAVALETE PARA MEDIÇÃO DE ÁGUA - ENTRADA INDIVIDUALIZADA, EM PVC DN 25 (¾), PARA 1 MEDIDOR  FORNECIMENTO E INSTALAÇÃO (EXCLUSIVE HIDRÔMETRO). AF_11/2016</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</si>
  <si>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</si>
  <si>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</si>
  <si>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</si>
  <si>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</si>
  <si>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</si>
  <si>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</si>
  <si>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</si>
  <si>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</si>
  <si>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</si>
  <si>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</si>
  <si>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</si>
  <si>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</si>
  <si>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</si>
  <si>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</si>
  <si>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</si>
  <si>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</si>
  <si>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</si>
  <si>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</si>
  <si>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</si>
  <si>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</si>
  <si>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</si>
  <si>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</si>
  <si>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</si>
  <si>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CONEXÕES DIVERSAS</t>
  </si>
  <si>
    <t>9.3.35</t>
  </si>
  <si>
    <t>9.3.35.2</t>
  </si>
  <si>
    <t>CURVA 87 GRAUS E 30 MINUTOS, PVC, SERIE R, ÁGUA PLUVIAL, DN 75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</si>
  <si>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</si>
  <si>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</si>
  <si>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</si>
  <si>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</si>
  <si>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</si>
  <si>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</si>
  <si>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</si>
  <si>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</si>
  <si>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</si>
  <si>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</si>
  <si>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</si>
  <si>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</si>
  <si>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</si>
  <si>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</si>
  <si>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</si>
  <si>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</si>
  <si>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</si>
  <si>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</si>
  <si>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</si>
  <si>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</si>
  <si>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</si>
  <si>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</si>
  <si>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</si>
  <si>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</si>
  <si>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</si>
  <si>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</si>
  <si>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</si>
  <si>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</si>
  <si>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</si>
  <si>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</si>
  <si>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</si>
  <si>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</si>
  <si>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</si>
  <si>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</si>
  <si>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</si>
  <si>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</si>
  <si>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</si>
  <si>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</si>
  <si>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</si>
  <si>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</si>
  <si>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</si>
  <si>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</si>
  <si>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</si>
  <si>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</si>
  <si>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</si>
  <si>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</si>
  <si>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</si>
  <si>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</si>
  <si>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</si>
  <si>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</si>
  <si>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</si>
  <si>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</si>
  <si>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</si>
  <si>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</si>
  <si>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</si>
  <si>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</si>
  <si>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</si>
  <si>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</si>
  <si>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</si>
  <si>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</si>
  <si>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</si>
  <si>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</si>
  <si>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</si>
  <si>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</si>
  <si>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</si>
  <si>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</si>
  <si>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</si>
  <si>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</si>
  <si>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</si>
  <si>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</si>
  <si>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</si>
  <si>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</si>
  <si>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</si>
  <si>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</si>
  <si>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</si>
  <si>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</si>
  <si>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</si>
  <si>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</si>
  <si>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</si>
  <si>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</si>
  <si>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</si>
  <si>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</si>
  <si>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</si>
  <si>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</si>
  <si>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</si>
  <si>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</si>
  <si>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</si>
  <si>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</si>
  <si>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</si>
  <si>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</si>
  <si>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</si>
  <si>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</si>
  <si>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</si>
  <si>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</si>
  <si>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</si>
  <si>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</si>
  <si>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</si>
  <si>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</si>
  <si>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</si>
  <si>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</si>
  <si>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</si>
  <si>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</si>
  <si>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</si>
  <si>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</si>
  <si>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</si>
  <si>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</si>
  <si>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</si>
  <si>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</si>
  <si>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</si>
  <si>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</si>
  <si>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</si>
  <si>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</si>
  <si>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</si>
  <si>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</si>
  <si>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</si>
  <si>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</si>
  <si>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</si>
  <si>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</si>
  <si>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</si>
  <si>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</si>
  <si>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</si>
  <si>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</si>
  <si>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</si>
  <si>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</si>
  <si>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</si>
  <si>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</si>
  <si>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</si>
  <si>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</si>
  <si>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</si>
  <si>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</si>
  <si>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</si>
  <si>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</si>
  <si>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</si>
  <si>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</si>
  <si>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</si>
  <si>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</si>
  <si>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</si>
  <si>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</si>
  <si>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</si>
  <si>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</si>
  <si>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</si>
  <si>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</si>
  <si>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</si>
  <si>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</si>
  <si>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</si>
  <si>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</si>
  <si>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</si>
  <si>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</si>
  <si>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</si>
  <si>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</si>
  <si>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</si>
  <si>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</si>
  <si>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</si>
  <si>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</si>
  <si>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</si>
  <si>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</si>
  <si>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</si>
  <si>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</si>
  <si>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</si>
  <si>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</si>
  <si>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</si>
  <si>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</si>
  <si>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</si>
  <si>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</si>
  <si>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</si>
  <si>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</si>
  <si>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</si>
  <si>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</si>
  <si>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</si>
  <si>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</si>
  <si>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</si>
  <si>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</si>
  <si>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</si>
  <si>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</si>
  <si>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</si>
  <si>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</si>
  <si>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</si>
  <si>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</si>
  <si>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</si>
  <si>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</si>
  <si>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</si>
  <si>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</si>
  <si>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</si>
  <si>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</si>
  <si>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</si>
  <si>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</si>
  <si>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</si>
  <si>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</si>
  <si>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</si>
  <si>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</si>
  <si>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</si>
  <si>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</si>
  <si>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</si>
  <si>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</si>
  <si>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</si>
  <si>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</si>
  <si>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</si>
  <si>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</si>
  <si>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</si>
  <si>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</si>
  <si>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</si>
  <si>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</si>
  <si>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</si>
  <si>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</si>
  <si>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</si>
  <si>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</si>
  <si>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</si>
  <si>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</si>
  <si>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</si>
  <si>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</si>
  <si>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</si>
  <si>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</si>
  <si>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</si>
  <si>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</si>
  <si>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</si>
  <si>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</si>
  <si>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</si>
  <si>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</si>
  <si>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</si>
  <si>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</si>
  <si>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</si>
  <si>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</si>
  <si>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</si>
  <si>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</si>
  <si>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</si>
  <si>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</si>
  <si>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</si>
  <si>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</si>
  <si>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</si>
  <si>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</si>
  <si>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</si>
  <si>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</si>
  <si>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</si>
  <si>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</si>
  <si>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</si>
  <si>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</si>
  <si>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</si>
  <si>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</si>
  <si>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</si>
  <si>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</si>
  <si>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</si>
  <si>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</si>
  <si>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</si>
  <si>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</si>
  <si>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</si>
  <si>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</si>
  <si>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</si>
  <si>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</si>
  <si>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</si>
  <si>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</si>
  <si>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</si>
  <si>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</si>
  <si>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</si>
  <si>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</si>
  <si>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</si>
  <si>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</si>
  <si>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</si>
  <si>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</si>
  <si>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</si>
  <si>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</si>
  <si>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</si>
  <si>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</si>
  <si>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</si>
  <si>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</si>
  <si>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</si>
  <si>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</si>
  <si>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</si>
  <si>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</si>
  <si>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</si>
  <si>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</si>
  <si>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</si>
  <si>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</si>
  <si>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</si>
  <si>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</si>
  <si>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</si>
  <si>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</si>
  <si>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</si>
  <si>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</si>
  <si>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</si>
  <si>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</si>
  <si>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</si>
  <si>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</si>
  <si>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</si>
  <si>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</si>
  <si>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</si>
  <si>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</si>
  <si>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</si>
  <si>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</si>
  <si>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</si>
  <si>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</si>
  <si>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</si>
  <si>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</si>
  <si>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</si>
  <si>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</si>
  <si>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</si>
  <si>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</si>
  <si>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</si>
  <si>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</si>
  <si>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</si>
  <si>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</si>
  <si>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</si>
  <si>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</si>
  <si>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</si>
  <si>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</si>
  <si>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</si>
  <si>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</si>
  <si>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</si>
  <si>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</si>
  <si>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</si>
  <si>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</si>
  <si>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</si>
  <si>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</si>
  <si>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</si>
  <si>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</si>
  <si>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</si>
  <si>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</si>
  <si>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</si>
  <si>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</si>
  <si>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</si>
  <si>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</si>
  <si>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</si>
  <si>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</si>
  <si>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</si>
  <si>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</si>
  <si>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</si>
  <si>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</si>
  <si>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</si>
  <si>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</si>
  <si>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</si>
  <si>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</si>
  <si>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</si>
  <si>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</si>
  <si>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</si>
  <si>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</si>
  <si>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</si>
  <si>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</si>
  <si>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</si>
  <si>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</si>
  <si>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</si>
  <si>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</si>
  <si>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</si>
  <si>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</si>
  <si>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</si>
  <si>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</si>
  <si>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</si>
  <si>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</si>
  <si>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</si>
  <si>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</si>
  <si>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</si>
  <si>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</si>
  <si>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</si>
  <si>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</si>
  <si>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</si>
  <si>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</si>
  <si>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</si>
  <si>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</si>
  <si>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</si>
  <si>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</si>
  <si>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</si>
  <si>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</si>
  <si>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</si>
  <si>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</si>
  <si>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</si>
  <si>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</si>
  <si>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</si>
  <si>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</si>
  <si>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</si>
  <si>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</si>
  <si>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</si>
  <si>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</si>
  <si>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</si>
  <si>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</si>
  <si>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</si>
  <si>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</si>
  <si>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</si>
  <si>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</si>
  <si>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</si>
  <si>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</si>
  <si>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12.3</t>
  </si>
  <si>
    <t>12.3.9</t>
  </si>
  <si>
    <t>12.3.19</t>
  </si>
  <si>
    <t>REATERRO MANUAL DE VALAS COM COMPACTAÇÃO MECANIZADA. AF_04/2016</t>
  </si>
  <si>
    <t>SUPORTE PARAFUSADO COM PLACA DE ENCAIXE 4" X 2" ALTO (2,00 M DO PISO) PARA PONTO ELÉTRICO - FORNECIMENTO E INSTALAÇÃO.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</si>
  <si>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</si>
  <si>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</si>
  <si>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</si>
  <si>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</si>
  <si>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</si>
  <si>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</si>
  <si>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</si>
  <si>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</si>
  <si>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</si>
  <si>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</si>
  <si>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LOCACAO CONVENCIONAL DE OBRA, UTILIZANDO GABARITO DE TÁBUAS CORRIDAS PONTALETADAS A CADA 2,00M -  2 UTILIZAÇÕES. AF_10/2018</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</si>
  <si>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</si>
  <si>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</si>
  <si>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</si>
  <si>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</si>
  <si>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</si>
  <si>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</si>
  <si>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</si>
  <si>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</si>
  <si>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</si>
  <si>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</si>
  <si>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</si>
  <si>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</si>
  <si>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</si>
  <si>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</si>
  <si>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</si>
  <si>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</si>
  <si>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</si>
  <si>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</si>
  <si>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</si>
  <si>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</si>
  <si>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</si>
  <si>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</si>
  <si>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</si>
  <si>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</si>
  <si>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</si>
  <si>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</si>
  <si>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</si>
  <si>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</si>
  <si>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</si>
  <si>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</si>
  <si>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</si>
  <si>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</si>
  <si>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</si>
  <si>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</si>
  <si>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</si>
  <si>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</si>
  <si>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</si>
  <si>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</si>
  <si>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</si>
  <si>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</si>
  <si>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</si>
  <si>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</si>
  <si>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</si>
  <si>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</si>
  <si>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</si>
  <si>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</si>
  <si>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</si>
  <si>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</si>
  <si>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</si>
  <si>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</si>
  <si>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</si>
  <si>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</si>
  <si>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</si>
  <si>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</si>
  <si>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</si>
  <si>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</si>
  <si>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</si>
  <si>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</si>
  <si>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CONCRETAGEM DE RADIER, PISO OU LAJE SOBRE SOLO, FCK 30 MPA, PARA ESPESSURA DE 20 CM - LANÇAMENTO, ADENSAMENTO E ACABAMENTO. AF_09/2017</t>
  </si>
  <si>
    <t>RASGO EM ALVENARIA PARA ELETRODUTOS COM DIAMETROS MENORES OU IGUAIS A 40 MM. AF_05/2015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</si>
  <si>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</si>
  <si>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</si>
  <si>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</si>
  <si>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</si>
  <si>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</si>
  <si>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</si>
  <si>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</si>
  <si>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</si>
  <si>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</si>
  <si>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</si>
  <si>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</si>
  <si>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</si>
  <si>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</si>
  <si>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</si>
  <si>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</si>
  <si>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</si>
  <si>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</si>
  <si>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</si>
  <si>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</si>
  <si>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</si>
  <si>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</si>
  <si>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</si>
  <si>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</si>
  <si>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</si>
  <si>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</si>
  <si>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</si>
  <si>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</si>
  <si>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</si>
  <si>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</si>
  <si>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</si>
  <si>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</si>
  <si>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</si>
  <si>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</si>
  <si>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</si>
  <si>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</si>
  <si>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</si>
  <si>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</si>
  <si>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</si>
  <si>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</si>
  <si>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</si>
  <si>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</si>
  <si>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</si>
  <si>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</si>
  <si>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</si>
  <si>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</si>
  <si>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</si>
  <si>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</si>
  <si>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</si>
  <si>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</si>
  <si>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</si>
  <si>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</si>
  <si>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</si>
  <si>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</si>
  <si>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</si>
  <si>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</si>
  <si>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</si>
  <si>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</si>
  <si>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</si>
  <si>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</si>
  <si>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</si>
  <si>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</si>
  <si>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</si>
  <si>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</si>
  <si>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</si>
  <si>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</si>
  <si>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</si>
  <si>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</si>
  <si>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</si>
  <si>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</si>
  <si>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</si>
  <si>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</si>
  <si>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</si>
  <si>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</si>
  <si>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</si>
  <si>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</si>
  <si>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</si>
  <si>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</si>
  <si>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</si>
  <si>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</si>
  <si>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</si>
  <si>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</si>
  <si>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</si>
  <si>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</si>
  <si>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</si>
  <si>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</si>
  <si>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</si>
  <si>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</si>
  <si>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</si>
  <si>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</si>
  <si>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</si>
  <si>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</si>
  <si>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</si>
  <si>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</si>
  <si>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</si>
  <si>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</si>
  <si>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</si>
  <si>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</si>
  <si>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</si>
  <si>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</si>
  <si>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</si>
  <si>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</si>
  <si>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</si>
  <si>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</si>
  <si>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</si>
  <si>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</si>
  <si>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</si>
  <si>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</si>
  <si>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</si>
  <si>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</si>
  <si>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</si>
  <si>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</si>
  <si>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</si>
  <si>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</si>
  <si>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</si>
  <si>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</si>
  <si>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</si>
  <si>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</si>
  <si>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</si>
  <si>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</si>
  <si>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</si>
  <si>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</si>
  <si>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</si>
  <si>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</si>
  <si>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</si>
  <si>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</si>
  <si>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</si>
  <si>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</si>
  <si>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</si>
  <si>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</si>
  <si>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</si>
  <si>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</si>
  <si>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</si>
  <si>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</si>
  <si>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</si>
  <si>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</si>
  <si>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</si>
  <si>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</si>
  <si>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</si>
  <si>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</si>
  <si>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</si>
  <si>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</si>
  <si>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</si>
  <si>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</si>
  <si>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</si>
  <si>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</si>
  <si>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</si>
  <si>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</si>
  <si>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</si>
  <si>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</si>
  <si>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</si>
  <si>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</si>
  <si>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</si>
  <si>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</si>
  <si>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</si>
  <si>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</si>
  <si>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</si>
  <si>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</si>
  <si>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</si>
  <si>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</si>
  <si>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</si>
  <si>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</si>
  <si>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</si>
  <si>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</si>
  <si>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</si>
  <si>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</si>
  <si>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</si>
  <si>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</si>
  <si>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</si>
  <si>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</si>
  <si>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</si>
  <si>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</si>
  <si>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</si>
  <si>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</si>
  <si>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</si>
  <si>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</si>
  <si>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</si>
  <si>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</si>
  <si>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</si>
  <si>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</si>
  <si>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</si>
  <si>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</si>
  <si>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</si>
  <si>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</si>
  <si>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</si>
  <si>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</si>
  <si>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</si>
  <si>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</si>
  <si>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</si>
  <si>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</si>
  <si>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</si>
  <si>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</si>
  <si>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</si>
  <si>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</si>
  <si>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</si>
  <si>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</si>
  <si>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</si>
  <si>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</si>
  <si>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</si>
  <si>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</si>
  <si>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</si>
  <si>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</si>
  <si>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</si>
  <si>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</si>
  <si>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</si>
  <si>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</si>
  <si>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</si>
  <si>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</si>
  <si>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</si>
  <si>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</si>
  <si>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</si>
  <si>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</si>
  <si>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</si>
  <si>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</si>
  <si>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</si>
  <si>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 FIBRA DE VIDRO/TRANSLUCIDA/VIDRO</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</si>
  <si>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</si>
  <si>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</si>
  <si>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</si>
  <si>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</si>
  <si>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</si>
  <si>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</si>
  <si>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</si>
  <si>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</si>
  <si>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</si>
  <si>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</si>
  <si>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</si>
  <si>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</si>
  <si>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</si>
  <si>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</si>
  <si>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</si>
  <si>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</si>
  <si>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</si>
  <si>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</si>
  <si>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</si>
  <si>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</si>
  <si>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</si>
  <si>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</si>
  <si>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</si>
  <si>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</si>
  <si>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</si>
  <si>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</si>
  <si>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</si>
  <si>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</si>
  <si>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</si>
  <si>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</si>
  <si>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</si>
  <si>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</si>
  <si>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</si>
  <si>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</si>
  <si>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</si>
  <si>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</si>
  <si>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</si>
  <si>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</si>
  <si>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</si>
  <si>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</si>
  <si>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</si>
  <si>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</si>
  <si>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</si>
  <si>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</si>
  <si>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</si>
  <si>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</si>
  <si>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</si>
  <si>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</si>
  <si>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</si>
  <si>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</si>
  <si>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</si>
  <si>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</si>
  <si>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</si>
  <si>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</si>
  <si>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</si>
  <si>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</si>
  <si>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</si>
  <si>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</si>
  <si>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</si>
  <si>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</si>
  <si>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</si>
  <si>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</si>
  <si>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</si>
  <si>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</si>
  <si>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</si>
  <si>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</si>
  <si>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</si>
  <si>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</si>
  <si>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</si>
  <si>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</si>
  <si>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</si>
  <si>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</si>
  <si>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</si>
  <si>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</si>
  <si>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</si>
  <si>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</si>
  <si>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</si>
  <si>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</si>
  <si>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</si>
  <si>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</si>
  <si>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</si>
  <si>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</si>
  <si>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</si>
  <si>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</si>
  <si>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</si>
  <si>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</si>
  <si>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</si>
  <si>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</si>
  <si>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</si>
  <si>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</si>
  <si>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</si>
  <si>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</si>
  <si>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</si>
  <si>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</si>
  <si>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</si>
  <si>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</si>
  <si>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</si>
  <si>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</si>
  <si>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</si>
  <si>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</si>
  <si>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</si>
  <si>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</si>
  <si>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</si>
  <si>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</si>
  <si>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</si>
  <si>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</si>
  <si>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</si>
  <si>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</si>
  <si>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</si>
  <si>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</si>
  <si>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</si>
  <si>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</si>
  <si>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</si>
  <si>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</si>
  <si>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</si>
  <si>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</si>
  <si>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</si>
  <si>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</si>
  <si>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</si>
  <si>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</si>
  <si>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</si>
  <si>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</si>
  <si>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</si>
  <si>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</si>
  <si>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</si>
  <si>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</si>
  <si>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</si>
  <si>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</si>
  <si>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</si>
  <si>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</si>
  <si>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</si>
  <si>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</si>
  <si>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</si>
  <si>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</si>
  <si>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</si>
  <si>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</si>
  <si>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</si>
  <si>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</si>
  <si>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</si>
  <si>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</si>
  <si>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</si>
  <si>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</si>
  <si>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</si>
  <si>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</si>
  <si>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</si>
  <si>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</si>
  <si>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</si>
  <si>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</si>
  <si>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</si>
  <si>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</si>
  <si>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</si>
  <si>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</si>
  <si>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</si>
  <si>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</si>
  <si>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</si>
  <si>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</si>
  <si>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</si>
  <si>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</si>
  <si>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</si>
  <si>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</si>
  <si>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</si>
  <si>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</si>
  <si>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</si>
  <si>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</si>
  <si>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</si>
  <si>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</si>
  <si>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</si>
  <si>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</si>
  <si>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</si>
  <si>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</si>
  <si>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</si>
  <si>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</si>
  <si>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</si>
  <si>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</si>
  <si>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</si>
  <si>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</si>
  <si>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</si>
  <si>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</si>
  <si>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</si>
  <si>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</si>
  <si>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</si>
  <si>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</si>
  <si>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</si>
  <si>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</si>
  <si>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</si>
  <si>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</si>
  <si>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</si>
  <si>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</si>
  <si>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</si>
  <si>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</si>
  <si>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</si>
  <si>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</si>
  <si>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</si>
  <si>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</si>
  <si>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</si>
  <si>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</si>
  <si>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</si>
  <si>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</si>
  <si>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</si>
  <si>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</si>
  <si>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</si>
  <si>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</si>
  <si>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</si>
  <si>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</si>
  <si>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</si>
  <si>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</si>
  <si>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</si>
  <si>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</si>
  <si>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</si>
  <si>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</si>
  <si>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</si>
  <si>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</si>
  <si>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</si>
  <si>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</si>
  <si>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</si>
  <si>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</si>
  <si>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</si>
  <si>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</si>
  <si>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</si>
  <si>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</si>
  <si>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</si>
  <si>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</si>
  <si>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</si>
  <si>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</si>
  <si>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</si>
  <si>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</si>
  <si>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</si>
  <si>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 DIVERSOS</t>
  </si>
  <si>
    <t>TRANSPORTE VERTICAL, BANCADA DE MÁRMORE OU GRANITO PARA COZINHA/LAVATÓRIO OU MÁRMORE SINTÉTICO COM CUBA INTEGRADA, MANUAL, 1 PAVIMENTO, (UNIDADE: UNID). AF_07/2019</t>
  </si>
  <si>
    <t>8.2.12.6</t>
  </si>
  <si>
    <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</si>
  <si>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</si>
  <si>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</si>
  <si>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</si>
  <si>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</si>
  <si>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</si>
  <si>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</si>
  <si>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</si>
  <si>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</si>
  <si>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</si>
  <si>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</si>
  <si>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</si>
  <si>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</si>
  <si>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</si>
  <si>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</si>
  <si>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</si>
  <si>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</si>
  <si>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</si>
  <si>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</si>
  <si>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</si>
  <si>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</si>
  <si>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</si>
  <si>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</si>
  <si>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</si>
  <si>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</si>
  <si>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</si>
  <si>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</si>
  <si>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</si>
  <si>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</si>
  <si>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</si>
  <si>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</si>
  <si>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</si>
  <si>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</si>
  <si>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</si>
  <si>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</si>
  <si>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</si>
  <si>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</si>
  <si>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</si>
  <si>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</si>
  <si>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</si>
  <si>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</si>
  <si>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</si>
  <si>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</si>
  <si>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</si>
  <si>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</si>
  <si>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</si>
  <si>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</si>
  <si>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</si>
  <si>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</si>
  <si>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</si>
  <si>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</si>
  <si>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</si>
  <si>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</si>
  <si>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</si>
  <si>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</si>
  <si>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</si>
  <si>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</si>
  <si>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</si>
  <si>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</si>
  <si>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</si>
  <si>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</si>
  <si>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</si>
  <si>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</si>
  <si>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</si>
  <si>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</si>
  <si>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</si>
  <si>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</si>
  <si>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</si>
  <si>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</si>
  <si>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</si>
  <si>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</si>
  <si>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</si>
  <si>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</si>
  <si>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</si>
  <si>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</si>
  <si>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</si>
  <si>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</si>
  <si>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</si>
  <si>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</si>
  <si>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</si>
  <si>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</si>
  <si>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</si>
  <si>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</si>
  <si>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</si>
  <si>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TELHAMENTO COM TELHA ONDULADA DE FIBRA DE VIDRO E = 0,6 MM, PARA TELHADO COM INCLINAÇÃO MAIOR QUE 10°, COM ATÉ 2 ÁGUAS,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</si>
  <si>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</si>
  <si>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</si>
  <si>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</si>
  <si>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</si>
  <si>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</si>
  <si>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</si>
  <si>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</si>
  <si>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</si>
  <si>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</si>
  <si>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</si>
  <si>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</si>
  <si>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</si>
  <si>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</si>
  <si>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</si>
  <si>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</si>
  <si>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</si>
  <si>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</si>
  <si>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</si>
  <si>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</si>
  <si>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</si>
  <si>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</si>
  <si>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</si>
  <si>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</si>
  <si>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</si>
  <si>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</si>
  <si>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</si>
  <si>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</si>
  <si>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</si>
  <si>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</si>
  <si>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</si>
  <si>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</si>
  <si>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</si>
  <si>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</si>
  <si>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</si>
  <si>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</si>
  <si>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</si>
  <si>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</si>
  <si>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</si>
  <si>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</si>
  <si>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</si>
  <si>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</si>
  <si>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</si>
  <si>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</si>
  <si>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</si>
  <si>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</si>
  <si>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</si>
  <si>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</si>
  <si>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</si>
  <si>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</si>
  <si>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</si>
  <si>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</si>
  <si>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</si>
  <si>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</si>
  <si>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</si>
  <si>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</si>
  <si>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</si>
  <si>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</si>
  <si>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</si>
  <si>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</si>
  <si>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</si>
  <si>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</si>
  <si>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</si>
  <si>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</si>
  <si>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</si>
  <si>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</si>
  <si>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</si>
  <si>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</si>
  <si>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</si>
  <si>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</si>
  <si>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</si>
  <si>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</si>
  <si>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</si>
  <si>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</si>
  <si>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</si>
  <si>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</si>
  <si>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</si>
  <si>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</si>
  <si>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</si>
  <si>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</si>
  <si>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</si>
  <si>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</si>
  <si>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</si>
  <si>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</si>
  <si>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</si>
  <si>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</si>
  <si>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</si>
  <si>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</si>
  <si>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</si>
  <si>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</si>
  <si>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</si>
  <si>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</si>
  <si>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</si>
  <si>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</si>
  <si>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</si>
  <si>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</si>
  <si>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</si>
  <si>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</si>
  <si>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</si>
  <si>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</si>
  <si>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</si>
  <si>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</si>
  <si>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</si>
  <si>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</si>
  <si>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</si>
  <si>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</si>
  <si>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</si>
  <si>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</si>
  <si>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</si>
  <si>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</si>
  <si>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</si>
  <si>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</si>
  <si>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</si>
  <si>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</si>
  <si>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</si>
  <si>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</si>
  <si>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</si>
  <si>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</si>
  <si>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</si>
  <si>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</si>
  <si>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</si>
  <si>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</si>
  <si>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</si>
  <si>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</si>
  <si>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</si>
  <si>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</si>
  <si>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</si>
  <si>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</si>
  <si>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</si>
  <si>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</si>
  <si>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</si>
  <si>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</si>
  <si>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</si>
  <si>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</si>
  <si>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</si>
  <si>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</si>
  <si>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</si>
  <si>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</si>
  <si>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</si>
  <si>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</si>
  <si>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</si>
  <si>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</si>
  <si>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</si>
  <si>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</si>
  <si>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</si>
  <si>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</si>
  <si>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</si>
  <si>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</si>
  <si>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</si>
  <si>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</si>
  <si>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</si>
  <si>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</si>
  <si>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</si>
  <si>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</si>
  <si>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</si>
  <si>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</si>
  <si>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</si>
  <si>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</si>
  <si>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</si>
  <si>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</si>
  <si>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</si>
  <si>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</si>
  <si>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</si>
  <si>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</si>
  <si>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</si>
  <si>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</si>
  <si>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</si>
  <si>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</si>
  <si>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</si>
  <si>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</si>
  <si>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</si>
  <si>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</si>
  <si>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</si>
  <si>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</si>
  <si>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</si>
  <si>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</si>
  <si>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</si>
  <si>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</si>
  <si>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</si>
  <si>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</si>
  <si>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</si>
  <si>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</si>
  <si>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</si>
  <si>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</si>
  <si>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</si>
  <si>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</si>
  <si>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</si>
  <si>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</si>
  <si>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</si>
  <si>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</si>
  <si>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</si>
  <si>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</si>
  <si>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</si>
  <si>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</si>
  <si>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</si>
  <si>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</si>
  <si>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</si>
  <si>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</si>
  <si>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</si>
  <si>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</si>
  <si>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</si>
  <si>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</si>
  <si>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</si>
  <si>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</si>
  <si>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</si>
  <si>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</si>
  <si>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</si>
  <si>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</si>
  <si>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</si>
  <si>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</si>
  <si>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</si>
  <si>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</si>
  <si>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</si>
  <si>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</si>
  <si>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</si>
  <si>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</si>
  <si>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</si>
  <si>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</si>
  <si>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</si>
  <si>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</si>
  <si>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</si>
  <si>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</si>
  <si>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</si>
  <si>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</si>
  <si>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</si>
  <si>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</si>
  <si>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</si>
  <si>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</si>
  <si>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</si>
  <si>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</si>
  <si>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</si>
  <si>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</si>
  <si>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</si>
  <si>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</si>
  <si>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</si>
  <si>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</si>
  <si>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</si>
  <si>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</si>
  <si>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</si>
  <si>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</si>
  <si>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</si>
  <si>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</si>
  <si>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</si>
  <si>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</si>
  <si>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</si>
  <si>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</si>
  <si>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</si>
  <si>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</si>
  <si>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</si>
  <si>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</si>
  <si>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</si>
  <si>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</si>
  <si>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</si>
  <si>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</si>
  <si>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</si>
  <si>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</si>
  <si>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</si>
  <si>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</si>
  <si>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</si>
  <si>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</si>
  <si>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</si>
  <si>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</si>
  <si>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</si>
  <si>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</si>
  <si>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</si>
  <si>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</si>
  <si>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</si>
  <si>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</si>
  <si>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</si>
  <si>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</si>
  <si>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</si>
  <si>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</si>
  <si>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</si>
  <si>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</si>
  <si>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</si>
  <si>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</si>
  <si>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</si>
  <si>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</si>
  <si>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</si>
  <si>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</si>
  <si>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</si>
  <si>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</si>
  <si>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</si>
  <si>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BDI - ACÓRDÃO Nº 2622/2013 – TCU
EDIFICAÇÃO</t>
  </si>
  <si>
    <t>IMPOSTOS</t>
  </si>
  <si>
    <t>ISS =</t>
  </si>
  <si>
    <t>PIS =</t>
  </si>
  <si>
    <t xml:space="preserve"> </t>
  </si>
  <si>
    <t>COFINS =</t>
  </si>
  <si>
    <t>TOTAL =</t>
  </si>
  <si>
    <t>TIPO DE SERVIÇO</t>
  </si>
  <si>
    <t>OBRAS</t>
  </si>
  <si>
    <t>MATERIAIS</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</si>
  <si>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</si>
  <si>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</si>
  <si>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</si>
  <si>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</si>
  <si>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</si>
  <si>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</si>
  <si>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</si>
  <si>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</si>
  <si>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</si>
  <si>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</si>
  <si>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</si>
  <si>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</si>
  <si>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2- Solicitar a "Base de Cálculo" (% de mão de Obra)</t>
  </si>
  <si>
    <t>3- Fórmula de cálculo do ISS</t>
  </si>
  <si>
    <t>=ISS x base de cálculo</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</si>
  <si>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</si>
  <si>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</si>
  <si>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</si>
  <si>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</si>
  <si>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</si>
  <si>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</si>
  <si>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</si>
  <si>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</si>
  <si>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</si>
  <si>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</si>
  <si>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</si>
  <si>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</si>
  <si>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</si>
  <si>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</si>
  <si>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</si>
  <si>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</si>
  <si>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</si>
  <si>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</si>
  <si>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BETUMES / MATERIAIS</t>
  </si>
  <si>
    <t>BDI (%) - SERVIÇOS</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</si>
  <si>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</si>
  <si>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</si>
  <si>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</si>
  <si>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LAVATÓRIO LOUÇA BRANCA COM COLUNA, *44 X 35,5* CM, PADRÃO POPULAR - FORNECIMENTO E INSTALAÇÃO. AF_01/2020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</si>
  <si>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</si>
  <si>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</si>
  <si>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</si>
  <si>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</si>
  <si>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</si>
  <si>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</si>
  <si>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</si>
  <si>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</si>
  <si>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</si>
  <si>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</si>
  <si>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</si>
  <si>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</si>
  <si>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</si>
  <si>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</si>
  <si>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</si>
  <si>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</si>
  <si>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</si>
  <si>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</si>
  <si>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</si>
  <si>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</si>
  <si>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</si>
  <si>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</si>
  <si>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</si>
  <si>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</si>
  <si>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</si>
  <si>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</si>
  <si>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</si>
  <si>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</si>
  <si>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</si>
  <si>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COMPACTA DE LED 6 W, BASE E27 - FORNECIMENTO E INSTALAÇÃO. AF_02/2020</t>
  </si>
  <si>
    <t>LÂMPADA COMPACTA DE LED 10 W, BASE E27 - FORNECIMENTO E INSTALAÇÃO. AF_02/2020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</si>
  <si>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</si>
  <si>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</si>
  <si>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</si>
  <si>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</si>
  <si>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</si>
  <si>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</si>
  <si>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</si>
  <si>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</si>
  <si>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</si>
  <si>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</si>
  <si>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</si>
  <si>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</si>
  <si>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</si>
  <si>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</si>
  <si>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</si>
  <si>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</si>
  <si>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</si>
  <si>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</si>
  <si>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</si>
  <si>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</si>
  <si>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</si>
  <si>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</si>
  <si>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</si>
  <si>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</si>
  <si>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</si>
  <si>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</si>
  <si>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</si>
  <si>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</si>
  <si>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</si>
  <si>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</si>
  <si>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</si>
  <si>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</si>
  <si>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</si>
  <si>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</si>
  <si>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</si>
  <si>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</si>
  <si>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</si>
  <si>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</si>
  <si>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</si>
  <si>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</si>
  <si>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</si>
  <si>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</si>
  <si>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</si>
  <si>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</si>
  <si>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</si>
  <si>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</si>
  <si>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</si>
  <si>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</si>
  <si>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</si>
  <si>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</si>
  <si>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</si>
  <si>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</si>
  <si>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</si>
  <si>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</si>
  <si>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</si>
  <si>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</si>
  <si>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</si>
  <si>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</si>
  <si>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</si>
  <si>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</si>
  <si>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</si>
  <si>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</si>
  <si>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</si>
  <si>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</si>
  <si>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</si>
  <si>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</si>
  <si>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</si>
  <si>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</si>
  <si>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</si>
  <si>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</si>
  <si>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</si>
  <si>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</si>
  <si>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</si>
  <si>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</si>
  <si>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</si>
  <si>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</si>
  <si>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</si>
  <si>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</si>
  <si>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</si>
  <si>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</si>
  <si>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</si>
  <si>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VÁLVULA EM METAL CROMADO 1.1/2 X 1.1/2 PARA TANQUE OU LAVATÓRIO, COM OU SEM LADRÃO - FORNECIMENTO E INSTALAÇÃO. AF_01/2020</t>
  </si>
  <si>
    <t>ARGAMASSA TRAÇO 1:1,93 (EM VOLUME DE CIMENTO E AREIA MÉDIA ÚMIDA), FCK 20 MPA, PREPARO MECÂNICO COM MISTURADOR DUPLO HORIZONTAL DE ALTA TURBULÊNCIA. AF_03/2020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</si>
  <si>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</si>
  <si>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</si>
  <si>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</si>
  <si>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</si>
  <si>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</si>
  <si>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</si>
  <si>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</si>
  <si>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</si>
  <si>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</si>
  <si>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</si>
  <si>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</si>
  <si>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</si>
  <si>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</si>
  <si>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</si>
  <si>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</si>
  <si>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</si>
  <si>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</si>
  <si>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</si>
  <si>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</si>
  <si>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</si>
  <si>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</si>
  <si>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</si>
  <si>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</si>
  <si>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</si>
  <si>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</si>
  <si>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</si>
  <si>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</si>
  <si>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</si>
  <si>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</si>
  <si>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</si>
  <si>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</si>
  <si>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</si>
  <si>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</si>
  <si>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</si>
  <si>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</si>
  <si>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</si>
  <si>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</si>
  <si>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</si>
  <si>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</si>
  <si>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</si>
  <si>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</si>
  <si>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</si>
  <si>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</si>
  <si>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</si>
  <si>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</si>
  <si>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</si>
  <si>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</si>
  <si>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</si>
  <si>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</si>
  <si>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</si>
  <si>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</si>
  <si>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</si>
  <si>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</si>
  <si>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</si>
  <si>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</si>
  <si>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</si>
  <si>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</si>
  <si>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</si>
  <si>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</si>
  <si>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</si>
  <si>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</si>
  <si>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</si>
  <si>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</si>
  <si>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</si>
  <si>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</si>
  <si>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</si>
  <si>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</si>
  <si>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</si>
  <si>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</si>
  <si>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</si>
  <si>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</si>
  <si>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</si>
  <si>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</si>
  <si>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</si>
  <si>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</si>
  <si>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</si>
  <si>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</si>
  <si>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</si>
  <si>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</si>
  <si>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</si>
  <si>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</si>
  <si>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</si>
  <si>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</si>
  <si>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</si>
  <si>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</si>
  <si>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</si>
  <si>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</si>
  <si>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</si>
  <si>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</si>
  <si>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</si>
  <si>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</si>
  <si>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</si>
  <si>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</si>
  <si>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</si>
  <si>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</si>
  <si>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</si>
  <si>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</si>
  <si>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</si>
  <si>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</si>
  <si>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</si>
  <si>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</si>
  <si>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</si>
  <si>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</si>
  <si>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</si>
  <si>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</si>
  <si>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</si>
  <si>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</si>
  <si>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</si>
  <si>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</si>
  <si>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</si>
  <si>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</si>
  <si>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</si>
  <si>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</si>
  <si>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</si>
  <si>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</si>
  <si>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</si>
  <si>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</si>
  <si>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</si>
  <si>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</si>
  <si>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</si>
  <si>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</si>
  <si>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</si>
  <si>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</si>
  <si>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</si>
  <si>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</si>
  <si>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</si>
  <si>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</si>
  <si>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</si>
  <si>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</si>
  <si>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</si>
  <si>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</si>
  <si>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</si>
  <si>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</si>
  <si>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</si>
  <si>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</si>
  <si>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</si>
  <si>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</si>
  <si>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</si>
  <si>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</si>
  <si>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</si>
  <si>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</si>
  <si>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</si>
  <si>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</si>
  <si>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</si>
  <si>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</si>
  <si>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</si>
  <si>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</si>
  <si>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</si>
  <si>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</si>
  <si>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</si>
  <si>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</si>
  <si>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</si>
  <si>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</si>
  <si>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</si>
  <si>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</si>
  <si>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</si>
  <si>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</si>
  <si>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</si>
  <si>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</si>
  <si>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</si>
  <si>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</si>
  <si>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</si>
  <si>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</si>
  <si>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</si>
  <si>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</si>
  <si>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</si>
  <si>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</si>
  <si>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</si>
  <si>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</si>
  <si>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</si>
  <si>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</si>
  <si>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</si>
  <si>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</si>
  <si>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</si>
  <si>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</si>
  <si>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</si>
  <si>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</si>
  <si>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</si>
  <si>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</si>
  <si>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</si>
  <si>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</si>
  <si>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</si>
  <si>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</si>
  <si>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</si>
  <si>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</si>
  <si>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</si>
  <si>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</si>
  <si>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</si>
  <si>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</si>
  <si>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</si>
  <si>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</si>
  <si>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</si>
  <si>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</si>
  <si>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</si>
  <si>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</si>
  <si>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</si>
  <si>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</si>
  <si>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</si>
  <si>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</si>
  <si>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</si>
  <si>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</si>
  <si>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</si>
  <si>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</si>
  <si>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</si>
  <si>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</si>
  <si>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</si>
  <si>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</si>
  <si>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</si>
  <si>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</si>
  <si>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</si>
  <si>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</si>
  <si>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</si>
  <si>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</si>
  <si>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</si>
  <si>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</si>
  <si>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</si>
  <si>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</si>
  <si>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</si>
  <si>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</si>
  <si>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</si>
  <si>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</si>
  <si>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</si>
  <si>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</si>
  <si>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</si>
  <si>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</si>
  <si>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</si>
  <si>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</si>
  <si>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</si>
  <si>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</si>
  <si>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</si>
  <si>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</si>
  <si>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</si>
  <si>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</si>
  <si>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</si>
  <si>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</si>
  <si>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</si>
  <si>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</si>
  <si>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</si>
  <si>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</si>
  <si>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</si>
  <si>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</si>
  <si>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</si>
  <si>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CRPB =</t>
  </si>
  <si>
    <t>PLACA ESMALTADA PARA IDENTIFICAÇÃO NR DE RUA, DIMENSÕES 45X25CM</t>
  </si>
  <si>
    <t>PLACA DE OBRA TIPO BANNER, 4,00x2,00 M, EM QUADRO DE METALON 20x20 MM E LONA 360 GRS, COM IMPRESSÃO DIGITAL, FIXADA EM ESTRUTURA DE MADEIRA.</t>
  </si>
  <si>
    <t>TUBO DE CONCRETO PARA REDES COLETORAS DE ESGOTO SANITÁRIO, DIÂMETRO DE 800 MM, JUNTA ELÁSTICA, INSTALADO EM LOCAL COM BAIXO NÍVEL DE INTERFERÊNCIAS - FORNECIMENTO E ASSENTAMENTO. AF_12/2015</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</si>
  <si>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</si>
  <si>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</si>
  <si>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</si>
  <si>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</si>
  <si>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</si>
  <si>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</si>
  <si>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</si>
  <si>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</si>
  <si>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</si>
  <si>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</si>
  <si>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</si>
  <si>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</si>
  <si>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</si>
  <si>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18 M³, EM VIA URBANA PAVIMENTADA, DMT ATÉ 30 KM (UNIDADE: M3XKM). AF_07/2020</t>
  </si>
  <si>
    <t>TRANSPORTE COM CAMINHÃO BASCULANTE DE 14 M³, EM VIA URBANA PAVIMENTADA, DMT ATÉ 30 KM (UNIDADE: TXKM). AF_07/2020</t>
  </si>
  <si>
    <t>TRANSPORTE COM CAMINHÃO BASCULANTE DE 14 M³, EM VIA URBANA EM LEITO NATURAL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</si>
  <si>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</si>
  <si>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</si>
  <si>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</si>
  <si>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</si>
  <si>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</si>
  <si>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</si>
  <si>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</si>
  <si>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</si>
  <si>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</si>
  <si>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</si>
  <si>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</si>
  <si>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</si>
  <si>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</si>
  <si>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</si>
  <si>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</si>
  <si>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</si>
  <si>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</si>
  <si>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</si>
  <si>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</si>
  <si>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</si>
  <si>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</si>
  <si>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</si>
  <si>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</si>
  <si>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</si>
  <si>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</si>
  <si>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</si>
  <si>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</si>
  <si>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</si>
  <si>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</si>
  <si>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</si>
  <si>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</si>
  <si>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</si>
  <si>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</si>
  <si>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</si>
  <si>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</si>
  <si>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</si>
  <si>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</si>
  <si>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</si>
  <si>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</si>
  <si>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</si>
  <si>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</si>
  <si>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</si>
  <si>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</si>
  <si>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</si>
  <si>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</si>
  <si>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</si>
  <si>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</si>
  <si>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</si>
  <si>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</si>
  <si>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</si>
  <si>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</si>
  <si>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</si>
  <si>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</si>
  <si>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</si>
  <si>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</si>
  <si>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</si>
  <si>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</si>
  <si>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</si>
  <si>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</si>
  <si>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</si>
  <si>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</si>
  <si>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</si>
  <si>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</si>
  <si>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</si>
  <si>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</si>
  <si>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</si>
  <si>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</si>
  <si>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</si>
  <si>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</si>
  <si>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</si>
  <si>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</si>
  <si>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</si>
  <si>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</si>
  <si>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</si>
  <si>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</si>
  <si>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</si>
  <si>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</si>
  <si>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</si>
  <si>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</si>
  <si>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</si>
  <si>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</si>
  <si>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</si>
  <si>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</si>
  <si>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</si>
  <si>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</si>
  <si>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</si>
  <si>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</si>
  <si>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</si>
  <si>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</si>
  <si>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</si>
  <si>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</si>
  <si>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</si>
  <si>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</si>
  <si>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</si>
  <si>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</si>
  <si>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</si>
  <si>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</si>
  <si>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</si>
  <si>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</si>
  <si>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</si>
  <si>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</si>
  <si>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</si>
  <si>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</si>
  <si>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</si>
  <si>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</si>
  <si>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</si>
  <si>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</si>
  <si>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</si>
  <si>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</si>
  <si>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</si>
  <si>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</si>
  <si>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</si>
  <si>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</si>
  <si>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</si>
  <si>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</si>
  <si>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</si>
  <si>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</si>
  <si>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</si>
  <si>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</si>
  <si>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</si>
  <si>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</si>
  <si>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</si>
  <si>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</si>
  <si>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</si>
  <si>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</si>
  <si>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</si>
  <si>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</si>
  <si>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</si>
  <si>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</si>
  <si>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</si>
  <si>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</si>
  <si>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</si>
  <si>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</si>
  <si>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</si>
  <si>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</si>
  <si>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</si>
  <si>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</si>
  <si>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</si>
  <si>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</si>
  <si>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</si>
  <si>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</si>
  <si>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</si>
  <si>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</si>
  <si>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</si>
  <si>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</si>
  <si>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</si>
  <si>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</si>
  <si>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</si>
  <si>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</si>
  <si>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ABRIGO PARA HIDRANTE, 90X60X17CM, COM REGISTRO GLOBO ANGULAR 45 GRAUS 2 1/2", ADAPTADOR STORZ 2 1/2", MANGUEIRA DE INCÊNDIO 20M, REDUÇÃO 2 1/2" X 1 1/2" E ESGUICHO EM LATÃO 1 1/2" - FORNECIMENTO E INSTALAÇÃO. AF_10/2020</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</si>
  <si>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</si>
  <si>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</si>
  <si>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</si>
  <si>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</si>
  <si>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</si>
  <si>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</si>
  <si>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</si>
  <si>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</si>
  <si>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</si>
  <si>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</si>
  <si>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</si>
  <si>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</si>
  <si>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</si>
  <si>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</si>
  <si>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</si>
  <si>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</si>
  <si>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</si>
  <si>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</si>
  <si>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</si>
  <si>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</si>
  <si>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</si>
  <si>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</si>
  <si>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</si>
  <si>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</si>
  <si>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</si>
  <si>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</si>
  <si>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</si>
  <si>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</si>
  <si>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</si>
  <si>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</si>
  <si>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</si>
  <si>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</si>
  <si>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</si>
  <si>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</si>
  <si>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</si>
  <si>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</si>
  <si>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</si>
  <si>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</si>
  <si>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</si>
  <si>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</si>
  <si>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</si>
  <si>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</si>
  <si>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</si>
  <si>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</si>
  <si>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</si>
  <si>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</si>
  <si>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</si>
  <si>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</si>
  <si>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</si>
  <si>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</si>
  <si>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</si>
  <si>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</si>
  <si>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</si>
  <si>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</si>
  <si>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</si>
  <si>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</si>
  <si>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</si>
  <si>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</si>
  <si>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</si>
  <si>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</si>
  <si>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</si>
  <si>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</si>
  <si>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</si>
  <si>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</si>
  <si>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</si>
  <si>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</si>
  <si>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</si>
  <si>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</si>
  <si>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</si>
  <si>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</si>
  <si>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</si>
  <si>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</si>
  <si>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</si>
  <si>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</si>
  <si>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</si>
  <si>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</si>
  <si>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</si>
  <si>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</si>
  <si>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</si>
  <si>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</si>
  <si>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</si>
  <si>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</si>
  <si>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</si>
  <si>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</si>
  <si>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</si>
  <si>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</si>
  <si>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</si>
  <si>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</si>
  <si>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</si>
  <si>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</si>
  <si>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</si>
  <si>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</si>
  <si>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</si>
  <si>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</si>
  <si>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</si>
  <si>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</si>
  <si>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</si>
  <si>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</si>
  <si>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</si>
  <si>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</si>
  <si>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</si>
  <si>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</si>
  <si>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</si>
  <si>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</si>
  <si>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</si>
  <si>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</si>
  <si>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</si>
  <si>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</si>
  <si>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</si>
  <si>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</si>
  <si>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</si>
  <si>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</si>
  <si>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</si>
  <si>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</si>
  <si>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</si>
  <si>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</si>
  <si>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</si>
  <si>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</si>
  <si>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</si>
  <si>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</si>
  <si>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</si>
  <si>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</si>
  <si>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</si>
  <si>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</si>
  <si>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</si>
  <si>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</si>
  <si>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</si>
  <si>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</si>
  <si>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</si>
  <si>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</si>
  <si>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</si>
  <si>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</si>
  <si>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</si>
  <si>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</si>
  <si>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</si>
  <si>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</si>
  <si>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</si>
  <si>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</si>
  <si>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</si>
  <si>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</si>
  <si>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</si>
  <si>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</si>
  <si>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</si>
  <si>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</si>
  <si>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</si>
  <si>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</si>
  <si>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</si>
  <si>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</si>
  <si>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</si>
  <si>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</si>
  <si>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</si>
  <si>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</si>
  <si>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</si>
  <si>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</si>
  <si>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</si>
  <si>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</si>
  <si>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</si>
  <si>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</si>
  <si>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</si>
  <si>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</si>
  <si>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</si>
  <si>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</si>
  <si>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</si>
  <si>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</si>
  <si>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</si>
  <si>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</si>
  <si>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</si>
  <si>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</si>
  <si>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</si>
  <si>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</si>
  <si>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</si>
  <si>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</si>
  <si>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</si>
  <si>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</si>
  <si>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</si>
  <si>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</si>
  <si>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</si>
  <si>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</si>
  <si>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</si>
  <si>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</si>
  <si>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</si>
  <si>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</si>
  <si>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</si>
  <si>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</si>
  <si>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</si>
  <si>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</si>
  <si>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</si>
  <si>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</si>
  <si>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</si>
  <si>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</si>
  <si>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</si>
  <si>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</si>
  <si>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</si>
  <si>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</si>
  <si>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</si>
  <si>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</si>
  <si>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</si>
  <si>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</si>
  <si>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</si>
  <si>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</si>
  <si>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</si>
  <si>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</si>
  <si>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</si>
  <si>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</si>
  <si>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</si>
  <si>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</si>
  <si>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</si>
  <si>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</si>
  <si>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</si>
  <si>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</si>
  <si>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</si>
  <si>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</si>
  <si>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</si>
  <si>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</si>
  <si>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</si>
  <si>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</si>
  <si>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</si>
  <si>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</si>
  <si>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</si>
  <si>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</si>
  <si>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</si>
  <si>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</si>
  <si>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</si>
  <si>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</si>
  <si>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</si>
  <si>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</si>
  <si>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</si>
  <si>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</si>
  <si>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</si>
  <si>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</si>
  <si>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</si>
  <si>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</si>
  <si>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</si>
  <si>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</si>
  <si>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</si>
  <si>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</si>
  <si>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</si>
  <si>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</si>
  <si>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</si>
  <si>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</si>
  <si>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</si>
  <si>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</si>
  <si>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</si>
  <si>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</si>
  <si>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</si>
  <si>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</si>
  <si>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</si>
  <si>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</si>
  <si>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</si>
  <si>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</si>
  <si>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</si>
  <si>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</si>
  <si>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</si>
  <si>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</si>
  <si>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</si>
  <si>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</si>
  <si>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</si>
  <si>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</si>
  <si>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</si>
  <si>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</si>
  <si>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</si>
  <si>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</si>
  <si>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</si>
  <si>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</si>
  <si>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</si>
  <si>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</si>
  <si>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</si>
  <si>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</si>
  <si>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</si>
  <si>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</si>
  <si>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</si>
  <si>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</si>
  <si>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</si>
  <si>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</si>
  <si>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</si>
  <si>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</si>
  <si>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</si>
  <si>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</si>
  <si>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</si>
  <si>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GRANITO APLICADO EM AMBIENTES INTERNOS. AF_09/2020</t>
  </si>
  <si>
    <t>PISO EM MÁRMORE APLICADO EM AMBIENTES INTERNOS.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</si>
  <si>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</si>
  <si>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</si>
  <si>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</si>
  <si>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</si>
  <si>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</si>
  <si>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</si>
  <si>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EXECUÇÃO DE PAVIMENTO EM PEDRAS POLIÉDRICAS, REJUNTAMENTO COM PEDRISCO E EMULSÃO ASFÁLTICA. AF_05/2020_P</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</si>
  <si>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</si>
  <si>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</si>
  <si>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</si>
  <si>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</si>
  <si>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</si>
  <si>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</si>
  <si>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</si>
  <si>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</si>
  <si>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</si>
  <si>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</si>
  <si>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</si>
  <si>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</si>
  <si>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</si>
  <si>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</si>
  <si>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</si>
  <si>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</si>
  <si>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</si>
  <si>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</si>
  <si>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</si>
  <si>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</si>
  <si>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</si>
  <si>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</si>
  <si>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</si>
  <si>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</si>
  <si>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</si>
  <si>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</si>
  <si>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</si>
  <si>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</si>
  <si>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</si>
  <si>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</si>
  <si>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</si>
  <si>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</si>
  <si>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</si>
  <si>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</si>
  <si>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</si>
  <si>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</si>
  <si>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</si>
  <si>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</si>
  <si>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</si>
  <si>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</si>
  <si>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</si>
  <si>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FABRICAÇÃO DE ESCORAS DO TIPO PONTALETE, EM MADEIRA, PARA PÉ-DIREITO DUPLO. AF_09/2020</t>
  </si>
  <si>
    <t>ESCORAMENTO DE FÔRMAS DE LAJE EM MADEIRA NÃO APARELHADA, PÉ-DIREITO SIMPLES,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</si>
  <si>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</si>
  <si>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</si>
  <si>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</si>
  <si>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</si>
  <si>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</si>
  <si>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</si>
  <si>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</si>
  <si>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</si>
  <si>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</si>
  <si>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</si>
  <si>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</si>
  <si>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</si>
  <si>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</si>
  <si>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</si>
  <si>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</si>
  <si>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</si>
  <si>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</si>
  <si>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</si>
  <si>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</si>
  <si>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</si>
  <si>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</si>
  <si>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</si>
  <si>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</si>
  <si>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</si>
  <si>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</si>
  <si>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</si>
  <si>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</si>
  <si>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</si>
  <si>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</si>
  <si>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</si>
  <si>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</si>
  <si>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</si>
  <si>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</si>
  <si>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</si>
  <si>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</si>
  <si>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</si>
  <si>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</si>
  <si>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</si>
  <si>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</si>
  <si>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</si>
  <si>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</si>
  <si>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</si>
  <si>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</si>
  <si>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</si>
  <si>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</si>
  <si>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</si>
  <si>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</si>
  <si>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</si>
  <si>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</si>
  <si>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</si>
  <si>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</si>
  <si>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</si>
  <si>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</si>
  <si>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</si>
  <si>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</si>
  <si>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</si>
  <si>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</si>
  <si>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</si>
  <si>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</si>
  <si>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</si>
  <si>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</si>
  <si>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</si>
  <si>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</si>
  <si>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</si>
  <si>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</si>
  <si>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</si>
  <si>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</si>
  <si>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</si>
  <si>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</si>
  <si>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</si>
  <si>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</si>
  <si>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</si>
  <si>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</si>
  <si>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</si>
  <si>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</si>
  <si>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</si>
  <si>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</si>
  <si>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</si>
  <si>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</si>
  <si>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</si>
  <si>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</si>
  <si>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</si>
  <si>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</si>
  <si>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</si>
  <si>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</si>
  <si>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</si>
  <si>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</si>
  <si>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</si>
  <si>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</si>
  <si>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</si>
  <si>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</si>
  <si>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</si>
  <si>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</si>
  <si>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</si>
  <si>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</si>
  <si>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</si>
  <si>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</si>
  <si>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</si>
  <si>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</si>
  <si>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</si>
  <si>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</si>
  <si>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</si>
  <si>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</si>
  <si>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</si>
  <si>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</si>
  <si>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</si>
  <si>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</si>
  <si>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</si>
  <si>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</si>
  <si>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</si>
  <si>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</si>
  <si>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</si>
  <si>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</si>
  <si>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</si>
  <si>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</si>
  <si>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</si>
  <si>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</si>
  <si>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</si>
  <si>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</si>
  <si>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</si>
  <si>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</si>
  <si>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</si>
  <si>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</si>
  <si>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</si>
  <si>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</si>
  <si>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</si>
  <si>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</si>
  <si>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</si>
  <si>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</si>
  <si>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</si>
  <si>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LUMINÁRIAS DE LED</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</si>
  <si>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</si>
  <si>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</si>
  <si>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</si>
  <si>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</si>
  <si>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</si>
  <si>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</si>
  <si>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</si>
  <si>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</si>
  <si>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</si>
  <si>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REFLETOR RETANGULAR FECHADO, COM LÂMPADA VAPOR METÁLICO 400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</si>
  <si>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</si>
  <si>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</si>
  <si>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</si>
  <si>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</si>
  <si>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</si>
  <si>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</si>
  <si>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</si>
  <si>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</si>
  <si>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</si>
  <si>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</si>
  <si>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</si>
  <si>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</si>
  <si>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</si>
  <si>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</si>
  <si>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</si>
  <si>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</si>
  <si>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</si>
  <si>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</si>
  <si>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</si>
  <si>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</si>
  <si>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</si>
  <si>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</si>
  <si>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</si>
  <si>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</si>
  <si>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</si>
  <si>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</si>
  <si>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</si>
  <si>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</si>
  <si>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</si>
  <si>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</si>
  <si>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</si>
  <si>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</si>
  <si>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</si>
  <si>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</si>
  <si>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</si>
  <si>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</si>
  <si>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</si>
  <si>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</si>
  <si>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</si>
  <si>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</si>
  <si>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</si>
  <si>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</si>
  <si>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</si>
  <si>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</si>
  <si>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</si>
  <si>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</si>
  <si>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</si>
  <si>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</si>
  <si>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</si>
  <si>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</si>
  <si>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</si>
  <si>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</si>
  <si>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</si>
  <si>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</si>
  <si>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</si>
  <si>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</si>
  <si>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</si>
  <si>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</si>
  <si>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</si>
  <si>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</si>
  <si>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</si>
  <si>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</si>
  <si>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</si>
  <si>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</si>
  <si>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</si>
  <si>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</si>
  <si>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</si>
  <si>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</si>
  <si>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</si>
  <si>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</si>
  <si>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</si>
  <si>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</si>
  <si>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</si>
  <si>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</si>
  <si>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</si>
  <si>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</si>
  <si>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</si>
  <si>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</si>
  <si>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</si>
  <si>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</si>
  <si>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</si>
  <si>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</si>
  <si>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</si>
  <si>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</si>
  <si>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</si>
  <si>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</si>
  <si>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</si>
  <si>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</si>
  <si>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</si>
  <si>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</si>
  <si>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</si>
  <si>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</si>
  <si>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</si>
  <si>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</si>
  <si>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</si>
  <si>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</si>
  <si>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</si>
  <si>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</si>
  <si>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ELEVADO COM ESTRUTURA EM AÇO, COMPOSTO POR PEDESTAIS E LONGARINAS. AF_09/2020</t>
  </si>
  <si>
    <t>PISO EM PEDRA  ASSENTADO SOBRE ARGAMASSA 1:3 (CIMENTO E AREIA). AF_09/2020</t>
  </si>
  <si>
    <t>PISO EM PEDRA ARDÓSIA ASSENTADO SOBRE ARGAMASSA 1:3 (CIMENTO E AREIA).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</si>
  <si>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</si>
  <si>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</si>
  <si>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</si>
  <si>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</si>
  <si>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</si>
  <si>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</si>
  <si>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</si>
  <si>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</si>
  <si>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</si>
  <si>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</si>
  <si>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</si>
  <si>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</si>
  <si>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</si>
  <si>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</si>
  <si>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EM CONCRETO 20 MPA PREPARO MECÂNICO, ESPESSURA 7CM. AF_09/2020</t>
  </si>
  <si>
    <t>PISO TÊXTIL (CARPETE) EM PLACA. AF_09/2020</t>
  </si>
  <si>
    <t>PISO TÊXTIL (CARPETE) EM MANTA (ROLO) E = 6 A 7 MM. AF_09/2020</t>
  </si>
  <si>
    <t>PISO TÊXTIL (CARPETE) EM MANTA (ROLO) E = 9 A 10 MM. AF_09/2020</t>
  </si>
  <si>
    <t>INSTALAÇÃO DE SINALIZADOR NOTURNO LED. AF_11/2017</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</si>
  <si>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</si>
  <si>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</si>
  <si>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</si>
  <si>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</si>
  <si>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</si>
  <si>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</si>
  <si>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</si>
  <si>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</si>
  <si>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</si>
  <si>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</si>
  <si>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</si>
  <si>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</si>
  <si>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</si>
  <si>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</si>
  <si>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</si>
  <si>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</si>
  <si>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</si>
  <si>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</si>
  <si>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</si>
  <si>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</si>
  <si>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</si>
  <si>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</si>
  <si>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</si>
  <si>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</si>
  <si>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</si>
  <si>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</si>
  <si>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</si>
  <si>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</si>
  <si>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</si>
  <si>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</si>
  <si>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</si>
  <si>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</si>
  <si>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</si>
  <si>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</si>
  <si>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</si>
  <si>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</si>
  <si>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</si>
  <si>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</si>
  <si>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</si>
  <si>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</si>
  <si>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</si>
  <si>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</si>
  <si>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</si>
  <si>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</si>
  <si>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</si>
  <si>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</si>
  <si>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</si>
  <si>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</si>
  <si>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</si>
  <si>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</si>
  <si>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</si>
  <si>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</si>
  <si>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</si>
  <si>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</si>
  <si>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</si>
  <si>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</si>
  <si>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</si>
  <si>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</si>
  <si>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</si>
  <si>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</si>
  <si>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</si>
  <si>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</si>
  <si>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</si>
  <si>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</si>
  <si>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</si>
  <si>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</si>
  <si>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</si>
  <si>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</si>
  <si>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</si>
  <si>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</si>
  <si>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</si>
  <si>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</si>
  <si>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</si>
  <si>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</si>
  <si>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</si>
  <si>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</si>
  <si>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</si>
  <si>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</si>
  <si>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</si>
  <si>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</si>
  <si>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</si>
  <si>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</si>
  <si>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</si>
  <si>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</si>
  <si>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</si>
  <si>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</si>
  <si>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</si>
  <si>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</si>
  <si>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</si>
  <si>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</si>
  <si>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</si>
  <si>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</si>
  <si>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</si>
  <si>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</si>
  <si>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</si>
  <si>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</si>
  <si>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</si>
  <si>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</si>
  <si>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</si>
  <si>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</si>
  <si>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</si>
  <si>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</si>
  <si>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</si>
  <si>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TUBO DE PVC BRANCO PARA REDE COLETORA DE ESGOTO CONDOMINIAL DE PAREDE MACIÇA, DN 100 MM, JUNTA ELÁSTICA - FORNECIMENTO E ASSENTAMENTO. AF_01/2021</t>
  </si>
  <si>
    <t>CAIXA COM GRELHA DUPLA RETANGULAR, EM CONCRETO PRÉ-MOLDADO, DIMENSÕES INTERNAS: 0,6X2,2X1,0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</si>
  <si>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</si>
  <si>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</si>
  <si>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</si>
  <si>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</si>
  <si>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</si>
  <si>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</si>
  <si>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</si>
  <si>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</si>
  <si>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ALVENARIA COM TIJOLOS CERÂMICOS MACIÇOS, DIÂMETRO INTERNO = 0,6 M, PROFUNDIDADE = 1,5 M, EXCLUINDO TAMPÃO. AF_12/2020</t>
  </si>
  <si>
    <t>MONTAGEM E DESMONTAGEM DE FÔRMA DE VIGA, ESCORAMENTO COM PONTALETE DE MADEIRA, PÉ-DIREITO SIMPLES, EM MADEIRA SERRADA, 1 UTILIZAÇÃO. AF_09/2020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</si>
  <si>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</si>
  <si>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</si>
  <si>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</si>
  <si>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</si>
  <si>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</si>
  <si>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</si>
  <si>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</si>
  <si>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</si>
  <si>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</si>
  <si>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</si>
  <si>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</si>
  <si>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</si>
  <si>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</si>
  <si>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</si>
  <si>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</si>
  <si>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</si>
  <si>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</si>
  <si>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</si>
  <si>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</si>
  <si>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</si>
  <si>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</si>
  <si>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</si>
  <si>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</si>
  <si>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</si>
  <si>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</si>
  <si>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</si>
  <si>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</si>
  <si>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</si>
  <si>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</si>
  <si>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</si>
  <si>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</si>
  <si>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</si>
  <si>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</si>
  <si>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</si>
  <si>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</si>
  <si>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</si>
  <si>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</si>
  <si>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</si>
  <si>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</si>
  <si>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</si>
  <si>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</si>
  <si>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</si>
  <si>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</si>
  <si>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</si>
  <si>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</si>
  <si>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</si>
  <si>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</si>
  <si>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</si>
  <si>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</si>
  <si>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</si>
  <si>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</si>
  <si>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</si>
  <si>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</si>
  <si>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</si>
  <si>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</si>
  <si>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</si>
  <si>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</si>
  <si>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</si>
  <si>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</si>
  <si>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</si>
  <si>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</si>
  <si>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</si>
  <si>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</si>
  <si>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</si>
  <si>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</si>
  <si>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</si>
  <si>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</si>
  <si>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</si>
  <si>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</si>
  <si>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</si>
  <si>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</si>
  <si>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</si>
  <si>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</si>
  <si>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</si>
  <si>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</si>
  <si>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</si>
  <si>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</si>
  <si>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</si>
  <si>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</si>
  <si>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</si>
  <si>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</si>
  <si>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</si>
  <si>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</si>
  <si>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</si>
  <si>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</si>
  <si>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</si>
  <si>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</si>
  <si>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</si>
  <si>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</si>
  <si>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</si>
  <si>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</si>
  <si>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</si>
  <si>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</si>
  <si>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</si>
  <si>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</si>
  <si>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</si>
  <si>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</si>
  <si>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</si>
  <si>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</si>
  <si>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</si>
  <si>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</si>
  <si>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</si>
  <si>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</si>
  <si>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</si>
  <si>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</si>
  <si>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</si>
  <si>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</si>
  <si>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</si>
  <si>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</si>
  <si>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</si>
  <si>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</si>
  <si>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</si>
  <si>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</si>
  <si>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</si>
  <si>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</si>
  <si>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</si>
  <si>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</si>
  <si>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</si>
  <si>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</si>
  <si>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</si>
  <si>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</si>
  <si>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</si>
  <si>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</si>
  <si>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</si>
  <si>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</si>
  <si>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</si>
  <si>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</si>
  <si>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</si>
  <si>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</si>
  <si>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</si>
  <si>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</si>
  <si>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</si>
  <si>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</si>
  <si>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</si>
  <si>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</si>
  <si>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</si>
  <si>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</si>
  <si>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</si>
  <si>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</si>
  <si>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</si>
  <si>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</si>
  <si>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</si>
  <si>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</si>
  <si>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</si>
  <si>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</si>
  <si>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</si>
  <si>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</si>
  <si>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</si>
  <si>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</si>
  <si>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</si>
  <si>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</si>
  <si>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</si>
  <si>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</si>
  <si>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</si>
  <si>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</si>
  <si>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</si>
  <si>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</si>
  <si>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</si>
  <si>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</si>
  <si>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</si>
  <si>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</si>
  <si>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</si>
  <si>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MANUAL DE VALA COM PROFUNDIDADE MENOR OU IGUAL A 1,30 M.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</si>
  <si>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</si>
  <si>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</si>
  <si>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</si>
  <si>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</si>
  <si>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</si>
  <si>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</si>
  <si>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</si>
  <si>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</si>
  <si>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</si>
  <si>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</si>
  <si>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</si>
  <si>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</si>
  <si>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</si>
  <si>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</si>
  <si>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</si>
  <si>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</si>
  <si>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</si>
  <si>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</si>
  <si>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</si>
  <si>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</si>
  <si>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</si>
  <si>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</si>
  <si>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</si>
  <si>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</si>
  <si>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</si>
  <si>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</si>
  <si>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</si>
  <si>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</si>
  <si>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</si>
  <si>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</si>
  <si>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</si>
  <si>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</si>
  <si>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</si>
  <si>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</si>
  <si>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</si>
  <si>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</si>
  <si>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</si>
  <si>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</si>
  <si>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</si>
  <si>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</si>
  <si>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</si>
  <si>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</si>
  <si>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</si>
  <si>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</si>
  <si>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</si>
  <si>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</si>
  <si>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</si>
  <si>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</si>
  <si>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</si>
  <si>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</si>
  <si>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</si>
  <si>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</si>
  <si>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</si>
  <si>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</si>
  <si>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</si>
  <si>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</si>
  <si>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</si>
  <si>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</si>
  <si>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</si>
  <si>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</si>
  <si>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</si>
  <si>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</si>
  <si>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</si>
  <si>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</si>
  <si>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</si>
  <si>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</si>
  <si>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</si>
  <si>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</si>
  <si>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</si>
  <si>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</si>
  <si>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</si>
  <si>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</si>
  <si>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</si>
  <si>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</si>
  <si>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</si>
  <si>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</si>
  <si>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</si>
  <si>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</si>
  <si>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</si>
  <si>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</si>
  <si>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</si>
  <si>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</si>
  <si>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</si>
  <si>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</si>
  <si>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</si>
  <si>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</si>
  <si>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</si>
  <si>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</si>
  <si>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</si>
  <si>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</si>
  <si>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</si>
  <si>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</si>
  <si>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</si>
  <si>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</si>
  <si>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</si>
  <si>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</si>
  <si>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</si>
  <si>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</si>
  <si>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</si>
  <si>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</si>
  <si>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</si>
  <si>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</si>
  <si>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</si>
  <si>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</si>
  <si>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</si>
  <si>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</si>
  <si>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</si>
  <si>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</si>
  <si>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</si>
  <si>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</si>
  <si>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</si>
  <si>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</si>
  <si>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</si>
  <si>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</si>
  <si>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</si>
  <si>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</si>
  <si>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</si>
  <si>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</si>
  <si>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</si>
  <si>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</si>
  <si>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</si>
  <si>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</si>
  <si>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</si>
  <si>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</si>
  <si>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</si>
  <si>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</si>
  <si>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</si>
  <si>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</si>
  <si>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</si>
  <si>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</si>
  <si>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</si>
  <si>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</si>
  <si>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</si>
  <si>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</si>
  <si>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</si>
  <si>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</si>
  <si>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</si>
  <si>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</si>
  <si>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</si>
  <si>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</si>
  <si>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</si>
  <si>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</si>
  <si>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</si>
  <si>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</si>
  <si>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</si>
  <si>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</si>
  <si>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</si>
  <si>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</si>
  <si>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ESCORAMENTO DE FÔRMAS DE LAJE EM MADEIRA NÃO APARELHADA, PÉ-DIREITO DUPLO, INCLUSO TRAVAMENTO, 4 UTILIZAÇÕES. AF_09/2020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</si>
  <si>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</si>
  <si>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</si>
  <si>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</si>
  <si>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</si>
  <si>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</si>
  <si>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</si>
  <si>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</si>
  <si>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</si>
  <si>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</si>
  <si>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</si>
  <si>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</si>
  <si>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</si>
  <si>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APLICADO EM PISOS OU LAJES SOBRE SOLO, ESPESSURA DE *5 CM*. AF_08/2017</t>
  </si>
  <si>
    <t>LASTRO COM MATERIAL GRANULAR (PEDRA BRITADA N.2), APLICADO EM PISOS OU LAJES SOBRE SOLO, ESPESSURA DE *10 CM*. AF_08/2017</t>
  </si>
  <si>
    <t>KIT DE PORTA DE MADEIRA PARA PINTURA, SEMI-OCA (PESADA OU SUPERPESADA), PADRÃO POPULAR, 90X210CM, ESPESSURA DE 3,5CM, ITENS INCLUSOS: DOBRADIÇAS, MONTAGEM E INSTALAÇÃO DO BATENTE, SEM FECHADURA - FORNECIMENTO E INSTALAÇÃO. AF_12/2019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</si>
  <si>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</si>
  <si>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</si>
  <si>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</si>
  <si>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</si>
  <si>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</si>
  <si>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</si>
  <si>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</si>
  <si>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</si>
  <si>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</si>
  <si>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</si>
  <si>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</si>
  <si>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</si>
  <si>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</si>
  <si>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</si>
  <si>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</si>
  <si>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</si>
  <si>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</si>
  <si>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</si>
  <si>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</si>
  <si>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</si>
  <si>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TIL (TUBO DE INSPEÇÃO E LIMPEZA) CONDOMINIAL PARA ESGOTO, EM PVC, DN 100 X 100 MM. AF_12/2020</t>
  </si>
  <si>
    <t>TUBO DE AÇO PRETO SEM COSTURA, CLASSE MÉDIA, CONEXÃO SOLDADA, DN 25 (1"), INSTALADO EM RAMAIS  E SUB-RAMAIS DE GÁS - FORNECIMENTO E INSTALAÇÃO. AF_10/2020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</si>
  <si>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</si>
  <si>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</si>
  <si>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</si>
  <si>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</si>
  <si>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</si>
  <si>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</si>
  <si>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</si>
  <si>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</si>
  <si>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</si>
  <si>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</si>
  <si>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</si>
  <si>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</si>
  <si>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</si>
  <si>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</si>
  <si>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</si>
  <si>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</si>
  <si>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800 MM, JUNTA ELÁSTICA INTEGRADA  (NÃO INCLUI FORNECIMENTO).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</si>
  <si>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</si>
  <si>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</si>
  <si>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</si>
  <si>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</si>
  <si>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</si>
  <si>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</si>
  <si>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</si>
  <si>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</si>
  <si>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</si>
  <si>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</si>
  <si>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</si>
  <si>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</si>
  <si>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</si>
  <si>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</si>
  <si>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</si>
  <si>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</si>
  <si>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</si>
  <si>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</si>
  <si>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</si>
  <si>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</si>
  <si>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</si>
  <si>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</si>
  <si>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</si>
  <si>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</si>
  <si>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</si>
  <si>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</si>
  <si>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</si>
  <si>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</si>
  <si>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</si>
  <si>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</si>
  <si>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1,6 X 5,8 X 3,0 M, ÁREA DE INFILTRAÇÃO: 50 M² (PARA 20 CONTRIBUINTES). .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</si>
  <si>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</si>
  <si>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</si>
  <si>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</si>
  <si>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</si>
  <si>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</si>
  <si>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</si>
  <si>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</si>
  <si>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</si>
  <si>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</si>
  <si>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</si>
  <si>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</si>
  <si>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</si>
  <si>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</si>
  <si>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</si>
  <si>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</si>
  <si>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</si>
  <si>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</si>
  <si>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</si>
  <si>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</si>
  <si>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</si>
  <si>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</si>
  <si>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</si>
  <si>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</si>
  <si>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</si>
  <si>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</si>
  <si>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</si>
  <si>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</si>
  <si>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</si>
  <si>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</si>
  <si>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</si>
  <si>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</si>
  <si>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 M. AF_12/2020</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</si>
  <si>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</si>
  <si>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</si>
  <si>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</si>
  <si>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</si>
  <si>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</si>
  <si>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</si>
  <si>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</si>
  <si>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</si>
  <si>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</si>
  <si>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</si>
  <si>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</si>
  <si>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</si>
  <si>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</si>
  <si>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</si>
  <si>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</si>
  <si>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</si>
  <si>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</si>
  <si>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</si>
  <si>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</si>
  <si>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</si>
  <si>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</si>
  <si>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</si>
  <si>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</si>
  <si>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</si>
  <si>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</si>
  <si>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</si>
  <si>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</si>
  <si>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</si>
  <si>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</si>
  <si>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</si>
  <si>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</si>
  <si>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</si>
  <si>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</si>
  <si>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</si>
  <si>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</si>
  <si>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</si>
  <si>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</si>
  <si>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</si>
  <si>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</si>
  <si>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</si>
  <si>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</si>
  <si>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</si>
  <si>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</si>
  <si>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</si>
  <si>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</si>
  <si>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</si>
  <si>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</si>
  <si>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</si>
  <si>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</si>
  <si>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</si>
  <si>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</si>
  <si>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</si>
  <si>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</si>
  <si>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</si>
  <si>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</si>
  <si>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</si>
  <si>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</si>
  <si>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</si>
  <si>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</si>
  <si>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</si>
  <si>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</si>
  <si>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m3</t>
  </si>
  <si>
    <t>Projeto:</t>
  </si>
  <si>
    <t>Experiência:</t>
  </si>
  <si>
    <t>Quantidade 
Edital (50%)</t>
  </si>
  <si>
    <t>PAM</t>
  </si>
  <si>
    <t>PU+BDI</t>
  </si>
  <si>
    <t>Desmatamento e limpeza diam. até 30cm</t>
  </si>
  <si>
    <t>1.1.4</t>
  </si>
  <si>
    <t>RETIRADA DE ENTULHO</t>
  </si>
  <si>
    <t>1.1.5</t>
  </si>
  <si>
    <t>DIVERSOS</t>
  </si>
  <si>
    <t>1.2.1.1</t>
  </si>
  <si>
    <t>ENCARGOS COMPLEMENTARES REFERENCIAL</t>
  </si>
  <si>
    <t>1.2.1.3</t>
  </si>
  <si>
    <t>LIGACOES PROVISORIAS</t>
  </si>
  <si>
    <t>ESCAVAÇÃO MECANIZADA DE VALA COM PROF. MAIOR QUE 4,5 M ATÉ 6,0 M (MÉDIA ENTRE MONTANTE E JUSANTE/UMA COMPOSIÇÃO POR TRECHO), COM ESCAVADEIRA HIDRÁULICA (0,8 M3/111 HP),LARG. MENOR QUE 1,5 M, EM SOLO DE MOLE, EM LOCAIS COM ALTO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</si>
  <si>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</si>
  <si>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</si>
  <si>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</si>
  <si>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</si>
  <si>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2.1.3</t>
  </si>
  <si>
    <t>ESGOTAMENTO</t>
  </si>
  <si>
    <t>2.1.7</t>
  </si>
  <si>
    <t>ESPALHAMENTO</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</si>
  <si>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</si>
  <si>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</si>
  <si>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</si>
  <si>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</si>
  <si>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150 MM, EM CAMINHÃO CARROCERIA 9T. AF_06/2021</t>
  </si>
  <si>
    <t>2.2.7</t>
  </si>
  <si>
    <t>CARGA E TRANSPORTE HORIZONTAL DE TUBOS</t>
  </si>
  <si>
    <t>2.2.9</t>
  </si>
  <si>
    <t>CARGA E TRANSPORTE HORIZONTAL DE LATAS</t>
  </si>
  <si>
    <t>2.2.10</t>
  </si>
  <si>
    <t>CARGA E TRANSPORTE HORIZONTAL DE MASSA/GRANEL</t>
  </si>
  <si>
    <t>2.2.11</t>
  </si>
  <si>
    <t>CARGA E TRANSPORTE HORIZONTAL DE PLACAS CERAMICAS</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</si>
  <si>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</si>
  <si>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</si>
  <si>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</si>
  <si>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</si>
  <si>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</si>
  <si>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</si>
  <si>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</si>
  <si>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</si>
  <si>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</si>
  <si>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</si>
  <si>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</si>
  <si>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</si>
  <si>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</si>
  <si>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</si>
  <si>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</si>
  <si>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</si>
  <si>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</si>
  <si>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</si>
  <si>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</si>
  <si>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</si>
  <si>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2.3.1</t>
  </si>
  <si>
    <t>MANUTENCAO / REPAROS - DRENAGEM E AGUAS PLUVIAIS</t>
  </si>
  <si>
    <t>2.3.2</t>
  </si>
  <si>
    <t>CANALETAS/CALHAS EM CONCRETO E ALVENARIA</t>
  </si>
  <si>
    <t>2.3.3</t>
  </si>
  <si>
    <t>VALETAS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</si>
  <si>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</si>
  <si>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</si>
  <si>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</si>
  <si>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</si>
  <si>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</si>
  <si>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</si>
  <si>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</si>
  <si>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</si>
  <si>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</si>
  <si>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</si>
  <si>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</si>
  <si>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</si>
  <si>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</si>
  <si>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</si>
  <si>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</si>
  <si>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</si>
  <si>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</si>
  <si>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</si>
  <si>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</si>
  <si>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</si>
  <si>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</si>
  <si>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</si>
  <si>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</si>
  <si>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</si>
  <si>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</si>
  <si>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</si>
  <si>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</si>
  <si>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</si>
  <si>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</si>
  <si>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</si>
  <si>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</si>
  <si>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</si>
  <si>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</si>
  <si>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</si>
  <si>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</si>
  <si>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</si>
  <si>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</si>
  <si>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</si>
  <si>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</si>
  <si>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</si>
  <si>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</si>
  <si>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2.3.10</t>
  </si>
  <si>
    <t>VERTEDOR</t>
  </si>
  <si>
    <t>2.3.11</t>
  </si>
  <si>
    <t>LEITO FILTRANTE</t>
  </si>
  <si>
    <t>2.4.1</t>
  </si>
  <si>
    <t>MANUTENCAO / REPAROS - CAIXAS E COMPLEMENTOS</t>
  </si>
  <si>
    <t>2.4.2</t>
  </si>
  <si>
    <t>TAMPAS</t>
  </si>
  <si>
    <t>BASE PARA POÇO DE VISITA CIRCULAR PARA DRENAGEM, EM CONCRETO PRÉ-MOLDADO, DIÂMETRO INTERNO = 1,2 M, PROFUNDIDADE = 1,45 M, EXCLUINDO TAMPÃO. AF_05/2021</t>
  </si>
  <si>
    <t>CAIXA PARA BOCA DE LOBO SIMPLES RETANGULAR, EM CONCRETO PRÉ-MOLDADO, DIMENSÕES INTERNAS: 0,6X1,0X1,2 M. AF_12/2020</t>
  </si>
  <si>
    <t>CAIXA PARA BOCA DE LOBO DUPLA RETANGULAR, EM CONCRETO PRÉ-MOLDADO, DIMENSÕES INTERNAS: 0,6X2,2X1,2 M. AF_12/2020</t>
  </si>
  <si>
    <t>2.4.11</t>
  </si>
  <si>
    <t>DISSIPADOR DE ENERGIA</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</si>
  <si>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</si>
  <si>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</si>
  <si>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</si>
  <si>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</si>
  <si>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</si>
  <si>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</si>
  <si>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</si>
  <si>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</si>
  <si>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</si>
  <si>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</si>
  <si>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</si>
  <si>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</si>
  <si>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</si>
  <si>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</si>
  <si>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</si>
  <si>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</si>
  <si>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</si>
  <si>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</si>
  <si>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</si>
  <si>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</si>
  <si>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</si>
  <si>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</si>
  <si>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</si>
  <si>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</si>
  <si>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</si>
  <si>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</si>
  <si>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</si>
  <si>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</si>
  <si>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</si>
  <si>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</si>
  <si>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</si>
  <si>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</si>
  <si>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</si>
  <si>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</si>
  <si>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</si>
  <si>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</si>
  <si>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</si>
  <si>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</si>
  <si>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</si>
  <si>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</si>
  <si>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</si>
  <si>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</si>
  <si>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</si>
  <si>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</si>
  <si>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</si>
  <si>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</si>
  <si>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</si>
  <si>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</si>
  <si>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</si>
  <si>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</si>
  <si>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</si>
  <si>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</si>
  <si>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</si>
  <si>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</si>
  <si>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</si>
  <si>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</si>
  <si>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</si>
  <si>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</si>
  <si>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</si>
  <si>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</si>
  <si>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</si>
  <si>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</si>
  <si>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</si>
  <si>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</si>
  <si>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</si>
  <si>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</si>
  <si>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</si>
  <si>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</si>
  <si>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</si>
  <si>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</si>
  <si>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</si>
  <si>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</si>
  <si>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</si>
  <si>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</si>
  <si>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</si>
  <si>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2.5.1</t>
  </si>
  <si>
    <t>MUROS DE ARRIMO</t>
  </si>
  <si>
    <t>2.5.2</t>
  </si>
  <si>
    <t>ENROCAMENTO</t>
  </si>
  <si>
    <t>2.5.5</t>
  </si>
  <si>
    <t>ENSECADEIRA</t>
  </si>
  <si>
    <t>2.6</t>
  </si>
  <si>
    <t>2.6.1</t>
  </si>
  <si>
    <t>AREIA</t>
  </si>
  <si>
    <t>2.6.2</t>
  </si>
  <si>
    <t>BRITA</t>
  </si>
  <si>
    <t>3.2</t>
  </si>
  <si>
    <t>ESTACA TIPO BROCA</t>
  </si>
  <si>
    <t>3.3</t>
  </si>
  <si>
    <t>ESTACA HÉLICE CONTÍNUA</t>
  </si>
  <si>
    <t>3.4</t>
  </si>
  <si>
    <t>ESTACA RAIZ</t>
  </si>
  <si>
    <t>3.5</t>
  </si>
  <si>
    <t>ESTACA TIPO FRANKI</t>
  </si>
  <si>
    <t>3.5.1</t>
  </si>
  <si>
    <t>ESTACA ESCAVADA MECANICAMENTE</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</si>
  <si>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</si>
  <si>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</si>
  <si>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</si>
  <si>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</si>
  <si>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</si>
  <si>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</si>
  <si>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</si>
  <si>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</si>
  <si>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</si>
  <si>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</si>
  <si>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</si>
  <si>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4.1.4</t>
  </si>
  <si>
    <t>JUNTA DE DILATACAO</t>
  </si>
  <si>
    <t>4.2.1</t>
  </si>
  <si>
    <t>MANUTENCAO / REPAROS - ARMADURAS</t>
  </si>
  <si>
    <t>4.2.4</t>
  </si>
  <si>
    <t>ARMACAO EM TELAS</t>
  </si>
  <si>
    <t>4.2.5</t>
  </si>
  <si>
    <t>ARMACAO SECUNDARIA</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</si>
  <si>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</si>
  <si>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</si>
  <si>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</si>
  <si>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</si>
  <si>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</si>
  <si>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</si>
  <si>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</si>
  <si>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</si>
  <si>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</si>
  <si>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</si>
  <si>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</si>
  <si>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</si>
  <si>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</si>
  <si>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</si>
  <si>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</si>
  <si>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</si>
  <si>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</si>
  <si>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</si>
  <si>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</si>
  <si>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</si>
  <si>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</si>
  <si>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</si>
  <si>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</si>
  <si>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</si>
  <si>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</si>
  <si>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</si>
  <si>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4.3.4.2</t>
  </si>
  <si>
    <t>PREPARO, LANCAMENTO E ADENSAMENTO</t>
  </si>
  <si>
    <t>4.4.1</t>
  </si>
  <si>
    <t>AGREGADO</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</si>
  <si>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</si>
  <si>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</si>
  <si>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</si>
  <si>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</si>
  <si>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</si>
  <si>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4.5.3</t>
  </si>
  <si>
    <t>ACABAMENTO DE LAJE</t>
  </si>
  <si>
    <t>4.6.3.1</t>
  </si>
  <si>
    <t>ELEMENTOS ESTRUTURAIS DIVERSOS EM MADEIRA</t>
  </si>
  <si>
    <t>4.6.4</t>
  </si>
  <si>
    <t>APARELHOS DE APOIO NEOPRENE</t>
  </si>
  <si>
    <t>5.1.2</t>
  </si>
  <si>
    <t>TIJOLOS MACICOS</t>
  </si>
  <si>
    <t>ARMAÇÃO DO SISTEMA DE PAREDES DE CONCRETO, EXECUTADA COMO ARMADURA POSITIVA DE LAJES, TELA Q-159. AF_06/2019</t>
  </si>
  <si>
    <t>5.1.7</t>
  </si>
  <si>
    <t>BLOCO DE CONCRETO CELULAR</t>
  </si>
  <si>
    <t>5.1.8</t>
  </si>
  <si>
    <t>ELEMENTO VAZADO CERAMICO</t>
  </si>
  <si>
    <t>5.1.9</t>
  </si>
  <si>
    <t>ELEMENTO VAZADO CONCRETO</t>
  </si>
  <si>
    <t>5.1.10</t>
  </si>
  <si>
    <t>BLOCO DE VIDRO</t>
  </si>
  <si>
    <t>5.1.11</t>
  </si>
  <si>
    <t>ALVENARIA EM PEDRA</t>
  </si>
  <si>
    <t>5.2.2</t>
  </si>
  <si>
    <t>DIVISORIAS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</si>
  <si>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</si>
  <si>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</si>
  <si>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</si>
  <si>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</si>
  <si>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</si>
  <si>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</si>
  <si>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5.3.1</t>
  </si>
  <si>
    <t>MANUTENCAO / REPAROS - MUROS E FECHOS</t>
  </si>
  <si>
    <t>5.3.2</t>
  </si>
  <si>
    <t>PORTOES EM ACO / FERRO</t>
  </si>
  <si>
    <t>5.3.3</t>
  </si>
  <si>
    <t>PORTOES EM MADEIRA</t>
  </si>
  <si>
    <t>5.3.4</t>
  </si>
  <si>
    <t>CERCAS / MOUROES EM CONCRETO</t>
  </si>
  <si>
    <t>5.3.5</t>
  </si>
  <si>
    <t>CERCAS / MOUROES EM MADEIRA</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</si>
  <si>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</si>
  <si>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</si>
  <si>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</si>
  <si>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6.3</t>
  </si>
  <si>
    <t>ESTRUTURA PARA COBERTURA EM ALUMINIO ANODIZADO</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</si>
  <si>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</si>
  <si>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</si>
  <si>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</si>
  <si>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</si>
  <si>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TELHAMENTO COM TELHA ESTRUTURAL DE FIBROCIMENTO E= 8 MM, COM ATÉ 2 ÁGUAS, INCLUSO IÇAMENTO. AF_07/2019_P</t>
  </si>
  <si>
    <t>6.12</t>
  </si>
  <si>
    <t>CONDUTORES</t>
  </si>
  <si>
    <t>TARJETA TIPO LIVRE/OCUPADO PARA PORTA DE BANHEIRO. AF_12/2019</t>
  </si>
  <si>
    <t>7.1.2</t>
  </si>
  <si>
    <t>PUXADORES</t>
  </si>
  <si>
    <t>CHAPA DE FIBRA DE EUCALIPTO PARA PINTURA</t>
  </si>
  <si>
    <t>7.1.3.6</t>
  </si>
  <si>
    <t>MACICAS REGIONAIS</t>
  </si>
  <si>
    <t>7.1.3.7</t>
  </si>
  <si>
    <t>MACICAS PARA VIDRO</t>
  </si>
  <si>
    <t>7.1.3.9</t>
  </si>
  <si>
    <t>VENEZIANAS PARA VIDRO</t>
  </si>
  <si>
    <t>7.1.3.10</t>
  </si>
  <si>
    <t>PARA BANHEIRO</t>
  </si>
  <si>
    <t>7.1.7.2</t>
  </si>
  <si>
    <t>TIPO GRADE</t>
  </si>
  <si>
    <t>7.1.7.6</t>
  </si>
  <si>
    <t>DE ENROLAR</t>
  </si>
  <si>
    <t>7.1.7.7</t>
  </si>
  <si>
    <t>PANTOGRÁFICA</t>
  </si>
  <si>
    <t>7.1.8</t>
  </si>
  <si>
    <t>PORTÕES</t>
  </si>
  <si>
    <t>7.1.9.3</t>
  </si>
  <si>
    <t>MAXIM AR</t>
  </si>
  <si>
    <t>7.2.1</t>
  </si>
  <si>
    <t>MANUTENCAO / REPAROS - VIDROS E ESPELHOS</t>
  </si>
  <si>
    <t>7.2.3</t>
  </si>
  <si>
    <t>ESQUADRIAS</t>
  </si>
  <si>
    <t>7.2.4</t>
  </si>
  <si>
    <t>ESPELHOS</t>
  </si>
  <si>
    <t>8.1.1</t>
  </si>
  <si>
    <t>CONECTORES/LACO DE ROLDANA E ALCA</t>
  </si>
  <si>
    <t>8.1.2</t>
  </si>
  <si>
    <t>ARMACAO SECUNDARIA-b</t>
  </si>
  <si>
    <t>8.1.3</t>
  </si>
  <si>
    <t>SUPORTE E CHUMBADOR PARA POSTE</t>
  </si>
  <si>
    <t>8.1.5</t>
  </si>
  <si>
    <t>DIVERSOS P/ DISTRIBUICAO DE ENERGIA</t>
  </si>
  <si>
    <t>8.1.6</t>
  </si>
  <si>
    <t>CHAVES EM GERAL, FUSIVEIS E CONECTORES</t>
  </si>
  <si>
    <t>8.1.8</t>
  </si>
  <si>
    <t>BRACOS E FIXACÃO</t>
  </si>
  <si>
    <t>8.1.9</t>
  </si>
  <si>
    <t>ILUMINACAO</t>
  </si>
  <si>
    <t>8.2.4</t>
  </si>
  <si>
    <t>TERMINAIS E CONECTORES</t>
  </si>
  <si>
    <t>8.2.7</t>
  </si>
  <si>
    <t>ELETROCALHAS E CANALETAS EM ALUMÍNIO</t>
  </si>
  <si>
    <t>8.2.12.5</t>
  </si>
  <si>
    <t>CONJUGADOS</t>
  </si>
  <si>
    <t>8.2.22</t>
  </si>
  <si>
    <t>APARELHOS ELETRICOS</t>
  </si>
  <si>
    <t>8.3.1</t>
  </si>
  <si>
    <t>MANUTENCAO / REPAROS - SPDA</t>
  </si>
  <si>
    <t>8.4.1</t>
  </si>
  <si>
    <t>MANUTENCAO / REPAROS - INSTALACOES DE TELEFONIA E LOGICA</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</si>
  <si>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</si>
  <si>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</si>
  <si>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</si>
  <si>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8.4.5</t>
  </si>
  <si>
    <t>TOMADA PARA TELEFONE</t>
  </si>
  <si>
    <t>8.5.1</t>
  </si>
  <si>
    <t>MANUTENCAO / REPAROS - INSTALACOES PARA SISTEMAS DE VENTILACÃO</t>
  </si>
  <si>
    <t>9.1.1</t>
  </si>
  <si>
    <t>MANUTENCAO / REPAROS - GLP</t>
  </si>
  <si>
    <t>9.1.2</t>
  </si>
  <si>
    <t>INSTALACOES GAS CENTRAL</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</si>
  <si>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</si>
  <si>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</si>
  <si>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</si>
  <si>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</si>
  <si>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</si>
  <si>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</si>
  <si>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</si>
  <si>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</si>
  <si>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</si>
  <si>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</si>
  <si>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</si>
  <si>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</si>
  <si>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</si>
  <si>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</si>
  <si>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</si>
  <si>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</si>
  <si>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</si>
  <si>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</si>
  <si>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</si>
  <si>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</si>
  <si>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KIT CAVALETE PARA MEDIÇÃO DE ÁGUA - ENTRADA PRINCIPAL, EM AÇO GALVANIZADO DN 25 (1 )   FORNECIMENTO E INSTALAÇÃO (EXCLUSIVE HIDRÔMETRO). AF_11/2016</t>
  </si>
  <si>
    <t>9.3.13</t>
  </si>
  <si>
    <t>POCOS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</si>
  <si>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</si>
  <si>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</si>
  <si>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</si>
  <si>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</si>
  <si>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</si>
  <si>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</si>
  <si>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</si>
  <si>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</si>
  <si>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</si>
  <si>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</si>
  <si>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</si>
  <si>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</si>
  <si>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</si>
  <si>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</si>
  <si>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</si>
  <si>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</si>
  <si>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</si>
  <si>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</si>
  <si>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</si>
  <si>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</si>
  <si>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</si>
  <si>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</si>
  <si>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</si>
  <si>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</si>
  <si>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</si>
  <si>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</si>
  <si>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</si>
  <si>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</si>
  <si>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</si>
  <si>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</si>
  <si>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</si>
  <si>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TÊ DE INSPEÇÃO, PVC, SERIE R, ÁGUA PLUVIAL, DN 150 X 100 MM, JUNTA ELÁSTICA, FORNECIDO E INSTALADO EM CONDUTORES VERTICAIS DE ÁGUAS PLUVIAIS. AF_12/2014</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</si>
  <si>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</si>
  <si>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</si>
  <si>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</si>
  <si>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9.3.32</t>
  </si>
  <si>
    <t>TUBOS CERAMICOS - ESGOTO E AGUAS PLUVIAIS</t>
  </si>
  <si>
    <t>9.3.35.1</t>
  </si>
  <si>
    <t>LIGACAO DE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</si>
  <si>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</si>
  <si>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</si>
  <si>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VASO SANITÁRIO SIFONADO COM CAIXA ACOPLADA, LOUÇA BRANCA - PADRÃO ALTO - FORNECIMENTO E INSTALAÇÃO. AF_01/2020</t>
  </si>
  <si>
    <t>MICTÓRIO SIFONADO LOUÇA BRANCA PARA ENTRADA DE ÁGUA EMBUTIDA  PADRÃO ALTO  FORNECIMENTO E INSTALAÇÃO. AF_01/2020</t>
  </si>
  <si>
    <t>10.1.4</t>
  </si>
  <si>
    <t>REBOCO</t>
  </si>
  <si>
    <t>10.1.5</t>
  </si>
  <si>
    <t>BARRA LISA</t>
  </si>
  <si>
    <t>10.1.12</t>
  </si>
  <si>
    <t>REVESTIMENTOS EM PEDRA</t>
  </si>
  <si>
    <t>10.1.13</t>
  </si>
  <si>
    <t>REVESTIMENTOS DIVERSOS</t>
  </si>
  <si>
    <t>10.1.17.2</t>
  </si>
  <si>
    <t>ISOLAMENTO TERMICO</t>
  </si>
  <si>
    <t>REFORÇO SUPERFICIAL PARA CONTRAPISOS DE ARGAMASSA SEMI-SECA. AF_07/2021</t>
  </si>
  <si>
    <t>10.2.3</t>
  </si>
  <si>
    <t>IMPERMEABILIZACAO COM LONAS</t>
  </si>
  <si>
    <t>10.2.5</t>
  </si>
  <si>
    <t>IMPERMEABILIZACAO COM CIMENTO CRISTALIZANTE</t>
  </si>
  <si>
    <t>10.2.7</t>
  </si>
  <si>
    <t>MASTIQUES E SELANTES</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</si>
  <si>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</si>
  <si>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</si>
  <si>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</si>
  <si>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</si>
  <si>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</si>
  <si>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</si>
  <si>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</si>
  <si>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</si>
  <si>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</si>
  <si>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</si>
  <si>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</si>
  <si>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</si>
  <si>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</si>
  <si>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</si>
  <si>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</si>
  <si>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</si>
  <si>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</si>
  <si>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</si>
  <si>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</si>
  <si>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</si>
  <si>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</si>
  <si>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</si>
  <si>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</si>
  <si>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</si>
  <si>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</si>
  <si>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</si>
  <si>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</si>
  <si>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</si>
  <si>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</si>
  <si>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</si>
  <si>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</si>
  <si>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</si>
  <si>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</si>
  <si>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</si>
  <si>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</si>
  <si>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</si>
  <si>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</si>
  <si>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</si>
  <si>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</si>
  <si>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</si>
  <si>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</si>
  <si>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</si>
  <si>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</si>
  <si>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</si>
  <si>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</si>
  <si>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</si>
  <si>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</si>
  <si>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</si>
  <si>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</si>
  <si>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</si>
  <si>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</si>
  <si>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</si>
  <si>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</si>
  <si>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</si>
  <si>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</si>
  <si>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</si>
  <si>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</si>
  <si>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</si>
  <si>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</si>
  <si>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</si>
  <si>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</si>
  <si>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</si>
  <si>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</si>
  <si>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</si>
  <si>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PREPARO DO PISO CIMENTADO PARA PINTURA - LIXAMENTO E LIMPEZA. AF_05/2021</t>
  </si>
  <si>
    <t>ENCERAMENTO DE PISO EM MADEIRA. AF_05/2021</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</si>
  <si>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</si>
  <si>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</si>
  <si>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</si>
  <si>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</si>
  <si>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</si>
  <si>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</si>
  <si>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</si>
  <si>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</si>
  <si>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</si>
  <si>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</si>
  <si>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</si>
  <si>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</si>
  <si>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</si>
  <si>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</si>
  <si>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</si>
  <si>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</si>
  <si>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</si>
  <si>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</si>
  <si>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</si>
  <si>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</si>
  <si>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</si>
  <si>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</si>
  <si>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</si>
  <si>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</si>
  <si>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</si>
  <si>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</si>
  <si>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</si>
  <si>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</si>
  <si>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</si>
  <si>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</si>
  <si>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</si>
  <si>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</si>
  <si>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</si>
  <si>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</si>
  <si>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</si>
  <si>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</si>
  <si>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</si>
  <si>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</si>
  <si>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</si>
  <si>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</si>
  <si>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</si>
  <si>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</si>
  <si>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</si>
  <si>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</si>
  <si>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</si>
  <si>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</si>
  <si>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</si>
  <si>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</si>
  <si>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</si>
  <si>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10.4.9</t>
  </si>
  <si>
    <t>PINTURA EM SUPERFICIES METALICAS</t>
  </si>
  <si>
    <t>PINTURA DE MEIO-FIO COM TINTA BRANCA A BASE DE CAL (CAIAÇÃO). AF_05/2021</t>
  </si>
  <si>
    <t>10.4.15</t>
  </si>
  <si>
    <t>PINTURA EM TELHAS</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</si>
  <si>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</si>
  <si>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</si>
  <si>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</si>
  <si>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</si>
  <si>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</si>
  <si>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</si>
  <si>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10.6.5</t>
  </si>
  <si>
    <t>CAL E AGREGADO</t>
  </si>
  <si>
    <t>BASE DE SOLO ARENOSO FINO, COMPACTACAO 100% PI</t>
  </si>
  <si>
    <t>11.1.5</t>
  </si>
  <si>
    <t>EMBASAMENTO COM MATERIAL GRANULAR / AGULHAMENTO</t>
  </si>
  <si>
    <t>11.1.6</t>
  </si>
  <si>
    <t>PAVIMENTACAO COM PEDRAS E BLOCOS</t>
  </si>
  <si>
    <t>EXECUÇÃO DE PINTURA DE LIGAÇÃO COM EMULSÃO ASFÁLTICA RR-2C, PARA O FECHAMENTO DE VALAS. AF_12/2020</t>
  </si>
  <si>
    <t>REVESTIMENTO ASFALTICO E PAVIMENTO DE CONCRETO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</si>
  <si>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</si>
  <si>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</si>
  <si>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</si>
  <si>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</si>
  <si>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</si>
  <si>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</si>
  <si>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</si>
  <si>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</si>
  <si>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</si>
  <si>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</si>
  <si>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</si>
  <si>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</si>
  <si>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</si>
  <si>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</si>
  <si>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</si>
  <si>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</si>
  <si>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</si>
  <si>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</si>
  <si>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</si>
  <si>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</si>
  <si>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</si>
  <si>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</si>
  <si>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</si>
  <si>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</si>
  <si>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</si>
  <si>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</si>
  <si>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</si>
  <si>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</si>
  <si>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</si>
  <si>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</si>
  <si>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</si>
  <si>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</si>
  <si>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</si>
  <si>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</si>
  <si>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</si>
  <si>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</si>
  <si>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</si>
  <si>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</si>
  <si>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</si>
  <si>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</si>
  <si>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</si>
  <si>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</si>
  <si>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</si>
  <si>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</si>
  <si>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</si>
  <si>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</si>
  <si>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</si>
  <si>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</si>
  <si>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</si>
  <si>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</si>
  <si>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</si>
  <si>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</si>
  <si>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</si>
  <si>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</si>
  <si>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</si>
  <si>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</si>
  <si>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</si>
  <si>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</si>
  <si>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</si>
  <si>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</si>
  <si>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</si>
  <si>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</si>
  <si>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</si>
  <si>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</si>
  <si>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</si>
  <si>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</si>
  <si>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</si>
  <si>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</si>
  <si>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</si>
  <si>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</si>
  <si>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</si>
  <si>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</si>
  <si>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</si>
  <si>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</si>
  <si>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</si>
  <si>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</si>
  <si>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</si>
  <si>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</si>
  <si>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</si>
  <si>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MÁQUINA EXTRUSORA DE CONCRETO PARA GUIAS E SARJETAS, MOTOR A DIESEL, POTÊNCIA 14 CV - CHP DIURNO. AF_12/2015</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</si>
  <si>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</si>
  <si>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</si>
  <si>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</si>
  <si>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</si>
  <si>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</si>
  <si>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</si>
  <si>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</si>
  <si>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</si>
  <si>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</si>
  <si>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</si>
  <si>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</si>
  <si>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</si>
  <si>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</si>
  <si>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</si>
  <si>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</si>
  <si>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</si>
  <si>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</si>
  <si>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</si>
  <si>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</si>
  <si>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</si>
  <si>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</si>
  <si>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</si>
  <si>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</si>
  <si>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</si>
  <si>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</si>
  <si>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</si>
  <si>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</si>
  <si>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</si>
  <si>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</si>
  <si>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</si>
  <si>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</si>
  <si>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</si>
  <si>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</si>
  <si>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</si>
  <si>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GRUA ASCENSIONAL, LANCA DE 30 M, CAPACIDADE DE 1,0 T A 30 M, ALTURA ATE 39 M - CHP DIURNO. AF_03/2016</t>
  </si>
  <si>
    <t>GRUA ASCENCIONAL, LANCA DE 42 M, CAPACIDADE DE 1,5 T A 30 M, ALTURA ATE 39 M - CHP DIURNO. AF_08/2016</t>
  </si>
  <si>
    <t>12.3.4</t>
  </si>
  <si>
    <t>ELEVADOR</t>
  </si>
  <si>
    <t>12.3.5</t>
  </si>
  <si>
    <t>VIBRADOR</t>
  </si>
  <si>
    <t>12.3.6</t>
  </si>
  <si>
    <t>SERRA CIRCULAR</t>
  </si>
  <si>
    <t>12.3.8</t>
  </si>
  <si>
    <t>PINTURA DE FAIXAS</t>
  </si>
  <si>
    <t>12.3.10</t>
  </si>
  <si>
    <t>MÁQUINA DE PINTURA</t>
  </si>
  <si>
    <t>12.3.11</t>
  </si>
  <si>
    <t>POLIMENTO</t>
  </si>
  <si>
    <t>12.3.12</t>
  </si>
  <si>
    <t>MARTELETE OU ROMPEDOR</t>
  </si>
  <si>
    <t>12.3.13</t>
  </si>
  <si>
    <t>LIMPEZA DE GALERIAS</t>
  </si>
  <si>
    <t>12.3.14</t>
  </si>
  <si>
    <t>EQUIPAMENTO DE SOLDA</t>
  </si>
  <si>
    <t>12.3.15</t>
  </si>
  <si>
    <t>EXTRUSORA</t>
  </si>
  <si>
    <t>12.3.16</t>
  </si>
  <si>
    <t>ESPAGIDOR</t>
  </si>
  <si>
    <t>12.3.18</t>
  </si>
  <si>
    <t>JATEAMENTO</t>
  </si>
  <si>
    <t>12.3.20</t>
  </si>
  <si>
    <t>COMPRESSOR</t>
  </si>
  <si>
    <t>12.3.21</t>
  </si>
  <si>
    <t>GERADORES</t>
  </si>
  <si>
    <t>12.3.22</t>
  </si>
  <si>
    <t>VEÍCULO UTILITARIO</t>
  </si>
  <si>
    <t>12.3.23</t>
  </si>
  <si>
    <t>TALHA E TROLEY MANUAL</t>
  </si>
  <si>
    <t>12.3.24</t>
  </si>
  <si>
    <t>BATE-ESTACAS</t>
  </si>
  <si>
    <t>12.3.25</t>
  </si>
  <si>
    <t>FRESADORAS</t>
  </si>
  <si>
    <t>12.3.26</t>
  </si>
  <si>
    <t>GUINDASTES E LANCAS ELEVATORIAS</t>
  </si>
  <si>
    <t>12.3.27</t>
  </si>
  <si>
    <t>CAMINHONETES</t>
  </si>
  <si>
    <t>12.3.29</t>
  </si>
  <si>
    <t>CAMINHOES-b</t>
  </si>
  <si>
    <t>12.3.30</t>
  </si>
  <si>
    <t>MINICARREGADEIRAS</t>
  </si>
  <si>
    <t>12.3.31</t>
  </si>
  <si>
    <t>PÁS CARREGADEIRAS</t>
  </si>
  <si>
    <t>12.3.32</t>
  </si>
  <si>
    <t>RETROESCAVADEIRAS</t>
  </si>
  <si>
    <t>12.3.33</t>
  </si>
  <si>
    <t>ESCAVADEIRAS</t>
  </si>
  <si>
    <t>12.3.35</t>
  </si>
  <si>
    <t>GRADE ARADORA</t>
  </si>
  <si>
    <t>12.3.36</t>
  </si>
  <si>
    <t>MARTELOS PERFURADORES / DEMOLIDORES</t>
  </si>
  <si>
    <t>12.3.37</t>
  </si>
  <si>
    <t>RECICLADORAS DE ASFALTO</t>
  </si>
  <si>
    <t>12.3.38</t>
  </si>
  <si>
    <t>CARREGADORAS</t>
  </si>
  <si>
    <t>12.3.39</t>
  </si>
  <si>
    <t>COMPACTADORES</t>
  </si>
  <si>
    <t>12.3.40</t>
  </si>
  <si>
    <t>PLACAS VIBRATÓRIAS</t>
  </si>
  <si>
    <t>12.3.41</t>
  </si>
  <si>
    <t>MOTONIVELADORA</t>
  </si>
  <si>
    <t>12.3.42</t>
  </si>
  <si>
    <t>12.3.43</t>
  </si>
  <si>
    <t>12.3.44</t>
  </si>
  <si>
    <t>DOSADORES</t>
  </si>
  <si>
    <t>12.3.45</t>
  </si>
  <si>
    <t>VIBROACABADORA</t>
  </si>
  <si>
    <t>12.3.47</t>
  </si>
  <si>
    <t>PERFURATRIZES</t>
  </si>
  <si>
    <t>12.3.48</t>
  </si>
  <si>
    <t>DISTRIBUIDORES</t>
  </si>
  <si>
    <t>12.3.49</t>
  </si>
  <si>
    <t>12.3.50</t>
  </si>
  <si>
    <t>ESPARGIDORES</t>
  </si>
  <si>
    <t>12.3.51</t>
  </si>
  <si>
    <t>VASSOURAS</t>
  </si>
  <si>
    <t>12.3.52</t>
  </si>
  <si>
    <t>EQUIPAMENTO PARA LAMA ASFALTICA</t>
  </si>
  <si>
    <t>12.3.53</t>
  </si>
  <si>
    <t>CORTADORAS DE PISO</t>
  </si>
  <si>
    <t>12.3.54</t>
  </si>
  <si>
    <t>CURSOS DE CAPACITAÇÃO</t>
  </si>
  <si>
    <t>PU TAB</t>
  </si>
  <si>
    <t>LOCAÇÃO COM CAVALETE COM ALTURA DE 1,00 M - 2 UTILIZAÇÕES. AF_10/2018</t>
  </si>
  <si>
    <t>LOCAÇÃO COM CAVALETE COM ALTURA DE 0,50 M - 2 UTILIZAÇÕES. AF_10/2018</t>
  </si>
  <si>
    <t>MARCAÇÃO DE PONTOS EM GABARITO OU CAVALETE. AF_10/2018</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</si>
  <si>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</si>
  <si>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</si>
  <si>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TUBULAR TIPO TORRE (EXCLUSIVE ANDAIME E LIMPEZA). AF_11/2017</t>
  </si>
  <si>
    <t>MONTAGEM E DESMONTAGEM DE ANDAIME MULTIDIRECIONAL (EXCLUSIVE ANDAIME E LIMPEZA). AF_11/2017</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</si>
  <si>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</si>
  <si>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</si>
  <si>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</si>
  <si>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</si>
  <si>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</si>
  <si>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</si>
  <si>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</si>
  <si>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</si>
  <si>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</si>
  <si>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</si>
  <si>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</si>
  <si>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</si>
  <si>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</si>
  <si>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</si>
  <si>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</si>
  <si>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</si>
  <si>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</si>
  <si>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</si>
  <si>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</si>
  <si>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</si>
  <si>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BASCULANTE - CAPACIDADES DIVERSAS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</si>
  <si>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</si>
  <si>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</si>
  <si>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</si>
  <si>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</si>
  <si>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</si>
  <si>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</si>
  <si>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</si>
  <si>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</si>
  <si>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</si>
  <si>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</si>
  <si>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</si>
  <si>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</si>
  <si>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</si>
  <si>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</si>
  <si>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</si>
  <si>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</si>
  <si>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</si>
  <si>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</si>
  <si>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</si>
  <si>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</si>
  <si>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</si>
  <si>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</si>
  <si>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</si>
  <si>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</si>
  <si>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</si>
  <si>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</si>
  <si>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</si>
  <si>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</si>
  <si>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</si>
  <si>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</si>
  <si>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</si>
  <si>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</si>
  <si>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</si>
  <si>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</si>
  <si>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</si>
  <si>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</si>
  <si>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</si>
  <si>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</si>
  <si>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</si>
  <si>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</si>
  <si>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</si>
  <si>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</si>
  <si>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</si>
  <si>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</si>
  <si>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</si>
  <si>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</si>
  <si>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</si>
  <si>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</si>
  <si>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</si>
  <si>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</si>
  <si>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</si>
  <si>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</si>
  <si>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</si>
  <si>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</si>
  <si>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</si>
  <si>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</si>
  <si>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</si>
  <si>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</si>
  <si>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</si>
  <si>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</si>
  <si>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</si>
  <si>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</si>
  <si>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</si>
  <si>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</si>
  <si>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</si>
  <si>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</si>
  <si>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</si>
  <si>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</si>
  <si>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</si>
  <si>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</si>
  <si>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</si>
  <si>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</si>
  <si>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</si>
  <si>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</si>
  <si>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</si>
  <si>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</si>
  <si>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</si>
  <si>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</si>
  <si>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CIRCULAR PARA DRENAGEM, EM ALVENARIA COM TIJOLOS CERÂMICOS MACIÇOS, DIÂMETRO INTERNO = 1 M, PROFUNDIDADE = 1,45 M, EXCLUINDO TAMPÃO. AF_12/2020</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</si>
  <si>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</si>
  <si>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</si>
  <si>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</si>
  <si>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ARMAÇÃO DE MURO ALA E MURO TESTA UTILIZANDO AÇO CA-50 DE 8 MM - MONTAGEM. AF_07/2021</t>
  </si>
  <si>
    <t>RADIER / OUTROS</t>
  </si>
  <si>
    <t>EXECUÇÃO DE RADIER, ESPESSURA DE 25 CM, FCK = 30 MPA, COM USO DE FORMAS EM MADEIRA SERRADA. AF_09/2021</t>
  </si>
  <si>
    <t>EXECUÇÃO DE RADIER, ESPESSURA DE 30 CM, FCK = 30 MPA, COM USO DE FORMAS EM MADEIRA SERRADA.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</si>
  <si>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</si>
  <si>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</si>
  <si>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</si>
  <si>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</si>
  <si>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</si>
  <si>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</si>
  <si>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</si>
  <si>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</si>
  <si>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</si>
  <si>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</si>
  <si>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</si>
  <si>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</si>
  <si>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</si>
  <si>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</si>
  <si>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ALVENARIA DE VEDAÇÃO DE BLOCOS DE GESSO DE 7X50X66CM (ESPESSURA 7CM). AF_05/2020</t>
  </si>
  <si>
    <t>ALVENARIA DE VEDAÇÃO DE BLOCOS DE GESSO DE 10X50X66CM (ESPESSURA 10CM). AF_05/2020</t>
  </si>
  <si>
    <t>TAPA VISTA DE MICTÓRIO EM GRANITO CINZA POLIDO, ESP = 3CM, ASSENTADO COM ARGAMASSA COLANTE AC III-E . AF_01/2021</t>
  </si>
  <si>
    <t>CONSTRUÇÃO PROVISÓRIA EM MADEIRA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</si>
  <si>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</si>
  <si>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</si>
  <si>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</si>
  <si>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</si>
  <si>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</si>
  <si>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</si>
  <si>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GRADIL EM FERRO FIXADO EM VÃOS DE JANELAS, FORMADO POR BARRAS CHATAS DE 25X4,8 MM. AF_04/2019</t>
  </si>
  <si>
    <t>CONTRAMARCO DE ALUMÍNIO, FIXAÇÃO COM ARGAMASSA - FORNECIMENTO E INSTALAÇÃO. AF_12/2019</t>
  </si>
  <si>
    <t>CONTRAMARCO DE ALUMÍNIO, FIXAÇÃO COM PARAFUSO - FORNECIMENTO E INSTALAÇÃO. AF_12/2019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</si>
  <si>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</si>
  <si>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</si>
  <si>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</si>
  <si>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</si>
  <si>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</si>
  <si>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</si>
  <si>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</si>
  <si>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</si>
  <si>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</si>
  <si>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</si>
  <si>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</si>
  <si>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</si>
  <si>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</si>
  <si>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</si>
  <si>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</si>
  <si>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</si>
  <si>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</si>
  <si>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</si>
  <si>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</si>
  <si>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</si>
  <si>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</si>
  <si>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</si>
  <si>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</si>
  <si>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</si>
  <si>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</si>
  <si>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</si>
  <si>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</si>
  <si>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</si>
  <si>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</si>
  <si>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</si>
  <si>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</si>
  <si>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</si>
  <si>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</si>
  <si>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</si>
  <si>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</si>
  <si>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</si>
  <si>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</si>
  <si>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</si>
  <si>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</si>
  <si>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</si>
  <si>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</si>
  <si>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</si>
  <si>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</si>
  <si>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</si>
  <si>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</si>
  <si>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</si>
  <si>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</si>
  <si>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</si>
  <si>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</si>
  <si>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</si>
  <si>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</si>
  <si>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</si>
  <si>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</si>
  <si>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</si>
  <si>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</si>
  <si>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</si>
  <si>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</si>
  <si>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</si>
  <si>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</si>
  <si>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</si>
  <si>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</si>
  <si>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</si>
  <si>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</si>
  <si>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</si>
  <si>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</si>
  <si>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</si>
  <si>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</si>
  <si>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</si>
  <si>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</si>
  <si>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</si>
  <si>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</si>
  <si>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</si>
  <si>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</si>
  <si>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</si>
  <si>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</si>
  <si>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</si>
  <si>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</si>
  <si>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</si>
  <si>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</si>
  <si>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</si>
  <si>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</si>
  <si>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</si>
  <si>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</si>
  <si>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</si>
  <si>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</si>
  <si>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</si>
  <si>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</si>
  <si>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</si>
  <si>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</si>
  <si>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</si>
  <si>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</si>
  <si>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</si>
  <si>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</si>
  <si>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</si>
  <si>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</si>
  <si>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</si>
  <si>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</si>
  <si>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</si>
  <si>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</si>
  <si>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</si>
  <si>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</si>
  <si>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</si>
  <si>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</si>
  <si>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</si>
  <si>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</si>
  <si>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</si>
  <si>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TORNEIRA CROMADA DE MESA PARA LAVATORIO, TIPO MONOCOMANDO. AF_01/2020</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</si>
  <si>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</si>
  <si>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</si>
  <si>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</si>
  <si>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</si>
  <si>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</si>
  <si>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</si>
  <si>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</si>
  <si>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</si>
  <si>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</si>
  <si>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</si>
  <si>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</si>
  <si>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</si>
  <si>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</si>
  <si>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</si>
  <si>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</si>
  <si>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</si>
  <si>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VÁLVULA DE DESCARGA METÁLICA, BASE 1 1/4", ACABAMENTO METALICO CROMADO - FORNECIMENTO E INSTALAÇÃO. AF_08/2021</t>
  </si>
  <si>
    <t>VÁLVULA DE RETENÇÃO VERTICAL, DE BRONZE, ROSCÁVEL, 2 1/2" - FORNECIMENTO E INSTALAÇÃO. AF_08/2021</t>
  </si>
  <si>
    <t>VÁLVULA DE RETENÇÃO HORIZONTAL, DE BRONZE, ROSCÁVEL,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</si>
  <si>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</si>
  <si>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</si>
  <si>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</si>
  <si>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</si>
  <si>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</si>
  <si>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</si>
  <si>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</si>
  <si>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</si>
  <si>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SUBSTITUIÇÃO DE REGISTRO OU VÁLVULA, ROSCÁVEL, DN  20 MM. AF_08/2021</t>
  </si>
  <si>
    <t>SUBSTITUIÇÃO DE REGISTRO OU VÁLVULA, ROSCÁVEL, DN  25 MM. AF_08/2021</t>
  </si>
  <si>
    <t>SUBSTITUIÇÃO DE REGISTRO OU VÁLVULA, ROSCÁVEL, DN  32 MM. AF_08/2021</t>
  </si>
  <si>
    <t>PISO DE CONCRETO</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</si>
  <si>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</si>
  <si>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</si>
  <si>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RECOMPOSIÇÃO DE PAVIMENTO EM PISO INTERTRAVADO, COM REAPROVEITAMENTO DOS BLOCOS INTERTRAVADOS, PARA FECHAMENTO DE VALAS - INCLUSO RETIRADA E COLOCAÇÃO DO MATERIAL. AF_12/2020</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</si>
  <si>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</si>
  <si>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</si>
  <si>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</si>
  <si>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</si>
  <si>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</si>
  <si>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</si>
  <si>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</si>
  <si>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</si>
  <si>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</si>
  <si>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</si>
  <si>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</si>
  <si>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</si>
  <si>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</si>
  <si>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</si>
  <si>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</si>
  <si>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</si>
  <si>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</si>
  <si>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</si>
  <si>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</si>
  <si>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</si>
  <si>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</si>
  <si>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</si>
  <si>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</si>
  <si>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</si>
  <si>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</si>
  <si>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</si>
  <si>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</si>
  <si>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</si>
  <si>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</si>
  <si>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</si>
  <si>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</si>
  <si>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</si>
  <si>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</si>
  <si>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</si>
  <si>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</si>
  <si>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</si>
  <si>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</si>
  <si>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</si>
  <si>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PLACA DE OBRA 4,00 X 2,00 M, EM CHAPA DE ACO GALVANIZADO, INCLUSIVE ARMAÇÃO EM MADEIRA E PONTALETES</t>
  </si>
  <si>
    <t>M</t>
  </si>
  <si>
    <t>M3XKM</t>
  </si>
  <si>
    <t>TXKM</t>
  </si>
  <si>
    <t>M2XKM</t>
  </si>
  <si>
    <t>KGXKM</t>
  </si>
  <si>
    <t>MXKM</t>
  </si>
  <si>
    <t>UNXKM</t>
  </si>
  <si>
    <t>LXKM</t>
  </si>
  <si>
    <t>KG</t>
  </si>
  <si>
    <t>L</t>
  </si>
  <si>
    <t>CHP</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</si>
  <si>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</si>
  <si>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</si>
  <si>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</si>
  <si>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</si>
  <si>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</si>
  <si>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</si>
  <si>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</si>
  <si>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</si>
  <si>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</si>
  <si>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</si>
  <si>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</si>
  <si>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</si>
  <si>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</si>
  <si>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</si>
  <si>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</si>
  <si>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</si>
  <si>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</si>
  <si>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</si>
  <si>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</si>
  <si>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</si>
  <si>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</si>
  <si>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</si>
  <si>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</si>
  <si>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</si>
  <si>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</si>
  <si>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</si>
  <si>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</si>
  <si>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</si>
  <si>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</si>
  <si>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</si>
  <si>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</si>
  <si>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</si>
  <si>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</si>
  <si>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</si>
  <si>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</si>
  <si>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</si>
  <si>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</si>
  <si>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</si>
  <si>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</si>
  <si>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</si>
  <si>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</si>
  <si>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</si>
  <si>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</si>
  <si>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</si>
  <si>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</si>
  <si>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</si>
  <si>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</si>
  <si>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</si>
  <si>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</si>
  <si>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</si>
  <si>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</si>
  <si>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</si>
  <si>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</si>
  <si>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</si>
  <si>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</si>
  <si>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</si>
  <si>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</si>
  <si>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</si>
  <si>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</si>
  <si>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</si>
  <si>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</si>
  <si>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</si>
  <si>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</si>
  <si>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</si>
  <si>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</si>
  <si>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</si>
  <si>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</si>
  <si>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</si>
  <si>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</si>
  <si>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</si>
  <si>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</si>
  <si>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</si>
  <si>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</si>
  <si>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</si>
  <si>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</si>
  <si>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</si>
  <si>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</si>
  <si>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</si>
  <si>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</si>
  <si>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</si>
  <si>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</si>
  <si>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</si>
  <si>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</si>
  <si>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</si>
  <si>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</si>
  <si>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</si>
  <si>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</si>
  <si>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</si>
  <si>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</si>
  <si>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</si>
  <si>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</si>
  <si>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</si>
  <si>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</si>
  <si>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</si>
  <si>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</si>
  <si>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</si>
  <si>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</si>
  <si>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</si>
  <si>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</si>
  <si>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</si>
  <si>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</si>
  <si>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</si>
  <si>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</si>
  <si>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</si>
  <si>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</si>
  <si>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</si>
  <si>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</si>
  <si>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</si>
  <si>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</si>
  <si>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</si>
  <si>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</si>
  <si>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</si>
  <si>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</si>
  <si>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</si>
  <si>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</si>
  <si>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</si>
  <si>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APLICAÇÃO MASSA ACRÍLICA PARA MADEIRA, PARA PINTURA COM TINTA DE ACABAMENTO (PIGMENTADA). AF_01/2021</t>
  </si>
  <si>
    <t>Tipos de experiência:</t>
  </si>
  <si>
    <t xml:space="preserve">1-Para Construção Civil simples (paredes em alvenaria e estrutura do telhado em madeira):  </t>
  </si>
  <si>
    <r>
      <t>Construção de Edificações em Alvenaria e Concreto Armado</t>
    </r>
    <r>
      <rPr>
        <b/>
        <sz val="12"/>
        <rFont val="Times New Roman"/>
        <family val="1"/>
      </rPr>
      <t>.</t>
    </r>
  </si>
  <si>
    <t>2-Para Construção Civil com telhado em estrutura metálica:</t>
  </si>
  <si>
    <r>
      <t>Construção de Edificações em Alvenaria e Concreto Armado com Cobertura em Estrutura Metálica</t>
    </r>
    <r>
      <rPr>
        <b/>
        <sz val="12"/>
        <rFont val="Times New Roman"/>
        <family val="1"/>
      </rPr>
      <t>.</t>
    </r>
  </si>
  <si>
    <t>3-Para Construção Civil com outras complexidades:</t>
  </si>
  <si>
    <r>
      <rPr>
        <sz val="12"/>
        <rFont val="Tahoma"/>
        <family val="2"/>
      </rPr>
      <t>Consultar Alcenir / Camila / Ruy</t>
    </r>
    <r>
      <rPr>
        <b/>
        <sz val="12"/>
        <rFont val="Times New Roman"/>
        <family val="1"/>
      </rPr>
      <t>.</t>
    </r>
  </si>
  <si>
    <t>3-Para Urbanização / Calçadas:</t>
  </si>
  <si>
    <r>
      <rPr>
        <sz val="12"/>
        <rFont val="Tahoma"/>
        <family val="2"/>
      </rPr>
      <t>Escolher texto relativo ao item mais importante</t>
    </r>
    <r>
      <rPr>
        <b/>
        <sz val="12"/>
        <rFont val="Times New Roman"/>
        <family val="1"/>
      </rPr>
      <t>.</t>
    </r>
  </si>
  <si>
    <t>(Pode ser Pavimentação ou Construção Civil ou Iluminação).</t>
  </si>
  <si>
    <t>4-Para Campinho ou Quadra Descoberta (com grama sintética):</t>
  </si>
  <si>
    <t xml:space="preserve">Construção de Quadra de Esportes </t>
  </si>
  <si>
    <t>5-Projeto padrão MEU CAMPINHO - Quando o projeto envolve o campo de futebol, inclusive outros módulos::</t>
  </si>
  <si>
    <t>Construção de quadra de esportes</t>
  </si>
  <si>
    <t>6-Projeto padrão MEU CAMPINHO - Quando o projeto é somente implantação de playground/parque infantil:</t>
  </si>
  <si>
    <t>Construção de parque infantil/playground ou áreas de lazer</t>
  </si>
  <si>
    <t>copiar e colar valores</t>
  </si>
  <si>
    <t>cartilha</t>
  </si>
  <si>
    <t>ORSE</t>
  </si>
  <si>
    <t xml:space="preserve">4- Valor do ISS calculado </t>
  </si>
  <si>
    <t>Projeto :</t>
  </si>
  <si>
    <t>ORÍGEM</t>
  </si>
  <si>
    <t>0030703</t>
  </si>
  <si>
    <t>SANEPAR 12/21</t>
  </si>
  <si>
    <t>Demolição manual de concreto simples</t>
  </si>
  <si>
    <t>0030704</t>
  </si>
  <si>
    <t>Demolição mecânica de concreto simples</t>
  </si>
  <si>
    <t>0030705</t>
  </si>
  <si>
    <t>Demolição manual de concreto ciclópico</t>
  </si>
  <si>
    <t>0030706</t>
  </si>
  <si>
    <t>Demolição mecânica de concreto ciclópico</t>
  </si>
  <si>
    <t>0030707</t>
  </si>
  <si>
    <t>Demolição manual de concreto armado</t>
  </si>
  <si>
    <t>0030708</t>
  </si>
  <si>
    <t>Demolição mecânica de concreto armado</t>
  </si>
  <si>
    <t>0030709</t>
  </si>
  <si>
    <t>Demolição de Enrocamento</t>
  </si>
  <si>
    <t>DER 02/22</t>
  </si>
  <si>
    <t>SERVIÇOS TÉCNICOS ESPECIALIZADOS PARA ACOMPANHAMENTO DE EXECUÇÃO DE FUNDAÇÕES PROFUNDAS E ESTRUTURAS DE CONTENÇÃO</t>
  </si>
  <si>
    <t>H</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</si>
  <si>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</si>
  <si>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</si>
  <si>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</si>
  <si>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</si>
  <si>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</si>
  <si>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</si>
  <si>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</si>
  <si>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</si>
  <si>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</si>
  <si>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</si>
  <si>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</si>
  <si>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</si>
  <si>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</si>
  <si>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</si>
  <si>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</si>
  <si>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</si>
  <si>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ENGENHEIRO CIVIL SENIOR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</si>
  <si>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</si>
  <si>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</si>
  <si>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</si>
  <si>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</si>
  <si>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</si>
  <si>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</si>
  <si>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</si>
  <si>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</si>
  <si>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</si>
  <si>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</si>
  <si>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</si>
  <si>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</si>
  <si>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</si>
  <si>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</si>
  <si>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</si>
  <si>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</si>
  <si>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</si>
  <si>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</si>
  <si>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</si>
  <si>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</si>
  <si>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</si>
  <si>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</si>
  <si>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</si>
  <si>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</si>
  <si>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</si>
  <si>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</si>
  <si>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</si>
  <si>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</si>
  <si>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</si>
  <si>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</si>
  <si>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</si>
  <si>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</si>
  <si>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</si>
  <si>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</si>
  <si>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</si>
  <si>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</si>
  <si>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</si>
  <si>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</si>
  <si>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</si>
  <si>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</si>
  <si>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</si>
  <si>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</si>
  <si>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</si>
  <si>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</si>
  <si>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</si>
  <si>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</si>
  <si>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</si>
  <si>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</si>
  <si>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</si>
  <si>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</si>
  <si>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</si>
  <si>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</si>
  <si>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</si>
  <si>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TELHADISTA COM ENCARGOS COMPLEMENTARES</t>
  </si>
  <si>
    <t>COMPOSIÇÃO 04657</t>
  </si>
  <si>
    <t>COMPOSIÇÃO 04656</t>
  </si>
  <si>
    <t>COMPOSIÇÃO 04654</t>
  </si>
  <si>
    <t>COMPOSIÇÃO 00051</t>
  </si>
  <si>
    <t>COMPOSIÇÃO 11398</t>
  </si>
  <si>
    <t>COMPOSIÇÃO 01770</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</si>
  <si>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</si>
  <si>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</si>
  <si>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</si>
  <si>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</si>
  <si>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GEOTÊXTIL NÃO TECIDO 100% POLIÉSTER, RESISTÊNCIA A TRAÇÃO DE 31 KN/M (RT-31), INSTALADO EM DRENO - FORNECIMENTO E INSTALAÇÃO. AF_07/2021</t>
  </si>
  <si>
    <t>PINI 05/2022</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</si>
  <si>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</si>
  <si>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</si>
  <si>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</si>
  <si>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</si>
  <si>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</si>
  <si>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</si>
  <si>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</si>
  <si>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0030701</t>
  </si>
  <si>
    <t>Demolição de alvenaria de tijolos maciços sem reaproveitamento</t>
  </si>
  <si>
    <t>0030702</t>
  </si>
  <si>
    <t>Demolição alvenaria de tijolos furados sem reaproveitamento</t>
  </si>
  <si>
    <t>REMOÇÃO DE TELHAS, DE FIBROCIMENTO, METÁLICA E CERÂMICA, DE FORMA MANUAL, SEM REAPROVEITAMENTO. AF_12/2017</t>
  </si>
  <si>
    <t>Entrada de energia em poste próprio da edificação com potência instalada de 15 a 20 KW</t>
  </si>
  <si>
    <t>Entrada de energia em poste próprio da edificação com potência instalada de 20 a 25 KW</t>
  </si>
  <si>
    <t>Entrada de energia em poste próprio da edificação com potência instalada de 25 a 30 KW</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</si>
  <si>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</si>
  <si>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</si>
  <si>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</si>
  <si>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</si>
  <si>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</si>
  <si>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</si>
  <si>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</si>
  <si>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</si>
  <si>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</si>
  <si>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</si>
  <si>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</si>
  <si>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</si>
  <si>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</si>
  <si>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</si>
  <si>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</si>
  <si>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</si>
  <si>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</si>
  <si>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</si>
  <si>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</si>
  <si>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</si>
  <si>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</si>
  <si>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</si>
  <si>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</si>
  <si>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</si>
  <si>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</si>
  <si>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</si>
  <si>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</si>
  <si>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</si>
  <si>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</si>
  <si>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</si>
  <si>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</si>
  <si>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</si>
  <si>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</si>
  <si>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</si>
  <si>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</si>
  <si>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</si>
  <si>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</si>
  <si>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</si>
  <si>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</si>
  <si>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</si>
  <si>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</si>
  <si>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</si>
  <si>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</si>
  <si>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</si>
  <si>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</si>
  <si>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</si>
  <si>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</si>
  <si>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</si>
  <si>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</si>
  <si>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</si>
  <si>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</si>
  <si>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</si>
  <si>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</si>
  <si>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</si>
  <si>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</si>
  <si>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</si>
  <si>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</si>
  <si>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</si>
  <si>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</si>
  <si>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</si>
  <si>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</si>
  <si>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</si>
  <si>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</si>
  <si>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</si>
  <si>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</si>
  <si>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</si>
  <si>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</si>
  <si>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</si>
  <si>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</si>
  <si>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</si>
  <si>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</si>
  <si>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</si>
  <si>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</si>
  <si>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</si>
  <si>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</si>
  <si>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</si>
  <si>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</si>
  <si>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</si>
  <si>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</si>
  <si>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</si>
  <si>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</si>
  <si>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</si>
  <si>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</si>
  <si>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</si>
  <si>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</si>
  <si>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</si>
  <si>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</si>
  <si>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</si>
  <si>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</si>
  <si>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</si>
  <si>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</si>
  <si>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</si>
  <si>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</si>
  <si>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</si>
  <si>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</si>
  <si>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</si>
  <si>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</si>
  <si>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</si>
  <si>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</si>
  <si>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</si>
  <si>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</si>
  <si>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</si>
  <si>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</si>
  <si>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</si>
  <si>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</si>
  <si>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</si>
  <si>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</si>
  <si>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</si>
  <si>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</si>
  <si>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</si>
  <si>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</si>
  <si>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</si>
  <si>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</si>
  <si>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</si>
  <si>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</si>
  <si>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</si>
  <si>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</si>
  <si>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</si>
  <si>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</si>
  <si>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</si>
  <si>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</si>
  <si>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</si>
  <si>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PLANTIO DE GRAMA ESMERALDA OU SÃO CARLOS OU CURITIBANA, EM PLACAS. AF_05/2022</t>
  </si>
  <si>
    <t>PAR DE TABELAS DE BASQUETE DE COMPENSADO NAVAL, COM AROS E REDES - FORNECIMENTO E INSTALAÇÃO. AF_03/2022</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</si>
  <si>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</si>
  <si>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</si>
  <si>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</si>
  <si>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</si>
  <si>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</si>
  <si>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</si>
  <si>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</si>
  <si>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</si>
  <si>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</si>
  <si>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</si>
  <si>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</si>
  <si>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</si>
  <si>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</si>
  <si>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</si>
  <si>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</si>
  <si>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</si>
  <si>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</si>
  <si>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</si>
  <si>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</si>
  <si>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</si>
  <si>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</si>
  <si>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</si>
  <si>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</si>
  <si>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</si>
  <si>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</si>
  <si>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</si>
  <si>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</si>
  <si>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</si>
  <si>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</si>
  <si>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</si>
  <si>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</si>
  <si>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</si>
  <si>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</si>
  <si>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</si>
  <si>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</si>
  <si>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</si>
  <si>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</si>
  <si>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</si>
  <si>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</si>
  <si>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</si>
  <si>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</si>
  <si>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</si>
  <si>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</si>
  <si>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</si>
  <si>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</si>
  <si>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</si>
  <si>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</si>
  <si>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</si>
  <si>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</si>
  <si>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</si>
  <si>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</si>
  <si>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</si>
  <si>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</si>
  <si>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</si>
  <si>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</si>
  <si>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</si>
  <si>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</si>
  <si>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</si>
  <si>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</si>
  <si>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</si>
  <si>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</si>
  <si>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</si>
  <si>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</si>
  <si>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</si>
  <si>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</si>
  <si>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</si>
  <si>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</si>
  <si>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</si>
  <si>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</si>
  <si>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</si>
  <si>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</si>
  <si>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</si>
  <si>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</si>
  <si>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</si>
  <si>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</si>
  <si>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</si>
  <si>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</si>
  <si>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</si>
  <si>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</si>
  <si>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</si>
  <si>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</si>
  <si>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12.3.7</t>
  </si>
  <si>
    <t>CORTE DE JUNTAS</t>
  </si>
  <si>
    <t>MÁQUINA DEMARCADORA DE FAIXA DE TRÁFEGO À FRIO, AUTOPROPELIDA, POTÊNCIA 38 HP - CHP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</si>
  <si>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</si>
  <si>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</si>
  <si>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</si>
  <si>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</si>
  <si>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</si>
  <si>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</si>
  <si>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</si>
  <si>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</si>
  <si>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</si>
  <si>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</si>
  <si>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</si>
  <si>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</si>
  <si>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</si>
  <si>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</si>
  <si>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</si>
  <si>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</si>
  <si>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</si>
  <si>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</si>
  <si>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</si>
  <si>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</si>
  <si>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</si>
  <si>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</si>
  <si>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</si>
  <si>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</si>
  <si>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</si>
  <si>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</si>
  <si>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</si>
  <si>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</si>
  <si>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</si>
  <si>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</si>
  <si>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</si>
  <si>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</si>
  <si>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</si>
  <si>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</si>
  <si>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</si>
  <si>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</si>
  <si>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</si>
  <si>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</si>
  <si>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</si>
  <si>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</si>
  <si>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</si>
  <si>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</si>
  <si>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</si>
  <si>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</si>
  <si>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</si>
  <si>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</si>
  <si>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</si>
  <si>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</si>
  <si>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12.3.17</t>
  </si>
  <si>
    <t>MANÔMETROS</t>
  </si>
  <si>
    <t>MANÔMETRO 0 A 200 PSI (0 A 14 KGF/CM2), D = 50MM - FORNECIMENTO E INSTALAÇÃO. AF_10/2020</t>
  </si>
  <si>
    <t>MANOMETRO 0 A 200 PSI (0 A 14 KGF/CM2), D = 50MM - FORNECIMENTO E COLOCACAO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</si>
  <si>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</si>
  <si>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</si>
  <si>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</si>
  <si>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</si>
  <si>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</si>
  <si>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</si>
  <si>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</si>
  <si>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</si>
  <si>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</si>
  <si>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</si>
  <si>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</si>
  <si>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</si>
  <si>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</si>
  <si>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</si>
  <si>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</si>
  <si>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</si>
  <si>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</si>
  <si>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</si>
  <si>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</si>
  <si>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</si>
  <si>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</si>
  <si>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</si>
  <si>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</si>
  <si>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</si>
  <si>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</si>
  <si>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</si>
  <si>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</si>
  <si>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</si>
  <si>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</si>
  <si>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</si>
  <si>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</si>
  <si>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</si>
  <si>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</si>
  <si>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</si>
  <si>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</si>
  <si>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</si>
  <si>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</si>
  <si>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</si>
  <si>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</si>
  <si>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</si>
  <si>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</si>
  <si>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</si>
  <si>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</si>
  <si>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</si>
  <si>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</si>
  <si>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</si>
  <si>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</si>
  <si>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</si>
  <si>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</si>
  <si>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</si>
  <si>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</si>
  <si>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</si>
  <si>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</si>
  <si>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</si>
  <si>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</si>
  <si>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</si>
  <si>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</si>
  <si>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</si>
  <si>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</si>
  <si>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</si>
  <si>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</si>
  <si>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</si>
  <si>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</si>
  <si>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</si>
  <si>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</si>
  <si>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</si>
  <si>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</si>
  <si>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</si>
  <si>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</si>
  <si>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</si>
  <si>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</si>
  <si>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</si>
  <si>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</si>
  <si>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</si>
  <si>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</si>
  <si>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</si>
  <si>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</si>
  <si>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</si>
  <si>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</si>
  <si>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</si>
  <si>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</si>
  <si>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</si>
  <si>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</si>
  <si>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</si>
  <si>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</si>
  <si>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</si>
  <si>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</si>
  <si>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</si>
  <si>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</si>
  <si>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</si>
  <si>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</si>
  <si>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</si>
  <si>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</si>
  <si>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</si>
  <si>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</si>
  <si>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</si>
  <si>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</si>
  <si>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</si>
  <si>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</si>
  <si>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</si>
  <si>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</si>
  <si>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</si>
  <si>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</si>
  <si>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</si>
  <si>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</si>
  <si>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</si>
  <si>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</si>
  <si>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</si>
  <si>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</si>
  <si>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</si>
  <si>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</si>
  <si>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</si>
  <si>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</si>
  <si>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</si>
  <si>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</si>
  <si>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</si>
  <si>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</si>
  <si>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</si>
  <si>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</si>
  <si>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</si>
  <si>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</si>
  <si>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</si>
  <si>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</si>
  <si>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</si>
  <si>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</si>
  <si>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</si>
  <si>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</si>
  <si>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</si>
  <si>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</si>
  <si>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</si>
  <si>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</si>
  <si>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</si>
  <si>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</si>
  <si>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</si>
  <si>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</si>
  <si>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</si>
  <si>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</si>
  <si>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</si>
  <si>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</si>
  <si>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</si>
  <si>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</si>
  <si>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</si>
  <si>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</si>
  <si>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</si>
  <si>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</si>
  <si>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</si>
  <si>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</si>
  <si>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</si>
  <si>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</si>
  <si>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</si>
  <si>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</si>
  <si>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</si>
  <si>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</si>
  <si>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</si>
  <si>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</si>
  <si>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</si>
  <si>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</si>
  <si>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</si>
  <si>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</si>
  <si>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</si>
  <si>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</si>
  <si>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</si>
  <si>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</si>
  <si>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</si>
  <si>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</si>
  <si>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</si>
  <si>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</si>
  <si>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</si>
  <si>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</si>
  <si>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</si>
  <si>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</si>
  <si>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</si>
  <si>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</si>
  <si>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</si>
  <si>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</si>
  <si>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</si>
  <si>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</si>
  <si>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</si>
  <si>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</si>
  <si>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</si>
  <si>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</si>
  <si>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</si>
  <si>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</si>
  <si>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</si>
  <si>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</si>
  <si>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</si>
  <si>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</si>
  <si>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</si>
  <si>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</si>
  <si>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</si>
  <si>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</si>
  <si>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</si>
  <si>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</si>
  <si>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</si>
  <si>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</si>
  <si>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</si>
  <si>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</si>
  <si>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</si>
  <si>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</si>
  <si>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</si>
  <si>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</si>
  <si>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</si>
  <si>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</si>
  <si>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</si>
  <si>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</si>
  <si>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</si>
  <si>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</si>
  <si>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</si>
  <si>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</si>
  <si>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</si>
  <si>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</si>
  <si>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</si>
  <si>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</si>
  <si>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</si>
  <si>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</si>
  <si>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</si>
  <si>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</si>
  <si>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</si>
  <si>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</si>
  <si>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</si>
  <si>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</si>
  <si>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</si>
  <si>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</si>
  <si>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</si>
  <si>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</si>
  <si>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</si>
  <si>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</si>
  <si>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</si>
  <si>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</si>
  <si>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</si>
  <si>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</si>
  <si>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</si>
  <si>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</si>
  <si>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</si>
  <si>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</si>
  <si>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</si>
  <si>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</si>
  <si>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</si>
  <si>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</si>
  <si>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</si>
  <si>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</si>
  <si>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</si>
  <si>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</si>
  <si>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</si>
  <si>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</si>
  <si>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</si>
  <si>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</si>
  <si>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</si>
  <si>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</si>
  <si>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</si>
  <si>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</si>
  <si>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</si>
  <si>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</si>
  <si>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</si>
  <si>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</si>
  <si>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</si>
  <si>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</si>
  <si>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</si>
  <si>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</si>
  <si>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</si>
  <si>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</si>
  <si>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</si>
  <si>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</si>
  <si>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</si>
  <si>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</si>
  <si>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</si>
  <si>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</si>
  <si>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</si>
  <si>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</si>
  <si>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</si>
  <si>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</si>
  <si>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</si>
  <si>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</si>
  <si>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</si>
  <si>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</si>
  <si>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</si>
  <si>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</si>
  <si>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</si>
  <si>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</si>
  <si>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</si>
  <si>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</si>
  <si>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</si>
  <si>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</si>
  <si>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</si>
  <si>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</si>
  <si>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</si>
  <si>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</si>
  <si>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</si>
  <si>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</si>
  <si>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</si>
  <si>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</si>
  <si>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</si>
  <si>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</si>
  <si>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</si>
  <si>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</si>
  <si>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</si>
  <si>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</si>
  <si>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</si>
  <si>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</si>
  <si>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</si>
  <si>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</si>
  <si>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</si>
  <si>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</si>
  <si>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</si>
  <si>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</si>
  <si>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</si>
  <si>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</si>
  <si>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</si>
  <si>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</si>
  <si>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</si>
  <si>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</si>
  <si>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</si>
  <si>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</si>
  <si>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</si>
  <si>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</si>
  <si>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</si>
  <si>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</si>
  <si>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</si>
  <si>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</si>
  <si>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</si>
  <si>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</si>
  <si>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</si>
  <si>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</si>
  <si>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</si>
  <si>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</si>
  <si>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</si>
  <si>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</si>
  <si>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</si>
  <si>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</si>
  <si>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</si>
  <si>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</si>
  <si>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</si>
  <si>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</si>
  <si>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</si>
  <si>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</si>
  <si>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</si>
  <si>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</si>
  <si>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</si>
  <si>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</si>
  <si>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</si>
  <si>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</si>
  <si>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</si>
  <si>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</si>
  <si>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</si>
  <si>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</si>
  <si>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</si>
  <si>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</si>
  <si>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</si>
  <si>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</si>
  <si>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</si>
  <si>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</si>
  <si>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</si>
  <si>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</si>
  <si>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</si>
  <si>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</si>
  <si>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</si>
  <si>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</si>
  <si>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</si>
  <si>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</si>
  <si>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</si>
  <si>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</si>
  <si>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</si>
  <si>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</si>
  <si>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</si>
  <si>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</si>
  <si>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</si>
  <si>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</si>
  <si>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</si>
  <si>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</si>
  <si>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</si>
  <si>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</si>
  <si>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</si>
  <si>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</si>
  <si>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</si>
  <si>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</si>
  <si>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</si>
  <si>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</si>
  <si>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</si>
  <si>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</si>
  <si>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</si>
  <si>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</si>
  <si>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</si>
  <si>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</si>
  <si>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</si>
  <si>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</si>
  <si>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</si>
  <si>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</si>
  <si>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</si>
  <si>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</si>
  <si>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</si>
  <si>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</si>
  <si>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</si>
  <si>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</si>
  <si>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</si>
  <si>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</si>
  <si>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</si>
  <si>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</si>
  <si>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</si>
  <si>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</si>
  <si>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</si>
  <si>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</si>
  <si>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</si>
  <si>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</si>
  <si>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</si>
  <si>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</si>
  <si>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</si>
  <si>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</si>
  <si>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</si>
  <si>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</si>
  <si>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</si>
  <si>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</si>
  <si>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</si>
  <si>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</si>
  <si>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</si>
  <si>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</si>
  <si>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</si>
  <si>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</si>
  <si>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</si>
  <si>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</si>
  <si>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</si>
  <si>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</si>
  <si>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</si>
  <si>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</si>
  <si>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</si>
  <si>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</si>
  <si>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</si>
  <si>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</si>
  <si>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</si>
  <si>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</si>
  <si>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</si>
  <si>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</si>
  <si>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</si>
  <si>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</si>
  <si>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</si>
  <si>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</si>
  <si>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</si>
  <si>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</si>
  <si>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</si>
  <si>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</si>
  <si>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</si>
  <si>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</si>
  <si>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</si>
  <si>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</si>
  <si>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</si>
  <si>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</si>
  <si>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</si>
  <si>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</si>
  <si>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</si>
  <si>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</si>
  <si>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</si>
  <si>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</si>
  <si>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</si>
  <si>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</si>
  <si>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</si>
  <si>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</si>
  <si>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</si>
  <si>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</si>
  <si>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</si>
  <si>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</si>
  <si>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</si>
  <si>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</si>
  <si>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</si>
  <si>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</si>
  <si>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</si>
  <si>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</si>
  <si>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</si>
  <si>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</si>
  <si>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</si>
  <si>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</si>
  <si>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</si>
  <si>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</si>
  <si>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</si>
  <si>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</si>
  <si>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</si>
  <si>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</si>
  <si>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</si>
  <si>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</si>
  <si>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</si>
  <si>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</si>
  <si>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</si>
  <si>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</si>
  <si>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</si>
  <si>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</si>
  <si>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</si>
  <si>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</si>
  <si>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</si>
  <si>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</si>
  <si>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</si>
  <si>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</si>
  <si>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</si>
  <si>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</si>
  <si>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</si>
  <si>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</si>
  <si>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</si>
  <si>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</si>
  <si>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</si>
  <si>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</si>
  <si>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</si>
  <si>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</si>
  <si>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</si>
  <si>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</si>
  <si>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</si>
  <si>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</si>
  <si>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</si>
  <si>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</si>
  <si>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</si>
  <si>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</si>
  <si>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</si>
  <si>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</si>
  <si>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</si>
  <si>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</si>
  <si>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</si>
  <si>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</si>
  <si>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</si>
  <si>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</si>
  <si>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</si>
  <si>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</si>
  <si>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</si>
  <si>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</si>
  <si>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</si>
  <si>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</si>
  <si>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</si>
  <si>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</si>
  <si>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</si>
  <si>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</si>
  <si>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</si>
  <si>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</si>
  <si>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</si>
  <si>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</si>
  <si>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</si>
  <si>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</si>
  <si>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</si>
  <si>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</si>
  <si>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</si>
  <si>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</si>
  <si>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</si>
  <si>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</si>
  <si>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</si>
  <si>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</si>
  <si>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</si>
  <si>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</si>
  <si>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</si>
  <si>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</si>
  <si>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</si>
  <si>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</si>
  <si>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</si>
  <si>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</si>
  <si>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</si>
  <si>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</si>
  <si>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</si>
  <si>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</si>
  <si>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</si>
  <si>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</si>
  <si>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</si>
  <si>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</si>
  <si>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</si>
  <si>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</si>
  <si>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</si>
  <si>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</si>
  <si>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</si>
  <si>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</si>
  <si>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</si>
  <si>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</si>
  <si>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</si>
  <si>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</si>
  <si>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</si>
  <si>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</si>
  <si>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</si>
  <si>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</si>
  <si>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</si>
  <si>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</si>
  <si>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</si>
  <si>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</si>
  <si>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</si>
  <si>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</si>
  <si>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</si>
  <si>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</si>
  <si>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</si>
  <si>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</si>
  <si>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</si>
  <si>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</si>
  <si>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</si>
  <si>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</si>
  <si>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</si>
  <si>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</si>
  <si>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</si>
  <si>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</si>
  <si>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</si>
  <si>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</si>
  <si>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</si>
  <si>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</si>
  <si>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</si>
  <si>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</si>
  <si>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</si>
  <si>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</si>
  <si>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</si>
  <si>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</si>
  <si>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</si>
  <si>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</si>
  <si>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</si>
  <si>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</si>
  <si>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</si>
  <si>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</si>
  <si>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</si>
  <si>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</si>
  <si>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</si>
  <si>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</si>
  <si>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</si>
  <si>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</si>
  <si>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</si>
  <si>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</si>
  <si>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</si>
  <si>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</si>
  <si>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</si>
  <si>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</si>
  <si>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</si>
  <si>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</si>
  <si>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</si>
  <si>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</si>
  <si>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</si>
  <si>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</si>
  <si>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</si>
  <si>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</si>
  <si>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</si>
  <si>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</si>
  <si>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</si>
  <si>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</si>
  <si>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</si>
  <si>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</si>
  <si>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</si>
  <si>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</si>
  <si>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</si>
  <si>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</si>
  <si>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</si>
  <si>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</si>
  <si>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</si>
  <si>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</si>
  <si>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</si>
  <si>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</si>
  <si>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</si>
  <si>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</si>
  <si>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</si>
  <si>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</si>
  <si>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</si>
  <si>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</si>
  <si>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</si>
  <si>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</si>
  <si>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</si>
  <si>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</si>
  <si>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</si>
  <si>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REFERÊNCIA  :  SINAPI MAIO 2022</t>
  </si>
  <si>
    <r>
      <t xml:space="preserve">SINAPI MAIO 2022 - </t>
    </r>
    <r>
      <rPr>
        <b/>
        <u/>
        <sz val="8"/>
        <color rgb="FFFF0000"/>
        <rFont val="Arial"/>
        <family val="2"/>
      </rPr>
      <t>SEM DESONERAÇÃO</t>
    </r>
  </si>
  <si>
    <t>SINAPI MAIO 2022 - SEM DESONERAÇÃO</t>
  </si>
  <si>
    <t>LOCAÇÃO DE CONTAINER - ESCRITÓTIO COM BANHEIRO - 6,20 X 2,40 M</t>
  </si>
  <si>
    <t>LOCAÇÃO DE CONTAINER - BANHEIRO COM CHUVEIRO E VASOS  - 4,30 X 2,30 M</t>
  </si>
  <si>
    <t>LOCAÇÃO DE CONTAINER - ALMOXARIFADO SEM BANHEIRO - 6,00 X 2,40 M</t>
  </si>
  <si>
    <r>
      <t xml:space="preserve">CÁLCULO DO </t>
    </r>
    <r>
      <rPr>
        <b/>
        <i/>
        <u/>
        <sz val="8"/>
        <rFont val="Arial"/>
        <family val="2"/>
      </rPr>
      <t>BDI</t>
    </r>
    <r>
      <rPr>
        <b/>
        <sz val="8"/>
        <rFont val="Arial"/>
        <family val="2"/>
      </rPr>
      <t xml:space="preserve"> - RESOLUÇÃO CONJUNTA SEIL/DER Nº 001/2012</t>
    </r>
  </si>
  <si>
    <t>SULINA</t>
  </si>
  <si>
    <t>ILUMINAÇÃO DO ESTÁDIO</t>
  </si>
  <si>
    <t>53</t>
  </si>
  <si>
    <t>01</t>
  </si>
  <si>
    <t>PL</t>
  </si>
  <si>
    <t>Tipo</t>
  </si>
  <si>
    <t>Banco</t>
  </si>
  <si>
    <t>Código</t>
  </si>
  <si>
    <t>Descrição</t>
  </si>
  <si>
    <t>Classe/Tipo</t>
  </si>
  <si>
    <t>Unidade</t>
  </si>
  <si>
    <t>Quantidade</t>
  </si>
  <si>
    <t>unitario</t>
  </si>
  <si>
    <t>Total</t>
  </si>
  <si>
    <t>Composição</t>
  </si>
  <si>
    <t>LUMINÁRIA TIPO REFLETOR LED DE ALTA LUMINOSIDADE (1000W C/ 125 LM/W) , PARA USO EXTERNO COM CURVA IES E CATÁLOGO TÉCNICO - DIVIDIDA EM 10 MÓDULOS DE 100W, INCLUSIVE FERRAGENS PARA FIXAÇÃO - FORNECIMENTO E INSTALAÇÃO</t>
  </si>
  <si>
    <t>INSTALACAO ELETRICA/ELETRIFICACAO E ILUMINACAO EXTERNA</t>
  </si>
  <si>
    <t>Composição Auxiliar</t>
  </si>
  <si>
    <t>SEDI - SERVICOS DIVERSOS</t>
  </si>
  <si>
    <t>Cotação</t>
  </si>
  <si>
    <t>LUMINARIA DE LED PARA ILUMINACAO PUBLICA, DE 98 W ATE 137 W, INVOLUCRO EM ALUMINIO OU ACO INOX</t>
  </si>
  <si>
    <t>Material</t>
  </si>
  <si>
    <t xml:space="preserve">UN    </t>
  </si>
  <si>
    <t>COMPOSIÇÃO</t>
  </si>
  <si>
    <t>DISPOSITIVO DPS CLASSE II, 1 POLO, TENSAO MAXIMA DE 175 V, CORRENTE MAXIMA DE *20* KA (TIPO AC)</t>
  </si>
  <si>
    <t>POSTE DE CONCRETO ARMADO DE SECAO CIRCULAR, EXTENSAO DE 13,00 M, RESISTENCIA DE 1000 DAN, TIPO C-23</t>
  </si>
  <si>
    <t>88247</t>
  </si>
  <si>
    <t>88264</t>
  </si>
  <si>
    <t>SINAPI-I</t>
  </si>
  <si>
    <t>81,92</t>
  </si>
  <si>
    <t>POSTE DE CONCRETO ARMADO DE SECAO DUPLO T, EXTENSAO DE 10,00 M, RESISTENCIA DE 150 DAN, TIPO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</si>
</sst>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0\ &quot;/m2&quot;_);[Red]\(#,##0.00\ &quot;/m2&quot;\)"/>
    <numFmt numFmtId="166" formatCode="#,##0.00\ &quot;m2&quot;"/>
    <numFmt numFmtId="167" formatCode="d/m/yy;@"/>
    <numFmt numFmtId="168" formatCode="#,##0_ ;[Red]\-#,##0\ "/>
    <numFmt numFmtId="169" formatCode="&quot;R$&quot;#,##0.00_);\(&quot;R$&quot;#,##0.00\)"/>
    <numFmt numFmtId="170" formatCode="0.0%"/>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color indexed="9"/>
      <name val="Arial"/>
      <family val="2"/>
    </font>
    <font>
      <sz val="8"/>
      <name val="Arial"/>
      <family val="2"/>
    </font>
    <font>
      <b/>
      <sz val="8"/>
      <name val="Arial"/>
      <family val="2"/>
    </font>
    <font>
      <b/>
      <sz val="16"/>
      <name val="Arial"/>
      <family val="2"/>
    </font>
    <font>
      <b/>
      <sz val="12"/>
      <name val="Arial"/>
      <family val="2"/>
    </font>
    <font>
      <b/>
      <sz val="10"/>
      <name val="Arial"/>
      <family val="2"/>
    </font>
    <font>
      <b/>
      <sz val="10"/>
      <color indexed="8"/>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b/>
      <sz val="10"/>
      <color theme="1"/>
      <name val="Arial"/>
      <family val="2"/>
    </font>
    <font>
      <sz val="10"/>
      <color theme="0"/>
      <name val="Arial"/>
      <family val="2"/>
    </font>
    <font>
      <sz val="10"/>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0"/>
      <name val="Algerian"/>
      <family val="5"/>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8"/>
      <name val="MS Sans Serif"/>
    </font>
    <font>
      <b/>
      <sz val="14"/>
      <color theme="1"/>
      <name val="Arial"/>
      <family val="2"/>
    </font>
    <font>
      <b/>
      <sz val="8"/>
      <color indexed="10"/>
      <name val="Arial"/>
      <family val="2"/>
    </font>
    <font>
      <b/>
      <u/>
      <sz val="8"/>
      <color rgb="FFFF0000"/>
      <name val="Arial"/>
      <family val="2"/>
    </font>
    <font>
      <sz val="8"/>
      <color rgb="FFFF0000"/>
      <name val="Arial"/>
      <family val="2"/>
    </font>
    <font>
      <sz val="16"/>
      <name val="Arial"/>
      <family val="2"/>
    </font>
    <font>
      <sz val="12"/>
      <name val="Times New Roman"/>
      <family val="1"/>
    </font>
    <font>
      <sz val="12"/>
      <name val="Tahoma"/>
      <family val="2"/>
    </font>
    <font>
      <b/>
      <sz val="12"/>
      <name val="Times New Roman"/>
      <family val="1"/>
    </font>
    <font>
      <sz val="12"/>
      <name val="Times New Roman"/>
      <family val="2"/>
    </font>
    <font>
      <sz val="8"/>
      <color indexed="8"/>
      <name val="Arial"/>
      <family val="2"/>
    </font>
    <font>
      <sz val="8"/>
      <color theme="1"/>
      <name val="Arial"/>
      <family val="2"/>
    </font>
    <font>
      <b/>
      <sz val="8"/>
      <color indexed="60"/>
      <name val="Arial"/>
      <family val="2"/>
    </font>
    <font>
      <b/>
      <i/>
      <u/>
      <sz val="8"/>
      <name val="Arial"/>
      <family val="2"/>
    </font>
    <font>
      <sz val="8"/>
      <color theme="0"/>
      <name val="Arial"/>
      <family val="2"/>
    </font>
    <font>
      <b/>
      <sz val="8"/>
      <color theme="0"/>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0.249977111117893"/>
        <bgColor indexed="64"/>
      </patternFill>
    </fill>
  </fills>
  <borders count="156">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right style="hair">
        <color indexed="64"/>
      </right>
      <top style="hair">
        <color auto="1"/>
      </top>
      <bottom style="dashDotDot">
        <color auto="1"/>
      </bottom>
      <diagonal/>
    </border>
    <border>
      <left style="hair">
        <color indexed="64"/>
      </left>
      <right style="medium">
        <color indexed="64"/>
      </right>
      <top/>
      <bottom style="dashDotDot">
        <color auto="1"/>
      </bottom>
      <diagonal/>
    </border>
    <border>
      <left/>
      <right style="thin">
        <color indexed="64"/>
      </right>
      <top/>
      <bottom/>
      <diagonal/>
    </border>
    <border>
      <left style="thin">
        <color indexed="64"/>
      </left>
      <right style="hair">
        <color indexed="64"/>
      </right>
      <top/>
      <bottom/>
      <diagonal/>
    </border>
  </borders>
  <cellStyleXfs count="26">
    <xf numFmtId="0" fontId="0" fillId="0" borderId="0"/>
    <xf numFmtId="0" fontId="11"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25" fillId="0" borderId="0"/>
    <xf numFmtId="0" fontId="26" fillId="0" borderId="0"/>
    <xf numFmtId="0" fontId="1" fillId="0" borderId="0"/>
    <xf numFmtId="0" fontId="5" fillId="0" borderId="0"/>
    <xf numFmtId="0" fontId="5" fillId="0" borderId="0"/>
    <xf numFmtId="164" fontId="5"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728">
    <xf numFmtId="0" fontId="0" fillId="0" borderId="0" xfId="0"/>
    <xf numFmtId="0" fontId="5" fillId="0" borderId="0" xfId="0" applyFont="1"/>
    <xf numFmtId="49" fontId="6" fillId="0" borderId="53" xfId="0" applyNumberFormat="1" applyFont="1" applyBorder="1" applyAlignment="1">
      <alignment horizontal="center"/>
    </xf>
    <xf numFmtId="0" fontId="12" fillId="0" borderId="28" xfId="0" applyFont="1" applyBorder="1"/>
    <xf numFmtId="4" fontId="6" fillId="0" borderId="6" xfId="2" applyNumberFormat="1" applyFont="1" applyBorder="1"/>
    <xf numFmtId="49" fontId="6" fillId="0" borderId="6" xfId="2" applyNumberFormat="1" applyFont="1" applyBorder="1"/>
    <xf numFmtId="2" fontId="5" fillId="0" borderId="0" xfId="0" applyNumberFormat="1" applyFont="1"/>
    <xf numFmtId="1" fontId="6" fillId="0" borderId="6" xfId="2" applyNumberFormat="1" applyFont="1" applyBorder="1" applyAlignment="1">
      <alignment horizontal="center"/>
    </xf>
    <xf numFmtId="0" fontId="3" fillId="0" borderId="0" xfId="9" applyProtection="1">
      <protection locked="0"/>
    </xf>
    <xf numFmtId="2" fontId="9" fillId="5" borderId="74" xfId="9" applyNumberFormat="1" applyFont="1" applyFill="1" applyBorder="1" applyAlignment="1" applyProtection="1">
      <alignment horizontal="left"/>
      <protection locked="0"/>
    </xf>
    <xf numFmtId="0" fontId="9" fillId="5" borderId="18" xfId="9" applyFont="1" applyFill="1" applyBorder="1" applyAlignment="1" applyProtection="1">
      <alignment horizontal="left"/>
      <protection locked="0"/>
    </xf>
    <xf numFmtId="1" fontId="9" fillId="5" borderId="19" xfId="9" applyNumberFormat="1" applyFont="1" applyFill="1" applyBorder="1" applyAlignment="1" applyProtection="1">
      <alignment horizontal="center"/>
      <protection locked="0"/>
    </xf>
    <xf numFmtId="4" fontId="6" fillId="5" borderId="77" xfId="9" applyNumberFormat="1" applyFont="1" applyFill="1" applyBorder="1" applyAlignment="1" applyProtection="1">
      <alignment horizontal="center"/>
      <protection locked="0"/>
    </xf>
    <xf numFmtId="10" fontId="6" fillId="0" borderId="78" xfId="10" applyNumberFormat="1" applyFont="1" applyFill="1" applyBorder="1" applyAlignment="1" applyProtection="1">
      <alignment horizontal="center"/>
    </xf>
    <xf numFmtId="49" fontId="9" fillId="5" borderId="80" xfId="9" applyNumberFormat="1" applyFont="1" applyFill="1" applyBorder="1" applyProtection="1">
      <protection locked="0"/>
    </xf>
    <xf numFmtId="0" fontId="9" fillId="5" borderId="4" xfId="9" applyFont="1" applyFill="1" applyBorder="1" applyProtection="1">
      <protection locked="0"/>
    </xf>
    <xf numFmtId="0" fontId="9" fillId="5" borderId="4" xfId="9" applyFont="1" applyFill="1" applyBorder="1" applyAlignment="1" applyProtection="1">
      <alignment horizontal="left"/>
      <protection locked="0"/>
    </xf>
    <xf numFmtId="1" fontId="9" fillId="5" borderId="82" xfId="9" applyNumberFormat="1" applyFont="1" applyFill="1" applyBorder="1" applyAlignment="1" applyProtection="1">
      <alignment horizontal="center"/>
      <protection locked="0"/>
    </xf>
    <xf numFmtId="1" fontId="6" fillId="5" borderId="82" xfId="9" applyNumberFormat="1" applyFont="1" applyFill="1" applyBorder="1" applyAlignment="1" applyProtection="1">
      <alignment horizontal="center"/>
      <protection locked="0"/>
    </xf>
    <xf numFmtId="4" fontId="6" fillId="5" borderId="86" xfId="9" applyNumberFormat="1" applyFont="1" applyFill="1" applyBorder="1" applyAlignment="1" applyProtection="1">
      <alignment horizontal="center"/>
      <protection locked="0"/>
    </xf>
    <xf numFmtId="10" fontId="6" fillId="0" borderId="87" xfId="10" applyNumberFormat="1" applyFont="1" applyFill="1" applyBorder="1" applyAlignment="1" applyProtection="1">
      <alignment horizontal="center"/>
    </xf>
    <xf numFmtId="10" fontId="5" fillId="0" borderId="91" xfId="10" applyNumberFormat="1" applyFont="1" applyFill="1" applyBorder="1" applyProtection="1"/>
    <xf numFmtId="0" fontId="9" fillId="4" borderId="44" xfId="9" applyFont="1" applyFill="1" applyBorder="1" applyAlignment="1" applyProtection="1">
      <alignment horizontal="center"/>
      <protection locked="0"/>
    </xf>
    <xf numFmtId="1" fontId="9" fillId="7" borderId="66" xfId="9" applyNumberFormat="1" applyFont="1" applyFill="1" applyBorder="1" applyAlignment="1" applyProtection="1">
      <alignment horizontal="center"/>
      <protection locked="0"/>
    </xf>
    <xf numFmtId="0" fontId="3" fillId="0" borderId="0" xfId="9" applyAlignment="1" applyProtection="1">
      <alignment horizontal="center"/>
      <protection locked="0"/>
    </xf>
    <xf numFmtId="40" fontId="5" fillId="2" borderId="111" xfId="9" applyNumberFormat="1" applyFont="1" applyFill="1" applyBorder="1" applyProtection="1">
      <protection locked="0"/>
    </xf>
    <xf numFmtId="10" fontId="5" fillId="2" borderId="34" xfId="10" applyNumberFormat="1" applyFont="1" applyFill="1" applyBorder="1" applyProtection="1"/>
    <xf numFmtId="40" fontId="3" fillId="0" borderId="0" xfId="9" applyNumberFormat="1" applyProtection="1">
      <protection locked="0"/>
    </xf>
    <xf numFmtId="40" fontId="5" fillId="2" borderId="18" xfId="9" applyNumberFormat="1" applyFont="1" applyFill="1" applyBorder="1" applyProtection="1">
      <protection locked="0"/>
    </xf>
    <xf numFmtId="9" fontId="5" fillId="2" borderId="112" xfId="10" applyFont="1" applyFill="1" applyBorder="1" applyProtection="1"/>
    <xf numFmtId="40" fontId="5" fillId="2" borderId="113" xfId="9" applyNumberFormat="1" applyFont="1" applyFill="1" applyBorder="1" applyProtection="1">
      <protection locked="0"/>
    </xf>
    <xf numFmtId="10" fontId="5" fillId="2" borderId="30" xfId="10" applyNumberFormat="1" applyFont="1" applyFill="1" applyBorder="1" applyProtection="1"/>
    <xf numFmtId="9" fontId="5" fillId="2" borderId="115" xfId="10" applyFont="1" applyFill="1" applyBorder="1" applyProtection="1"/>
    <xf numFmtId="40" fontId="20" fillId="2" borderId="117" xfId="9" applyNumberFormat="1" applyFont="1" applyFill="1" applyBorder="1" applyProtection="1">
      <protection locked="0"/>
    </xf>
    <xf numFmtId="10" fontId="20" fillId="2" borderId="119" xfId="10" applyNumberFormat="1" applyFont="1" applyFill="1" applyBorder="1" applyProtection="1"/>
    <xf numFmtId="10" fontId="20" fillId="2" borderId="121" xfId="10" applyNumberFormat="1" applyFont="1" applyFill="1" applyBorder="1" applyProtection="1"/>
    <xf numFmtId="10" fontId="20" fillId="2" borderId="122" xfId="10" applyNumberFormat="1" applyFont="1" applyFill="1" applyBorder="1" applyProtection="1">
      <protection locked="0"/>
    </xf>
    <xf numFmtId="10" fontId="20" fillId="2" borderId="123" xfId="10" applyNumberFormat="1" applyFont="1" applyFill="1" applyBorder="1" applyProtection="1"/>
    <xf numFmtId="10" fontId="20" fillId="2" borderId="124" xfId="10" applyNumberFormat="1" applyFont="1" applyFill="1" applyBorder="1" applyProtection="1"/>
    <xf numFmtId="10" fontId="20" fillId="2" borderId="108" xfId="10" applyNumberFormat="1" applyFont="1" applyFill="1" applyBorder="1" applyProtection="1"/>
    <xf numFmtId="10" fontId="20" fillId="2" borderId="125" xfId="10" applyNumberFormat="1" applyFont="1" applyFill="1" applyBorder="1" applyProtection="1">
      <protection locked="0"/>
    </xf>
    <xf numFmtId="10" fontId="20" fillId="2" borderId="0" xfId="10" applyNumberFormat="1" applyFont="1" applyFill="1" applyBorder="1" applyProtection="1"/>
    <xf numFmtId="10" fontId="22" fillId="5" borderId="127" xfId="10" applyNumberFormat="1" applyFont="1" applyFill="1" applyBorder="1" applyAlignment="1" applyProtection="1">
      <alignment horizontal="center"/>
    </xf>
    <xf numFmtId="0" fontId="9" fillId="5" borderId="46" xfId="9" applyFont="1" applyFill="1" applyBorder="1" applyAlignment="1" applyProtection="1">
      <alignment horizontal="left" vertical="top"/>
      <protection locked="0"/>
    </xf>
    <xf numFmtId="0" fontId="9" fillId="5" borderId="1" xfId="9" applyFont="1" applyFill="1" applyBorder="1" applyProtection="1">
      <protection locked="0"/>
    </xf>
    <xf numFmtId="0" fontId="9" fillId="5" borderId="128" xfId="9" applyFont="1" applyFill="1" applyBorder="1" applyProtection="1">
      <protection locked="0"/>
    </xf>
    <xf numFmtId="0" fontId="9" fillId="5" borderId="1" xfId="9" applyFont="1" applyFill="1" applyBorder="1" applyAlignment="1" applyProtection="1">
      <alignment horizontal="left" vertical="top"/>
      <protection locked="0"/>
    </xf>
    <xf numFmtId="0" fontId="9" fillId="5" borderId="1" xfId="9" applyFont="1" applyFill="1" applyBorder="1" applyAlignment="1" applyProtection="1">
      <alignment horizontal="centerContinuous" vertical="center"/>
      <protection locked="0"/>
    </xf>
    <xf numFmtId="0" fontId="9" fillId="5" borderId="2" xfId="9" applyFont="1" applyFill="1" applyBorder="1" applyAlignment="1" applyProtection="1">
      <alignment horizontal="centerContinuous" vertical="center"/>
      <protection locked="0"/>
    </xf>
    <xf numFmtId="0" fontId="3" fillId="5" borderId="4" xfId="9" applyFill="1" applyBorder="1" applyProtection="1">
      <protection locked="0"/>
    </xf>
    <xf numFmtId="0" fontId="3" fillId="5" borderId="129" xfId="9" applyFill="1" applyBorder="1" applyProtection="1">
      <protection locked="0"/>
    </xf>
    <xf numFmtId="14" fontId="9" fillId="5" borderId="4" xfId="9" applyNumberFormat="1" applyFont="1" applyFill="1" applyBorder="1" applyAlignment="1" applyProtection="1">
      <alignment horizontal="center" vertical="center"/>
      <protection locked="0"/>
    </xf>
    <xf numFmtId="0" fontId="3" fillId="0" borderId="0" xfId="11" applyFont="1" applyProtection="1">
      <protection locked="0"/>
    </xf>
    <xf numFmtId="4" fontId="9" fillId="8" borderId="8" xfId="2" applyNumberFormat="1" applyFont="1" applyFill="1" applyBorder="1" applyAlignment="1" applyProtection="1">
      <alignment vertical="center"/>
      <protection locked="0"/>
    </xf>
    <xf numFmtId="10" fontId="9" fillId="0" borderId="8" xfId="12" applyNumberFormat="1" applyFont="1" applyFill="1" applyBorder="1" applyAlignment="1" applyProtection="1">
      <alignment vertical="center"/>
    </xf>
    <xf numFmtId="0" fontId="27" fillId="0" borderId="0" xfId="11" applyFont="1" applyAlignment="1">
      <alignment vertical="center"/>
    </xf>
    <xf numFmtId="0" fontId="25" fillId="0" borderId="0" xfId="14" applyAlignment="1">
      <alignment vertical="center"/>
    </xf>
    <xf numFmtId="0" fontId="25" fillId="0" borderId="0" xfId="14" applyAlignment="1" applyProtection="1">
      <alignment vertical="center"/>
      <protection locked="0"/>
    </xf>
    <xf numFmtId="2" fontId="18" fillId="0" borderId="55" xfId="14" applyNumberFormat="1" applyFont="1" applyBorder="1" applyAlignment="1">
      <alignment horizontal="right" vertical="center"/>
    </xf>
    <xf numFmtId="2" fontId="18" fillId="0" borderId="112" xfId="14" applyNumberFormat="1" applyFont="1" applyBorder="1" applyAlignment="1">
      <alignment horizontal="center" vertical="center"/>
    </xf>
    <xf numFmtId="0" fontId="28" fillId="0" borderId="0" xfId="14" applyFont="1" applyAlignment="1">
      <alignment vertical="center"/>
    </xf>
    <xf numFmtId="2" fontId="18" fillId="0" borderId="142" xfId="14" applyNumberFormat="1" applyFont="1" applyBorder="1" applyAlignment="1">
      <alignment horizontal="right" vertical="center"/>
    </xf>
    <xf numFmtId="2" fontId="18" fillId="0" borderId="115" xfId="14" applyNumberFormat="1" applyFont="1" applyBorder="1" applyAlignment="1">
      <alignment horizontal="center" vertical="center"/>
    </xf>
    <xf numFmtId="0" fontId="19" fillId="0" borderId="41" xfId="14" applyFont="1" applyBorder="1" applyAlignment="1">
      <alignment horizontal="right" vertical="center"/>
    </xf>
    <xf numFmtId="2" fontId="19" fillId="0" borderId="8" xfId="14" applyNumberFormat="1" applyFont="1" applyBorder="1" applyAlignment="1">
      <alignment horizontal="center" vertical="center"/>
    </xf>
    <xf numFmtId="2" fontId="25" fillId="0" borderId="0" xfId="14" applyNumberFormat="1" applyAlignment="1" applyProtection="1">
      <alignment vertical="center"/>
      <protection locked="0"/>
    </xf>
    <xf numFmtId="0" fontId="19" fillId="0" borderId="60" xfId="14" applyFont="1" applyBorder="1" applyAlignment="1">
      <alignment vertical="center"/>
    </xf>
    <xf numFmtId="2" fontId="18" fillId="0" borderId="62" xfId="14" applyNumberFormat="1" applyFont="1" applyBorder="1" applyAlignment="1">
      <alignment horizontal="center" vertical="center"/>
    </xf>
    <xf numFmtId="2" fontId="18" fillId="0" borderId="22" xfId="14" applyNumberFormat="1" applyFont="1" applyBorder="1" applyAlignment="1">
      <alignment horizontal="center" vertical="center"/>
    </xf>
    <xf numFmtId="0" fontId="25" fillId="0" borderId="0" xfId="14" quotePrefix="1" applyAlignment="1" applyProtection="1">
      <alignment vertical="center"/>
      <protection locked="0"/>
    </xf>
    <xf numFmtId="2" fontId="18" fillId="9" borderId="52" xfId="14" applyNumberFormat="1" applyFont="1" applyFill="1" applyBorder="1" applyAlignment="1" applyProtection="1">
      <alignment horizontal="center" vertical="center"/>
      <protection locked="0"/>
    </xf>
    <xf numFmtId="2" fontId="18" fillId="9" borderId="22" xfId="14" applyNumberFormat="1" applyFont="1" applyFill="1" applyBorder="1" applyAlignment="1" applyProtection="1">
      <alignment horizontal="center" vertical="center"/>
      <protection locked="0"/>
    </xf>
    <xf numFmtId="164" fontId="25" fillId="0" borderId="0" xfId="13" applyFont="1" applyFill="1" applyAlignment="1" applyProtection="1">
      <alignment vertical="center"/>
    </xf>
    <xf numFmtId="0" fontId="19" fillId="0" borderId="55" xfId="14" applyFont="1" applyBorder="1" applyAlignment="1">
      <alignment vertical="center"/>
    </xf>
    <xf numFmtId="2" fontId="18" fillId="9" borderId="54" xfId="14" applyNumberFormat="1" applyFont="1" applyFill="1" applyBorder="1" applyAlignment="1" applyProtection="1">
      <alignment horizontal="center" vertical="center"/>
      <protection locked="0"/>
    </xf>
    <xf numFmtId="2" fontId="18" fillId="9" borderId="112" xfId="14" applyNumberFormat="1" applyFont="1" applyFill="1" applyBorder="1" applyAlignment="1" applyProtection="1">
      <alignment horizontal="center" vertical="center"/>
      <protection locked="0"/>
    </xf>
    <xf numFmtId="0" fontId="19" fillId="0" borderId="133" xfId="14" applyFont="1" applyBorder="1" applyAlignment="1">
      <alignment vertical="center"/>
    </xf>
    <xf numFmtId="2" fontId="18" fillId="9" borderId="23" xfId="14" applyNumberFormat="1" applyFont="1" applyFill="1" applyBorder="1" applyAlignment="1" applyProtection="1">
      <alignment horizontal="center" vertical="center"/>
      <protection locked="0"/>
    </xf>
    <xf numFmtId="2" fontId="18" fillId="9" borderId="143" xfId="14" applyNumberFormat="1" applyFont="1" applyFill="1" applyBorder="1" applyAlignment="1" applyProtection="1">
      <alignment horizontal="center" vertical="center"/>
      <protection locked="0"/>
    </xf>
    <xf numFmtId="0" fontId="19" fillId="0" borderId="44" xfId="14" applyFont="1" applyBorder="1" applyAlignment="1">
      <alignment vertical="center"/>
    </xf>
    <xf numFmtId="2" fontId="19" fillId="0" borderId="7" xfId="14" applyNumberFormat="1" applyFont="1" applyBorder="1" applyAlignment="1">
      <alignment horizontal="center" vertical="center"/>
    </xf>
    <xf numFmtId="0" fontId="29" fillId="0" borderId="0" xfId="11" quotePrefix="1" applyFont="1" applyAlignment="1">
      <alignment vertical="center"/>
    </xf>
    <xf numFmtId="0" fontId="30" fillId="0" borderId="53" xfId="14" applyFont="1" applyBorder="1" applyAlignment="1">
      <alignment vertical="center"/>
    </xf>
    <xf numFmtId="10" fontId="30" fillId="0" borderId="41" xfId="14" applyNumberFormat="1" applyFont="1" applyBorder="1" applyAlignment="1">
      <alignment horizontal="centerContinuous" vertical="center"/>
    </xf>
    <xf numFmtId="9" fontId="30" fillId="0" borderId="8" xfId="14" applyNumberFormat="1" applyFont="1" applyBorder="1" applyAlignment="1">
      <alignment horizontal="centerContinuous" vertical="center"/>
    </xf>
    <xf numFmtId="0" fontId="31" fillId="0" borderId="44" xfId="14" applyFont="1" applyBorder="1" applyAlignment="1">
      <alignment horizontal="center" vertical="center"/>
    </xf>
    <xf numFmtId="170" fontId="25" fillId="0" borderId="0" xfId="14" applyNumberFormat="1" applyAlignment="1">
      <alignment vertical="center"/>
    </xf>
    <xf numFmtId="0" fontId="32" fillId="0" borderId="0" xfId="14" applyFont="1" applyAlignment="1">
      <alignment vertical="center"/>
    </xf>
    <xf numFmtId="0" fontId="33" fillId="0" borderId="0" xfId="14" applyFont="1" applyAlignment="1" applyProtection="1">
      <alignment vertical="center"/>
      <protection locked="0"/>
    </xf>
    <xf numFmtId="0" fontId="33" fillId="0" borderId="0" xfId="14" applyFont="1" applyProtection="1">
      <protection locked="0"/>
    </xf>
    <xf numFmtId="0" fontId="25" fillId="0" borderId="0" xfId="14" applyProtection="1">
      <protection locked="0"/>
    </xf>
    <xf numFmtId="0" fontId="18" fillId="0" borderId="0" xfId="14" applyFont="1" applyAlignment="1">
      <alignment vertical="center"/>
    </xf>
    <xf numFmtId="0" fontId="5" fillId="0" borderId="0" xfId="14" applyFont="1" applyAlignment="1">
      <alignment vertical="center"/>
    </xf>
    <xf numFmtId="0" fontId="9" fillId="0" borderId="0" xfId="14" applyFont="1" applyAlignment="1">
      <alignment vertical="center"/>
    </xf>
    <xf numFmtId="0" fontId="34" fillId="0" borderId="0" xfId="14" applyFont="1" applyAlignment="1">
      <alignment horizontal="center" vertical="center"/>
    </xf>
    <xf numFmtId="0" fontId="6" fillId="0" borderId="0" xfId="14" applyFont="1" applyAlignment="1">
      <alignment vertical="center"/>
    </xf>
    <xf numFmtId="164" fontId="35" fillId="9" borderId="44" xfId="13" applyFont="1" applyFill="1" applyBorder="1" applyAlignment="1" applyProtection="1">
      <alignment horizontal="right" vertical="center"/>
      <protection locked="0"/>
    </xf>
    <xf numFmtId="2" fontId="36" fillId="0" borderId="0" xfId="14" applyNumberFormat="1" applyFont="1" applyAlignment="1">
      <alignment horizontal="left" vertical="center"/>
    </xf>
    <xf numFmtId="2" fontId="36" fillId="0" borderId="27" xfId="14" quotePrefix="1" applyNumberFormat="1" applyFont="1" applyBorder="1" applyAlignment="1">
      <alignment horizontal="right" vertical="center"/>
    </xf>
    <xf numFmtId="2" fontId="36" fillId="0" borderId="27" xfId="14" applyNumberFormat="1" applyFont="1" applyBorder="1" applyAlignment="1">
      <alignment horizontal="right" vertical="center"/>
    </xf>
    <xf numFmtId="0" fontId="37" fillId="0" borderId="0" xfId="14" applyFont="1" applyAlignment="1">
      <alignment vertical="center"/>
    </xf>
    <xf numFmtId="0" fontId="38" fillId="0" borderId="0" xfId="14" applyFont="1" applyAlignment="1">
      <alignment vertical="center"/>
    </xf>
    <xf numFmtId="0" fontId="9" fillId="0" borderId="44" xfId="14" applyFont="1" applyBorder="1" applyAlignment="1">
      <alignment horizontal="center" vertical="center"/>
    </xf>
    <xf numFmtId="0" fontId="9" fillId="0" borderId="7" xfId="14" applyFont="1" applyBorder="1" applyAlignment="1">
      <alignment horizontal="center" vertical="center"/>
    </xf>
    <xf numFmtId="0" fontId="9" fillId="0" borderId="28" xfId="14" applyFont="1" applyBorder="1" applyAlignment="1">
      <alignment horizontal="center" vertical="center"/>
    </xf>
    <xf numFmtId="0" fontId="9" fillId="0" borderId="29" xfId="14" applyFont="1" applyBorder="1" applyAlignment="1">
      <alignment horizontal="center" vertical="center"/>
    </xf>
    <xf numFmtId="0" fontId="3" fillId="0" borderId="131" xfId="14" applyFont="1" applyBorder="1" applyAlignment="1">
      <alignment vertical="center" wrapText="1"/>
    </xf>
    <xf numFmtId="10" fontId="3" fillId="0" borderId="35" xfId="14" applyNumberFormat="1" applyFont="1" applyBorder="1" applyAlignment="1">
      <alignment horizontal="center" vertical="center"/>
    </xf>
    <xf numFmtId="10" fontId="3" fillId="0" borderId="21" xfId="14" applyNumberFormat="1" applyFont="1" applyBorder="1" applyAlignment="1">
      <alignment horizontal="center" vertical="center"/>
    </xf>
    <xf numFmtId="10" fontId="3" fillId="0" borderId="30" xfId="14" applyNumberFormat="1" applyFont="1" applyBorder="1" applyAlignment="1">
      <alignment horizontal="center" vertical="center"/>
    </xf>
    <xf numFmtId="0" fontId="3" fillId="0" borderId="144" xfId="14" applyFont="1" applyBorder="1" applyAlignment="1">
      <alignment vertical="center" wrapText="1"/>
    </xf>
    <xf numFmtId="10" fontId="3" fillId="0" borderId="19" xfId="14" applyNumberFormat="1" applyFont="1" applyBorder="1" applyAlignment="1">
      <alignment horizontal="center" vertical="center"/>
    </xf>
    <xf numFmtId="10" fontId="3" fillId="0" borderId="27" xfId="14" applyNumberFormat="1" applyFont="1" applyBorder="1" applyAlignment="1">
      <alignment horizontal="center" vertical="center"/>
    </xf>
    <xf numFmtId="10" fontId="3" fillId="0" borderId="34" xfId="14" applyNumberFormat="1" applyFont="1" applyBorder="1" applyAlignment="1">
      <alignment horizontal="center" vertical="center"/>
    </xf>
    <xf numFmtId="0" fontId="3" fillId="0" borderId="145" xfId="14" applyFont="1" applyBorder="1" applyAlignment="1">
      <alignment vertical="center" wrapText="1"/>
    </xf>
    <xf numFmtId="10" fontId="3" fillId="0" borderId="24" xfId="14" applyNumberFormat="1" applyFont="1" applyBorder="1" applyAlignment="1">
      <alignment horizontal="center" vertical="center"/>
    </xf>
    <xf numFmtId="10" fontId="3" fillId="0" borderId="25" xfId="14" applyNumberFormat="1" applyFont="1" applyBorder="1" applyAlignment="1">
      <alignment horizontal="center" vertical="center"/>
    </xf>
    <xf numFmtId="10" fontId="3" fillId="0" borderId="26" xfId="14" applyNumberFormat="1" applyFont="1" applyBorder="1" applyAlignment="1">
      <alignment horizontal="center" vertical="center"/>
    </xf>
    <xf numFmtId="0" fontId="38" fillId="0" borderId="0" xfId="14" applyFont="1" applyAlignment="1">
      <alignment vertical="center" wrapText="1"/>
    </xf>
    <xf numFmtId="10" fontId="3" fillId="0" borderId="82" xfId="14" applyNumberFormat="1" applyFont="1" applyBorder="1" applyAlignment="1">
      <alignment horizontal="center" vertical="center"/>
    </xf>
    <xf numFmtId="10" fontId="3" fillId="0" borderId="146" xfId="14" applyNumberFormat="1" applyFont="1" applyBorder="1" applyAlignment="1">
      <alignment horizontal="center" vertical="center"/>
    </xf>
    <xf numFmtId="10" fontId="3" fillId="0" borderId="147" xfId="14" applyNumberFormat="1" applyFont="1" applyBorder="1" applyAlignment="1">
      <alignment horizontal="center" vertical="center"/>
    </xf>
    <xf numFmtId="0" fontId="25" fillId="0" borderId="0" xfId="14"/>
    <xf numFmtId="0" fontId="9" fillId="0" borderId="135" xfId="15" applyFont="1" applyBorder="1" applyAlignment="1">
      <alignment horizontal="center" vertical="center" wrapText="1"/>
    </xf>
    <xf numFmtId="0" fontId="9" fillId="0" borderId="82" xfId="14" applyFont="1" applyBorder="1" applyAlignment="1">
      <alignment horizontal="center" vertical="center"/>
    </xf>
    <xf numFmtId="0" fontId="9" fillId="0" borderId="146" xfId="14" applyFont="1" applyBorder="1" applyAlignment="1">
      <alignment horizontal="center" vertical="center"/>
    </xf>
    <xf numFmtId="0" fontId="9" fillId="0" borderId="147" xfId="14" applyFont="1" applyBorder="1" applyAlignment="1">
      <alignment horizontal="center" vertical="center"/>
    </xf>
    <xf numFmtId="10" fontId="38" fillId="0" borderId="0" xfId="14" applyNumberFormat="1" applyFont="1" applyAlignment="1">
      <alignment vertical="center"/>
    </xf>
    <xf numFmtId="10" fontId="25" fillId="0" borderId="0" xfId="14" applyNumberFormat="1" applyAlignment="1">
      <alignment vertical="center"/>
    </xf>
    <xf numFmtId="0" fontId="9" fillId="0" borderId="44" xfId="14" applyFont="1" applyBorder="1" applyAlignment="1">
      <alignment vertical="center" wrapText="1"/>
    </xf>
    <xf numFmtId="0" fontId="38" fillId="0" borderId="0" xfId="14" applyFont="1" applyAlignment="1" applyProtection="1">
      <alignment vertical="center"/>
      <protection locked="0"/>
    </xf>
    <xf numFmtId="39" fontId="4" fillId="0" borderId="1" xfId="4" applyNumberFormat="1" applyFont="1" applyFill="1" applyBorder="1" applyAlignment="1" applyProtection="1">
      <alignment vertical="center"/>
    </xf>
    <xf numFmtId="164" fontId="5" fillId="2" borderId="1" xfId="4" applyFont="1" applyFill="1" applyBorder="1" applyAlignment="1" applyProtection="1">
      <alignment horizontal="center" vertical="center"/>
    </xf>
    <xf numFmtId="164" fontId="5" fillId="2" borderId="0" xfId="4" applyFont="1" applyFill="1" applyBorder="1" applyAlignment="1" applyProtection="1">
      <alignment horizontal="center" vertical="center"/>
    </xf>
    <xf numFmtId="164" fontId="5" fillId="3" borderId="0" xfId="4" applyFont="1" applyFill="1" applyBorder="1" applyAlignment="1" applyProtection="1">
      <alignment horizontal="center" vertical="center"/>
      <protection locked="0"/>
    </xf>
    <xf numFmtId="164" fontId="5" fillId="2" borderId="0" xfId="4" applyFont="1" applyFill="1" applyBorder="1" applyAlignment="1" applyProtection="1">
      <alignment horizontal="center" vertical="center"/>
      <protection locked="0"/>
    </xf>
    <xf numFmtId="164" fontId="5" fillId="3" borderId="3" xfId="4" applyFont="1" applyFill="1" applyBorder="1" applyAlignment="1" applyProtection="1">
      <alignment horizontal="center" vertical="center"/>
      <protection locked="0"/>
    </xf>
    <xf numFmtId="164" fontId="5" fillId="3" borderId="4" xfId="4" applyFont="1" applyFill="1" applyBorder="1" applyAlignment="1" applyProtection="1">
      <alignment horizontal="center" vertical="center"/>
      <protection locked="0"/>
    </xf>
    <xf numFmtId="164" fontId="5" fillId="2" borderId="4" xfId="4" applyFont="1" applyFill="1" applyBorder="1" applyAlignment="1" applyProtection="1">
      <alignment horizontal="center" vertical="center"/>
      <protection locked="0"/>
    </xf>
    <xf numFmtId="164" fontId="5" fillId="3" borderId="5" xfId="4" applyFont="1" applyFill="1" applyBorder="1" applyAlignment="1" applyProtection="1">
      <alignment horizontal="center" vertical="center"/>
      <protection locked="0"/>
    </xf>
    <xf numFmtId="49" fontId="39" fillId="0" borderId="41" xfId="11" applyNumberFormat="1" applyFont="1" applyBorder="1" applyAlignment="1">
      <alignment horizontal="centerContinuous" vertical="center"/>
    </xf>
    <xf numFmtId="49" fontId="23" fillId="0" borderId="6" xfId="11" applyNumberFormat="1" applyFont="1" applyBorder="1" applyAlignment="1">
      <alignment horizontal="centerContinuous" vertical="center"/>
    </xf>
    <xf numFmtId="0" fontId="3" fillId="0" borderId="6" xfId="11" applyFont="1" applyBorder="1" applyAlignment="1">
      <alignment horizontal="centerContinuous" vertical="center"/>
    </xf>
    <xf numFmtId="0" fontId="3" fillId="0" borderId="8" xfId="11" applyFont="1" applyBorder="1" applyAlignment="1">
      <alignment horizontal="centerContinuous" vertical="center"/>
    </xf>
    <xf numFmtId="0" fontId="3" fillId="0" borderId="0" xfId="11" applyFont="1" applyAlignment="1">
      <alignment vertical="center"/>
    </xf>
    <xf numFmtId="49" fontId="9" fillId="2" borderId="49" xfId="11" applyNumberFormat="1" applyFont="1" applyFill="1" applyBorder="1" applyAlignment="1">
      <alignment horizontal="left" vertical="center"/>
    </xf>
    <xf numFmtId="2" fontId="9" fillId="3" borderId="130" xfId="11" applyNumberFormat="1" applyFont="1" applyFill="1" applyBorder="1" applyAlignment="1" applyProtection="1">
      <alignment horizontal="left" vertical="center"/>
      <protection locked="0"/>
    </xf>
    <xf numFmtId="49" fontId="9" fillId="3" borderId="10" xfId="11" applyNumberFormat="1" applyFont="1" applyFill="1" applyBorder="1" applyAlignment="1" applyProtection="1">
      <alignment horizontal="left" vertical="center"/>
      <protection locked="0"/>
    </xf>
    <xf numFmtId="49" fontId="9" fillId="3" borderId="37" xfId="11" applyNumberFormat="1" applyFont="1" applyFill="1" applyBorder="1" applyAlignment="1" applyProtection="1">
      <alignment horizontal="left" vertical="center"/>
      <protection locked="0"/>
    </xf>
    <xf numFmtId="0" fontId="9" fillId="0" borderId="131" xfId="11" applyFont="1" applyBorder="1" applyAlignment="1">
      <alignment horizontal="left" vertical="center"/>
    </xf>
    <xf numFmtId="49" fontId="9" fillId="3" borderId="132" xfId="11" applyNumberFormat="1" applyFont="1" applyFill="1" applyBorder="1" applyAlignment="1" applyProtection="1">
      <alignment horizontal="center" vertical="center"/>
      <protection locked="0"/>
    </xf>
    <xf numFmtId="49" fontId="9" fillId="2" borderId="133" xfId="11" applyNumberFormat="1" applyFont="1" applyFill="1" applyBorder="1" applyAlignment="1">
      <alignment horizontal="left" vertical="center"/>
    </xf>
    <xf numFmtId="49" fontId="9" fillId="3" borderId="134" xfId="11" applyNumberFormat="1" applyFont="1" applyFill="1" applyBorder="1" applyAlignment="1" applyProtection="1">
      <alignment horizontal="left" vertical="center"/>
      <protection locked="0"/>
    </xf>
    <xf numFmtId="49" fontId="9" fillId="3" borderId="4" xfId="11" applyNumberFormat="1" applyFont="1" applyFill="1" applyBorder="1" applyAlignment="1" applyProtection="1">
      <alignment horizontal="left" vertical="center"/>
      <protection locked="0"/>
    </xf>
    <xf numFmtId="0" fontId="9" fillId="0" borderId="135" xfId="11" applyFont="1" applyBorder="1" applyAlignment="1">
      <alignment horizontal="left" vertical="center"/>
    </xf>
    <xf numFmtId="49" fontId="9" fillId="3" borderId="135" xfId="11" applyNumberFormat="1" applyFont="1" applyFill="1" applyBorder="1" applyAlignment="1" applyProtection="1">
      <alignment horizontal="center" vertical="center"/>
      <protection locked="0"/>
    </xf>
    <xf numFmtId="0" fontId="3" fillId="0" borderId="41" xfId="11" applyFont="1" applyBorder="1" applyAlignment="1">
      <alignment horizontal="left" vertical="center"/>
    </xf>
    <xf numFmtId="0" fontId="3" fillId="0" borderId="6" xfId="11" applyFont="1" applyBorder="1" applyAlignment="1">
      <alignment horizontal="left" vertical="center"/>
    </xf>
    <xf numFmtId="0" fontId="3" fillId="0" borderId="6" xfId="2" applyBorder="1" applyAlignment="1">
      <alignment vertical="center"/>
    </xf>
    <xf numFmtId="169" fontId="9" fillId="0" borderId="8" xfId="2" applyNumberFormat="1" applyFont="1" applyBorder="1" applyAlignment="1">
      <alignment horizontal="center" vertical="center"/>
    </xf>
    <xf numFmtId="169" fontId="9" fillId="0" borderId="29" xfId="2" applyNumberFormat="1" applyFont="1" applyBorder="1" applyAlignment="1">
      <alignment horizontal="center" vertical="center" wrapText="1"/>
    </xf>
    <xf numFmtId="0" fontId="9" fillId="0" borderId="8" xfId="11" applyFont="1" applyBorder="1" applyAlignment="1">
      <alignment horizontal="center" vertical="center" wrapText="1"/>
    </xf>
    <xf numFmtId="49" fontId="9" fillId="0" borderId="51" xfId="11" applyNumberFormat="1" applyFont="1" applyBorder="1" applyAlignment="1">
      <alignment horizontal="center" vertical="center"/>
    </xf>
    <xf numFmtId="0" fontId="10" fillId="0" borderId="1" xfId="11" applyFont="1" applyBorder="1" applyAlignment="1">
      <alignment vertical="center"/>
    </xf>
    <xf numFmtId="0" fontId="3" fillId="0" borderId="1" xfId="11" applyFont="1" applyBorder="1" applyAlignment="1">
      <alignment vertical="center"/>
    </xf>
    <xf numFmtId="4" fontId="9" fillId="0" borderId="2" xfId="2" applyNumberFormat="1" applyFont="1" applyBorder="1" applyAlignment="1">
      <alignment vertical="center"/>
    </xf>
    <xf numFmtId="10" fontId="3" fillId="0" borderId="8" xfId="12" applyNumberFormat="1" applyFont="1" applyFill="1" applyBorder="1" applyAlignment="1" applyProtection="1">
      <alignment vertical="center"/>
    </xf>
    <xf numFmtId="49" fontId="9" fillId="0" borderId="53" xfId="11" applyNumberFormat="1" applyFont="1" applyBorder="1" applyAlignment="1">
      <alignment horizontal="center" vertical="center"/>
    </xf>
    <xf numFmtId="0" fontId="10" fillId="0" borderId="6" xfId="11" applyFont="1" applyBorder="1" applyAlignment="1">
      <alignment vertical="center"/>
    </xf>
    <xf numFmtId="0" fontId="3" fillId="0" borderId="6" xfId="11" applyFont="1" applyBorder="1" applyAlignment="1">
      <alignment vertical="center"/>
    </xf>
    <xf numFmtId="4" fontId="9" fillId="0" borderId="8" xfId="2" applyNumberFormat="1" applyFont="1" applyBorder="1" applyAlignment="1">
      <alignment vertical="center"/>
    </xf>
    <xf numFmtId="0" fontId="10" fillId="0" borderId="0" xfId="11" applyFont="1" applyAlignment="1">
      <alignment vertical="center"/>
    </xf>
    <xf numFmtId="0" fontId="10" fillId="0" borderId="4" xfId="11" applyFont="1" applyBorder="1" applyAlignment="1">
      <alignment vertical="center"/>
    </xf>
    <xf numFmtId="0" fontId="3" fillId="0" borderId="4" xfId="11" applyFont="1" applyBorder="1" applyAlignment="1">
      <alignment vertical="center"/>
    </xf>
    <xf numFmtId="0" fontId="3" fillId="0" borderId="47" xfId="11" applyFont="1" applyBorder="1" applyAlignment="1">
      <alignment vertical="center"/>
    </xf>
    <xf numFmtId="0" fontId="3" fillId="0" borderId="3" xfId="11" applyFont="1" applyBorder="1" applyAlignment="1">
      <alignment vertical="center"/>
    </xf>
    <xf numFmtId="0" fontId="24" fillId="0" borderId="41" xfId="11" applyFont="1" applyBorder="1" applyAlignment="1">
      <alignment horizontal="left" vertical="center"/>
    </xf>
    <xf numFmtId="0" fontId="24" fillId="0" borderId="6" xfId="11" applyFont="1" applyBorder="1" applyAlignment="1">
      <alignment horizontal="left" vertical="center"/>
    </xf>
    <xf numFmtId="0" fontId="9" fillId="0" borderId="6" xfId="2" applyFont="1" applyBorder="1" applyAlignment="1">
      <alignment horizontal="left" vertical="center"/>
    </xf>
    <xf numFmtId="0" fontId="9" fillId="0" borderId="136" xfId="11" applyFont="1" applyBorder="1" applyAlignment="1" applyProtection="1">
      <alignment horizontal="left" vertical="center"/>
      <protection locked="0"/>
    </xf>
    <xf numFmtId="0" fontId="3" fillId="0" borderId="137" xfId="11" applyFont="1" applyBorder="1" applyAlignment="1" applyProtection="1">
      <alignment horizontal="left" vertical="center"/>
      <protection locked="0"/>
    </xf>
    <xf numFmtId="0" fontId="3" fillId="0" borderId="0" xfId="11" applyFont="1" applyAlignment="1" applyProtection="1">
      <alignment vertical="center"/>
      <protection locked="0"/>
    </xf>
    <xf numFmtId="0" fontId="9" fillId="0" borderId="138" xfId="2" applyFont="1" applyBorder="1" applyAlignment="1" applyProtection="1">
      <alignment horizontal="center" vertical="center" wrapText="1"/>
      <protection locked="0"/>
    </xf>
    <xf numFmtId="4" fontId="9" fillId="0" borderId="149" xfId="2" applyNumberFormat="1" applyFont="1" applyBorder="1" applyAlignment="1" applyProtection="1">
      <alignment horizontal="center" vertical="center" wrapText="1"/>
      <protection locked="0"/>
    </xf>
    <xf numFmtId="164" fontId="9" fillId="4" borderId="139" xfId="13" applyFont="1" applyFill="1" applyBorder="1" applyAlignment="1" applyProtection="1">
      <alignment horizontal="center" vertical="center"/>
      <protection locked="0"/>
    </xf>
    <xf numFmtId="0" fontId="9" fillId="8" borderId="139" xfId="2" applyFont="1" applyFill="1" applyBorder="1" applyAlignment="1" applyProtection="1">
      <alignment horizontal="center" vertical="center"/>
      <protection locked="0"/>
    </xf>
    <xf numFmtId="4" fontId="9" fillId="9" borderId="153" xfId="13" applyNumberFormat="1" applyFont="1" applyFill="1" applyBorder="1" applyAlignment="1" applyProtection="1">
      <alignment horizontal="center" vertical="center"/>
      <protection locked="0"/>
    </xf>
    <xf numFmtId="0" fontId="3" fillId="0" borderId="48" xfId="11" applyFont="1" applyBorder="1" applyAlignment="1" applyProtection="1">
      <alignment horizontal="left" vertical="center"/>
      <protection locked="0"/>
    </xf>
    <xf numFmtId="0" fontId="3" fillId="0" borderId="4" xfId="11" applyFont="1" applyBorder="1" applyAlignment="1" applyProtection="1">
      <alignment horizontal="left" vertical="center"/>
      <protection locked="0"/>
    </xf>
    <xf numFmtId="0" fontId="3" fillId="0" borderId="4" xfId="11" applyFont="1" applyBorder="1" applyAlignment="1" applyProtection="1">
      <alignment vertical="center"/>
      <protection locked="0"/>
    </xf>
    <xf numFmtId="0" fontId="3" fillId="0" borderId="5" xfId="11" applyFont="1" applyBorder="1" applyAlignment="1" applyProtection="1">
      <alignment vertical="center"/>
      <protection locked="0"/>
    </xf>
    <xf numFmtId="0" fontId="3" fillId="0" borderId="0" xfId="11" applyFont="1" applyAlignment="1" applyProtection="1">
      <alignment horizontal="left" vertical="center"/>
      <protection locked="0"/>
    </xf>
    <xf numFmtId="0" fontId="13" fillId="2" borderId="63" xfId="9" applyFont="1" applyFill="1" applyBorder="1" applyAlignment="1">
      <alignment horizontal="center"/>
    </xf>
    <xf numFmtId="1" fontId="13" fillId="2" borderId="64" xfId="9" applyNumberFormat="1" applyFont="1" applyFill="1" applyBorder="1" applyAlignment="1">
      <alignment horizontal="center"/>
    </xf>
    <xf numFmtId="0" fontId="14" fillId="2" borderId="65" xfId="9" applyFont="1" applyFill="1" applyBorder="1"/>
    <xf numFmtId="0" fontId="13" fillId="2" borderId="65" xfId="9" applyFont="1" applyFill="1" applyBorder="1" applyAlignment="1">
      <alignment textRotation="180"/>
    </xf>
    <xf numFmtId="1" fontId="14" fillId="2" borderId="66" xfId="9" applyNumberFormat="1" applyFont="1" applyFill="1" applyBorder="1" applyAlignment="1">
      <alignment horizontal="center"/>
    </xf>
    <xf numFmtId="1" fontId="15" fillId="2" borderId="67" xfId="9" applyNumberFormat="1" applyFont="1" applyFill="1" applyBorder="1" applyAlignment="1">
      <alignment horizontal="center"/>
    </xf>
    <xf numFmtId="49" fontId="15" fillId="2" borderId="68" xfId="9" applyNumberFormat="1" applyFont="1" applyFill="1" applyBorder="1" applyAlignment="1">
      <alignment horizontal="center"/>
    </xf>
    <xf numFmtId="49" fontId="15" fillId="2" borderId="35" xfId="9" applyNumberFormat="1" applyFont="1" applyFill="1" applyBorder="1" applyAlignment="1">
      <alignment horizontal="left"/>
    </xf>
    <xf numFmtId="0" fontId="16" fillId="2" borderId="27" xfId="9" applyFont="1" applyFill="1" applyBorder="1"/>
    <xf numFmtId="0" fontId="15" fillId="2" borderId="35" xfId="9" applyFont="1" applyFill="1" applyBorder="1" applyAlignment="1">
      <alignment horizontal="center"/>
    </xf>
    <xf numFmtId="0" fontId="15" fillId="2" borderId="21" xfId="9" applyFont="1" applyFill="1" applyBorder="1" applyAlignment="1">
      <alignment horizontal="center"/>
    </xf>
    <xf numFmtId="1" fontId="15" fillId="2" borderId="27" xfId="9" applyNumberFormat="1" applyFont="1" applyFill="1" applyBorder="1" applyAlignment="1">
      <alignment horizontal="center"/>
    </xf>
    <xf numFmtId="49" fontId="15" fillId="2" borderId="35" xfId="9" applyNumberFormat="1" applyFont="1" applyFill="1" applyBorder="1" applyAlignment="1">
      <alignment horizontal="center"/>
    </xf>
    <xf numFmtId="0" fontId="15" fillId="2" borderId="27" xfId="9" applyFont="1" applyFill="1" applyBorder="1" applyAlignment="1">
      <alignment horizontal="center"/>
    </xf>
    <xf numFmtId="0" fontId="15" fillId="2" borderId="19" xfId="9" applyFont="1" applyFill="1" applyBorder="1" applyAlignment="1">
      <alignment horizontal="center"/>
    </xf>
    <xf numFmtId="0" fontId="13" fillId="2" borderId="69" xfId="9" applyFont="1" applyFill="1" applyBorder="1" applyAlignment="1">
      <alignment horizontal="center"/>
    </xf>
    <xf numFmtId="1" fontId="13" fillId="2" borderId="70" xfId="9" applyNumberFormat="1" applyFont="1" applyFill="1" applyBorder="1" applyAlignment="1">
      <alignment horizontal="center"/>
    </xf>
    <xf numFmtId="0" fontId="14" fillId="2" borderId="71" xfId="9" applyFont="1" applyFill="1" applyBorder="1"/>
    <xf numFmtId="0" fontId="13" fillId="2" borderId="71" xfId="9" applyFont="1" applyFill="1" applyBorder="1" applyAlignment="1">
      <alignment textRotation="180"/>
    </xf>
    <xf numFmtId="1" fontId="15" fillId="2" borderId="72" xfId="9" applyNumberFormat="1" applyFont="1" applyFill="1" applyBorder="1" applyAlignment="1">
      <alignment horizontal="center"/>
    </xf>
    <xf numFmtId="0" fontId="3" fillId="0" borderId="0" xfId="9"/>
    <xf numFmtId="0" fontId="7" fillId="2" borderId="17" xfId="9" applyFont="1" applyFill="1" applyBorder="1" applyAlignment="1">
      <alignment horizontal="center" wrapText="1"/>
    </xf>
    <xf numFmtId="0" fontId="3" fillId="2" borderId="10" xfId="9" quotePrefix="1" applyFill="1" applyBorder="1" applyAlignment="1">
      <alignment horizontal="left" vertical="center" indent="3"/>
    </xf>
    <xf numFmtId="0" fontId="7" fillId="2" borderId="10" xfId="9" applyFont="1" applyFill="1" applyBorder="1" applyAlignment="1">
      <alignment horizontal="centerContinuous"/>
    </xf>
    <xf numFmtId="0" fontId="3" fillId="2" borderId="10" xfId="9" quotePrefix="1" applyFill="1" applyBorder="1" applyAlignment="1">
      <alignment horizontal="left"/>
    </xf>
    <xf numFmtId="0" fontId="17" fillId="2" borderId="1" xfId="9" applyFont="1" applyFill="1" applyBorder="1" applyAlignment="1">
      <alignment vertical="center"/>
    </xf>
    <xf numFmtId="0" fontId="3" fillId="2" borderId="1" xfId="9" applyFill="1" applyBorder="1"/>
    <xf numFmtId="0" fontId="3" fillId="2" borderId="10" xfId="9" applyFill="1" applyBorder="1"/>
    <xf numFmtId="0" fontId="3" fillId="2" borderId="2" xfId="9" applyFill="1" applyBorder="1"/>
    <xf numFmtId="0" fontId="9" fillId="2" borderId="73" xfId="9" applyFont="1" applyFill="1" applyBorder="1" applyAlignment="1">
      <alignment horizontal="left"/>
    </xf>
    <xf numFmtId="0" fontId="9" fillId="0" borderId="75" xfId="9" applyFont="1" applyBorder="1" applyAlignment="1">
      <alignment horizontal="left"/>
    </xf>
    <xf numFmtId="0" fontId="6" fillId="0" borderId="75" xfId="9" applyFont="1" applyBorder="1" applyAlignment="1">
      <alignment horizontal="centerContinuous"/>
    </xf>
    <xf numFmtId="49" fontId="6" fillId="0" borderId="19" xfId="9" applyNumberFormat="1" applyFont="1" applyBorder="1" applyAlignment="1">
      <alignment horizontal="centerContinuous"/>
    </xf>
    <xf numFmtId="49" fontId="6" fillId="0" borderId="76" xfId="9" applyNumberFormat="1" applyFont="1" applyBorder="1" applyAlignment="1">
      <alignment horizontal="centerContinuous"/>
    </xf>
    <xf numFmtId="0" fontId="6" fillId="2" borderId="32" xfId="9" applyFont="1" applyFill="1" applyBorder="1" applyAlignment="1">
      <alignment horizontal="centerContinuous"/>
    </xf>
    <xf numFmtId="0" fontId="6" fillId="2" borderId="18" xfId="9" applyFont="1" applyFill="1" applyBorder="1" applyAlignment="1">
      <alignment horizontal="centerContinuous"/>
    </xf>
    <xf numFmtId="0" fontId="9" fillId="2" borderId="79" xfId="9" applyFont="1" applyFill="1" applyBorder="1" applyAlignment="1">
      <alignment horizontal="left"/>
    </xf>
    <xf numFmtId="0" fontId="9" fillId="0" borderId="81" xfId="9" applyFont="1" applyBorder="1" applyAlignment="1">
      <alignment horizontal="left"/>
    </xf>
    <xf numFmtId="0" fontId="6" fillId="0" borderId="81" xfId="9" applyFont="1" applyBorder="1" applyAlignment="1">
      <alignment horizontal="center"/>
    </xf>
    <xf numFmtId="14" fontId="6" fillId="0" borderId="82" xfId="9" applyNumberFormat="1" applyFont="1" applyBorder="1" applyAlignment="1" applyProtection="1">
      <alignment horizontal="center"/>
      <protection locked="0"/>
    </xf>
    <xf numFmtId="14" fontId="6" fillId="0" borderId="83" xfId="9" applyNumberFormat="1" applyFont="1" applyBorder="1" applyAlignment="1">
      <alignment horizontal="center"/>
    </xf>
    <xf numFmtId="0" fontId="6" fillId="2" borderId="84" xfId="9" applyFont="1" applyFill="1" applyBorder="1" applyAlignment="1">
      <alignment horizontal="centerContinuous"/>
    </xf>
    <xf numFmtId="0" fontId="6" fillId="2" borderId="85" xfId="9" applyFont="1" applyFill="1" applyBorder="1" applyAlignment="1">
      <alignment horizontal="centerContinuous"/>
    </xf>
    <xf numFmtId="0" fontId="6" fillId="2" borderId="4" xfId="9" applyFont="1" applyFill="1" applyBorder="1" applyAlignment="1">
      <alignment horizontal="centerContinuous"/>
    </xf>
    <xf numFmtId="0" fontId="9" fillId="2" borderId="88" xfId="9" applyFont="1" applyFill="1" applyBorder="1" applyAlignment="1">
      <alignment horizontal="left"/>
    </xf>
    <xf numFmtId="166" fontId="9" fillId="6" borderId="89" xfId="9" applyNumberFormat="1" applyFont="1" applyFill="1" applyBorder="1" applyAlignment="1">
      <alignment horizontal="left" indent="1"/>
    </xf>
    <xf numFmtId="0" fontId="18" fillId="2" borderId="40" xfId="9" applyFont="1" applyFill="1" applyBorder="1" applyAlignment="1">
      <alignment horizontal="center"/>
    </xf>
    <xf numFmtId="0" fontId="19" fillId="2" borderId="11" xfId="9" applyFont="1" applyFill="1" applyBorder="1" applyAlignment="1">
      <alignment horizontal="centerContinuous"/>
    </xf>
    <xf numFmtId="0" fontId="18" fillId="2" borderId="1" xfId="9" applyFont="1" applyFill="1" applyBorder="1" applyAlignment="1">
      <alignment horizontal="centerContinuous"/>
    </xf>
    <xf numFmtId="0" fontId="6" fillId="2" borderId="40" xfId="9" applyFont="1" applyFill="1" applyBorder="1" applyAlignment="1">
      <alignment horizontal="centerContinuous"/>
    </xf>
    <xf numFmtId="0" fontId="6" fillId="2" borderId="10" xfId="9" applyFont="1" applyFill="1" applyBorder="1" applyAlignment="1">
      <alignment horizontal="centerContinuous"/>
    </xf>
    <xf numFmtId="40" fontId="20" fillId="2" borderId="90" xfId="9" applyNumberFormat="1" applyFont="1" applyFill="1" applyBorder="1"/>
    <xf numFmtId="0" fontId="14" fillId="2" borderId="61" xfId="9" applyFont="1" applyFill="1" applyBorder="1" applyAlignment="1">
      <alignment horizontal="center"/>
    </xf>
    <xf numFmtId="0" fontId="14" fillId="2" borderId="45" xfId="9" applyFont="1" applyFill="1" applyBorder="1" applyAlignment="1">
      <alignment horizontal="left"/>
    </xf>
    <xf numFmtId="0" fontId="14" fillId="2" borderId="58" xfId="9" applyFont="1" applyFill="1" applyBorder="1" applyAlignment="1">
      <alignment horizontal="centerContinuous"/>
    </xf>
    <xf numFmtId="0" fontId="13" fillId="2" borderId="27" xfId="9" applyFont="1" applyFill="1" applyBorder="1" applyAlignment="1">
      <alignment horizontal="center"/>
    </xf>
    <xf numFmtId="0" fontId="14" fillId="2" borderId="32" xfId="9" applyFont="1" applyFill="1" applyBorder="1" applyAlignment="1">
      <alignment horizontal="centerContinuous"/>
    </xf>
    <xf numFmtId="0" fontId="14" fillId="2" borderId="18" xfId="9" applyFont="1" applyFill="1" applyBorder="1" applyAlignment="1">
      <alignment horizontal="centerContinuous"/>
    </xf>
    <xf numFmtId="0" fontId="14" fillId="2" borderId="19" xfId="9" applyFont="1" applyFill="1" applyBorder="1" applyAlignment="1">
      <alignment horizontal="centerContinuous"/>
    </xf>
    <xf numFmtId="0" fontId="14" fillId="2" borderId="35" xfId="9" applyFont="1" applyFill="1" applyBorder="1" applyAlignment="1">
      <alignment horizontal="centerContinuous"/>
    </xf>
    <xf numFmtId="0" fontId="14" fillId="2" borderId="92" xfId="9" applyFont="1" applyFill="1" applyBorder="1" applyAlignment="1">
      <alignment horizontal="centerContinuous"/>
    </xf>
    <xf numFmtId="0" fontId="14" fillId="2" borderId="58" xfId="9" applyFont="1" applyFill="1" applyBorder="1" applyAlignment="1">
      <alignment horizontal="center"/>
    </xf>
    <xf numFmtId="0" fontId="14" fillId="2" borderId="93" xfId="9" applyFont="1" applyFill="1" applyBorder="1" applyAlignment="1">
      <alignment horizontal="center"/>
    </xf>
    <xf numFmtId="0" fontId="14" fillId="2" borderId="33" xfId="9" applyFont="1" applyFill="1" applyBorder="1" applyAlignment="1">
      <alignment horizontal="center"/>
    </xf>
    <xf numFmtId="0" fontId="14" fillId="2" borderId="63" xfId="9" applyFont="1" applyFill="1" applyBorder="1" applyAlignment="1">
      <alignment horizontal="center"/>
    </xf>
    <xf numFmtId="0" fontId="14" fillId="2" borderId="94" xfId="9" applyFont="1" applyFill="1" applyBorder="1"/>
    <xf numFmtId="0" fontId="14" fillId="2" borderId="66" xfId="9" applyFont="1" applyFill="1" applyBorder="1" applyAlignment="1">
      <alignment horizontal="center"/>
    </xf>
    <xf numFmtId="0" fontId="14" fillId="2" borderId="95" xfId="9" applyFont="1" applyFill="1" applyBorder="1" applyAlignment="1">
      <alignment horizontal="center"/>
    </xf>
    <xf numFmtId="0" fontId="14" fillId="2" borderId="94" xfId="9" applyFont="1" applyFill="1" applyBorder="1" applyAlignment="1">
      <alignment horizontal="center"/>
    </xf>
    <xf numFmtId="0" fontId="14" fillId="2" borderId="96" xfId="9" applyFont="1" applyFill="1" applyBorder="1" applyAlignment="1">
      <alignment horizontal="center"/>
    </xf>
    <xf numFmtId="0" fontId="14" fillId="2" borderId="97" xfId="9" applyFont="1" applyFill="1" applyBorder="1" applyAlignment="1">
      <alignment horizontal="center"/>
    </xf>
    <xf numFmtId="167" fontId="14" fillId="2" borderId="66" xfId="9" applyNumberFormat="1" applyFont="1" applyFill="1" applyBorder="1" applyAlignment="1">
      <alignment horizontal="center"/>
    </xf>
    <xf numFmtId="167" fontId="14" fillId="2" borderId="95" xfId="9" applyNumberFormat="1" applyFont="1" applyFill="1" applyBorder="1" applyAlignment="1">
      <alignment horizontal="center"/>
    </xf>
    <xf numFmtId="167" fontId="14" fillId="2" borderId="94" xfId="9" applyNumberFormat="1" applyFont="1" applyFill="1" applyBorder="1" applyAlignment="1">
      <alignment horizontal="center"/>
    </xf>
    <xf numFmtId="0" fontId="5" fillId="0" borderId="0" xfId="9" applyFont="1"/>
    <xf numFmtId="49" fontId="15" fillId="2" borderId="67" xfId="9" applyNumberFormat="1" applyFont="1" applyFill="1" applyBorder="1" applyAlignment="1">
      <alignment horizontal="center"/>
    </xf>
    <xf numFmtId="49" fontId="15" fillId="2" borderId="20" xfId="9" applyNumberFormat="1" applyFont="1" applyFill="1" applyBorder="1" applyAlignment="1">
      <alignment horizontal="left"/>
    </xf>
    <xf numFmtId="0" fontId="15" fillId="2" borderId="98" xfId="9" applyFont="1" applyFill="1" applyBorder="1" applyAlignment="1">
      <alignment horizontal="center"/>
    </xf>
    <xf numFmtId="0" fontId="15" fillId="2" borderId="37" xfId="9" applyFont="1" applyFill="1" applyBorder="1" applyAlignment="1">
      <alignment horizontal="center"/>
    </xf>
    <xf numFmtId="40" fontId="21" fillId="5" borderId="99" xfId="9" applyNumberFormat="1" applyFont="1" applyFill="1" applyBorder="1" applyAlignment="1">
      <alignment horizontal="right"/>
    </xf>
    <xf numFmtId="2" fontId="15" fillId="2" borderId="30" xfId="9" applyNumberFormat="1" applyFont="1" applyFill="1" applyBorder="1"/>
    <xf numFmtId="49" fontId="15" fillId="2" borderId="52" xfId="9" applyNumberFormat="1" applyFont="1" applyFill="1" applyBorder="1" applyAlignment="1">
      <alignment horizontal="center"/>
    </xf>
    <xf numFmtId="0" fontId="15" fillId="2" borderId="54" xfId="9" applyFont="1" applyFill="1" applyBorder="1" applyAlignment="1">
      <alignment horizontal="center"/>
    </xf>
    <xf numFmtId="0" fontId="15" fillId="2" borderId="20" xfId="9" applyFont="1" applyFill="1" applyBorder="1"/>
    <xf numFmtId="40" fontId="15" fillId="3" borderId="21" xfId="9" applyNumberFormat="1" applyFont="1" applyFill="1" applyBorder="1" applyAlignment="1">
      <alignment horizontal="right"/>
    </xf>
    <xf numFmtId="0" fontId="3" fillId="2" borderId="100" xfId="9" applyFill="1" applyBorder="1"/>
    <xf numFmtId="0" fontId="3" fillId="2" borderId="101" xfId="9" applyFill="1" applyBorder="1"/>
    <xf numFmtId="0" fontId="5" fillId="2" borderId="101" xfId="9" applyFont="1" applyFill="1" applyBorder="1"/>
    <xf numFmtId="40" fontId="5" fillId="2" borderId="101" xfId="9" applyNumberFormat="1" applyFont="1" applyFill="1" applyBorder="1"/>
    <xf numFmtId="0" fontId="5" fillId="2" borderId="102" xfId="9" applyFont="1" applyFill="1" applyBorder="1"/>
    <xf numFmtId="0" fontId="3" fillId="2" borderId="103" xfId="9" applyFill="1" applyBorder="1"/>
    <xf numFmtId="0" fontId="9" fillId="2" borderId="104" xfId="9" applyFont="1" applyFill="1" applyBorder="1" applyAlignment="1">
      <alignment horizontal="centerContinuous"/>
    </xf>
    <xf numFmtId="0" fontId="3" fillId="2" borderId="104" xfId="9" applyFill="1" applyBorder="1" applyAlignment="1">
      <alignment horizontal="centerContinuous"/>
    </xf>
    <xf numFmtId="0" fontId="5" fillId="2" borderId="104" xfId="9" applyFont="1" applyFill="1" applyBorder="1"/>
    <xf numFmtId="40" fontId="20" fillId="2" borderId="105" xfId="9" applyNumberFormat="1" applyFont="1" applyFill="1" applyBorder="1"/>
    <xf numFmtId="0" fontId="20" fillId="2" borderId="106" xfId="9" applyFont="1" applyFill="1" applyBorder="1"/>
    <xf numFmtId="0" fontId="19" fillId="2" borderId="60" xfId="9" applyFont="1" applyFill="1" applyBorder="1" applyAlignment="1">
      <alignment horizontal="centerContinuous"/>
    </xf>
    <xf numFmtId="0" fontId="18" fillId="2" borderId="37" xfId="9" applyFont="1" applyFill="1" applyBorder="1" applyAlignment="1">
      <alignment horizontal="centerContinuous"/>
    </xf>
    <xf numFmtId="0" fontId="5" fillId="2" borderId="37" xfId="9" applyFont="1" applyFill="1" applyBorder="1" applyAlignment="1">
      <alignment horizontal="centerContinuous"/>
    </xf>
    <xf numFmtId="0" fontId="5" fillId="2" borderId="22" xfId="9" applyFont="1" applyFill="1" applyBorder="1" applyAlignment="1">
      <alignment horizontal="centerContinuous"/>
    </xf>
    <xf numFmtId="0" fontId="3" fillId="2" borderId="63" xfId="9" applyFill="1" applyBorder="1" applyAlignment="1">
      <alignment horizontal="center"/>
    </xf>
    <xf numFmtId="0" fontId="3" fillId="2" borderId="94" xfId="9" applyFill="1" applyBorder="1" applyAlignment="1">
      <alignment horizontal="center"/>
    </xf>
    <xf numFmtId="0" fontId="5" fillId="2" borderId="94" xfId="9" applyFont="1" applyFill="1" applyBorder="1" applyAlignment="1">
      <alignment horizontal="centerContinuous"/>
    </xf>
    <xf numFmtId="0" fontId="5" fillId="2" borderId="107" xfId="9" applyFont="1" applyFill="1" applyBorder="1" applyAlignment="1">
      <alignment horizontal="centerContinuous"/>
    </xf>
    <xf numFmtId="0" fontId="5" fillId="2" borderId="93" xfId="9" applyFont="1" applyFill="1" applyBorder="1" applyAlignment="1">
      <alignment horizontal="center"/>
    </xf>
    <xf numFmtId="0" fontId="5" fillId="2" borderId="33" xfId="9" applyFont="1" applyFill="1" applyBorder="1" applyAlignment="1">
      <alignment horizontal="center"/>
    </xf>
    <xf numFmtId="0" fontId="3" fillId="2" borderId="67" xfId="9" applyFill="1" applyBorder="1" applyAlignment="1">
      <alignment horizontal="center"/>
    </xf>
    <xf numFmtId="0" fontId="3" fillId="2" borderId="108" xfId="9" applyFill="1" applyBorder="1" applyAlignment="1">
      <alignment horizontal="center"/>
    </xf>
    <xf numFmtId="0" fontId="3" fillId="2" borderId="109" xfId="9" applyFill="1" applyBorder="1" applyAlignment="1">
      <alignment horizontal="center"/>
    </xf>
    <xf numFmtId="0" fontId="5" fillId="2" borderId="109" xfId="9" applyFont="1" applyFill="1" applyBorder="1" applyAlignment="1">
      <alignment horizontal="center"/>
    </xf>
    <xf numFmtId="0" fontId="5" fillId="2" borderId="110" xfId="9" applyFont="1" applyFill="1" applyBorder="1" applyAlignment="1">
      <alignment horizontal="center"/>
    </xf>
    <xf numFmtId="0" fontId="14" fillId="2" borderId="37" xfId="9" applyFont="1" applyFill="1" applyBorder="1" applyAlignment="1">
      <alignment horizontal="center"/>
    </xf>
    <xf numFmtId="0" fontId="5" fillId="2" borderId="99" xfId="9" applyFont="1" applyFill="1" applyBorder="1" applyAlignment="1">
      <alignment horizontal="center"/>
    </xf>
    <xf numFmtId="0" fontId="5" fillId="2" borderId="30" xfId="9" applyFont="1" applyFill="1" applyBorder="1" applyAlignment="1">
      <alignment horizontal="center"/>
    </xf>
    <xf numFmtId="0" fontId="5" fillId="2" borderId="54" xfId="9" applyFont="1" applyFill="1" applyBorder="1" applyAlignment="1">
      <alignment horizontal="center"/>
    </xf>
    <xf numFmtId="49" fontId="5" fillId="2" borderId="36" xfId="9" applyNumberFormat="1" applyFont="1" applyFill="1" applyBorder="1"/>
    <xf numFmtId="0" fontId="5" fillId="2" borderId="19" xfId="9" applyFont="1" applyFill="1" applyBorder="1"/>
    <xf numFmtId="0" fontId="5" fillId="2" borderId="27" xfId="9" applyFont="1" applyFill="1" applyBorder="1"/>
    <xf numFmtId="40" fontId="5" fillId="2" borderId="27" xfId="9" applyNumberFormat="1" applyFont="1" applyFill="1" applyBorder="1"/>
    <xf numFmtId="168" fontId="5" fillId="2" borderId="37" xfId="9" applyNumberFormat="1" applyFont="1" applyFill="1" applyBorder="1" applyAlignment="1">
      <alignment horizontal="center"/>
    </xf>
    <xf numFmtId="40" fontId="5" fillId="2" borderId="77" xfId="9" applyNumberFormat="1" applyFont="1" applyFill="1" applyBorder="1"/>
    <xf numFmtId="0" fontId="5" fillId="2" borderId="21" xfId="9" applyFont="1" applyFill="1" applyBorder="1"/>
    <xf numFmtId="168" fontId="5" fillId="2" borderId="18" xfId="9" applyNumberFormat="1" applyFont="1" applyFill="1" applyBorder="1" applyAlignment="1">
      <alignment horizontal="center"/>
    </xf>
    <xf numFmtId="1" fontId="5" fillId="2" borderId="36" xfId="9" applyNumberFormat="1" applyFont="1" applyFill="1" applyBorder="1"/>
    <xf numFmtId="1" fontId="5" fillId="2" borderId="21" xfId="9" applyNumberFormat="1" applyFont="1" applyFill="1" applyBorder="1"/>
    <xf numFmtId="0" fontId="5" fillId="2" borderId="55" xfId="9" applyFont="1" applyFill="1" applyBorder="1" applyAlignment="1">
      <alignment horizontal="center"/>
    </xf>
    <xf numFmtId="0" fontId="5" fillId="2" borderId="18" xfId="9" applyFont="1" applyFill="1" applyBorder="1"/>
    <xf numFmtId="40" fontId="5" fillId="2" borderId="18" xfId="9" applyNumberFormat="1" applyFont="1" applyFill="1" applyBorder="1"/>
    <xf numFmtId="40" fontId="5" fillId="2" borderId="21" xfId="9" applyNumberFormat="1" applyFont="1" applyFill="1" applyBorder="1"/>
    <xf numFmtId="40" fontId="5" fillId="2" borderId="114" xfId="9" applyNumberFormat="1" applyFont="1" applyFill="1" applyBorder="1"/>
    <xf numFmtId="40" fontId="5" fillId="2" borderId="99" xfId="9" applyNumberFormat="1" applyFont="1" applyFill="1" applyBorder="1"/>
    <xf numFmtId="0" fontId="5" fillId="2" borderId="31" xfId="9" applyFont="1" applyFill="1" applyBorder="1"/>
    <xf numFmtId="40" fontId="5" fillId="2" borderId="37" xfId="9" applyNumberFormat="1" applyFont="1" applyFill="1" applyBorder="1"/>
    <xf numFmtId="0" fontId="5" fillId="2" borderId="55" xfId="9" applyFont="1" applyFill="1" applyBorder="1"/>
    <xf numFmtId="40" fontId="5" fillId="2" borderId="58" xfId="9" applyNumberFormat="1" applyFont="1" applyFill="1" applyBorder="1"/>
    <xf numFmtId="0" fontId="9" fillId="2" borderId="63" xfId="9" applyFont="1" applyFill="1" applyBorder="1" applyAlignment="1">
      <alignment horizontal="centerContinuous"/>
    </xf>
    <xf numFmtId="0" fontId="3" fillId="2" borderId="116" xfId="9" applyFill="1" applyBorder="1" applyAlignment="1">
      <alignment horizontal="centerContinuous"/>
    </xf>
    <xf numFmtId="0" fontId="3" fillId="2" borderId="116" xfId="9" applyFill="1" applyBorder="1"/>
    <xf numFmtId="40" fontId="20" fillId="2" borderId="116" xfId="9" applyNumberFormat="1" applyFont="1" applyFill="1" applyBorder="1"/>
    <xf numFmtId="40" fontId="20" fillId="2" borderId="31" xfId="9" applyNumberFormat="1" applyFont="1" applyFill="1" applyBorder="1"/>
    <xf numFmtId="40" fontId="20" fillId="2" borderId="0" xfId="9" applyNumberFormat="1" applyFont="1" applyFill="1"/>
    <xf numFmtId="40" fontId="20" fillId="2" borderId="118" xfId="9" applyNumberFormat="1" applyFont="1" applyFill="1" applyBorder="1"/>
    <xf numFmtId="0" fontId="9" fillId="2" borderId="120" xfId="9" applyFont="1" applyFill="1" applyBorder="1" applyAlignment="1">
      <alignment horizontal="centerContinuous"/>
    </xf>
    <xf numFmtId="0" fontId="3" fillId="2" borderId="121" xfId="9" applyFill="1" applyBorder="1" applyAlignment="1">
      <alignment horizontal="centerContinuous"/>
    </xf>
    <xf numFmtId="0" fontId="3" fillId="2" borderId="121" xfId="9" applyFill="1" applyBorder="1"/>
    <xf numFmtId="0" fontId="9" fillId="2" borderId="72" xfId="9" applyFont="1" applyFill="1" applyBorder="1" applyAlignment="1">
      <alignment horizontal="centerContinuous"/>
    </xf>
    <xf numFmtId="0" fontId="3" fillId="2" borderId="108" xfId="9" applyFill="1" applyBorder="1" applyAlignment="1">
      <alignment horizontal="centerContinuous"/>
    </xf>
    <xf numFmtId="0" fontId="3" fillId="2" borderId="108" xfId="9" applyFill="1" applyBorder="1"/>
    <xf numFmtId="40" fontId="22" fillId="5" borderId="126" xfId="9" applyNumberFormat="1" applyFont="1" applyFill="1" applyBorder="1" applyAlignment="1">
      <alignment horizontal="center"/>
    </xf>
    <xf numFmtId="0" fontId="9" fillId="2" borderId="46" xfId="9" applyFont="1" applyFill="1" applyBorder="1" applyAlignment="1">
      <alignment horizontal="left" vertical="top"/>
    </xf>
    <xf numFmtId="0" fontId="9" fillId="2" borderId="1" xfId="9" applyFont="1" applyFill="1" applyBorder="1"/>
    <xf numFmtId="0" fontId="9" fillId="0" borderId="128" xfId="9" applyFont="1" applyBorder="1"/>
    <xf numFmtId="0" fontId="9" fillId="2" borderId="1" xfId="9" applyFont="1" applyFill="1" applyBorder="1" applyAlignment="1">
      <alignment horizontal="left"/>
    </xf>
    <xf numFmtId="0" fontId="9" fillId="2" borderId="1" xfId="9" applyFont="1" applyFill="1" applyBorder="1" applyAlignment="1">
      <alignment horizontal="centerContinuous" vertical="center"/>
    </xf>
    <xf numFmtId="0" fontId="9" fillId="2" borderId="2" xfId="9" applyFont="1" applyFill="1" applyBorder="1"/>
    <xf numFmtId="0" fontId="3" fillId="5" borderId="1" xfId="9" applyFill="1" applyBorder="1" applyProtection="1">
      <protection locked="0"/>
    </xf>
    <xf numFmtId="0" fontId="3" fillId="5" borderId="2" xfId="9" applyFill="1" applyBorder="1" applyProtection="1">
      <protection locked="0"/>
    </xf>
    <xf numFmtId="0" fontId="3" fillId="5" borderId="48" xfId="9" applyFill="1" applyBorder="1" applyAlignment="1" applyProtection="1">
      <alignment horizontal="centerContinuous" vertical="center" wrapText="1"/>
      <protection locked="0"/>
    </xf>
    <xf numFmtId="0" fontId="3" fillId="5" borderId="4" xfId="9" applyFill="1" applyBorder="1" applyAlignment="1" applyProtection="1">
      <alignment horizontal="centerContinuous" vertical="center" wrapText="1"/>
      <protection locked="0"/>
    </xf>
    <xf numFmtId="0" fontId="3" fillId="5" borderId="4" xfId="9" applyFill="1" applyBorder="1" applyAlignment="1" applyProtection="1">
      <alignment horizontal="left" vertical="center"/>
      <protection locked="0"/>
    </xf>
    <xf numFmtId="0" fontId="3" fillId="5" borderId="5" xfId="9" applyFill="1" applyBorder="1" applyAlignment="1" applyProtection="1">
      <alignment horizontal="centerContinuous" vertical="center"/>
      <protection locked="0"/>
    </xf>
    <xf numFmtId="0" fontId="3" fillId="2" borderId="48" xfId="9" applyFill="1" applyBorder="1" applyAlignment="1">
      <alignment horizontal="centerContinuous" vertical="center"/>
    </xf>
    <xf numFmtId="14" fontId="3" fillId="2" borderId="4" xfId="9" applyNumberFormat="1" applyFill="1" applyBorder="1" applyAlignment="1">
      <alignment horizontal="center" vertical="center"/>
    </xf>
    <xf numFmtId="0" fontId="3" fillId="2" borderId="4" xfId="9" applyFill="1" applyBorder="1" applyAlignment="1">
      <alignment horizontal="centerContinuous"/>
    </xf>
    <xf numFmtId="0" fontId="3" fillId="0" borderId="129" xfId="9" applyBorder="1"/>
    <xf numFmtId="0" fontId="3" fillId="2" borderId="4" xfId="9" applyFill="1" applyBorder="1" applyAlignment="1">
      <alignment horizontal="centerContinuous" vertical="center" wrapText="1"/>
    </xf>
    <xf numFmtId="0" fontId="3" fillId="2" borderId="4" xfId="9" applyFill="1" applyBorder="1" applyAlignment="1">
      <alignment vertical="center"/>
    </xf>
    <xf numFmtId="17" fontId="3" fillId="2" borderId="5" xfId="9" applyNumberFormat="1" applyFill="1" applyBorder="1" applyAlignment="1">
      <alignment horizontal="center" vertical="center"/>
    </xf>
    <xf numFmtId="17" fontId="3" fillId="5" borderId="4" xfId="9" applyNumberFormat="1" applyFill="1" applyBorder="1" applyAlignment="1" applyProtection="1">
      <alignment horizontal="center" vertical="center"/>
      <protection locked="0"/>
    </xf>
    <xf numFmtId="17" fontId="3" fillId="5" borderId="5" xfId="9" applyNumberFormat="1" applyFill="1" applyBorder="1" applyAlignment="1" applyProtection="1">
      <alignment horizontal="center" vertical="center"/>
      <protection locked="0"/>
    </xf>
    <xf numFmtId="1" fontId="6" fillId="5" borderId="82" xfId="9" applyNumberFormat="1" applyFont="1" applyFill="1" applyBorder="1" applyAlignment="1">
      <alignment horizontal="center"/>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5" fillId="2" borderId="3" xfId="2"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2" borderId="5" xfId="2" applyFont="1" applyFill="1" applyBorder="1" applyAlignment="1" applyProtection="1">
      <alignment vertical="center"/>
      <protection locked="0"/>
    </xf>
    <xf numFmtId="0" fontId="7" fillId="0" borderId="41" xfId="0" applyFont="1" applyBorder="1" applyAlignment="1">
      <alignment horizontal="centerContinuous" vertical="center"/>
    </xf>
    <xf numFmtId="49" fontId="7" fillId="0" borderId="6" xfId="0" applyNumberFormat="1" applyFont="1" applyBorder="1" applyAlignment="1">
      <alignment horizontal="centerContinuous" vertical="center"/>
    </xf>
    <xf numFmtId="0" fontId="5" fillId="0" borderId="1" xfId="2" applyFont="1" applyBorder="1" applyAlignment="1">
      <alignment horizontal="center" vertical="center"/>
    </xf>
    <xf numFmtId="0" fontId="5" fillId="0" borderId="1" xfId="2" applyFont="1" applyBorder="1" applyAlignment="1">
      <alignment horizontal="right" vertical="center"/>
    </xf>
    <xf numFmtId="0" fontId="5" fillId="0" borderId="1" xfId="2" applyFont="1" applyBorder="1" applyAlignment="1">
      <alignment vertical="center"/>
    </xf>
    <xf numFmtId="0" fontId="5" fillId="2" borderId="1" xfId="2" applyFont="1" applyFill="1" applyBorder="1" applyAlignment="1">
      <alignment horizontal="center" vertical="center"/>
    </xf>
    <xf numFmtId="0" fontId="5" fillId="2" borderId="1" xfId="2" applyFont="1" applyFill="1" applyBorder="1" applyAlignment="1">
      <alignment vertical="center"/>
    </xf>
    <xf numFmtId="0" fontId="5" fillId="2" borderId="2" xfId="2" applyFont="1" applyFill="1" applyBorder="1" applyAlignment="1">
      <alignment vertical="center"/>
    </xf>
    <xf numFmtId="0" fontId="6" fillId="0" borderId="1" xfId="2"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2" borderId="3" xfId="2" applyFont="1" applyFill="1" applyBorder="1" applyAlignment="1">
      <alignment vertical="center"/>
    </xf>
    <xf numFmtId="0" fontId="5" fillId="0" borderId="47" xfId="0" applyFont="1" applyBorder="1" applyAlignment="1">
      <alignment horizontal="center" vertical="center"/>
    </xf>
    <xf numFmtId="4" fontId="4" fillId="0" borderId="0" xfId="2" applyNumberFormat="1" applyFont="1" applyAlignment="1">
      <alignment vertical="center"/>
    </xf>
    <xf numFmtId="0" fontId="5" fillId="0" borderId="0" xfId="2" applyFont="1" applyAlignment="1">
      <alignment horizontal="center" vertical="center"/>
    </xf>
    <xf numFmtId="0" fontId="5" fillId="0" borderId="0" xfId="2" applyFont="1" applyAlignment="1">
      <alignment horizontal="right" vertical="center"/>
    </xf>
    <xf numFmtId="0" fontId="5" fillId="0" borderId="0" xfId="2" applyFont="1" applyAlignment="1">
      <alignment vertical="center"/>
    </xf>
    <xf numFmtId="0" fontId="5" fillId="2" borderId="0" xfId="2" applyFont="1" applyFill="1" applyAlignment="1">
      <alignment horizontal="center" vertical="center"/>
    </xf>
    <xf numFmtId="0" fontId="5" fillId="2" borderId="0" xfId="2" applyFont="1" applyFill="1" applyAlignment="1">
      <alignment vertical="center"/>
    </xf>
    <xf numFmtId="0" fontId="6" fillId="0" borderId="0" xfId="2" applyFont="1" applyAlignment="1">
      <alignment vertical="center"/>
    </xf>
    <xf numFmtId="49" fontId="5" fillId="0" borderId="0" xfId="0" applyNumberFormat="1" applyFont="1" applyAlignment="1">
      <alignment horizontal="center" vertical="center"/>
    </xf>
    <xf numFmtId="0" fontId="5" fillId="2" borderId="0" xfId="0" applyFont="1" applyFill="1" applyAlignment="1">
      <alignment vertical="center"/>
    </xf>
    <xf numFmtId="0" fontId="6" fillId="0" borderId="47" xfId="2" applyFont="1" applyBorder="1" applyAlignment="1">
      <alignment vertical="center"/>
    </xf>
    <xf numFmtId="49" fontId="6" fillId="0" borderId="0" xfId="2" applyNumberFormat="1" applyFont="1" applyAlignment="1">
      <alignment vertical="center"/>
    </xf>
    <xf numFmtId="0" fontId="5" fillId="0" borderId="0" xfId="0" applyFont="1" applyAlignment="1">
      <alignment vertical="center"/>
    </xf>
    <xf numFmtId="0" fontId="40" fillId="2" borderId="0" xfId="2" applyFont="1" applyFill="1" applyAlignment="1">
      <alignment vertical="center"/>
    </xf>
    <xf numFmtId="0" fontId="6" fillId="0" borderId="0" xfId="2" applyFont="1" applyAlignment="1">
      <alignment horizontal="right" vertical="center"/>
    </xf>
    <xf numFmtId="0" fontId="6" fillId="0" borderId="0" xfId="2" applyFont="1" applyAlignment="1">
      <alignment horizontal="centerContinuous" vertical="center"/>
    </xf>
    <xf numFmtId="0" fontId="5" fillId="0" borderId="0" xfId="2" applyFont="1" applyAlignment="1">
      <alignment horizontal="centerContinuous" vertical="center"/>
    </xf>
    <xf numFmtId="0" fontId="5" fillId="0" borderId="0" xfId="2" applyFont="1" applyAlignment="1">
      <alignment horizontal="left" vertical="center"/>
    </xf>
    <xf numFmtId="0" fontId="6" fillId="0" borderId="0" xfId="2" applyFont="1" applyAlignment="1">
      <alignment horizontal="center" vertical="center"/>
    </xf>
    <xf numFmtId="0" fontId="6" fillId="3" borderId="0" xfId="2" applyFont="1" applyFill="1" applyAlignment="1">
      <alignment vertical="center"/>
    </xf>
    <xf numFmtId="0" fontId="5" fillId="3" borderId="0" xfId="2" applyFont="1" applyFill="1" applyAlignment="1" applyProtection="1">
      <alignment vertical="center"/>
      <protection locked="0"/>
    </xf>
    <xf numFmtId="0" fontId="5" fillId="3" borderId="0" xfId="2" applyFont="1" applyFill="1" applyAlignment="1">
      <alignment vertical="center"/>
    </xf>
    <xf numFmtId="10" fontId="6" fillId="0" borderId="44" xfId="3" applyNumberFormat="1" applyFont="1" applyFill="1" applyBorder="1" applyAlignment="1" applyProtection="1">
      <alignment horizontal="center" vertical="center"/>
    </xf>
    <xf numFmtId="0" fontId="5" fillId="0" borderId="0" xfId="2" applyFont="1" applyAlignment="1" applyProtection="1">
      <alignment vertical="center"/>
      <protection locked="0"/>
    </xf>
    <xf numFmtId="0" fontId="6" fillId="0" borderId="4" xfId="2" applyFont="1" applyBorder="1" applyAlignment="1">
      <alignment horizontal="right" vertical="center"/>
    </xf>
    <xf numFmtId="0" fontId="6" fillId="0" borderId="4" xfId="2" applyFont="1" applyBorder="1" applyAlignment="1">
      <alignment horizontal="center" vertical="center"/>
    </xf>
    <xf numFmtId="10" fontId="6" fillId="0" borderId="4" xfId="2" applyNumberFormat="1" applyFont="1" applyBorder="1" applyAlignment="1" applyProtection="1">
      <alignment horizontal="right" vertical="center"/>
      <protection locked="0"/>
    </xf>
    <xf numFmtId="0" fontId="5" fillId="0" borderId="4" xfId="2" applyFont="1" applyBorder="1" applyAlignment="1" applyProtection="1">
      <alignment vertical="center"/>
      <protection locked="0"/>
    </xf>
    <xf numFmtId="10" fontId="6" fillId="3" borderId="4" xfId="2" applyNumberFormat="1" applyFont="1" applyFill="1" applyBorder="1" applyAlignment="1">
      <alignment horizontal="left" vertical="center"/>
    </xf>
    <xf numFmtId="0" fontId="5" fillId="3" borderId="4" xfId="2" applyFont="1" applyFill="1" applyBorder="1" applyAlignment="1" applyProtection="1">
      <alignment vertical="center"/>
      <protection locked="0"/>
    </xf>
    <xf numFmtId="0" fontId="5" fillId="0" borderId="0" xfId="0" applyFont="1" applyAlignment="1">
      <alignment horizontal="center" vertical="center"/>
    </xf>
    <xf numFmtId="0" fontId="5" fillId="0" borderId="0" xfId="0" applyFont="1" applyAlignment="1">
      <alignment horizontal="center"/>
    </xf>
    <xf numFmtId="0" fontId="42" fillId="0" borderId="0" xfId="0" applyFont="1"/>
    <xf numFmtId="0" fontId="5" fillId="0" borderId="0" xfId="0" applyFont="1" applyAlignment="1">
      <alignment horizontal="right" vertical="center"/>
    </xf>
    <xf numFmtId="0" fontId="43" fillId="0" borderId="0" xfId="0" applyFont="1"/>
    <xf numFmtId="0" fontId="45" fillId="0" borderId="0" xfId="0" applyFont="1" applyAlignment="1">
      <alignment vertical="center"/>
    </xf>
    <xf numFmtId="0" fontId="44" fillId="0" borderId="0" xfId="0" applyFont="1"/>
    <xf numFmtId="0" fontId="44"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5" fillId="10" borderId="0" xfId="0" applyFont="1" applyFill="1" applyAlignment="1">
      <alignment vertical="center"/>
    </xf>
    <xf numFmtId="0" fontId="5" fillId="10" borderId="0" xfId="0" applyFont="1" applyFill="1" applyAlignment="1">
      <alignment horizontal="right" vertical="center"/>
    </xf>
    <xf numFmtId="0" fontId="5" fillId="4" borderId="0" xfId="0" applyFont="1" applyFill="1" applyAlignment="1">
      <alignment vertical="center"/>
    </xf>
    <xf numFmtId="0" fontId="5" fillId="4" borderId="4" xfId="0" applyFont="1" applyFill="1" applyBorder="1" applyAlignment="1">
      <alignment horizontal="center" vertical="center"/>
    </xf>
    <xf numFmtId="0" fontId="5" fillId="4" borderId="4" xfId="0" applyFont="1" applyFill="1" applyBorder="1" applyAlignment="1">
      <alignment vertical="center"/>
    </xf>
    <xf numFmtId="0" fontId="43" fillId="0" borderId="0" xfId="0" applyFont="1" applyAlignment="1">
      <alignment horizontal="center"/>
    </xf>
    <xf numFmtId="4" fontId="5" fillId="0" borderId="0" xfId="0" applyNumberFormat="1" applyFont="1"/>
    <xf numFmtId="20" fontId="5" fillId="0" borderId="0" xfId="0" applyNumberFormat="1" applyFont="1" applyAlignment="1">
      <alignment vertical="center"/>
    </xf>
    <xf numFmtId="10" fontId="5" fillId="0" borderId="0" xfId="3" applyNumberFormat="1" applyFont="1"/>
    <xf numFmtId="0" fontId="5" fillId="0" borderId="46" xfId="0" applyFont="1" applyBorder="1" applyAlignment="1">
      <alignment vertical="center"/>
    </xf>
    <xf numFmtId="49" fontId="5" fillId="0" borderId="1" xfId="0" applyNumberFormat="1" applyFont="1" applyBorder="1" applyAlignment="1">
      <alignment vertical="center"/>
    </xf>
    <xf numFmtId="0" fontId="5" fillId="0" borderId="47" xfId="0" applyFont="1" applyBorder="1" applyAlignment="1">
      <alignment vertical="center"/>
    </xf>
    <xf numFmtId="49" fontId="5" fillId="0" borderId="0" xfId="0" applyNumberFormat="1" applyFont="1" applyAlignment="1">
      <alignment vertical="center"/>
    </xf>
    <xf numFmtId="0" fontId="5" fillId="0" borderId="48" xfId="0" applyFont="1" applyBorder="1" applyAlignment="1">
      <alignment vertical="center"/>
    </xf>
    <xf numFmtId="49" fontId="5" fillId="0" borderId="4" xfId="0" applyNumberFormat="1" applyFont="1" applyBorder="1" applyAlignment="1">
      <alignment vertical="center"/>
    </xf>
    <xf numFmtId="49" fontId="5" fillId="2" borderId="0" xfId="0" applyNumberFormat="1" applyFont="1" applyFill="1" applyAlignment="1">
      <alignment horizontal="center"/>
    </xf>
    <xf numFmtId="0" fontId="6" fillId="0" borderId="49" xfId="0" applyFont="1" applyBorder="1" applyAlignment="1">
      <alignment horizontal="left"/>
    </xf>
    <xf numFmtId="49" fontId="6" fillId="0" borderId="10" xfId="0" applyNumberFormat="1" applyFont="1" applyBorder="1" applyAlignment="1">
      <alignment horizontal="left"/>
    </xf>
    <xf numFmtId="0" fontId="6" fillId="0" borderId="9" xfId="0" applyFont="1" applyBorder="1" applyAlignment="1" applyProtection="1">
      <alignment horizontal="left" vertical="top" wrapText="1"/>
      <protection locked="0"/>
    </xf>
    <xf numFmtId="0" fontId="6" fillId="0" borderId="10" xfId="0" applyFont="1" applyBorder="1" applyAlignment="1" applyProtection="1">
      <alignment horizontal="left"/>
      <protection locked="0"/>
    </xf>
    <xf numFmtId="0" fontId="6" fillId="0" borderId="10" xfId="0" applyFont="1" applyBorder="1" applyAlignment="1" applyProtection="1">
      <alignment horizontal="right" wrapText="1"/>
      <protection locked="0"/>
    </xf>
    <xf numFmtId="0" fontId="6" fillId="0" borderId="10" xfId="0" applyFont="1" applyBorder="1" applyAlignment="1" applyProtection="1">
      <alignment horizontal="left" wrapText="1"/>
      <protection locked="0"/>
    </xf>
    <xf numFmtId="0" fontId="6" fillId="3" borderId="10" xfId="0" applyFont="1" applyFill="1" applyBorder="1" applyAlignment="1" applyProtection="1">
      <alignment horizontal="left"/>
      <protection locked="0"/>
    </xf>
    <xf numFmtId="0" fontId="6" fillId="3" borderId="11" xfId="0" applyFont="1" applyFill="1" applyBorder="1" applyAlignment="1" applyProtection="1">
      <alignment horizontal="left"/>
      <protection locked="0"/>
    </xf>
    <xf numFmtId="0" fontId="6" fillId="2" borderId="10" xfId="0" applyFont="1" applyFill="1" applyBorder="1" applyAlignment="1">
      <alignment horizontal="left"/>
    </xf>
    <xf numFmtId="0" fontId="6" fillId="2" borderId="12" xfId="0" applyFont="1" applyFill="1" applyBorder="1" applyAlignment="1">
      <alignment horizontal="left"/>
    </xf>
    <xf numFmtId="49" fontId="6" fillId="3" borderId="13" xfId="0" applyNumberFormat="1" applyFont="1" applyFill="1" applyBorder="1" applyAlignment="1" applyProtection="1">
      <alignment horizontal="center"/>
      <protection locked="0"/>
    </xf>
    <xf numFmtId="0" fontId="6" fillId="0" borderId="50" xfId="0" applyFont="1" applyBorder="1" applyAlignment="1">
      <alignment horizontal="left"/>
    </xf>
    <xf numFmtId="49" fontId="6" fillId="0" borderId="0" xfId="0" applyNumberFormat="1" applyFont="1" applyAlignment="1">
      <alignment horizontal="left"/>
    </xf>
    <xf numFmtId="0" fontId="6" fillId="0" borderId="14" xfId="0" applyFont="1" applyBorder="1" applyAlignment="1" applyProtection="1">
      <alignment vertical="top" wrapText="1"/>
      <protection locked="0"/>
    </xf>
    <xf numFmtId="0" fontId="6" fillId="0" borderId="0" xfId="0" applyFont="1" applyAlignment="1" applyProtection="1">
      <alignment horizontal="left"/>
      <protection locked="0"/>
    </xf>
    <xf numFmtId="0" fontId="6" fillId="0" borderId="0" xfId="0" applyFont="1" applyAlignment="1" applyProtection="1">
      <alignment horizontal="right" wrapText="1"/>
      <protection locked="0"/>
    </xf>
    <xf numFmtId="0" fontId="6" fillId="0" borderId="0" xfId="0" applyFont="1" applyAlignment="1" applyProtection="1">
      <alignment wrapText="1"/>
      <protection locked="0"/>
    </xf>
    <xf numFmtId="0" fontId="6" fillId="3" borderId="0" xfId="0" applyFont="1" applyFill="1" applyAlignment="1" applyProtection="1">
      <alignment horizontal="left"/>
      <protection locked="0"/>
    </xf>
    <xf numFmtId="0" fontId="6" fillId="3" borderId="154" xfId="0" applyFont="1" applyFill="1" applyBorder="1" applyAlignment="1" applyProtection="1">
      <alignment horizontal="left"/>
      <protection locked="0"/>
    </xf>
    <xf numFmtId="0" fontId="6" fillId="2" borderId="0" xfId="0" applyFont="1" applyFill="1" applyAlignment="1">
      <alignment horizontal="left"/>
    </xf>
    <xf numFmtId="0" fontId="6" fillId="2" borderId="155" xfId="0" applyFont="1" applyFill="1" applyBorder="1" applyAlignment="1">
      <alignment horizontal="left"/>
    </xf>
    <xf numFmtId="49" fontId="6" fillId="3" borderId="3" xfId="0" applyNumberFormat="1" applyFont="1" applyFill="1" applyBorder="1" applyAlignment="1" applyProtection="1">
      <alignment horizontal="center"/>
      <protection locked="0"/>
    </xf>
    <xf numFmtId="0" fontId="6" fillId="0" borderId="51" xfId="0" applyFont="1" applyBorder="1" applyAlignment="1">
      <alignment horizontal="left" wrapText="1"/>
    </xf>
    <xf numFmtId="49" fontId="6" fillId="0" borderId="1" xfId="0" applyNumberFormat="1" applyFont="1" applyBorder="1" applyAlignment="1">
      <alignment horizontal="left" wrapText="1"/>
    </xf>
    <xf numFmtId="0" fontId="6" fillId="0" borderId="15" xfId="0" applyFont="1" applyBorder="1" applyAlignment="1">
      <alignment horizontal="centerContinuous" vertical="top" wrapText="1"/>
    </xf>
    <xf numFmtId="1" fontId="6" fillId="0" borderId="16" xfId="0" applyNumberFormat="1" applyFont="1" applyBorder="1" applyAlignment="1">
      <alignment horizontal="center" vertical="center" wrapText="1"/>
    </xf>
    <xf numFmtId="164" fontId="6" fillId="0" borderId="16" xfId="0" applyNumberFormat="1" applyFont="1" applyBorder="1" applyAlignment="1">
      <alignment horizontal="right"/>
    </xf>
    <xf numFmtId="164" fontId="6" fillId="0" borderId="2" xfId="0" applyNumberFormat="1" applyFont="1" applyBorder="1" applyAlignment="1">
      <alignment horizontal="center" vertical="center"/>
    </xf>
    <xf numFmtId="164" fontId="6" fillId="0" borderId="17" xfId="4" applyFont="1" applyFill="1" applyBorder="1" applyAlignment="1" applyProtection="1">
      <alignment horizontal="centerContinuous" vertical="center"/>
    </xf>
    <xf numFmtId="164" fontId="6" fillId="2" borderId="10" xfId="4" applyFont="1" applyFill="1" applyBorder="1" applyAlignment="1" applyProtection="1">
      <alignment horizontal="centerContinuous" vertical="center"/>
    </xf>
    <xf numFmtId="4" fontId="6" fillId="2" borderId="10" xfId="0" applyNumberFormat="1" applyFont="1" applyFill="1" applyBorder="1" applyAlignment="1">
      <alignment horizontal="centerContinuous" vertical="center"/>
    </xf>
    <xf numFmtId="4" fontId="6" fillId="2" borderId="13" xfId="0" applyNumberFormat="1" applyFont="1" applyFill="1" applyBorder="1" applyAlignment="1">
      <alignment horizontal="centerContinuous" vertical="center"/>
    </xf>
    <xf numFmtId="4" fontId="6" fillId="2" borderId="17" xfId="0" applyNumberFormat="1" applyFont="1" applyFill="1" applyBorder="1" applyAlignment="1">
      <alignment horizontal="centerContinuous" vertical="center"/>
    </xf>
    <xf numFmtId="0" fontId="12" fillId="0" borderId="18" xfId="0" applyFont="1" applyBorder="1" applyAlignment="1">
      <alignment horizontal="centerContinuous"/>
    </xf>
    <xf numFmtId="0" fontId="12" fillId="0" borderId="19" xfId="0" applyFont="1" applyBorder="1" applyAlignment="1">
      <alignment horizontal="centerContinuous"/>
    </xf>
    <xf numFmtId="0" fontId="6" fillId="0" borderId="52" xfId="0" applyFont="1" applyBorder="1" applyAlignment="1">
      <alignment horizontal="left" vertical="center" wrapText="1"/>
    </xf>
    <xf numFmtId="49" fontId="6" fillId="0" borderId="37" xfId="0" applyNumberFormat="1" applyFont="1" applyBorder="1" applyAlignment="1">
      <alignment horizontal="left" vertical="center" wrapText="1"/>
    </xf>
    <xf numFmtId="0" fontId="6" fillId="0" borderId="20" xfId="0" applyFont="1" applyBorder="1" applyAlignment="1">
      <alignment horizontal="centerContinuous" vertical="top" wrapText="1"/>
    </xf>
    <xf numFmtId="1" fontId="6" fillId="0" borderId="20" xfId="0" applyNumberFormat="1" applyFont="1" applyBorder="1" applyAlignment="1">
      <alignment horizontal="center" vertical="center" wrapText="1"/>
    </xf>
    <xf numFmtId="164" fontId="6" fillId="0" borderId="21" xfId="0" applyNumberFormat="1" applyFont="1" applyBorder="1" applyAlignment="1">
      <alignment horizontal="right"/>
    </xf>
    <xf numFmtId="164" fontId="6" fillId="0" borderId="22" xfId="0" applyNumberFormat="1" applyFont="1" applyBorder="1" applyAlignment="1">
      <alignment horizontal="center" vertical="center"/>
    </xf>
    <xf numFmtId="164" fontId="6" fillId="2" borderId="23" xfId="4" applyFont="1" applyFill="1" applyBorder="1" applyAlignment="1" applyProtection="1">
      <alignment horizontal="center" vertical="center"/>
    </xf>
    <xf numFmtId="164" fontId="6" fillId="2" borderId="24" xfId="4" applyFont="1" applyFill="1" applyBorder="1" applyAlignment="1" applyProtection="1">
      <alignment horizontal="center" vertical="center"/>
    </xf>
    <xf numFmtId="4" fontId="6" fillId="2" borderId="25" xfId="0" applyNumberFormat="1" applyFont="1" applyFill="1" applyBorder="1" applyAlignment="1">
      <alignment horizontal="center" vertical="center"/>
    </xf>
    <xf numFmtId="4" fontId="6" fillId="2" borderId="25" xfId="0" applyNumberFormat="1" applyFont="1" applyFill="1" applyBorder="1" applyAlignment="1">
      <alignment horizontal="center" vertical="center" wrapText="1"/>
    </xf>
    <xf numFmtId="4" fontId="6" fillId="2" borderId="26" xfId="0" applyNumberFormat="1" applyFont="1" applyFill="1" applyBorder="1" applyAlignment="1">
      <alignment horizontal="center" vertical="center" wrapText="1"/>
    </xf>
    <xf numFmtId="0" fontId="6" fillId="0" borderId="19" xfId="0" applyFont="1" applyBorder="1" applyAlignment="1">
      <alignment horizontal="center" vertical="center" textRotation="90" wrapText="1"/>
    </xf>
    <xf numFmtId="0" fontId="6" fillId="0" borderId="27" xfId="0" applyFont="1" applyBorder="1" applyAlignment="1">
      <alignment horizontal="center" vertical="center" textRotation="90" wrapText="1"/>
    </xf>
    <xf numFmtId="0" fontId="6" fillId="0" borderId="53" xfId="0" applyFont="1" applyBorder="1" applyAlignment="1">
      <alignment horizontal="center" wrapText="1"/>
    </xf>
    <xf numFmtId="49" fontId="6" fillId="0" borderId="7" xfId="0" applyNumberFormat="1" applyFont="1" applyBorder="1" applyAlignment="1">
      <alignment horizontal="center"/>
    </xf>
    <xf numFmtId="0" fontId="12" fillId="0" borderId="28" xfId="0" applyFont="1" applyBorder="1" applyAlignment="1">
      <alignment vertical="top"/>
    </xf>
    <xf numFmtId="0" fontId="48" fillId="0" borderId="28" xfId="0" applyFont="1" applyBorder="1" applyAlignment="1">
      <alignment horizontal="center"/>
    </xf>
    <xf numFmtId="4" fontId="48" fillId="0" borderId="28" xfId="0" applyNumberFormat="1" applyFont="1" applyBorder="1" applyAlignment="1">
      <alignment horizontal="right"/>
    </xf>
    <xf numFmtId="4" fontId="22" fillId="0" borderId="8" xfId="0" applyNumberFormat="1" applyFont="1" applyBorder="1"/>
    <xf numFmtId="4" fontId="6" fillId="3" borderId="6" xfId="4" applyNumberFormat="1" applyFont="1" applyFill="1" applyBorder="1" applyAlignment="1" applyProtection="1">
      <alignment horizontal="center"/>
      <protection locked="0"/>
    </xf>
    <xf numFmtId="4" fontId="6" fillId="0" borderId="29" xfId="2" applyNumberFormat="1" applyFont="1" applyBorder="1"/>
    <xf numFmtId="4" fontId="6" fillId="0" borderId="7" xfId="2" applyNumberFormat="1" applyFont="1" applyBorder="1"/>
    <xf numFmtId="0" fontId="6" fillId="0" borderId="0" xfId="0" applyFont="1" applyAlignment="1">
      <alignment horizontal="center"/>
    </xf>
    <xf numFmtId="0" fontId="5" fillId="0" borderId="52" xfId="0" applyFont="1" applyBorder="1" applyAlignment="1">
      <alignment horizontal="center" wrapText="1"/>
    </xf>
    <xf numFmtId="49" fontId="5" fillId="0" borderId="37" xfId="0" applyNumberFormat="1" applyFont="1" applyBorder="1" applyAlignment="1">
      <alignment horizontal="center"/>
    </xf>
    <xf numFmtId="0" fontId="5" fillId="0" borderId="20" xfId="0" applyFont="1" applyBorder="1" applyAlignment="1">
      <alignment horizontal="left" vertical="top" wrapText="1"/>
    </xf>
    <xf numFmtId="0" fontId="5" fillId="0" borderId="27" xfId="0" applyFont="1" applyBorder="1" applyAlignment="1">
      <alignment horizontal="center"/>
    </xf>
    <xf numFmtId="2" fontId="5" fillId="0" borderId="32" xfId="0" applyNumberFormat="1" applyFont="1" applyBorder="1" applyAlignment="1">
      <alignment horizontal="right" wrapText="1"/>
    </xf>
    <xf numFmtId="4" fontId="5" fillId="0" borderId="34" xfId="0" applyNumberFormat="1" applyFont="1" applyBorder="1" applyAlignment="1">
      <alignment wrapText="1"/>
    </xf>
    <xf numFmtId="4" fontId="6" fillId="3" borderId="18" xfId="4" applyNumberFormat="1" applyFont="1" applyFill="1" applyBorder="1" applyAlignment="1" applyProtection="1">
      <alignment horizontal="center"/>
      <protection locked="0"/>
    </xf>
    <xf numFmtId="4" fontId="6" fillId="0" borderId="18" xfId="2" applyNumberFormat="1" applyFont="1" applyBorder="1"/>
    <xf numFmtId="4" fontId="6" fillId="0" borderId="19" xfId="2" applyNumberFormat="1" applyFont="1" applyBorder="1"/>
    <xf numFmtId="4" fontId="5" fillId="2" borderId="31" xfId="0" applyNumberFormat="1" applyFont="1" applyFill="1" applyBorder="1"/>
    <xf numFmtId="4" fontId="6" fillId="3" borderId="32" xfId="4" applyNumberFormat="1" applyFont="1" applyFill="1" applyBorder="1" applyAlignment="1" applyProtection="1">
      <alignment horizontal="center"/>
      <protection locked="0"/>
    </xf>
    <xf numFmtId="4" fontId="5" fillId="2" borderId="33" xfId="0" applyNumberFormat="1" applyFont="1" applyFill="1" applyBorder="1"/>
    <xf numFmtId="0" fontId="5" fillId="0" borderId="60" xfId="0" applyFont="1" applyBorder="1" applyAlignment="1">
      <alignment horizontal="center" wrapText="1"/>
    </xf>
    <xf numFmtId="49" fontId="5" fillId="0" borderId="27" xfId="0" applyNumberFormat="1" applyFont="1" applyBorder="1" applyAlignment="1">
      <alignment horizontal="center"/>
    </xf>
    <xf numFmtId="0" fontId="5" fillId="0" borderId="21" xfId="0" applyFont="1" applyBorder="1" applyAlignment="1">
      <alignment horizontal="center"/>
    </xf>
    <xf numFmtId="4" fontId="5" fillId="0" borderId="30" xfId="0" applyNumberFormat="1" applyFont="1" applyBorder="1" applyAlignment="1">
      <alignment wrapText="1"/>
    </xf>
    <xf numFmtId="0" fontId="5" fillId="0" borderId="60" xfId="0" quotePrefix="1" applyFont="1" applyBorder="1" applyAlignment="1">
      <alignment horizontal="center" wrapText="1"/>
    </xf>
    <xf numFmtId="0" fontId="5" fillId="0" borderId="27" xfId="0" applyFont="1" applyBorder="1"/>
    <xf numFmtId="0" fontId="5" fillId="0" borderId="32" xfId="0" applyFont="1" applyBorder="1" applyAlignment="1">
      <alignment horizontal="left" vertical="top" wrapText="1"/>
    </xf>
    <xf numFmtId="2" fontId="5" fillId="0" borderId="32" xfId="4" applyNumberFormat="1" applyFont="1" applyFill="1" applyBorder="1" applyAlignment="1" applyProtection="1">
      <alignment horizontal="right" wrapText="1"/>
    </xf>
    <xf numFmtId="4" fontId="5" fillId="3" borderId="35" xfId="0" applyNumberFormat="1" applyFont="1" applyFill="1" applyBorder="1" applyProtection="1">
      <protection locked="0"/>
    </xf>
    <xf numFmtId="4" fontId="5" fillId="3" borderId="20" xfId="0" applyNumberFormat="1" applyFont="1" applyFill="1" applyBorder="1" applyProtection="1">
      <protection locked="0"/>
    </xf>
    <xf numFmtId="4" fontId="5" fillId="2" borderId="32" xfId="0" applyNumberFormat="1" applyFont="1" applyFill="1" applyBorder="1"/>
    <xf numFmtId="4" fontId="5" fillId="3" borderId="27" xfId="0" applyNumberFormat="1" applyFont="1" applyFill="1" applyBorder="1" applyProtection="1">
      <protection locked="0"/>
    </xf>
    <xf numFmtId="4" fontId="5" fillId="2" borderId="27" xfId="0" applyNumberFormat="1" applyFont="1" applyFill="1" applyBorder="1"/>
    <xf numFmtId="4" fontId="5" fillId="2" borderId="0" xfId="0" applyNumberFormat="1" applyFont="1" applyFill="1" applyAlignment="1">
      <alignment horizontal="right"/>
    </xf>
    <xf numFmtId="0" fontId="5" fillId="0" borderId="27" xfId="0" applyFont="1" applyBorder="1" applyAlignment="1">
      <alignment horizontal="center" wrapText="1"/>
    </xf>
    <xf numFmtId="0" fontId="5" fillId="0" borderId="55" xfId="0" applyFont="1" applyBorder="1" applyAlignment="1">
      <alignment horizontal="center" wrapText="1"/>
    </xf>
    <xf numFmtId="0" fontId="48" fillId="0" borderId="27" xfId="0" applyFont="1" applyBorder="1" applyAlignment="1">
      <alignment vertical="top" wrapText="1"/>
    </xf>
    <xf numFmtId="0" fontId="48" fillId="0" borderId="27" xfId="0" applyFont="1" applyBorder="1" applyAlignment="1">
      <alignment horizontal="center"/>
    </xf>
    <xf numFmtId="2" fontId="5" fillId="0" borderId="20" xfId="0" applyNumberFormat="1" applyFont="1" applyBorder="1" applyAlignment="1">
      <alignment horizontal="right" wrapText="1"/>
    </xf>
    <xf numFmtId="4" fontId="6" fillId="0" borderId="31" xfId="2" applyNumberFormat="1" applyFont="1" applyBorder="1"/>
    <xf numFmtId="4" fontId="5" fillId="3" borderId="19" xfId="0" applyNumberFormat="1" applyFont="1" applyFill="1" applyBorder="1" applyProtection="1">
      <protection locked="0"/>
    </xf>
    <xf numFmtId="4" fontId="5" fillId="3" borderId="21" xfId="0" applyNumberFormat="1" applyFont="1" applyFill="1" applyBorder="1" applyProtection="1">
      <protection locked="0"/>
    </xf>
    <xf numFmtId="49" fontId="5" fillId="0" borderId="55" xfId="0" applyNumberFormat="1" applyFont="1" applyBorder="1" applyAlignment="1">
      <alignment horizontal="center" wrapText="1"/>
    </xf>
    <xf numFmtId="0" fontId="5" fillId="0" borderId="27" xfId="0" applyFont="1" applyBorder="1" applyAlignment="1">
      <alignment wrapText="1"/>
    </xf>
    <xf numFmtId="0" fontId="5" fillId="0" borderId="55" xfId="0" applyFont="1" applyBorder="1" applyAlignment="1" applyProtection="1">
      <alignment horizontal="center" wrapText="1"/>
      <protection locked="0"/>
    </xf>
    <xf numFmtId="0" fontId="6" fillId="0" borderId="32" xfId="0" applyFont="1" applyBorder="1" applyAlignment="1">
      <alignment horizontal="left" vertical="top" wrapText="1"/>
    </xf>
    <xf numFmtId="2" fontId="5" fillId="0" borderId="27" xfId="0" applyNumberFormat="1" applyFont="1" applyBorder="1" applyAlignment="1">
      <alignment horizontal="right" wrapText="1"/>
    </xf>
    <xf numFmtId="0" fontId="5" fillId="0" borderId="45" xfId="0" applyFont="1" applyBorder="1" applyAlignment="1" applyProtection="1">
      <alignment horizontal="left" vertical="top" wrapText="1"/>
      <protection locked="0"/>
    </xf>
    <xf numFmtId="0" fontId="5" fillId="0" borderId="36" xfId="0" applyFont="1" applyBorder="1" applyAlignment="1" applyProtection="1">
      <alignment horizontal="center"/>
      <protection locked="0"/>
    </xf>
    <xf numFmtId="2" fontId="5" fillId="0" borderId="32" xfId="0" applyNumberFormat="1" applyFont="1" applyBorder="1" applyAlignment="1" applyProtection="1">
      <alignment horizontal="right" wrapText="1"/>
      <protection locked="0"/>
    </xf>
    <xf numFmtId="4" fontId="5" fillId="2" borderId="36" xfId="0" applyNumberFormat="1" applyFont="1" applyFill="1" applyBorder="1"/>
    <xf numFmtId="4" fontId="5" fillId="3" borderId="36" xfId="0" applyNumberFormat="1" applyFont="1" applyFill="1" applyBorder="1" applyProtection="1">
      <protection locked="0"/>
    </xf>
    <xf numFmtId="4" fontId="5" fillId="2" borderId="20" xfId="0" applyNumberFormat="1" applyFont="1" applyFill="1" applyBorder="1"/>
    <xf numFmtId="0" fontId="5" fillId="0" borderId="142" xfId="0" applyFont="1" applyBorder="1" applyAlignment="1" applyProtection="1">
      <alignment horizontal="center" wrapText="1"/>
      <protection locked="0"/>
    </xf>
    <xf numFmtId="2" fontId="5" fillId="0" borderId="45" xfId="0" applyNumberFormat="1" applyFont="1" applyBorder="1" applyAlignment="1" applyProtection="1">
      <alignment horizontal="right" wrapText="1"/>
      <protection locked="0"/>
    </xf>
    <xf numFmtId="4" fontId="5" fillId="0" borderId="148" xfId="0" applyNumberFormat="1" applyFont="1" applyBorder="1" applyAlignment="1">
      <alignment wrapText="1"/>
    </xf>
    <xf numFmtId="4" fontId="5" fillId="3" borderId="56" xfId="0" applyNumberFormat="1" applyFont="1" applyFill="1" applyBorder="1" applyProtection="1">
      <protection locked="0"/>
    </xf>
    <xf numFmtId="4" fontId="5" fillId="3" borderId="31" xfId="0" applyNumberFormat="1" applyFont="1" applyFill="1" applyBorder="1" applyProtection="1">
      <protection locked="0"/>
    </xf>
    <xf numFmtId="4" fontId="5" fillId="2" borderId="57" xfId="0" applyNumberFormat="1" applyFont="1" applyFill="1" applyBorder="1"/>
    <xf numFmtId="4" fontId="5" fillId="2" borderId="45" xfId="0" applyNumberFormat="1" applyFont="1" applyFill="1" applyBorder="1"/>
    <xf numFmtId="2" fontId="48" fillId="0" borderId="28" xfId="0" applyNumberFormat="1" applyFont="1" applyBorder="1" applyAlignment="1">
      <alignment horizontal="right"/>
    </xf>
    <xf numFmtId="0" fontId="48" fillId="0" borderId="21" xfId="0" applyFont="1" applyBorder="1" applyAlignment="1">
      <alignment vertical="top" wrapText="1"/>
    </xf>
    <xf numFmtId="4" fontId="5" fillId="3" borderId="37" xfId="0" applyNumberFormat="1" applyFont="1" applyFill="1" applyBorder="1" applyProtection="1">
      <protection locked="0"/>
    </xf>
    <xf numFmtId="4" fontId="5" fillId="3" borderId="37" xfId="0" applyNumberFormat="1" applyFont="1" applyFill="1" applyBorder="1" applyAlignment="1" applyProtection="1">
      <alignment wrapText="1"/>
      <protection locked="0"/>
    </xf>
    <xf numFmtId="4" fontId="6" fillId="0" borderId="37" xfId="2" applyNumberFormat="1" applyFont="1" applyBorder="1"/>
    <xf numFmtId="4" fontId="6" fillId="0" borderId="35" xfId="2" applyNumberFormat="1" applyFont="1" applyBorder="1"/>
    <xf numFmtId="4" fontId="6" fillId="3" borderId="20" xfId="4" applyNumberFormat="1" applyFont="1" applyFill="1" applyBorder="1" applyAlignment="1" applyProtection="1">
      <alignment horizontal="center"/>
      <protection locked="0"/>
    </xf>
    <xf numFmtId="4" fontId="6" fillId="3" borderId="37" xfId="4" applyNumberFormat="1" applyFont="1" applyFill="1" applyBorder="1" applyAlignment="1" applyProtection="1">
      <alignment horizontal="center"/>
      <protection locked="0"/>
    </xf>
    <xf numFmtId="0" fontId="48" fillId="0" borderId="21" xfId="0" applyFont="1" applyBorder="1" applyAlignment="1">
      <alignment horizontal="center"/>
    </xf>
    <xf numFmtId="4" fontId="5" fillId="3" borderId="18" xfId="0" applyNumberFormat="1" applyFont="1" applyFill="1" applyBorder="1" applyProtection="1">
      <protection locked="0"/>
    </xf>
    <xf numFmtId="4" fontId="5" fillId="2" borderId="18" xfId="0" applyNumberFormat="1" applyFont="1" applyFill="1" applyBorder="1"/>
    <xf numFmtId="4" fontId="5" fillId="2" borderId="19" xfId="0" applyNumberFormat="1" applyFont="1" applyFill="1" applyBorder="1"/>
    <xf numFmtId="4" fontId="5" fillId="0" borderId="18" xfId="0" applyNumberFormat="1" applyFont="1" applyBorder="1"/>
    <xf numFmtId="4" fontId="5" fillId="0" borderId="19" xfId="0" applyNumberFormat="1" applyFont="1" applyBorder="1"/>
    <xf numFmtId="4" fontId="5" fillId="0" borderId="33" xfId="0" applyNumberFormat="1" applyFont="1" applyBorder="1"/>
    <xf numFmtId="0" fontId="5" fillId="0" borderId="36" xfId="0" applyFont="1" applyBorder="1" applyAlignment="1">
      <alignment horizontal="center"/>
    </xf>
    <xf numFmtId="4" fontId="5" fillId="0" borderId="33" xfId="0" applyNumberFormat="1" applyFont="1" applyBorder="1" applyAlignment="1">
      <alignment wrapText="1"/>
    </xf>
    <xf numFmtId="4" fontId="5" fillId="0" borderId="31" xfId="0" applyNumberFormat="1" applyFont="1" applyBorder="1"/>
    <xf numFmtId="4" fontId="5" fillId="3" borderId="54" xfId="0" applyNumberFormat="1" applyFont="1" applyFill="1" applyBorder="1" applyProtection="1">
      <protection locked="0"/>
    </xf>
    <xf numFmtId="4" fontId="5" fillId="3" borderId="52" xfId="0" applyNumberFormat="1" applyFont="1" applyFill="1" applyBorder="1" applyProtection="1">
      <protection locked="0"/>
    </xf>
    <xf numFmtId="2" fontId="6" fillId="0" borderId="18" xfId="0" applyNumberFormat="1" applyFont="1" applyBorder="1" applyAlignment="1">
      <alignment horizontal="right" wrapText="1"/>
    </xf>
    <xf numFmtId="4" fontId="6" fillId="0" borderId="34" xfId="0" applyNumberFormat="1" applyFont="1" applyBorder="1" applyAlignment="1">
      <alignment wrapText="1"/>
    </xf>
    <xf numFmtId="0" fontId="5" fillId="0" borderId="57" xfId="0" applyFont="1" applyBorder="1" applyAlignment="1">
      <alignment horizontal="left" vertical="top" wrapText="1"/>
    </xf>
    <xf numFmtId="2" fontId="6" fillId="0" borderId="0" xfId="0" applyNumberFormat="1" applyFont="1" applyAlignment="1">
      <alignment horizontal="right" wrapText="1"/>
    </xf>
    <xf numFmtId="4" fontId="6" fillId="0" borderId="30" xfId="0" applyNumberFormat="1" applyFont="1" applyBorder="1" applyAlignment="1">
      <alignment wrapText="1"/>
    </xf>
    <xf numFmtId="4" fontId="5" fillId="3" borderId="0" xfId="0" applyNumberFormat="1" applyFont="1" applyFill="1" applyProtection="1">
      <protection locked="0"/>
    </xf>
    <xf numFmtId="4" fontId="5" fillId="2" borderId="0" xfId="0" applyNumberFormat="1" applyFont="1" applyFill="1"/>
    <xf numFmtId="4" fontId="5" fillId="0" borderId="58" xfId="0" applyNumberFormat="1" applyFont="1" applyBorder="1"/>
    <xf numFmtId="4" fontId="5" fillId="0" borderId="56" xfId="0" applyNumberFormat="1" applyFont="1" applyBorder="1"/>
    <xf numFmtId="4" fontId="5" fillId="0" borderId="37" xfId="2" applyNumberFormat="1" applyFont="1" applyBorder="1"/>
    <xf numFmtId="4" fontId="5" fillId="0" borderId="27" xfId="2" applyNumberFormat="1" applyFont="1" applyBorder="1"/>
    <xf numFmtId="4" fontId="5" fillId="0" borderId="21" xfId="2" applyNumberFormat="1" applyFont="1" applyBorder="1"/>
    <xf numFmtId="2" fontId="5" fillId="0" borderId="21" xfId="0" applyNumberFormat="1" applyFont="1" applyBorder="1" applyAlignment="1">
      <alignment horizontal="right"/>
    </xf>
    <xf numFmtId="4" fontId="5" fillId="3" borderId="32" xfId="0" applyNumberFormat="1" applyFont="1" applyFill="1" applyBorder="1" applyProtection="1">
      <protection locked="0"/>
    </xf>
    <xf numFmtId="0" fontId="5" fillId="0" borderId="17" xfId="0" applyFont="1" applyBorder="1" applyAlignment="1">
      <alignment horizontal="center" wrapText="1"/>
    </xf>
    <xf numFmtId="0" fontId="5" fillId="0" borderId="38" xfId="0" applyFont="1" applyBorder="1" applyAlignment="1">
      <alignment horizontal="left" vertical="top" wrapText="1"/>
    </xf>
    <xf numFmtId="0" fontId="5" fillId="0" borderId="38" xfId="0" applyFont="1" applyBorder="1" applyAlignment="1">
      <alignment horizontal="center"/>
    </xf>
    <xf numFmtId="2" fontId="6" fillId="0" borderId="38" xfId="0" applyNumberFormat="1" applyFont="1" applyBorder="1" applyAlignment="1">
      <alignment horizontal="right" wrapText="1"/>
    </xf>
    <xf numFmtId="4" fontId="6" fillId="0" borderId="39" xfId="0" applyNumberFormat="1" applyFont="1" applyBorder="1" applyAlignment="1">
      <alignment wrapText="1"/>
    </xf>
    <xf numFmtId="4" fontId="5" fillId="3" borderId="10" xfId="0" applyNumberFormat="1" applyFont="1" applyFill="1" applyBorder="1" applyProtection="1">
      <protection locked="0"/>
    </xf>
    <xf numFmtId="4" fontId="5" fillId="2" borderId="10" xfId="0" applyNumberFormat="1" applyFont="1" applyFill="1" applyBorder="1"/>
    <xf numFmtId="4" fontId="5" fillId="2" borderId="11" xfId="0" applyNumberFormat="1" applyFont="1" applyFill="1" applyBorder="1"/>
    <xf numFmtId="4" fontId="5" fillId="3" borderId="40" xfId="0" applyNumberFormat="1" applyFont="1" applyFill="1" applyBorder="1" applyProtection="1">
      <protection locked="0"/>
    </xf>
    <xf numFmtId="0" fontId="5" fillId="0" borderId="20" xfId="0" applyFont="1" applyBorder="1" applyAlignment="1">
      <alignment horizontal="center"/>
    </xf>
    <xf numFmtId="2" fontId="6" fillId="0" borderId="21" xfId="0" applyNumberFormat="1" applyFont="1" applyBorder="1" applyAlignment="1">
      <alignment horizontal="right" wrapText="1"/>
    </xf>
    <xf numFmtId="0" fontId="5" fillId="0" borderId="27" xfId="0" applyFont="1" applyBorder="1" applyAlignment="1">
      <alignment horizontal="left" vertical="top" wrapText="1"/>
    </xf>
    <xf numFmtId="2" fontId="6" fillId="0" borderId="27" xfId="0" applyNumberFormat="1" applyFont="1" applyBorder="1" applyAlignment="1">
      <alignment horizontal="right" wrapText="1"/>
    </xf>
    <xf numFmtId="0" fontId="5" fillId="4" borderId="55" xfId="0" applyFont="1" applyFill="1" applyBorder="1" applyAlignment="1">
      <alignment horizontal="center" wrapText="1"/>
    </xf>
    <xf numFmtId="49" fontId="5" fillId="4" borderId="27" xfId="0" applyNumberFormat="1" applyFont="1" applyFill="1" applyBorder="1" applyAlignment="1">
      <alignment horizontal="center"/>
    </xf>
    <xf numFmtId="0" fontId="5" fillId="4" borderId="27" xfId="0" applyFont="1" applyFill="1" applyBorder="1" applyAlignment="1">
      <alignment horizontal="left" vertical="top" wrapText="1"/>
    </xf>
    <xf numFmtId="0" fontId="5" fillId="4" borderId="32" xfId="0" applyFont="1" applyFill="1" applyBorder="1" applyAlignment="1">
      <alignment horizontal="left" vertical="top" wrapText="1"/>
    </xf>
    <xf numFmtId="49" fontId="5" fillId="0" borderId="27" xfId="0" applyNumberFormat="1" applyFont="1" applyBorder="1" applyAlignment="1" applyProtection="1">
      <alignment horizontal="center"/>
      <protection locked="0"/>
    </xf>
    <xf numFmtId="49" fontId="6" fillId="0" borderId="32" xfId="0" applyNumberFormat="1" applyFont="1" applyBorder="1" applyAlignment="1">
      <alignment horizontal="left" vertical="top" wrapText="1"/>
    </xf>
    <xf numFmtId="2" fontId="5" fillId="0" borderId="27" xfId="0" applyNumberFormat="1" applyFont="1" applyBorder="1" applyAlignment="1">
      <alignment horizontal="right"/>
    </xf>
    <xf numFmtId="0" fontId="5" fillId="0" borderId="47" xfId="0" applyFont="1" applyBorder="1" applyAlignment="1">
      <alignment horizontal="center" wrapText="1"/>
    </xf>
    <xf numFmtId="0" fontId="5" fillId="0" borderId="40" xfId="0" applyFont="1" applyBorder="1" applyAlignment="1">
      <alignment horizontal="left" vertical="top" wrapText="1"/>
    </xf>
    <xf numFmtId="2" fontId="6" fillId="0" borderId="10" xfId="0" applyNumberFormat="1" applyFont="1" applyBorder="1" applyAlignment="1">
      <alignment horizontal="right" wrapText="1"/>
    </xf>
    <xf numFmtId="0" fontId="49" fillId="0" borderId="32" xfId="0" applyFont="1" applyBorder="1" applyAlignment="1">
      <alignment horizontal="left" vertical="top" wrapText="1"/>
    </xf>
    <xf numFmtId="4" fontId="42" fillId="0" borderId="34" xfId="0" applyNumberFormat="1" applyFont="1" applyBorder="1" applyAlignment="1">
      <alignment wrapText="1"/>
    </xf>
    <xf numFmtId="4" fontId="42" fillId="3" borderId="19" xfId="0" applyNumberFormat="1" applyFont="1" applyFill="1" applyBorder="1" applyProtection="1">
      <protection locked="0"/>
    </xf>
    <xf numFmtId="4" fontId="42" fillId="3" borderId="27" xfId="0" applyNumberFormat="1" applyFont="1" applyFill="1" applyBorder="1" applyProtection="1">
      <protection locked="0"/>
    </xf>
    <xf numFmtId="4" fontId="42" fillId="2" borderId="32" xfId="0" applyNumberFormat="1" applyFont="1" applyFill="1" applyBorder="1"/>
    <xf numFmtId="4" fontId="42" fillId="2" borderId="31" xfId="0" applyNumberFormat="1" applyFont="1" applyFill="1" applyBorder="1"/>
    <xf numFmtId="4" fontId="42" fillId="2" borderId="27" xfId="0" applyNumberFormat="1" applyFont="1" applyFill="1" applyBorder="1"/>
    <xf numFmtId="4" fontId="42" fillId="2" borderId="33" xfId="0" applyNumberFormat="1" applyFont="1" applyFill="1" applyBorder="1"/>
    <xf numFmtId="4" fontId="42" fillId="2" borderId="0" xfId="0" applyNumberFormat="1" applyFont="1" applyFill="1" applyAlignment="1">
      <alignment horizontal="right"/>
    </xf>
    <xf numFmtId="0" fontId="42" fillId="0" borderId="0" xfId="0" applyFont="1" applyAlignment="1">
      <alignment horizontal="center"/>
    </xf>
    <xf numFmtId="0" fontId="5" fillId="0" borderId="31" xfId="0" applyFont="1" applyBorder="1" applyAlignment="1">
      <alignment horizontal="center"/>
    </xf>
    <xf numFmtId="4" fontId="6" fillId="0" borderId="33" xfId="0" applyNumberFormat="1" applyFont="1" applyBorder="1" applyAlignment="1">
      <alignment wrapText="1"/>
    </xf>
    <xf numFmtId="0" fontId="5" fillId="4" borderId="47" xfId="0" applyFont="1" applyFill="1" applyBorder="1" applyAlignment="1">
      <alignment horizontal="center" wrapText="1"/>
    </xf>
    <xf numFmtId="0" fontId="5" fillId="4" borderId="57" xfId="0" applyFont="1" applyFill="1" applyBorder="1" applyAlignment="1">
      <alignment horizontal="left" vertical="top" wrapText="1"/>
    </xf>
    <xf numFmtId="4" fontId="5" fillId="0" borderId="18" xfId="0" applyNumberFormat="1" applyFont="1" applyBorder="1" applyProtection="1">
      <protection locked="0"/>
    </xf>
    <xf numFmtId="0" fontId="5" fillId="0" borderId="32" xfId="0" quotePrefix="1" applyFont="1" applyBorder="1" applyAlignment="1">
      <alignment horizontal="left" vertical="top" wrapText="1"/>
    </xf>
    <xf numFmtId="0" fontId="5" fillId="0" borderId="21" xfId="0" applyFont="1" applyBorder="1" applyAlignment="1">
      <alignment horizontal="left" vertical="top" wrapText="1"/>
    </xf>
    <xf numFmtId="0" fontId="5" fillId="0" borderId="32" xfId="0" applyFont="1" applyBorder="1" applyAlignment="1">
      <alignment horizontal="center" wrapText="1"/>
    </xf>
    <xf numFmtId="4" fontId="5" fillId="0" borderId="0" xfId="0" applyNumberFormat="1" applyFont="1" applyAlignment="1">
      <alignment horizontal="right"/>
    </xf>
    <xf numFmtId="0" fontId="5" fillId="0" borderId="60" xfId="0" applyFont="1" applyBorder="1" applyAlignment="1" applyProtection="1">
      <alignment horizontal="center" wrapText="1"/>
      <protection locked="0"/>
    </xf>
    <xf numFmtId="0" fontId="5" fillId="0" borderId="57" xfId="0" applyFont="1" applyBorder="1" applyAlignment="1" applyProtection="1">
      <alignment horizontal="left" vertical="top" wrapText="1"/>
      <protection locked="0"/>
    </xf>
    <xf numFmtId="0" fontId="5" fillId="0" borderId="31" xfId="0" applyFont="1" applyBorder="1" applyAlignment="1" applyProtection="1">
      <alignment horizontal="center"/>
      <protection locked="0"/>
    </xf>
    <xf numFmtId="2" fontId="5" fillId="0" borderId="20" xfId="0" applyNumberFormat="1" applyFont="1" applyBorder="1" applyAlignment="1" applyProtection="1">
      <alignment horizontal="right" wrapText="1"/>
      <protection locked="0"/>
    </xf>
    <xf numFmtId="0" fontId="5" fillId="0" borderId="54" xfId="0" applyFont="1" applyBorder="1" applyAlignment="1" applyProtection="1">
      <alignment horizontal="center" wrapText="1"/>
      <protection locked="0"/>
    </xf>
    <xf numFmtId="0" fontId="5" fillId="0" borderId="59" xfId="0" applyFont="1" applyBorder="1" applyAlignment="1" applyProtection="1">
      <alignment horizontal="left" wrapText="1" indent="2"/>
      <protection locked="0"/>
    </xf>
    <xf numFmtId="0" fontId="5" fillId="0" borderId="59" xfId="0" applyFont="1" applyBorder="1" applyAlignment="1" applyProtection="1">
      <alignment horizontal="left" vertical="top" wrapText="1"/>
      <protection locked="0"/>
    </xf>
    <xf numFmtId="0" fontId="5" fillId="0" borderId="25" xfId="0" applyFont="1" applyBorder="1" applyAlignment="1" applyProtection="1">
      <alignment horizontal="center"/>
      <protection locked="0"/>
    </xf>
    <xf numFmtId="4" fontId="5" fillId="0" borderId="26" xfId="0" applyNumberFormat="1" applyFont="1" applyBorder="1" applyAlignment="1">
      <alignment wrapText="1"/>
    </xf>
    <xf numFmtId="0" fontId="6" fillId="0" borderId="53" xfId="0" applyFont="1" applyBorder="1" applyAlignment="1">
      <alignment horizontal="center"/>
    </xf>
    <xf numFmtId="0" fontId="6" fillId="0" borderId="41" xfId="0" applyFont="1" applyBorder="1" applyAlignment="1">
      <alignment horizontal="center" vertical="center"/>
    </xf>
    <xf numFmtId="49" fontId="6" fillId="0" borderId="41" xfId="0" applyNumberFormat="1" applyFont="1" applyBorder="1" applyAlignment="1">
      <alignment horizontal="center" vertical="center"/>
    </xf>
    <xf numFmtId="0" fontId="50" fillId="0" borderId="41" xfId="2" applyFont="1" applyBorder="1" applyAlignment="1">
      <alignment vertical="top"/>
    </xf>
    <xf numFmtId="1" fontId="5" fillId="0" borderId="6" xfId="0" applyNumberFormat="1" applyFont="1" applyBorder="1" applyAlignment="1">
      <alignment horizontal="center"/>
    </xf>
    <xf numFmtId="164" fontId="5" fillId="0" borderId="6" xfId="0" applyNumberFormat="1" applyFont="1" applyBorder="1" applyAlignment="1">
      <alignment horizontal="right"/>
    </xf>
    <xf numFmtId="164" fontId="5" fillId="0" borderId="8" xfId="0" applyNumberFormat="1" applyFont="1" applyBorder="1"/>
    <xf numFmtId="4" fontId="6" fillId="0" borderId="41" xfId="0" applyNumberFormat="1" applyFont="1" applyBorder="1" applyAlignment="1">
      <alignment horizontal="centerContinuous" wrapText="1"/>
    </xf>
    <xf numFmtId="2" fontId="6" fillId="0" borderId="42" xfId="4" applyNumberFormat="1" applyFont="1" applyFill="1" applyBorder="1" applyAlignment="1" applyProtection="1">
      <alignment horizontal="centerContinuous" vertical="center"/>
    </xf>
    <xf numFmtId="164" fontId="6" fillId="3" borderId="43" xfId="4" applyFont="1" applyFill="1" applyBorder="1" applyAlignment="1" applyProtection="1">
      <alignment horizontal="right" vertical="center"/>
      <protection locked="0"/>
    </xf>
    <xf numFmtId="4" fontId="6" fillId="0" borderId="7" xfId="0" applyNumberFormat="1" applyFont="1" applyBorder="1" applyAlignment="1">
      <alignment horizontal="left" vertical="center"/>
    </xf>
    <xf numFmtId="165" fontId="6" fillId="0" borderId="29" xfId="0" applyNumberFormat="1" applyFont="1" applyBorder="1" applyAlignment="1">
      <alignment horizontal="center" vertical="center"/>
    </xf>
    <xf numFmtId="0" fontId="4" fillId="0" borderId="0" xfId="0" applyFont="1" applyAlignment="1">
      <alignment horizontal="center"/>
    </xf>
    <xf numFmtId="0" fontId="6" fillId="0" borderId="17" xfId="0" applyFont="1" applyBorder="1"/>
    <xf numFmtId="49" fontId="6" fillId="0" borderId="10" xfId="0" applyNumberFormat="1" applyFont="1" applyBorder="1"/>
    <xf numFmtId="0" fontId="5" fillId="0" borderId="10" xfId="0" applyFont="1" applyBorder="1" applyAlignment="1">
      <alignment vertical="top"/>
    </xf>
    <xf numFmtId="0" fontId="5" fillId="0" borderId="1" xfId="0" applyFont="1" applyBorder="1"/>
    <xf numFmtId="0" fontId="5" fillId="0" borderId="1" xfId="0" applyFont="1" applyBorder="1" applyAlignment="1">
      <alignment horizontal="right"/>
    </xf>
    <xf numFmtId="0" fontId="5" fillId="0" borderId="2" xfId="0" applyFont="1" applyBorder="1"/>
    <xf numFmtId="0" fontId="6" fillId="0" borderId="47" xfId="0" applyFont="1" applyBorder="1" applyAlignment="1">
      <alignment horizontal="left" indent="13"/>
    </xf>
    <xf numFmtId="49" fontId="6" fillId="0" borderId="0" xfId="0" applyNumberFormat="1" applyFont="1" applyAlignment="1">
      <alignment horizontal="left" indent="13"/>
    </xf>
    <xf numFmtId="0" fontId="5" fillId="0" borderId="0" xfId="0" applyFont="1" applyAlignment="1">
      <alignment vertical="top"/>
    </xf>
    <xf numFmtId="0" fontId="5" fillId="0" borderId="0" xfId="0" applyFont="1" applyAlignment="1">
      <alignment horizontal="right"/>
    </xf>
    <xf numFmtId="4" fontId="6" fillId="3" borderId="27" xfId="0" applyNumberFormat="1" applyFont="1" applyFill="1" applyBorder="1" applyAlignment="1" applyProtection="1">
      <alignment vertical="center"/>
      <protection locked="0"/>
    </xf>
    <xf numFmtId="0" fontId="5" fillId="0" borderId="3" xfId="0" applyFont="1" applyBorder="1"/>
    <xf numFmtId="10" fontId="6" fillId="3" borderId="27" xfId="0" applyNumberFormat="1" applyFont="1" applyFill="1" applyBorder="1" applyAlignment="1" applyProtection="1">
      <alignment vertical="center"/>
      <protection locked="0"/>
    </xf>
    <xf numFmtId="0" fontId="5" fillId="0" borderId="48" xfId="0" applyFont="1" applyBorder="1"/>
    <xf numFmtId="49" fontId="5" fillId="0" borderId="4" xfId="0" applyNumberFormat="1" applyFont="1" applyBorder="1"/>
    <xf numFmtId="0" fontId="5" fillId="0" borderId="4" xfId="0" applyFont="1" applyBorder="1" applyAlignment="1">
      <alignment vertical="top"/>
    </xf>
    <xf numFmtId="0" fontId="5" fillId="0" borderId="4" xfId="0" applyFont="1" applyBorder="1"/>
    <xf numFmtId="0" fontId="5" fillId="0" borderId="4" xfId="0" applyFont="1" applyBorder="1" applyAlignment="1">
      <alignment horizontal="right"/>
    </xf>
    <xf numFmtId="164" fontId="5" fillId="0" borderId="4" xfId="4" applyFont="1" applyBorder="1" applyProtection="1"/>
    <xf numFmtId="164" fontId="5" fillId="0" borderId="5" xfId="4" applyFont="1" applyBorder="1" applyProtection="1"/>
    <xf numFmtId="43" fontId="52" fillId="0" borderId="0" xfId="0" applyNumberFormat="1" applyFont="1" applyAlignment="1">
      <alignment vertical="top"/>
    </xf>
    <xf numFmtId="0" fontId="52" fillId="0" borderId="0" xfId="0" applyFont="1"/>
    <xf numFmtId="0" fontId="52" fillId="0" borderId="0" xfId="0" applyFont="1" applyAlignment="1">
      <alignment horizontal="right"/>
    </xf>
    <xf numFmtId="4" fontId="6" fillId="0" borderId="28" xfId="4" applyNumberFormat="1" applyFont="1" applyFill="1" applyBorder="1" applyAlignment="1" applyProtection="1"/>
    <xf numFmtId="4" fontId="6" fillId="0" borderId="29" xfId="4" applyNumberFormat="1" applyFont="1" applyFill="1" applyBorder="1" applyAlignment="1" applyProtection="1"/>
    <xf numFmtId="4" fontId="6" fillId="0" borderId="41" xfId="4" applyNumberFormat="1" applyFont="1" applyFill="1" applyBorder="1" applyAlignment="1" applyProtection="1"/>
    <xf numFmtId="4" fontId="6" fillId="0" borderId="7" xfId="4" applyNumberFormat="1" applyFont="1" applyFill="1" applyBorder="1" applyAlignment="1" applyProtection="1"/>
    <xf numFmtId="4" fontId="53" fillId="0" borderId="0" xfId="4" applyNumberFormat="1" applyFont="1" applyFill="1" applyBorder="1" applyAlignment="1" applyProtection="1">
      <alignment vertical="top"/>
    </xf>
    <xf numFmtId="164" fontId="53" fillId="0" borderId="0" xfId="4" applyFont="1" applyFill="1" applyAlignment="1">
      <alignment horizontal="centerContinuous"/>
    </xf>
    <xf numFmtId="164" fontId="52" fillId="0" borderId="0" xfId="4" applyFont="1" applyFill="1" applyAlignment="1">
      <alignment horizontal="centerContinuous"/>
    </xf>
    <xf numFmtId="0" fontId="5" fillId="0" borderId="0" xfId="0" applyFont="1" applyAlignment="1">
      <alignment horizontal="left"/>
    </xf>
    <xf numFmtId="164" fontId="52" fillId="0" borderId="0" xfId="4" applyFont="1" applyFill="1" applyAlignment="1">
      <alignment horizontal="right"/>
    </xf>
    <xf numFmtId="164" fontId="5" fillId="0" borderId="0" xfId="4" applyFont="1" applyFill="1" applyAlignment="1">
      <alignment horizontal="left"/>
    </xf>
    <xf numFmtId="0" fontId="52" fillId="0" borderId="0" xfId="0" applyFont="1" applyAlignment="1">
      <alignment vertical="top"/>
    </xf>
    <xf numFmtId="0" fontId="7" fillId="0" borderId="6" xfId="0" applyFont="1" applyBorder="1" applyAlignment="1">
      <alignment horizontal="centerContinuous" vertical="top" wrapText="1"/>
    </xf>
    <xf numFmtId="0" fontId="7" fillId="0" borderId="6" xfId="0" applyFont="1" applyBorder="1" applyAlignment="1">
      <alignment horizontal="centerContinuous" vertical="center" wrapText="1"/>
    </xf>
    <xf numFmtId="0" fontId="7" fillId="0" borderId="6" xfId="0" applyFont="1" applyBorder="1" applyAlignment="1">
      <alignment horizontal="right" wrapText="1"/>
    </xf>
    <xf numFmtId="0" fontId="43" fillId="0" borderId="6" xfId="0" applyFont="1" applyBorder="1" applyAlignment="1">
      <alignment horizontal="centerContinuous"/>
    </xf>
    <xf numFmtId="0" fontId="43" fillId="2" borderId="7" xfId="0" applyFont="1" applyFill="1" applyBorder="1" applyAlignment="1">
      <alignment horizontal="centerContinuous"/>
    </xf>
    <xf numFmtId="0" fontId="43" fillId="2" borderId="6" xfId="0" applyFont="1" applyFill="1" applyBorder="1" applyAlignment="1">
      <alignment horizontal="centerContinuous"/>
    </xf>
    <xf numFmtId="0" fontId="43" fillId="2" borderId="8" xfId="0" applyFont="1" applyFill="1" applyBorder="1" applyAlignment="1">
      <alignment horizontal="centerContinuous"/>
    </xf>
    <xf numFmtId="49" fontId="43" fillId="2" borderId="0" xfId="0" applyNumberFormat="1" applyFont="1" applyFill="1" applyAlignment="1">
      <alignment horizontal="center"/>
    </xf>
    <xf numFmtId="0" fontId="0" fillId="0" borderId="0" xfId="0" applyAlignment="1">
      <alignment vertical="justify"/>
    </xf>
    <xf numFmtId="0" fontId="9" fillId="0" borderId="0" xfId="0" applyFont="1"/>
    <xf numFmtId="0" fontId="3" fillId="0" borderId="0" xfId="14" applyFont="1" applyAlignment="1">
      <alignment horizontal="justify" vertical="center" wrapText="1"/>
    </xf>
    <xf numFmtId="0" fontId="3" fillId="0" borderId="0" xfId="15" applyFont="1" applyAlignment="1">
      <alignment horizontal="justify" vertical="center" wrapText="1"/>
    </xf>
    <xf numFmtId="0" fontId="26" fillId="0" borderId="0" xfId="15" applyAlignment="1">
      <alignment horizontal="justify" vertical="center" wrapText="1"/>
    </xf>
    <xf numFmtId="0" fontId="9" fillId="0" borderId="41" xfId="14" applyFont="1" applyBorder="1" applyAlignment="1">
      <alignment horizontal="center" vertical="center" wrapText="1"/>
    </xf>
    <xf numFmtId="0" fontId="9" fillId="0" borderId="6" xfId="15" applyFont="1" applyBorder="1" applyAlignment="1">
      <alignment horizontal="center" vertical="center" wrapText="1"/>
    </xf>
    <xf numFmtId="0" fontId="9" fillId="0" borderId="8" xfId="15" applyFont="1" applyBorder="1" applyAlignment="1">
      <alignment horizontal="center" vertical="center" wrapText="1"/>
    </xf>
    <xf numFmtId="0" fontId="9" fillId="0" borderId="6" xfId="14" applyFont="1" applyBorder="1" applyAlignment="1">
      <alignment horizontal="center" vertical="center" wrapText="1"/>
    </xf>
    <xf numFmtId="0" fontId="9" fillId="0" borderId="8" xfId="14" applyFont="1" applyBorder="1" applyAlignment="1">
      <alignment horizontal="center" vertical="center" wrapText="1"/>
    </xf>
    <xf numFmtId="0" fontId="26" fillId="0" borderId="6" xfId="15" applyBorder="1" applyAlignment="1">
      <alignment horizontal="center" vertical="center" wrapText="1"/>
    </xf>
    <xf numFmtId="0" fontId="26" fillId="0" borderId="8" xfId="15" applyBorder="1" applyAlignment="1">
      <alignment horizontal="center" vertical="center" wrapText="1"/>
    </xf>
    <xf numFmtId="0" fontId="9" fillId="0" borderId="140" xfId="14" applyFont="1" applyBorder="1" applyAlignment="1">
      <alignment vertical="center" wrapText="1"/>
    </xf>
    <xf numFmtId="0" fontId="9" fillId="0" borderId="135" xfId="15" applyFont="1" applyBorder="1" applyAlignment="1">
      <alignment vertical="center" wrapText="1"/>
    </xf>
    <xf numFmtId="0" fontId="7" fillId="0" borderId="41" xfId="14" applyFont="1" applyBorder="1" applyAlignment="1">
      <alignment horizontal="center" vertical="center" wrapText="1"/>
    </xf>
    <xf numFmtId="0" fontId="19" fillId="0" borderId="140" xfId="14" applyFont="1" applyBorder="1" applyAlignment="1">
      <alignment horizontal="center" vertical="center" wrapText="1"/>
    </xf>
    <xf numFmtId="0" fontId="19" fillId="0" borderId="141" xfId="14" applyFont="1" applyBorder="1" applyAlignment="1">
      <alignment horizontal="center" vertical="center" wrapText="1"/>
    </xf>
    <xf numFmtId="0" fontId="26" fillId="0" borderId="135" xfId="15" applyBorder="1" applyAlignment="1">
      <alignment vertical="center" wrapText="1"/>
    </xf>
    <xf numFmtId="0" fontId="9" fillId="0" borderId="41" xfId="14" quotePrefix="1" applyFont="1" applyBorder="1" applyAlignment="1">
      <alignment horizontal="left" vertical="center"/>
    </xf>
    <xf numFmtId="0" fontId="9" fillId="0" borderId="6" xfId="14" applyFont="1" applyBorder="1" applyAlignment="1">
      <alignment horizontal="left" vertical="center"/>
    </xf>
    <xf numFmtId="0" fontId="5" fillId="0" borderId="8" xfId="11" applyBorder="1" applyAlignment="1">
      <alignment horizontal="left" vertical="center"/>
    </xf>
    <xf numFmtId="0" fontId="9" fillId="0" borderId="46" xfId="14" applyFont="1" applyBorder="1" applyAlignment="1">
      <alignment horizontal="center" vertical="center" wrapText="1"/>
    </xf>
    <xf numFmtId="0" fontId="6" fillId="0" borderId="1" xfId="15" applyFont="1" applyBorder="1" applyAlignment="1">
      <alignment horizontal="center" vertical="center" wrapText="1"/>
    </xf>
    <xf numFmtId="0" fontId="6" fillId="0" borderId="2" xfId="15" applyFont="1" applyBorder="1" applyAlignment="1">
      <alignment horizontal="center" vertical="center" wrapText="1"/>
    </xf>
    <xf numFmtId="0" fontId="9" fillId="0" borderId="140" xfId="14" applyFont="1" applyBorder="1" applyAlignment="1">
      <alignment horizontal="center" vertical="center" wrapText="1"/>
    </xf>
    <xf numFmtId="0" fontId="26" fillId="0" borderId="135" xfId="15" applyBorder="1" applyAlignment="1">
      <alignment horizontal="center" vertical="center" wrapText="1"/>
    </xf>
    <xf numFmtId="0" fontId="9" fillId="8" borderId="150" xfId="2" applyFont="1" applyFill="1" applyBorder="1" applyAlignment="1" applyProtection="1">
      <alignment vertical="center" wrapText="1"/>
      <protection locked="0"/>
    </xf>
    <xf numFmtId="0" fontId="3" fillId="0" borderId="151" xfId="6" applyBorder="1" applyAlignment="1">
      <alignment vertical="center" wrapText="1"/>
    </xf>
    <xf numFmtId="0" fontId="3" fillId="0" borderId="152" xfId="6" applyBorder="1" applyAlignment="1">
      <alignment vertical="center" wrapText="1"/>
    </xf>
    <xf numFmtId="0" fontId="6" fillId="0" borderId="0" xfId="2" applyFont="1" applyAlignment="1">
      <alignment horizontal="left" vertical="center"/>
    </xf>
    <xf numFmtId="0" fontId="0" fillId="0" borderId="27" xfId="0" applyBorder="1"/>
    <xf numFmtId="0" fontId="0" fillId="0" borderId="27" xfId="0" applyBorder="1" applyAlignment="1">
      <alignment wrapText="1"/>
    </xf>
    <xf numFmtId="0" fontId="3" fillId="0" borderId="27" xfId="0" applyFont="1" applyBorder="1"/>
    <xf numFmtId="0" fontId="0" fillId="0" borderId="27" xfId="0" applyBorder="1" applyAlignment="1">
      <alignment vertical="justify"/>
    </xf>
    <xf numFmtId="0" fontId="3" fillId="0" borderId="27" xfId="0" applyFont="1" applyBorder="1" applyAlignment="1">
      <alignment horizontal="left" vertical="justify"/>
    </xf>
    <xf numFmtId="0" fontId="3" fillId="0" borderId="27" xfId="0" applyFont="1" applyBorder="1" applyAlignment="1">
      <alignment vertical="justify"/>
    </xf>
    <xf numFmtId="0" fontId="9" fillId="11" borderId="27" xfId="0" applyFont="1" applyFill="1" applyBorder="1" applyAlignment="1">
      <alignment vertical="justify"/>
    </xf>
    <xf numFmtId="0" fontId="9" fillId="11" borderId="27" xfId="0" applyFont="1" applyFill="1" applyBorder="1"/>
    <xf numFmtId="0" fontId="9" fillId="11" borderId="27" xfId="0" applyFont="1" applyFill="1" applyBorder="1" applyAlignment="1">
      <alignment horizontal="left" vertical="justify"/>
    </xf>
    <xf numFmtId="2" fontId="9" fillId="11" borderId="27" xfId="0" applyNumberFormat="1" applyFont="1" applyFill="1" applyBorder="1"/>
    <xf numFmtId="0" fontId="9" fillId="11" borderId="27" xfId="0" applyFont="1" applyFill="1" applyBorder="1" applyAlignment="1">
      <alignment vertical="justify" wrapText="1"/>
    </xf>
  </cellXfs>
  <cellStyles count="26">
    <cellStyle name="Excel Built-in Normal" xfId="1" xr:uid="{00000000-0005-0000-0000-000000000000}"/>
    <cellStyle name="Normal" xfId="0" builtinId="0"/>
    <cellStyle name="Normal 11 2" xfId="6" xr:uid="{00000000-0005-0000-0000-000002000000}"/>
    <cellStyle name="Normal 2" xfId="11" xr:uid="{00000000-0005-0000-0000-000003000000}"/>
    <cellStyle name="Normal 2 2" xfId="18" xr:uid="{63C840F4-75F4-4E01-BB94-27C03E959091}"/>
    <cellStyle name="Normal 3" xfId="16" xr:uid="{211FCC1F-86AC-4526-9EA5-18E8E0B0BB5B}"/>
    <cellStyle name="Normal 3 2" xfId="14" xr:uid="{6DDF46A9-C296-4D89-B5AC-1502B5A6254F}"/>
    <cellStyle name="Normal 3 3" xfId="9" xr:uid="{00000000-0005-0000-0000-000004000000}"/>
    <cellStyle name="Normal 4" xfId="15" xr:uid="{D7A4788B-B9BB-47AC-A704-D54E0ABC5429}"/>
    <cellStyle name="Normal 4 2" xfId="17" xr:uid="{F6FFE8AE-52A5-4BC2-86FD-21793DC964C7}"/>
    <cellStyle name="Normal 70" xfId="5" xr:uid="{00000000-0005-0000-0000-000005000000}"/>
    <cellStyle name="Normal 70 2" xfId="21" xr:uid="{459FACD3-CCCB-4509-AE7B-8DCA37662422}"/>
    <cellStyle name="Normal_ORÇAMENTO" xfId="2" xr:uid="{00000000-0005-0000-0000-000006000000}"/>
    <cellStyle name="Porcentagem" xfId="3" builtinId="5"/>
    <cellStyle name="Porcentagem 2" xfId="12" xr:uid="{00000000-0005-0000-0000-000008000000}"/>
    <cellStyle name="Porcentagem 3" xfId="10" xr:uid="{00000000-0005-0000-0000-000009000000}"/>
    <cellStyle name="Porcentagem 6" xfId="8" xr:uid="{00000000-0005-0000-0000-00000A000000}"/>
    <cellStyle name="Porcentagem 6 2" xfId="23" xr:uid="{D51B815E-9D53-4C68-944B-A93269EB4DDF}"/>
    <cellStyle name="Vírgula" xfId="4" builtinId="3"/>
    <cellStyle name="Vírgula 11" xfId="7" xr:uid="{00000000-0005-0000-0000-00000C000000}"/>
    <cellStyle name="Vírgula 11 2" xfId="22" xr:uid="{1A699CCA-8E94-476B-9524-D966275DE619}"/>
    <cellStyle name="Vírgula 2" xfId="13" xr:uid="{00000000-0005-0000-0000-00000D000000}"/>
    <cellStyle name="Vírgula 2 2" xfId="19" xr:uid="{62CD47DB-5842-454D-8390-D2C1ABC1ABE9}"/>
    <cellStyle name="Vírgula 2 2 2" xfId="25" xr:uid="{C9A3415B-7146-42DC-A0A4-996AA71633C8}"/>
    <cellStyle name="Vírgula 2 3" xfId="24" xr:uid="{7349DAE6-B39F-4282-B25D-9AD6138C6F4F}"/>
    <cellStyle name="Vírgula 3" xfId="20" xr:uid="{C17F3584-81ED-4256-AE41-50E2C4413DAD}"/>
  </cellStyles>
  <dxfs count="0"/>
  <tableStyles count="0" defaultTableStyle="TableStyleMedium2" defaultPivotStyle="PivotStyleLight16"/>
  <colors>
    <mruColors>
      <color rgb="FFCCFFCC"/>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onnections" Target="connections.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ACD4331D-2CD8-4881-B31D-BA9A3BB6526E}"/>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74DDE9F9-2987-428E-A380-3621C66FBA5C}"/>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scritoriosregionais\05_Meu%20Campinho\Meu%20Campinho%202022\02%20-%20ORCAMENTOS\PLANILHAS\MeuCampinho_SINAPI_maio_2022_sem_desoneracao_bdi_tc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ruy\or&#231;acivil%20SINAPI%202022%20m&#234;s%2005\matriz\orcapav_fevereiro_2022_sem_desoneraco_insumos_fevereiro_2022_bdi_tc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sheetData sheetId="1"/>
      <sheetData sheetId="2"/>
      <sheetData sheetId="3"/>
      <sheetData sheetId="4"/>
      <sheetData sheetId="5"/>
      <sheetData sheetId="6">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
      <sheetName val="Cronograma SFM"/>
      <sheetName val="base (3)"/>
      <sheetName val="Cronograma PAM"/>
      <sheetName val="BDI Edificação"/>
      <sheetName val="base"/>
      <sheetName val="Grandes Itens"/>
      <sheetName val="Cartilha Global"/>
      <sheetName val="Implantação"/>
      <sheetName val="CampoGrama"/>
      <sheetName val="PistaCamin"/>
      <sheetName val="ATI 1"/>
      <sheetName val="ATI 2"/>
      <sheetName val="ATI 3"/>
      <sheetName val="ATI 4"/>
      <sheetName val="ATI 5"/>
      <sheetName val="API 1"/>
      <sheetName val="API 2"/>
      <sheetName val="API 3"/>
      <sheetName val="API 4"/>
      <sheetName val="MeiaQuadBasq"/>
      <sheetName val="QuadraPoli"/>
      <sheetName val="composição dos itens"/>
    </sheetNames>
    <sheetDataSet>
      <sheetData sheetId="0"/>
      <sheetData sheetId="1"/>
      <sheetData sheetId="2"/>
      <sheetData sheetId="3"/>
      <sheetData sheetId="4"/>
      <sheetData sheetId="5"/>
      <sheetData sheetId="6"/>
      <sheetData sheetId="7">
        <row r="1">
          <cell r="A1" t="str">
            <v>tica</v>
          </cell>
        </row>
        <row r="2">
          <cell r="A2" t="str">
            <v>ORÇAMENTO COMPARATIVO DE CONSTRUÇÃO CIVIL PELA TABELA</v>
          </cell>
        </row>
        <row r="3">
          <cell r="A3" t="str">
            <v>x</v>
          </cell>
        </row>
        <row r="4">
          <cell r="A4" t="str">
            <v>x</v>
          </cell>
        </row>
        <row r="5">
          <cell r="A5" t="str">
            <v>x</v>
          </cell>
        </row>
        <row r="6">
          <cell r="A6" t="str">
            <v>x</v>
          </cell>
        </row>
        <row r="7">
          <cell r="A7" t="str">
            <v>x</v>
          </cell>
        </row>
        <row r="8">
          <cell r="A8"/>
        </row>
        <row r="9">
          <cell r="A9" t="str">
            <v>x</v>
          </cell>
        </row>
        <row r="10">
          <cell r="A10" t="str">
            <v>x</v>
          </cell>
        </row>
        <row r="11">
          <cell r="A11" t="str">
            <v>x</v>
          </cell>
        </row>
        <row r="12">
          <cell r="A12" t="str">
            <v>PLANILHA DE SERVIÇOS - CONSTRUÇÃO CIVIL</v>
          </cell>
        </row>
        <row r="13">
          <cell r="A13" t="str">
            <v>Município:</v>
          </cell>
        </row>
        <row r="14">
          <cell r="A14" t="str">
            <v>Projeto:</v>
          </cell>
        </row>
        <row r="15">
          <cell r="A15" t="str">
            <v>CÓDIGO</v>
          </cell>
        </row>
        <row r="16">
          <cell r="A16" t="str">
            <v>X</v>
          </cell>
        </row>
        <row r="17">
          <cell r="A17">
            <v>1</v>
          </cell>
        </row>
        <row r="18">
          <cell r="A18" t="str">
            <v>1.1</v>
          </cell>
        </row>
        <row r="19">
          <cell r="A19" t="str">
            <v>1.1.1</v>
          </cell>
        </row>
        <row r="20">
          <cell r="A20" t="str">
            <v>0030703</v>
          </cell>
        </row>
        <row r="21">
          <cell r="A21" t="str">
            <v>0030704</v>
          </cell>
        </row>
        <row r="22">
          <cell r="A22" t="str">
            <v>0030705</v>
          </cell>
        </row>
        <row r="23">
          <cell r="A23" t="str">
            <v>0030706</v>
          </cell>
        </row>
        <row r="24">
          <cell r="A24" t="str">
            <v>0030707</v>
          </cell>
        </row>
        <row r="25">
          <cell r="A25" t="str">
            <v>0030708</v>
          </cell>
        </row>
        <row r="26">
          <cell r="A26" t="str">
            <v>0030709</v>
          </cell>
        </row>
        <row r="27">
          <cell r="A27">
            <v>97621</v>
          </cell>
        </row>
        <row r="28">
          <cell r="A28">
            <v>97622</v>
          </cell>
        </row>
        <row r="29">
          <cell r="A29">
            <v>97623</v>
          </cell>
        </row>
        <row r="30">
          <cell r="A30">
            <v>97624</v>
          </cell>
        </row>
        <row r="31">
          <cell r="A31">
            <v>97625</v>
          </cell>
        </row>
        <row r="32">
          <cell r="A32">
            <v>97626</v>
          </cell>
        </row>
        <row r="33">
          <cell r="A33">
            <v>97627</v>
          </cell>
        </row>
        <row r="34">
          <cell r="A34">
            <v>97631</v>
          </cell>
        </row>
        <row r="35">
          <cell r="A35">
            <v>97632</v>
          </cell>
        </row>
        <row r="36">
          <cell r="A36">
            <v>97633</v>
          </cell>
        </row>
        <row r="37">
          <cell r="A37">
            <v>97634</v>
          </cell>
        </row>
        <row r="38">
          <cell r="A38">
            <v>97635</v>
          </cell>
        </row>
        <row r="39">
          <cell r="A39">
            <v>97636</v>
          </cell>
        </row>
        <row r="40">
          <cell r="A40">
            <v>97637</v>
          </cell>
        </row>
        <row r="41">
          <cell r="A41">
            <v>97638</v>
          </cell>
        </row>
        <row r="42">
          <cell r="A42">
            <v>97639</v>
          </cell>
        </row>
        <row r="43">
          <cell r="A43">
            <v>97640</v>
          </cell>
        </row>
        <row r="44">
          <cell r="A44">
            <v>97641</v>
          </cell>
        </row>
        <row r="45">
          <cell r="A45">
            <v>97642</v>
          </cell>
        </row>
        <row r="46">
          <cell r="A46">
            <v>97643</v>
          </cell>
        </row>
        <row r="47">
          <cell r="A47">
            <v>97644</v>
          </cell>
        </row>
        <row r="48">
          <cell r="A48">
            <v>97645</v>
          </cell>
        </row>
        <row r="49">
          <cell r="A49">
            <v>97648</v>
          </cell>
        </row>
        <row r="50">
          <cell r="A50">
            <v>97660</v>
          </cell>
        </row>
        <row r="51">
          <cell r="A51">
            <v>97661</v>
          </cell>
        </row>
        <row r="52">
          <cell r="A52">
            <v>97662</v>
          </cell>
        </row>
        <row r="53">
          <cell r="A53">
            <v>97663</v>
          </cell>
        </row>
        <row r="54">
          <cell r="A54">
            <v>97664</v>
          </cell>
        </row>
        <row r="55">
          <cell r="A55">
            <v>97665</v>
          </cell>
        </row>
        <row r="56">
          <cell r="A56">
            <v>97666</v>
          </cell>
        </row>
        <row r="57">
          <cell r="A57">
            <v>400000</v>
          </cell>
        </row>
        <row r="58">
          <cell r="A58" t="str">
            <v>1.1.2</v>
          </cell>
        </row>
        <row r="59">
          <cell r="A59">
            <v>99058</v>
          </cell>
        </row>
        <row r="60">
          <cell r="A60">
            <v>99059</v>
          </cell>
        </row>
        <row r="61">
          <cell r="A61">
            <v>99063</v>
          </cell>
        </row>
        <row r="62">
          <cell r="A62">
            <v>99064</v>
          </cell>
        </row>
        <row r="63">
          <cell r="A63" t="str">
            <v>1.1.3</v>
          </cell>
        </row>
        <row r="64">
          <cell r="A64">
            <v>97062</v>
          </cell>
        </row>
        <row r="65">
          <cell r="A65">
            <v>97063</v>
          </cell>
        </row>
        <row r="66">
          <cell r="A66" t="str">
            <v>1.2</v>
          </cell>
        </row>
        <row r="67">
          <cell r="A67" t="str">
            <v>1.2.1</v>
          </cell>
        </row>
        <row r="68">
          <cell r="A68" t="str">
            <v>1.2.1.2</v>
          </cell>
        </row>
        <row r="69">
          <cell r="A69">
            <v>98458</v>
          </cell>
        </row>
        <row r="70">
          <cell r="A70">
            <v>98459</v>
          </cell>
        </row>
        <row r="71">
          <cell r="A71" t="str">
            <v>1.2.2</v>
          </cell>
        </row>
        <row r="72">
          <cell r="A72">
            <v>93206</v>
          </cell>
        </row>
        <row r="73">
          <cell r="A73">
            <v>93207</v>
          </cell>
        </row>
        <row r="74">
          <cell r="A74">
            <v>93208</v>
          </cell>
        </row>
        <row r="75">
          <cell r="A75">
            <v>93209</v>
          </cell>
        </row>
        <row r="76">
          <cell r="A76">
            <v>93210</v>
          </cell>
        </row>
        <row r="77">
          <cell r="A77">
            <v>93211</v>
          </cell>
        </row>
        <row r="78">
          <cell r="A78">
            <v>93212</v>
          </cell>
        </row>
        <row r="79">
          <cell r="A79">
            <v>93213</v>
          </cell>
        </row>
        <row r="80">
          <cell r="A80">
            <v>93214</v>
          </cell>
        </row>
        <row r="81">
          <cell r="A81">
            <v>93243</v>
          </cell>
        </row>
        <row r="82">
          <cell r="A82">
            <v>93582</v>
          </cell>
        </row>
        <row r="83">
          <cell r="A83">
            <v>93583</v>
          </cell>
        </row>
        <row r="84">
          <cell r="A84">
            <v>93584</v>
          </cell>
        </row>
        <row r="85">
          <cell r="A85">
            <v>93585</v>
          </cell>
        </row>
        <row r="86">
          <cell r="A86" t="str">
            <v>COMPOSIÇÃO 04657</v>
          </cell>
        </row>
        <row r="87">
          <cell r="A87" t="str">
            <v>COMPOSIÇÃO 04656</v>
          </cell>
        </row>
        <row r="88">
          <cell r="A88" t="str">
            <v>COMPOSIÇÃO 04654</v>
          </cell>
        </row>
        <row r="89">
          <cell r="A89" t="str">
            <v>1.2.3</v>
          </cell>
        </row>
        <row r="90">
          <cell r="A90" t="str">
            <v>COMPOSIÇÃO 00051</v>
          </cell>
        </row>
        <row r="91">
          <cell r="A91" t="str">
            <v>COMPOSIÇÃO 11398</v>
          </cell>
        </row>
        <row r="92">
          <cell r="A92" t="str">
            <v>COMPOSIÇÃO 01770</v>
          </cell>
        </row>
        <row r="93">
          <cell r="A93" t="str">
            <v>1.2.4</v>
          </cell>
        </row>
        <row r="94">
          <cell r="A94" t="str">
            <v>1.2.5</v>
          </cell>
        </row>
        <row r="95">
          <cell r="A95" t="str">
            <v>x</v>
          </cell>
        </row>
        <row r="96">
          <cell r="A96">
            <v>98525</v>
          </cell>
        </row>
        <row r="97">
          <cell r="A97" t="str">
            <v>x</v>
          </cell>
        </row>
        <row r="98">
          <cell r="A98" t="str">
            <v>x</v>
          </cell>
        </row>
        <row r="99">
          <cell r="A99" t="str">
            <v>x</v>
          </cell>
        </row>
        <row r="100">
          <cell r="A100" t="str">
            <v>x</v>
          </cell>
        </row>
        <row r="101">
          <cell r="A101" t="str">
            <v>x</v>
          </cell>
        </row>
        <row r="102">
          <cell r="A102" t="str">
            <v>x</v>
          </cell>
        </row>
        <row r="103">
          <cell r="A103" t="str">
            <v>x</v>
          </cell>
        </row>
        <row r="104">
          <cell r="A104" t="str">
            <v>x</v>
          </cell>
        </row>
        <row r="105">
          <cell r="A105" t="str">
            <v>x</v>
          </cell>
        </row>
        <row r="106">
          <cell r="A106" t="str">
            <v>x</v>
          </cell>
        </row>
        <row r="107">
          <cell r="A107" t="str">
            <v>x</v>
          </cell>
        </row>
        <row r="108">
          <cell r="A108" t="str">
            <v>x</v>
          </cell>
        </row>
        <row r="109">
          <cell r="A109" t="str">
            <v>x</v>
          </cell>
        </row>
        <row r="110">
          <cell r="A110" t="str">
            <v>x</v>
          </cell>
        </row>
        <row r="111">
          <cell r="A111" t="str">
            <v>x</v>
          </cell>
        </row>
        <row r="112">
          <cell r="A112" t="str">
            <v>x</v>
          </cell>
        </row>
        <row r="113">
          <cell r="A113" t="str">
            <v>x</v>
          </cell>
        </row>
        <row r="114">
          <cell r="A114" t="str">
            <v>x</v>
          </cell>
        </row>
        <row r="115">
          <cell r="A115" t="str">
            <v>x</v>
          </cell>
        </row>
        <row r="116">
          <cell r="A116" t="str">
            <v>x</v>
          </cell>
        </row>
        <row r="117">
          <cell r="A117" t="str">
            <v>x</v>
          </cell>
        </row>
        <row r="118">
          <cell r="A118" t="str">
            <v>2</v>
          </cell>
        </row>
        <row r="119">
          <cell r="A119" t="str">
            <v>2.1</v>
          </cell>
        </row>
        <row r="120">
          <cell r="A120" t="str">
            <v>2.1.1</v>
          </cell>
        </row>
        <row r="121">
          <cell r="A121">
            <v>93358</v>
          </cell>
        </row>
        <row r="122">
          <cell r="A122">
            <v>97082</v>
          </cell>
        </row>
        <row r="123">
          <cell r="A123">
            <v>101618</v>
          </cell>
        </row>
        <row r="124">
          <cell r="A124">
            <v>101619</v>
          </cell>
        </row>
        <row r="125">
          <cell r="A125">
            <v>101620</v>
          </cell>
        </row>
        <row r="126">
          <cell r="A126">
            <v>101621</v>
          </cell>
        </row>
        <row r="127">
          <cell r="A127">
            <v>101622</v>
          </cell>
        </row>
        <row r="128">
          <cell r="A128">
            <v>101623</v>
          </cell>
        </row>
        <row r="129">
          <cell r="A129">
            <v>101624</v>
          </cell>
        </row>
        <row r="130">
          <cell r="A130">
            <v>101625</v>
          </cell>
        </row>
        <row r="131">
          <cell r="A131">
            <v>101616</v>
          </cell>
        </row>
        <row r="132">
          <cell r="A132">
            <v>101617</v>
          </cell>
        </row>
        <row r="133">
          <cell r="A133">
            <v>95606</v>
          </cell>
        </row>
        <row r="134">
          <cell r="A134" t="str">
            <v>2.1.2</v>
          </cell>
        </row>
        <row r="135">
          <cell r="A135">
            <v>102276</v>
          </cell>
        </row>
        <row r="136">
          <cell r="A136">
            <v>102277</v>
          </cell>
        </row>
        <row r="137">
          <cell r="A137">
            <v>102278</v>
          </cell>
        </row>
        <row r="138">
          <cell r="A138">
            <v>102279</v>
          </cell>
        </row>
        <row r="139">
          <cell r="A139">
            <v>102280</v>
          </cell>
        </row>
        <row r="140">
          <cell r="A140">
            <v>102281</v>
          </cell>
        </row>
        <row r="141">
          <cell r="A141">
            <v>102282</v>
          </cell>
        </row>
        <row r="142">
          <cell r="A142">
            <v>102283</v>
          </cell>
        </row>
        <row r="143">
          <cell r="A143">
            <v>102284</v>
          </cell>
        </row>
        <row r="144">
          <cell r="A144">
            <v>102285</v>
          </cell>
        </row>
        <row r="145">
          <cell r="A145">
            <v>102286</v>
          </cell>
        </row>
        <row r="146">
          <cell r="A146">
            <v>102287</v>
          </cell>
        </row>
        <row r="147">
          <cell r="A147">
            <v>102288</v>
          </cell>
        </row>
        <row r="148">
          <cell r="A148">
            <v>102289</v>
          </cell>
        </row>
        <row r="149">
          <cell r="A149">
            <v>102290</v>
          </cell>
        </row>
        <row r="150">
          <cell r="A150">
            <v>102291</v>
          </cell>
        </row>
        <row r="151">
          <cell r="A151">
            <v>102292</v>
          </cell>
        </row>
        <row r="152">
          <cell r="A152">
            <v>102293</v>
          </cell>
        </row>
        <row r="153">
          <cell r="A153">
            <v>102294</v>
          </cell>
        </row>
        <row r="154">
          <cell r="A154">
            <v>102295</v>
          </cell>
        </row>
        <row r="155">
          <cell r="A155">
            <v>102296</v>
          </cell>
        </row>
        <row r="156">
          <cell r="A156">
            <v>102297</v>
          </cell>
        </row>
        <row r="157">
          <cell r="A157">
            <v>102298</v>
          </cell>
        </row>
        <row r="158">
          <cell r="A158">
            <v>102299</v>
          </cell>
        </row>
        <row r="159">
          <cell r="A159">
            <v>102300</v>
          </cell>
        </row>
        <row r="160">
          <cell r="A160">
            <v>102301</v>
          </cell>
        </row>
        <row r="161">
          <cell r="A161">
            <v>102302</v>
          </cell>
        </row>
        <row r="162">
          <cell r="A162">
            <v>102303</v>
          </cell>
        </row>
        <row r="163">
          <cell r="A163">
            <v>102304</v>
          </cell>
        </row>
        <row r="164">
          <cell r="A164">
            <v>102305</v>
          </cell>
        </row>
        <row r="165">
          <cell r="A165">
            <v>102306</v>
          </cell>
        </row>
        <row r="166">
          <cell r="A166">
            <v>102307</v>
          </cell>
        </row>
        <row r="167">
          <cell r="A167">
            <v>102308</v>
          </cell>
        </row>
        <row r="168">
          <cell r="A168">
            <v>102309</v>
          </cell>
        </row>
        <row r="169">
          <cell r="A169">
            <v>102310</v>
          </cell>
        </row>
        <row r="170">
          <cell r="A170">
            <v>102311</v>
          </cell>
        </row>
        <row r="171">
          <cell r="A171">
            <v>102312</v>
          </cell>
        </row>
        <row r="172">
          <cell r="A172">
            <v>102313</v>
          </cell>
        </row>
        <row r="173">
          <cell r="A173">
            <v>102314</v>
          </cell>
        </row>
        <row r="174">
          <cell r="A174">
            <v>102315</v>
          </cell>
        </row>
        <row r="175">
          <cell r="A175">
            <v>102316</v>
          </cell>
        </row>
        <row r="176">
          <cell r="A176">
            <v>102317</v>
          </cell>
        </row>
        <row r="177">
          <cell r="A177">
            <v>102318</v>
          </cell>
        </row>
        <row r="178">
          <cell r="A178">
            <v>102319</v>
          </cell>
        </row>
        <row r="179">
          <cell r="A179">
            <v>102320</v>
          </cell>
        </row>
        <row r="180">
          <cell r="A180">
            <v>102321</v>
          </cell>
        </row>
        <row r="181">
          <cell r="A181">
            <v>102322</v>
          </cell>
        </row>
        <row r="182">
          <cell r="A182">
            <v>102323</v>
          </cell>
        </row>
        <row r="183">
          <cell r="A183">
            <v>102324</v>
          </cell>
        </row>
        <row r="184">
          <cell r="A184">
            <v>102325</v>
          </cell>
        </row>
        <row r="185">
          <cell r="A185">
            <v>102326</v>
          </cell>
        </row>
        <row r="186">
          <cell r="A186">
            <v>102327</v>
          </cell>
        </row>
        <row r="187">
          <cell r="A187">
            <v>102328</v>
          </cell>
        </row>
        <row r="188">
          <cell r="A188">
            <v>102329</v>
          </cell>
        </row>
        <row r="189">
          <cell r="A189">
            <v>90082</v>
          </cell>
        </row>
        <row r="190">
          <cell r="A190">
            <v>90084</v>
          </cell>
        </row>
        <row r="191">
          <cell r="A191">
            <v>90086</v>
          </cell>
        </row>
        <row r="192">
          <cell r="A192">
            <v>90087</v>
          </cell>
        </row>
        <row r="193">
          <cell r="A193">
            <v>90090</v>
          </cell>
        </row>
        <row r="194">
          <cell r="A194">
            <v>90091</v>
          </cell>
        </row>
        <row r="195">
          <cell r="A195">
            <v>90092</v>
          </cell>
        </row>
        <row r="196">
          <cell r="A196">
            <v>90094</v>
          </cell>
        </row>
        <row r="197">
          <cell r="A197">
            <v>90095</v>
          </cell>
        </row>
        <row r="198">
          <cell r="A198">
            <v>90098</v>
          </cell>
        </row>
        <row r="199">
          <cell r="A199">
            <v>90099</v>
          </cell>
        </row>
        <row r="200">
          <cell r="A200">
            <v>90100</v>
          </cell>
        </row>
        <row r="201">
          <cell r="A201">
            <v>90101</v>
          </cell>
        </row>
        <row r="202">
          <cell r="A202">
            <v>90102</v>
          </cell>
        </row>
        <row r="203">
          <cell r="A203">
            <v>90105</v>
          </cell>
        </row>
        <row r="204">
          <cell r="A204">
            <v>90106</v>
          </cell>
        </row>
        <row r="205">
          <cell r="A205">
            <v>90107</v>
          </cell>
        </row>
        <row r="206">
          <cell r="A206">
            <v>90108</v>
          </cell>
        </row>
        <row r="207">
          <cell r="A207">
            <v>96520</v>
          </cell>
        </row>
        <row r="208">
          <cell r="A208">
            <v>96521</v>
          </cell>
        </row>
        <row r="209">
          <cell r="A209">
            <v>101114</v>
          </cell>
        </row>
        <row r="210">
          <cell r="A210">
            <v>101115</v>
          </cell>
        </row>
        <row r="211">
          <cell r="A211">
            <v>101116</v>
          </cell>
        </row>
        <row r="212">
          <cell r="A212">
            <v>101117</v>
          </cell>
        </row>
        <row r="213">
          <cell r="A213">
            <v>101118</v>
          </cell>
        </row>
        <row r="214">
          <cell r="A214">
            <v>101119</v>
          </cell>
        </row>
        <row r="215">
          <cell r="A215">
            <v>101120</v>
          </cell>
        </row>
        <row r="216">
          <cell r="A216">
            <v>101121</v>
          </cell>
        </row>
        <row r="217">
          <cell r="A217">
            <v>101122</v>
          </cell>
        </row>
        <row r="218">
          <cell r="A218">
            <v>101123</v>
          </cell>
        </row>
        <row r="219">
          <cell r="A219">
            <v>101124</v>
          </cell>
        </row>
        <row r="220">
          <cell r="A220">
            <v>101125</v>
          </cell>
        </row>
        <row r="221">
          <cell r="A221">
            <v>101126</v>
          </cell>
        </row>
        <row r="222">
          <cell r="A222">
            <v>101127</v>
          </cell>
        </row>
        <row r="223">
          <cell r="A223">
            <v>101128</v>
          </cell>
        </row>
        <row r="224">
          <cell r="A224">
            <v>101129</v>
          </cell>
        </row>
        <row r="225">
          <cell r="A225">
            <v>101130</v>
          </cell>
        </row>
        <row r="226">
          <cell r="A226">
            <v>101131</v>
          </cell>
        </row>
        <row r="227">
          <cell r="A227">
            <v>101132</v>
          </cell>
        </row>
        <row r="228">
          <cell r="A228">
            <v>101133</v>
          </cell>
        </row>
        <row r="229">
          <cell r="A229">
            <v>101134</v>
          </cell>
        </row>
        <row r="230">
          <cell r="A230">
            <v>101135</v>
          </cell>
        </row>
        <row r="231">
          <cell r="A231">
            <v>101136</v>
          </cell>
        </row>
        <row r="232">
          <cell r="A232">
            <v>101137</v>
          </cell>
        </row>
        <row r="233">
          <cell r="A233">
            <v>101138</v>
          </cell>
        </row>
        <row r="234">
          <cell r="A234">
            <v>101139</v>
          </cell>
        </row>
        <row r="235">
          <cell r="A235">
            <v>101140</v>
          </cell>
        </row>
        <row r="236">
          <cell r="A236">
            <v>101141</v>
          </cell>
        </row>
        <row r="237">
          <cell r="A237">
            <v>101142</v>
          </cell>
        </row>
        <row r="238">
          <cell r="A238">
            <v>101143</v>
          </cell>
        </row>
        <row r="239">
          <cell r="A239">
            <v>101144</v>
          </cell>
        </row>
        <row r="240">
          <cell r="A240">
            <v>101145</v>
          </cell>
        </row>
        <row r="241">
          <cell r="A241">
            <v>101146</v>
          </cell>
        </row>
        <row r="242">
          <cell r="A242">
            <v>101147</v>
          </cell>
        </row>
        <row r="243">
          <cell r="A243">
            <v>101148</v>
          </cell>
        </row>
        <row r="244">
          <cell r="A244">
            <v>101149</v>
          </cell>
        </row>
        <row r="245">
          <cell r="A245">
            <v>101150</v>
          </cell>
        </row>
        <row r="246">
          <cell r="A246">
            <v>101151</v>
          </cell>
        </row>
        <row r="247">
          <cell r="A247">
            <v>101152</v>
          </cell>
        </row>
        <row r="248">
          <cell r="A248">
            <v>101153</v>
          </cell>
        </row>
        <row r="249">
          <cell r="A249">
            <v>101206</v>
          </cell>
        </row>
        <row r="250">
          <cell r="A250">
            <v>101207</v>
          </cell>
        </row>
        <row r="251">
          <cell r="A251">
            <v>101208</v>
          </cell>
        </row>
        <row r="252">
          <cell r="A252">
            <v>101209</v>
          </cell>
        </row>
        <row r="253">
          <cell r="A253">
            <v>101210</v>
          </cell>
        </row>
        <row r="254">
          <cell r="A254">
            <v>101211</v>
          </cell>
        </row>
        <row r="255">
          <cell r="A255">
            <v>101212</v>
          </cell>
        </row>
        <row r="256">
          <cell r="A256">
            <v>101213</v>
          </cell>
        </row>
        <row r="257">
          <cell r="A257">
            <v>101214</v>
          </cell>
        </row>
        <row r="258">
          <cell r="A258">
            <v>101215</v>
          </cell>
        </row>
        <row r="259">
          <cell r="A259">
            <v>101216</v>
          </cell>
        </row>
        <row r="260">
          <cell r="A260">
            <v>101217</v>
          </cell>
        </row>
        <row r="261">
          <cell r="A261">
            <v>101218</v>
          </cell>
        </row>
        <row r="262">
          <cell r="A262">
            <v>101219</v>
          </cell>
        </row>
        <row r="263">
          <cell r="A263">
            <v>101220</v>
          </cell>
        </row>
        <row r="264">
          <cell r="A264">
            <v>101221</v>
          </cell>
        </row>
        <row r="265">
          <cell r="A265">
            <v>101222</v>
          </cell>
        </row>
        <row r="266">
          <cell r="A266">
            <v>101223</v>
          </cell>
        </row>
        <row r="267">
          <cell r="A267">
            <v>101224</v>
          </cell>
        </row>
        <row r="268">
          <cell r="A268">
            <v>101225</v>
          </cell>
        </row>
        <row r="269">
          <cell r="A269">
            <v>101226</v>
          </cell>
        </row>
        <row r="270">
          <cell r="A270">
            <v>101227</v>
          </cell>
        </row>
        <row r="271">
          <cell r="A271">
            <v>101228</v>
          </cell>
        </row>
        <row r="272">
          <cell r="A272">
            <v>101229</v>
          </cell>
        </row>
        <row r="273">
          <cell r="A273">
            <v>101230</v>
          </cell>
        </row>
        <row r="274">
          <cell r="A274">
            <v>101231</v>
          </cell>
        </row>
        <row r="275">
          <cell r="A275">
            <v>101232</v>
          </cell>
        </row>
        <row r="276">
          <cell r="A276">
            <v>101233</v>
          </cell>
        </row>
        <row r="277">
          <cell r="A277">
            <v>101234</v>
          </cell>
        </row>
        <row r="278">
          <cell r="A278">
            <v>101235</v>
          </cell>
        </row>
        <row r="279">
          <cell r="A279">
            <v>101236</v>
          </cell>
        </row>
        <row r="280">
          <cell r="A280">
            <v>101237</v>
          </cell>
        </row>
        <row r="281">
          <cell r="A281">
            <v>101238</v>
          </cell>
        </row>
        <row r="282">
          <cell r="A282">
            <v>101239</v>
          </cell>
        </row>
        <row r="283">
          <cell r="A283">
            <v>101240</v>
          </cell>
        </row>
        <row r="284">
          <cell r="A284">
            <v>101241</v>
          </cell>
        </row>
        <row r="285">
          <cell r="A285">
            <v>101242</v>
          </cell>
        </row>
        <row r="286">
          <cell r="A286">
            <v>101243</v>
          </cell>
        </row>
        <row r="287">
          <cell r="A287">
            <v>101244</v>
          </cell>
        </row>
        <row r="288">
          <cell r="A288">
            <v>101245</v>
          </cell>
        </row>
        <row r="289">
          <cell r="A289">
            <v>101246</v>
          </cell>
        </row>
        <row r="290">
          <cell r="A290">
            <v>101247</v>
          </cell>
        </row>
        <row r="291">
          <cell r="A291">
            <v>101248</v>
          </cell>
        </row>
        <row r="292">
          <cell r="A292">
            <v>101249</v>
          </cell>
        </row>
        <row r="293">
          <cell r="A293">
            <v>101250</v>
          </cell>
        </row>
        <row r="294">
          <cell r="A294">
            <v>101251</v>
          </cell>
        </row>
        <row r="295">
          <cell r="A295">
            <v>101252</v>
          </cell>
        </row>
        <row r="296">
          <cell r="A296">
            <v>101253</v>
          </cell>
        </row>
        <row r="297">
          <cell r="A297">
            <v>101254</v>
          </cell>
        </row>
        <row r="298">
          <cell r="A298">
            <v>101255</v>
          </cell>
        </row>
        <row r="299">
          <cell r="A299">
            <v>101256</v>
          </cell>
        </row>
        <row r="300">
          <cell r="A300">
            <v>101257</v>
          </cell>
        </row>
        <row r="301">
          <cell r="A301">
            <v>101258</v>
          </cell>
        </row>
        <row r="302">
          <cell r="A302">
            <v>101259</v>
          </cell>
        </row>
        <row r="303">
          <cell r="A303">
            <v>101260</v>
          </cell>
        </row>
        <row r="304">
          <cell r="A304">
            <v>101261</v>
          </cell>
        </row>
        <row r="305">
          <cell r="A305">
            <v>101262</v>
          </cell>
        </row>
        <row r="306">
          <cell r="A306">
            <v>101263</v>
          </cell>
        </row>
        <row r="307">
          <cell r="A307">
            <v>101264</v>
          </cell>
        </row>
        <row r="308">
          <cell r="A308">
            <v>101265</v>
          </cell>
        </row>
        <row r="309">
          <cell r="A309">
            <v>101266</v>
          </cell>
        </row>
        <row r="310">
          <cell r="A310">
            <v>101267</v>
          </cell>
        </row>
        <row r="311">
          <cell r="A311">
            <v>101268</v>
          </cell>
        </row>
        <row r="312">
          <cell r="A312">
            <v>101269</v>
          </cell>
        </row>
        <row r="313">
          <cell r="A313">
            <v>101270</v>
          </cell>
        </row>
        <row r="314">
          <cell r="A314">
            <v>101271</v>
          </cell>
        </row>
        <row r="315">
          <cell r="A315">
            <v>101272</v>
          </cell>
        </row>
        <row r="316">
          <cell r="A316">
            <v>101273</v>
          </cell>
        </row>
        <row r="317">
          <cell r="A317">
            <v>101274</v>
          </cell>
        </row>
        <row r="318">
          <cell r="A318">
            <v>101275</v>
          </cell>
        </row>
        <row r="319">
          <cell r="A319">
            <v>101276</v>
          </cell>
        </row>
        <row r="320">
          <cell r="A320">
            <v>101277</v>
          </cell>
        </row>
        <row r="321">
          <cell r="A321">
            <v>96522</v>
          </cell>
        </row>
        <row r="322">
          <cell r="A322">
            <v>96523</v>
          </cell>
        </row>
        <row r="323">
          <cell r="A323">
            <v>96524</v>
          </cell>
        </row>
        <row r="324">
          <cell r="A324">
            <v>96525</v>
          </cell>
        </row>
        <row r="325">
          <cell r="A325">
            <v>96526</v>
          </cell>
        </row>
        <row r="326">
          <cell r="A326">
            <v>96527</v>
          </cell>
        </row>
        <row r="327">
          <cell r="A327">
            <v>96528</v>
          </cell>
        </row>
        <row r="328">
          <cell r="A328" t="str">
            <v>2.1.4</v>
          </cell>
        </row>
        <row r="329">
          <cell r="A329">
            <v>94319</v>
          </cell>
        </row>
        <row r="330">
          <cell r="A330">
            <v>94342</v>
          </cell>
        </row>
        <row r="331">
          <cell r="A331" t="str">
            <v>2.1.5</v>
          </cell>
        </row>
        <row r="332">
          <cell r="A332">
            <v>94304</v>
          </cell>
        </row>
        <row r="333">
          <cell r="A333">
            <v>94305</v>
          </cell>
        </row>
        <row r="334">
          <cell r="A334">
            <v>94306</v>
          </cell>
        </row>
        <row r="335">
          <cell r="A335">
            <v>94307</v>
          </cell>
        </row>
        <row r="336">
          <cell r="A336">
            <v>94308</v>
          </cell>
        </row>
        <row r="337">
          <cell r="A337">
            <v>94309</v>
          </cell>
        </row>
        <row r="338">
          <cell r="A338">
            <v>94310</v>
          </cell>
        </row>
        <row r="339">
          <cell r="A339">
            <v>94315</v>
          </cell>
        </row>
        <row r="340">
          <cell r="A340">
            <v>94316</v>
          </cell>
        </row>
        <row r="341">
          <cell r="A341">
            <v>94317</v>
          </cell>
        </row>
        <row r="342">
          <cell r="A342">
            <v>94318</v>
          </cell>
        </row>
        <row r="343">
          <cell r="A343">
            <v>94319</v>
          </cell>
        </row>
        <row r="344">
          <cell r="A344">
            <v>94327</v>
          </cell>
        </row>
        <row r="345">
          <cell r="A345">
            <v>94328</v>
          </cell>
        </row>
        <row r="346">
          <cell r="A346">
            <v>94329</v>
          </cell>
        </row>
        <row r="347">
          <cell r="A347">
            <v>94330</v>
          </cell>
        </row>
        <row r="348">
          <cell r="A348">
            <v>94331</v>
          </cell>
        </row>
        <row r="349">
          <cell r="A349">
            <v>94332</v>
          </cell>
        </row>
        <row r="350">
          <cell r="A350">
            <v>94333</v>
          </cell>
        </row>
        <row r="351">
          <cell r="A351">
            <v>94338</v>
          </cell>
        </row>
        <row r="352">
          <cell r="A352">
            <v>94339</v>
          </cell>
        </row>
        <row r="353">
          <cell r="A353">
            <v>94340</v>
          </cell>
        </row>
        <row r="354">
          <cell r="A354">
            <v>94341</v>
          </cell>
        </row>
        <row r="355">
          <cell r="A355">
            <v>96385</v>
          </cell>
        </row>
        <row r="356">
          <cell r="A356">
            <v>96386</v>
          </cell>
        </row>
        <row r="357">
          <cell r="A357" t="str">
            <v>2.1.6</v>
          </cell>
        </row>
        <row r="358">
          <cell r="A358">
            <v>93360</v>
          </cell>
        </row>
        <row r="359">
          <cell r="A359">
            <v>93361</v>
          </cell>
        </row>
        <row r="360">
          <cell r="A360">
            <v>93362</v>
          </cell>
        </row>
        <row r="361">
          <cell r="A361">
            <v>93363</v>
          </cell>
        </row>
        <row r="362">
          <cell r="A362">
            <v>93364</v>
          </cell>
        </row>
        <row r="363">
          <cell r="A363">
            <v>93365</v>
          </cell>
        </row>
        <row r="364">
          <cell r="A364">
            <v>93366</v>
          </cell>
        </row>
        <row r="365">
          <cell r="A365">
            <v>93367</v>
          </cell>
        </row>
        <row r="366">
          <cell r="A366">
            <v>93368</v>
          </cell>
        </row>
        <row r="367">
          <cell r="A367">
            <v>93369</v>
          </cell>
        </row>
        <row r="368">
          <cell r="A368">
            <v>93370</v>
          </cell>
        </row>
        <row r="369">
          <cell r="A369">
            <v>93371</v>
          </cell>
        </row>
        <row r="370">
          <cell r="A370">
            <v>93372</v>
          </cell>
        </row>
        <row r="371">
          <cell r="A371">
            <v>93373</v>
          </cell>
        </row>
        <row r="372">
          <cell r="A372">
            <v>93374</v>
          </cell>
        </row>
        <row r="373">
          <cell r="A373">
            <v>93375</v>
          </cell>
        </row>
        <row r="374">
          <cell r="A374">
            <v>93376</v>
          </cell>
        </row>
        <row r="375">
          <cell r="A375">
            <v>93377</v>
          </cell>
        </row>
        <row r="376">
          <cell r="A376">
            <v>93378</v>
          </cell>
        </row>
        <row r="377">
          <cell r="A377">
            <v>93379</v>
          </cell>
        </row>
        <row r="378">
          <cell r="A378">
            <v>93380</v>
          </cell>
        </row>
        <row r="379">
          <cell r="A379">
            <v>93381</v>
          </cell>
        </row>
        <row r="380">
          <cell r="A380">
            <v>93382</v>
          </cell>
        </row>
        <row r="381">
          <cell r="A381" t="str">
            <v>2.1.8</v>
          </cell>
        </row>
        <row r="382">
          <cell r="A382">
            <v>96995</v>
          </cell>
        </row>
        <row r="383">
          <cell r="A383" t="str">
            <v>2.1.9</v>
          </cell>
        </row>
        <row r="384">
          <cell r="A384">
            <v>101767</v>
          </cell>
        </row>
        <row r="385">
          <cell r="A385">
            <v>101768</v>
          </cell>
        </row>
        <row r="386">
          <cell r="A386">
            <v>96388</v>
          </cell>
        </row>
        <row r="387">
          <cell r="A387">
            <v>96389</v>
          </cell>
        </row>
        <row r="388">
          <cell r="A388">
            <v>96390</v>
          </cell>
        </row>
        <row r="389">
          <cell r="A389">
            <v>96391</v>
          </cell>
        </row>
        <row r="390">
          <cell r="A390">
            <v>96392</v>
          </cell>
        </row>
        <row r="391">
          <cell r="A391">
            <v>96396</v>
          </cell>
        </row>
        <row r="392">
          <cell r="A392">
            <v>96397</v>
          </cell>
        </row>
        <row r="393">
          <cell r="A393">
            <v>96398</v>
          </cell>
        </row>
        <row r="394">
          <cell r="A394">
            <v>96399</v>
          </cell>
        </row>
        <row r="395">
          <cell r="A395">
            <v>96400</v>
          </cell>
        </row>
        <row r="396">
          <cell r="A396">
            <v>97083</v>
          </cell>
        </row>
        <row r="397">
          <cell r="A397">
            <v>97084</v>
          </cell>
        </row>
        <row r="398">
          <cell r="A398" t="str">
            <v>2.2</v>
          </cell>
        </row>
        <row r="399">
          <cell r="A399" t="str">
            <v>2.2.1</v>
          </cell>
        </row>
        <row r="400">
          <cell r="A400" t="str">
            <v>2.2.1.1</v>
          </cell>
        </row>
        <row r="401">
          <cell r="A401">
            <v>95427</v>
          </cell>
        </row>
        <row r="402">
          <cell r="A402">
            <v>95877</v>
          </cell>
        </row>
        <row r="403">
          <cell r="A403">
            <v>95426</v>
          </cell>
        </row>
        <row r="404">
          <cell r="A404">
            <v>95425</v>
          </cell>
        </row>
        <row r="405">
          <cell r="A405">
            <v>95430</v>
          </cell>
        </row>
        <row r="406">
          <cell r="A406">
            <v>95880</v>
          </cell>
        </row>
        <row r="407">
          <cell r="A407">
            <v>95429</v>
          </cell>
        </row>
        <row r="408">
          <cell r="A408">
            <v>95428</v>
          </cell>
        </row>
        <row r="409">
          <cell r="A409" t="str">
            <v>2.2.1.2</v>
          </cell>
        </row>
        <row r="410">
          <cell r="A410">
            <v>93593</v>
          </cell>
        </row>
        <row r="411">
          <cell r="A411">
            <v>100937</v>
          </cell>
        </row>
        <row r="412">
          <cell r="A412">
            <v>100938</v>
          </cell>
        </row>
        <row r="413">
          <cell r="A413">
            <v>100939</v>
          </cell>
        </row>
        <row r="414">
          <cell r="A414">
            <v>100940</v>
          </cell>
        </row>
        <row r="415">
          <cell r="A415">
            <v>100941</v>
          </cell>
        </row>
        <row r="416">
          <cell r="A416">
            <v>100942</v>
          </cell>
        </row>
        <row r="417">
          <cell r="A417">
            <v>100943</v>
          </cell>
        </row>
        <row r="418">
          <cell r="A418">
            <v>100944</v>
          </cell>
        </row>
        <row r="419">
          <cell r="A419">
            <v>95876</v>
          </cell>
        </row>
        <row r="420">
          <cell r="A420">
            <v>93592</v>
          </cell>
        </row>
        <row r="421">
          <cell r="A421">
            <v>93591</v>
          </cell>
        </row>
        <row r="422">
          <cell r="A422">
            <v>93599</v>
          </cell>
        </row>
        <row r="423">
          <cell r="A423">
            <v>95879</v>
          </cell>
        </row>
        <row r="424">
          <cell r="A424">
            <v>93598</v>
          </cell>
        </row>
        <row r="425">
          <cell r="A425">
            <v>93597</v>
          </cell>
        </row>
        <row r="426">
          <cell r="A426" t="str">
            <v>2.2.1.3</v>
          </cell>
        </row>
        <row r="427">
          <cell r="A427">
            <v>93590</v>
          </cell>
        </row>
        <row r="428">
          <cell r="A428">
            <v>95875</v>
          </cell>
        </row>
        <row r="429">
          <cell r="A429">
            <v>93589</v>
          </cell>
        </row>
        <row r="430">
          <cell r="A430">
            <v>93588</v>
          </cell>
        </row>
        <row r="431">
          <cell r="A431">
            <v>93596</v>
          </cell>
        </row>
        <row r="432">
          <cell r="A432">
            <v>95878</v>
          </cell>
        </row>
        <row r="433">
          <cell r="A433">
            <v>93595</v>
          </cell>
        </row>
        <row r="434">
          <cell r="A434">
            <v>93594</v>
          </cell>
        </row>
        <row r="435">
          <cell r="A435" t="str">
            <v>2.2.1.4</v>
          </cell>
        </row>
        <row r="436">
          <cell r="A436">
            <v>97912</v>
          </cell>
        </row>
        <row r="437">
          <cell r="A437">
            <v>97913</v>
          </cell>
        </row>
        <row r="438">
          <cell r="A438">
            <v>97914</v>
          </cell>
        </row>
        <row r="439">
          <cell r="A439">
            <v>97915</v>
          </cell>
        </row>
        <row r="440">
          <cell r="A440">
            <v>97916</v>
          </cell>
        </row>
        <row r="441">
          <cell r="A441">
            <v>97917</v>
          </cell>
        </row>
        <row r="442">
          <cell r="A442">
            <v>97918</v>
          </cell>
        </row>
        <row r="443">
          <cell r="A443">
            <v>97919</v>
          </cell>
        </row>
        <row r="444">
          <cell r="A444" t="str">
            <v>2.2.1.5</v>
          </cell>
        </row>
        <row r="445">
          <cell r="A445">
            <v>100945</v>
          </cell>
        </row>
        <row r="446">
          <cell r="A446">
            <v>100946</v>
          </cell>
        </row>
        <row r="447">
          <cell r="A447">
            <v>100947</v>
          </cell>
        </row>
        <row r="448">
          <cell r="A448">
            <v>100948</v>
          </cell>
        </row>
        <row r="449">
          <cell r="A449">
            <v>100949</v>
          </cell>
        </row>
        <row r="450">
          <cell r="A450">
            <v>100950</v>
          </cell>
        </row>
        <row r="451">
          <cell r="A451">
            <v>100951</v>
          </cell>
        </row>
        <row r="452">
          <cell r="A452">
            <v>100952</v>
          </cell>
        </row>
        <row r="453">
          <cell r="A453">
            <v>100953</v>
          </cell>
        </row>
        <row r="454">
          <cell r="A454">
            <v>100954</v>
          </cell>
        </row>
        <row r="455">
          <cell r="A455">
            <v>100973</v>
          </cell>
        </row>
        <row r="456">
          <cell r="A456">
            <v>100974</v>
          </cell>
        </row>
        <row r="457">
          <cell r="A457">
            <v>100975</v>
          </cell>
        </row>
        <row r="458">
          <cell r="A458">
            <v>100965</v>
          </cell>
        </row>
        <row r="459">
          <cell r="A459">
            <v>100966</v>
          </cell>
        </row>
        <row r="460">
          <cell r="A460">
            <v>100969</v>
          </cell>
        </row>
        <row r="461">
          <cell r="A461">
            <v>100970</v>
          </cell>
        </row>
        <row r="462">
          <cell r="A462">
            <v>101019</v>
          </cell>
        </row>
        <row r="463">
          <cell r="A463">
            <v>101479</v>
          </cell>
        </row>
        <row r="464">
          <cell r="A464">
            <v>100976</v>
          </cell>
        </row>
        <row r="465">
          <cell r="A465">
            <v>100977</v>
          </cell>
        </row>
        <row r="466">
          <cell r="A466">
            <v>100978</v>
          </cell>
        </row>
        <row r="467">
          <cell r="A467">
            <v>100979</v>
          </cell>
        </row>
        <row r="468">
          <cell r="A468">
            <v>100980</v>
          </cell>
        </row>
        <row r="469">
          <cell r="A469">
            <v>100981</v>
          </cell>
        </row>
        <row r="470">
          <cell r="A470">
            <v>100982</v>
          </cell>
        </row>
        <row r="471">
          <cell r="A471">
            <v>100983</v>
          </cell>
        </row>
        <row r="472">
          <cell r="A472">
            <v>100984</v>
          </cell>
        </row>
        <row r="473">
          <cell r="A473">
            <v>100985</v>
          </cell>
        </row>
        <row r="474">
          <cell r="A474">
            <v>100986</v>
          </cell>
        </row>
        <row r="475">
          <cell r="A475">
            <v>100987</v>
          </cell>
        </row>
        <row r="476">
          <cell r="A476">
            <v>100988</v>
          </cell>
        </row>
        <row r="477">
          <cell r="A477">
            <v>100989</v>
          </cell>
        </row>
        <row r="478">
          <cell r="A478">
            <v>100990</v>
          </cell>
        </row>
        <row r="479">
          <cell r="A479">
            <v>100991</v>
          </cell>
        </row>
        <row r="480">
          <cell r="A480">
            <v>100992</v>
          </cell>
        </row>
        <row r="481">
          <cell r="A481">
            <v>100993</v>
          </cell>
        </row>
        <row r="482">
          <cell r="A482">
            <v>100994</v>
          </cell>
        </row>
        <row r="483">
          <cell r="A483">
            <v>100995</v>
          </cell>
        </row>
        <row r="484">
          <cell r="A484">
            <v>100996</v>
          </cell>
        </row>
        <row r="485">
          <cell r="A485">
            <v>100997</v>
          </cell>
        </row>
        <row r="486">
          <cell r="A486">
            <v>100998</v>
          </cell>
        </row>
        <row r="487">
          <cell r="A487">
            <v>100999</v>
          </cell>
        </row>
        <row r="488">
          <cell r="A488">
            <v>101000</v>
          </cell>
        </row>
        <row r="489">
          <cell r="A489">
            <v>101001</v>
          </cell>
        </row>
        <row r="490">
          <cell r="A490">
            <v>101002</v>
          </cell>
        </row>
        <row r="491">
          <cell r="A491">
            <v>101003</v>
          </cell>
        </row>
        <row r="492">
          <cell r="A492">
            <v>101004</v>
          </cell>
        </row>
        <row r="493">
          <cell r="A493">
            <v>101005</v>
          </cell>
        </row>
        <row r="494">
          <cell r="A494">
            <v>101006</v>
          </cell>
        </row>
        <row r="495">
          <cell r="A495">
            <v>101007</v>
          </cell>
        </row>
        <row r="496">
          <cell r="A496">
            <v>101008</v>
          </cell>
        </row>
        <row r="497">
          <cell r="A497">
            <v>101009</v>
          </cell>
        </row>
        <row r="498">
          <cell r="A498">
            <v>101010</v>
          </cell>
        </row>
        <row r="499">
          <cell r="A499">
            <v>101013</v>
          </cell>
        </row>
        <row r="500">
          <cell r="A500">
            <v>101014</v>
          </cell>
        </row>
        <row r="501">
          <cell r="A501">
            <v>101015</v>
          </cell>
        </row>
        <row r="502">
          <cell r="A502">
            <v>101016</v>
          </cell>
        </row>
        <row r="503">
          <cell r="A503">
            <v>101017</v>
          </cell>
        </row>
        <row r="504">
          <cell r="A504">
            <v>101018</v>
          </cell>
        </row>
        <row r="505">
          <cell r="A505">
            <v>101463</v>
          </cell>
        </row>
        <row r="506">
          <cell r="A506">
            <v>101464</v>
          </cell>
        </row>
        <row r="507">
          <cell r="A507">
            <v>101465</v>
          </cell>
        </row>
        <row r="508">
          <cell r="A508">
            <v>101466</v>
          </cell>
        </row>
        <row r="509">
          <cell r="A509">
            <v>101467</v>
          </cell>
        </row>
        <row r="510">
          <cell r="A510">
            <v>101468</v>
          </cell>
        </row>
        <row r="511">
          <cell r="A511">
            <v>101469</v>
          </cell>
        </row>
        <row r="512">
          <cell r="A512">
            <v>101470</v>
          </cell>
        </row>
        <row r="513">
          <cell r="A513">
            <v>101471</v>
          </cell>
        </row>
        <row r="514">
          <cell r="A514">
            <v>101472</v>
          </cell>
        </row>
        <row r="515">
          <cell r="A515">
            <v>101473</v>
          </cell>
        </row>
        <row r="516">
          <cell r="A516">
            <v>101474</v>
          </cell>
        </row>
        <row r="517">
          <cell r="A517">
            <v>101475</v>
          </cell>
        </row>
        <row r="518">
          <cell r="A518">
            <v>101476</v>
          </cell>
        </row>
        <row r="519">
          <cell r="A519">
            <v>101477</v>
          </cell>
        </row>
        <row r="520">
          <cell r="A520">
            <v>101478</v>
          </cell>
        </row>
        <row r="521">
          <cell r="A521">
            <v>101480</v>
          </cell>
        </row>
        <row r="522">
          <cell r="A522">
            <v>101481</v>
          </cell>
        </row>
        <row r="523">
          <cell r="A523">
            <v>101482</v>
          </cell>
        </row>
        <row r="524">
          <cell r="A524">
            <v>101483</v>
          </cell>
        </row>
        <row r="525">
          <cell r="A525">
            <v>101484</v>
          </cell>
        </row>
        <row r="526">
          <cell r="A526">
            <v>101485</v>
          </cell>
        </row>
        <row r="527">
          <cell r="A527">
            <v>101486</v>
          </cell>
        </row>
        <row r="528">
          <cell r="A528">
            <v>101487</v>
          </cell>
        </row>
        <row r="529">
          <cell r="A529">
            <v>101488</v>
          </cell>
        </row>
        <row r="530">
          <cell r="A530" t="str">
            <v>2.2.2</v>
          </cell>
        </row>
        <row r="531">
          <cell r="A531">
            <v>100205</v>
          </cell>
        </row>
        <row r="532">
          <cell r="A532">
            <v>100206</v>
          </cell>
        </row>
        <row r="533">
          <cell r="A533">
            <v>100207</v>
          </cell>
        </row>
        <row r="534">
          <cell r="A534">
            <v>100271</v>
          </cell>
        </row>
        <row r="535">
          <cell r="A535">
            <v>100273</v>
          </cell>
        </row>
        <row r="536">
          <cell r="A536">
            <v>100274</v>
          </cell>
        </row>
        <row r="537">
          <cell r="A537">
            <v>100275</v>
          </cell>
        </row>
        <row r="538">
          <cell r="A538">
            <v>100276</v>
          </cell>
        </row>
        <row r="539">
          <cell r="A539">
            <v>100255</v>
          </cell>
        </row>
        <row r="540">
          <cell r="A540">
            <v>100256</v>
          </cell>
        </row>
        <row r="541">
          <cell r="A541">
            <v>100257</v>
          </cell>
        </row>
        <row r="542">
          <cell r="A542">
            <v>100258</v>
          </cell>
        </row>
        <row r="543">
          <cell r="A543">
            <v>100259</v>
          </cell>
        </row>
        <row r="544">
          <cell r="A544">
            <v>100260</v>
          </cell>
        </row>
        <row r="545">
          <cell r="A545">
            <v>100261</v>
          </cell>
        </row>
        <row r="546">
          <cell r="A546">
            <v>100262</v>
          </cell>
        </row>
        <row r="547">
          <cell r="A547">
            <v>100263</v>
          </cell>
        </row>
        <row r="548">
          <cell r="A548">
            <v>100264</v>
          </cell>
        </row>
        <row r="549">
          <cell r="A549">
            <v>100266</v>
          </cell>
        </row>
        <row r="550">
          <cell r="A550">
            <v>100268</v>
          </cell>
        </row>
        <row r="551">
          <cell r="A551" t="str">
            <v>2.2.3</v>
          </cell>
        </row>
        <row r="552">
          <cell r="A552">
            <v>100210</v>
          </cell>
        </row>
        <row r="553">
          <cell r="A553">
            <v>100211</v>
          </cell>
        </row>
        <row r="554">
          <cell r="A554">
            <v>100212</v>
          </cell>
        </row>
        <row r="555">
          <cell r="A555">
            <v>100213</v>
          </cell>
        </row>
        <row r="556">
          <cell r="A556">
            <v>100214</v>
          </cell>
        </row>
        <row r="557">
          <cell r="A557">
            <v>100215</v>
          </cell>
        </row>
        <row r="558">
          <cell r="A558">
            <v>100216</v>
          </cell>
        </row>
        <row r="559">
          <cell r="A559">
            <v>100221</v>
          </cell>
        </row>
        <row r="560">
          <cell r="A560">
            <v>100222</v>
          </cell>
        </row>
        <row r="561">
          <cell r="A561">
            <v>100223</v>
          </cell>
        </row>
        <row r="562">
          <cell r="A562">
            <v>100226</v>
          </cell>
        </row>
        <row r="563">
          <cell r="A563">
            <v>100227</v>
          </cell>
        </row>
        <row r="564">
          <cell r="A564">
            <v>100270</v>
          </cell>
        </row>
        <row r="565">
          <cell r="A565">
            <v>100280</v>
          </cell>
        </row>
        <row r="566">
          <cell r="A566">
            <v>100283</v>
          </cell>
        </row>
        <row r="567">
          <cell r="A567">
            <v>100286</v>
          </cell>
        </row>
        <row r="568">
          <cell r="A568" t="str">
            <v>2.2.4</v>
          </cell>
        </row>
        <row r="569">
          <cell r="A569">
            <v>100220</v>
          </cell>
        </row>
        <row r="570">
          <cell r="A570">
            <v>100225</v>
          </cell>
        </row>
        <row r="571">
          <cell r="A571">
            <v>100236</v>
          </cell>
        </row>
        <row r="572">
          <cell r="A572">
            <v>100237</v>
          </cell>
        </row>
        <row r="573">
          <cell r="A573">
            <v>100238</v>
          </cell>
        </row>
        <row r="574">
          <cell r="A574">
            <v>100239</v>
          </cell>
        </row>
        <row r="575">
          <cell r="A575">
            <v>100240</v>
          </cell>
        </row>
        <row r="576">
          <cell r="A576">
            <v>100241</v>
          </cell>
        </row>
        <row r="577">
          <cell r="A577">
            <v>100242</v>
          </cell>
        </row>
        <row r="578">
          <cell r="A578">
            <v>100243</v>
          </cell>
        </row>
        <row r="579">
          <cell r="A579">
            <v>100244</v>
          </cell>
        </row>
        <row r="580">
          <cell r="A580">
            <v>100245</v>
          </cell>
        </row>
        <row r="581">
          <cell r="A581">
            <v>100246</v>
          </cell>
        </row>
        <row r="582">
          <cell r="A582">
            <v>100247</v>
          </cell>
        </row>
        <row r="583">
          <cell r="A583">
            <v>100248</v>
          </cell>
        </row>
        <row r="584">
          <cell r="A584">
            <v>100249</v>
          </cell>
        </row>
        <row r="585">
          <cell r="A585">
            <v>100250</v>
          </cell>
        </row>
        <row r="586">
          <cell r="A586">
            <v>100251</v>
          </cell>
        </row>
        <row r="587">
          <cell r="A587">
            <v>100252</v>
          </cell>
        </row>
        <row r="588">
          <cell r="A588">
            <v>100253</v>
          </cell>
        </row>
        <row r="589">
          <cell r="A589">
            <v>100254</v>
          </cell>
        </row>
        <row r="590">
          <cell r="A590">
            <v>100278</v>
          </cell>
        </row>
        <row r="591">
          <cell r="A591">
            <v>100282</v>
          </cell>
        </row>
        <row r="592">
          <cell r="A592">
            <v>100285</v>
          </cell>
        </row>
        <row r="593">
          <cell r="A593">
            <v>100287</v>
          </cell>
        </row>
        <row r="594">
          <cell r="A594" t="str">
            <v>2.2.5</v>
          </cell>
        </row>
        <row r="595">
          <cell r="A595">
            <v>100217</v>
          </cell>
        </row>
        <row r="596">
          <cell r="A596">
            <v>100218</v>
          </cell>
        </row>
        <row r="597">
          <cell r="A597">
            <v>100219</v>
          </cell>
        </row>
        <row r="598">
          <cell r="A598">
            <v>100224</v>
          </cell>
        </row>
        <row r="599">
          <cell r="A599">
            <v>100228</v>
          </cell>
        </row>
        <row r="600">
          <cell r="A600">
            <v>100277</v>
          </cell>
        </row>
        <row r="601">
          <cell r="A601">
            <v>100281</v>
          </cell>
        </row>
        <row r="602">
          <cell r="A602" t="str">
            <v>2.2.8</v>
          </cell>
        </row>
        <row r="603">
          <cell r="A603">
            <v>100208</v>
          </cell>
        </row>
        <row r="604">
          <cell r="A604">
            <v>100209</v>
          </cell>
        </row>
        <row r="605">
          <cell r="A605" t="str">
            <v>2.2.12</v>
          </cell>
        </row>
        <row r="606">
          <cell r="A606">
            <v>100284</v>
          </cell>
        </row>
        <row r="607">
          <cell r="A607">
            <v>100195</v>
          </cell>
        </row>
        <row r="608">
          <cell r="A608">
            <v>100196</v>
          </cell>
        </row>
        <row r="609">
          <cell r="A609">
            <v>100197</v>
          </cell>
        </row>
        <row r="610">
          <cell r="A610">
            <v>100198</v>
          </cell>
        </row>
        <row r="611">
          <cell r="A611">
            <v>100199</v>
          </cell>
        </row>
        <row r="612">
          <cell r="A612">
            <v>100200</v>
          </cell>
        </row>
        <row r="613">
          <cell r="A613">
            <v>100201</v>
          </cell>
        </row>
        <row r="614">
          <cell r="A614">
            <v>100202</v>
          </cell>
        </row>
        <row r="615">
          <cell r="A615">
            <v>100203</v>
          </cell>
        </row>
        <row r="616">
          <cell r="A616">
            <v>100204</v>
          </cell>
        </row>
        <row r="617">
          <cell r="A617" t="str">
            <v>2.2.13</v>
          </cell>
        </row>
        <row r="618">
          <cell r="A618">
            <v>100229</v>
          </cell>
        </row>
        <row r="619">
          <cell r="A619">
            <v>100230</v>
          </cell>
        </row>
        <row r="620">
          <cell r="A620">
            <v>100231</v>
          </cell>
        </row>
        <row r="621">
          <cell r="A621">
            <v>100232</v>
          </cell>
        </row>
        <row r="622">
          <cell r="A622">
            <v>100233</v>
          </cell>
        </row>
        <row r="623">
          <cell r="A623">
            <v>100234</v>
          </cell>
        </row>
        <row r="624">
          <cell r="A624">
            <v>100235</v>
          </cell>
        </row>
        <row r="625">
          <cell r="A625">
            <v>100265</v>
          </cell>
        </row>
        <row r="626">
          <cell r="A626">
            <v>100267</v>
          </cell>
        </row>
        <row r="627">
          <cell r="A627">
            <v>100272</v>
          </cell>
        </row>
        <row r="628">
          <cell r="A628">
            <v>100279</v>
          </cell>
        </row>
        <row r="629">
          <cell r="A629" t="str">
            <v>2.2.14</v>
          </cell>
        </row>
        <row r="630">
          <cell r="A630">
            <v>100269</v>
          </cell>
        </row>
        <row r="631">
          <cell r="A631" t="str">
            <v>2.3</v>
          </cell>
        </row>
        <row r="632">
          <cell r="A632" t="str">
            <v>2.3.5</v>
          </cell>
        </row>
        <row r="633">
          <cell r="A633">
            <v>102712</v>
          </cell>
        </row>
        <row r="634">
          <cell r="A634">
            <v>92123</v>
          </cell>
        </row>
        <row r="635">
          <cell r="A635" t="str">
            <v>2.3.9</v>
          </cell>
        </row>
        <row r="636">
          <cell r="A636">
            <v>95567</v>
          </cell>
        </row>
        <row r="637">
          <cell r="A637">
            <v>95565</v>
          </cell>
        </row>
        <row r="638">
          <cell r="A638">
            <v>95566</v>
          </cell>
        </row>
        <row r="639">
          <cell r="A639">
            <v>95568</v>
          </cell>
        </row>
        <row r="640">
          <cell r="A640">
            <v>95569</v>
          </cell>
        </row>
        <row r="641">
          <cell r="A641">
            <v>95570</v>
          </cell>
        </row>
        <row r="642">
          <cell r="A642">
            <v>95571</v>
          </cell>
        </row>
        <row r="643">
          <cell r="A643">
            <v>95572</v>
          </cell>
        </row>
        <row r="644">
          <cell r="A644">
            <v>92833</v>
          </cell>
        </row>
        <row r="645">
          <cell r="A645">
            <v>92835</v>
          </cell>
        </row>
        <row r="646">
          <cell r="A646">
            <v>92837</v>
          </cell>
        </row>
        <row r="647">
          <cell r="A647">
            <v>92839</v>
          </cell>
        </row>
        <row r="648">
          <cell r="A648">
            <v>92841</v>
          </cell>
        </row>
        <row r="649">
          <cell r="A649">
            <v>92843</v>
          </cell>
        </row>
        <row r="650">
          <cell r="A650">
            <v>92845</v>
          </cell>
        </row>
        <row r="651">
          <cell r="A651">
            <v>92859</v>
          </cell>
        </row>
        <row r="652">
          <cell r="A652">
            <v>92861</v>
          </cell>
        </row>
        <row r="653">
          <cell r="A653">
            <v>92847</v>
          </cell>
        </row>
        <row r="654">
          <cell r="A654">
            <v>92849</v>
          </cell>
        </row>
        <row r="655">
          <cell r="A655">
            <v>92851</v>
          </cell>
        </row>
        <row r="656">
          <cell r="A656">
            <v>92853</v>
          </cell>
        </row>
        <row r="657">
          <cell r="A657">
            <v>92855</v>
          </cell>
        </row>
        <row r="658">
          <cell r="A658">
            <v>92857</v>
          </cell>
        </row>
        <row r="659">
          <cell r="A659">
            <v>92863</v>
          </cell>
        </row>
        <row r="660">
          <cell r="A660">
            <v>92210</v>
          </cell>
        </row>
        <row r="661">
          <cell r="A661">
            <v>92211</v>
          </cell>
        </row>
        <row r="662">
          <cell r="A662">
            <v>92212</v>
          </cell>
        </row>
        <row r="663">
          <cell r="A663">
            <v>92213</v>
          </cell>
        </row>
        <row r="664">
          <cell r="A664">
            <v>92214</v>
          </cell>
        </row>
        <row r="665">
          <cell r="A665">
            <v>92215</v>
          </cell>
        </row>
        <row r="666">
          <cell r="A666">
            <v>92216</v>
          </cell>
        </row>
        <row r="667">
          <cell r="A667">
            <v>92219</v>
          </cell>
        </row>
        <row r="668">
          <cell r="A668">
            <v>92220</v>
          </cell>
        </row>
        <row r="669">
          <cell r="A669">
            <v>92221</v>
          </cell>
        </row>
        <row r="670">
          <cell r="A670">
            <v>92222</v>
          </cell>
        </row>
        <row r="671">
          <cell r="A671">
            <v>92223</v>
          </cell>
        </row>
        <row r="672">
          <cell r="A672">
            <v>92224</v>
          </cell>
        </row>
        <row r="673">
          <cell r="A673">
            <v>92226</v>
          </cell>
        </row>
        <row r="674">
          <cell r="A674">
            <v>92816</v>
          </cell>
        </row>
        <row r="675">
          <cell r="A675">
            <v>92818</v>
          </cell>
        </row>
        <row r="676">
          <cell r="A676">
            <v>92829</v>
          </cell>
        </row>
        <row r="677">
          <cell r="A677">
            <v>92831</v>
          </cell>
        </row>
        <row r="678">
          <cell r="A678" t="str">
            <v>2.4</v>
          </cell>
        </row>
        <row r="679">
          <cell r="A679" t="str">
            <v>2.4.3</v>
          </cell>
        </row>
        <row r="680">
          <cell r="A680">
            <v>102265</v>
          </cell>
        </row>
        <row r="681">
          <cell r="A681">
            <v>102266</v>
          </cell>
        </row>
        <row r="682">
          <cell r="A682">
            <v>102267</v>
          </cell>
        </row>
        <row r="683">
          <cell r="A683">
            <v>102268</v>
          </cell>
        </row>
        <row r="684">
          <cell r="A684">
            <v>102269</v>
          </cell>
        </row>
        <row r="685">
          <cell r="A685">
            <v>90724</v>
          </cell>
        </row>
        <row r="686">
          <cell r="A686">
            <v>90725</v>
          </cell>
        </row>
        <row r="687">
          <cell r="A687">
            <v>90726</v>
          </cell>
        </row>
        <row r="688">
          <cell r="A688">
            <v>90727</v>
          </cell>
        </row>
        <row r="689">
          <cell r="A689">
            <v>90728</v>
          </cell>
        </row>
        <row r="690">
          <cell r="A690">
            <v>90729</v>
          </cell>
        </row>
        <row r="691">
          <cell r="A691">
            <v>90730</v>
          </cell>
        </row>
        <row r="692">
          <cell r="A692">
            <v>90731</v>
          </cell>
        </row>
        <row r="693">
          <cell r="A693">
            <v>90732</v>
          </cell>
        </row>
        <row r="694">
          <cell r="A694" t="str">
            <v>2.4.4</v>
          </cell>
        </row>
        <row r="695">
          <cell r="A695">
            <v>98102</v>
          </cell>
        </row>
        <row r="696">
          <cell r="A696">
            <v>98104</v>
          </cell>
        </row>
        <row r="697">
          <cell r="A697">
            <v>98105</v>
          </cell>
        </row>
        <row r="698">
          <cell r="A698">
            <v>98106</v>
          </cell>
        </row>
        <row r="699">
          <cell r="A699">
            <v>98107</v>
          </cell>
        </row>
        <row r="700">
          <cell r="A700">
            <v>98108</v>
          </cell>
        </row>
        <row r="701">
          <cell r="A701">
            <v>98109</v>
          </cell>
        </row>
        <row r="702">
          <cell r="A702">
            <v>98110</v>
          </cell>
        </row>
        <row r="703">
          <cell r="A703">
            <v>97895</v>
          </cell>
        </row>
        <row r="704">
          <cell r="A704">
            <v>97896</v>
          </cell>
        </row>
        <row r="705">
          <cell r="A705">
            <v>97897</v>
          </cell>
        </row>
        <row r="706">
          <cell r="A706">
            <v>97898</v>
          </cell>
        </row>
        <row r="707">
          <cell r="A707">
            <v>97900</v>
          </cell>
        </row>
        <row r="708">
          <cell r="A708">
            <v>97901</v>
          </cell>
        </row>
        <row r="709">
          <cell r="A709">
            <v>97902</v>
          </cell>
        </row>
        <row r="710">
          <cell r="A710">
            <v>97903</v>
          </cell>
        </row>
        <row r="711">
          <cell r="A711">
            <v>97904</v>
          </cell>
        </row>
        <row r="712">
          <cell r="A712">
            <v>97905</v>
          </cell>
        </row>
        <row r="713">
          <cell r="A713">
            <v>97906</v>
          </cell>
        </row>
        <row r="714">
          <cell r="A714">
            <v>97907</v>
          </cell>
        </row>
        <row r="715">
          <cell r="A715">
            <v>97908</v>
          </cell>
        </row>
        <row r="716">
          <cell r="A716">
            <v>99250</v>
          </cell>
        </row>
        <row r="717">
          <cell r="A717">
            <v>99251</v>
          </cell>
        </row>
        <row r="718">
          <cell r="A718">
            <v>99253</v>
          </cell>
        </row>
        <row r="719">
          <cell r="A719">
            <v>99255</v>
          </cell>
        </row>
        <row r="720">
          <cell r="A720">
            <v>99257</v>
          </cell>
        </row>
        <row r="721">
          <cell r="A721">
            <v>99258</v>
          </cell>
        </row>
        <row r="722">
          <cell r="A722">
            <v>99260</v>
          </cell>
        </row>
        <row r="723">
          <cell r="A723">
            <v>99262</v>
          </cell>
        </row>
        <row r="724">
          <cell r="A724">
            <v>99264</v>
          </cell>
        </row>
        <row r="725">
          <cell r="A725" t="str">
            <v>2.4.5</v>
          </cell>
        </row>
        <row r="726">
          <cell r="A726" t="str">
            <v>2.4.6</v>
          </cell>
        </row>
        <row r="727">
          <cell r="A727">
            <v>89482</v>
          </cell>
        </row>
        <row r="728">
          <cell r="A728">
            <v>89491</v>
          </cell>
        </row>
        <row r="729">
          <cell r="A729">
            <v>89707</v>
          </cell>
        </row>
        <row r="730">
          <cell r="A730">
            <v>89708</v>
          </cell>
        </row>
        <row r="731">
          <cell r="A731" t="str">
            <v xml:space="preserve">2.4.7 </v>
          </cell>
        </row>
        <row r="732">
          <cell r="A732">
            <v>89495</v>
          </cell>
        </row>
        <row r="733">
          <cell r="A733">
            <v>89709</v>
          </cell>
        </row>
        <row r="734">
          <cell r="A734">
            <v>89710</v>
          </cell>
        </row>
        <row r="735">
          <cell r="A735">
            <v>86902</v>
          </cell>
        </row>
        <row r="736">
          <cell r="A736" t="str">
            <v>2.4.8</v>
          </cell>
        </row>
        <row r="737">
          <cell r="A737" t="str">
            <v>30.107.000050.SER</v>
          </cell>
        </row>
        <row r="738">
          <cell r="A738" t="str">
            <v>30.107.000055.SER</v>
          </cell>
        </row>
        <row r="739">
          <cell r="A739" t="str">
            <v>30.107.000060.SER</v>
          </cell>
        </row>
        <row r="740">
          <cell r="A740" t="str">
            <v>30.107.000050.SER</v>
          </cell>
        </row>
        <row r="741">
          <cell r="A741" t="str">
            <v>30.107.000055.SER</v>
          </cell>
        </row>
        <row r="742">
          <cell r="A742" t="str">
            <v>30.107.000060.SER</v>
          </cell>
        </row>
        <row r="743">
          <cell r="A743" t="str">
            <v>2.4.9</v>
          </cell>
        </row>
        <row r="744">
          <cell r="A744">
            <v>97934</v>
          </cell>
        </row>
        <row r="745">
          <cell r="A745">
            <v>101800</v>
          </cell>
        </row>
        <row r="746">
          <cell r="A746">
            <v>101801</v>
          </cell>
        </row>
        <row r="747">
          <cell r="A747">
            <v>101806</v>
          </cell>
        </row>
        <row r="748">
          <cell r="A748">
            <v>101807</v>
          </cell>
        </row>
        <row r="749">
          <cell r="A749">
            <v>101808</v>
          </cell>
        </row>
        <row r="750">
          <cell r="A750">
            <v>101809</v>
          </cell>
        </row>
        <row r="751">
          <cell r="A751">
            <v>102139</v>
          </cell>
        </row>
        <row r="752">
          <cell r="A752">
            <v>102141</v>
          </cell>
        </row>
        <row r="753">
          <cell r="A753">
            <v>102142</v>
          </cell>
        </row>
        <row r="754">
          <cell r="A754">
            <v>97949</v>
          </cell>
        </row>
        <row r="755">
          <cell r="A755">
            <v>97950</v>
          </cell>
        </row>
        <row r="756">
          <cell r="A756">
            <v>97951</v>
          </cell>
        </row>
        <row r="757">
          <cell r="A757">
            <v>97952</v>
          </cell>
        </row>
        <row r="758">
          <cell r="A758">
            <v>97956</v>
          </cell>
        </row>
        <row r="759">
          <cell r="A759">
            <v>97957</v>
          </cell>
        </row>
        <row r="760">
          <cell r="A760">
            <v>97961</v>
          </cell>
        </row>
        <row r="761">
          <cell r="A761">
            <v>97973</v>
          </cell>
        </row>
        <row r="762">
          <cell r="A762">
            <v>93350</v>
          </cell>
        </row>
        <row r="763">
          <cell r="A763">
            <v>93350</v>
          </cell>
        </row>
        <row r="764">
          <cell r="A764">
            <v>93350</v>
          </cell>
        </row>
        <row r="765">
          <cell r="A765">
            <v>93350</v>
          </cell>
        </row>
        <row r="766">
          <cell r="A766">
            <v>93350</v>
          </cell>
        </row>
        <row r="767">
          <cell r="A767">
            <v>93350</v>
          </cell>
        </row>
        <row r="768">
          <cell r="A768">
            <v>93350</v>
          </cell>
        </row>
        <row r="769">
          <cell r="A769">
            <v>93350</v>
          </cell>
        </row>
        <row r="770">
          <cell r="A770">
            <v>93350</v>
          </cell>
        </row>
        <row r="771">
          <cell r="A771">
            <v>93350</v>
          </cell>
        </row>
        <row r="772">
          <cell r="A772">
            <v>93350</v>
          </cell>
        </row>
        <row r="773">
          <cell r="A773">
            <v>93351</v>
          </cell>
        </row>
        <row r="774">
          <cell r="A774">
            <v>93352</v>
          </cell>
        </row>
        <row r="775">
          <cell r="A775">
            <v>93353</v>
          </cell>
        </row>
        <row r="776">
          <cell r="A776">
            <v>93354</v>
          </cell>
        </row>
        <row r="777">
          <cell r="A777">
            <v>93355</v>
          </cell>
        </row>
        <row r="778">
          <cell r="A778">
            <v>93356</v>
          </cell>
        </row>
        <row r="779">
          <cell r="A779">
            <v>93357</v>
          </cell>
        </row>
        <row r="780">
          <cell r="A780" t="str">
            <v>2.4.10</v>
          </cell>
        </row>
        <row r="781">
          <cell r="A781" t="str">
            <v>2.4.12</v>
          </cell>
        </row>
        <row r="782">
          <cell r="A782">
            <v>102737</v>
          </cell>
        </row>
        <row r="783">
          <cell r="A783">
            <v>102738</v>
          </cell>
        </row>
        <row r="784">
          <cell r="A784">
            <v>102739</v>
          </cell>
        </row>
        <row r="785">
          <cell r="A785">
            <v>102740</v>
          </cell>
        </row>
        <row r="786">
          <cell r="A786" t="str">
            <v>2.4.13</v>
          </cell>
        </row>
        <row r="787">
          <cell r="A787">
            <v>97976</v>
          </cell>
        </row>
        <row r="788">
          <cell r="A788">
            <v>97977</v>
          </cell>
        </row>
        <row r="789">
          <cell r="A789">
            <v>97974</v>
          </cell>
        </row>
        <row r="790">
          <cell r="A790">
            <v>97975</v>
          </cell>
        </row>
        <row r="791">
          <cell r="A791">
            <v>97978</v>
          </cell>
        </row>
        <row r="792">
          <cell r="A792">
            <v>98410</v>
          </cell>
        </row>
        <row r="793">
          <cell r="A793">
            <v>99268</v>
          </cell>
        </row>
        <row r="794">
          <cell r="A794">
            <v>99270</v>
          </cell>
        </row>
        <row r="795">
          <cell r="A795">
            <v>99275</v>
          </cell>
        </row>
        <row r="796">
          <cell r="A796">
            <v>99285</v>
          </cell>
        </row>
        <row r="797">
          <cell r="A797">
            <v>99285</v>
          </cell>
        </row>
        <row r="798">
          <cell r="A798">
            <v>99272</v>
          </cell>
        </row>
        <row r="799">
          <cell r="A799">
            <v>99273</v>
          </cell>
        </row>
        <row r="800">
          <cell r="A800">
            <v>97981</v>
          </cell>
        </row>
        <row r="801">
          <cell r="A801">
            <v>97983</v>
          </cell>
        </row>
        <row r="802">
          <cell r="A802">
            <v>97985</v>
          </cell>
        </row>
        <row r="803">
          <cell r="A803">
            <v>97987</v>
          </cell>
        </row>
        <row r="804">
          <cell r="A804">
            <v>97989</v>
          </cell>
        </row>
        <row r="805">
          <cell r="A805">
            <v>97991</v>
          </cell>
        </row>
        <row r="806">
          <cell r="A806">
            <v>97993</v>
          </cell>
        </row>
        <row r="807">
          <cell r="A807">
            <v>97995</v>
          </cell>
        </row>
        <row r="808">
          <cell r="A808">
            <v>97997</v>
          </cell>
        </row>
        <row r="809">
          <cell r="A809">
            <v>97999</v>
          </cell>
        </row>
        <row r="810">
          <cell r="A810">
            <v>98001</v>
          </cell>
        </row>
        <row r="811">
          <cell r="A811">
            <v>98003</v>
          </cell>
        </row>
        <row r="812">
          <cell r="A812">
            <v>98005</v>
          </cell>
        </row>
        <row r="813">
          <cell r="A813">
            <v>98007</v>
          </cell>
        </row>
        <row r="814">
          <cell r="A814">
            <v>98009</v>
          </cell>
        </row>
        <row r="815">
          <cell r="A815">
            <v>98011</v>
          </cell>
        </row>
        <row r="816">
          <cell r="A816">
            <v>98013</v>
          </cell>
        </row>
        <row r="817">
          <cell r="A817">
            <v>98015</v>
          </cell>
        </row>
        <row r="818">
          <cell r="A818">
            <v>98017</v>
          </cell>
        </row>
        <row r="819">
          <cell r="A819">
            <v>98019</v>
          </cell>
        </row>
        <row r="820">
          <cell r="A820">
            <v>98021</v>
          </cell>
        </row>
        <row r="821">
          <cell r="A821">
            <v>98023</v>
          </cell>
        </row>
        <row r="822">
          <cell r="A822">
            <v>98025</v>
          </cell>
        </row>
        <row r="823">
          <cell r="A823">
            <v>98027</v>
          </cell>
        </row>
        <row r="824">
          <cell r="A824">
            <v>98029</v>
          </cell>
        </row>
        <row r="825">
          <cell r="A825">
            <v>98031</v>
          </cell>
        </row>
        <row r="826">
          <cell r="A826">
            <v>98033</v>
          </cell>
        </row>
        <row r="827">
          <cell r="A827">
            <v>98035</v>
          </cell>
        </row>
        <row r="828">
          <cell r="A828">
            <v>98037</v>
          </cell>
        </row>
        <row r="829">
          <cell r="A829">
            <v>98039</v>
          </cell>
        </row>
        <row r="830">
          <cell r="A830">
            <v>98041</v>
          </cell>
        </row>
        <row r="831">
          <cell r="A831">
            <v>98043</v>
          </cell>
        </row>
        <row r="832">
          <cell r="A832">
            <v>98045</v>
          </cell>
        </row>
        <row r="833">
          <cell r="A833">
            <v>98047</v>
          </cell>
        </row>
        <row r="834">
          <cell r="A834">
            <v>98049</v>
          </cell>
        </row>
        <row r="835">
          <cell r="A835">
            <v>98409</v>
          </cell>
        </row>
        <row r="836">
          <cell r="A836">
            <v>99240</v>
          </cell>
        </row>
        <row r="837">
          <cell r="A837">
            <v>99241</v>
          </cell>
        </row>
        <row r="838">
          <cell r="A838">
            <v>99243</v>
          </cell>
        </row>
        <row r="839">
          <cell r="A839">
            <v>99246</v>
          </cell>
        </row>
        <row r="840">
          <cell r="A840">
            <v>99247</v>
          </cell>
        </row>
        <row r="841">
          <cell r="A841">
            <v>99249</v>
          </cell>
        </row>
        <row r="842">
          <cell r="A842">
            <v>99254</v>
          </cell>
        </row>
        <row r="843">
          <cell r="A843">
            <v>99261</v>
          </cell>
        </row>
        <row r="844">
          <cell r="A844">
            <v>99263</v>
          </cell>
        </row>
        <row r="845">
          <cell r="A845">
            <v>99266</v>
          </cell>
        </row>
        <row r="846">
          <cell r="A846">
            <v>99269</v>
          </cell>
        </row>
        <row r="847">
          <cell r="A847">
            <v>99276</v>
          </cell>
        </row>
        <row r="848">
          <cell r="A848">
            <v>99277</v>
          </cell>
        </row>
        <row r="849">
          <cell r="A849">
            <v>99278</v>
          </cell>
        </row>
        <row r="850">
          <cell r="A850">
            <v>99281</v>
          </cell>
        </row>
        <row r="851">
          <cell r="A851">
            <v>99282</v>
          </cell>
        </row>
        <row r="852">
          <cell r="A852">
            <v>99283</v>
          </cell>
        </row>
        <row r="853">
          <cell r="A853">
            <v>99288</v>
          </cell>
        </row>
        <row r="854">
          <cell r="A854">
            <v>99289</v>
          </cell>
        </row>
        <row r="855">
          <cell r="A855">
            <v>99291</v>
          </cell>
        </row>
        <row r="856">
          <cell r="A856">
            <v>99293</v>
          </cell>
        </row>
        <row r="857">
          <cell r="A857">
            <v>99296</v>
          </cell>
        </row>
        <row r="858">
          <cell r="A858">
            <v>99297</v>
          </cell>
        </row>
        <row r="859">
          <cell r="A859">
            <v>99299</v>
          </cell>
        </row>
        <row r="860">
          <cell r="A860">
            <v>99302</v>
          </cell>
        </row>
        <row r="861">
          <cell r="A861">
            <v>99304</v>
          </cell>
        </row>
        <row r="862">
          <cell r="A862">
            <v>99306</v>
          </cell>
        </row>
        <row r="863">
          <cell r="A863">
            <v>99307</v>
          </cell>
        </row>
        <row r="864">
          <cell r="A864">
            <v>99309</v>
          </cell>
        </row>
        <row r="865">
          <cell r="A865">
            <v>99311</v>
          </cell>
        </row>
        <row r="866">
          <cell r="A866">
            <v>99314</v>
          </cell>
        </row>
        <row r="867">
          <cell r="A867">
            <v>99317</v>
          </cell>
        </row>
        <row r="868">
          <cell r="A868">
            <v>99321</v>
          </cell>
        </row>
        <row r="869">
          <cell r="A869">
            <v>99323</v>
          </cell>
        </row>
        <row r="870">
          <cell r="A870">
            <v>99325</v>
          </cell>
        </row>
        <row r="871">
          <cell r="A871">
            <v>99327</v>
          </cell>
        </row>
        <row r="872">
          <cell r="A872">
            <v>98050</v>
          </cell>
        </row>
        <row r="873">
          <cell r="A873">
            <v>98051</v>
          </cell>
        </row>
        <row r="874">
          <cell r="A874">
            <v>99318</v>
          </cell>
        </row>
        <row r="875">
          <cell r="A875">
            <v>99319</v>
          </cell>
        </row>
        <row r="876">
          <cell r="A876" t="str">
            <v>2.5</v>
          </cell>
        </row>
        <row r="877">
          <cell r="A877" t="str">
            <v>2.5.3</v>
          </cell>
        </row>
        <row r="878">
          <cell r="A878">
            <v>92743</v>
          </cell>
        </row>
        <row r="879">
          <cell r="A879">
            <v>92744</v>
          </cell>
        </row>
        <row r="880">
          <cell r="A880">
            <v>92745</v>
          </cell>
        </row>
        <row r="881">
          <cell r="A881">
            <v>92746</v>
          </cell>
        </row>
        <row r="882">
          <cell r="A882">
            <v>92747</v>
          </cell>
        </row>
        <row r="883">
          <cell r="A883">
            <v>92748</v>
          </cell>
        </row>
        <row r="884">
          <cell r="A884">
            <v>92749</v>
          </cell>
        </row>
        <row r="885">
          <cell r="A885">
            <v>92750</v>
          </cell>
        </row>
        <row r="886">
          <cell r="A886">
            <v>92751</v>
          </cell>
        </row>
        <row r="887">
          <cell r="A887">
            <v>92752</v>
          </cell>
        </row>
        <row r="888">
          <cell r="A888">
            <v>92753</v>
          </cell>
        </row>
        <row r="889">
          <cell r="A889">
            <v>92754</v>
          </cell>
        </row>
        <row r="890">
          <cell r="A890">
            <v>92755</v>
          </cell>
        </row>
        <row r="891">
          <cell r="A891">
            <v>92756</v>
          </cell>
        </row>
        <row r="892">
          <cell r="A892">
            <v>92757</v>
          </cell>
        </row>
        <row r="893">
          <cell r="A893">
            <v>92758</v>
          </cell>
        </row>
        <row r="894">
          <cell r="A894" t="str">
            <v>2.5.4</v>
          </cell>
        </row>
        <row r="895">
          <cell r="A895">
            <v>100332</v>
          </cell>
        </row>
        <row r="896">
          <cell r="A896">
            <v>100333</v>
          </cell>
        </row>
        <row r="897">
          <cell r="A897">
            <v>100334</v>
          </cell>
        </row>
        <row r="898">
          <cell r="A898">
            <v>100335</v>
          </cell>
        </row>
        <row r="899">
          <cell r="A899">
            <v>100341</v>
          </cell>
        </row>
        <row r="900">
          <cell r="A900">
            <v>100342</v>
          </cell>
        </row>
        <row r="901">
          <cell r="A901">
            <v>100343</v>
          </cell>
        </row>
        <row r="902">
          <cell r="A902">
            <v>100344</v>
          </cell>
        </row>
        <row r="903">
          <cell r="A903">
            <v>100345</v>
          </cell>
        </row>
        <row r="904">
          <cell r="A904">
            <v>100346</v>
          </cell>
        </row>
        <row r="905">
          <cell r="A905">
            <v>100347</v>
          </cell>
        </row>
        <row r="906">
          <cell r="A906">
            <v>100348</v>
          </cell>
        </row>
        <row r="907">
          <cell r="A907">
            <v>100349</v>
          </cell>
        </row>
        <row r="908">
          <cell r="A908" t="str">
            <v>2.5.6</v>
          </cell>
        </row>
        <row r="909">
          <cell r="A909">
            <v>93952</v>
          </cell>
        </row>
        <row r="910">
          <cell r="A910">
            <v>93953</v>
          </cell>
        </row>
        <row r="911">
          <cell r="A911">
            <v>93954</v>
          </cell>
        </row>
        <row r="912">
          <cell r="A912">
            <v>93955</v>
          </cell>
        </row>
        <row r="913">
          <cell r="A913">
            <v>93956</v>
          </cell>
        </row>
        <row r="914">
          <cell r="A914">
            <v>93957</v>
          </cell>
        </row>
        <row r="915">
          <cell r="A915">
            <v>93958</v>
          </cell>
        </row>
        <row r="916">
          <cell r="A916">
            <v>93959</v>
          </cell>
        </row>
        <row r="917">
          <cell r="A917">
            <v>93960</v>
          </cell>
        </row>
        <row r="918">
          <cell r="A918">
            <v>93961</v>
          </cell>
        </row>
        <row r="919">
          <cell r="A919">
            <v>93962</v>
          </cell>
        </row>
        <row r="920">
          <cell r="A920">
            <v>93963</v>
          </cell>
        </row>
        <row r="921">
          <cell r="A921">
            <v>93964</v>
          </cell>
        </row>
        <row r="922">
          <cell r="A922">
            <v>93965</v>
          </cell>
        </row>
        <row r="923">
          <cell r="A923">
            <v>93966</v>
          </cell>
        </row>
        <row r="924">
          <cell r="A924">
            <v>93967</v>
          </cell>
        </row>
        <row r="925">
          <cell r="A925">
            <v>93968</v>
          </cell>
        </row>
        <row r="926">
          <cell r="A926">
            <v>93969</v>
          </cell>
        </row>
        <row r="927">
          <cell r="A927">
            <v>93970</v>
          </cell>
        </row>
        <row r="928">
          <cell r="A928">
            <v>93971</v>
          </cell>
        </row>
        <row r="929">
          <cell r="A929" t="str">
            <v>x</v>
          </cell>
        </row>
        <row r="930">
          <cell r="A930" t="str">
            <v>COMPOSIÇÃO 02793</v>
          </cell>
        </row>
        <row r="931">
          <cell r="A931">
            <v>89580</v>
          </cell>
        </row>
        <row r="932">
          <cell r="A932">
            <v>93358</v>
          </cell>
        </row>
        <row r="933">
          <cell r="A933">
            <v>96995</v>
          </cell>
        </row>
        <row r="934">
          <cell r="A934" t="str">
            <v>x</v>
          </cell>
        </row>
        <row r="935">
          <cell r="A935" t="str">
            <v>x</v>
          </cell>
        </row>
        <row r="936">
          <cell r="A936" t="str">
            <v>x</v>
          </cell>
        </row>
        <row r="937">
          <cell r="A937" t="str">
            <v>x</v>
          </cell>
        </row>
        <row r="938">
          <cell r="A938" t="str">
            <v>x</v>
          </cell>
        </row>
        <row r="939">
          <cell r="A939" t="str">
            <v>x</v>
          </cell>
        </row>
        <row r="940">
          <cell r="A940" t="str">
            <v>x</v>
          </cell>
        </row>
        <row r="941">
          <cell r="A941" t="str">
            <v>x</v>
          </cell>
        </row>
        <row r="942">
          <cell r="A942" t="str">
            <v>x</v>
          </cell>
        </row>
        <row r="943">
          <cell r="A943" t="str">
            <v>x</v>
          </cell>
        </row>
        <row r="944">
          <cell r="A944" t="str">
            <v>x</v>
          </cell>
        </row>
        <row r="945">
          <cell r="A945" t="str">
            <v>x</v>
          </cell>
        </row>
        <row r="946">
          <cell r="A946" t="str">
            <v>x</v>
          </cell>
        </row>
        <row r="947">
          <cell r="A947" t="str">
            <v>x</v>
          </cell>
        </row>
        <row r="948">
          <cell r="A948" t="str">
            <v>x</v>
          </cell>
        </row>
        <row r="949">
          <cell r="A949" t="str">
            <v>x</v>
          </cell>
        </row>
        <row r="950">
          <cell r="A950" t="str">
            <v>x</v>
          </cell>
        </row>
        <row r="951">
          <cell r="A951" t="str">
            <v>x</v>
          </cell>
        </row>
        <row r="952">
          <cell r="A952" t="str">
            <v>x</v>
          </cell>
        </row>
        <row r="953">
          <cell r="A953" t="str">
            <v>x</v>
          </cell>
        </row>
        <row r="954">
          <cell r="A954" t="str">
            <v>x</v>
          </cell>
        </row>
        <row r="955">
          <cell r="A955" t="str">
            <v>x</v>
          </cell>
        </row>
        <row r="956">
          <cell r="A956" t="str">
            <v>x</v>
          </cell>
        </row>
        <row r="957">
          <cell r="A957" t="str">
            <v>x</v>
          </cell>
        </row>
        <row r="958">
          <cell r="A958" t="str">
            <v>x</v>
          </cell>
        </row>
        <row r="959">
          <cell r="A959" t="str">
            <v>x</v>
          </cell>
        </row>
        <row r="960">
          <cell r="A960" t="str">
            <v>x</v>
          </cell>
        </row>
        <row r="961">
          <cell r="A961" t="str">
            <v>x</v>
          </cell>
        </row>
        <row r="962">
          <cell r="A962" t="str">
            <v>x</v>
          </cell>
        </row>
        <row r="963">
          <cell r="A963" t="str">
            <v>x</v>
          </cell>
        </row>
        <row r="964">
          <cell r="A964" t="str">
            <v>x</v>
          </cell>
        </row>
        <row r="965">
          <cell r="A965" t="str">
            <v>x</v>
          </cell>
        </row>
        <row r="966">
          <cell r="A966" t="str">
            <v>x</v>
          </cell>
        </row>
        <row r="967">
          <cell r="A967" t="str">
            <v>x</v>
          </cell>
        </row>
        <row r="968">
          <cell r="A968" t="str">
            <v>x</v>
          </cell>
        </row>
        <row r="969">
          <cell r="A969" t="str">
            <v>x</v>
          </cell>
        </row>
        <row r="970">
          <cell r="A970" t="str">
            <v>x</v>
          </cell>
        </row>
        <row r="971">
          <cell r="A971" t="str">
            <v>x</v>
          </cell>
        </row>
        <row r="972">
          <cell r="A972" t="str">
            <v>x</v>
          </cell>
        </row>
        <row r="973">
          <cell r="A973" t="str">
            <v>x</v>
          </cell>
        </row>
        <row r="974">
          <cell r="A974" t="str">
            <v>x</v>
          </cell>
        </row>
        <row r="975">
          <cell r="A975" t="str">
            <v>x</v>
          </cell>
        </row>
        <row r="976">
          <cell r="A976" t="str">
            <v>x</v>
          </cell>
        </row>
        <row r="977">
          <cell r="A977" t="str">
            <v>x</v>
          </cell>
        </row>
        <row r="978">
          <cell r="A978" t="str">
            <v>x</v>
          </cell>
        </row>
        <row r="979">
          <cell r="A979" t="str">
            <v>x</v>
          </cell>
        </row>
        <row r="980">
          <cell r="A980" t="str">
            <v>x</v>
          </cell>
        </row>
        <row r="981">
          <cell r="A981" t="str">
            <v>x</v>
          </cell>
        </row>
        <row r="982">
          <cell r="A982" t="str">
            <v>x</v>
          </cell>
        </row>
        <row r="983">
          <cell r="A983" t="str">
            <v>x</v>
          </cell>
        </row>
        <row r="984">
          <cell r="A984" t="str">
            <v>x</v>
          </cell>
        </row>
        <row r="985">
          <cell r="A985" t="str">
            <v>x</v>
          </cell>
        </row>
        <row r="986">
          <cell r="A986" t="str">
            <v>x</v>
          </cell>
        </row>
        <row r="987">
          <cell r="A987" t="str">
            <v>x</v>
          </cell>
        </row>
        <row r="988">
          <cell r="A988" t="str">
            <v>x</v>
          </cell>
        </row>
        <row r="989">
          <cell r="A989" t="str">
            <v>x</v>
          </cell>
        </row>
        <row r="990">
          <cell r="A990" t="str">
            <v>x</v>
          </cell>
        </row>
        <row r="991">
          <cell r="A991" t="str">
            <v>x</v>
          </cell>
        </row>
        <row r="992">
          <cell r="A992" t="str">
            <v>x</v>
          </cell>
        </row>
        <row r="993">
          <cell r="A993" t="str">
            <v>x</v>
          </cell>
        </row>
        <row r="994">
          <cell r="A994" t="str">
            <v>x</v>
          </cell>
        </row>
        <row r="995">
          <cell r="A995" t="str">
            <v>3</v>
          </cell>
        </row>
        <row r="996">
          <cell r="A996" t="str">
            <v>3.1</v>
          </cell>
        </row>
        <row r="997">
          <cell r="A997">
            <v>97623</v>
          </cell>
        </row>
        <row r="998">
          <cell r="A998">
            <v>97624</v>
          </cell>
        </row>
        <row r="999">
          <cell r="A999" t="str">
            <v>0030703</v>
          </cell>
        </row>
        <row r="1000">
          <cell r="A1000" t="str">
            <v>0030704</v>
          </cell>
        </row>
        <row r="1001">
          <cell r="A1001" t="str">
            <v>0030705</v>
          </cell>
        </row>
        <row r="1002">
          <cell r="A1002" t="str">
            <v>0030706</v>
          </cell>
        </row>
        <row r="1003">
          <cell r="A1003">
            <v>97626</v>
          </cell>
        </row>
        <row r="1004">
          <cell r="A1004">
            <v>97627</v>
          </cell>
        </row>
        <row r="1005">
          <cell r="A1005" t="str">
            <v>0030709</v>
          </cell>
        </row>
        <row r="1006">
          <cell r="A1006" t="str">
            <v>3.6</v>
          </cell>
        </row>
        <row r="1007">
          <cell r="A1007">
            <v>95601</v>
          </cell>
        </row>
        <row r="1008">
          <cell r="A1008">
            <v>95602</v>
          </cell>
        </row>
        <row r="1009">
          <cell r="A1009">
            <v>95603</v>
          </cell>
        </row>
        <row r="1010">
          <cell r="A1010">
            <v>95604</v>
          </cell>
        </row>
        <row r="1011">
          <cell r="A1011">
            <v>95605</v>
          </cell>
        </row>
        <row r="1012">
          <cell r="A1012" t="str">
            <v>3.7</v>
          </cell>
        </row>
        <row r="1013">
          <cell r="A1013">
            <v>100651</v>
          </cell>
        </row>
        <row r="1014">
          <cell r="A1014">
            <v>100652</v>
          </cell>
        </row>
        <row r="1015">
          <cell r="A1015">
            <v>100653</v>
          </cell>
        </row>
        <row r="1016">
          <cell r="A1016">
            <v>100654</v>
          </cell>
        </row>
        <row r="1017">
          <cell r="A1017">
            <v>100655</v>
          </cell>
        </row>
        <row r="1018">
          <cell r="A1018">
            <v>100656</v>
          </cell>
        </row>
        <row r="1019">
          <cell r="A1019">
            <v>100657</v>
          </cell>
        </row>
        <row r="1020">
          <cell r="A1020">
            <v>100658</v>
          </cell>
        </row>
        <row r="1021">
          <cell r="A1021">
            <v>95607</v>
          </cell>
        </row>
        <row r="1022">
          <cell r="A1022">
            <v>95608</v>
          </cell>
        </row>
        <row r="1023">
          <cell r="A1023">
            <v>95609</v>
          </cell>
        </row>
        <row r="1024">
          <cell r="A1024" t="str">
            <v>3.8</v>
          </cell>
        </row>
        <row r="1025">
          <cell r="A1025">
            <v>101096</v>
          </cell>
        </row>
        <row r="1026">
          <cell r="A1026">
            <v>101097</v>
          </cell>
        </row>
        <row r="1027">
          <cell r="A1027">
            <v>101098</v>
          </cell>
        </row>
        <row r="1028">
          <cell r="A1028">
            <v>101099</v>
          </cell>
        </row>
        <row r="1029">
          <cell r="A1029">
            <v>101100</v>
          </cell>
        </row>
        <row r="1030">
          <cell r="A1030">
            <v>101101</v>
          </cell>
        </row>
        <row r="1031">
          <cell r="A1031">
            <v>101102</v>
          </cell>
        </row>
        <row r="1032">
          <cell r="A1032">
            <v>101103</v>
          </cell>
        </row>
        <row r="1033">
          <cell r="A1033">
            <v>101104</v>
          </cell>
        </row>
        <row r="1034">
          <cell r="A1034">
            <v>101105</v>
          </cell>
        </row>
        <row r="1035">
          <cell r="A1035">
            <v>101106</v>
          </cell>
        </row>
        <row r="1036">
          <cell r="A1036">
            <v>101107</v>
          </cell>
        </row>
        <row r="1037">
          <cell r="A1037">
            <v>101108</v>
          </cell>
        </row>
        <row r="1038">
          <cell r="A1038">
            <v>101109</v>
          </cell>
        </row>
        <row r="1039">
          <cell r="A1039">
            <v>101110</v>
          </cell>
        </row>
        <row r="1040">
          <cell r="A1040">
            <v>101111</v>
          </cell>
        </row>
        <row r="1041">
          <cell r="A1041">
            <v>101112</v>
          </cell>
        </row>
        <row r="1042">
          <cell r="A1042">
            <v>101113</v>
          </cell>
        </row>
        <row r="1043">
          <cell r="A1043">
            <v>100889</v>
          </cell>
        </row>
        <row r="1044">
          <cell r="A1044">
            <v>100890</v>
          </cell>
        </row>
        <row r="1045">
          <cell r="A1045">
            <v>100892</v>
          </cell>
        </row>
        <row r="1046">
          <cell r="A1046">
            <v>100893</v>
          </cell>
        </row>
        <row r="1047">
          <cell r="A1047">
            <v>100894</v>
          </cell>
        </row>
        <row r="1048">
          <cell r="A1048">
            <v>100896</v>
          </cell>
        </row>
        <row r="1049">
          <cell r="A1049">
            <v>100897</v>
          </cell>
        </row>
        <row r="1050">
          <cell r="A1050">
            <v>100898</v>
          </cell>
        </row>
        <row r="1051">
          <cell r="A1051">
            <v>100899</v>
          </cell>
        </row>
        <row r="1052">
          <cell r="A1052">
            <v>100900</v>
          </cell>
        </row>
        <row r="1053">
          <cell r="A1053">
            <v>101173</v>
          </cell>
        </row>
        <row r="1054">
          <cell r="A1054">
            <v>101174</v>
          </cell>
        </row>
        <row r="1055">
          <cell r="A1055">
            <v>101175</v>
          </cell>
        </row>
        <row r="1056">
          <cell r="A1056">
            <v>101176</v>
          </cell>
        </row>
        <row r="1057">
          <cell r="A1057" t="str">
            <v>3.9</v>
          </cell>
        </row>
        <row r="1058">
          <cell r="A1058">
            <v>97087</v>
          </cell>
        </row>
        <row r="1059">
          <cell r="A1059">
            <v>97088</v>
          </cell>
        </row>
        <row r="1060">
          <cell r="A1060">
            <v>97089</v>
          </cell>
        </row>
        <row r="1061">
          <cell r="A1061">
            <v>97090</v>
          </cell>
        </row>
        <row r="1062">
          <cell r="A1062">
            <v>97091</v>
          </cell>
        </row>
        <row r="1063">
          <cell r="A1063">
            <v>97092</v>
          </cell>
        </row>
        <row r="1064">
          <cell r="A1064">
            <v>97093</v>
          </cell>
        </row>
        <row r="1065">
          <cell r="A1065">
            <v>97101</v>
          </cell>
        </row>
        <row r="1066">
          <cell r="A1066">
            <v>97102</v>
          </cell>
        </row>
        <row r="1067">
          <cell r="A1067">
            <v>97103</v>
          </cell>
        </row>
        <row r="1068">
          <cell r="A1068" t="str">
            <v>x</v>
          </cell>
        </row>
        <row r="1069">
          <cell r="A1069" t="str">
            <v>x</v>
          </cell>
        </row>
        <row r="1070">
          <cell r="A1070" t="str">
            <v>x</v>
          </cell>
        </row>
        <row r="1071">
          <cell r="A1071" t="str">
            <v>x</v>
          </cell>
        </row>
        <row r="1072">
          <cell r="A1072" t="str">
            <v>x</v>
          </cell>
        </row>
        <row r="1073">
          <cell r="A1073" t="str">
            <v>x</v>
          </cell>
        </row>
        <row r="1074">
          <cell r="A1074" t="str">
            <v>x</v>
          </cell>
        </row>
        <row r="1075">
          <cell r="A1075" t="str">
            <v>x</v>
          </cell>
        </row>
        <row r="1076">
          <cell r="A1076" t="str">
            <v>x</v>
          </cell>
        </row>
        <row r="1077">
          <cell r="A1077" t="str">
            <v>x</v>
          </cell>
        </row>
        <row r="1078">
          <cell r="A1078" t="str">
            <v>x</v>
          </cell>
        </row>
        <row r="1079">
          <cell r="A1079" t="str">
            <v>x</v>
          </cell>
        </row>
        <row r="1080">
          <cell r="A1080" t="str">
            <v>x</v>
          </cell>
        </row>
        <row r="1081">
          <cell r="A1081" t="str">
            <v>x</v>
          </cell>
        </row>
        <row r="1082">
          <cell r="A1082" t="str">
            <v>x</v>
          </cell>
        </row>
        <row r="1083">
          <cell r="A1083" t="str">
            <v>x</v>
          </cell>
        </row>
        <row r="1084">
          <cell r="A1084" t="str">
            <v>x</v>
          </cell>
        </row>
        <row r="1085">
          <cell r="A1085" t="str">
            <v>x</v>
          </cell>
        </row>
        <row r="1086">
          <cell r="A1086" t="str">
            <v>x</v>
          </cell>
        </row>
        <row r="1087">
          <cell r="A1087" t="str">
            <v>x</v>
          </cell>
        </row>
        <row r="1088">
          <cell r="A1088" t="str">
            <v>x</v>
          </cell>
        </row>
        <row r="1089">
          <cell r="A1089" t="str">
            <v>x</v>
          </cell>
        </row>
        <row r="1090">
          <cell r="A1090" t="str">
            <v>x</v>
          </cell>
        </row>
        <row r="1091">
          <cell r="A1091" t="str">
            <v>x</v>
          </cell>
        </row>
        <row r="1092">
          <cell r="A1092" t="str">
            <v>x</v>
          </cell>
        </row>
        <row r="1093">
          <cell r="A1093" t="str">
            <v>x</v>
          </cell>
        </row>
        <row r="1094">
          <cell r="A1094" t="str">
            <v>x</v>
          </cell>
        </row>
        <row r="1095">
          <cell r="A1095" t="str">
            <v>x</v>
          </cell>
        </row>
        <row r="1096">
          <cell r="A1096" t="str">
            <v>x</v>
          </cell>
        </row>
        <row r="1097">
          <cell r="A1097" t="str">
            <v>x</v>
          </cell>
        </row>
        <row r="1098">
          <cell r="A1098" t="str">
            <v>x</v>
          </cell>
        </row>
        <row r="1099">
          <cell r="A1099" t="str">
            <v>4</v>
          </cell>
        </row>
        <row r="1100">
          <cell r="A1100" t="str">
            <v>4.1</v>
          </cell>
        </row>
        <row r="1101">
          <cell r="A1101" t="str">
            <v>4.1.1</v>
          </cell>
        </row>
        <row r="1102">
          <cell r="A1102">
            <v>97086</v>
          </cell>
        </row>
        <row r="1103">
          <cell r="A1103" t="str">
            <v>4.1.2</v>
          </cell>
        </row>
        <row r="1104">
          <cell r="A1104">
            <v>102086</v>
          </cell>
        </row>
        <row r="1105">
          <cell r="A1105">
            <v>102087</v>
          </cell>
        </row>
        <row r="1106">
          <cell r="A1106">
            <v>102088</v>
          </cell>
        </row>
        <row r="1107">
          <cell r="A1107">
            <v>102089</v>
          </cell>
        </row>
        <row r="1108">
          <cell r="A1108">
            <v>102090</v>
          </cell>
        </row>
        <row r="1109">
          <cell r="A1109">
            <v>102091</v>
          </cell>
        </row>
        <row r="1110">
          <cell r="A1110">
            <v>101969</v>
          </cell>
        </row>
        <row r="1111">
          <cell r="A1111">
            <v>101971</v>
          </cell>
        </row>
        <row r="1112">
          <cell r="A1112">
            <v>101973</v>
          </cell>
        </row>
        <row r="1113">
          <cell r="A1113">
            <v>101974</v>
          </cell>
        </row>
        <row r="1114">
          <cell r="A1114">
            <v>101975</v>
          </cell>
        </row>
        <row r="1115">
          <cell r="A1115">
            <v>101977</v>
          </cell>
        </row>
        <row r="1116">
          <cell r="A1116">
            <v>101980</v>
          </cell>
        </row>
        <row r="1117">
          <cell r="A1117">
            <v>101981</v>
          </cell>
        </row>
        <row r="1118">
          <cell r="A1118">
            <v>101982</v>
          </cell>
        </row>
        <row r="1119">
          <cell r="A1119">
            <v>101983</v>
          </cell>
        </row>
        <row r="1120">
          <cell r="A1120">
            <v>101985</v>
          </cell>
        </row>
        <row r="1121">
          <cell r="A1121">
            <v>101986</v>
          </cell>
        </row>
        <row r="1122">
          <cell r="A1122">
            <v>101987</v>
          </cell>
        </row>
        <row r="1123">
          <cell r="A1123">
            <v>101988</v>
          </cell>
        </row>
        <row r="1124">
          <cell r="A1124">
            <v>101989</v>
          </cell>
        </row>
        <row r="1125">
          <cell r="A1125">
            <v>101990</v>
          </cell>
        </row>
        <row r="1126">
          <cell r="A1126">
            <v>101991</v>
          </cell>
        </row>
        <row r="1127">
          <cell r="A1127">
            <v>101992</v>
          </cell>
        </row>
        <row r="1128">
          <cell r="A1128">
            <v>101993</v>
          </cell>
        </row>
        <row r="1129">
          <cell r="A1129">
            <v>101994</v>
          </cell>
        </row>
        <row r="1130">
          <cell r="A1130">
            <v>101995</v>
          </cell>
        </row>
        <row r="1131">
          <cell r="A1131">
            <v>101996</v>
          </cell>
        </row>
        <row r="1132">
          <cell r="A1132">
            <v>101997</v>
          </cell>
        </row>
        <row r="1133">
          <cell r="A1133">
            <v>101998</v>
          </cell>
        </row>
        <row r="1134">
          <cell r="A1134">
            <v>101999</v>
          </cell>
        </row>
        <row r="1135">
          <cell r="A1135">
            <v>102000</v>
          </cell>
        </row>
        <row r="1136">
          <cell r="A1136">
            <v>102001</v>
          </cell>
        </row>
        <row r="1137">
          <cell r="A1137">
            <v>102002</v>
          </cell>
        </row>
        <row r="1138">
          <cell r="A1138">
            <v>102003</v>
          </cell>
        </row>
        <row r="1139">
          <cell r="A1139">
            <v>102004</v>
          </cell>
        </row>
        <row r="1140">
          <cell r="A1140">
            <v>102005</v>
          </cell>
        </row>
        <row r="1141">
          <cell r="A1141">
            <v>102006</v>
          </cell>
        </row>
        <row r="1142">
          <cell r="A1142">
            <v>102007</v>
          </cell>
        </row>
        <row r="1143">
          <cell r="A1143">
            <v>102008</v>
          </cell>
        </row>
        <row r="1144">
          <cell r="A1144">
            <v>102009</v>
          </cell>
        </row>
        <row r="1145">
          <cell r="A1145">
            <v>102010</v>
          </cell>
        </row>
        <row r="1146">
          <cell r="A1146">
            <v>102011</v>
          </cell>
        </row>
        <row r="1147">
          <cell r="A1147">
            <v>102012</v>
          </cell>
        </row>
        <row r="1148">
          <cell r="A1148">
            <v>102013</v>
          </cell>
        </row>
        <row r="1149">
          <cell r="A1149">
            <v>102014</v>
          </cell>
        </row>
        <row r="1150">
          <cell r="A1150">
            <v>102015</v>
          </cell>
        </row>
        <row r="1151">
          <cell r="A1151">
            <v>102016</v>
          </cell>
        </row>
        <row r="1152">
          <cell r="A1152">
            <v>102017</v>
          </cell>
        </row>
        <row r="1153">
          <cell r="A1153">
            <v>102036</v>
          </cell>
        </row>
        <row r="1154">
          <cell r="A1154">
            <v>102037</v>
          </cell>
        </row>
        <row r="1155">
          <cell r="A1155">
            <v>102038</v>
          </cell>
        </row>
        <row r="1156">
          <cell r="A1156">
            <v>102039</v>
          </cell>
        </row>
        <row r="1157">
          <cell r="A1157">
            <v>102040</v>
          </cell>
        </row>
        <row r="1158">
          <cell r="A1158">
            <v>102041</v>
          </cell>
        </row>
        <row r="1159">
          <cell r="A1159">
            <v>102042</v>
          </cell>
        </row>
        <row r="1160">
          <cell r="A1160">
            <v>102043</v>
          </cell>
        </row>
        <row r="1161">
          <cell r="A1161">
            <v>102044</v>
          </cell>
        </row>
        <row r="1162">
          <cell r="A1162">
            <v>102045</v>
          </cell>
        </row>
        <row r="1163">
          <cell r="A1163">
            <v>102046</v>
          </cell>
        </row>
        <row r="1164">
          <cell r="A1164">
            <v>102047</v>
          </cell>
        </row>
        <row r="1165">
          <cell r="A1165">
            <v>102048</v>
          </cell>
        </row>
        <row r="1166">
          <cell r="A1166">
            <v>102049</v>
          </cell>
        </row>
        <row r="1167">
          <cell r="A1167">
            <v>102050</v>
          </cell>
        </row>
        <row r="1168">
          <cell r="A1168">
            <v>102051</v>
          </cell>
        </row>
        <row r="1169">
          <cell r="A1169">
            <v>102052</v>
          </cell>
        </row>
        <row r="1170">
          <cell r="A1170">
            <v>102059</v>
          </cell>
        </row>
        <row r="1171">
          <cell r="A1171">
            <v>102060</v>
          </cell>
        </row>
        <row r="1172">
          <cell r="A1172">
            <v>102061</v>
          </cell>
        </row>
        <row r="1173">
          <cell r="A1173">
            <v>102062</v>
          </cell>
        </row>
        <row r="1174">
          <cell r="A1174">
            <v>102063</v>
          </cell>
        </row>
        <row r="1175">
          <cell r="A1175">
            <v>102064</v>
          </cell>
        </row>
        <row r="1176">
          <cell r="A1176">
            <v>102065</v>
          </cell>
        </row>
        <row r="1177">
          <cell r="A1177">
            <v>102066</v>
          </cell>
        </row>
        <row r="1178">
          <cell r="A1178">
            <v>102067</v>
          </cell>
        </row>
        <row r="1179">
          <cell r="A1179">
            <v>102068</v>
          </cell>
        </row>
        <row r="1180">
          <cell r="A1180">
            <v>102069</v>
          </cell>
        </row>
        <row r="1181">
          <cell r="A1181">
            <v>102070</v>
          </cell>
        </row>
        <row r="1182">
          <cell r="A1182">
            <v>102071</v>
          </cell>
        </row>
        <row r="1183">
          <cell r="A1183">
            <v>102072</v>
          </cell>
        </row>
        <row r="1184">
          <cell r="A1184">
            <v>101792</v>
          </cell>
        </row>
        <row r="1185">
          <cell r="A1185">
            <v>101793</v>
          </cell>
        </row>
        <row r="1186">
          <cell r="A1186">
            <v>96252</v>
          </cell>
        </row>
        <row r="1187">
          <cell r="A1187">
            <v>92446</v>
          </cell>
        </row>
        <row r="1188">
          <cell r="A1188">
            <v>92447</v>
          </cell>
        </row>
        <row r="1189">
          <cell r="A1189">
            <v>92448</v>
          </cell>
        </row>
        <row r="1190">
          <cell r="A1190">
            <v>92449</v>
          </cell>
        </row>
        <row r="1191">
          <cell r="A1191">
            <v>92450</v>
          </cell>
        </row>
        <row r="1192">
          <cell r="A1192">
            <v>92451</v>
          </cell>
        </row>
        <row r="1193">
          <cell r="A1193">
            <v>92452</v>
          </cell>
        </row>
        <row r="1194">
          <cell r="A1194">
            <v>92453</v>
          </cell>
        </row>
        <row r="1195">
          <cell r="A1195">
            <v>92454</v>
          </cell>
        </row>
        <row r="1196">
          <cell r="A1196">
            <v>92455</v>
          </cell>
        </row>
        <row r="1197">
          <cell r="A1197">
            <v>96257</v>
          </cell>
        </row>
        <row r="1198">
          <cell r="A1198">
            <v>96258</v>
          </cell>
        </row>
        <row r="1199">
          <cell r="A1199">
            <v>96259</v>
          </cell>
        </row>
        <row r="1200">
          <cell r="A1200">
            <v>96543</v>
          </cell>
        </row>
        <row r="1201">
          <cell r="A1201">
            <v>97747</v>
          </cell>
        </row>
        <row r="1202">
          <cell r="A1202">
            <v>92409</v>
          </cell>
        </row>
        <row r="1203">
          <cell r="A1203">
            <v>92411</v>
          </cell>
        </row>
        <row r="1204">
          <cell r="A1204">
            <v>92413</v>
          </cell>
        </row>
        <row r="1205">
          <cell r="A1205">
            <v>92415</v>
          </cell>
        </row>
        <row r="1206">
          <cell r="A1206">
            <v>92417</v>
          </cell>
        </row>
        <row r="1207">
          <cell r="A1207">
            <v>92419</v>
          </cell>
        </row>
        <row r="1208">
          <cell r="A1208">
            <v>92421</v>
          </cell>
        </row>
        <row r="1209">
          <cell r="A1209">
            <v>92423</v>
          </cell>
        </row>
        <row r="1210">
          <cell r="A1210">
            <v>92425</v>
          </cell>
        </row>
        <row r="1211">
          <cell r="A1211">
            <v>92427</v>
          </cell>
        </row>
        <row r="1212">
          <cell r="A1212">
            <v>92429</v>
          </cell>
        </row>
        <row r="1213">
          <cell r="A1213">
            <v>92431</v>
          </cell>
        </row>
        <row r="1214">
          <cell r="A1214">
            <v>92433</v>
          </cell>
        </row>
        <row r="1215">
          <cell r="A1215">
            <v>92435</v>
          </cell>
        </row>
        <row r="1216">
          <cell r="A1216">
            <v>92437</v>
          </cell>
        </row>
        <row r="1217">
          <cell r="A1217">
            <v>92439</v>
          </cell>
        </row>
        <row r="1218">
          <cell r="A1218">
            <v>92441</v>
          </cell>
        </row>
        <row r="1219">
          <cell r="A1219">
            <v>92443</v>
          </cell>
        </row>
        <row r="1220">
          <cell r="A1220">
            <v>92445</v>
          </cell>
        </row>
        <row r="1221">
          <cell r="A1221">
            <v>101570</v>
          </cell>
        </row>
        <row r="1222">
          <cell r="A1222">
            <v>101571</v>
          </cell>
        </row>
        <row r="1223">
          <cell r="A1223">
            <v>101572</v>
          </cell>
        </row>
        <row r="1224">
          <cell r="A1224">
            <v>101573</v>
          </cell>
        </row>
        <row r="1225">
          <cell r="A1225">
            <v>101574</v>
          </cell>
        </row>
        <row r="1226">
          <cell r="A1226">
            <v>101575</v>
          </cell>
        </row>
        <row r="1227">
          <cell r="A1227">
            <v>101576</v>
          </cell>
        </row>
        <row r="1228">
          <cell r="A1228">
            <v>101577</v>
          </cell>
        </row>
        <row r="1229">
          <cell r="A1229">
            <v>101578</v>
          </cell>
        </row>
        <row r="1230">
          <cell r="A1230">
            <v>101579</v>
          </cell>
        </row>
        <row r="1231">
          <cell r="A1231">
            <v>101580</v>
          </cell>
        </row>
        <row r="1232">
          <cell r="A1232">
            <v>101581</v>
          </cell>
        </row>
        <row r="1233">
          <cell r="A1233">
            <v>101582</v>
          </cell>
        </row>
        <row r="1234">
          <cell r="A1234">
            <v>101583</v>
          </cell>
        </row>
        <row r="1235">
          <cell r="A1235">
            <v>101584</v>
          </cell>
        </row>
        <row r="1236">
          <cell r="A1236">
            <v>101585</v>
          </cell>
        </row>
        <row r="1237">
          <cell r="A1237">
            <v>101586</v>
          </cell>
        </row>
        <row r="1238">
          <cell r="A1238">
            <v>101587</v>
          </cell>
        </row>
        <row r="1239">
          <cell r="A1239">
            <v>101588</v>
          </cell>
        </row>
        <row r="1240">
          <cell r="A1240">
            <v>101589</v>
          </cell>
        </row>
        <row r="1241">
          <cell r="A1241">
            <v>101590</v>
          </cell>
        </row>
        <row r="1242">
          <cell r="A1242">
            <v>101591</v>
          </cell>
        </row>
        <row r="1243">
          <cell r="A1243">
            <v>101592</v>
          </cell>
        </row>
        <row r="1244">
          <cell r="A1244">
            <v>101593</v>
          </cell>
        </row>
        <row r="1245">
          <cell r="A1245">
            <v>101600</v>
          </cell>
        </row>
        <row r="1246">
          <cell r="A1246">
            <v>101601</v>
          </cell>
        </row>
        <row r="1247">
          <cell r="A1247">
            <v>101602</v>
          </cell>
        </row>
        <row r="1248">
          <cell r="A1248">
            <v>101603</v>
          </cell>
        </row>
        <row r="1249">
          <cell r="A1249">
            <v>101604</v>
          </cell>
        </row>
        <row r="1250">
          <cell r="A1250">
            <v>101605</v>
          </cell>
        </row>
        <row r="1251">
          <cell r="A1251">
            <v>101590</v>
          </cell>
        </row>
        <row r="1252">
          <cell r="A1252">
            <v>101591</v>
          </cell>
        </row>
        <row r="1253">
          <cell r="A1253">
            <v>101592</v>
          </cell>
        </row>
        <row r="1254">
          <cell r="A1254">
            <v>101593</v>
          </cell>
        </row>
        <row r="1255">
          <cell r="A1255">
            <v>101600</v>
          </cell>
        </row>
        <row r="1256">
          <cell r="A1256">
            <v>101601</v>
          </cell>
        </row>
        <row r="1257">
          <cell r="A1257">
            <v>101602</v>
          </cell>
        </row>
        <row r="1258">
          <cell r="A1258">
            <v>101603</v>
          </cell>
        </row>
        <row r="1259">
          <cell r="A1259">
            <v>101604</v>
          </cell>
        </row>
        <row r="1260">
          <cell r="A1260">
            <v>101605</v>
          </cell>
        </row>
        <row r="1261">
          <cell r="A1261">
            <v>92456</v>
          </cell>
        </row>
        <row r="1262">
          <cell r="A1262">
            <v>92456</v>
          </cell>
        </row>
        <row r="1263">
          <cell r="A1263">
            <v>92456</v>
          </cell>
        </row>
        <row r="1264">
          <cell r="A1264">
            <v>92456</v>
          </cell>
        </row>
        <row r="1265">
          <cell r="A1265">
            <v>92456</v>
          </cell>
        </row>
        <row r="1266">
          <cell r="A1266">
            <v>92456</v>
          </cell>
        </row>
        <row r="1267">
          <cell r="A1267">
            <v>92456</v>
          </cell>
        </row>
        <row r="1268">
          <cell r="A1268">
            <v>92456</v>
          </cell>
        </row>
        <row r="1269">
          <cell r="A1269">
            <v>92456</v>
          </cell>
        </row>
        <row r="1270">
          <cell r="A1270">
            <v>92456</v>
          </cell>
        </row>
        <row r="1271">
          <cell r="A1271">
            <v>92456</v>
          </cell>
        </row>
        <row r="1272">
          <cell r="A1272">
            <v>92457</v>
          </cell>
        </row>
        <row r="1273">
          <cell r="A1273">
            <v>92458</v>
          </cell>
        </row>
        <row r="1274">
          <cell r="A1274">
            <v>92459</v>
          </cell>
        </row>
        <row r="1275">
          <cell r="A1275">
            <v>92460</v>
          </cell>
        </row>
        <row r="1276">
          <cell r="A1276">
            <v>92461</v>
          </cell>
        </row>
        <row r="1277">
          <cell r="A1277">
            <v>92462</v>
          </cell>
        </row>
        <row r="1278">
          <cell r="A1278">
            <v>92463</v>
          </cell>
        </row>
        <row r="1279">
          <cell r="A1279">
            <v>92464</v>
          </cell>
        </row>
        <row r="1280">
          <cell r="A1280">
            <v>92465</v>
          </cell>
        </row>
        <row r="1281">
          <cell r="A1281">
            <v>92466</v>
          </cell>
        </row>
        <row r="1282">
          <cell r="A1282">
            <v>92467</v>
          </cell>
        </row>
        <row r="1283">
          <cell r="A1283">
            <v>92468</v>
          </cell>
        </row>
        <row r="1284">
          <cell r="A1284">
            <v>92469</v>
          </cell>
        </row>
        <row r="1285">
          <cell r="A1285">
            <v>92470</v>
          </cell>
        </row>
        <row r="1286">
          <cell r="A1286">
            <v>92471</v>
          </cell>
        </row>
        <row r="1287">
          <cell r="A1287">
            <v>92472</v>
          </cell>
        </row>
        <row r="1288">
          <cell r="A1288">
            <v>92473</v>
          </cell>
        </row>
        <row r="1289">
          <cell r="A1289">
            <v>92474</v>
          </cell>
        </row>
        <row r="1290">
          <cell r="A1290">
            <v>92475</v>
          </cell>
        </row>
        <row r="1291">
          <cell r="A1291">
            <v>92476</v>
          </cell>
        </row>
        <row r="1292">
          <cell r="A1292">
            <v>92477</v>
          </cell>
        </row>
        <row r="1293">
          <cell r="A1293">
            <v>92478</v>
          </cell>
        </row>
        <row r="1294">
          <cell r="A1294">
            <v>92479</v>
          </cell>
        </row>
        <row r="1295">
          <cell r="A1295">
            <v>92480</v>
          </cell>
        </row>
        <row r="1296">
          <cell r="A1296">
            <v>92482</v>
          </cell>
        </row>
        <row r="1297">
          <cell r="A1297">
            <v>92484</v>
          </cell>
        </row>
        <row r="1298">
          <cell r="A1298">
            <v>92486</v>
          </cell>
        </row>
        <row r="1299">
          <cell r="A1299">
            <v>92488</v>
          </cell>
        </row>
        <row r="1300">
          <cell r="A1300">
            <v>92490</v>
          </cell>
        </row>
        <row r="1301">
          <cell r="A1301">
            <v>92492</v>
          </cell>
        </row>
        <row r="1302">
          <cell r="A1302">
            <v>92494</v>
          </cell>
        </row>
        <row r="1303">
          <cell r="A1303">
            <v>92496</v>
          </cell>
        </row>
        <row r="1304">
          <cell r="A1304">
            <v>92498</v>
          </cell>
        </row>
        <row r="1305">
          <cell r="A1305">
            <v>92500</v>
          </cell>
        </row>
        <row r="1306">
          <cell r="A1306">
            <v>92502</v>
          </cell>
        </row>
        <row r="1307">
          <cell r="A1307">
            <v>92504</v>
          </cell>
        </row>
        <row r="1308">
          <cell r="A1308">
            <v>92506</v>
          </cell>
        </row>
        <row r="1309">
          <cell r="A1309">
            <v>92508</v>
          </cell>
        </row>
        <row r="1310">
          <cell r="A1310">
            <v>92510</v>
          </cell>
        </row>
        <row r="1311">
          <cell r="A1311">
            <v>92512</v>
          </cell>
        </row>
        <row r="1312">
          <cell r="A1312">
            <v>92514</v>
          </cell>
        </row>
        <row r="1313">
          <cell r="A1313">
            <v>92515</v>
          </cell>
        </row>
        <row r="1314">
          <cell r="A1314">
            <v>92518</v>
          </cell>
        </row>
        <row r="1315">
          <cell r="A1315">
            <v>92520</v>
          </cell>
        </row>
        <row r="1316">
          <cell r="A1316">
            <v>92522</v>
          </cell>
        </row>
        <row r="1317">
          <cell r="A1317">
            <v>92524</v>
          </cell>
        </row>
        <row r="1318">
          <cell r="A1318">
            <v>92526</v>
          </cell>
        </row>
        <row r="1319">
          <cell r="A1319">
            <v>92528</v>
          </cell>
        </row>
        <row r="1320">
          <cell r="A1320">
            <v>92530</v>
          </cell>
        </row>
        <row r="1321">
          <cell r="A1321">
            <v>92532</v>
          </cell>
        </row>
        <row r="1322">
          <cell r="A1322">
            <v>92534</v>
          </cell>
        </row>
        <row r="1323">
          <cell r="A1323">
            <v>92536</v>
          </cell>
        </row>
        <row r="1324">
          <cell r="A1324">
            <v>92538</v>
          </cell>
        </row>
        <row r="1325">
          <cell r="A1325">
            <v>96529</v>
          </cell>
        </row>
        <row r="1326">
          <cell r="A1326">
            <v>96530</v>
          </cell>
        </row>
        <row r="1327">
          <cell r="A1327">
            <v>96531</v>
          </cell>
        </row>
        <row r="1328">
          <cell r="A1328">
            <v>96532</v>
          </cell>
        </row>
        <row r="1329">
          <cell r="A1329">
            <v>96533</v>
          </cell>
        </row>
        <row r="1330">
          <cell r="A1330">
            <v>96534</v>
          </cell>
        </row>
        <row r="1331">
          <cell r="A1331">
            <v>96535</v>
          </cell>
        </row>
        <row r="1332">
          <cell r="A1332">
            <v>96536</v>
          </cell>
        </row>
        <row r="1333">
          <cell r="A1333">
            <v>96537</v>
          </cell>
        </row>
        <row r="1334">
          <cell r="A1334">
            <v>96538</v>
          </cell>
        </row>
        <row r="1335">
          <cell r="A1335">
            <v>96539</v>
          </cell>
        </row>
        <row r="1336">
          <cell r="A1336">
            <v>96540</v>
          </cell>
        </row>
        <row r="1337">
          <cell r="A1337">
            <v>96541</v>
          </cell>
        </row>
        <row r="1338">
          <cell r="A1338">
            <v>96542</v>
          </cell>
        </row>
        <row r="1339">
          <cell r="A1339">
            <v>92263</v>
          </cell>
        </row>
        <row r="1340">
          <cell r="A1340">
            <v>92264</v>
          </cell>
        </row>
        <row r="1341">
          <cell r="A1341">
            <v>92265</v>
          </cell>
        </row>
        <row r="1342">
          <cell r="A1342">
            <v>92266</v>
          </cell>
        </row>
        <row r="1343">
          <cell r="A1343">
            <v>92267</v>
          </cell>
        </row>
        <row r="1344">
          <cell r="A1344">
            <v>92268</v>
          </cell>
        </row>
        <row r="1345">
          <cell r="A1345">
            <v>92269</v>
          </cell>
        </row>
        <row r="1346">
          <cell r="A1346">
            <v>92270</v>
          </cell>
        </row>
        <row r="1347">
          <cell r="A1347">
            <v>92271</v>
          </cell>
        </row>
        <row r="1348">
          <cell r="A1348" t="str">
            <v>4.1.3</v>
          </cell>
        </row>
        <row r="1349">
          <cell r="A1349">
            <v>92272</v>
          </cell>
        </row>
        <row r="1350">
          <cell r="A1350">
            <v>92273</v>
          </cell>
        </row>
        <row r="1351">
          <cell r="A1351">
            <v>101791</v>
          </cell>
        </row>
        <row r="1352">
          <cell r="A1352" t="str">
            <v>4.2</v>
          </cell>
        </row>
        <row r="1353">
          <cell r="A1353" t="str">
            <v>4.2.2</v>
          </cell>
        </row>
        <row r="1354">
          <cell r="A1354">
            <v>92882</v>
          </cell>
        </row>
        <row r="1355">
          <cell r="A1355">
            <v>92883</v>
          </cell>
        </row>
        <row r="1356">
          <cell r="A1356">
            <v>92884</v>
          </cell>
        </row>
        <row r="1357">
          <cell r="A1357">
            <v>92885</v>
          </cell>
        </row>
        <row r="1358">
          <cell r="A1358">
            <v>92886</v>
          </cell>
        </row>
        <row r="1359">
          <cell r="A1359">
            <v>92887</v>
          </cell>
        </row>
        <row r="1360">
          <cell r="A1360">
            <v>92888</v>
          </cell>
        </row>
        <row r="1361">
          <cell r="A1361" t="str">
            <v>4.2.3</v>
          </cell>
        </row>
        <row r="1362">
          <cell r="A1362">
            <v>95943</v>
          </cell>
        </row>
        <row r="1363">
          <cell r="A1363">
            <v>95944</v>
          </cell>
        </row>
        <row r="1364">
          <cell r="A1364">
            <v>95945</v>
          </cell>
        </row>
        <row r="1365">
          <cell r="A1365">
            <v>95946</v>
          </cell>
        </row>
        <row r="1366">
          <cell r="A1366">
            <v>95947</v>
          </cell>
        </row>
        <row r="1367">
          <cell r="A1367">
            <v>95948</v>
          </cell>
        </row>
        <row r="1368">
          <cell r="A1368">
            <v>96544</v>
          </cell>
        </row>
        <row r="1369">
          <cell r="A1369">
            <v>96545</v>
          </cell>
        </row>
        <row r="1370">
          <cell r="A1370">
            <v>96546</v>
          </cell>
        </row>
        <row r="1371">
          <cell r="A1371">
            <v>96547</v>
          </cell>
        </row>
        <row r="1372">
          <cell r="A1372">
            <v>96548</v>
          </cell>
        </row>
        <row r="1373">
          <cell r="A1373">
            <v>96549</v>
          </cell>
        </row>
        <row r="1374">
          <cell r="A1374">
            <v>96550</v>
          </cell>
        </row>
        <row r="1375">
          <cell r="A1375">
            <v>92759</v>
          </cell>
        </row>
        <row r="1376">
          <cell r="A1376">
            <v>92760</v>
          </cell>
        </row>
        <row r="1377">
          <cell r="A1377">
            <v>92761</v>
          </cell>
        </row>
        <row r="1378">
          <cell r="A1378">
            <v>92762</v>
          </cell>
        </row>
        <row r="1379">
          <cell r="A1379">
            <v>92763</v>
          </cell>
        </row>
        <row r="1380">
          <cell r="A1380">
            <v>92764</v>
          </cell>
        </row>
        <row r="1381">
          <cell r="A1381">
            <v>92765</v>
          </cell>
        </row>
        <row r="1382">
          <cell r="A1382">
            <v>92766</v>
          </cell>
        </row>
        <row r="1383">
          <cell r="A1383">
            <v>92767</v>
          </cell>
        </row>
        <row r="1384">
          <cell r="A1384">
            <v>92768</v>
          </cell>
        </row>
        <row r="1385">
          <cell r="A1385">
            <v>92769</v>
          </cell>
        </row>
        <row r="1386">
          <cell r="A1386">
            <v>92770</v>
          </cell>
        </row>
        <row r="1387">
          <cell r="A1387">
            <v>92771</v>
          </cell>
        </row>
        <row r="1388">
          <cell r="A1388">
            <v>92772</v>
          </cell>
        </row>
        <row r="1389">
          <cell r="A1389">
            <v>92773</v>
          </cell>
        </row>
        <row r="1390">
          <cell r="A1390">
            <v>92774</v>
          </cell>
        </row>
        <row r="1391">
          <cell r="A1391">
            <v>92775</v>
          </cell>
        </row>
        <row r="1392">
          <cell r="A1392">
            <v>92776</v>
          </cell>
        </row>
        <row r="1393">
          <cell r="A1393">
            <v>92777</v>
          </cell>
        </row>
        <row r="1394">
          <cell r="A1394">
            <v>92778</v>
          </cell>
        </row>
        <row r="1395">
          <cell r="A1395">
            <v>92779</v>
          </cell>
        </row>
        <row r="1396">
          <cell r="A1396">
            <v>92780</v>
          </cell>
        </row>
        <row r="1397">
          <cell r="A1397">
            <v>92781</v>
          </cell>
        </row>
        <row r="1398">
          <cell r="A1398">
            <v>92782</v>
          </cell>
        </row>
        <row r="1399">
          <cell r="A1399">
            <v>92783</v>
          </cell>
        </row>
        <row r="1400">
          <cell r="A1400">
            <v>92784</v>
          </cell>
        </row>
        <row r="1401">
          <cell r="A1401">
            <v>92785</v>
          </cell>
        </row>
        <row r="1402">
          <cell r="A1402">
            <v>92786</v>
          </cell>
        </row>
        <row r="1403">
          <cell r="A1403">
            <v>92787</v>
          </cell>
        </row>
        <row r="1404">
          <cell r="A1404">
            <v>92788</v>
          </cell>
        </row>
        <row r="1405">
          <cell r="A1405">
            <v>92789</v>
          </cell>
        </row>
        <row r="1406">
          <cell r="A1406">
            <v>92790</v>
          </cell>
        </row>
        <row r="1407">
          <cell r="A1407">
            <v>92915</v>
          </cell>
        </row>
        <row r="1408">
          <cell r="A1408">
            <v>92916</v>
          </cell>
        </row>
        <row r="1409">
          <cell r="A1409">
            <v>92917</v>
          </cell>
        </row>
        <row r="1410">
          <cell r="A1410">
            <v>92919</v>
          </cell>
        </row>
        <row r="1411">
          <cell r="A1411">
            <v>92921</v>
          </cell>
        </row>
        <row r="1412">
          <cell r="A1412">
            <v>92922</v>
          </cell>
        </row>
        <row r="1413">
          <cell r="A1413">
            <v>92923</v>
          </cell>
        </row>
        <row r="1414">
          <cell r="A1414">
            <v>92924</v>
          </cell>
        </row>
        <row r="1415">
          <cell r="A1415" t="str">
            <v>4.2.6</v>
          </cell>
        </row>
        <row r="1416">
          <cell r="A1416">
            <v>89996</v>
          </cell>
        </row>
        <row r="1417">
          <cell r="A1417">
            <v>89997</v>
          </cell>
        </row>
        <row r="1418">
          <cell r="A1418">
            <v>89998</v>
          </cell>
        </row>
        <row r="1419">
          <cell r="A1419">
            <v>89999</v>
          </cell>
        </row>
        <row r="1420">
          <cell r="A1420">
            <v>90000</v>
          </cell>
        </row>
        <row r="1421">
          <cell r="A1421" t="str">
            <v>4.2.7</v>
          </cell>
        </row>
        <row r="1422">
          <cell r="A1422">
            <v>100066</v>
          </cell>
        </row>
        <row r="1423">
          <cell r="A1423">
            <v>100067</v>
          </cell>
        </row>
        <row r="1424">
          <cell r="A1424">
            <v>100068</v>
          </cell>
        </row>
        <row r="1425">
          <cell r="A1425">
            <v>91593</v>
          </cell>
        </row>
        <row r="1426">
          <cell r="A1426">
            <v>91594</v>
          </cell>
        </row>
        <row r="1427">
          <cell r="A1427">
            <v>91595</v>
          </cell>
        </row>
        <row r="1428">
          <cell r="A1428">
            <v>91596</v>
          </cell>
        </row>
        <row r="1429">
          <cell r="A1429">
            <v>91597</v>
          </cell>
        </row>
        <row r="1430">
          <cell r="A1430">
            <v>91598</v>
          </cell>
        </row>
        <row r="1431">
          <cell r="A1431">
            <v>91599</v>
          </cell>
        </row>
        <row r="1432">
          <cell r="A1432">
            <v>91600</v>
          </cell>
        </row>
        <row r="1433">
          <cell r="A1433">
            <v>91601</v>
          </cell>
        </row>
        <row r="1434">
          <cell r="A1434">
            <v>91602</v>
          </cell>
        </row>
        <row r="1435">
          <cell r="A1435">
            <v>91603</v>
          </cell>
        </row>
        <row r="1436">
          <cell r="A1436" t="str">
            <v>4.2.8</v>
          </cell>
        </row>
        <row r="1437">
          <cell r="A1437">
            <v>95108</v>
          </cell>
        </row>
        <row r="1438">
          <cell r="A1438" t="str">
            <v>4.2.9</v>
          </cell>
        </row>
        <row r="1439">
          <cell r="A1439" t="str">
            <v>4.2.9.1</v>
          </cell>
        </row>
        <row r="1440">
          <cell r="A1440">
            <v>92791</v>
          </cell>
        </row>
        <row r="1441">
          <cell r="A1441">
            <v>92792</v>
          </cell>
        </row>
        <row r="1442">
          <cell r="A1442">
            <v>92793</v>
          </cell>
        </row>
        <row r="1443">
          <cell r="A1443">
            <v>92794</v>
          </cell>
        </row>
        <row r="1444">
          <cell r="A1444">
            <v>92795</v>
          </cell>
        </row>
        <row r="1445">
          <cell r="A1445">
            <v>92796</v>
          </cell>
        </row>
        <row r="1446">
          <cell r="A1446">
            <v>92797</v>
          </cell>
        </row>
        <row r="1447">
          <cell r="A1447">
            <v>92798</v>
          </cell>
        </row>
        <row r="1448">
          <cell r="A1448">
            <v>92799</v>
          </cell>
        </row>
        <row r="1449">
          <cell r="A1449">
            <v>92800</v>
          </cell>
        </row>
        <row r="1450">
          <cell r="A1450">
            <v>92801</v>
          </cell>
        </row>
        <row r="1451">
          <cell r="A1451">
            <v>92802</v>
          </cell>
        </row>
        <row r="1452">
          <cell r="A1452">
            <v>92803</v>
          </cell>
        </row>
        <row r="1453">
          <cell r="A1453">
            <v>92804</v>
          </cell>
        </row>
        <row r="1454">
          <cell r="A1454">
            <v>92805</v>
          </cell>
        </row>
        <row r="1455">
          <cell r="A1455">
            <v>92806</v>
          </cell>
        </row>
        <row r="1456">
          <cell r="A1456">
            <v>92875</v>
          </cell>
        </row>
        <row r="1457">
          <cell r="A1457">
            <v>92876</v>
          </cell>
        </row>
        <row r="1458">
          <cell r="A1458">
            <v>92877</v>
          </cell>
        </row>
        <row r="1459">
          <cell r="A1459">
            <v>92878</v>
          </cell>
        </row>
        <row r="1460">
          <cell r="A1460">
            <v>92879</v>
          </cell>
        </row>
        <row r="1461">
          <cell r="A1461">
            <v>92880</v>
          </cell>
        </row>
        <row r="1462">
          <cell r="A1462">
            <v>92881</v>
          </cell>
        </row>
        <row r="1463">
          <cell r="A1463">
            <v>95448</v>
          </cell>
        </row>
        <row r="1464">
          <cell r="A1464">
            <v>95445</v>
          </cell>
        </row>
        <row r="1465">
          <cell r="A1465">
            <v>95446</v>
          </cell>
        </row>
        <row r="1466">
          <cell r="A1466" t="str">
            <v>4.2.9.2</v>
          </cell>
        </row>
        <row r="1467">
          <cell r="A1467">
            <v>95576</v>
          </cell>
        </row>
        <row r="1468">
          <cell r="A1468">
            <v>95577</v>
          </cell>
        </row>
        <row r="1469">
          <cell r="A1469">
            <v>95578</v>
          </cell>
        </row>
        <row r="1470">
          <cell r="A1470">
            <v>95579</v>
          </cell>
        </row>
        <row r="1471">
          <cell r="A1471">
            <v>95580</v>
          </cell>
        </row>
        <row r="1472">
          <cell r="A1472">
            <v>95581</v>
          </cell>
        </row>
        <row r="1473">
          <cell r="A1473">
            <v>95582</v>
          </cell>
        </row>
        <row r="1474">
          <cell r="A1474">
            <v>95583</v>
          </cell>
        </row>
        <row r="1475">
          <cell r="A1475">
            <v>95584</v>
          </cell>
        </row>
        <row r="1476">
          <cell r="A1476">
            <v>95592</v>
          </cell>
        </row>
        <row r="1477">
          <cell r="A1477">
            <v>95593</v>
          </cell>
        </row>
        <row r="1478">
          <cell r="A1478" t="str">
            <v>4,3</v>
          </cell>
        </row>
        <row r="1479">
          <cell r="A1479" t="str">
            <v>4.3.1</v>
          </cell>
        </row>
        <row r="1480">
          <cell r="A1480" t="str">
            <v>0030703</v>
          </cell>
        </row>
        <row r="1481">
          <cell r="A1481" t="str">
            <v>0030704</v>
          </cell>
        </row>
        <row r="1482">
          <cell r="A1482" t="str">
            <v>0030705</v>
          </cell>
        </row>
        <row r="1483">
          <cell r="A1483" t="str">
            <v>0030706</v>
          </cell>
        </row>
        <row r="1484">
          <cell r="A1484">
            <v>97626</v>
          </cell>
        </row>
        <row r="1485">
          <cell r="A1485">
            <v>97627</v>
          </cell>
        </row>
        <row r="1486">
          <cell r="A1486">
            <v>97628</v>
          </cell>
        </row>
        <row r="1487">
          <cell r="A1487">
            <v>97629</v>
          </cell>
        </row>
        <row r="1488">
          <cell r="A1488" t="str">
            <v>4.3.2</v>
          </cell>
        </row>
        <row r="1489">
          <cell r="A1489">
            <v>102487</v>
          </cell>
        </row>
        <row r="1490">
          <cell r="A1490" t="str">
            <v>4.3.3</v>
          </cell>
        </row>
        <row r="1491">
          <cell r="A1491">
            <v>94963</v>
          </cell>
        </row>
        <row r="1492">
          <cell r="A1492">
            <v>94964</v>
          </cell>
        </row>
        <row r="1493">
          <cell r="A1493">
            <v>94965</v>
          </cell>
        </row>
        <row r="1494">
          <cell r="A1494">
            <v>94966</v>
          </cell>
        </row>
        <row r="1495">
          <cell r="A1495">
            <v>94967</v>
          </cell>
        </row>
        <row r="1496">
          <cell r="A1496">
            <v>94969</v>
          </cell>
        </row>
        <row r="1497">
          <cell r="A1497">
            <v>94970</v>
          </cell>
        </row>
        <row r="1498">
          <cell r="A1498">
            <v>94971</v>
          </cell>
        </row>
        <row r="1499">
          <cell r="A1499">
            <v>94972</v>
          </cell>
        </row>
        <row r="1500">
          <cell r="A1500">
            <v>94973</v>
          </cell>
        </row>
        <row r="1501">
          <cell r="A1501">
            <v>94975</v>
          </cell>
        </row>
        <row r="1502">
          <cell r="A1502" t="str">
            <v>4.3.4</v>
          </cell>
        </row>
        <row r="1503">
          <cell r="A1503" t="str">
            <v>4.3.4.1</v>
          </cell>
        </row>
        <row r="1504">
          <cell r="A1504">
            <v>103670</v>
          </cell>
        </row>
        <row r="1505">
          <cell r="A1505">
            <v>97096</v>
          </cell>
        </row>
        <row r="1506">
          <cell r="A1506">
            <v>96555</v>
          </cell>
        </row>
        <row r="1507">
          <cell r="A1507">
            <v>96556</v>
          </cell>
        </row>
        <row r="1508">
          <cell r="A1508">
            <v>96557</v>
          </cell>
        </row>
        <row r="1509">
          <cell r="A1509">
            <v>96558</v>
          </cell>
        </row>
        <row r="1510">
          <cell r="A1510">
            <v>99235</v>
          </cell>
        </row>
        <row r="1511">
          <cell r="A1511">
            <v>99431</v>
          </cell>
        </row>
        <row r="1512">
          <cell r="A1512">
            <v>99432</v>
          </cell>
        </row>
        <row r="1513">
          <cell r="A1513">
            <v>99433</v>
          </cell>
        </row>
        <row r="1514">
          <cell r="A1514">
            <v>99434</v>
          </cell>
        </row>
        <row r="1515">
          <cell r="A1515">
            <v>99435</v>
          </cell>
        </row>
        <row r="1516">
          <cell r="A1516">
            <v>99436</v>
          </cell>
        </row>
        <row r="1517">
          <cell r="A1517">
            <v>99437</v>
          </cell>
        </row>
        <row r="1518">
          <cell r="A1518">
            <v>99438</v>
          </cell>
        </row>
        <row r="1519">
          <cell r="A1519">
            <v>99439</v>
          </cell>
        </row>
        <row r="1520">
          <cell r="A1520" t="str">
            <v>4.3.5</v>
          </cell>
        </row>
        <row r="1521">
          <cell r="A1521">
            <v>90278</v>
          </cell>
        </row>
        <row r="1522">
          <cell r="A1522">
            <v>90279</v>
          </cell>
        </row>
        <row r="1523">
          <cell r="A1523">
            <v>90280</v>
          </cell>
        </row>
        <row r="1524">
          <cell r="A1524">
            <v>90281</v>
          </cell>
        </row>
        <row r="1525">
          <cell r="A1525">
            <v>90282</v>
          </cell>
        </row>
        <row r="1526">
          <cell r="A1526">
            <v>90283</v>
          </cell>
        </row>
        <row r="1527">
          <cell r="A1527">
            <v>90284</v>
          </cell>
        </row>
        <row r="1528">
          <cell r="A1528">
            <v>90285</v>
          </cell>
        </row>
        <row r="1529">
          <cell r="A1529" t="str">
            <v>4.3.6</v>
          </cell>
        </row>
        <row r="1530">
          <cell r="A1530">
            <v>89993</v>
          </cell>
        </row>
        <row r="1531">
          <cell r="A1531">
            <v>89994</v>
          </cell>
        </row>
        <row r="1532">
          <cell r="A1532">
            <v>89995</v>
          </cell>
        </row>
        <row r="1533">
          <cell r="A1533" t="str">
            <v>4.4</v>
          </cell>
        </row>
        <row r="1534">
          <cell r="A1534" t="str">
            <v>4.4.2</v>
          </cell>
        </row>
        <row r="1535">
          <cell r="A1535">
            <v>95240</v>
          </cell>
        </row>
        <row r="1536">
          <cell r="A1536">
            <v>95241</v>
          </cell>
        </row>
        <row r="1537">
          <cell r="A1537">
            <v>96616</v>
          </cell>
        </row>
        <row r="1538">
          <cell r="A1538">
            <v>96617</v>
          </cell>
        </row>
        <row r="1539">
          <cell r="A1539">
            <v>96619</v>
          </cell>
        </row>
        <row r="1540">
          <cell r="A1540">
            <v>96620</v>
          </cell>
        </row>
        <row r="1541">
          <cell r="A1541">
            <v>100322</v>
          </cell>
        </row>
        <row r="1542">
          <cell r="A1542">
            <v>100323</v>
          </cell>
        </row>
        <row r="1543">
          <cell r="A1543">
            <v>100324</v>
          </cell>
        </row>
        <row r="1544">
          <cell r="A1544">
            <v>96621</v>
          </cell>
        </row>
        <row r="1545">
          <cell r="A1545">
            <v>96622</v>
          </cell>
        </row>
        <row r="1546">
          <cell r="A1546">
            <v>96623</v>
          </cell>
        </row>
        <row r="1547">
          <cell r="A1547">
            <v>96624</v>
          </cell>
        </row>
        <row r="1548">
          <cell r="A1548">
            <v>94962</v>
          </cell>
        </row>
        <row r="1549">
          <cell r="A1549">
            <v>94968</v>
          </cell>
        </row>
        <row r="1550">
          <cell r="A1550">
            <v>94974</v>
          </cell>
        </row>
        <row r="1551">
          <cell r="A1551" t="str">
            <v>4.5</v>
          </cell>
        </row>
        <row r="1552">
          <cell r="A1552" t="str">
            <v>4.5.1</v>
          </cell>
        </row>
        <row r="1553">
          <cell r="A1553" t="str">
            <v>0030703</v>
          </cell>
        </row>
        <row r="1554">
          <cell r="A1554">
            <v>97626</v>
          </cell>
        </row>
        <row r="1555">
          <cell r="A1555" t="str">
            <v>4.5.2</v>
          </cell>
        </row>
        <row r="1556">
          <cell r="A1556">
            <v>101963</v>
          </cell>
        </row>
        <row r="1557">
          <cell r="A1557">
            <v>101964</v>
          </cell>
        </row>
        <row r="1558">
          <cell r="A1558" t="str">
            <v>4.6</v>
          </cell>
        </row>
        <row r="1559">
          <cell r="A1559" t="str">
            <v>4.6.1</v>
          </cell>
        </row>
        <row r="1560">
          <cell r="A1560" t="str">
            <v>0030703</v>
          </cell>
        </row>
        <row r="1561">
          <cell r="A1561" t="str">
            <v>4.6.2</v>
          </cell>
        </row>
        <row r="1562">
          <cell r="A1562" t="str">
            <v>4.6.2.1</v>
          </cell>
        </row>
        <row r="1563">
          <cell r="A1563">
            <v>93182</v>
          </cell>
        </row>
        <row r="1564">
          <cell r="A1564">
            <v>93183</v>
          </cell>
        </row>
        <row r="1565">
          <cell r="A1565">
            <v>93184</v>
          </cell>
        </row>
        <row r="1566">
          <cell r="A1566">
            <v>93185</v>
          </cell>
        </row>
        <row r="1567">
          <cell r="A1567">
            <v>93186</v>
          </cell>
        </row>
        <row r="1568">
          <cell r="A1568">
            <v>93187</v>
          </cell>
        </row>
        <row r="1569">
          <cell r="A1569">
            <v>93188</v>
          </cell>
        </row>
        <row r="1570">
          <cell r="A1570">
            <v>93189</v>
          </cell>
        </row>
        <row r="1571">
          <cell r="A1571">
            <v>93190</v>
          </cell>
        </row>
        <row r="1572">
          <cell r="A1572">
            <v>93191</v>
          </cell>
        </row>
        <row r="1573">
          <cell r="A1573">
            <v>93192</v>
          </cell>
        </row>
        <row r="1574">
          <cell r="A1574">
            <v>93193</v>
          </cell>
        </row>
        <row r="1575">
          <cell r="A1575">
            <v>93194</v>
          </cell>
        </row>
        <row r="1576">
          <cell r="A1576">
            <v>93195</v>
          </cell>
        </row>
        <row r="1577">
          <cell r="A1577">
            <v>93196</v>
          </cell>
        </row>
        <row r="1578">
          <cell r="A1578">
            <v>93197</v>
          </cell>
        </row>
        <row r="1579">
          <cell r="A1579">
            <v>93198</v>
          </cell>
        </row>
        <row r="1580">
          <cell r="A1580">
            <v>93199</v>
          </cell>
        </row>
        <row r="1581">
          <cell r="A1581">
            <v>93204</v>
          </cell>
        </row>
        <row r="1582">
          <cell r="A1582">
            <v>93205</v>
          </cell>
        </row>
        <row r="1583">
          <cell r="A1583">
            <v>97046</v>
          </cell>
        </row>
        <row r="1584">
          <cell r="A1584">
            <v>97047</v>
          </cell>
        </row>
        <row r="1585">
          <cell r="A1585">
            <v>97048</v>
          </cell>
        </row>
        <row r="1586">
          <cell r="A1586" t="str">
            <v>4.6.3</v>
          </cell>
        </row>
        <row r="1587">
          <cell r="A1587" t="str">
            <v>4.6.3.2</v>
          </cell>
        </row>
        <row r="1588">
          <cell r="A1588">
            <v>98576</v>
          </cell>
        </row>
        <row r="1589">
          <cell r="A1589">
            <v>93203</v>
          </cell>
        </row>
        <row r="1590">
          <cell r="A1590">
            <v>95952</v>
          </cell>
        </row>
        <row r="1591">
          <cell r="A1591">
            <v>95953</v>
          </cell>
        </row>
        <row r="1592">
          <cell r="A1592">
            <v>95954</v>
          </cell>
        </row>
        <row r="1593">
          <cell r="A1593">
            <v>95955</v>
          </cell>
        </row>
        <row r="1594">
          <cell r="A1594">
            <v>95956</v>
          </cell>
        </row>
        <row r="1595">
          <cell r="A1595">
            <v>95957</v>
          </cell>
        </row>
        <row r="1596">
          <cell r="A1596">
            <v>95969</v>
          </cell>
        </row>
        <row r="1597">
          <cell r="A1597">
            <v>102073</v>
          </cell>
        </row>
        <row r="1598">
          <cell r="A1598">
            <v>102074</v>
          </cell>
        </row>
        <row r="1599">
          <cell r="A1599">
            <v>102075</v>
          </cell>
        </row>
        <row r="1600">
          <cell r="A1600">
            <v>102076</v>
          </cell>
        </row>
        <row r="1601">
          <cell r="A1601">
            <v>102077</v>
          </cell>
        </row>
        <row r="1602">
          <cell r="A1602">
            <v>102078</v>
          </cell>
        </row>
        <row r="1603">
          <cell r="A1603">
            <v>102079</v>
          </cell>
        </row>
        <row r="1604">
          <cell r="A1604">
            <v>102080</v>
          </cell>
        </row>
        <row r="1605">
          <cell r="A1605">
            <v>97733</v>
          </cell>
        </row>
        <row r="1606">
          <cell r="A1606">
            <v>97734</v>
          </cell>
        </row>
        <row r="1607">
          <cell r="A1607">
            <v>97735</v>
          </cell>
        </row>
        <row r="1608">
          <cell r="A1608">
            <v>97736</v>
          </cell>
        </row>
        <row r="1609">
          <cell r="A1609">
            <v>97737</v>
          </cell>
        </row>
        <row r="1610">
          <cell r="A1610">
            <v>97738</v>
          </cell>
        </row>
        <row r="1611">
          <cell r="A1611">
            <v>97739</v>
          </cell>
        </row>
        <row r="1612">
          <cell r="A1612">
            <v>97740</v>
          </cell>
        </row>
        <row r="1613">
          <cell r="A1613">
            <v>98615</v>
          </cell>
        </row>
        <row r="1614">
          <cell r="A1614">
            <v>98616</v>
          </cell>
        </row>
        <row r="1615">
          <cell r="A1615">
            <v>98617</v>
          </cell>
        </row>
        <row r="1616">
          <cell r="A1616">
            <v>98618</v>
          </cell>
        </row>
        <row r="1617">
          <cell r="A1617">
            <v>98619</v>
          </cell>
        </row>
        <row r="1618">
          <cell r="A1618">
            <v>98620</v>
          </cell>
        </row>
        <row r="1619">
          <cell r="A1619">
            <v>98621</v>
          </cell>
        </row>
        <row r="1620">
          <cell r="A1620">
            <v>98622</v>
          </cell>
        </row>
        <row r="1621">
          <cell r="A1621">
            <v>98623</v>
          </cell>
        </row>
        <row r="1622">
          <cell r="A1622">
            <v>98624</v>
          </cell>
        </row>
        <row r="1623">
          <cell r="A1623">
            <v>98625</v>
          </cell>
        </row>
        <row r="1624">
          <cell r="A1624">
            <v>98626</v>
          </cell>
        </row>
        <row r="1625">
          <cell r="A1625">
            <v>98655</v>
          </cell>
        </row>
        <row r="1626">
          <cell r="A1626">
            <v>98656</v>
          </cell>
        </row>
        <row r="1627">
          <cell r="A1627">
            <v>98657</v>
          </cell>
        </row>
        <row r="1628">
          <cell r="A1628">
            <v>98658</v>
          </cell>
        </row>
        <row r="1629">
          <cell r="A1629">
            <v>98659</v>
          </cell>
        </row>
        <row r="1630">
          <cell r="A1630">
            <v>98746</v>
          </cell>
        </row>
        <row r="1631">
          <cell r="A1631">
            <v>98749</v>
          </cell>
        </row>
        <row r="1632">
          <cell r="A1632">
            <v>98750</v>
          </cell>
        </row>
        <row r="1633">
          <cell r="A1633">
            <v>98751</v>
          </cell>
        </row>
        <row r="1634">
          <cell r="A1634">
            <v>98752</v>
          </cell>
        </row>
        <row r="1635">
          <cell r="A1635">
            <v>98753</v>
          </cell>
        </row>
        <row r="1636">
          <cell r="A1636" t="str">
            <v>x</v>
          </cell>
        </row>
        <row r="1637">
          <cell r="A1637">
            <v>92343</v>
          </cell>
        </row>
        <row r="1638">
          <cell r="A1638" t="str">
            <v>x</v>
          </cell>
        </row>
        <row r="1639">
          <cell r="A1639" t="str">
            <v>x</v>
          </cell>
        </row>
        <row r="1640">
          <cell r="A1640" t="str">
            <v>x</v>
          </cell>
        </row>
        <row r="1641">
          <cell r="A1641" t="str">
            <v>x</v>
          </cell>
        </row>
        <row r="1642">
          <cell r="A1642" t="str">
            <v>x</v>
          </cell>
        </row>
        <row r="1643">
          <cell r="A1643" t="str">
            <v>x</v>
          </cell>
        </row>
        <row r="1644">
          <cell r="A1644" t="str">
            <v>x</v>
          </cell>
        </row>
        <row r="1645">
          <cell r="A1645" t="str">
            <v>x</v>
          </cell>
        </row>
        <row r="1646">
          <cell r="A1646" t="str">
            <v>x</v>
          </cell>
        </row>
        <row r="1647">
          <cell r="A1647" t="str">
            <v>x</v>
          </cell>
        </row>
        <row r="1648">
          <cell r="A1648" t="str">
            <v>x</v>
          </cell>
        </row>
        <row r="1649">
          <cell r="A1649" t="str">
            <v>x</v>
          </cell>
        </row>
        <row r="1650">
          <cell r="A1650" t="str">
            <v>x</v>
          </cell>
        </row>
        <row r="1651">
          <cell r="A1651" t="str">
            <v>x</v>
          </cell>
        </row>
        <row r="1652">
          <cell r="A1652" t="str">
            <v>x</v>
          </cell>
        </row>
        <row r="1653">
          <cell r="A1653" t="str">
            <v>x</v>
          </cell>
        </row>
        <row r="1654">
          <cell r="A1654" t="str">
            <v>x</v>
          </cell>
        </row>
        <row r="1655">
          <cell r="A1655" t="str">
            <v>x</v>
          </cell>
        </row>
        <row r="1656">
          <cell r="A1656" t="str">
            <v>x</v>
          </cell>
        </row>
        <row r="1657">
          <cell r="A1657" t="str">
            <v>x</v>
          </cell>
        </row>
        <row r="1658">
          <cell r="A1658" t="str">
            <v>x</v>
          </cell>
        </row>
        <row r="1659">
          <cell r="A1659" t="str">
            <v>x</v>
          </cell>
        </row>
        <row r="1660">
          <cell r="A1660" t="str">
            <v>x</v>
          </cell>
        </row>
        <row r="1661">
          <cell r="A1661" t="str">
            <v>x</v>
          </cell>
        </row>
        <row r="1662">
          <cell r="A1662" t="str">
            <v>x</v>
          </cell>
        </row>
        <row r="1663">
          <cell r="A1663" t="str">
            <v>x</v>
          </cell>
        </row>
        <row r="1664">
          <cell r="A1664" t="str">
            <v>x</v>
          </cell>
        </row>
        <row r="1665">
          <cell r="A1665" t="str">
            <v>x</v>
          </cell>
        </row>
        <row r="1666">
          <cell r="A1666" t="str">
            <v>x</v>
          </cell>
        </row>
        <row r="1667">
          <cell r="A1667" t="str">
            <v>x</v>
          </cell>
        </row>
        <row r="1668">
          <cell r="A1668" t="str">
            <v>x</v>
          </cell>
        </row>
        <row r="1669">
          <cell r="A1669" t="str">
            <v>x</v>
          </cell>
        </row>
        <row r="1670">
          <cell r="A1670" t="str">
            <v>x</v>
          </cell>
        </row>
        <row r="1671">
          <cell r="A1671" t="str">
            <v>x</v>
          </cell>
        </row>
        <row r="1672">
          <cell r="A1672" t="str">
            <v>x</v>
          </cell>
        </row>
        <row r="1673">
          <cell r="A1673" t="str">
            <v>x</v>
          </cell>
        </row>
        <row r="1674">
          <cell r="A1674" t="str">
            <v>x</v>
          </cell>
        </row>
        <row r="1675">
          <cell r="A1675" t="str">
            <v>x</v>
          </cell>
        </row>
        <row r="1676">
          <cell r="A1676" t="str">
            <v>x</v>
          </cell>
        </row>
        <row r="1677">
          <cell r="A1677" t="str">
            <v>x</v>
          </cell>
        </row>
        <row r="1678">
          <cell r="A1678" t="str">
            <v>x</v>
          </cell>
        </row>
        <row r="1679">
          <cell r="A1679" t="str">
            <v>x</v>
          </cell>
        </row>
        <row r="1680">
          <cell r="A1680" t="str">
            <v>x</v>
          </cell>
        </row>
        <row r="1681">
          <cell r="A1681" t="str">
            <v>x</v>
          </cell>
        </row>
        <row r="1682">
          <cell r="A1682" t="str">
            <v>x</v>
          </cell>
        </row>
        <row r="1683">
          <cell r="A1683" t="str">
            <v>x</v>
          </cell>
        </row>
        <row r="1684">
          <cell r="A1684" t="str">
            <v>x</v>
          </cell>
        </row>
        <row r="1685">
          <cell r="A1685" t="str">
            <v>x</v>
          </cell>
        </row>
        <row r="1686">
          <cell r="A1686" t="str">
            <v>x</v>
          </cell>
        </row>
        <row r="1687">
          <cell r="A1687" t="str">
            <v>x</v>
          </cell>
        </row>
        <row r="1688">
          <cell r="A1688" t="str">
            <v>x</v>
          </cell>
        </row>
        <row r="1689">
          <cell r="A1689" t="str">
            <v>x</v>
          </cell>
        </row>
        <row r="1690">
          <cell r="A1690" t="str">
            <v>x</v>
          </cell>
        </row>
        <row r="1691">
          <cell r="A1691" t="str">
            <v>x</v>
          </cell>
        </row>
        <row r="1692">
          <cell r="A1692" t="str">
            <v>x</v>
          </cell>
        </row>
        <row r="1693">
          <cell r="A1693" t="str">
            <v>x</v>
          </cell>
        </row>
        <row r="1694">
          <cell r="A1694" t="str">
            <v>x</v>
          </cell>
        </row>
        <row r="1695">
          <cell r="A1695" t="str">
            <v>x</v>
          </cell>
        </row>
        <row r="1696">
          <cell r="A1696" t="str">
            <v>x</v>
          </cell>
        </row>
        <row r="1697">
          <cell r="A1697" t="str">
            <v>x</v>
          </cell>
        </row>
        <row r="1698">
          <cell r="A1698" t="str">
            <v>x</v>
          </cell>
        </row>
        <row r="1699">
          <cell r="A1699" t="str">
            <v>x</v>
          </cell>
        </row>
        <row r="1700">
          <cell r="A1700" t="str">
            <v>x</v>
          </cell>
        </row>
        <row r="1701">
          <cell r="A1701" t="str">
            <v>x</v>
          </cell>
        </row>
        <row r="1702">
          <cell r="A1702" t="str">
            <v>x</v>
          </cell>
        </row>
        <row r="1703">
          <cell r="A1703" t="str">
            <v>x</v>
          </cell>
        </row>
        <row r="1704">
          <cell r="A1704" t="str">
            <v>x</v>
          </cell>
        </row>
        <row r="1705">
          <cell r="A1705" t="str">
            <v>x</v>
          </cell>
        </row>
        <row r="1706">
          <cell r="A1706" t="str">
            <v>x</v>
          </cell>
        </row>
        <row r="1707">
          <cell r="A1707" t="str">
            <v>x</v>
          </cell>
        </row>
        <row r="1708">
          <cell r="A1708" t="str">
            <v>x</v>
          </cell>
        </row>
        <row r="1709">
          <cell r="A1709" t="str">
            <v>x</v>
          </cell>
        </row>
        <row r="1710">
          <cell r="A1710" t="str">
            <v>5</v>
          </cell>
        </row>
        <row r="1711">
          <cell r="A1711" t="str">
            <v>5.1</v>
          </cell>
        </row>
        <row r="1712">
          <cell r="A1712" t="str">
            <v>5.1.1</v>
          </cell>
        </row>
        <row r="1713">
          <cell r="A1713" t="str">
            <v>0030701</v>
          </cell>
        </row>
        <row r="1714">
          <cell r="A1714" t="str">
            <v>0030702</v>
          </cell>
        </row>
        <row r="1715">
          <cell r="A1715" t="str">
            <v>5.1.3</v>
          </cell>
        </row>
        <row r="1716">
          <cell r="A1716" t="str">
            <v>5.1.4</v>
          </cell>
        </row>
        <row r="1717">
          <cell r="A1717" t="str">
            <v>5.1.5</v>
          </cell>
        </row>
        <row r="1718">
          <cell r="A1718">
            <v>91815</v>
          </cell>
        </row>
        <row r="1719">
          <cell r="A1719">
            <v>91816</v>
          </cell>
        </row>
        <row r="1720">
          <cell r="A1720">
            <v>89453</v>
          </cell>
        </row>
        <row r="1721">
          <cell r="A1721">
            <v>89454</v>
          </cell>
        </row>
        <row r="1722">
          <cell r="A1722">
            <v>89455</v>
          </cell>
        </row>
        <row r="1723">
          <cell r="A1723">
            <v>89456</v>
          </cell>
        </row>
        <row r="1724">
          <cell r="A1724">
            <v>89457</v>
          </cell>
        </row>
        <row r="1725">
          <cell r="A1725">
            <v>89458</v>
          </cell>
        </row>
        <row r="1726">
          <cell r="A1726">
            <v>89459</v>
          </cell>
        </row>
        <row r="1727">
          <cell r="A1727">
            <v>89460</v>
          </cell>
        </row>
        <row r="1728">
          <cell r="A1728">
            <v>89462</v>
          </cell>
        </row>
        <row r="1729">
          <cell r="A1729">
            <v>89463</v>
          </cell>
        </row>
        <row r="1730">
          <cell r="A1730">
            <v>89464</v>
          </cell>
        </row>
        <row r="1731">
          <cell r="A1731">
            <v>89465</v>
          </cell>
        </row>
        <row r="1732">
          <cell r="A1732">
            <v>89466</v>
          </cell>
        </row>
        <row r="1733">
          <cell r="A1733">
            <v>89467</v>
          </cell>
        </row>
        <row r="1734">
          <cell r="A1734">
            <v>89468</v>
          </cell>
        </row>
        <row r="1735">
          <cell r="A1735">
            <v>89469</v>
          </cell>
        </row>
        <row r="1736">
          <cell r="A1736">
            <v>89470</v>
          </cell>
        </row>
        <row r="1737">
          <cell r="A1737">
            <v>89471</v>
          </cell>
        </row>
        <row r="1738">
          <cell r="A1738">
            <v>89472</v>
          </cell>
        </row>
        <row r="1739">
          <cell r="A1739">
            <v>89473</v>
          </cell>
        </row>
        <row r="1740">
          <cell r="A1740">
            <v>89474</v>
          </cell>
        </row>
        <row r="1741">
          <cell r="A1741">
            <v>89475</v>
          </cell>
        </row>
        <row r="1742">
          <cell r="A1742">
            <v>89476</v>
          </cell>
        </row>
        <row r="1743">
          <cell r="A1743">
            <v>89477</v>
          </cell>
        </row>
        <row r="1744">
          <cell r="A1744">
            <v>89478</v>
          </cell>
        </row>
        <row r="1745">
          <cell r="A1745">
            <v>89479</v>
          </cell>
        </row>
        <row r="1746">
          <cell r="A1746">
            <v>89480</v>
          </cell>
        </row>
        <row r="1747">
          <cell r="A1747">
            <v>89483</v>
          </cell>
        </row>
        <row r="1748">
          <cell r="A1748">
            <v>89484</v>
          </cell>
        </row>
        <row r="1749">
          <cell r="A1749">
            <v>89486</v>
          </cell>
        </row>
        <row r="1750">
          <cell r="A1750">
            <v>89487</v>
          </cell>
        </row>
        <row r="1751">
          <cell r="A1751">
            <v>89488</v>
          </cell>
        </row>
        <row r="1752">
          <cell r="A1752" t="str">
            <v>5.1.6</v>
          </cell>
        </row>
        <row r="1753">
          <cell r="A1753">
            <v>89282</v>
          </cell>
        </row>
        <row r="1754">
          <cell r="A1754">
            <v>89283</v>
          </cell>
        </row>
        <row r="1755">
          <cell r="A1755">
            <v>89284</v>
          </cell>
        </row>
        <row r="1756">
          <cell r="A1756">
            <v>89285</v>
          </cell>
        </row>
        <row r="1757">
          <cell r="A1757">
            <v>89286</v>
          </cell>
        </row>
        <row r="1758">
          <cell r="A1758">
            <v>89287</v>
          </cell>
        </row>
        <row r="1759">
          <cell r="A1759">
            <v>89288</v>
          </cell>
        </row>
        <row r="1760">
          <cell r="A1760">
            <v>89289</v>
          </cell>
        </row>
        <row r="1761">
          <cell r="A1761">
            <v>89290</v>
          </cell>
        </row>
        <row r="1762">
          <cell r="A1762">
            <v>89291</v>
          </cell>
        </row>
        <row r="1763">
          <cell r="A1763">
            <v>89292</v>
          </cell>
        </row>
        <row r="1764">
          <cell r="A1764">
            <v>89293</v>
          </cell>
        </row>
        <row r="1765">
          <cell r="A1765">
            <v>89294</v>
          </cell>
        </row>
        <row r="1766">
          <cell r="A1766">
            <v>89295</v>
          </cell>
        </row>
        <row r="1767">
          <cell r="A1767">
            <v>89296</v>
          </cell>
        </row>
        <row r="1768">
          <cell r="A1768">
            <v>89297</v>
          </cell>
        </row>
        <row r="1769">
          <cell r="A1769">
            <v>89298</v>
          </cell>
        </row>
        <row r="1770">
          <cell r="A1770">
            <v>89299</v>
          </cell>
        </row>
        <row r="1771">
          <cell r="A1771">
            <v>89300</v>
          </cell>
        </row>
        <row r="1772">
          <cell r="A1772">
            <v>89301</v>
          </cell>
        </row>
        <row r="1773">
          <cell r="A1773">
            <v>89302</v>
          </cell>
        </row>
        <row r="1774">
          <cell r="A1774">
            <v>89303</v>
          </cell>
        </row>
        <row r="1775">
          <cell r="A1775">
            <v>89304</v>
          </cell>
        </row>
        <row r="1776">
          <cell r="A1776">
            <v>89305</v>
          </cell>
        </row>
        <row r="1777">
          <cell r="A1777">
            <v>89306</v>
          </cell>
        </row>
        <row r="1778">
          <cell r="A1778">
            <v>89307</v>
          </cell>
        </row>
        <row r="1779">
          <cell r="A1779">
            <v>89308</v>
          </cell>
        </row>
        <row r="1780">
          <cell r="A1780">
            <v>89309</v>
          </cell>
        </row>
        <row r="1781">
          <cell r="A1781">
            <v>89310</v>
          </cell>
        </row>
        <row r="1782">
          <cell r="A1782">
            <v>89311</v>
          </cell>
        </row>
        <row r="1783">
          <cell r="A1783">
            <v>89312</v>
          </cell>
        </row>
        <row r="1784">
          <cell r="A1784">
            <v>89313</v>
          </cell>
        </row>
        <row r="1785">
          <cell r="A1785" t="str">
            <v>5.1.12</v>
          </cell>
        </row>
        <row r="1786">
          <cell r="A1786">
            <v>93200</v>
          </cell>
        </row>
        <row r="1787">
          <cell r="A1787">
            <v>93201</v>
          </cell>
        </row>
        <row r="1788">
          <cell r="A1788">
            <v>101159</v>
          </cell>
        </row>
        <row r="1789">
          <cell r="A1789">
            <v>101162</v>
          </cell>
        </row>
        <row r="1790">
          <cell r="A1790">
            <v>101161</v>
          </cell>
        </row>
        <row r="1791">
          <cell r="A1791">
            <v>101163</v>
          </cell>
        </row>
        <row r="1792">
          <cell r="A1792">
            <v>101164</v>
          </cell>
        </row>
        <row r="1793">
          <cell r="A1793">
            <v>101154</v>
          </cell>
        </row>
        <row r="1794">
          <cell r="A1794">
            <v>101155</v>
          </cell>
        </row>
        <row r="1795">
          <cell r="A1795">
            <v>101156</v>
          </cell>
        </row>
        <row r="1796">
          <cell r="A1796">
            <v>93202</v>
          </cell>
        </row>
        <row r="1797">
          <cell r="A1797" t="str">
            <v>5.1.13</v>
          </cell>
        </row>
        <row r="1798">
          <cell r="A1798">
            <v>101165</v>
          </cell>
        </row>
        <row r="1799">
          <cell r="A1799">
            <v>101166</v>
          </cell>
        </row>
        <row r="1800">
          <cell r="A1800" t="str">
            <v>5.2</v>
          </cell>
        </row>
        <row r="1801">
          <cell r="A1801" t="str">
            <v>5.2.1</v>
          </cell>
        </row>
        <row r="1802">
          <cell r="A1802" t="str">
            <v>5.2.3</v>
          </cell>
        </row>
        <row r="1803">
          <cell r="A1803">
            <v>96358</v>
          </cell>
        </row>
        <row r="1804">
          <cell r="A1804">
            <v>96359</v>
          </cell>
        </row>
        <row r="1805">
          <cell r="A1805">
            <v>96360</v>
          </cell>
        </row>
        <row r="1806">
          <cell r="A1806">
            <v>96361</v>
          </cell>
        </row>
        <row r="1807">
          <cell r="A1807">
            <v>96362</v>
          </cell>
        </row>
        <row r="1808">
          <cell r="A1808">
            <v>96363</v>
          </cell>
        </row>
        <row r="1809">
          <cell r="A1809">
            <v>96364</v>
          </cell>
        </row>
        <row r="1810">
          <cell r="A1810">
            <v>96365</v>
          </cell>
        </row>
        <row r="1811">
          <cell r="A1811">
            <v>96366</v>
          </cell>
        </row>
        <row r="1812">
          <cell r="A1812">
            <v>96367</v>
          </cell>
        </row>
        <row r="1813">
          <cell r="A1813">
            <v>96368</v>
          </cell>
        </row>
        <row r="1814">
          <cell r="A1814">
            <v>96369</v>
          </cell>
        </row>
        <row r="1815">
          <cell r="A1815">
            <v>96370</v>
          </cell>
        </row>
        <row r="1816">
          <cell r="A1816">
            <v>96371</v>
          </cell>
        </row>
        <row r="1817">
          <cell r="A1817">
            <v>96373</v>
          </cell>
        </row>
        <row r="1818">
          <cell r="A1818">
            <v>96374</v>
          </cell>
        </row>
        <row r="1819">
          <cell r="A1819" t="str">
            <v>5.3</v>
          </cell>
        </row>
        <row r="1820">
          <cell r="A1820" t="str">
            <v>5.3.6</v>
          </cell>
        </row>
        <row r="1821">
          <cell r="A1821">
            <v>101205</v>
          </cell>
        </row>
        <row r="1822">
          <cell r="A1822">
            <v>101188</v>
          </cell>
        </row>
        <row r="1823">
          <cell r="A1823">
            <v>101189</v>
          </cell>
        </row>
        <row r="1824">
          <cell r="A1824">
            <v>101190</v>
          </cell>
        </row>
        <row r="1825">
          <cell r="A1825">
            <v>101191</v>
          </cell>
        </row>
        <row r="1826">
          <cell r="A1826">
            <v>101192</v>
          </cell>
        </row>
        <row r="1827">
          <cell r="A1827">
            <v>101193</v>
          </cell>
        </row>
        <row r="1828">
          <cell r="A1828">
            <v>101194</v>
          </cell>
        </row>
        <row r="1829">
          <cell r="A1829">
            <v>101197</v>
          </cell>
        </row>
        <row r="1830">
          <cell r="A1830">
            <v>101198</v>
          </cell>
        </row>
        <row r="1831">
          <cell r="A1831">
            <v>101199</v>
          </cell>
        </row>
        <row r="1832">
          <cell r="A1832">
            <v>101200</v>
          </cell>
        </row>
        <row r="1833">
          <cell r="A1833">
            <v>101201</v>
          </cell>
        </row>
        <row r="1834">
          <cell r="A1834">
            <v>101202</v>
          </cell>
        </row>
        <row r="1835">
          <cell r="A1835">
            <v>101203</v>
          </cell>
        </row>
        <row r="1836">
          <cell r="A1836">
            <v>101204</v>
          </cell>
        </row>
        <row r="1837">
          <cell r="A1837" t="str">
            <v>x</v>
          </cell>
        </row>
        <row r="1838">
          <cell r="A1838" t="str">
            <v>COTAÇÃO</v>
          </cell>
        </row>
        <row r="1839">
          <cell r="A1839" t="str">
            <v>COTAÇÃO</v>
          </cell>
        </row>
        <row r="1840">
          <cell r="A1840" t="str">
            <v>COTAÇÃO</v>
          </cell>
        </row>
        <row r="1841">
          <cell r="A1841" t="str">
            <v>x</v>
          </cell>
        </row>
        <row r="1842">
          <cell r="A1842" t="str">
            <v>x</v>
          </cell>
        </row>
        <row r="1843">
          <cell r="A1843" t="str">
            <v>x</v>
          </cell>
        </row>
        <row r="1844">
          <cell r="A1844" t="str">
            <v>x</v>
          </cell>
        </row>
        <row r="1845">
          <cell r="A1845" t="str">
            <v>x</v>
          </cell>
        </row>
        <row r="1846">
          <cell r="A1846" t="str">
            <v>x</v>
          </cell>
        </row>
        <row r="1847">
          <cell r="A1847" t="str">
            <v>x</v>
          </cell>
        </row>
        <row r="1848">
          <cell r="A1848" t="str">
            <v>x</v>
          </cell>
        </row>
        <row r="1849">
          <cell r="A1849" t="str">
            <v>x</v>
          </cell>
        </row>
        <row r="1850">
          <cell r="A1850" t="str">
            <v>x</v>
          </cell>
        </row>
        <row r="1851">
          <cell r="A1851" t="str">
            <v>x</v>
          </cell>
        </row>
        <row r="1852">
          <cell r="A1852" t="str">
            <v>x</v>
          </cell>
        </row>
        <row r="1853">
          <cell r="A1853" t="str">
            <v>x</v>
          </cell>
        </row>
        <row r="1854">
          <cell r="A1854" t="str">
            <v>x</v>
          </cell>
        </row>
        <row r="1855">
          <cell r="A1855" t="str">
            <v>x</v>
          </cell>
        </row>
        <row r="1856">
          <cell r="A1856" t="str">
            <v>x</v>
          </cell>
        </row>
        <row r="1857">
          <cell r="A1857" t="str">
            <v>x</v>
          </cell>
        </row>
        <row r="1858">
          <cell r="A1858" t="str">
            <v>x</v>
          </cell>
        </row>
        <row r="1859">
          <cell r="A1859" t="str">
            <v>x</v>
          </cell>
        </row>
        <row r="1860">
          <cell r="A1860" t="str">
            <v>x</v>
          </cell>
        </row>
        <row r="1861">
          <cell r="A1861" t="str">
            <v>x</v>
          </cell>
        </row>
        <row r="1862">
          <cell r="A1862" t="str">
            <v>x</v>
          </cell>
        </row>
        <row r="1863">
          <cell r="A1863" t="str">
            <v>x</v>
          </cell>
        </row>
        <row r="1864">
          <cell r="A1864" t="str">
            <v>x</v>
          </cell>
        </row>
        <row r="1865">
          <cell r="A1865" t="str">
            <v>x</v>
          </cell>
        </row>
        <row r="1866">
          <cell r="A1866" t="str">
            <v>x</v>
          </cell>
        </row>
        <row r="1867">
          <cell r="A1867" t="str">
            <v>x</v>
          </cell>
        </row>
        <row r="1868">
          <cell r="A1868" t="str">
            <v>x</v>
          </cell>
        </row>
        <row r="1869">
          <cell r="A1869" t="str">
            <v>x</v>
          </cell>
        </row>
        <row r="1870">
          <cell r="A1870" t="str">
            <v>x</v>
          </cell>
        </row>
        <row r="1871">
          <cell r="A1871" t="str">
            <v>x</v>
          </cell>
        </row>
        <row r="1872">
          <cell r="A1872" t="str">
            <v>x</v>
          </cell>
        </row>
        <row r="1873">
          <cell r="A1873" t="str">
            <v>x</v>
          </cell>
        </row>
        <row r="1874">
          <cell r="A1874" t="str">
            <v>x</v>
          </cell>
        </row>
        <row r="1875">
          <cell r="A1875" t="str">
            <v>x</v>
          </cell>
        </row>
        <row r="1876">
          <cell r="A1876" t="str">
            <v>x</v>
          </cell>
        </row>
        <row r="1877">
          <cell r="A1877" t="str">
            <v>x</v>
          </cell>
        </row>
        <row r="1878">
          <cell r="A1878" t="str">
            <v>x</v>
          </cell>
        </row>
        <row r="1879">
          <cell r="A1879" t="str">
            <v>x</v>
          </cell>
        </row>
        <row r="1880">
          <cell r="A1880" t="str">
            <v>x</v>
          </cell>
        </row>
        <row r="1881">
          <cell r="A1881" t="str">
            <v>x</v>
          </cell>
        </row>
        <row r="1882">
          <cell r="A1882" t="str">
            <v>x</v>
          </cell>
        </row>
        <row r="1883">
          <cell r="A1883" t="str">
            <v>x</v>
          </cell>
        </row>
        <row r="1884">
          <cell r="A1884" t="str">
            <v>x</v>
          </cell>
        </row>
        <row r="1885">
          <cell r="A1885" t="str">
            <v>x</v>
          </cell>
        </row>
        <row r="1886">
          <cell r="A1886" t="str">
            <v>x</v>
          </cell>
        </row>
        <row r="1887">
          <cell r="A1887" t="str">
            <v>x</v>
          </cell>
        </row>
        <row r="1888">
          <cell r="A1888" t="str">
            <v>x</v>
          </cell>
        </row>
        <row r="1889">
          <cell r="A1889" t="str">
            <v>x</v>
          </cell>
        </row>
        <row r="1890">
          <cell r="A1890" t="str">
            <v>x</v>
          </cell>
        </row>
        <row r="1891">
          <cell r="A1891" t="str">
            <v>x</v>
          </cell>
        </row>
        <row r="1892">
          <cell r="A1892" t="str">
            <v>6</v>
          </cell>
        </row>
        <row r="1893">
          <cell r="A1893" t="str">
            <v>6.1</v>
          </cell>
        </row>
        <row r="1894">
          <cell r="A1894">
            <v>100328</v>
          </cell>
        </row>
        <row r="1895">
          <cell r="A1895">
            <v>100329</v>
          </cell>
        </row>
        <row r="1896">
          <cell r="A1896">
            <v>100330</v>
          </cell>
        </row>
        <row r="1897">
          <cell r="A1897">
            <v>100331</v>
          </cell>
        </row>
        <row r="1898">
          <cell r="A1898">
            <v>97647</v>
          </cell>
        </row>
        <row r="1899">
          <cell r="A1899">
            <v>97649</v>
          </cell>
        </row>
        <row r="1900">
          <cell r="A1900">
            <v>97650</v>
          </cell>
        </row>
        <row r="1901">
          <cell r="A1901">
            <v>97651</v>
          </cell>
        </row>
        <row r="1902">
          <cell r="A1902">
            <v>97652</v>
          </cell>
        </row>
        <row r="1903">
          <cell r="A1903">
            <v>97653</v>
          </cell>
        </row>
        <row r="1904">
          <cell r="A1904">
            <v>97654</v>
          </cell>
        </row>
        <row r="1905">
          <cell r="A1905">
            <v>97655</v>
          </cell>
        </row>
        <row r="1906">
          <cell r="A1906">
            <v>97656</v>
          </cell>
        </row>
        <row r="1907">
          <cell r="A1907">
            <v>97657</v>
          </cell>
        </row>
        <row r="1908">
          <cell r="A1908">
            <v>97658</v>
          </cell>
        </row>
        <row r="1909">
          <cell r="A1909">
            <v>97659</v>
          </cell>
        </row>
        <row r="1910">
          <cell r="A1910">
            <v>94226</v>
          </cell>
        </row>
        <row r="1911">
          <cell r="A1911" t="str">
            <v>6.2</v>
          </cell>
        </row>
        <row r="1912">
          <cell r="A1912">
            <v>100388</v>
          </cell>
        </row>
        <row r="1913">
          <cell r="A1913">
            <v>100389</v>
          </cell>
        </row>
        <row r="1914">
          <cell r="A1914">
            <v>100390</v>
          </cell>
        </row>
        <row r="1915">
          <cell r="A1915">
            <v>100391</v>
          </cell>
        </row>
        <row r="1916">
          <cell r="A1916">
            <v>100392</v>
          </cell>
        </row>
        <row r="1917">
          <cell r="A1917">
            <v>100393</v>
          </cell>
        </row>
        <row r="1918">
          <cell r="A1918">
            <v>100394</v>
          </cell>
        </row>
        <row r="1919">
          <cell r="A1919">
            <v>100395</v>
          </cell>
        </row>
        <row r="1920">
          <cell r="A1920">
            <v>100379</v>
          </cell>
        </row>
        <row r="1921">
          <cell r="A1921">
            <v>100380</v>
          </cell>
        </row>
        <row r="1922">
          <cell r="A1922">
            <v>100381</v>
          </cell>
        </row>
        <row r="1923">
          <cell r="A1923">
            <v>100383</v>
          </cell>
        </row>
        <row r="1924">
          <cell r="A1924">
            <v>100384</v>
          </cell>
        </row>
        <row r="1925">
          <cell r="A1925">
            <v>100385</v>
          </cell>
        </row>
        <row r="1926">
          <cell r="A1926">
            <v>100386</v>
          </cell>
        </row>
        <row r="1927">
          <cell r="A1927">
            <v>100387</v>
          </cell>
        </row>
        <row r="1928">
          <cell r="A1928">
            <v>100357</v>
          </cell>
        </row>
        <row r="1929">
          <cell r="A1929">
            <v>100358</v>
          </cell>
        </row>
        <row r="1930">
          <cell r="A1930">
            <v>100359</v>
          </cell>
        </row>
        <row r="1931">
          <cell r="A1931">
            <v>100360</v>
          </cell>
        </row>
        <row r="1932">
          <cell r="A1932">
            <v>100361</v>
          </cell>
        </row>
        <row r="1933">
          <cell r="A1933">
            <v>100362</v>
          </cell>
        </row>
        <row r="1934">
          <cell r="A1934">
            <v>100363</v>
          </cell>
        </row>
        <row r="1935">
          <cell r="A1935">
            <v>100364</v>
          </cell>
        </row>
        <row r="1936">
          <cell r="A1936">
            <v>100365</v>
          </cell>
        </row>
        <row r="1937">
          <cell r="A1937">
            <v>100366</v>
          </cell>
        </row>
        <row r="1938">
          <cell r="A1938">
            <v>100367</v>
          </cell>
        </row>
        <row r="1939">
          <cell r="A1939">
            <v>100368</v>
          </cell>
        </row>
        <row r="1940">
          <cell r="A1940">
            <v>100369</v>
          </cell>
        </row>
        <row r="1941">
          <cell r="A1941">
            <v>100370</v>
          </cell>
        </row>
        <row r="1942">
          <cell r="A1942">
            <v>100371</v>
          </cell>
        </row>
        <row r="1943">
          <cell r="A1943">
            <v>100372</v>
          </cell>
        </row>
        <row r="1944">
          <cell r="A1944">
            <v>100373</v>
          </cell>
        </row>
        <row r="1945">
          <cell r="A1945">
            <v>100374</v>
          </cell>
        </row>
        <row r="1946">
          <cell r="A1946">
            <v>100375</v>
          </cell>
        </row>
        <row r="1947">
          <cell r="A1947">
            <v>100376</v>
          </cell>
        </row>
        <row r="1948">
          <cell r="A1948">
            <v>92545</v>
          </cell>
        </row>
        <row r="1949">
          <cell r="A1949">
            <v>92546</v>
          </cell>
        </row>
        <row r="1950">
          <cell r="A1950">
            <v>92547</v>
          </cell>
        </row>
        <row r="1951">
          <cell r="A1951">
            <v>92548</v>
          </cell>
        </row>
        <row r="1952">
          <cell r="A1952">
            <v>92549</v>
          </cell>
        </row>
        <row r="1953">
          <cell r="A1953">
            <v>92550</v>
          </cell>
        </row>
        <row r="1954">
          <cell r="A1954">
            <v>92551</v>
          </cell>
        </row>
        <row r="1955">
          <cell r="A1955">
            <v>92552</v>
          </cell>
        </row>
        <row r="1956">
          <cell r="A1956">
            <v>92553</v>
          </cell>
        </row>
        <row r="1957">
          <cell r="A1957">
            <v>92554</v>
          </cell>
        </row>
        <row r="1958">
          <cell r="A1958">
            <v>92555</v>
          </cell>
        </row>
        <row r="1959">
          <cell r="A1959">
            <v>92556</v>
          </cell>
        </row>
        <row r="1960">
          <cell r="A1960">
            <v>92557</v>
          </cell>
        </row>
        <row r="1961">
          <cell r="A1961">
            <v>92558</v>
          </cell>
        </row>
        <row r="1962">
          <cell r="A1962">
            <v>92559</v>
          </cell>
        </row>
        <row r="1963">
          <cell r="A1963">
            <v>92560</v>
          </cell>
        </row>
        <row r="1964">
          <cell r="A1964">
            <v>92561</v>
          </cell>
        </row>
        <row r="1965">
          <cell r="A1965">
            <v>92562</v>
          </cell>
        </row>
        <row r="1966">
          <cell r="A1966">
            <v>92563</v>
          </cell>
        </row>
        <row r="1967">
          <cell r="A1967">
            <v>92564</v>
          </cell>
        </row>
        <row r="1968">
          <cell r="A1968">
            <v>92565</v>
          </cell>
        </row>
        <row r="1969">
          <cell r="A1969">
            <v>92566</v>
          </cell>
        </row>
        <row r="1970">
          <cell r="A1970">
            <v>92567</v>
          </cell>
        </row>
        <row r="1971">
          <cell r="A1971">
            <v>92539</v>
          </cell>
        </row>
        <row r="1972">
          <cell r="A1972">
            <v>92540</v>
          </cell>
        </row>
        <row r="1973">
          <cell r="A1973">
            <v>92541</v>
          </cell>
        </row>
        <row r="1974">
          <cell r="A1974">
            <v>92542</v>
          </cell>
        </row>
        <row r="1975">
          <cell r="A1975">
            <v>92543</v>
          </cell>
        </row>
        <row r="1976">
          <cell r="A1976">
            <v>92544</v>
          </cell>
        </row>
        <row r="1977">
          <cell r="A1977">
            <v>92259</v>
          </cell>
        </row>
        <row r="1978">
          <cell r="A1978">
            <v>92260</v>
          </cell>
        </row>
        <row r="1979">
          <cell r="A1979">
            <v>92261</v>
          </cell>
        </row>
        <row r="1980">
          <cell r="A1980">
            <v>92262</v>
          </cell>
        </row>
        <row r="1981">
          <cell r="A1981" t="str">
            <v>6.4</v>
          </cell>
        </row>
        <row r="1982">
          <cell r="A1982">
            <v>100763</v>
          </cell>
        </row>
        <row r="1983">
          <cell r="A1983">
            <v>100764</v>
          </cell>
        </row>
        <row r="1984">
          <cell r="A1984">
            <v>100765</v>
          </cell>
        </row>
        <row r="1985">
          <cell r="A1985">
            <v>100766</v>
          </cell>
        </row>
        <row r="1986">
          <cell r="A1986">
            <v>100767</v>
          </cell>
        </row>
        <row r="1987">
          <cell r="A1987">
            <v>100768</v>
          </cell>
        </row>
        <row r="1988">
          <cell r="A1988">
            <v>100769</v>
          </cell>
        </row>
        <row r="1989">
          <cell r="A1989">
            <v>100770</v>
          </cell>
        </row>
        <row r="1990">
          <cell r="A1990">
            <v>100771</v>
          </cell>
        </row>
        <row r="1991">
          <cell r="A1991">
            <v>100772</v>
          </cell>
        </row>
        <row r="1992">
          <cell r="A1992">
            <v>100773</v>
          </cell>
        </row>
        <row r="1993">
          <cell r="A1993">
            <v>100774</v>
          </cell>
        </row>
        <row r="1994">
          <cell r="A1994">
            <v>100775</v>
          </cell>
        </row>
        <row r="1995">
          <cell r="A1995">
            <v>100776</v>
          </cell>
        </row>
        <row r="1996">
          <cell r="A1996">
            <v>100777</v>
          </cell>
        </row>
        <row r="1997">
          <cell r="A1997">
            <v>100778</v>
          </cell>
        </row>
        <row r="1998">
          <cell r="A1998">
            <v>100377</v>
          </cell>
        </row>
        <row r="1999">
          <cell r="A1999">
            <v>100378</v>
          </cell>
        </row>
        <row r="2000">
          <cell r="A2000">
            <v>100382</v>
          </cell>
        </row>
        <row r="2001">
          <cell r="A2001">
            <v>92586</v>
          </cell>
        </row>
        <row r="2002">
          <cell r="A2002">
            <v>92588</v>
          </cell>
        </row>
        <row r="2003">
          <cell r="A2003">
            <v>92590</v>
          </cell>
        </row>
        <row r="2004">
          <cell r="A2004">
            <v>92592</v>
          </cell>
        </row>
        <row r="2005">
          <cell r="A2005">
            <v>92593</v>
          </cell>
        </row>
        <row r="2006">
          <cell r="A2006">
            <v>92594</v>
          </cell>
        </row>
        <row r="2007">
          <cell r="A2007">
            <v>92596</v>
          </cell>
        </row>
        <row r="2008">
          <cell r="A2008">
            <v>92598</v>
          </cell>
        </row>
        <row r="2009">
          <cell r="A2009">
            <v>92600</v>
          </cell>
        </row>
        <row r="2010">
          <cell r="A2010">
            <v>92602</v>
          </cell>
        </row>
        <row r="2011">
          <cell r="A2011">
            <v>92604</v>
          </cell>
        </row>
        <row r="2012">
          <cell r="A2012">
            <v>92606</v>
          </cell>
        </row>
        <row r="2013">
          <cell r="A2013">
            <v>92608</v>
          </cell>
        </row>
        <row r="2014">
          <cell r="A2014">
            <v>92610</v>
          </cell>
        </row>
        <row r="2015">
          <cell r="A2015">
            <v>92612</v>
          </cell>
        </row>
        <row r="2016">
          <cell r="A2016">
            <v>92614</v>
          </cell>
        </row>
        <row r="2017">
          <cell r="A2017">
            <v>92616</v>
          </cell>
        </row>
        <row r="2018">
          <cell r="A2018">
            <v>92618</v>
          </cell>
        </row>
        <row r="2019">
          <cell r="A2019">
            <v>92620</v>
          </cell>
        </row>
        <row r="2020">
          <cell r="A2020" t="str">
            <v>6.5</v>
          </cell>
        </row>
        <row r="2021">
          <cell r="A2021">
            <v>94213</v>
          </cell>
        </row>
        <row r="2022">
          <cell r="A2022">
            <v>94216</v>
          </cell>
        </row>
        <row r="2023">
          <cell r="A2023" t="str">
            <v>6.6</v>
          </cell>
        </row>
        <row r="2024">
          <cell r="A2024">
            <v>94195</v>
          </cell>
        </row>
        <row r="2025">
          <cell r="A2025">
            <v>94198</v>
          </cell>
        </row>
        <row r="2026">
          <cell r="A2026">
            <v>94201</v>
          </cell>
        </row>
        <row r="2027">
          <cell r="A2027">
            <v>94204</v>
          </cell>
        </row>
        <row r="2028">
          <cell r="A2028">
            <v>94440</v>
          </cell>
        </row>
        <row r="2029">
          <cell r="A2029">
            <v>94441</v>
          </cell>
        </row>
        <row r="2030">
          <cell r="A2030">
            <v>94442</v>
          </cell>
        </row>
        <row r="2031">
          <cell r="A2031">
            <v>94443</v>
          </cell>
        </row>
        <row r="2032">
          <cell r="A2032">
            <v>94445</v>
          </cell>
        </row>
        <row r="2033">
          <cell r="A2033">
            <v>94446</v>
          </cell>
        </row>
        <row r="2034">
          <cell r="A2034">
            <v>94447</v>
          </cell>
        </row>
        <row r="2035">
          <cell r="A2035">
            <v>94448</v>
          </cell>
        </row>
        <row r="2036">
          <cell r="A2036">
            <v>94232</v>
          </cell>
        </row>
        <row r="2037">
          <cell r="A2037">
            <v>94219</v>
          </cell>
        </row>
        <row r="2038">
          <cell r="A2038">
            <v>94221</v>
          </cell>
        </row>
        <row r="2039">
          <cell r="A2039" t="str">
            <v>6.7</v>
          </cell>
        </row>
        <row r="2040">
          <cell r="A2040">
            <v>94189</v>
          </cell>
        </row>
        <row r="2041">
          <cell r="A2041">
            <v>94192</v>
          </cell>
        </row>
        <row r="2042">
          <cell r="A2042">
            <v>94220</v>
          </cell>
        </row>
        <row r="2043">
          <cell r="A2043">
            <v>94222</v>
          </cell>
        </row>
        <row r="2044">
          <cell r="A2044" t="str">
            <v>6.8</v>
          </cell>
        </row>
        <row r="2045">
          <cell r="A2045">
            <v>94207</v>
          </cell>
        </row>
        <row r="2046">
          <cell r="A2046">
            <v>94210</v>
          </cell>
        </row>
        <row r="2047">
          <cell r="A2047">
            <v>94218</v>
          </cell>
        </row>
        <row r="2048">
          <cell r="A2048">
            <v>94223</v>
          </cell>
        </row>
        <row r="2049">
          <cell r="A2049">
            <v>100325</v>
          </cell>
        </row>
        <row r="2050">
          <cell r="A2050">
            <v>94451</v>
          </cell>
        </row>
        <row r="2051">
          <cell r="A2051" t="str">
            <v>6.9</v>
          </cell>
        </row>
        <row r="2052">
          <cell r="A2052">
            <v>94449</v>
          </cell>
        </row>
        <row r="2053">
          <cell r="A2053">
            <v>94444</v>
          </cell>
        </row>
        <row r="2054">
          <cell r="A2054" t="str">
            <v>6.10</v>
          </cell>
        </row>
        <row r="2055">
          <cell r="A2055">
            <v>92568</v>
          </cell>
        </row>
        <row r="2056">
          <cell r="A2056">
            <v>92569</v>
          </cell>
        </row>
        <row r="2057">
          <cell r="A2057">
            <v>92570</v>
          </cell>
        </row>
        <row r="2058">
          <cell r="A2058">
            <v>92571</v>
          </cell>
        </row>
        <row r="2059">
          <cell r="A2059">
            <v>92572</v>
          </cell>
        </row>
        <row r="2060">
          <cell r="A2060">
            <v>92573</v>
          </cell>
        </row>
        <row r="2061">
          <cell r="A2061">
            <v>92574</v>
          </cell>
        </row>
        <row r="2062">
          <cell r="A2062">
            <v>92575</v>
          </cell>
        </row>
        <row r="2063">
          <cell r="A2063">
            <v>92576</v>
          </cell>
        </row>
        <row r="2064">
          <cell r="A2064">
            <v>92577</v>
          </cell>
        </row>
        <row r="2065">
          <cell r="A2065">
            <v>92578</v>
          </cell>
        </row>
        <row r="2066">
          <cell r="A2066">
            <v>92579</v>
          </cell>
        </row>
        <row r="2067">
          <cell r="A2067">
            <v>92580</v>
          </cell>
        </row>
        <row r="2068">
          <cell r="A2068">
            <v>92581</v>
          </cell>
        </row>
        <row r="2069">
          <cell r="A2069" t="str">
            <v>6.11</v>
          </cell>
        </row>
        <row r="2070">
          <cell r="A2070">
            <v>94227</v>
          </cell>
        </row>
        <row r="2071">
          <cell r="A2071">
            <v>94228</v>
          </cell>
        </row>
        <row r="2072">
          <cell r="A2072">
            <v>94229</v>
          </cell>
        </row>
        <row r="2073">
          <cell r="A2073">
            <v>100434</v>
          </cell>
        </row>
        <row r="2074">
          <cell r="A2074" t="str">
            <v>6.13</v>
          </cell>
        </row>
        <row r="2075">
          <cell r="A2075">
            <v>94231</v>
          </cell>
        </row>
        <row r="2076">
          <cell r="A2076">
            <v>100435</v>
          </cell>
        </row>
        <row r="2077">
          <cell r="A2077">
            <v>100327</v>
          </cell>
        </row>
        <row r="2078">
          <cell r="A2078" t="str">
            <v>x</v>
          </cell>
        </row>
        <row r="2079">
          <cell r="A2079" t="str">
            <v>x</v>
          </cell>
        </row>
        <row r="2080">
          <cell r="A2080" t="str">
            <v>x</v>
          </cell>
        </row>
        <row r="2081">
          <cell r="A2081" t="str">
            <v>x</v>
          </cell>
        </row>
        <row r="2082">
          <cell r="A2082" t="str">
            <v>x</v>
          </cell>
        </row>
        <row r="2083">
          <cell r="A2083" t="str">
            <v>x</v>
          </cell>
        </row>
        <row r="2084">
          <cell r="A2084" t="str">
            <v>x</v>
          </cell>
        </row>
        <row r="2085">
          <cell r="A2085" t="str">
            <v>x</v>
          </cell>
        </row>
        <row r="2086">
          <cell r="A2086" t="str">
            <v>x</v>
          </cell>
        </row>
        <row r="2087">
          <cell r="A2087" t="str">
            <v>x</v>
          </cell>
        </row>
        <row r="2088">
          <cell r="A2088" t="str">
            <v>x</v>
          </cell>
        </row>
        <row r="2089">
          <cell r="A2089" t="str">
            <v>x</v>
          </cell>
        </row>
        <row r="2090">
          <cell r="A2090" t="str">
            <v>x</v>
          </cell>
        </row>
        <row r="2091">
          <cell r="A2091" t="str">
            <v>x</v>
          </cell>
        </row>
        <row r="2092">
          <cell r="A2092" t="str">
            <v>x</v>
          </cell>
        </row>
        <row r="2093">
          <cell r="A2093" t="str">
            <v>x</v>
          </cell>
        </row>
        <row r="2094">
          <cell r="A2094" t="str">
            <v>x</v>
          </cell>
        </row>
        <row r="2095">
          <cell r="A2095" t="str">
            <v>x</v>
          </cell>
        </row>
        <row r="2096">
          <cell r="A2096" t="str">
            <v>x</v>
          </cell>
        </row>
        <row r="2097">
          <cell r="A2097" t="str">
            <v>x</v>
          </cell>
        </row>
        <row r="2098">
          <cell r="A2098" t="str">
            <v>x</v>
          </cell>
        </row>
        <row r="2099">
          <cell r="A2099" t="str">
            <v>x</v>
          </cell>
        </row>
        <row r="2100">
          <cell r="A2100" t="str">
            <v>x</v>
          </cell>
        </row>
        <row r="2101">
          <cell r="A2101" t="str">
            <v>x</v>
          </cell>
        </row>
        <row r="2102">
          <cell r="A2102" t="str">
            <v>x</v>
          </cell>
        </row>
        <row r="2103">
          <cell r="A2103" t="str">
            <v>x</v>
          </cell>
        </row>
        <row r="2104">
          <cell r="A2104" t="str">
            <v>x</v>
          </cell>
        </row>
        <row r="2105">
          <cell r="A2105" t="str">
            <v>x</v>
          </cell>
        </row>
        <row r="2106">
          <cell r="A2106" t="str">
            <v>x</v>
          </cell>
        </row>
        <row r="2107">
          <cell r="A2107" t="str">
            <v>x</v>
          </cell>
        </row>
        <row r="2108">
          <cell r="A2108" t="str">
            <v>x</v>
          </cell>
        </row>
        <row r="2109">
          <cell r="A2109" t="str">
            <v>7</v>
          </cell>
        </row>
        <row r="2110">
          <cell r="A2110" t="str">
            <v>7.1</v>
          </cell>
        </row>
        <row r="2111">
          <cell r="A2111" t="str">
            <v>7.1.1</v>
          </cell>
        </row>
        <row r="2112">
          <cell r="A2112">
            <v>97039</v>
          </cell>
        </row>
        <row r="2113">
          <cell r="A2113">
            <v>97040</v>
          </cell>
        </row>
        <row r="2114">
          <cell r="A2114">
            <v>97041</v>
          </cell>
        </row>
        <row r="2115">
          <cell r="A2115" t="str">
            <v>7.1.3</v>
          </cell>
        </row>
        <row r="2116">
          <cell r="A2116" t="str">
            <v>7.1.3.1</v>
          </cell>
        </row>
        <row r="2117">
          <cell r="A2117">
            <v>91295</v>
          </cell>
        </row>
        <row r="2118">
          <cell r="A2118">
            <v>91296</v>
          </cell>
        </row>
        <row r="2119">
          <cell r="A2119">
            <v>91297</v>
          </cell>
        </row>
        <row r="2120">
          <cell r="A2120">
            <v>91324</v>
          </cell>
        </row>
        <row r="2121">
          <cell r="A2121">
            <v>91325</v>
          </cell>
        </row>
        <row r="2122">
          <cell r="A2122">
            <v>91326</v>
          </cell>
        </row>
        <row r="2123">
          <cell r="A2123">
            <v>91327</v>
          </cell>
        </row>
        <row r="2124">
          <cell r="A2124">
            <v>91329</v>
          </cell>
        </row>
        <row r="2125">
          <cell r="A2125">
            <v>91330</v>
          </cell>
        </row>
        <row r="2126">
          <cell r="A2126">
            <v>91331</v>
          </cell>
        </row>
        <row r="2127">
          <cell r="A2127">
            <v>91332</v>
          </cell>
        </row>
        <row r="2128">
          <cell r="A2128">
            <v>91333</v>
          </cell>
        </row>
        <row r="2129">
          <cell r="A2129">
            <v>91328</v>
          </cell>
        </row>
        <row r="2130">
          <cell r="A2130" t="str">
            <v>7.1.3.2</v>
          </cell>
        </row>
        <row r="2131">
          <cell r="A2131">
            <v>91009</v>
          </cell>
        </row>
        <row r="2132">
          <cell r="A2132">
            <v>91010</v>
          </cell>
        </row>
        <row r="2133">
          <cell r="A2133">
            <v>91011</v>
          </cell>
        </row>
        <row r="2134">
          <cell r="A2134">
            <v>91012</v>
          </cell>
        </row>
        <row r="2135">
          <cell r="A2135">
            <v>91013</v>
          </cell>
        </row>
        <row r="2136">
          <cell r="A2136">
            <v>91014</v>
          </cell>
        </row>
        <row r="2137">
          <cell r="A2137">
            <v>91015</v>
          </cell>
        </row>
        <row r="2138">
          <cell r="A2138">
            <v>91016</v>
          </cell>
        </row>
        <row r="2139">
          <cell r="A2139" t="str">
            <v>7.1.3.3</v>
          </cell>
        </row>
        <row r="2140">
          <cell r="A2140">
            <v>90820</v>
          </cell>
        </row>
        <row r="2141">
          <cell r="A2141">
            <v>90821</v>
          </cell>
        </row>
        <row r="2142">
          <cell r="A2142">
            <v>90822</v>
          </cell>
        </row>
        <row r="2143">
          <cell r="A2143">
            <v>90823</v>
          </cell>
        </row>
        <row r="2144">
          <cell r="A2144">
            <v>90841</v>
          </cell>
        </row>
        <row r="2145">
          <cell r="A2145">
            <v>90842</v>
          </cell>
        </row>
        <row r="2146">
          <cell r="A2146">
            <v>90843</v>
          </cell>
        </row>
        <row r="2147">
          <cell r="A2147">
            <v>90844</v>
          </cell>
        </row>
        <row r="2148">
          <cell r="A2148">
            <v>90847</v>
          </cell>
        </row>
        <row r="2149">
          <cell r="A2149">
            <v>90848</v>
          </cell>
        </row>
        <row r="2150">
          <cell r="A2150">
            <v>90849</v>
          </cell>
        </row>
        <row r="2151">
          <cell r="A2151">
            <v>90850</v>
          </cell>
        </row>
        <row r="2152">
          <cell r="A2152">
            <v>90852</v>
          </cell>
        </row>
        <row r="2153">
          <cell r="A2153">
            <v>91312</v>
          </cell>
        </row>
        <row r="2154">
          <cell r="A2154">
            <v>91313</v>
          </cell>
        </row>
        <row r="2155">
          <cell r="A2155">
            <v>91314</v>
          </cell>
        </row>
        <row r="2156">
          <cell r="A2156">
            <v>91315</v>
          </cell>
        </row>
        <row r="2157">
          <cell r="A2157">
            <v>91318</v>
          </cell>
        </row>
        <row r="2158">
          <cell r="A2158">
            <v>91319</v>
          </cell>
        </row>
        <row r="2159">
          <cell r="A2159">
            <v>91320</v>
          </cell>
        </row>
        <row r="2160">
          <cell r="A2160">
            <v>91321</v>
          </cell>
        </row>
        <row r="2161">
          <cell r="A2161" t="str">
            <v>7.1.3.4</v>
          </cell>
        </row>
        <row r="2162">
          <cell r="A2162">
            <v>91299</v>
          </cell>
        </row>
        <row r="2163">
          <cell r="A2163">
            <v>91336</v>
          </cell>
        </row>
        <row r="2164">
          <cell r="A2164">
            <v>91337</v>
          </cell>
        </row>
        <row r="2165">
          <cell r="A2165" t="str">
            <v>7.1.3.5</v>
          </cell>
        </row>
        <row r="2166">
          <cell r="A2166">
            <v>90788</v>
          </cell>
        </row>
        <row r="2167">
          <cell r="A2167">
            <v>90789</v>
          </cell>
        </row>
        <row r="2168">
          <cell r="A2168">
            <v>90790</v>
          </cell>
        </row>
        <row r="2169">
          <cell r="A2169">
            <v>90791</v>
          </cell>
        </row>
        <row r="2170">
          <cell r="A2170">
            <v>90793</v>
          </cell>
        </row>
        <row r="2171">
          <cell r="A2171" t="str">
            <v>7.1.3.8</v>
          </cell>
        </row>
        <row r="2172">
          <cell r="A2172">
            <v>91298</v>
          </cell>
        </row>
        <row r="2173">
          <cell r="A2173">
            <v>91334</v>
          </cell>
        </row>
        <row r="2174">
          <cell r="A2174">
            <v>91335</v>
          </cell>
        </row>
        <row r="2175">
          <cell r="A2175">
            <v>90794</v>
          </cell>
        </row>
        <row r="2176">
          <cell r="A2176">
            <v>90795</v>
          </cell>
        </row>
        <row r="2177">
          <cell r="A2177">
            <v>90796</v>
          </cell>
        </row>
        <row r="2178">
          <cell r="A2178">
            <v>90797</v>
          </cell>
        </row>
        <row r="2179">
          <cell r="A2179">
            <v>90798</v>
          </cell>
        </row>
        <row r="2180">
          <cell r="A2180">
            <v>90799</v>
          </cell>
        </row>
        <row r="2181">
          <cell r="A2181">
            <v>90824</v>
          </cell>
        </row>
        <row r="2182">
          <cell r="A2182">
            <v>90825</v>
          </cell>
        </row>
        <row r="2183">
          <cell r="A2183">
            <v>100659</v>
          </cell>
        </row>
        <row r="2184">
          <cell r="A2184">
            <v>100660</v>
          </cell>
        </row>
        <row r="2185">
          <cell r="A2185">
            <v>100675</v>
          </cell>
        </row>
        <row r="2186">
          <cell r="A2186">
            <v>100676</v>
          </cell>
        </row>
        <row r="2187">
          <cell r="A2187">
            <v>100678</v>
          </cell>
        </row>
        <row r="2188">
          <cell r="A2188">
            <v>100679</v>
          </cell>
        </row>
        <row r="2189">
          <cell r="A2189">
            <v>100680</v>
          </cell>
        </row>
        <row r="2190">
          <cell r="A2190">
            <v>100681</v>
          </cell>
        </row>
        <row r="2191">
          <cell r="A2191">
            <v>100682</v>
          </cell>
        </row>
        <row r="2192">
          <cell r="A2192">
            <v>100683</v>
          </cell>
        </row>
        <row r="2193">
          <cell r="A2193">
            <v>100684</v>
          </cell>
        </row>
        <row r="2194">
          <cell r="A2194">
            <v>100685</v>
          </cell>
        </row>
        <row r="2195">
          <cell r="A2195">
            <v>100686</v>
          </cell>
        </row>
        <row r="2196">
          <cell r="A2196">
            <v>100687</v>
          </cell>
        </row>
        <row r="2197">
          <cell r="A2197">
            <v>100688</v>
          </cell>
        </row>
        <row r="2198">
          <cell r="A2198">
            <v>100689</v>
          </cell>
        </row>
        <row r="2199">
          <cell r="A2199">
            <v>100690</v>
          </cell>
        </row>
        <row r="2200">
          <cell r="A2200">
            <v>100691</v>
          </cell>
        </row>
        <row r="2201">
          <cell r="A2201">
            <v>100692</v>
          </cell>
        </row>
        <row r="2202">
          <cell r="A2202">
            <v>100693</v>
          </cell>
        </row>
        <row r="2203">
          <cell r="A2203">
            <v>100694</v>
          </cell>
        </row>
        <row r="2204">
          <cell r="A2204">
            <v>100695</v>
          </cell>
        </row>
        <row r="2205">
          <cell r="A2205">
            <v>100696</v>
          </cell>
        </row>
        <row r="2206">
          <cell r="A2206">
            <v>100697</v>
          </cell>
        </row>
        <row r="2207">
          <cell r="A2207">
            <v>100698</v>
          </cell>
        </row>
        <row r="2208">
          <cell r="A2208">
            <v>100699</v>
          </cell>
        </row>
        <row r="2209">
          <cell r="A2209">
            <v>100700</v>
          </cell>
        </row>
        <row r="2210">
          <cell r="A2210">
            <v>100712</v>
          </cell>
        </row>
        <row r="2211">
          <cell r="A2211">
            <v>90845</v>
          </cell>
        </row>
        <row r="2212">
          <cell r="A2212">
            <v>90846</v>
          </cell>
        </row>
        <row r="2213">
          <cell r="A2213">
            <v>90851</v>
          </cell>
        </row>
        <row r="2214">
          <cell r="A2214">
            <v>90845</v>
          </cell>
        </row>
        <row r="2215">
          <cell r="A2215">
            <v>91316</v>
          </cell>
        </row>
        <row r="2216">
          <cell r="A2216">
            <v>91317</v>
          </cell>
        </row>
        <row r="2217">
          <cell r="A2217">
            <v>91322</v>
          </cell>
        </row>
        <row r="2218">
          <cell r="A2218">
            <v>91323</v>
          </cell>
        </row>
        <row r="2219">
          <cell r="A2219" t="str">
            <v>7.1.4</v>
          </cell>
        </row>
        <row r="2220">
          <cell r="A2220">
            <v>100665</v>
          </cell>
        </row>
        <row r="2221">
          <cell r="A2221">
            <v>100666</v>
          </cell>
        </row>
        <row r="2222">
          <cell r="A2222">
            <v>100667</v>
          </cell>
        </row>
        <row r="2223">
          <cell r="A2223">
            <v>100668</v>
          </cell>
        </row>
        <row r="2224">
          <cell r="A2224">
            <v>100669</v>
          </cell>
        </row>
        <row r="2225">
          <cell r="A2225">
            <v>100670</v>
          </cell>
        </row>
        <row r="2226">
          <cell r="A2226">
            <v>100671</v>
          </cell>
        </row>
        <row r="2227">
          <cell r="A2227">
            <v>100672</v>
          </cell>
        </row>
        <row r="2228">
          <cell r="A2228" t="str">
            <v>7.1.5</v>
          </cell>
        </row>
        <row r="2229">
          <cell r="A2229">
            <v>91287</v>
          </cell>
        </row>
        <row r="2230">
          <cell r="A2230">
            <v>91292</v>
          </cell>
        </row>
        <row r="2231">
          <cell r="A2231">
            <v>90801</v>
          </cell>
        </row>
        <row r="2232">
          <cell r="A2232">
            <v>90806</v>
          </cell>
        </row>
        <row r="2233">
          <cell r="A2233" t="str">
            <v>7.1.6</v>
          </cell>
        </row>
        <row r="2234">
          <cell r="A2234">
            <v>100702</v>
          </cell>
        </row>
        <row r="2235">
          <cell r="A2235">
            <v>94805</v>
          </cell>
        </row>
        <row r="2236">
          <cell r="A2236">
            <v>91338</v>
          </cell>
        </row>
        <row r="2237">
          <cell r="A2237">
            <v>91341</v>
          </cell>
        </row>
        <row r="2238">
          <cell r="A2238" t="str">
            <v>7.1.7</v>
          </cell>
        </row>
        <row r="2239">
          <cell r="A2239" t="str">
            <v>7.1.7.1</v>
          </cell>
        </row>
        <row r="2240">
          <cell r="A2240">
            <v>100701</v>
          </cell>
        </row>
        <row r="2241">
          <cell r="A2241">
            <v>94806</v>
          </cell>
        </row>
        <row r="2242">
          <cell r="A2242" t="str">
            <v>7.1.7.3</v>
          </cell>
        </row>
        <row r="2243">
          <cell r="A2243" t="str">
            <v>7.1.7.4</v>
          </cell>
        </row>
        <row r="2244">
          <cell r="A2244" t="str">
            <v>7.1.7.5</v>
          </cell>
        </row>
        <row r="2245">
          <cell r="A2245">
            <v>94807</v>
          </cell>
        </row>
        <row r="2246">
          <cell r="A2246" t="str">
            <v>7.1.7.8</v>
          </cell>
        </row>
        <row r="2247">
          <cell r="A2247">
            <v>90838</v>
          </cell>
        </row>
        <row r="2248">
          <cell r="A2248" t="str">
            <v>7.1.9</v>
          </cell>
        </row>
        <row r="2249">
          <cell r="A2249" t="str">
            <v>7.1.9.1</v>
          </cell>
        </row>
        <row r="2250">
          <cell r="A2250">
            <v>94559</v>
          </cell>
        </row>
        <row r="2251">
          <cell r="A2251" t="str">
            <v>7.1.9.2</v>
          </cell>
        </row>
        <row r="2252">
          <cell r="A2252">
            <v>94562</v>
          </cell>
        </row>
        <row r="2253">
          <cell r="A2253" t="str">
            <v>7.1.10</v>
          </cell>
        </row>
        <row r="2254">
          <cell r="A2254">
            <v>94587</v>
          </cell>
        </row>
        <row r="2255">
          <cell r="A2255">
            <v>94588</v>
          </cell>
        </row>
        <row r="2256">
          <cell r="A2256">
            <v>99837</v>
          </cell>
        </row>
        <row r="2257">
          <cell r="A2257">
            <v>99839</v>
          </cell>
        </row>
        <row r="2258">
          <cell r="A2258">
            <v>99841</v>
          </cell>
        </row>
        <row r="2259">
          <cell r="A2259">
            <v>99855</v>
          </cell>
        </row>
        <row r="2260">
          <cell r="A2260">
            <v>99857</v>
          </cell>
        </row>
        <row r="2261">
          <cell r="A2261">
            <v>95541</v>
          </cell>
        </row>
        <row r="2262">
          <cell r="A2262" t="str">
            <v>7.1.11</v>
          </cell>
        </row>
        <row r="2263">
          <cell r="A2263">
            <v>100674</v>
          </cell>
        </row>
        <row r="2264">
          <cell r="A2264">
            <v>94569</v>
          </cell>
        </row>
        <row r="2265">
          <cell r="A2265">
            <v>94570</v>
          </cell>
        </row>
        <row r="2266">
          <cell r="A2266">
            <v>94572</v>
          </cell>
        </row>
        <row r="2267">
          <cell r="A2267">
            <v>94573</v>
          </cell>
        </row>
        <row r="2268">
          <cell r="A2268">
            <v>94580</v>
          </cell>
        </row>
        <row r="2269">
          <cell r="A2269" t="str">
            <v>7.1.12</v>
          </cell>
        </row>
        <row r="2270">
          <cell r="A2270">
            <v>99862</v>
          </cell>
        </row>
        <row r="2271">
          <cell r="A2271" t="str">
            <v>7.1.13</v>
          </cell>
        </row>
        <row r="2272">
          <cell r="A2272">
            <v>100703</v>
          </cell>
        </row>
        <row r="2273">
          <cell r="A2273">
            <v>100704</v>
          </cell>
        </row>
        <row r="2274">
          <cell r="A2274">
            <v>102188</v>
          </cell>
        </row>
        <row r="2275">
          <cell r="A2275">
            <v>102189</v>
          </cell>
        </row>
        <row r="2276">
          <cell r="A2276">
            <v>100704</v>
          </cell>
        </row>
        <row r="2277">
          <cell r="A2277">
            <v>100706</v>
          </cell>
        </row>
        <row r="2278">
          <cell r="A2278">
            <v>100707</v>
          </cell>
        </row>
        <row r="2279">
          <cell r="A2279">
            <v>100708</v>
          </cell>
        </row>
        <row r="2280">
          <cell r="A2280">
            <v>100709</v>
          </cell>
        </row>
        <row r="2281">
          <cell r="A2281">
            <v>100710</v>
          </cell>
        </row>
        <row r="2282">
          <cell r="A2282">
            <v>91304</v>
          </cell>
        </row>
        <row r="2283">
          <cell r="A2283">
            <v>91305</v>
          </cell>
        </row>
        <row r="2284">
          <cell r="A2284">
            <v>91306</v>
          </cell>
        </row>
        <row r="2285">
          <cell r="A2285">
            <v>91307</v>
          </cell>
        </row>
        <row r="2286">
          <cell r="A2286">
            <v>90830</v>
          </cell>
        </row>
        <row r="2287">
          <cell r="A2287">
            <v>90831</v>
          </cell>
        </row>
        <row r="2288">
          <cell r="A2288" t="str">
            <v>7.1.14</v>
          </cell>
        </row>
        <row r="2289">
          <cell r="A2289">
            <v>97010</v>
          </cell>
        </row>
        <row r="2290">
          <cell r="A2290">
            <v>97011</v>
          </cell>
        </row>
        <row r="2291">
          <cell r="A2291">
            <v>97012</v>
          </cell>
        </row>
        <row r="2292">
          <cell r="A2292">
            <v>97013</v>
          </cell>
        </row>
        <row r="2293">
          <cell r="A2293">
            <v>97014</v>
          </cell>
        </row>
        <row r="2294">
          <cell r="A2294">
            <v>97015</v>
          </cell>
        </row>
        <row r="2295">
          <cell r="A2295">
            <v>97016</v>
          </cell>
        </row>
        <row r="2296">
          <cell r="A2296">
            <v>97017</v>
          </cell>
        </row>
        <row r="2297">
          <cell r="A2297">
            <v>97018</v>
          </cell>
        </row>
        <row r="2298">
          <cell r="A2298">
            <v>97031</v>
          </cell>
        </row>
        <row r="2299">
          <cell r="A2299">
            <v>97032</v>
          </cell>
        </row>
        <row r="2300">
          <cell r="A2300">
            <v>97033</v>
          </cell>
        </row>
        <row r="2301">
          <cell r="A2301">
            <v>97034</v>
          </cell>
        </row>
        <row r="2302">
          <cell r="A2302" t="str">
            <v>7.2</v>
          </cell>
        </row>
        <row r="2303">
          <cell r="A2303" t="str">
            <v>7.2.2</v>
          </cell>
        </row>
        <row r="2304">
          <cell r="A2304">
            <v>102151</v>
          </cell>
        </row>
        <row r="2305">
          <cell r="A2305">
            <v>102152</v>
          </cell>
        </row>
        <row r="2306">
          <cell r="A2306">
            <v>102153</v>
          </cell>
        </row>
        <row r="2307">
          <cell r="A2307">
            <v>102154</v>
          </cell>
        </row>
        <row r="2308">
          <cell r="A2308">
            <v>102155</v>
          </cell>
        </row>
        <row r="2309">
          <cell r="A2309">
            <v>102156</v>
          </cell>
        </row>
        <row r="2310">
          <cell r="A2310">
            <v>102157</v>
          </cell>
        </row>
        <row r="2311">
          <cell r="A2311">
            <v>102158</v>
          </cell>
        </row>
        <row r="2312">
          <cell r="A2312">
            <v>102159</v>
          </cell>
        </row>
        <row r="2313">
          <cell r="A2313">
            <v>102160</v>
          </cell>
        </row>
        <row r="2314">
          <cell r="A2314">
            <v>102161</v>
          </cell>
        </row>
        <row r="2315">
          <cell r="A2315">
            <v>102162</v>
          </cell>
        </row>
        <row r="2316">
          <cell r="A2316">
            <v>102163</v>
          </cell>
        </row>
        <row r="2317">
          <cell r="A2317">
            <v>102164</v>
          </cell>
        </row>
        <row r="2318">
          <cell r="A2318">
            <v>102165</v>
          </cell>
        </row>
        <row r="2319">
          <cell r="A2319">
            <v>102166</v>
          </cell>
        </row>
        <row r="2320">
          <cell r="A2320">
            <v>102167</v>
          </cell>
        </row>
        <row r="2321">
          <cell r="A2321">
            <v>102168</v>
          </cell>
        </row>
        <row r="2322">
          <cell r="A2322">
            <v>102169</v>
          </cell>
        </row>
        <row r="2323">
          <cell r="A2323">
            <v>102170</v>
          </cell>
        </row>
        <row r="2324">
          <cell r="A2324">
            <v>102171</v>
          </cell>
        </row>
        <row r="2325">
          <cell r="A2325">
            <v>102172</v>
          </cell>
        </row>
        <row r="2326">
          <cell r="A2326">
            <v>102176</v>
          </cell>
        </row>
        <row r="2327">
          <cell r="A2327">
            <v>102177</v>
          </cell>
        </row>
        <row r="2328">
          <cell r="A2328">
            <v>102178</v>
          </cell>
        </row>
        <row r="2329">
          <cell r="A2329">
            <v>102179</v>
          </cell>
        </row>
        <row r="2330">
          <cell r="A2330">
            <v>102180</v>
          </cell>
        </row>
        <row r="2331">
          <cell r="A2331">
            <v>102181</v>
          </cell>
        </row>
        <row r="2332">
          <cell r="A2332">
            <v>102182</v>
          </cell>
        </row>
        <row r="2333">
          <cell r="A2333">
            <v>102183</v>
          </cell>
        </row>
        <row r="2334">
          <cell r="A2334">
            <v>102184</v>
          </cell>
        </row>
        <row r="2335">
          <cell r="A2335">
            <v>102185</v>
          </cell>
        </row>
        <row r="2336">
          <cell r="A2336">
            <v>102190</v>
          </cell>
        </row>
        <row r="2337">
          <cell r="A2337">
            <v>102191</v>
          </cell>
        </row>
        <row r="2338">
          <cell r="A2338">
            <v>102192</v>
          </cell>
        </row>
        <row r="2339">
          <cell r="A2339" t="str">
            <v>x</v>
          </cell>
        </row>
        <row r="2340">
          <cell r="A2340" t="str">
            <v>x</v>
          </cell>
        </row>
        <row r="2341">
          <cell r="A2341" t="str">
            <v>x</v>
          </cell>
        </row>
        <row r="2342">
          <cell r="A2342" t="str">
            <v>x</v>
          </cell>
        </row>
        <row r="2343">
          <cell r="A2343" t="str">
            <v>x</v>
          </cell>
        </row>
        <row r="2344">
          <cell r="A2344" t="str">
            <v>x</v>
          </cell>
        </row>
        <row r="2345">
          <cell r="A2345" t="str">
            <v>x</v>
          </cell>
        </row>
        <row r="2346">
          <cell r="A2346" t="str">
            <v>x</v>
          </cell>
        </row>
        <row r="2347">
          <cell r="A2347" t="str">
            <v>x</v>
          </cell>
        </row>
        <row r="2348">
          <cell r="A2348" t="str">
            <v>x</v>
          </cell>
        </row>
        <row r="2349">
          <cell r="A2349" t="str">
            <v>x</v>
          </cell>
        </row>
        <row r="2350">
          <cell r="A2350" t="str">
            <v>x</v>
          </cell>
        </row>
        <row r="2351">
          <cell r="A2351" t="str">
            <v>x</v>
          </cell>
        </row>
        <row r="2352">
          <cell r="A2352" t="str">
            <v>x</v>
          </cell>
        </row>
        <row r="2353">
          <cell r="A2353" t="str">
            <v>x</v>
          </cell>
        </row>
        <row r="2354">
          <cell r="A2354" t="str">
            <v>x</v>
          </cell>
        </row>
        <row r="2355">
          <cell r="A2355" t="str">
            <v>x</v>
          </cell>
        </row>
        <row r="2356">
          <cell r="A2356" t="str">
            <v>x</v>
          </cell>
        </row>
        <row r="2357">
          <cell r="A2357" t="str">
            <v>x</v>
          </cell>
        </row>
        <row r="2358">
          <cell r="A2358" t="str">
            <v>x</v>
          </cell>
        </row>
        <row r="2359">
          <cell r="A2359" t="str">
            <v>x</v>
          </cell>
        </row>
        <row r="2360">
          <cell r="A2360" t="str">
            <v>x</v>
          </cell>
        </row>
        <row r="2361">
          <cell r="A2361" t="str">
            <v>x</v>
          </cell>
        </row>
        <row r="2362">
          <cell r="A2362" t="str">
            <v>x</v>
          </cell>
        </row>
        <row r="2363">
          <cell r="A2363" t="str">
            <v>x</v>
          </cell>
        </row>
        <row r="2364">
          <cell r="A2364" t="str">
            <v>x</v>
          </cell>
        </row>
        <row r="2365">
          <cell r="A2365" t="str">
            <v>x</v>
          </cell>
        </row>
        <row r="2366">
          <cell r="A2366" t="str">
            <v>x</v>
          </cell>
        </row>
        <row r="2367">
          <cell r="A2367" t="str">
            <v>x</v>
          </cell>
        </row>
        <row r="2368">
          <cell r="A2368" t="str">
            <v>x</v>
          </cell>
        </row>
        <row r="2369">
          <cell r="A2369" t="str">
            <v>x</v>
          </cell>
        </row>
        <row r="2370">
          <cell r="A2370" t="str">
            <v>x</v>
          </cell>
        </row>
        <row r="2371">
          <cell r="A2371" t="str">
            <v>x</v>
          </cell>
        </row>
        <row r="2372">
          <cell r="A2372" t="str">
            <v>x</v>
          </cell>
        </row>
        <row r="2373">
          <cell r="A2373" t="str">
            <v>x</v>
          </cell>
        </row>
        <row r="2374">
          <cell r="A2374" t="str">
            <v>x</v>
          </cell>
        </row>
        <row r="2375">
          <cell r="A2375" t="str">
            <v>x</v>
          </cell>
        </row>
        <row r="2376">
          <cell r="A2376" t="str">
            <v>8</v>
          </cell>
        </row>
        <row r="2377">
          <cell r="A2377" t="str">
            <v>8.1</v>
          </cell>
        </row>
        <row r="2378">
          <cell r="A2378" t="str">
            <v>8.1.4</v>
          </cell>
        </row>
        <row r="2379">
          <cell r="A2379">
            <v>102102</v>
          </cell>
        </row>
        <row r="2380">
          <cell r="A2380">
            <v>102103</v>
          </cell>
        </row>
        <row r="2381">
          <cell r="A2381">
            <v>102104</v>
          </cell>
        </row>
        <row r="2382">
          <cell r="A2382">
            <v>102105</v>
          </cell>
        </row>
        <row r="2383">
          <cell r="A2383">
            <v>102106</v>
          </cell>
        </row>
        <row r="2384">
          <cell r="A2384">
            <v>102107</v>
          </cell>
        </row>
        <row r="2385">
          <cell r="A2385">
            <v>102108</v>
          </cell>
        </row>
        <row r="2386">
          <cell r="A2386">
            <v>102109</v>
          </cell>
        </row>
        <row r="2387">
          <cell r="A2387">
            <v>102110</v>
          </cell>
        </row>
        <row r="2388">
          <cell r="A2388" t="str">
            <v>8.1.7</v>
          </cell>
        </row>
        <row r="2389">
          <cell r="A2389">
            <v>100619</v>
          </cell>
        </row>
        <row r="2390">
          <cell r="A2390">
            <v>100620</v>
          </cell>
        </row>
        <row r="2391">
          <cell r="A2391">
            <v>100621</v>
          </cell>
        </row>
        <row r="2392">
          <cell r="A2392">
            <v>100622</v>
          </cell>
        </row>
        <row r="2393">
          <cell r="A2393">
            <v>100623</v>
          </cell>
        </row>
        <row r="2394">
          <cell r="A2394">
            <v>100578</v>
          </cell>
        </row>
        <row r="2395">
          <cell r="A2395">
            <v>100579</v>
          </cell>
        </row>
        <row r="2396">
          <cell r="A2396">
            <v>100580</v>
          </cell>
        </row>
        <row r="2397">
          <cell r="A2397">
            <v>100581</v>
          </cell>
        </row>
        <row r="2398">
          <cell r="A2398">
            <v>100582</v>
          </cell>
        </row>
        <row r="2399">
          <cell r="A2399">
            <v>100583</v>
          </cell>
        </row>
        <row r="2400">
          <cell r="A2400">
            <v>100584</v>
          </cell>
        </row>
        <row r="2401">
          <cell r="A2401">
            <v>100585</v>
          </cell>
        </row>
        <row r="2402">
          <cell r="A2402">
            <v>100586</v>
          </cell>
        </row>
        <row r="2403">
          <cell r="A2403">
            <v>100587</v>
          </cell>
        </row>
        <row r="2404">
          <cell r="A2404">
            <v>100588</v>
          </cell>
        </row>
        <row r="2405">
          <cell r="A2405">
            <v>100589</v>
          </cell>
        </row>
        <row r="2406">
          <cell r="A2406">
            <v>100590</v>
          </cell>
        </row>
        <row r="2407">
          <cell r="A2407">
            <v>100591</v>
          </cell>
        </row>
        <row r="2408">
          <cell r="A2408">
            <v>100592</v>
          </cell>
        </row>
        <row r="2409">
          <cell r="A2409">
            <v>100593</v>
          </cell>
        </row>
        <row r="2410">
          <cell r="A2410">
            <v>100594</v>
          </cell>
        </row>
        <row r="2411">
          <cell r="A2411">
            <v>100595</v>
          </cell>
        </row>
        <row r="2412">
          <cell r="A2412">
            <v>100596</v>
          </cell>
        </row>
        <row r="2413">
          <cell r="A2413">
            <v>100597</v>
          </cell>
        </row>
        <row r="2414">
          <cell r="A2414">
            <v>100598</v>
          </cell>
        </row>
        <row r="2415">
          <cell r="A2415">
            <v>100599</v>
          </cell>
        </row>
        <row r="2416">
          <cell r="A2416">
            <v>100600</v>
          </cell>
        </row>
        <row r="2417">
          <cell r="A2417">
            <v>100601</v>
          </cell>
        </row>
        <row r="2418">
          <cell r="A2418">
            <v>100602</v>
          </cell>
        </row>
        <row r="2419">
          <cell r="A2419">
            <v>100603</v>
          </cell>
        </row>
        <row r="2420">
          <cell r="A2420">
            <v>100604</v>
          </cell>
        </row>
        <row r="2421">
          <cell r="A2421">
            <v>100605</v>
          </cell>
        </row>
        <row r="2422">
          <cell r="A2422">
            <v>100606</v>
          </cell>
        </row>
        <row r="2423">
          <cell r="A2423">
            <v>100607</v>
          </cell>
        </row>
        <row r="2424">
          <cell r="A2424">
            <v>100608</v>
          </cell>
        </row>
        <row r="2425">
          <cell r="A2425">
            <v>100609</v>
          </cell>
        </row>
        <row r="2426">
          <cell r="A2426">
            <v>100610</v>
          </cell>
        </row>
        <row r="2427">
          <cell r="A2427">
            <v>100611</v>
          </cell>
        </row>
        <row r="2428">
          <cell r="A2428">
            <v>100612</v>
          </cell>
        </row>
        <row r="2429">
          <cell r="A2429">
            <v>100613</v>
          </cell>
        </row>
        <row r="2430">
          <cell r="A2430">
            <v>100614</v>
          </cell>
        </row>
        <row r="2431">
          <cell r="A2431">
            <v>100615</v>
          </cell>
        </row>
        <row r="2432">
          <cell r="A2432">
            <v>100616</v>
          </cell>
        </row>
        <row r="2433">
          <cell r="A2433">
            <v>100617</v>
          </cell>
        </row>
        <row r="2434">
          <cell r="A2434">
            <v>100618</v>
          </cell>
        </row>
        <row r="2435">
          <cell r="A2435" t="str">
            <v>8.2</v>
          </cell>
        </row>
        <row r="2436">
          <cell r="A2436" t="str">
            <v>8.2.1</v>
          </cell>
        </row>
        <row r="2437">
          <cell r="A2437">
            <v>97660</v>
          </cell>
        </row>
        <row r="2438">
          <cell r="A2438">
            <v>90447</v>
          </cell>
        </row>
        <row r="2439">
          <cell r="A2439">
            <v>90456</v>
          </cell>
        </row>
        <row r="2440">
          <cell r="A2440">
            <v>90457</v>
          </cell>
        </row>
        <row r="2441">
          <cell r="A2441">
            <v>90458</v>
          </cell>
        </row>
        <row r="2442">
          <cell r="A2442" t="str">
            <v>8.2.2</v>
          </cell>
        </row>
        <row r="2443">
          <cell r="A2443">
            <v>101938</v>
          </cell>
        </row>
        <row r="2444">
          <cell r="A2444">
            <v>101489</v>
          </cell>
        </row>
        <row r="2445">
          <cell r="A2445">
            <v>101490</v>
          </cell>
        </row>
        <row r="2446">
          <cell r="A2446">
            <v>101491</v>
          </cell>
        </row>
        <row r="2447">
          <cell r="A2447">
            <v>101492</v>
          </cell>
        </row>
        <row r="2448">
          <cell r="A2448">
            <v>101493</v>
          </cell>
        </row>
        <row r="2449">
          <cell r="A2449">
            <v>101494</v>
          </cell>
        </row>
        <row r="2450">
          <cell r="A2450">
            <v>101495</v>
          </cell>
        </row>
        <row r="2451">
          <cell r="A2451">
            <v>101496</v>
          </cell>
        </row>
        <row r="2452">
          <cell r="A2452">
            <v>101497</v>
          </cell>
        </row>
        <row r="2453">
          <cell r="A2453">
            <v>101498</v>
          </cell>
        </row>
        <row r="2454">
          <cell r="A2454">
            <v>101499</v>
          </cell>
        </row>
        <row r="2455">
          <cell r="A2455">
            <v>101500</v>
          </cell>
        </row>
        <row r="2456">
          <cell r="A2456">
            <v>101501</v>
          </cell>
        </row>
        <row r="2457">
          <cell r="A2457">
            <v>101502</v>
          </cell>
        </row>
        <row r="2458">
          <cell r="A2458">
            <v>101503</v>
          </cell>
        </row>
        <row r="2459">
          <cell r="A2459">
            <v>101504</v>
          </cell>
        </row>
        <row r="2460">
          <cell r="A2460">
            <v>101505</v>
          </cell>
        </row>
        <row r="2461">
          <cell r="A2461">
            <v>101506</v>
          </cell>
        </row>
        <row r="2462">
          <cell r="A2462">
            <v>101507</v>
          </cell>
        </row>
        <row r="2463">
          <cell r="A2463">
            <v>101508</v>
          </cell>
        </row>
        <row r="2464">
          <cell r="A2464">
            <v>101509</v>
          </cell>
        </row>
        <row r="2465">
          <cell r="A2465">
            <v>101510</v>
          </cell>
        </row>
        <row r="2466">
          <cell r="A2466">
            <v>101511</v>
          </cell>
        </row>
        <row r="2467">
          <cell r="A2467">
            <v>101512</v>
          </cell>
        </row>
        <row r="2468">
          <cell r="A2468">
            <v>101513</v>
          </cell>
        </row>
        <row r="2469">
          <cell r="A2469">
            <v>101514</v>
          </cell>
        </row>
        <row r="2470">
          <cell r="A2470">
            <v>101515</v>
          </cell>
        </row>
        <row r="2471">
          <cell r="A2471">
            <v>101516</v>
          </cell>
        </row>
        <row r="2472">
          <cell r="A2472">
            <v>101517</v>
          </cell>
        </row>
        <row r="2473">
          <cell r="A2473">
            <v>101518</v>
          </cell>
        </row>
        <row r="2474">
          <cell r="A2474">
            <v>101519</v>
          </cell>
        </row>
        <row r="2475">
          <cell r="A2475">
            <v>101520</v>
          </cell>
        </row>
        <row r="2476">
          <cell r="A2476">
            <v>101521</v>
          </cell>
        </row>
        <row r="2477">
          <cell r="A2477">
            <v>101522</v>
          </cell>
        </row>
        <row r="2478">
          <cell r="A2478">
            <v>101523</v>
          </cell>
        </row>
        <row r="2479">
          <cell r="A2479">
            <v>101524</v>
          </cell>
        </row>
        <row r="2480">
          <cell r="A2480">
            <v>101525</v>
          </cell>
        </row>
        <row r="2481">
          <cell r="A2481">
            <v>101526</v>
          </cell>
        </row>
        <row r="2482">
          <cell r="A2482">
            <v>101527</v>
          </cell>
        </row>
        <row r="2483">
          <cell r="A2483">
            <v>101528</v>
          </cell>
        </row>
        <row r="2484">
          <cell r="A2484">
            <v>101529</v>
          </cell>
        </row>
        <row r="2485">
          <cell r="A2485">
            <v>101530</v>
          </cell>
        </row>
        <row r="2486">
          <cell r="A2486">
            <v>101531</v>
          </cell>
        </row>
        <row r="2487">
          <cell r="A2487">
            <v>101532</v>
          </cell>
        </row>
        <row r="2488">
          <cell r="A2488">
            <v>101533</v>
          </cell>
        </row>
        <row r="2489">
          <cell r="A2489">
            <v>101534</v>
          </cell>
        </row>
        <row r="2490">
          <cell r="A2490">
            <v>101535</v>
          </cell>
        </row>
        <row r="2491">
          <cell r="A2491">
            <v>101536</v>
          </cell>
        </row>
        <row r="2492">
          <cell r="A2492" t="str">
            <v>16.105.000030.SER</v>
          </cell>
        </row>
        <row r="2493">
          <cell r="A2493" t="str">
            <v>16.105.000031.SER</v>
          </cell>
        </row>
        <row r="2494">
          <cell r="A2494" t="str">
            <v>16.105.000032.SER</v>
          </cell>
        </row>
        <row r="2495">
          <cell r="A2495" t="str">
            <v>16.105.000033.SER</v>
          </cell>
        </row>
        <row r="2496">
          <cell r="A2496" t="str">
            <v>16.105.000034.SER</v>
          </cell>
        </row>
        <row r="2497">
          <cell r="A2497" t="str">
            <v>16.105.000035.SER</v>
          </cell>
        </row>
        <row r="2498">
          <cell r="A2498" t="str">
            <v>8.2.3</v>
          </cell>
        </row>
        <row r="2499">
          <cell r="A2499" t="str">
            <v>8.2.3.1</v>
          </cell>
        </row>
        <row r="2500">
          <cell r="A2500">
            <v>96984</v>
          </cell>
        </row>
        <row r="2501">
          <cell r="A2501">
            <v>91831</v>
          </cell>
        </row>
        <row r="2502">
          <cell r="A2502">
            <v>91834</v>
          </cell>
        </row>
        <row r="2503">
          <cell r="A2503">
            <v>91836</v>
          </cell>
        </row>
        <row r="2504">
          <cell r="A2504">
            <v>91842</v>
          </cell>
        </row>
        <row r="2505">
          <cell r="A2505">
            <v>91844</v>
          </cell>
        </row>
        <row r="2506">
          <cell r="A2506">
            <v>91846</v>
          </cell>
        </row>
        <row r="2507">
          <cell r="A2507">
            <v>91852</v>
          </cell>
        </row>
        <row r="2508">
          <cell r="A2508">
            <v>91854</v>
          </cell>
        </row>
        <row r="2509">
          <cell r="A2509">
            <v>91856</v>
          </cell>
        </row>
        <row r="2510">
          <cell r="A2510">
            <v>91833</v>
          </cell>
        </row>
        <row r="2511">
          <cell r="A2511">
            <v>91835</v>
          </cell>
        </row>
        <row r="2512">
          <cell r="A2512">
            <v>91837</v>
          </cell>
        </row>
        <row r="2513">
          <cell r="A2513">
            <v>91843</v>
          </cell>
        </row>
        <row r="2514">
          <cell r="A2514">
            <v>91845</v>
          </cell>
        </row>
        <row r="2515">
          <cell r="A2515">
            <v>91847</v>
          </cell>
        </row>
        <row r="2516">
          <cell r="A2516">
            <v>91853</v>
          </cell>
        </row>
        <row r="2517">
          <cell r="A2517">
            <v>91855</v>
          </cell>
        </row>
        <row r="2518">
          <cell r="A2518">
            <v>91857</v>
          </cell>
        </row>
        <row r="2519">
          <cell r="A2519">
            <v>91874</v>
          </cell>
        </row>
        <row r="2520">
          <cell r="A2520">
            <v>91875</v>
          </cell>
        </row>
        <row r="2521">
          <cell r="A2521">
            <v>91876</v>
          </cell>
        </row>
        <row r="2522">
          <cell r="A2522">
            <v>91877</v>
          </cell>
        </row>
        <row r="2523">
          <cell r="A2523">
            <v>91878</v>
          </cell>
        </row>
        <row r="2524">
          <cell r="A2524">
            <v>91879</v>
          </cell>
        </row>
        <row r="2525">
          <cell r="A2525">
            <v>91880</v>
          </cell>
        </row>
        <row r="2526">
          <cell r="A2526">
            <v>91881</v>
          </cell>
        </row>
        <row r="2527">
          <cell r="A2527">
            <v>91882</v>
          </cell>
        </row>
        <row r="2528">
          <cell r="A2528">
            <v>91884</v>
          </cell>
        </row>
        <row r="2529">
          <cell r="A2529">
            <v>91885</v>
          </cell>
        </row>
        <row r="2530">
          <cell r="A2530">
            <v>91886</v>
          </cell>
        </row>
        <row r="2531">
          <cell r="A2531">
            <v>91887</v>
          </cell>
        </row>
        <row r="2532">
          <cell r="A2532">
            <v>91889</v>
          </cell>
        </row>
        <row r="2533">
          <cell r="A2533">
            <v>91890</v>
          </cell>
        </row>
        <row r="2534">
          <cell r="A2534">
            <v>91892</v>
          </cell>
        </row>
        <row r="2535">
          <cell r="A2535">
            <v>91893</v>
          </cell>
        </row>
        <row r="2536">
          <cell r="A2536">
            <v>91896</v>
          </cell>
        </row>
        <row r="2537">
          <cell r="A2537">
            <v>91898</v>
          </cell>
        </row>
        <row r="2538">
          <cell r="A2538">
            <v>91899</v>
          </cell>
        </row>
        <row r="2539">
          <cell r="A2539">
            <v>91901</v>
          </cell>
        </row>
        <row r="2540">
          <cell r="A2540">
            <v>91902</v>
          </cell>
        </row>
        <row r="2541">
          <cell r="A2541">
            <v>91895</v>
          </cell>
        </row>
        <row r="2542">
          <cell r="A2542">
            <v>91907</v>
          </cell>
        </row>
        <row r="2543">
          <cell r="A2543">
            <v>91919</v>
          </cell>
        </row>
        <row r="2544">
          <cell r="A2544">
            <v>91904</v>
          </cell>
        </row>
        <row r="2545">
          <cell r="A2545">
            <v>91905</v>
          </cell>
        </row>
        <row r="2546">
          <cell r="A2546">
            <v>91908</v>
          </cell>
        </row>
        <row r="2547">
          <cell r="A2547">
            <v>91910</v>
          </cell>
        </row>
        <row r="2548">
          <cell r="A2548">
            <v>91911</v>
          </cell>
        </row>
        <row r="2549">
          <cell r="A2549">
            <v>91913</v>
          </cell>
        </row>
        <row r="2550">
          <cell r="A2550">
            <v>91914</v>
          </cell>
        </row>
        <row r="2551">
          <cell r="A2551">
            <v>91916</v>
          </cell>
        </row>
        <row r="2552">
          <cell r="A2552">
            <v>91917</v>
          </cell>
        </row>
        <row r="2553">
          <cell r="A2553">
            <v>91920</v>
          </cell>
        </row>
        <row r="2554">
          <cell r="A2554">
            <v>91922</v>
          </cell>
        </row>
        <row r="2555">
          <cell r="A2555">
            <v>93013</v>
          </cell>
        </row>
        <row r="2556">
          <cell r="A2556">
            <v>93014</v>
          </cell>
        </row>
        <row r="2557">
          <cell r="A2557">
            <v>93015</v>
          </cell>
        </row>
        <row r="2558">
          <cell r="A2558">
            <v>93016</v>
          </cell>
        </row>
        <row r="2559">
          <cell r="A2559">
            <v>93017</v>
          </cell>
        </row>
        <row r="2560">
          <cell r="A2560">
            <v>93018</v>
          </cell>
        </row>
        <row r="2561">
          <cell r="A2561">
            <v>93020</v>
          </cell>
        </row>
        <row r="2562">
          <cell r="A2562">
            <v>93022</v>
          </cell>
        </row>
        <row r="2563">
          <cell r="A2563">
            <v>93024</v>
          </cell>
        </row>
        <row r="2564">
          <cell r="A2564">
            <v>93026</v>
          </cell>
        </row>
        <row r="2565">
          <cell r="A2565">
            <v>97559</v>
          </cell>
        </row>
        <row r="2566">
          <cell r="A2566">
            <v>97562</v>
          </cell>
        </row>
        <row r="2567">
          <cell r="A2567">
            <v>97564</v>
          </cell>
        </row>
        <row r="2568">
          <cell r="A2568" t="str">
            <v>8.2.3.2</v>
          </cell>
        </row>
        <row r="2569">
          <cell r="A2569">
            <v>91862</v>
          </cell>
        </row>
        <row r="2570">
          <cell r="A2570">
            <v>91863</v>
          </cell>
        </row>
        <row r="2571">
          <cell r="A2571">
            <v>91864</v>
          </cell>
        </row>
        <row r="2572">
          <cell r="A2572">
            <v>91865</v>
          </cell>
        </row>
        <row r="2573">
          <cell r="A2573">
            <v>91866</v>
          </cell>
        </row>
        <row r="2574">
          <cell r="A2574">
            <v>91867</v>
          </cell>
        </row>
        <row r="2575">
          <cell r="A2575">
            <v>91868</v>
          </cell>
        </row>
        <row r="2576">
          <cell r="A2576">
            <v>91869</v>
          </cell>
        </row>
        <row r="2577">
          <cell r="A2577">
            <v>91870</v>
          </cell>
        </row>
        <row r="2578">
          <cell r="A2578">
            <v>91871</v>
          </cell>
        </row>
        <row r="2579">
          <cell r="A2579">
            <v>91872</v>
          </cell>
        </row>
        <row r="2580">
          <cell r="A2580">
            <v>91873</v>
          </cell>
        </row>
        <row r="2581">
          <cell r="A2581">
            <v>93008</v>
          </cell>
        </row>
        <row r="2582">
          <cell r="A2582">
            <v>93009</v>
          </cell>
        </row>
        <row r="2583">
          <cell r="A2583">
            <v>93010</v>
          </cell>
        </row>
        <row r="2584">
          <cell r="A2584">
            <v>93011</v>
          </cell>
        </row>
        <row r="2585">
          <cell r="A2585">
            <v>93012</v>
          </cell>
        </row>
        <row r="2586">
          <cell r="A2586">
            <v>95726</v>
          </cell>
        </row>
        <row r="2587">
          <cell r="A2587">
            <v>95727</v>
          </cell>
        </row>
        <row r="2588">
          <cell r="A2588">
            <v>95728</v>
          </cell>
        </row>
        <row r="2589">
          <cell r="A2589">
            <v>95729</v>
          </cell>
        </row>
        <row r="2590">
          <cell r="A2590">
            <v>95730</v>
          </cell>
        </row>
        <row r="2591">
          <cell r="A2591">
            <v>95731</v>
          </cell>
        </row>
        <row r="2592">
          <cell r="A2592">
            <v>95733</v>
          </cell>
        </row>
        <row r="2593">
          <cell r="A2593">
            <v>95734</v>
          </cell>
        </row>
        <row r="2594">
          <cell r="A2594">
            <v>95735</v>
          </cell>
        </row>
        <row r="2595">
          <cell r="A2595">
            <v>95736</v>
          </cell>
        </row>
        <row r="2596">
          <cell r="A2596">
            <v>95738</v>
          </cell>
        </row>
        <row r="2597">
          <cell r="A2597">
            <v>95732</v>
          </cell>
        </row>
        <row r="2598">
          <cell r="A2598" t="str">
            <v>8.2.3.3</v>
          </cell>
        </row>
        <row r="2599">
          <cell r="A2599">
            <v>95745</v>
          </cell>
        </row>
        <row r="2600">
          <cell r="A2600">
            <v>95746</v>
          </cell>
        </row>
        <row r="2601">
          <cell r="A2601">
            <v>95747</v>
          </cell>
        </row>
        <row r="2602">
          <cell r="A2602">
            <v>95748</v>
          </cell>
        </row>
        <row r="2603">
          <cell r="A2603">
            <v>95749</v>
          </cell>
        </row>
        <row r="2604">
          <cell r="A2604">
            <v>95750</v>
          </cell>
        </row>
        <row r="2605">
          <cell r="A2605">
            <v>95751</v>
          </cell>
        </row>
        <row r="2606">
          <cell r="A2606">
            <v>95752</v>
          </cell>
        </row>
        <row r="2607">
          <cell r="A2607">
            <v>95753</v>
          </cell>
        </row>
        <row r="2608">
          <cell r="A2608">
            <v>95754</v>
          </cell>
        </row>
        <row r="2609">
          <cell r="A2609">
            <v>95755</v>
          </cell>
        </row>
        <row r="2610">
          <cell r="A2610">
            <v>95756</v>
          </cell>
        </row>
        <row r="2611">
          <cell r="A2611">
            <v>95757</v>
          </cell>
        </row>
        <row r="2612">
          <cell r="A2612">
            <v>95758</v>
          </cell>
        </row>
        <row r="2613">
          <cell r="A2613">
            <v>95759</v>
          </cell>
        </row>
        <row r="2614">
          <cell r="A2614">
            <v>95760</v>
          </cell>
        </row>
        <row r="2615">
          <cell r="A2615" t="str">
            <v>8.2.3.4</v>
          </cell>
        </row>
        <row r="2616">
          <cell r="A2616">
            <v>91839</v>
          </cell>
        </row>
        <row r="2617">
          <cell r="A2617">
            <v>91840</v>
          </cell>
        </row>
        <row r="2618">
          <cell r="A2618">
            <v>91841</v>
          </cell>
        </row>
        <row r="2619">
          <cell r="A2619">
            <v>91849</v>
          </cell>
        </row>
        <row r="2620">
          <cell r="A2620">
            <v>91850</v>
          </cell>
        </row>
        <row r="2621">
          <cell r="A2621">
            <v>91851</v>
          </cell>
        </row>
        <row r="2622">
          <cell r="A2622">
            <v>91859</v>
          </cell>
        </row>
        <row r="2623">
          <cell r="A2623">
            <v>91860</v>
          </cell>
        </row>
        <row r="2624">
          <cell r="A2624">
            <v>91861</v>
          </cell>
        </row>
        <row r="2625">
          <cell r="A2625">
            <v>97667</v>
          </cell>
        </row>
        <row r="2626">
          <cell r="A2626">
            <v>97668</v>
          </cell>
        </row>
        <row r="2627">
          <cell r="A2627">
            <v>97669</v>
          </cell>
        </row>
        <row r="2628">
          <cell r="A2628">
            <v>97670</v>
          </cell>
        </row>
        <row r="2629">
          <cell r="A2629" t="str">
            <v>8.2.5</v>
          </cell>
        </row>
        <row r="2630">
          <cell r="A2630" t="str">
            <v>8.2.5.1</v>
          </cell>
        </row>
        <row r="2631">
          <cell r="A2631">
            <v>91924</v>
          </cell>
        </row>
        <row r="2632">
          <cell r="A2632">
            <v>91926</v>
          </cell>
        </row>
        <row r="2633">
          <cell r="A2633">
            <v>91928</v>
          </cell>
        </row>
        <row r="2634">
          <cell r="A2634">
            <v>91930</v>
          </cell>
        </row>
        <row r="2635">
          <cell r="A2635">
            <v>91932</v>
          </cell>
        </row>
        <row r="2636">
          <cell r="A2636">
            <v>91934</v>
          </cell>
        </row>
        <row r="2637">
          <cell r="A2637">
            <v>92979</v>
          </cell>
        </row>
        <row r="2638">
          <cell r="A2638">
            <v>92981</v>
          </cell>
        </row>
        <row r="2639">
          <cell r="A2639" t="str">
            <v>8.2.5.2</v>
          </cell>
        </row>
        <row r="2640">
          <cell r="A2640">
            <v>91925</v>
          </cell>
        </row>
        <row r="2641">
          <cell r="A2641">
            <v>91927</v>
          </cell>
        </row>
        <row r="2642">
          <cell r="A2642">
            <v>91929</v>
          </cell>
        </row>
        <row r="2643">
          <cell r="A2643">
            <v>91931</v>
          </cell>
        </row>
        <row r="2644">
          <cell r="A2644">
            <v>91933</v>
          </cell>
        </row>
        <row r="2645">
          <cell r="A2645">
            <v>91935</v>
          </cell>
        </row>
        <row r="2646">
          <cell r="A2646">
            <v>92980</v>
          </cell>
        </row>
        <row r="2647">
          <cell r="A2647">
            <v>92982</v>
          </cell>
        </row>
        <row r="2648">
          <cell r="A2648">
            <v>92984</v>
          </cell>
        </row>
        <row r="2649">
          <cell r="A2649">
            <v>92986</v>
          </cell>
        </row>
        <row r="2650">
          <cell r="A2650">
            <v>92988</v>
          </cell>
        </row>
        <row r="2651">
          <cell r="A2651">
            <v>92990</v>
          </cell>
        </row>
        <row r="2652">
          <cell r="A2652">
            <v>92992</v>
          </cell>
        </row>
        <row r="2653">
          <cell r="A2653">
            <v>92994</v>
          </cell>
        </row>
        <row r="2654">
          <cell r="A2654">
            <v>92996</v>
          </cell>
        </row>
        <row r="2655">
          <cell r="A2655">
            <v>92998</v>
          </cell>
        </row>
        <row r="2656">
          <cell r="A2656">
            <v>93000</v>
          </cell>
        </row>
        <row r="2657">
          <cell r="A2657">
            <v>93002</v>
          </cell>
        </row>
        <row r="2658">
          <cell r="A2658">
            <v>101884</v>
          </cell>
        </row>
        <row r="2659">
          <cell r="A2659">
            <v>101885</v>
          </cell>
        </row>
        <row r="2660">
          <cell r="A2660">
            <v>101886</v>
          </cell>
        </row>
        <row r="2661">
          <cell r="A2661">
            <v>101887</v>
          </cell>
        </row>
        <row r="2662">
          <cell r="A2662">
            <v>101888</v>
          </cell>
        </row>
        <row r="2663">
          <cell r="A2663">
            <v>101889</v>
          </cell>
        </row>
        <row r="2664">
          <cell r="A2664">
            <v>101560</v>
          </cell>
        </row>
        <row r="2665">
          <cell r="A2665">
            <v>101561</v>
          </cell>
        </row>
        <row r="2666">
          <cell r="A2666">
            <v>101562</v>
          </cell>
        </row>
        <row r="2667">
          <cell r="A2667">
            <v>101563</v>
          </cell>
        </row>
        <row r="2668">
          <cell r="A2668">
            <v>101564</v>
          </cell>
        </row>
        <row r="2669">
          <cell r="A2669">
            <v>101565</v>
          </cell>
        </row>
        <row r="2670">
          <cell r="A2670">
            <v>101567</v>
          </cell>
        </row>
        <row r="2671">
          <cell r="A2671">
            <v>101568</v>
          </cell>
        </row>
        <row r="2672">
          <cell r="A2672" t="str">
            <v>8.2.6</v>
          </cell>
        </row>
        <row r="2673">
          <cell r="A2673" t="str">
            <v>8.2.6.1</v>
          </cell>
        </row>
        <row r="2674">
          <cell r="A2674">
            <v>95777</v>
          </cell>
        </row>
        <row r="2675">
          <cell r="A2675">
            <v>95778</v>
          </cell>
        </row>
        <row r="2676">
          <cell r="A2676">
            <v>95779</v>
          </cell>
        </row>
        <row r="2677">
          <cell r="A2677">
            <v>95780</v>
          </cell>
        </row>
        <row r="2678">
          <cell r="A2678">
            <v>95781</v>
          </cell>
        </row>
        <row r="2679">
          <cell r="A2679">
            <v>95782</v>
          </cell>
        </row>
        <row r="2680">
          <cell r="A2680">
            <v>95785</v>
          </cell>
        </row>
        <row r="2681">
          <cell r="A2681">
            <v>95787</v>
          </cell>
        </row>
        <row r="2682">
          <cell r="A2682">
            <v>95789</v>
          </cell>
        </row>
        <row r="2683">
          <cell r="A2683">
            <v>95791</v>
          </cell>
        </row>
        <row r="2684">
          <cell r="A2684">
            <v>95795</v>
          </cell>
        </row>
        <row r="2685">
          <cell r="A2685">
            <v>95796</v>
          </cell>
        </row>
        <row r="2686">
          <cell r="A2686">
            <v>95797</v>
          </cell>
        </row>
        <row r="2687">
          <cell r="A2687">
            <v>95801</v>
          </cell>
        </row>
        <row r="2688">
          <cell r="A2688">
            <v>95802</v>
          </cell>
        </row>
        <row r="2689">
          <cell r="A2689">
            <v>95803</v>
          </cell>
        </row>
        <row r="2690">
          <cell r="A2690" t="str">
            <v>8.2.6.2</v>
          </cell>
        </row>
        <row r="2691">
          <cell r="A2691">
            <v>95804</v>
          </cell>
        </row>
        <row r="2692">
          <cell r="A2692">
            <v>95805</v>
          </cell>
        </row>
        <row r="2693">
          <cell r="A2693">
            <v>95806</v>
          </cell>
        </row>
        <row r="2694">
          <cell r="A2694">
            <v>95807</v>
          </cell>
        </row>
        <row r="2695">
          <cell r="A2695">
            <v>95808</v>
          </cell>
        </row>
        <row r="2696">
          <cell r="A2696">
            <v>95809</v>
          </cell>
        </row>
        <row r="2697">
          <cell r="A2697">
            <v>95810</v>
          </cell>
        </row>
        <row r="2698">
          <cell r="A2698">
            <v>95811</v>
          </cell>
        </row>
        <row r="2699">
          <cell r="A2699">
            <v>95812</v>
          </cell>
        </row>
        <row r="2700">
          <cell r="A2700">
            <v>95813</v>
          </cell>
        </row>
        <row r="2701">
          <cell r="A2701">
            <v>95814</v>
          </cell>
        </row>
        <row r="2702">
          <cell r="A2702">
            <v>95815</v>
          </cell>
        </row>
        <row r="2703">
          <cell r="A2703">
            <v>95816</v>
          </cell>
        </row>
        <row r="2704">
          <cell r="A2704">
            <v>95817</v>
          </cell>
        </row>
        <row r="2705">
          <cell r="A2705">
            <v>95818</v>
          </cell>
        </row>
        <row r="2706">
          <cell r="A2706" t="str">
            <v>8.2.8</v>
          </cell>
        </row>
        <row r="2707">
          <cell r="A2707">
            <v>91936</v>
          </cell>
        </row>
        <row r="2708">
          <cell r="A2708">
            <v>91937</v>
          </cell>
        </row>
        <row r="2709">
          <cell r="A2709">
            <v>91939</v>
          </cell>
        </row>
        <row r="2710">
          <cell r="A2710">
            <v>91940</v>
          </cell>
        </row>
        <row r="2711">
          <cell r="A2711">
            <v>91941</v>
          </cell>
        </row>
        <row r="2712">
          <cell r="A2712">
            <v>91942</v>
          </cell>
        </row>
        <row r="2713">
          <cell r="A2713">
            <v>91943</v>
          </cell>
        </row>
        <row r="2714">
          <cell r="A2714">
            <v>91944</v>
          </cell>
        </row>
        <row r="2715">
          <cell r="A2715">
            <v>92865</v>
          </cell>
        </row>
        <row r="2716">
          <cell r="A2716">
            <v>92866</v>
          </cell>
        </row>
        <row r="2717">
          <cell r="A2717">
            <v>92867</v>
          </cell>
        </row>
        <row r="2718">
          <cell r="A2718">
            <v>92868</v>
          </cell>
        </row>
        <row r="2719">
          <cell r="A2719">
            <v>92869</v>
          </cell>
        </row>
        <row r="2720">
          <cell r="A2720">
            <v>92870</v>
          </cell>
        </row>
        <row r="2721">
          <cell r="A2721">
            <v>92871</v>
          </cell>
        </row>
        <row r="2722">
          <cell r="A2722">
            <v>92872</v>
          </cell>
        </row>
        <row r="2723">
          <cell r="A2723">
            <v>97886</v>
          </cell>
        </row>
        <row r="2724">
          <cell r="A2724">
            <v>97887</v>
          </cell>
        </row>
        <row r="2725">
          <cell r="A2725">
            <v>97888</v>
          </cell>
        </row>
        <row r="2726">
          <cell r="A2726">
            <v>97889</v>
          </cell>
        </row>
        <row r="2727">
          <cell r="A2727">
            <v>97890</v>
          </cell>
        </row>
        <row r="2728">
          <cell r="A2728">
            <v>97933</v>
          </cell>
        </row>
        <row r="2729">
          <cell r="A2729">
            <v>97947</v>
          </cell>
        </row>
        <row r="2730">
          <cell r="A2730">
            <v>97948</v>
          </cell>
        </row>
        <row r="2731">
          <cell r="A2731">
            <v>97953</v>
          </cell>
        </row>
        <row r="2732">
          <cell r="A2732">
            <v>97955</v>
          </cell>
        </row>
        <row r="2733">
          <cell r="A2733">
            <v>97891</v>
          </cell>
        </row>
        <row r="2734">
          <cell r="A2734">
            <v>97892</v>
          </cell>
        </row>
        <row r="2735">
          <cell r="A2735">
            <v>97893</v>
          </cell>
        </row>
        <row r="2736">
          <cell r="A2736">
            <v>97894</v>
          </cell>
        </row>
        <row r="2737">
          <cell r="A2737">
            <v>97881</v>
          </cell>
        </row>
        <row r="2738">
          <cell r="A2738">
            <v>97882</v>
          </cell>
        </row>
        <row r="2739">
          <cell r="A2739">
            <v>97883</v>
          </cell>
        </row>
        <row r="2740">
          <cell r="A2740">
            <v>97884</v>
          </cell>
        </row>
        <row r="2741">
          <cell r="A2741">
            <v>97885</v>
          </cell>
        </row>
        <row r="2742">
          <cell r="A2742">
            <v>91945</v>
          </cell>
        </row>
        <row r="2743">
          <cell r="A2743">
            <v>91946</v>
          </cell>
        </row>
        <row r="2744">
          <cell r="A2744">
            <v>91947</v>
          </cell>
        </row>
        <row r="2745">
          <cell r="A2745">
            <v>91949</v>
          </cell>
        </row>
        <row r="2746">
          <cell r="A2746">
            <v>91950</v>
          </cell>
        </row>
        <row r="2747">
          <cell r="A2747">
            <v>91951</v>
          </cell>
        </row>
        <row r="2748">
          <cell r="A2748" t="str">
            <v>8.2.9</v>
          </cell>
        </row>
        <row r="2749">
          <cell r="A2749">
            <v>101946</v>
          </cell>
        </row>
        <row r="2750">
          <cell r="A2750">
            <v>97362</v>
          </cell>
        </row>
        <row r="2751">
          <cell r="A2751">
            <v>97359</v>
          </cell>
        </row>
        <row r="2752">
          <cell r="A2752">
            <v>97360</v>
          </cell>
        </row>
        <row r="2753">
          <cell r="A2753">
            <v>97361</v>
          </cell>
        </row>
        <row r="2754">
          <cell r="A2754">
            <v>101875</v>
          </cell>
        </row>
        <row r="2755">
          <cell r="A2755">
            <v>101876</v>
          </cell>
        </row>
        <row r="2756">
          <cell r="A2756">
            <v>101877</v>
          </cell>
        </row>
        <row r="2757">
          <cell r="A2757">
            <v>101878</v>
          </cell>
        </row>
        <row r="2758">
          <cell r="A2758">
            <v>101879</v>
          </cell>
        </row>
        <row r="2759">
          <cell r="A2759">
            <v>101880</v>
          </cell>
        </row>
        <row r="2760">
          <cell r="A2760">
            <v>101881</v>
          </cell>
        </row>
        <row r="2761">
          <cell r="A2761">
            <v>101882</v>
          </cell>
        </row>
        <row r="2762">
          <cell r="A2762">
            <v>101883</v>
          </cell>
        </row>
        <row r="2763">
          <cell r="A2763" t="str">
            <v>8.2.10</v>
          </cell>
        </row>
        <row r="2764">
          <cell r="A2764">
            <v>101901</v>
          </cell>
        </row>
        <row r="2765">
          <cell r="A2765">
            <v>101902</v>
          </cell>
        </row>
        <row r="2766">
          <cell r="A2766">
            <v>101903</v>
          </cell>
        </row>
        <row r="2767">
          <cell r="A2767">
            <v>101904</v>
          </cell>
        </row>
        <row r="2768">
          <cell r="A2768" t="str">
            <v>8.2.11</v>
          </cell>
        </row>
        <row r="2769">
          <cell r="A2769" t="str">
            <v>8.2.11.1</v>
          </cell>
        </row>
        <row r="2770">
          <cell r="A2770">
            <v>93653</v>
          </cell>
        </row>
        <row r="2771">
          <cell r="A2771">
            <v>93654</v>
          </cell>
        </row>
        <row r="2772">
          <cell r="A2772">
            <v>93655</v>
          </cell>
        </row>
        <row r="2773">
          <cell r="A2773">
            <v>93656</v>
          </cell>
        </row>
        <row r="2774">
          <cell r="A2774">
            <v>93657</v>
          </cell>
        </row>
        <row r="2775">
          <cell r="A2775">
            <v>93658</v>
          </cell>
        </row>
        <row r="2776">
          <cell r="A2776">
            <v>93659</v>
          </cell>
        </row>
        <row r="2777">
          <cell r="A2777">
            <v>101890</v>
          </cell>
        </row>
        <row r="2778">
          <cell r="A2778">
            <v>101891</v>
          </cell>
        </row>
        <row r="2779">
          <cell r="A2779" t="str">
            <v>8.2.11.2</v>
          </cell>
        </row>
        <row r="2780">
          <cell r="A2780">
            <v>93660</v>
          </cell>
        </row>
        <row r="2781">
          <cell r="A2781">
            <v>93661</v>
          </cell>
        </row>
        <row r="2782">
          <cell r="A2782">
            <v>93662</v>
          </cell>
        </row>
        <row r="2783">
          <cell r="A2783">
            <v>93663</v>
          </cell>
        </row>
        <row r="2784">
          <cell r="A2784">
            <v>93664</v>
          </cell>
        </row>
        <row r="2785">
          <cell r="A2785">
            <v>93665</v>
          </cell>
        </row>
        <row r="2786">
          <cell r="A2786">
            <v>93666</v>
          </cell>
        </row>
        <row r="2787">
          <cell r="A2787">
            <v>101892</v>
          </cell>
        </row>
        <row r="2788">
          <cell r="A2788" t="str">
            <v>8.2.11.3</v>
          </cell>
        </row>
        <row r="2789">
          <cell r="A2789">
            <v>93667</v>
          </cell>
        </row>
        <row r="2790">
          <cell r="A2790">
            <v>93668</v>
          </cell>
        </row>
        <row r="2791">
          <cell r="A2791">
            <v>93669</v>
          </cell>
        </row>
        <row r="2792">
          <cell r="A2792">
            <v>93670</v>
          </cell>
        </row>
        <row r="2793">
          <cell r="A2793">
            <v>93671</v>
          </cell>
        </row>
        <row r="2794">
          <cell r="A2794">
            <v>93672</v>
          </cell>
        </row>
        <row r="2795">
          <cell r="A2795">
            <v>93673</v>
          </cell>
        </row>
        <row r="2796">
          <cell r="A2796">
            <v>101893</v>
          </cell>
        </row>
        <row r="2797">
          <cell r="A2797">
            <v>101894</v>
          </cell>
        </row>
        <row r="2798">
          <cell r="A2798" t="str">
            <v>8.2.11.4</v>
          </cell>
        </row>
        <row r="2799">
          <cell r="A2799">
            <v>101663</v>
          </cell>
        </row>
        <row r="2800">
          <cell r="A2800">
            <v>101664</v>
          </cell>
        </row>
        <row r="2801">
          <cell r="A2801">
            <v>101665</v>
          </cell>
        </row>
        <row r="2802">
          <cell r="A2802">
            <v>101895</v>
          </cell>
        </row>
        <row r="2803">
          <cell r="A2803">
            <v>101896</v>
          </cell>
        </row>
        <row r="2804">
          <cell r="A2804">
            <v>101897</v>
          </cell>
        </row>
        <row r="2805">
          <cell r="A2805">
            <v>101898</v>
          </cell>
        </row>
        <row r="2806">
          <cell r="A2806">
            <v>101899</v>
          </cell>
        </row>
        <row r="2807">
          <cell r="A2807">
            <v>101900</v>
          </cell>
        </row>
        <row r="2808">
          <cell r="A2808" t="str">
            <v>8.2.12</v>
          </cell>
        </row>
        <row r="2809">
          <cell r="A2809" t="str">
            <v>8.2.12.1</v>
          </cell>
        </row>
        <row r="2810">
          <cell r="A2810">
            <v>91952</v>
          </cell>
        </row>
        <row r="2811">
          <cell r="A2811">
            <v>91953</v>
          </cell>
        </row>
        <row r="2812">
          <cell r="A2812">
            <v>91956</v>
          </cell>
        </row>
        <row r="2813">
          <cell r="A2813">
            <v>91957</v>
          </cell>
        </row>
        <row r="2814">
          <cell r="A2814">
            <v>91958</v>
          </cell>
        </row>
        <row r="2815">
          <cell r="A2815">
            <v>91959</v>
          </cell>
        </row>
        <row r="2816">
          <cell r="A2816">
            <v>91962</v>
          </cell>
        </row>
        <row r="2817">
          <cell r="A2817">
            <v>91963</v>
          </cell>
        </row>
        <row r="2818">
          <cell r="A2818">
            <v>91964</v>
          </cell>
        </row>
        <row r="2819">
          <cell r="A2819">
            <v>91965</v>
          </cell>
        </row>
        <row r="2820">
          <cell r="A2820">
            <v>91966</v>
          </cell>
        </row>
        <row r="2821">
          <cell r="A2821">
            <v>91967</v>
          </cell>
        </row>
        <row r="2822">
          <cell r="A2822">
            <v>91970</v>
          </cell>
        </row>
        <row r="2823">
          <cell r="A2823">
            <v>91971</v>
          </cell>
        </row>
        <row r="2824">
          <cell r="A2824">
            <v>91972</v>
          </cell>
        </row>
        <row r="2825">
          <cell r="A2825">
            <v>91973</v>
          </cell>
        </row>
        <row r="2826">
          <cell r="A2826">
            <v>91974</v>
          </cell>
        </row>
        <row r="2827">
          <cell r="A2827">
            <v>91975</v>
          </cell>
        </row>
        <row r="2828">
          <cell r="A2828">
            <v>91976</v>
          </cell>
        </row>
        <row r="2829">
          <cell r="A2829">
            <v>91977</v>
          </cell>
        </row>
        <row r="2830">
          <cell r="A2830">
            <v>92022</v>
          </cell>
        </row>
        <row r="2831">
          <cell r="A2831">
            <v>92023</v>
          </cell>
        </row>
        <row r="2832">
          <cell r="A2832">
            <v>92024</v>
          </cell>
        </row>
        <row r="2833">
          <cell r="A2833">
            <v>92025</v>
          </cell>
        </row>
        <row r="2834">
          <cell r="A2834">
            <v>92026</v>
          </cell>
        </row>
        <row r="2835">
          <cell r="A2835">
            <v>92027</v>
          </cell>
        </row>
        <row r="2836">
          <cell r="A2836">
            <v>92034</v>
          </cell>
        </row>
        <row r="2837">
          <cell r="A2837">
            <v>92035</v>
          </cell>
        </row>
        <row r="2838">
          <cell r="A2838" t="str">
            <v>8.2.12.2</v>
          </cell>
        </row>
        <row r="2839">
          <cell r="A2839">
            <v>91954</v>
          </cell>
        </row>
        <row r="2840">
          <cell r="A2840">
            <v>91955</v>
          </cell>
        </row>
        <row r="2841">
          <cell r="A2841">
            <v>91960</v>
          </cell>
        </row>
        <row r="2842">
          <cell r="A2842">
            <v>91961</v>
          </cell>
        </row>
        <row r="2843">
          <cell r="A2843">
            <v>91968</v>
          </cell>
        </row>
        <row r="2844">
          <cell r="A2844">
            <v>91969</v>
          </cell>
        </row>
        <row r="2845">
          <cell r="A2845">
            <v>92028</v>
          </cell>
        </row>
        <row r="2846">
          <cell r="A2846">
            <v>92029</v>
          </cell>
        </row>
        <row r="2847">
          <cell r="A2847">
            <v>92030</v>
          </cell>
        </row>
        <row r="2848">
          <cell r="A2848">
            <v>92031</v>
          </cell>
        </row>
        <row r="2849">
          <cell r="A2849">
            <v>92032</v>
          </cell>
        </row>
        <row r="2850">
          <cell r="A2850">
            <v>92033</v>
          </cell>
        </row>
        <row r="2851">
          <cell r="A2851" t="str">
            <v>8.2.12.3</v>
          </cell>
        </row>
        <row r="2852">
          <cell r="A2852">
            <v>91978</v>
          </cell>
        </row>
        <row r="2853">
          <cell r="A2853">
            <v>91979</v>
          </cell>
        </row>
        <row r="2854">
          <cell r="A2854" t="str">
            <v>8.2.12.4</v>
          </cell>
        </row>
        <row r="2855">
          <cell r="A2855">
            <v>91980</v>
          </cell>
        </row>
        <row r="2856">
          <cell r="A2856">
            <v>91981</v>
          </cell>
        </row>
        <row r="2857">
          <cell r="A2857" t="str">
            <v>8.2.12.6</v>
          </cell>
        </row>
        <row r="2858">
          <cell r="A2858">
            <v>91978</v>
          </cell>
        </row>
        <row r="2859">
          <cell r="A2859">
            <v>91979</v>
          </cell>
        </row>
        <row r="2860">
          <cell r="A2860">
            <v>91980</v>
          </cell>
        </row>
        <row r="2861">
          <cell r="A2861">
            <v>91981</v>
          </cell>
        </row>
        <row r="2862">
          <cell r="A2862">
            <v>91982</v>
          </cell>
        </row>
        <row r="2863">
          <cell r="A2863">
            <v>91983</v>
          </cell>
        </row>
        <row r="2864">
          <cell r="A2864">
            <v>91984</v>
          </cell>
        </row>
        <row r="2865">
          <cell r="A2865">
            <v>91985</v>
          </cell>
        </row>
        <row r="2866">
          <cell r="A2866">
            <v>91986</v>
          </cell>
        </row>
        <row r="2867">
          <cell r="A2867">
            <v>91987</v>
          </cell>
        </row>
        <row r="2868">
          <cell r="A2868">
            <v>91988</v>
          </cell>
        </row>
        <row r="2869">
          <cell r="A2869">
            <v>91989</v>
          </cell>
        </row>
        <row r="2870">
          <cell r="A2870" t="str">
            <v>8.2.13</v>
          </cell>
        </row>
        <row r="2871">
          <cell r="A2871">
            <v>91990</v>
          </cell>
        </row>
        <row r="2872">
          <cell r="A2872">
            <v>91991</v>
          </cell>
        </row>
        <row r="2873">
          <cell r="A2873">
            <v>91992</v>
          </cell>
        </row>
        <row r="2874">
          <cell r="A2874">
            <v>91993</v>
          </cell>
        </row>
        <row r="2875">
          <cell r="A2875">
            <v>91994</v>
          </cell>
        </row>
        <row r="2876">
          <cell r="A2876">
            <v>91995</v>
          </cell>
        </row>
        <row r="2877">
          <cell r="A2877">
            <v>91996</v>
          </cell>
        </row>
        <row r="2878">
          <cell r="A2878">
            <v>91997</v>
          </cell>
        </row>
        <row r="2879">
          <cell r="A2879">
            <v>91998</v>
          </cell>
        </row>
        <row r="2880">
          <cell r="A2880">
            <v>91999</v>
          </cell>
        </row>
        <row r="2881">
          <cell r="A2881">
            <v>92000</v>
          </cell>
        </row>
        <row r="2882">
          <cell r="A2882">
            <v>92001</v>
          </cell>
        </row>
        <row r="2883">
          <cell r="A2883">
            <v>92002</v>
          </cell>
        </row>
        <row r="2884">
          <cell r="A2884">
            <v>92003</v>
          </cell>
        </row>
        <row r="2885">
          <cell r="A2885">
            <v>92004</v>
          </cell>
        </row>
        <row r="2886">
          <cell r="A2886">
            <v>92005</v>
          </cell>
        </row>
        <row r="2887">
          <cell r="A2887">
            <v>92006</v>
          </cell>
        </row>
        <row r="2888">
          <cell r="A2888">
            <v>92007</v>
          </cell>
        </row>
        <row r="2889">
          <cell r="A2889">
            <v>92008</v>
          </cell>
        </row>
        <row r="2890">
          <cell r="A2890">
            <v>92009</v>
          </cell>
        </row>
        <row r="2891">
          <cell r="A2891">
            <v>92010</v>
          </cell>
        </row>
        <row r="2892">
          <cell r="A2892">
            <v>92011</v>
          </cell>
        </row>
        <row r="2893">
          <cell r="A2893">
            <v>92012</v>
          </cell>
        </row>
        <row r="2894">
          <cell r="A2894">
            <v>92013</v>
          </cell>
        </row>
        <row r="2895">
          <cell r="A2895">
            <v>92014</v>
          </cell>
        </row>
        <row r="2896">
          <cell r="A2896">
            <v>92015</v>
          </cell>
        </row>
        <row r="2897">
          <cell r="A2897">
            <v>92016</v>
          </cell>
        </row>
        <row r="2898">
          <cell r="A2898">
            <v>92017</v>
          </cell>
        </row>
        <row r="2899">
          <cell r="A2899">
            <v>92018</v>
          </cell>
        </row>
        <row r="2900">
          <cell r="A2900">
            <v>92019</v>
          </cell>
        </row>
        <row r="2901">
          <cell r="A2901">
            <v>92020</v>
          </cell>
        </row>
        <row r="2902">
          <cell r="A2902">
            <v>92021</v>
          </cell>
        </row>
        <row r="2903">
          <cell r="A2903" t="str">
            <v>8.2.14</v>
          </cell>
        </row>
        <row r="2904">
          <cell r="A2904">
            <v>93141</v>
          </cell>
        </row>
        <row r="2905">
          <cell r="A2905">
            <v>93142</v>
          </cell>
        </row>
        <row r="2906">
          <cell r="A2906">
            <v>93143</v>
          </cell>
        </row>
        <row r="2907">
          <cell r="A2907">
            <v>93144</v>
          </cell>
        </row>
        <row r="2908">
          <cell r="A2908">
            <v>93145</v>
          </cell>
        </row>
        <row r="2909">
          <cell r="A2909">
            <v>93146</v>
          </cell>
        </row>
        <row r="2910">
          <cell r="A2910">
            <v>93147</v>
          </cell>
        </row>
        <row r="2911">
          <cell r="A2911" t="str">
            <v>8.2.15</v>
          </cell>
        </row>
        <row r="2912">
          <cell r="A2912">
            <v>93128</v>
          </cell>
        </row>
        <row r="2913">
          <cell r="A2913">
            <v>93137</v>
          </cell>
        </row>
        <row r="2914">
          <cell r="A2914">
            <v>93138</v>
          </cell>
        </row>
        <row r="2915">
          <cell r="A2915">
            <v>93139</v>
          </cell>
        </row>
        <row r="2916">
          <cell r="A2916">
            <v>93140</v>
          </cell>
        </row>
        <row r="2917">
          <cell r="A2917" t="str">
            <v>8.2.16</v>
          </cell>
        </row>
        <row r="2918">
          <cell r="A2918">
            <v>97595</v>
          </cell>
        </row>
        <row r="2919">
          <cell r="A2919">
            <v>97596</v>
          </cell>
        </row>
        <row r="2920">
          <cell r="A2920">
            <v>97597</v>
          </cell>
        </row>
        <row r="2921">
          <cell r="A2921">
            <v>97598</v>
          </cell>
        </row>
        <row r="2922">
          <cell r="A2922" t="str">
            <v>8.2.17</v>
          </cell>
        </row>
        <row r="2923">
          <cell r="A2923" t="str">
            <v>8.2.18</v>
          </cell>
        </row>
        <row r="2924">
          <cell r="A2924">
            <v>97599</v>
          </cell>
        </row>
        <row r="2925">
          <cell r="A2925">
            <v>97583</v>
          </cell>
        </row>
        <row r="2926">
          <cell r="A2926">
            <v>101662</v>
          </cell>
        </row>
        <row r="2927">
          <cell r="A2927">
            <v>101652</v>
          </cell>
        </row>
        <row r="2928">
          <cell r="A2928">
            <v>101653</v>
          </cell>
        </row>
        <row r="2929">
          <cell r="A2929">
            <v>97584</v>
          </cell>
        </row>
        <row r="2930">
          <cell r="A2930">
            <v>97585</v>
          </cell>
        </row>
        <row r="2931">
          <cell r="A2931">
            <v>97586</v>
          </cell>
        </row>
        <row r="2932">
          <cell r="A2932">
            <v>97587</v>
          </cell>
        </row>
        <row r="2933">
          <cell r="A2933">
            <v>97589</v>
          </cell>
        </row>
        <row r="2934">
          <cell r="A2934">
            <v>97590</v>
          </cell>
        </row>
        <row r="2935">
          <cell r="A2935">
            <v>97591</v>
          </cell>
        </row>
        <row r="2936">
          <cell r="A2936">
            <v>97593</v>
          </cell>
        </row>
        <row r="2937">
          <cell r="A2937">
            <v>97594</v>
          </cell>
        </row>
        <row r="2938">
          <cell r="A2938" t="str">
            <v>8.2.19</v>
          </cell>
        </row>
        <row r="2939">
          <cell r="A2939">
            <v>101666</v>
          </cell>
        </row>
        <row r="2940">
          <cell r="A2940">
            <v>97600</v>
          </cell>
        </row>
        <row r="2941">
          <cell r="A2941">
            <v>97601</v>
          </cell>
        </row>
        <row r="2942">
          <cell r="A2942" t="str">
            <v>8.2.20</v>
          </cell>
        </row>
        <row r="2943">
          <cell r="A2943" t="str">
            <v>8.2.20.2</v>
          </cell>
        </row>
        <row r="2944">
          <cell r="A2944">
            <v>97611</v>
          </cell>
        </row>
        <row r="2945">
          <cell r="A2945">
            <v>97612</v>
          </cell>
        </row>
        <row r="2946">
          <cell r="A2946">
            <v>97615</v>
          </cell>
        </row>
        <row r="2947">
          <cell r="A2947">
            <v>97616</v>
          </cell>
        </row>
        <row r="2948">
          <cell r="A2948">
            <v>97617</v>
          </cell>
        </row>
        <row r="2949">
          <cell r="A2949">
            <v>97618</v>
          </cell>
        </row>
        <row r="2950">
          <cell r="A2950" t="str">
            <v>8.2.20.3</v>
          </cell>
        </row>
        <row r="2951">
          <cell r="A2951">
            <v>97613</v>
          </cell>
        </row>
        <row r="2952">
          <cell r="A2952">
            <v>97614</v>
          </cell>
        </row>
        <row r="2953">
          <cell r="A2953">
            <v>101648</v>
          </cell>
        </row>
        <row r="2954">
          <cell r="A2954">
            <v>101649</v>
          </cell>
        </row>
        <row r="2955">
          <cell r="A2955">
            <v>101650</v>
          </cell>
        </row>
        <row r="2956">
          <cell r="A2956">
            <v>101640</v>
          </cell>
        </row>
        <row r="2957">
          <cell r="A2957">
            <v>101641</v>
          </cell>
        </row>
        <row r="2958">
          <cell r="A2958">
            <v>101642</v>
          </cell>
        </row>
        <row r="2959">
          <cell r="A2959">
            <v>101643</v>
          </cell>
        </row>
        <row r="2960">
          <cell r="A2960">
            <v>101644</v>
          </cell>
        </row>
        <row r="2961">
          <cell r="A2961" t="str">
            <v>8.2.20.4</v>
          </cell>
        </row>
        <row r="2962">
          <cell r="A2962">
            <v>101645</v>
          </cell>
        </row>
        <row r="2963">
          <cell r="A2963">
            <v>101646</v>
          </cell>
        </row>
        <row r="2964">
          <cell r="A2964">
            <v>101647</v>
          </cell>
        </row>
        <row r="2965">
          <cell r="A2965" t="str">
            <v>8.2.20.5</v>
          </cell>
        </row>
        <row r="2966">
          <cell r="A2966">
            <v>102085</v>
          </cell>
        </row>
        <row r="2967">
          <cell r="A2967">
            <v>97605</v>
          </cell>
        </row>
        <row r="2968">
          <cell r="A2968">
            <v>101654</v>
          </cell>
        </row>
        <row r="2969">
          <cell r="A2969">
            <v>101655</v>
          </cell>
        </row>
        <row r="2970">
          <cell r="A2970">
            <v>101656</v>
          </cell>
        </row>
        <row r="2971">
          <cell r="A2971">
            <v>101657</v>
          </cell>
        </row>
        <row r="2972">
          <cell r="A2972">
            <v>101658</v>
          </cell>
        </row>
        <row r="2973">
          <cell r="A2973">
            <v>101659</v>
          </cell>
        </row>
        <row r="2974">
          <cell r="A2974">
            <v>101660</v>
          </cell>
        </row>
        <row r="2975">
          <cell r="A2975">
            <v>97606</v>
          </cell>
        </row>
        <row r="2976">
          <cell r="A2976">
            <v>97607</v>
          </cell>
        </row>
        <row r="2977">
          <cell r="A2977">
            <v>97608</v>
          </cell>
        </row>
        <row r="2978">
          <cell r="A2978">
            <v>100902</v>
          </cell>
        </row>
        <row r="2979">
          <cell r="A2979">
            <v>100903</v>
          </cell>
        </row>
        <row r="2980">
          <cell r="A2980">
            <v>100904</v>
          </cell>
        </row>
        <row r="2981">
          <cell r="A2981">
            <v>100905</v>
          </cell>
        </row>
        <row r="2982">
          <cell r="A2982">
            <v>100906</v>
          </cell>
        </row>
        <row r="2983">
          <cell r="A2983">
            <v>100919</v>
          </cell>
        </row>
        <row r="2984">
          <cell r="A2984">
            <v>100920</v>
          </cell>
        </row>
        <row r="2985">
          <cell r="A2985">
            <v>97609</v>
          </cell>
        </row>
        <row r="2986">
          <cell r="A2986">
            <v>97610</v>
          </cell>
        </row>
        <row r="2987">
          <cell r="A2987" t="str">
            <v>8.2.21</v>
          </cell>
        </row>
        <row r="2988">
          <cell r="A2988">
            <v>101537</v>
          </cell>
        </row>
        <row r="2989">
          <cell r="A2989">
            <v>97054</v>
          </cell>
        </row>
        <row r="2990">
          <cell r="A2990">
            <v>101538</v>
          </cell>
        </row>
        <row r="2991">
          <cell r="A2991">
            <v>101539</v>
          </cell>
        </row>
        <row r="2992">
          <cell r="A2992">
            <v>101540</v>
          </cell>
        </row>
        <row r="2993">
          <cell r="A2993">
            <v>101541</v>
          </cell>
        </row>
        <row r="2994">
          <cell r="A2994">
            <v>101542</v>
          </cell>
        </row>
        <row r="2995">
          <cell r="A2995">
            <v>101543</v>
          </cell>
        </row>
        <row r="2996">
          <cell r="A2996">
            <v>101544</v>
          </cell>
        </row>
        <row r="2997">
          <cell r="A2997">
            <v>101545</v>
          </cell>
        </row>
        <row r="2998">
          <cell r="A2998">
            <v>101546</v>
          </cell>
        </row>
        <row r="2999">
          <cell r="A2999">
            <v>101547</v>
          </cell>
        </row>
        <row r="3000">
          <cell r="A3000">
            <v>101548</v>
          </cell>
        </row>
        <row r="3001">
          <cell r="A3001">
            <v>101549</v>
          </cell>
        </row>
        <row r="3002">
          <cell r="A3002">
            <v>101553</v>
          </cell>
        </row>
        <row r="3003">
          <cell r="A3003">
            <v>101554</v>
          </cell>
        </row>
        <row r="3004">
          <cell r="A3004">
            <v>101555</v>
          </cell>
        </row>
        <row r="3005">
          <cell r="A3005">
            <v>101556</v>
          </cell>
        </row>
        <row r="3006">
          <cell r="A3006">
            <v>101626</v>
          </cell>
        </row>
        <row r="3007">
          <cell r="A3007">
            <v>101627</v>
          </cell>
        </row>
        <row r="3008">
          <cell r="A3008">
            <v>101628</v>
          </cell>
        </row>
        <row r="3009">
          <cell r="A3009">
            <v>101629</v>
          </cell>
        </row>
        <row r="3010">
          <cell r="A3010">
            <v>100921</v>
          </cell>
        </row>
        <row r="3011">
          <cell r="A3011">
            <v>100922</v>
          </cell>
        </row>
        <row r="3012">
          <cell r="A3012">
            <v>100923</v>
          </cell>
        </row>
        <row r="3013">
          <cell r="A3013">
            <v>101661</v>
          </cell>
        </row>
        <row r="3014">
          <cell r="A3014">
            <v>101651</v>
          </cell>
        </row>
        <row r="3015">
          <cell r="A3015">
            <v>101630</v>
          </cell>
        </row>
        <row r="3016">
          <cell r="A3016">
            <v>101631</v>
          </cell>
        </row>
        <row r="3017">
          <cell r="A3017">
            <v>101632</v>
          </cell>
        </row>
        <row r="3018">
          <cell r="A3018">
            <v>101633</v>
          </cell>
        </row>
        <row r="3019">
          <cell r="A3019">
            <v>101636</v>
          </cell>
        </row>
        <row r="3020">
          <cell r="A3020">
            <v>101637</v>
          </cell>
        </row>
        <row r="3021">
          <cell r="A3021" t="str">
            <v>8.3</v>
          </cell>
        </row>
        <row r="3022">
          <cell r="A3022" t="str">
            <v>8.3.2</v>
          </cell>
        </row>
        <row r="3023">
          <cell r="A3023">
            <v>96985</v>
          </cell>
        </row>
        <row r="3024">
          <cell r="A3024">
            <v>96986</v>
          </cell>
        </row>
        <row r="3025">
          <cell r="A3025" t="str">
            <v>8.3.3</v>
          </cell>
        </row>
        <row r="3026">
          <cell r="A3026">
            <v>96987</v>
          </cell>
        </row>
        <row r="3027">
          <cell r="A3027">
            <v>96988</v>
          </cell>
        </row>
        <row r="3028">
          <cell r="A3028" t="str">
            <v>8.3.4</v>
          </cell>
        </row>
        <row r="3029">
          <cell r="A3029">
            <v>96971</v>
          </cell>
        </row>
        <row r="3030">
          <cell r="A3030">
            <v>96972</v>
          </cell>
        </row>
        <row r="3031">
          <cell r="A3031">
            <v>96973</v>
          </cell>
        </row>
        <row r="3032">
          <cell r="A3032">
            <v>96974</v>
          </cell>
        </row>
        <row r="3033">
          <cell r="A3033">
            <v>96975</v>
          </cell>
        </row>
        <row r="3034">
          <cell r="A3034">
            <v>96976</v>
          </cell>
        </row>
        <row r="3035">
          <cell r="A3035">
            <v>96977</v>
          </cell>
        </row>
        <row r="3036">
          <cell r="A3036">
            <v>96978</v>
          </cell>
        </row>
        <row r="3037">
          <cell r="A3037">
            <v>96979</v>
          </cell>
        </row>
        <row r="3038">
          <cell r="A3038">
            <v>96989</v>
          </cell>
        </row>
        <row r="3039">
          <cell r="A3039">
            <v>98463</v>
          </cell>
        </row>
        <row r="3040">
          <cell r="A3040" t="str">
            <v>8.4</v>
          </cell>
        </row>
        <row r="3041">
          <cell r="A3041" t="str">
            <v>8.4.2</v>
          </cell>
        </row>
        <row r="3042">
          <cell r="A3042">
            <v>100560</v>
          </cell>
        </row>
        <row r="3043">
          <cell r="A3043">
            <v>100561</v>
          </cell>
        </row>
        <row r="3044">
          <cell r="A3044">
            <v>100562</v>
          </cell>
        </row>
        <row r="3045">
          <cell r="A3045">
            <v>100563</v>
          </cell>
        </row>
        <row r="3046">
          <cell r="A3046" t="str">
            <v>8.4.3</v>
          </cell>
        </row>
        <row r="3047">
          <cell r="A3047">
            <v>100556</v>
          </cell>
        </row>
        <row r="3048">
          <cell r="A3048">
            <v>100557</v>
          </cell>
        </row>
        <row r="3049">
          <cell r="A3049" t="str">
            <v>8.4.4</v>
          </cell>
        </row>
        <row r="3050">
          <cell r="A3050">
            <v>98294</v>
          </cell>
        </row>
        <row r="3051">
          <cell r="A3051">
            <v>98295</v>
          </cell>
        </row>
        <row r="3052">
          <cell r="A3052">
            <v>98296</v>
          </cell>
        </row>
        <row r="3053">
          <cell r="A3053">
            <v>98297</v>
          </cell>
        </row>
        <row r="3054">
          <cell r="A3054">
            <v>98301</v>
          </cell>
        </row>
        <row r="3055">
          <cell r="A3055">
            <v>98302</v>
          </cell>
        </row>
        <row r="3056">
          <cell r="A3056">
            <v>98304</v>
          </cell>
        </row>
        <row r="3057">
          <cell r="A3057">
            <v>98307</v>
          </cell>
        </row>
        <row r="3058">
          <cell r="A3058">
            <v>98308</v>
          </cell>
        </row>
        <row r="3059">
          <cell r="A3059">
            <v>98593</v>
          </cell>
        </row>
        <row r="3060">
          <cell r="A3060">
            <v>98400</v>
          </cell>
        </row>
        <row r="3061">
          <cell r="A3061">
            <v>98401</v>
          </cell>
        </row>
        <row r="3062">
          <cell r="A3062">
            <v>98402</v>
          </cell>
        </row>
        <row r="3063">
          <cell r="A3063">
            <v>98267</v>
          </cell>
        </row>
        <row r="3064">
          <cell r="A3064">
            <v>98268</v>
          </cell>
        </row>
        <row r="3065">
          <cell r="A3065">
            <v>98269</v>
          </cell>
        </row>
        <row r="3066">
          <cell r="A3066">
            <v>98270</v>
          </cell>
        </row>
        <row r="3067">
          <cell r="A3067">
            <v>98271</v>
          </cell>
        </row>
        <row r="3068">
          <cell r="A3068">
            <v>98272</v>
          </cell>
        </row>
        <row r="3069">
          <cell r="A3069">
            <v>98276</v>
          </cell>
        </row>
        <row r="3070">
          <cell r="A3070">
            <v>98277</v>
          </cell>
        </row>
        <row r="3071">
          <cell r="A3071">
            <v>98278</v>
          </cell>
        </row>
        <row r="3072">
          <cell r="A3072">
            <v>98279</v>
          </cell>
        </row>
        <row r="3073">
          <cell r="A3073">
            <v>98286</v>
          </cell>
        </row>
        <row r="3074">
          <cell r="A3074">
            <v>98293</v>
          </cell>
        </row>
        <row r="3075">
          <cell r="A3075">
            <v>98261</v>
          </cell>
        </row>
        <row r="3076">
          <cell r="A3076">
            <v>98262</v>
          </cell>
        </row>
        <row r="3077">
          <cell r="A3077">
            <v>98263</v>
          </cell>
        </row>
        <row r="3078">
          <cell r="A3078">
            <v>98264</v>
          </cell>
        </row>
        <row r="3079">
          <cell r="A3079">
            <v>98265</v>
          </cell>
        </row>
        <row r="3080">
          <cell r="A3080">
            <v>98266</v>
          </cell>
        </row>
        <row r="3081">
          <cell r="A3081">
            <v>98273</v>
          </cell>
        </row>
        <row r="3082">
          <cell r="A3082">
            <v>98274</v>
          </cell>
        </row>
        <row r="3083">
          <cell r="A3083">
            <v>98275</v>
          </cell>
        </row>
        <row r="3084">
          <cell r="A3084">
            <v>98280</v>
          </cell>
        </row>
        <row r="3085">
          <cell r="A3085">
            <v>98281</v>
          </cell>
        </row>
        <row r="3086">
          <cell r="A3086">
            <v>98282</v>
          </cell>
        </row>
        <row r="3087">
          <cell r="A3087">
            <v>98283</v>
          </cell>
        </row>
        <row r="3088">
          <cell r="A3088">
            <v>98284</v>
          </cell>
        </row>
        <row r="3089">
          <cell r="A3089">
            <v>98285</v>
          </cell>
        </row>
        <row r="3090">
          <cell r="A3090">
            <v>98287</v>
          </cell>
        </row>
        <row r="3091">
          <cell r="A3091">
            <v>98288</v>
          </cell>
        </row>
        <row r="3092">
          <cell r="A3092">
            <v>98289</v>
          </cell>
        </row>
        <row r="3093">
          <cell r="A3093">
            <v>98290</v>
          </cell>
        </row>
        <row r="3094">
          <cell r="A3094">
            <v>98291</v>
          </cell>
        </row>
        <row r="3095">
          <cell r="A3095">
            <v>98292</v>
          </cell>
        </row>
        <row r="3096">
          <cell r="A3096" t="str">
            <v>8.5</v>
          </cell>
        </row>
        <row r="3097">
          <cell r="A3097" t="str">
            <v>8.5.2</v>
          </cell>
        </row>
        <row r="3098">
          <cell r="A3098">
            <v>98397</v>
          </cell>
        </row>
        <row r="3099">
          <cell r="A3099">
            <v>97327</v>
          </cell>
        </row>
        <row r="3100">
          <cell r="A3100">
            <v>97328</v>
          </cell>
        </row>
        <row r="3101">
          <cell r="A3101">
            <v>97329</v>
          </cell>
        </row>
        <row r="3102">
          <cell r="A3102">
            <v>97330</v>
          </cell>
        </row>
        <row r="3103">
          <cell r="A3103">
            <v>97331</v>
          </cell>
        </row>
        <row r="3104">
          <cell r="A3104">
            <v>97332</v>
          </cell>
        </row>
        <row r="3105">
          <cell r="A3105">
            <v>97333</v>
          </cell>
        </row>
        <row r="3106">
          <cell r="A3106">
            <v>97334</v>
          </cell>
        </row>
        <row r="3107">
          <cell r="A3107" t="str">
            <v>x</v>
          </cell>
        </row>
        <row r="3108">
          <cell r="A3108" t="str">
            <v>16.105.000032.SER</v>
          </cell>
        </row>
        <row r="3109">
          <cell r="A3109" t="str">
            <v>COMPOSIÇÃO</v>
          </cell>
        </row>
        <row r="3110">
          <cell r="A3110" t="str">
            <v>COMPOSIÇÃO</v>
          </cell>
        </row>
        <row r="3111">
          <cell r="A3111" t="str">
            <v>COMPOSIÇÃO</v>
          </cell>
        </row>
        <row r="3112">
          <cell r="A3112" t="str">
            <v>COMPOSIÇÃO</v>
          </cell>
        </row>
        <row r="3113">
          <cell r="A3113" t="str">
            <v>COMPOSIÇÃO</v>
          </cell>
        </row>
        <row r="3114">
          <cell r="A3114">
            <v>93358</v>
          </cell>
        </row>
        <row r="3115">
          <cell r="A3115">
            <v>96995</v>
          </cell>
        </row>
        <row r="3116">
          <cell r="A3116" t="str">
            <v>x</v>
          </cell>
        </row>
        <row r="3117">
          <cell r="A3117" t="str">
            <v>x</v>
          </cell>
        </row>
        <row r="3118">
          <cell r="A3118" t="str">
            <v>x</v>
          </cell>
        </row>
        <row r="3119">
          <cell r="A3119" t="str">
            <v>x</v>
          </cell>
        </row>
        <row r="3120">
          <cell r="A3120" t="str">
            <v>x</v>
          </cell>
        </row>
        <row r="3121">
          <cell r="A3121" t="str">
            <v>x</v>
          </cell>
        </row>
        <row r="3122">
          <cell r="A3122" t="str">
            <v>x</v>
          </cell>
        </row>
        <row r="3123">
          <cell r="A3123" t="str">
            <v>x</v>
          </cell>
        </row>
        <row r="3124">
          <cell r="A3124" t="str">
            <v>x</v>
          </cell>
        </row>
        <row r="3125">
          <cell r="A3125" t="str">
            <v>x</v>
          </cell>
        </row>
        <row r="3126">
          <cell r="A3126" t="str">
            <v>x</v>
          </cell>
        </row>
        <row r="3127">
          <cell r="A3127" t="str">
            <v>x</v>
          </cell>
        </row>
        <row r="3128">
          <cell r="A3128" t="str">
            <v>x</v>
          </cell>
        </row>
        <row r="3129">
          <cell r="A3129" t="str">
            <v>x</v>
          </cell>
        </row>
        <row r="3130">
          <cell r="A3130" t="str">
            <v>x</v>
          </cell>
        </row>
        <row r="3131">
          <cell r="A3131" t="str">
            <v>x</v>
          </cell>
        </row>
        <row r="3132">
          <cell r="A3132" t="str">
            <v>x</v>
          </cell>
        </row>
        <row r="3133">
          <cell r="A3133" t="str">
            <v>x</v>
          </cell>
        </row>
        <row r="3134">
          <cell r="A3134" t="str">
            <v>x</v>
          </cell>
        </row>
        <row r="3135">
          <cell r="A3135" t="str">
            <v>x</v>
          </cell>
        </row>
        <row r="3136">
          <cell r="A3136" t="str">
            <v>x</v>
          </cell>
        </row>
        <row r="3137">
          <cell r="A3137" t="str">
            <v>x</v>
          </cell>
        </row>
        <row r="3138">
          <cell r="A3138" t="str">
            <v>x</v>
          </cell>
        </row>
        <row r="3139">
          <cell r="A3139" t="str">
            <v>x</v>
          </cell>
        </row>
        <row r="3140">
          <cell r="A3140" t="str">
            <v>x</v>
          </cell>
        </row>
        <row r="3141">
          <cell r="A3141" t="str">
            <v>x</v>
          </cell>
        </row>
        <row r="3142">
          <cell r="A3142" t="str">
            <v>x</v>
          </cell>
        </row>
        <row r="3143">
          <cell r="A3143" t="str">
            <v>x</v>
          </cell>
        </row>
        <row r="3144">
          <cell r="A3144" t="str">
            <v>x</v>
          </cell>
        </row>
        <row r="3145">
          <cell r="A3145" t="str">
            <v>x</v>
          </cell>
        </row>
        <row r="3146">
          <cell r="A3146" t="str">
            <v>x</v>
          </cell>
        </row>
        <row r="3147">
          <cell r="A3147" t="str">
            <v>x</v>
          </cell>
        </row>
        <row r="3148">
          <cell r="A3148" t="str">
            <v>9</v>
          </cell>
        </row>
        <row r="3149">
          <cell r="A3149" t="str">
            <v>9.1</v>
          </cell>
        </row>
        <row r="3150">
          <cell r="A3150" t="str">
            <v>9.1.3</v>
          </cell>
        </row>
        <row r="3151">
          <cell r="A3151">
            <v>98112</v>
          </cell>
        </row>
        <row r="3152">
          <cell r="A3152">
            <v>92359</v>
          </cell>
        </row>
        <row r="3153">
          <cell r="A3153">
            <v>92360</v>
          </cell>
        </row>
        <row r="3154">
          <cell r="A3154">
            <v>92645</v>
          </cell>
        </row>
        <row r="3155">
          <cell r="A3155">
            <v>92646</v>
          </cell>
        </row>
        <row r="3156">
          <cell r="A3156">
            <v>92691</v>
          </cell>
        </row>
        <row r="3157">
          <cell r="A3157">
            <v>101918</v>
          </cell>
        </row>
        <row r="3158">
          <cell r="A3158">
            <v>92338</v>
          </cell>
        </row>
        <row r="3159">
          <cell r="A3159">
            <v>92339</v>
          </cell>
        </row>
        <row r="3160">
          <cell r="A3160">
            <v>92361</v>
          </cell>
        </row>
        <row r="3161">
          <cell r="A3161">
            <v>92362</v>
          </cell>
        </row>
        <row r="3162">
          <cell r="A3162">
            <v>92648</v>
          </cell>
        </row>
        <row r="3163">
          <cell r="A3163">
            <v>92649</v>
          </cell>
        </row>
        <row r="3164">
          <cell r="A3164">
            <v>92650</v>
          </cell>
        </row>
        <row r="3165">
          <cell r="A3165">
            <v>92689</v>
          </cell>
        </row>
        <row r="3166">
          <cell r="A3166">
            <v>92690</v>
          </cell>
        </row>
        <row r="3167">
          <cell r="A3167" t="str">
            <v>9.1.4</v>
          </cell>
        </row>
        <row r="3168">
          <cell r="A3168">
            <v>92275</v>
          </cell>
        </row>
        <row r="3169">
          <cell r="A3169">
            <v>92276</v>
          </cell>
        </row>
        <row r="3170">
          <cell r="A3170">
            <v>92277</v>
          </cell>
        </row>
        <row r="3171">
          <cell r="A3171">
            <v>92278</v>
          </cell>
        </row>
        <row r="3172">
          <cell r="A3172">
            <v>92279</v>
          </cell>
        </row>
        <row r="3173">
          <cell r="A3173">
            <v>92280</v>
          </cell>
        </row>
        <row r="3174">
          <cell r="A3174">
            <v>92281</v>
          </cell>
        </row>
        <row r="3175">
          <cell r="A3175">
            <v>92282</v>
          </cell>
        </row>
        <row r="3176">
          <cell r="A3176">
            <v>92283</v>
          </cell>
        </row>
        <row r="3177">
          <cell r="A3177">
            <v>92284</v>
          </cell>
        </row>
        <row r="3178">
          <cell r="A3178">
            <v>92285</v>
          </cell>
        </row>
        <row r="3179">
          <cell r="A3179">
            <v>92286</v>
          </cell>
        </row>
        <row r="3180">
          <cell r="A3180">
            <v>92305</v>
          </cell>
        </row>
        <row r="3181">
          <cell r="A3181">
            <v>92306</v>
          </cell>
        </row>
        <row r="3182">
          <cell r="A3182">
            <v>92307</v>
          </cell>
        </row>
        <row r="3183">
          <cell r="A3183">
            <v>92308</v>
          </cell>
        </row>
        <row r="3184">
          <cell r="A3184">
            <v>92309</v>
          </cell>
        </row>
        <row r="3185">
          <cell r="A3185">
            <v>92310</v>
          </cell>
        </row>
        <row r="3186">
          <cell r="A3186">
            <v>92320</v>
          </cell>
        </row>
        <row r="3187">
          <cell r="A3187">
            <v>92321</v>
          </cell>
        </row>
        <row r="3188">
          <cell r="A3188">
            <v>92322</v>
          </cell>
        </row>
        <row r="3189">
          <cell r="A3189">
            <v>92323</v>
          </cell>
        </row>
        <row r="3190">
          <cell r="A3190">
            <v>92324</v>
          </cell>
        </row>
        <row r="3191">
          <cell r="A3191">
            <v>92325</v>
          </cell>
        </row>
        <row r="3192">
          <cell r="A3192">
            <v>97335</v>
          </cell>
        </row>
        <row r="3193">
          <cell r="A3193">
            <v>97336</v>
          </cell>
        </row>
        <row r="3194">
          <cell r="A3194">
            <v>97337</v>
          </cell>
        </row>
        <row r="3195">
          <cell r="A3195">
            <v>97338</v>
          </cell>
        </row>
        <row r="3196">
          <cell r="A3196">
            <v>97339</v>
          </cell>
        </row>
        <row r="3197">
          <cell r="A3197">
            <v>97340</v>
          </cell>
        </row>
        <row r="3198">
          <cell r="A3198">
            <v>97347</v>
          </cell>
        </row>
        <row r="3199">
          <cell r="A3199">
            <v>97348</v>
          </cell>
        </row>
        <row r="3200">
          <cell r="A3200">
            <v>97349</v>
          </cell>
        </row>
        <row r="3201">
          <cell r="A3201">
            <v>97350</v>
          </cell>
        </row>
        <row r="3202">
          <cell r="A3202">
            <v>97351</v>
          </cell>
        </row>
        <row r="3203">
          <cell r="A3203">
            <v>97352</v>
          </cell>
        </row>
        <row r="3204">
          <cell r="A3204">
            <v>97353</v>
          </cell>
        </row>
        <row r="3205">
          <cell r="A3205">
            <v>97354</v>
          </cell>
        </row>
        <row r="3206">
          <cell r="A3206">
            <v>97355</v>
          </cell>
        </row>
        <row r="3207">
          <cell r="A3207">
            <v>97356</v>
          </cell>
        </row>
        <row r="3208">
          <cell r="A3208">
            <v>97357</v>
          </cell>
        </row>
        <row r="3209">
          <cell r="A3209">
            <v>97358</v>
          </cell>
        </row>
        <row r="3210">
          <cell r="A3210" t="str">
            <v>9.1.5</v>
          </cell>
        </row>
        <row r="3211">
          <cell r="A3211">
            <v>92287</v>
          </cell>
        </row>
        <row r="3212">
          <cell r="A3212">
            <v>92288</v>
          </cell>
        </row>
        <row r="3213">
          <cell r="A3213">
            <v>92289</v>
          </cell>
        </row>
        <row r="3214">
          <cell r="A3214">
            <v>92290</v>
          </cell>
        </row>
        <row r="3215">
          <cell r="A3215">
            <v>92291</v>
          </cell>
        </row>
        <row r="3216">
          <cell r="A3216">
            <v>92292</v>
          </cell>
        </row>
        <row r="3217">
          <cell r="A3217">
            <v>92293</v>
          </cell>
        </row>
        <row r="3218">
          <cell r="A3218">
            <v>92294</v>
          </cell>
        </row>
        <row r="3219">
          <cell r="A3219">
            <v>92295</v>
          </cell>
        </row>
        <row r="3220">
          <cell r="A3220">
            <v>92296</v>
          </cell>
        </row>
        <row r="3221">
          <cell r="A3221">
            <v>92297</v>
          </cell>
        </row>
        <row r="3222">
          <cell r="A3222">
            <v>92298</v>
          </cell>
        </row>
        <row r="3223">
          <cell r="A3223">
            <v>92299</v>
          </cell>
        </row>
        <row r="3224">
          <cell r="A3224">
            <v>92300</v>
          </cell>
        </row>
        <row r="3225">
          <cell r="A3225">
            <v>92301</v>
          </cell>
        </row>
        <row r="3226">
          <cell r="A3226">
            <v>92302</v>
          </cell>
        </row>
        <row r="3227">
          <cell r="A3227">
            <v>92303</v>
          </cell>
        </row>
        <row r="3228">
          <cell r="A3228">
            <v>92304</v>
          </cell>
        </row>
        <row r="3229">
          <cell r="A3229">
            <v>92311</v>
          </cell>
        </row>
        <row r="3230">
          <cell r="A3230">
            <v>92312</v>
          </cell>
        </row>
        <row r="3231">
          <cell r="A3231">
            <v>92313</v>
          </cell>
        </row>
        <row r="3232">
          <cell r="A3232">
            <v>92314</v>
          </cell>
        </row>
        <row r="3233">
          <cell r="A3233">
            <v>92315</v>
          </cell>
        </row>
        <row r="3234">
          <cell r="A3234">
            <v>92316</v>
          </cell>
        </row>
        <row r="3235">
          <cell r="A3235">
            <v>92317</v>
          </cell>
        </row>
        <row r="3236">
          <cell r="A3236">
            <v>92318</v>
          </cell>
        </row>
        <row r="3237">
          <cell r="A3237">
            <v>92319</v>
          </cell>
        </row>
        <row r="3238">
          <cell r="A3238">
            <v>92326</v>
          </cell>
        </row>
        <row r="3239">
          <cell r="A3239">
            <v>92327</v>
          </cell>
        </row>
        <row r="3240">
          <cell r="A3240">
            <v>92328</v>
          </cell>
        </row>
        <row r="3241">
          <cell r="A3241">
            <v>92329</v>
          </cell>
        </row>
        <row r="3242">
          <cell r="A3242">
            <v>92330</v>
          </cell>
        </row>
        <row r="3243">
          <cell r="A3243">
            <v>92331</v>
          </cell>
        </row>
        <row r="3244">
          <cell r="A3244">
            <v>92332</v>
          </cell>
        </row>
        <row r="3245">
          <cell r="A3245">
            <v>92333</v>
          </cell>
        </row>
        <row r="3246">
          <cell r="A3246">
            <v>92334</v>
          </cell>
        </row>
        <row r="3247">
          <cell r="A3247">
            <v>93050</v>
          </cell>
        </row>
        <row r="3248">
          <cell r="A3248">
            <v>93052</v>
          </cell>
        </row>
        <row r="3249">
          <cell r="A3249">
            <v>93056</v>
          </cell>
        </row>
        <row r="3250">
          <cell r="A3250">
            <v>93057</v>
          </cell>
        </row>
        <row r="3251">
          <cell r="A3251">
            <v>93058</v>
          </cell>
        </row>
        <row r="3252">
          <cell r="A3252">
            <v>93061</v>
          </cell>
        </row>
        <row r="3253">
          <cell r="A3253">
            <v>93062</v>
          </cell>
        </row>
        <row r="3254">
          <cell r="A3254">
            <v>93064</v>
          </cell>
        </row>
        <row r="3255">
          <cell r="A3255">
            <v>93065</v>
          </cell>
        </row>
        <row r="3256">
          <cell r="A3256">
            <v>93067</v>
          </cell>
        </row>
        <row r="3257">
          <cell r="A3257">
            <v>93068</v>
          </cell>
        </row>
        <row r="3258">
          <cell r="A3258">
            <v>93070</v>
          </cell>
        </row>
        <row r="3259">
          <cell r="A3259">
            <v>93071</v>
          </cell>
        </row>
        <row r="3260">
          <cell r="A3260">
            <v>93074</v>
          </cell>
        </row>
        <row r="3261">
          <cell r="A3261">
            <v>93076</v>
          </cell>
        </row>
        <row r="3262">
          <cell r="A3262">
            <v>93079</v>
          </cell>
        </row>
        <row r="3263">
          <cell r="A3263">
            <v>93080</v>
          </cell>
        </row>
        <row r="3264">
          <cell r="A3264">
            <v>93083</v>
          </cell>
        </row>
        <row r="3265">
          <cell r="A3265">
            <v>93084</v>
          </cell>
        </row>
        <row r="3266">
          <cell r="A3266">
            <v>93085</v>
          </cell>
        </row>
        <row r="3267">
          <cell r="A3267">
            <v>93086</v>
          </cell>
        </row>
        <row r="3268">
          <cell r="A3268">
            <v>93090</v>
          </cell>
        </row>
        <row r="3269">
          <cell r="A3269">
            <v>93091</v>
          </cell>
        </row>
        <row r="3270">
          <cell r="A3270">
            <v>93092</v>
          </cell>
        </row>
        <row r="3271">
          <cell r="A3271">
            <v>93097</v>
          </cell>
        </row>
        <row r="3272">
          <cell r="A3272">
            <v>93099</v>
          </cell>
        </row>
        <row r="3273">
          <cell r="A3273">
            <v>93102</v>
          </cell>
        </row>
        <row r="3274">
          <cell r="A3274">
            <v>93103</v>
          </cell>
        </row>
        <row r="3275">
          <cell r="A3275">
            <v>93106</v>
          </cell>
        </row>
        <row r="3276">
          <cell r="A3276">
            <v>93107</v>
          </cell>
        </row>
        <row r="3277">
          <cell r="A3277">
            <v>93108</v>
          </cell>
        </row>
        <row r="3278">
          <cell r="A3278">
            <v>93109</v>
          </cell>
        </row>
        <row r="3279">
          <cell r="A3279">
            <v>93113</v>
          </cell>
        </row>
        <row r="3280">
          <cell r="A3280">
            <v>93116</v>
          </cell>
        </row>
        <row r="3281">
          <cell r="A3281">
            <v>93119</v>
          </cell>
        </row>
        <row r="3282">
          <cell r="A3282">
            <v>93122</v>
          </cell>
        </row>
        <row r="3283">
          <cell r="A3283">
            <v>93123</v>
          </cell>
        </row>
        <row r="3284">
          <cell r="A3284">
            <v>93124</v>
          </cell>
        </row>
        <row r="3285">
          <cell r="A3285">
            <v>93125</v>
          </cell>
        </row>
        <row r="3286">
          <cell r="A3286">
            <v>93126</v>
          </cell>
        </row>
        <row r="3287">
          <cell r="A3287">
            <v>93133</v>
          </cell>
        </row>
        <row r="3288">
          <cell r="A3288" t="str">
            <v>9.2</v>
          </cell>
        </row>
        <row r="3289">
          <cell r="A3289" t="str">
            <v>9.2.1</v>
          </cell>
        </row>
        <row r="3290">
          <cell r="A3290">
            <v>90459</v>
          </cell>
        </row>
        <row r="3291">
          <cell r="A3291" t="str">
            <v>9.2.2</v>
          </cell>
        </row>
        <row r="3292">
          <cell r="A3292">
            <v>101915</v>
          </cell>
        </row>
        <row r="3293">
          <cell r="A3293" t="str">
            <v>9.2.3</v>
          </cell>
        </row>
        <row r="3294">
          <cell r="A3294">
            <v>101912</v>
          </cell>
        </row>
        <row r="3295">
          <cell r="A3295">
            <v>96765</v>
          </cell>
        </row>
        <row r="3296">
          <cell r="A3296" t="str">
            <v>9.2.4</v>
          </cell>
        </row>
        <row r="3297">
          <cell r="A3297">
            <v>101916</v>
          </cell>
        </row>
        <row r="3298">
          <cell r="A3298" t="str">
            <v>9.2.5</v>
          </cell>
        </row>
        <row r="3299">
          <cell r="A3299">
            <v>101913</v>
          </cell>
        </row>
        <row r="3300">
          <cell r="A3300">
            <v>101914</v>
          </cell>
        </row>
        <row r="3301">
          <cell r="A3301" t="str">
            <v>9.2.6</v>
          </cell>
        </row>
        <row r="3302">
          <cell r="A3302">
            <v>95697</v>
          </cell>
        </row>
        <row r="3303">
          <cell r="A3303">
            <v>92369</v>
          </cell>
        </row>
        <row r="3304">
          <cell r="A3304">
            <v>92370</v>
          </cell>
        </row>
        <row r="3305">
          <cell r="A3305">
            <v>92371</v>
          </cell>
        </row>
        <row r="3306">
          <cell r="A3306">
            <v>92372</v>
          </cell>
        </row>
        <row r="3307">
          <cell r="A3307">
            <v>92373</v>
          </cell>
        </row>
        <row r="3308">
          <cell r="A3308">
            <v>92374</v>
          </cell>
        </row>
        <row r="3309">
          <cell r="A3309">
            <v>92375</v>
          </cell>
        </row>
        <row r="3310">
          <cell r="A3310">
            <v>92376</v>
          </cell>
        </row>
        <row r="3311">
          <cell r="A3311">
            <v>92377</v>
          </cell>
        </row>
        <row r="3312">
          <cell r="A3312">
            <v>92378</v>
          </cell>
        </row>
        <row r="3313">
          <cell r="A3313">
            <v>92379</v>
          </cell>
        </row>
        <row r="3314">
          <cell r="A3314">
            <v>92380</v>
          </cell>
        </row>
        <row r="3315">
          <cell r="A3315">
            <v>92381</v>
          </cell>
        </row>
        <row r="3316">
          <cell r="A3316">
            <v>92382</v>
          </cell>
        </row>
        <row r="3317">
          <cell r="A3317">
            <v>92383</v>
          </cell>
        </row>
        <row r="3318">
          <cell r="A3318">
            <v>92384</v>
          </cell>
        </row>
        <row r="3319">
          <cell r="A3319">
            <v>92385</v>
          </cell>
        </row>
        <row r="3320">
          <cell r="A3320">
            <v>92386</v>
          </cell>
        </row>
        <row r="3321">
          <cell r="A3321">
            <v>92387</v>
          </cell>
        </row>
        <row r="3322">
          <cell r="A3322">
            <v>92388</v>
          </cell>
        </row>
        <row r="3323">
          <cell r="A3323">
            <v>92389</v>
          </cell>
        </row>
        <row r="3324">
          <cell r="A3324">
            <v>92390</v>
          </cell>
        </row>
        <row r="3325">
          <cell r="A3325">
            <v>92635</v>
          </cell>
        </row>
        <row r="3326">
          <cell r="A3326">
            <v>92636</v>
          </cell>
        </row>
        <row r="3327">
          <cell r="A3327">
            <v>92637</v>
          </cell>
        </row>
        <row r="3328">
          <cell r="A3328">
            <v>92638</v>
          </cell>
        </row>
        <row r="3329">
          <cell r="A3329">
            <v>92639</v>
          </cell>
        </row>
        <row r="3330">
          <cell r="A3330">
            <v>92640</v>
          </cell>
        </row>
        <row r="3331">
          <cell r="A3331">
            <v>92642</v>
          </cell>
        </row>
        <row r="3332">
          <cell r="A3332">
            <v>92644</v>
          </cell>
        </row>
        <row r="3333">
          <cell r="A3333">
            <v>92892</v>
          </cell>
        </row>
        <row r="3334">
          <cell r="A3334">
            <v>92893</v>
          </cell>
        </row>
        <row r="3335">
          <cell r="A3335">
            <v>92894</v>
          </cell>
        </row>
        <row r="3336">
          <cell r="A3336">
            <v>92895</v>
          </cell>
        </row>
        <row r="3337">
          <cell r="A3337">
            <v>92896</v>
          </cell>
        </row>
        <row r="3338">
          <cell r="A3338">
            <v>92897</v>
          </cell>
        </row>
        <row r="3339">
          <cell r="A3339">
            <v>92918</v>
          </cell>
        </row>
        <row r="3340">
          <cell r="A3340">
            <v>92920</v>
          </cell>
        </row>
        <row r="3341">
          <cell r="A3341">
            <v>92925</v>
          </cell>
        </row>
        <row r="3342">
          <cell r="A3342">
            <v>92926</v>
          </cell>
        </row>
        <row r="3343">
          <cell r="A3343">
            <v>92927</v>
          </cell>
        </row>
        <row r="3344">
          <cell r="A3344">
            <v>92928</v>
          </cell>
        </row>
        <row r="3345">
          <cell r="A3345">
            <v>92929</v>
          </cell>
        </row>
        <row r="3346">
          <cell r="A3346">
            <v>92930</v>
          </cell>
        </row>
        <row r="3347">
          <cell r="A3347">
            <v>92931</v>
          </cell>
        </row>
        <row r="3348">
          <cell r="A3348">
            <v>92932</v>
          </cell>
        </row>
        <row r="3349">
          <cell r="A3349">
            <v>92933</v>
          </cell>
        </row>
        <row r="3350">
          <cell r="A3350">
            <v>92934</v>
          </cell>
        </row>
        <row r="3351">
          <cell r="A3351">
            <v>92935</v>
          </cell>
        </row>
        <row r="3352">
          <cell r="A3352">
            <v>92936</v>
          </cell>
        </row>
        <row r="3353">
          <cell r="A3353">
            <v>92937</v>
          </cell>
        </row>
        <row r="3354">
          <cell r="A3354" t="str">
            <v>9.2.7</v>
          </cell>
        </row>
        <row r="3355">
          <cell r="A3355">
            <v>92335</v>
          </cell>
        </row>
        <row r="3356">
          <cell r="A3356">
            <v>92336</v>
          </cell>
        </row>
        <row r="3357">
          <cell r="A3357">
            <v>92337</v>
          </cell>
        </row>
        <row r="3358">
          <cell r="A3358">
            <v>92341</v>
          </cell>
        </row>
        <row r="3359">
          <cell r="A3359">
            <v>92342</v>
          </cell>
        </row>
        <row r="3360">
          <cell r="A3360">
            <v>92343</v>
          </cell>
        </row>
        <row r="3361">
          <cell r="A3361">
            <v>92364</v>
          </cell>
        </row>
        <row r="3362">
          <cell r="A3362">
            <v>92365</v>
          </cell>
        </row>
        <row r="3363">
          <cell r="A3363">
            <v>92366</v>
          </cell>
        </row>
        <row r="3364">
          <cell r="A3364">
            <v>92367</v>
          </cell>
        </row>
        <row r="3365">
          <cell r="A3365">
            <v>92368</v>
          </cell>
        </row>
        <row r="3366">
          <cell r="A3366">
            <v>92652</v>
          </cell>
        </row>
        <row r="3367">
          <cell r="A3367">
            <v>92653</v>
          </cell>
        </row>
        <row r="3368">
          <cell r="A3368">
            <v>92654</v>
          </cell>
        </row>
        <row r="3369">
          <cell r="A3369">
            <v>92655</v>
          </cell>
        </row>
        <row r="3370">
          <cell r="A3370">
            <v>92656</v>
          </cell>
        </row>
        <row r="3371">
          <cell r="A3371">
            <v>92687</v>
          </cell>
        </row>
        <row r="3372">
          <cell r="A3372">
            <v>92688</v>
          </cell>
        </row>
        <row r="3373">
          <cell r="A3373">
            <v>94462</v>
          </cell>
        </row>
        <row r="3374">
          <cell r="A3374">
            <v>94463</v>
          </cell>
        </row>
        <row r="3375">
          <cell r="A3375">
            <v>94464</v>
          </cell>
        </row>
        <row r="3376">
          <cell r="A3376" t="str">
            <v>9.2.8</v>
          </cell>
        </row>
        <row r="3377">
          <cell r="A3377">
            <v>92344</v>
          </cell>
        </row>
        <row r="3378">
          <cell r="A3378">
            <v>92345</v>
          </cell>
        </row>
        <row r="3379">
          <cell r="A3379">
            <v>92346</v>
          </cell>
        </row>
        <row r="3380">
          <cell r="A3380">
            <v>92347</v>
          </cell>
        </row>
        <row r="3381">
          <cell r="A3381">
            <v>92348</v>
          </cell>
        </row>
        <row r="3382">
          <cell r="A3382">
            <v>92349</v>
          </cell>
        </row>
        <row r="3383">
          <cell r="A3383">
            <v>92350</v>
          </cell>
        </row>
        <row r="3384">
          <cell r="A3384">
            <v>92351</v>
          </cell>
        </row>
        <row r="3385">
          <cell r="A3385">
            <v>92352</v>
          </cell>
        </row>
        <row r="3386">
          <cell r="A3386">
            <v>92353</v>
          </cell>
        </row>
        <row r="3387">
          <cell r="A3387">
            <v>92354</v>
          </cell>
        </row>
        <row r="3388">
          <cell r="A3388">
            <v>92355</v>
          </cell>
        </row>
        <row r="3389">
          <cell r="A3389">
            <v>92356</v>
          </cell>
        </row>
        <row r="3390">
          <cell r="A3390">
            <v>92357</v>
          </cell>
        </row>
        <row r="3391">
          <cell r="A3391">
            <v>92358</v>
          </cell>
        </row>
        <row r="3392">
          <cell r="A3392">
            <v>92692</v>
          </cell>
        </row>
        <row r="3393">
          <cell r="A3393">
            <v>92693</v>
          </cell>
        </row>
        <row r="3394">
          <cell r="A3394">
            <v>92694</v>
          </cell>
        </row>
        <row r="3395">
          <cell r="A3395">
            <v>92695</v>
          </cell>
        </row>
        <row r="3396">
          <cell r="A3396">
            <v>92696</v>
          </cell>
        </row>
        <row r="3397">
          <cell r="A3397">
            <v>92697</v>
          </cell>
        </row>
        <row r="3398">
          <cell r="A3398">
            <v>92698</v>
          </cell>
        </row>
        <row r="3399">
          <cell r="A3399">
            <v>92699</v>
          </cell>
        </row>
        <row r="3400">
          <cell r="A3400">
            <v>92700</v>
          </cell>
        </row>
        <row r="3401">
          <cell r="A3401">
            <v>92701</v>
          </cell>
        </row>
        <row r="3402">
          <cell r="A3402">
            <v>92702</v>
          </cell>
        </row>
        <row r="3403">
          <cell r="A3403">
            <v>92703</v>
          </cell>
        </row>
        <row r="3404">
          <cell r="A3404">
            <v>92704</v>
          </cell>
        </row>
        <row r="3405">
          <cell r="A3405">
            <v>92705</v>
          </cell>
        </row>
        <row r="3406">
          <cell r="A3406">
            <v>92706</v>
          </cell>
        </row>
        <row r="3407">
          <cell r="A3407">
            <v>92889</v>
          </cell>
        </row>
        <row r="3408">
          <cell r="A3408">
            <v>92890</v>
          </cell>
        </row>
        <row r="3409">
          <cell r="A3409">
            <v>92891</v>
          </cell>
        </row>
        <row r="3410">
          <cell r="A3410">
            <v>92904</v>
          </cell>
        </row>
        <row r="3411">
          <cell r="A3411">
            <v>92905</v>
          </cell>
        </row>
        <row r="3412">
          <cell r="A3412">
            <v>92906</v>
          </cell>
        </row>
        <row r="3413">
          <cell r="A3413">
            <v>92907</v>
          </cell>
        </row>
        <row r="3414">
          <cell r="A3414">
            <v>92908</v>
          </cell>
        </row>
        <row r="3415">
          <cell r="A3415">
            <v>92909</v>
          </cell>
        </row>
        <row r="3416">
          <cell r="A3416">
            <v>92910</v>
          </cell>
        </row>
        <row r="3417">
          <cell r="A3417">
            <v>92911</v>
          </cell>
        </row>
        <row r="3418">
          <cell r="A3418">
            <v>92912</v>
          </cell>
        </row>
        <row r="3419">
          <cell r="A3419">
            <v>92913</v>
          </cell>
        </row>
        <row r="3420">
          <cell r="A3420">
            <v>92914</v>
          </cell>
        </row>
        <row r="3421">
          <cell r="A3421">
            <v>92953</v>
          </cell>
        </row>
        <row r="3422">
          <cell r="A3422" t="str">
            <v>9.2.9</v>
          </cell>
        </row>
        <row r="3423">
          <cell r="A3423">
            <v>95696</v>
          </cell>
        </row>
        <row r="3424">
          <cell r="A3424">
            <v>92657</v>
          </cell>
        </row>
        <row r="3425">
          <cell r="A3425">
            <v>92658</v>
          </cell>
        </row>
        <row r="3426">
          <cell r="A3426">
            <v>92659</v>
          </cell>
        </row>
        <row r="3427">
          <cell r="A3427">
            <v>92660</v>
          </cell>
        </row>
        <row r="3428">
          <cell r="A3428">
            <v>92661</v>
          </cell>
        </row>
        <row r="3429">
          <cell r="A3429">
            <v>92662</v>
          </cell>
        </row>
        <row r="3430">
          <cell r="A3430">
            <v>92663</v>
          </cell>
        </row>
        <row r="3431">
          <cell r="A3431">
            <v>92664</v>
          </cell>
        </row>
        <row r="3432">
          <cell r="A3432">
            <v>92665</v>
          </cell>
        </row>
        <row r="3433">
          <cell r="A3433">
            <v>92666</v>
          </cell>
        </row>
        <row r="3434">
          <cell r="A3434">
            <v>92667</v>
          </cell>
        </row>
        <row r="3435">
          <cell r="A3435">
            <v>92668</v>
          </cell>
        </row>
        <row r="3436">
          <cell r="A3436">
            <v>92669</v>
          </cell>
        </row>
        <row r="3437">
          <cell r="A3437">
            <v>92670</v>
          </cell>
        </row>
        <row r="3438">
          <cell r="A3438">
            <v>92671</v>
          </cell>
        </row>
        <row r="3439">
          <cell r="A3439">
            <v>92672</v>
          </cell>
        </row>
        <row r="3440">
          <cell r="A3440">
            <v>92673</v>
          </cell>
        </row>
        <row r="3441">
          <cell r="A3441">
            <v>92674</v>
          </cell>
        </row>
        <row r="3442">
          <cell r="A3442">
            <v>92675</v>
          </cell>
        </row>
        <row r="3443">
          <cell r="A3443">
            <v>92676</v>
          </cell>
        </row>
        <row r="3444">
          <cell r="A3444">
            <v>92677</v>
          </cell>
        </row>
        <row r="3445">
          <cell r="A3445">
            <v>92678</v>
          </cell>
        </row>
        <row r="3446">
          <cell r="A3446">
            <v>92679</v>
          </cell>
        </row>
        <row r="3447">
          <cell r="A3447">
            <v>92680</v>
          </cell>
        </row>
        <row r="3448">
          <cell r="A3448">
            <v>92681</v>
          </cell>
        </row>
        <row r="3449">
          <cell r="A3449">
            <v>92682</v>
          </cell>
        </row>
        <row r="3450">
          <cell r="A3450">
            <v>92683</v>
          </cell>
        </row>
        <row r="3451">
          <cell r="A3451">
            <v>92684</v>
          </cell>
        </row>
        <row r="3452">
          <cell r="A3452">
            <v>92685</v>
          </cell>
        </row>
        <row r="3453">
          <cell r="A3453">
            <v>92686</v>
          </cell>
        </row>
        <row r="3454">
          <cell r="A3454">
            <v>92898</v>
          </cell>
        </row>
        <row r="3455">
          <cell r="A3455">
            <v>92899</v>
          </cell>
        </row>
        <row r="3456">
          <cell r="A3456">
            <v>92900</v>
          </cell>
        </row>
        <row r="3457">
          <cell r="A3457">
            <v>92901</v>
          </cell>
        </row>
        <row r="3458">
          <cell r="A3458">
            <v>92902</v>
          </cell>
        </row>
        <row r="3459">
          <cell r="A3459">
            <v>92903</v>
          </cell>
        </row>
        <row r="3460">
          <cell r="A3460">
            <v>92938</v>
          </cell>
        </row>
        <row r="3461">
          <cell r="A3461">
            <v>92939</v>
          </cell>
        </row>
        <row r="3462">
          <cell r="A3462">
            <v>92940</v>
          </cell>
        </row>
        <row r="3463">
          <cell r="A3463">
            <v>92941</v>
          </cell>
        </row>
        <row r="3464">
          <cell r="A3464">
            <v>92942</v>
          </cell>
        </row>
        <row r="3465">
          <cell r="A3465">
            <v>92943</v>
          </cell>
        </row>
        <row r="3466">
          <cell r="A3466">
            <v>92944</v>
          </cell>
        </row>
        <row r="3467">
          <cell r="A3467">
            <v>92945</v>
          </cell>
        </row>
        <row r="3468">
          <cell r="A3468">
            <v>92946</v>
          </cell>
        </row>
        <row r="3469">
          <cell r="A3469">
            <v>92947</v>
          </cell>
        </row>
        <row r="3470">
          <cell r="A3470">
            <v>92948</v>
          </cell>
        </row>
        <row r="3471">
          <cell r="A3471">
            <v>92949</v>
          </cell>
        </row>
        <row r="3472">
          <cell r="A3472">
            <v>92950</v>
          </cell>
        </row>
        <row r="3473">
          <cell r="A3473">
            <v>92951</v>
          </cell>
        </row>
        <row r="3474">
          <cell r="A3474">
            <v>92952</v>
          </cell>
        </row>
        <row r="3475">
          <cell r="A3475" t="str">
            <v>9.2.10</v>
          </cell>
        </row>
        <row r="3476">
          <cell r="A3476">
            <v>101905</v>
          </cell>
        </row>
        <row r="3477">
          <cell r="A3477">
            <v>101906</v>
          </cell>
        </row>
        <row r="3478">
          <cell r="A3478">
            <v>101907</v>
          </cell>
        </row>
        <row r="3479">
          <cell r="A3479">
            <v>101908</v>
          </cell>
        </row>
        <row r="3480">
          <cell r="A3480">
            <v>101909</v>
          </cell>
        </row>
        <row r="3481">
          <cell r="A3481">
            <v>101910</v>
          </cell>
        </row>
        <row r="3482">
          <cell r="A3482">
            <v>101911</v>
          </cell>
        </row>
        <row r="3483">
          <cell r="A3483" t="str">
            <v>9.3</v>
          </cell>
        </row>
        <row r="3484">
          <cell r="A3484" t="str">
            <v>9.3.1</v>
          </cell>
        </row>
        <row r="3485">
          <cell r="A3485">
            <v>90443</v>
          </cell>
        </row>
        <row r="3486">
          <cell r="A3486">
            <v>90444</v>
          </cell>
        </row>
        <row r="3487">
          <cell r="A3487">
            <v>90445</v>
          </cell>
        </row>
        <row r="3488">
          <cell r="A3488">
            <v>90446</v>
          </cell>
        </row>
        <row r="3489">
          <cell r="A3489">
            <v>91222</v>
          </cell>
        </row>
        <row r="3490">
          <cell r="A3490">
            <v>90436</v>
          </cell>
        </row>
        <row r="3491">
          <cell r="A3491">
            <v>90437</v>
          </cell>
        </row>
        <row r="3492">
          <cell r="A3492">
            <v>90438</v>
          </cell>
        </row>
        <row r="3493">
          <cell r="A3493">
            <v>90439</v>
          </cell>
        </row>
        <row r="3494">
          <cell r="A3494">
            <v>90440</v>
          </cell>
        </row>
        <row r="3495">
          <cell r="A3495">
            <v>90441</v>
          </cell>
        </row>
        <row r="3496">
          <cell r="A3496">
            <v>90453</v>
          </cell>
        </row>
        <row r="3497">
          <cell r="A3497">
            <v>90454</v>
          </cell>
        </row>
        <row r="3498">
          <cell r="A3498">
            <v>90455</v>
          </cell>
        </row>
        <row r="3499">
          <cell r="A3499">
            <v>90451</v>
          </cell>
        </row>
        <row r="3500">
          <cell r="A3500">
            <v>90452</v>
          </cell>
        </row>
        <row r="3501">
          <cell r="A3501">
            <v>90466</v>
          </cell>
        </row>
        <row r="3502">
          <cell r="A3502">
            <v>90467</v>
          </cell>
        </row>
        <row r="3503">
          <cell r="A3503">
            <v>90468</v>
          </cell>
        </row>
        <row r="3504">
          <cell r="A3504">
            <v>90469</v>
          </cell>
        </row>
        <row r="3505">
          <cell r="A3505">
            <v>90470</v>
          </cell>
        </row>
        <row r="3506">
          <cell r="A3506">
            <v>91188</v>
          </cell>
        </row>
        <row r="3507">
          <cell r="A3507">
            <v>91189</v>
          </cell>
        </row>
        <row r="3508">
          <cell r="A3508">
            <v>91190</v>
          </cell>
        </row>
        <row r="3509">
          <cell r="A3509">
            <v>91191</v>
          </cell>
        </row>
        <row r="3510">
          <cell r="A3510">
            <v>91192</v>
          </cell>
        </row>
        <row r="3511">
          <cell r="A3511">
            <v>90460</v>
          </cell>
        </row>
        <row r="3512">
          <cell r="A3512">
            <v>90461</v>
          </cell>
        </row>
        <row r="3513">
          <cell r="A3513">
            <v>90462</v>
          </cell>
        </row>
        <row r="3514">
          <cell r="A3514">
            <v>90463</v>
          </cell>
        </row>
        <row r="3515">
          <cell r="A3515">
            <v>96559</v>
          </cell>
        </row>
        <row r="3516">
          <cell r="A3516">
            <v>96560</v>
          </cell>
        </row>
        <row r="3517">
          <cell r="A3517">
            <v>96561</v>
          </cell>
        </row>
        <row r="3518">
          <cell r="A3518">
            <v>96562</v>
          </cell>
        </row>
        <row r="3519">
          <cell r="A3519">
            <v>96563</v>
          </cell>
        </row>
        <row r="3520">
          <cell r="A3520">
            <v>91166</v>
          </cell>
        </row>
        <row r="3521">
          <cell r="A3521">
            <v>91167</v>
          </cell>
        </row>
        <row r="3522">
          <cell r="A3522">
            <v>91168</v>
          </cell>
        </row>
        <row r="3523">
          <cell r="A3523">
            <v>91169</v>
          </cell>
        </row>
        <row r="3524">
          <cell r="A3524">
            <v>91170</v>
          </cell>
        </row>
        <row r="3525">
          <cell r="A3525">
            <v>91171</v>
          </cell>
        </row>
        <row r="3526">
          <cell r="A3526">
            <v>91172</v>
          </cell>
        </row>
        <row r="3527">
          <cell r="A3527">
            <v>91173</v>
          </cell>
        </row>
        <row r="3528">
          <cell r="A3528">
            <v>91174</v>
          </cell>
        </row>
        <row r="3529">
          <cell r="A3529">
            <v>91175</v>
          </cell>
        </row>
        <row r="3530">
          <cell r="A3530">
            <v>91182</v>
          </cell>
        </row>
        <row r="3531">
          <cell r="A3531">
            <v>91183</v>
          </cell>
        </row>
        <row r="3532">
          <cell r="A3532">
            <v>91184</v>
          </cell>
        </row>
        <row r="3533">
          <cell r="A3533">
            <v>91185</v>
          </cell>
        </row>
        <row r="3534">
          <cell r="A3534">
            <v>91186</v>
          </cell>
        </row>
        <row r="3535">
          <cell r="A3535">
            <v>91187</v>
          </cell>
        </row>
        <row r="3536">
          <cell r="A3536">
            <v>91176</v>
          </cell>
        </row>
        <row r="3537">
          <cell r="A3537">
            <v>91177</v>
          </cell>
        </row>
        <row r="3538">
          <cell r="A3538">
            <v>91178</v>
          </cell>
        </row>
        <row r="3539">
          <cell r="A3539">
            <v>91179</v>
          </cell>
        </row>
        <row r="3540">
          <cell r="A3540">
            <v>91180</v>
          </cell>
        </row>
        <row r="3541">
          <cell r="A3541">
            <v>91181</v>
          </cell>
        </row>
        <row r="3542">
          <cell r="A3542">
            <v>89957</v>
          </cell>
        </row>
        <row r="3543">
          <cell r="A3543" t="str">
            <v>9.3.2</v>
          </cell>
        </row>
        <row r="3544">
          <cell r="A3544">
            <v>96635</v>
          </cell>
        </row>
        <row r="3545">
          <cell r="A3545">
            <v>96636</v>
          </cell>
        </row>
        <row r="3546">
          <cell r="A3546">
            <v>96644</v>
          </cell>
        </row>
        <row r="3547">
          <cell r="A3547">
            <v>96645</v>
          </cell>
        </row>
        <row r="3548">
          <cell r="A3548">
            <v>96646</v>
          </cell>
        </row>
        <row r="3549">
          <cell r="A3549">
            <v>96647</v>
          </cell>
        </row>
        <row r="3550">
          <cell r="A3550">
            <v>96648</v>
          </cell>
        </row>
        <row r="3551">
          <cell r="A3551">
            <v>96649</v>
          </cell>
        </row>
        <row r="3552">
          <cell r="A3552">
            <v>96668</v>
          </cell>
        </row>
        <row r="3553">
          <cell r="A3553">
            <v>96669</v>
          </cell>
        </row>
        <row r="3554">
          <cell r="A3554">
            <v>96670</v>
          </cell>
        </row>
        <row r="3555">
          <cell r="A3555">
            <v>96671</v>
          </cell>
        </row>
        <row r="3556">
          <cell r="A3556">
            <v>96672</v>
          </cell>
        </row>
        <row r="3557">
          <cell r="A3557">
            <v>96673</v>
          </cell>
        </row>
        <row r="3558">
          <cell r="A3558">
            <v>96674</v>
          </cell>
        </row>
        <row r="3559">
          <cell r="A3559">
            <v>96675</v>
          </cell>
        </row>
        <row r="3560">
          <cell r="A3560">
            <v>96676</v>
          </cell>
        </row>
        <row r="3561">
          <cell r="A3561">
            <v>96677</v>
          </cell>
        </row>
        <row r="3562">
          <cell r="A3562">
            <v>96678</v>
          </cell>
        </row>
        <row r="3563">
          <cell r="A3563">
            <v>96679</v>
          </cell>
        </row>
        <row r="3564">
          <cell r="A3564">
            <v>96680</v>
          </cell>
        </row>
        <row r="3565">
          <cell r="A3565">
            <v>96681</v>
          </cell>
        </row>
        <row r="3566">
          <cell r="A3566">
            <v>96682</v>
          </cell>
        </row>
        <row r="3567">
          <cell r="A3567">
            <v>96683</v>
          </cell>
        </row>
        <row r="3568">
          <cell r="A3568">
            <v>96718</v>
          </cell>
        </row>
        <row r="3569">
          <cell r="A3569">
            <v>96719</v>
          </cell>
        </row>
        <row r="3570">
          <cell r="A3570">
            <v>96720</v>
          </cell>
        </row>
        <row r="3571">
          <cell r="A3571">
            <v>96721</v>
          </cell>
        </row>
        <row r="3572">
          <cell r="A3572">
            <v>96722</v>
          </cell>
        </row>
        <row r="3573">
          <cell r="A3573">
            <v>96723</v>
          </cell>
        </row>
        <row r="3574">
          <cell r="A3574">
            <v>96724</v>
          </cell>
        </row>
        <row r="3575">
          <cell r="A3575">
            <v>96725</v>
          </cell>
        </row>
        <row r="3576">
          <cell r="A3576">
            <v>96726</v>
          </cell>
        </row>
        <row r="3577">
          <cell r="A3577">
            <v>96727</v>
          </cell>
        </row>
        <row r="3578">
          <cell r="A3578">
            <v>96728</v>
          </cell>
        </row>
        <row r="3579">
          <cell r="A3579">
            <v>96729</v>
          </cell>
        </row>
        <row r="3580">
          <cell r="A3580">
            <v>96730</v>
          </cell>
        </row>
        <row r="3581">
          <cell r="A3581">
            <v>96731</v>
          </cell>
        </row>
        <row r="3582">
          <cell r="A3582">
            <v>96732</v>
          </cell>
        </row>
        <row r="3583">
          <cell r="A3583">
            <v>96733</v>
          </cell>
        </row>
        <row r="3584">
          <cell r="A3584">
            <v>96734</v>
          </cell>
        </row>
        <row r="3585">
          <cell r="A3585">
            <v>96735</v>
          </cell>
        </row>
        <row r="3586">
          <cell r="A3586">
            <v>96794</v>
          </cell>
        </row>
        <row r="3587">
          <cell r="A3587">
            <v>96795</v>
          </cell>
        </row>
        <row r="3588">
          <cell r="A3588">
            <v>96796</v>
          </cell>
        </row>
        <row r="3589">
          <cell r="A3589">
            <v>96797</v>
          </cell>
        </row>
        <row r="3590">
          <cell r="A3590">
            <v>96798</v>
          </cell>
        </row>
        <row r="3591">
          <cell r="A3591">
            <v>96799</v>
          </cell>
        </row>
        <row r="3592">
          <cell r="A3592">
            <v>96800</v>
          </cell>
        </row>
        <row r="3593">
          <cell r="A3593">
            <v>96801</v>
          </cell>
        </row>
        <row r="3594">
          <cell r="A3594" t="str">
            <v>9.3.3</v>
          </cell>
        </row>
        <row r="3595">
          <cell r="A3595">
            <v>90733</v>
          </cell>
        </row>
        <row r="3596">
          <cell r="A3596">
            <v>90734</v>
          </cell>
        </row>
        <row r="3597">
          <cell r="A3597">
            <v>90735</v>
          </cell>
        </row>
        <row r="3598">
          <cell r="A3598">
            <v>90736</v>
          </cell>
        </row>
        <row r="3599">
          <cell r="A3599">
            <v>90737</v>
          </cell>
        </row>
        <row r="3600">
          <cell r="A3600">
            <v>90738</v>
          </cell>
        </row>
        <row r="3601">
          <cell r="A3601">
            <v>90739</v>
          </cell>
        </row>
        <row r="3602">
          <cell r="A3602" t="str">
            <v>9.3.4</v>
          </cell>
        </row>
        <row r="3603">
          <cell r="A3603">
            <v>90740</v>
          </cell>
        </row>
        <row r="3604">
          <cell r="A3604">
            <v>90741</v>
          </cell>
        </row>
        <row r="3605">
          <cell r="A3605">
            <v>90742</v>
          </cell>
        </row>
        <row r="3606">
          <cell r="A3606">
            <v>90743</v>
          </cell>
        </row>
        <row r="3607">
          <cell r="A3607">
            <v>90744</v>
          </cell>
        </row>
        <row r="3608">
          <cell r="A3608">
            <v>90745</v>
          </cell>
        </row>
        <row r="3609">
          <cell r="A3609">
            <v>90746</v>
          </cell>
        </row>
        <row r="3610">
          <cell r="A3610">
            <v>90747</v>
          </cell>
        </row>
        <row r="3611">
          <cell r="A3611" t="str">
            <v>9.3.5</v>
          </cell>
        </row>
        <row r="3612">
          <cell r="A3612">
            <v>92834</v>
          </cell>
        </row>
        <row r="3613">
          <cell r="A3613">
            <v>92836</v>
          </cell>
        </row>
        <row r="3614">
          <cell r="A3614">
            <v>92838</v>
          </cell>
        </row>
        <row r="3615">
          <cell r="A3615">
            <v>92840</v>
          </cell>
        </row>
        <row r="3616">
          <cell r="A3616">
            <v>92842</v>
          </cell>
        </row>
        <row r="3617">
          <cell r="A3617">
            <v>92844</v>
          </cell>
        </row>
        <row r="3618">
          <cell r="A3618">
            <v>92846</v>
          </cell>
        </row>
        <row r="3619">
          <cell r="A3619">
            <v>92848</v>
          </cell>
        </row>
        <row r="3620">
          <cell r="A3620">
            <v>92850</v>
          </cell>
        </row>
        <row r="3621">
          <cell r="A3621">
            <v>92852</v>
          </cell>
        </row>
        <row r="3622">
          <cell r="A3622">
            <v>92854</v>
          </cell>
        </row>
        <row r="3623">
          <cell r="A3623">
            <v>92856</v>
          </cell>
        </row>
        <row r="3624">
          <cell r="A3624">
            <v>92858</v>
          </cell>
        </row>
        <row r="3625">
          <cell r="A3625">
            <v>92860</v>
          </cell>
        </row>
        <row r="3626">
          <cell r="A3626">
            <v>92862</v>
          </cell>
        </row>
        <row r="3627">
          <cell r="A3627">
            <v>92864</v>
          </cell>
        </row>
        <row r="3628">
          <cell r="A3628">
            <v>92808</v>
          </cell>
        </row>
        <row r="3629">
          <cell r="A3629">
            <v>92809</v>
          </cell>
        </row>
        <row r="3630">
          <cell r="A3630">
            <v>92810</v>
          </cell>
        </row>
        <row r="3631">
          <cell r="A3631">
            <v>92811</v>
          </cell>
        </row>
        <row r="3632">
          <cell r="A3632">
            <v>92812</v>
          </cell>
        </row>
        <row r="3633">
          <cell r="A3633">
            <v>92813</v>
          </cell>
        </row>
        <row r="3634">
          <cell r="A3634">
            <v>92814</v>
          </cell>
        </row>
        <row r="3635">
          <cell r="A3635">
            <v>92815</v>
          </cell>
        </row>
        <row r="3636">
          <cell r="A3636">
            <v>92817</v>
          </cell>
        </row>
        <row r="3637">
          <cell r="A3637">
            <v>92819</v>
          </cell>
        </row>
        <row r="3638">
          <cell r="A3638">
            <v>92820</v>
          </cell>
        </row>
        <row r="3639">
          <cell r="A3639">
            <v>92821</v>
          </cell>
        </row>
        <row r="3640">
          <cell r="A3640">
            <v>92822</v>
          </cell>
        </row>
        <row r="3641">
          <cell r="A3641">
            <v>92824</v>
          </cell>
        </row>
        <row r="3642">
          <cell r="A3642">
            <v>92825</v>
          </cell>
        </row>
        <row r="3643">
          <cell r="A3643">
            <v>92826</v>
          </cell>
        </row>
        <row r="3644">
          <cell r="A3644">
            <v>92827</v>
          </cell>
        </row>
        <row r="3645">
          <cell r="A3645">
            <v>92828</v>
          </cell>
        </row>
        <row r="3646">
          <cell r="A3646">
            <v>92830</v>
          </cell>
        </row>
        <row r="3647">
          <cell r="A3647">
            <v>92832</v>
          </cell>
        </row>
        <row r="3648">
          <cell r="A3648" t="str">
            <v>9.3.6</v>
          </cell>
        </row>
        <row r="3649">
          <cell r="A3649">
            <v>94870</v>
          </cell>
        </row>
        <row r="3650">
          <cell r="A3650">
            <v>94872</v>
          </cell>
        </row>
        <row r="3651">
          <cell r="A3651">
            <v>94876</v>
          </cell>
        </row>
        <row r="3652">
          <cell r="A3652">
            <v>94878</v>
          </cell>
        </row>
        <row r="3653">
          <cell r="A3653">
            <v>94880</v>
          </cell>
        </row>
        <row r="3654">
          <cell r="A3654">
            <v>94882</v>
          </cell>
        </row>
        <row r="3655">
          <cell r="A3655">
            <v>94884</v>
          </cell>
        </row>
        <row r="3656">
          <cell r="A3656" t="str">
            <v>9.3.7</v>
          </cell>
        </row>
        <row r="3657">
          <cell r="A3657">
            <v>97141</v>
          </cell>
        </row>
        <row r="3658">
          <cell r="A3658">
            <v>97142</v>
          </cell>
        </row>
        <row r="3659">
          <cell r="A3659">
            <v>97143</v>
          </cell>
        </row>
        <row r="3660">
          <cell r="A3660">
            <v>97144</v>
          </cell>
        </row>
        <row r="3661">
          <cell r="A3661">
            <v>97145</v>
          </cell>
        </row>
        <row r="3662">
          <cell r="A3662">
            <v>97146</v>
          </cell>
        </row>
        <row r="3663">
          <cell r="A3663">
            <v>97147</v>
          </cell>
        </row>
        <row r="3664">
          <cell r="A3664">
            <v>97148</v>
          </cell>
        </row>
        <row r="3665">
          <cell r="A3665">
            <v>97149</v>
          </cell>
        </row>
        <row r="3666">
          <cell r="A3666">
            <v>97150</v>
          </cell>
        </row>
        <row r="3667">
          <cell r="A3667">
            <v>97151</v>
          </cell>
        </row>
        <row r="3668">
          <cell r="A3668">
            <v>97152</v>
          </cell>
        </row>
        <row r="3669">
          <cell r="A3669">
            <v>97153</v>
          </cell>
        </row>
        <row r="3670">
          <cell r="A3670">
            <v>97154</v>
          </cell>
        </row>
        <row r="3671">
          <cell r="A3671">
            <v>97155</v>
          </cell>
        </row>
        <row r="3672">
          <cell r="A3672">
            <v>97156</v>
          </cell>
        </row>
        <row r="3673">
          <cell r="A3673">
            <v>97157</v>
          </cell>
        </row>
        <row r="3674">
          <cell r="A3674">
            <v>97158</v>
          </cell>
        </row>
        <row r="3675">
          <cell r="A3675">
            <v>97159</v>
          </cell>
        </row>
        <row r="3676">
          <cell r="A3676">
            <v>97160</v>
          </cell>
        </row>
        <row r="3677">
          <cell r="A3677">
            <v>97161</v>
          </cell>
        </row>
        <row r="3678">
          <cell r="A3678">
            <v>97162</v>
          </cell>
        </row>
        <row r="3679">
          <cell r="A3679">
            <v>97163</v>
          </cell>
        </row>
        <row r="3680">
          <cell r="A3680">
            <v>97164</v>
          </cell>
        </row>
        <row r="3681">
          <cell r="A3681">
            <v>97165</v>
          </cell>
        </row>
        <row r="3682">
          <cell r="A3682">
            <v>97166</v>
          </cell>
        </row>
        <row r="3683">
          <cell r="A3683">
            <v>97167</v>
          </cell>
        </row>
        <row r="3684">
          <cell r="A3684">
            <v>97168</v>
          </cell>
        </row>
        <row r="3685">
          <cell r="A3685">
            <v>97169</v>
          </cell>
        </row>
        <row r="3686">
          <cell r="A3686">
            <v>97170</v>
          </cell>
        </row>
        <row r="3687">
          <cell r="A3687">
            <v>97171</v>
          </cell>
        </row>
        <row r="3688">
          <cell r="A3688">
            <v>97172</v>
          </cell>
        </row>
        <row r="3689">
          <cell r="A3689" t="str">
            <v>9.3.8</v>
          </cell>
        </row>
        <row r="3690">
          <cell r="A3690">
            <v>97173</v>
          </cell>
        </row>
        <row r="3691">
          <cell r="A3691">
            <v>97174</v>
          </cell>
        </row>
        <row r="3692">
          <cell r="A3692">
            <v>97175</v>
          </cell>
        </row>
        <row r="3693">
          <cell r="A3693">
            <v>97176</v>
          </cell>
        </row>
        <row r="3694">
          <cell r="A3694">
            <v>97177</v>
          </cell>
        </row>
        <row r="3695">
          <cell r="A3695">
            <v>97178</v>
          </cell>
        </row>
        <row r="3696">
          <cell r="A3696">
            <v>97179</v>
          </cell>
        </row>
        <row r="3697">
          <cell r="A3697">
            <v>97180</v>
          </cell>
        </row>
        <row r="3698">
          <cell r="A3698">
            <v>97181</v>
          </cell>
        </row>
        <row r="3699">
          <cell r="A3699">
            <v>97182</v>
          </cell>
        </row>
        <row r="3700">
          <cell r="A3700">
            <v>97183</v>
          </cell>
        </row>
        <row r="3701">
          <cell r="A3701">
            <v>97184</v>
          </cell>
        </row>
        <row r="3702">
          <cell r="A3702">
            <v>97185</v>
          </cell>
        </row>
        <row r="3703">
          <cell r="A3703">
            <v>97186</v>
          </cell>
        </row>
        <row r="3704">
          <cell r="A3704">
            <v>97187</v>
          </cell>
        </row>
        <row r="3705">
          <cell r="A3705">
            <v>97188</v>
          </cell>
        </row>
        <row r="3706">
          <cell r="A3706">
            <v>97189</v>
          </cell>
        </row>
        <row r="3707">
          <cell r="A3707">
            <v>97190</v>
          </cell>
        </row>
        <row r="3708">
          <cell r="A3708">
            <v>97191</v>
          </cell>
        </row>
        <row r="3709">
          <cell r="A3709">
            <v>97192</v>
          </cell>
        </row>
        <row r="3710">
          <cell r="A3710">
            <v>101936</v>
          </cell>
        </row>
        <row r="3711">
          <cell r="A3711">
            <v>101937</v>
          </cell>
        </row>
        <row r="3712">
          <cell r="A3712">
            <v>92359</v>
          </cell>
        </row>
        <row r="3713">
          <cell r="A3713">
            <v>92360</v>
          </cell>
        </row>
        <row r="3714">
          <cell r="A3714">
            <v>92645</v>
          </cell>
        </row>
        <row r="3715">
          <cell r="A3715">
            <v>92646</v>
          </cell>
        </row>
        <row r="3716">
          <cell r="A3716">
            <v>92691</v>
          </cell>
        </row>
        <row r="3717">
          <cell r="A3717">
            <v>101918</v>
          </cell>
        </row>
        <row r="3718">
          <cell r="A3718">
            <v>101919</v>
          </cell>
        </row>
        <row r="3719">
          <cell r="A3719">
            <v>101920</v>
          </cell>
        </row>
        <row r="3720">
          <cell r="A3720">
            <v>101921</v>
          </cell>
        </row>
        <row r="3721">
          <cell r="A3721">
            <v>101922</v>
          </cell>
        </row>
        <row r="3722">
          <cell r="A3722">
            <v>101923</v>
          </cell>
        </row>
        <row r="3723">
          <cell r="A3723">
            <v>101924</v>
          </cell>
        </row>
        <row r="3724">
          <cell r="A3724">
            <v>101925</v>
          </cell>
        </row>
        <row r="3725">
          <cell r="A3725">
            <v>101926</v>
          </cell>
        </row>
        <row r="3726">
          <cell r="A3726">
            <v>101927</v>
          </cell>
        </row>
        <row r="3727">
          <cell r="A3727">
            <v>101928</v>
          </cell>
        </row>
        <row r="3728">
          <cell r="A3728">
            <v>101929</v>
          </cell>
        </row>
        <row r="3729">
          <cell r="A3729">
            <v>101930</v>
          </cell>
        </row>
        <row r="3730">
          <cell r="A3730">
            <v>101931</v>
          </cell>
        </row>
        <row r="3731">
          <cell r="A3731">
            <v>101932</v>
          </cell>
        </row>
        <row r="3732">
          <cell r="A3732">
            <v>101933</v>
          </cell>
        </row>
        <row r="3733">
          <cell r="A3733">
            <v>101934</v>
          </cell>
        </row>
        <row r="3734">
          <cell r="A3734">
            <v>101935</v>
          </cell>
        </row>
        <row r="3735">
          <cell r="A3735">
            <v>97498</v>
          </cell>
        </row>
        <row r="3736">
          <cell r="A3736">
            <v>97535</v>
          </cell>
        </row>
        <row r="3737">
          <cell r="A3737">
            <v>97536</v>
          </cell>
        </row>
        <row r="3738">
          <cell r="A3738">
            <v>100791</v>
          </cell>
        </row>
        <row r="3739">
          <cell r="A3739">
            <v>100792</v>
          </cell>
        </row>
        <row r="3740">
          <cell r="A3740">
            <v>100793</v>
          </cell>
        </row>
        <row r="3741">
          <cell r="A3741">
            <v>100794</v>
          </cell>
        </row>
        <row r="3742">
          <cell r="A3742">
            <v>100803</v>
          </cell>
        </row>
        <row r="3743">
          <cell r="A3743">
            <v>100804</v>
          </cell>
        </row>
        <row r="3744">
          <cell r="A3744">
            <v>100805</v>
          </cell>
        </row>
        <row r="3745">
          <cell r="A3745">
            <v>100806</v>
          </cell>
        </row>
        <row r="3746">
          <cell r="A3746" t="str">
            <v>9.3.12</v>
          </cell>
        </row>
        <row r="3747">
          <cell r="A3747">
            <v>95634</v>
          </cell>
        </row>
        <row r="3748">
          <cell r="A3748">
            <v>95635</v>
          </cell>
        </row>
        <row r="3749">
          <cell r="A3749">
            <v>95641</v>
          </cell>
        </row>
        <row r="3750">
          <cell r="A3750">
            <v>95642</v>
          </cell>
        </row>
        <row r="3751">
          <cell r="A3751">
            <v>95643</v>
          </cell>
        </row>
        <row r="3752">
          <cell r="A3752">
            <v>95644</v>
          </cell>
        </row>
        <row r="3753">
          <cell r="A3753">
            <v>95645</v>
          </cell>
        </row>
        <row r="3754">
          <cell r="A3754">
            <v>95646</v>
          </cell>
        </row>
        <row r="3755">
          <cell r="A3755">
            <v>95647</v>
          </cell>
        </row>
        <row r="3756">
          <cell r="A3756">
            <v>95637</v>
          </cell>
        </row>
        <row r="3757">
          <cell r="A3757">
            <v>95638</v>
          </cell>
        </row>
        <row r="3758">
          <cell r="A3758">
            <v>95639</v>
          </cell>
        </row>
        <row r="3759">
          <cell r="A3759">
            <v>97741</v>
          </cell>
        </row>
        <row r="3760">
          <cell r="A3760">
            <v>95673</v>
          </cell>
        </row>
        <row r="3761">
          <cell r="A3761">
            <v>95674</v>
          </cell>
        </row>
        <row r="3762">
          <cell r="A3762">
            <v>95675</v>
          </cell>
        </row>
        <row r="3763">
          <cell r="A3763">
            <v>95676</v>
          </cell>
        </row>
        <row r="3764">
          <cell r="A3764" t="str">
            <v>9.3.14</v>
          </cell>
        </row>
        <row r="3765">
          <cell r="A3765">
            <v>102623</v>
          </cell>
        </row>
        <row r="3766">
          <cell r="A3766">
            <v>102622</v>
          </cell>
        </row>
        <row r="3767">
          <cell r="A3767">
            <v>94795</v>
          </cell>
        </row>
        <row r="3768">
          <cell r="A3768">
            <v>94796</v>
          </cell>
        </row>
        <row r="3769">
          <cell r="A3769">
            <v>94797</v>
          </cell>
        </row>
        <row r="3770">
          <cell r="A3770">
            <v>94798</v>
          </cell>
        </row>
        <row r="3771">
          <cell r="A3771">
            <v>94799</v>
          </cell>
        </row>
        <row r="3772">
          <cell r="A3772">
            <v>94800</v>
          </cell>
        </row>
        <row r="3773">
          <cell r="A3773" t="str">
            <v>9.3.15</v>
          </cell>
        </row>
        <row r="3774">
          <cell r="A3774">
            <v>94602</v>
          </cell>
        </row>
        <row r="3775">
          <cell r="A3775">
            <v>94603</v>
          </cell>
        </row>
        <row r="3776">
          <cell r="A3776">
            <v>94604</v>
          </cell>
        </row>
        <row r="3777">
          <cell r="A3777">
            <v>94605</v>
          </cell>
        </row>
        <row r="3778">
          <cell r="A3778">
            <v>94465</v>
          </cell>
        </row>
        <row r="3779">
          <cell r="A3779">
            <v>94466</v>
          </cell>
        </row>
        <row r="3780">
          <cell r="A3780">
            <v>94467</v>
          </cell>
        </row>
        <row r="3781">
          <cell r="A3781">
            <v>94468</v>
          </cell>
        </row>
        <row r="3782">
          <cell r="A3782">
            <v>94469</v>
          </cell>
        </row>
        <row r="3783">
          <cell r="A3783">
            <v>94470</v>
          </cell>
        </row>
        <row r="3784">
          <cell r="A3784">
            <v>94471</v>
          </cell>
        </row>
        <row r="3785">
          <cell r="A3785">
            <v>94472</v>
          </cell>
        </row>
        <row r="3786">
          <cell r="A3786">
            <v>94473</v>
          </cell>
        </row>
        <row r="3787">
          <cell r="A3787">
            <v>94474</v>
          </cell>
        </row>
        <row r="3788">
          <cell r="A3788">
            <v>94475</v>
          </cell>
        </row>
        <row r="3789">
          <cell r="A3789">
            <v>94476</v>
          </cell>
        </row>
        <row r="3790">
          <cell r="A3790">
            <v>94477</v>
          </cell>
        </row>
        <row r="3791">
          <cell r="A3791">
            <v>94478</v>
          </cell>
        </row>
        <row r="3792">
          <cell r="A3792">
            <v>94479</v>
          </cell>
        </row>
        <row r="3793">
          <cell r="A3793">
            <v>94606</v>
          </cell>
        </row>
        <row r="3794">
          <cell r="A3794">
            <v>94608</v>
          </cell>
        </row>
        <row r="3795">
          <cell r="A3795">
            <v>94610</v>
          </cell>
        </row>
        <row r="3796">
          <cell r="A3796">
            <v>94612</v>
          </cell>
        </row>
        <row r="3797">
          <cell r="A3797">
            <v>94614</v>
          </cell>
        </row>
        <row r="3798">
          <cell r="A3798">
            <v>94615</v>
          </cell>
        </row>
        <row r="3799">
          <cell r="A3799">
            <v>94616</v>
          </cell>
        </row>
        <row r="3800">
          <cell r="A3800">
            <v>94617</v>
          </cell>
        </row>
        <row r="3801">
          <cell r="A3801">
            <v>94618</v>
          </cell>
        </row>
        <row r="3802">
          <cell r="A3802">
            <v>94620</v>
          </cell>
        </row>
        <row r="3803">
          <cell r="A3803">
            <v>94622</v>
          </cell>
        </row>
        <row r="3804">
          <cell r="A3804">
            <v>94623</v>
          </cell>
        </row>
        <row r="3805">
          <cell r="A3805">
            <v>94624</v>
          </cell>
        </row>
        <row r="3806">
          <cell r="A3806">
            <v>94625</v>
          </cell>
        </row>
        <row r="3807">
          <cell r="A3807">
            <v>94656</v>
          </cell>
        </row>
        <row r="3808">
          <cell r="A3808">
            <v>94657</v>
          </cell>
        </row>
        <row r="3809">
          <cell r="A3809">
            <v>94658</v>
          </cell>
        </row>
        <row r="3810">
          <cell r="A3810">
            <v>94659</v>
          </cell>
        </row>
        <row r="3811">
          <cell r="A3811">
            <v>94660</v>
          </cell>
        </row>
        <row r="3812">
          <cell r="A3812">
            <v>94661</v>
          </cell>
        </row>
        <row r="3813">
          <cell r="A3813">
            <v>94662</v>
          </cell>
        </row>
        <row r="3814">
          <cell r="A3814">
            <v>94663</v>
          </cell>
        </row>
        <row r="3815">
          <cell r="A3815">
            <v>94664</v>
          </cell>
        </row>
        <row r="3816">
          <cell r="A3816">
            <v>94665</v>
          </cell>
        </row>
        <row r="3817">
          <cell r="A3817">
            <v>94666</v>
          </cell>
        </row>
        <row r="3818">
          <cell r="A3818">
            <v>94667</v>
          </cell>
        </row>
        <row r="3819">
          <cell r="A3819">
            <v>94668</v>
          </cell>
        </row>
        <row r="3820">
          <cell r="A3820">
            <v>94669</v>
          </cell>
        </row>
        <row r="3821">
          <cell r="A3821">
            <v>94670</v>
          </cell>
        </row>
        <row r="3822">
          <cell r="A3822">
            <v>94671</v>
          </cell>
        </row>
        <row r="3823">
          <cell r="A3823">
            <v>94672</v>
          </cell>
        </row>
        <row r="3824">
          <cell r="A3824">
            <v>94673</v>
          </cell>
        </row>
        <row r="3825">
          <cell r="A3825">
            <v>94674</v>
          </cell>
        </row>
        <row r="3826">
          <cell r="A3826">
            <v>94675</v>
          </cell>
        </row>
        <row r="3827">
          <cell r="A3827">
            <v>94676</v>
          </cell>
        </row>
        <row r="3828">
          <cell r="A3828">
            <v>94677</v>
          </cell>
        </row>
        <row r="3829">
          <cell r="A3829">
            <v>94678</v>
          </cell>
        </row>
        <row r="3830">
          <cell r="A3830">
            <v>94679</v>
          </cell>
        </row>
        <row r="3831">
          <cell r="A3831">
            <v>94680</v>
          </cell>
        </row>
        <row r="3832">
          <cell r="A3832">
            <v>94681</v>
          </cell>
        </row>
        <row r="3833">
          <cell r="A3833">
            <v>94682</v>
          </cell>
        </row>
        <row r="3834">
          <cell r="A3834">
            <v>94683</v>
          </cell>
        </row>
        <row r="3835">
          <cell r="A3835">
            <v>94684</v>
          </cell>
        </row>
        <row r="3836">
          <cell r="A3836">
            <v>94685</v>
          </cell>
        </row>
        <row r="3837">
          <cell r="A3837">
            <v>94686</v>
          </cell>
        </row>
        <row r="3838">
          <cell r="A3838">
            <v>94687</v>
          </cell>
        </row>
        <row r="3839">
          <cell r="A3839">
            <v>94688</v>
          </cell>
        </row>
        <row r="3840">
          <cell r="A3840">
            <v>94689</v>
          </cell>
        </row>
        <row r="3841">
          <cell r="A3841">
            <v>94690</v>
          </cell>
        </row>
        <row r="3842">
          <cell r="A3842">
            <v>94691</v>
          </cell>
        </row>
        <row r="3843">
          <cell r="A3843">
            <v>94692</v>
          </cell>
        </row>
        <row r="3844">
          <cell r="A3844">
            <v>94693</v>
          </cell>
        </row>
        <row r="3845">
          <cell r="A3845">
            <v>94694</v>
          </cell>
        </row>
        <row r="3846">
          <cell r="A3846">
            <v>94695</v>
          </cell>
        </row>
        <row r="3847">
          <cell r="A3847">
            <v>94696</v>
          </cell>
        </row>
        <row r="3848">
          <cell r="A3848">
            <v>94697</v>
          </cell>
        </row>
        <row r="3849">
          <cell r="A3849">
            <v>94698</v>
          </cell>
        </row>
        <row r="3850">
          <cell r="A3850">
            <v>94699</v>
          </cell>
        </row>
        <row r="3851">
          <cell r="A3851">
            <v>94700</v>
          </cell>
        </row>
        <row r="3852">
          <cell r="A3852">
            <v>94701</v>
          </cell>
        </row>
        <row r="3853">
          <cell r="A3853">
            <v>94702</v>
          </cell>
        </row>
        <row r="3854">
          <cell r="A3854">
            <v>94703</v>
          </cell>
        </row>
        <row r="3855">
          <cell r="A3855">
            <v>94704</v>
          </cell>
        </row>
        <row r="3856">
          <cell r="A3856">
            <v>94705</v>
          </cell>
        </row>
        <row r="3857">
          <cell r="A3857">
            <v>94706</v>
          </cell>
        </row>
        <row r="3858">
          <cell r="A3858">
            <v>94707</v>
          </cell>
        </row>
        <row r="3859">
          <cell r="A3859">
            <v>94708</v>
          </cell>
        </row>
        <row r="3860">
          <cell r="A3860">
            <v>94709</v>
          </cell>
        </row>
        <row r="3861">
          <cell r="A3861">
            <v>94710</v>
          </cell>
        </row>
        <row r="3862">
          <cell r="A3862">
            <v>94711</v>
          </cell>
        </row>
        <row r="3863">
          <cell r="A3863">
            <v>94712</v>
          </cell>
        </row>
        <row r="3864">
          <cell r="A3864">
            <v>94713</v>
          </cell>
        </row>
        <row r="3865">
          <cell r="A3865">
            <v>94714</v>
          </cell>
        </row>
        <row r="3866">
          <cell r="A3866">
            <v>94715</v>
          </cell>
        </row>
        <row r="3867">
          <cell r="A3867">
            <v>94783</v>
          </cell>
        </row>
        <row r="3868">
          <cell r="A3868">
            <v>94785</v>
          </cell>
        </row>
        <row r="3869">
          <cell r="A3869">
            <v>94786</v>
          </cell>
        </row>
        <row r="3870">
          <cell r="A3870">
            <v>94787</v>
          </cell>
        </row>
        <row r="3871">
          <cell r="A3871">
            <v>94788</v>
          </cell>
        </row>
        <row r="3872">
          <cell r="A3872">
            <v>94789</v>
          </cell>
        </row>
        <row r="3873">
          <cell r="A3873">
            <v>94790</v>
          </cell>
        </row>
        <row r="3874">
          <cell r="A3874">
            <v>94791</v>
          </cell>
        </row>
        <row r="3875">
          <cell r="A3875">
            <v>95141</v>
          </cell>
        </row>
        <row r="3876">
          <cell r="A3876" t="str">
            <v>9.3.16</v>
          </cell>
        </row>
        <row r="3877">
          <cell r="A3877" t="str">
            <v>9.3.16.1</v>
          </cell>
        </row>
        <row r="3878">
          <cell r="A3878">
            <v>91784</v>
          </cell>
        </row>
        <row r="3879">
          <cell r="A3879">
            <v>91785</v>
          </cell>
        </row>
        <row r="3880">
          <cell r="A3880">
            <v>91786</v>
          </cell>
        </row>
        <row r="3881">
          <cell r="A3881">
            <v>89355</v>
          </cell>
        </row>
        <row r="3882">
          <cell r="A3882">
            <v>89356</v>
          </cell>
        </row>
        <row r="3883">
          <cell r="A3883">
            <v>89357</v>
          </cell>
        </row>
        <row r="3884">
          <cell r="A3884" t="str">
            <v>9.3.16.2</v>
          </cell>
        </row>
        <row r="3885">
          <cell r="A3885">
            <v>89401</v>
          </cell>
        </row>
        <row r="3886">
          <cell r="A3886">
            <v>89402</v>
          </cell>
        </row>
        <row r="3887">
          <cell r="A3887">
            <v>89403</v>
          </cell>
        </row>
        <row r="3888">
          <cell r="A3888" t="str">
            <v>9.3.16.3</v>
          </cell>
        </row>
        <row r="3889">
          <cell r="A3889">
            <v>89446</v>
          </cell>
        </row>
        <row r="3890">
          <cell r="A3890">
            <v>89447</v>
          </cell>
        </row>
        <row r="3891">
          <cell r="A3891">
            <v>91787</v>
          </cell>
        </row>
        <row r="3892">
          <cell r="A3892">
            <v>91788</v>
          </cell>
        </row>
        <row r="3893">
          <cell r="A3893">
            <v>89448</v>
          </cell>
        </row>
        <row r="3894">
          <cell r="A3894">
            <v>89449</v>
          </cell>
        </row>
        <row r="3895">
          <cell r="A3895">
            <v>89450</v>
          </cell>
        </row>
        <row r="3896">
          <cell r="A3896">
            <v>89451</v>
          </cell>
        </row>
        <row r="3897">
          <cell r="A3897">
            <v>89452</v>
          </cell>
        </row>
        <row r="3898">
          <cell r="A3898" t="str">
            <v>9.3.16.4</v>
          </cell>
        </row>
        <row r="3899">
          <cell r="A3899">
            <v>97121</v>
          </cell>
        </row>
        <row r="3900">
          <cell r="A3900">
            <v>97122</v>
          </cell>
        </row>
        <row r="3901">
          <cell r="A3901">
            <v>97123</v>
          </cell>
        </row>
        <row r="3902">
          <cell r="A3902">
            <v>97124</v>
          </cell>
        </row>
        <row r="3903">
          <cell r="A3903">
            <v>97125</v>
          </cell>
        </row>
        <row r="3904">
          <cell r="A3904">
            <v>97126</v>
          </cell>
        </row>
        <row r="3905">
          <cell r="A3905" t="str">
            <v>9.3.16.5</v>
          </cell>
        </row>
        <row r="3906">
          <cell r="A3906">
            <v>97127</v>
          </cell>
        </row>
        <row r="3907">
          <cell r="A3907">
            <v>97128</v>
          </cell>
        </row>
        <row r="3908">
          <cell r="A3908">
            <v>97129</v>
          </cell>
        </row>
        <row r="3909">
          <cell r="A3909">
            <v>97130</v>
          </cell>
        </row>
        <row r="3910">
          <cell r="A3910">
            <v>97131</v>
          </cell>
        </row>
        <row r="3911">
          <cell r="A3911">
            <v>97132</v>
          </cell>
        </row>
        <row r="3912">
          <cell r="A3912">
            <v>97133</v>
          </cell>
        </row>
        <row r="3913">
          <cell r="A3913">
            <v>97134</v>
          </cell>
        </row>
        <row r="3914">
          <cell r="A3914">
            <v>97135</v>
          </cell>
        </row>
        <row r="3915">
          <cell r="A3915">
            <v>97136</v>
          </cell>
        </row>
        <row r="3916">
          <cell r="A3916">
            <v>97137</v>
          </cell>
        </row>
        <row r="3917">
          <cell r="A3917">
            <v>97138</v>
          </cell>
        </row>
        <row r="3918">
          <cell r="A3918">
            <v>97139</v>
          </cell>
        </row>
        <row r="3919">
          <cell r="A3919">
            <v>97140</v>
          </cell>
        </row>
        <row r="3920">
          <cell r="A3920" t="str">
            <v>9.3.17</v>
          </cell>
        </row>
        <row r="3921">
          <cell r="A3921">
            <v>93054</v>
          </cell>
        </row>
        <row r="3922">
          <cell r="A3922">
            <v>93055</v>
          </cell>
        </row>
        <row r="3923">
          <cell r="A3923">
            <v>93059</v>
          </cell>
        </row>
        <row r="3924">
          <cell r="A3924">
            <v>93060</v>
          </cell>
        </row>
        <row r="3925">
          <cell r="A3925">
            <v>93063</v>
          </cell>
        </row>
        <row r="3926">
          <cell r="A3926">
            <v>93066</v>
          </cell>
        </row>
        <row r="3927">
          <cell r="A3927">
            <v>93069</v>
          </cell>
        </row>
        <row r="3928">
          <cell r="A3928">
            <v>93072</v>
          </cell>
        </row>
        <row r="3929">
          <cell r="A3929">
            <v>93120</v>
          </cell>
        </row>
        <row r="3930">
          <cell r="A3930">
            <v>93121</v>
          </cell>
        </row>
        <row r="3931">
          <cell r="A3931" t="str">
            <v>9.3.18</v>
          </cell>
        </row>
        <row r="3932">
          <cell r="A3932">
            <v>89376</v>
          </cell>
        </row>
        <row r="3933">
          <cell r="A3933">
            <v>89383</v>
          </cell>
        </row>
        <row r="3934">
          <cell r="A3934">
            <v>89391</v>
          </cell>
        </row>
        <row r="3935">
          <cell r="A3935">
            <v>89359</v>
          </cell>
        </row>
        <row r="3936">
          <cell r="A3936">
            <v>89363</v>
          </cell>
        </row>
        <row r="3937">
          <cell r="A3937">
            <v>89368</v>
          </cell>
        </row>
        <row r="3938">
          <cell r="A3938">
            <v>89358</v>
          </cell>
        </row>
        <row r="3939">
          <cell r="A3939">
            <v>89362</v>
          </cell>
        </row>
        <row r="3940">
          <cell r="A3940">
            <v>89367</v>
          </cell>
        </row>
        <row r="3941">
          <cell r="A3941">
            <v>89366</v>
          </cell>
        </row>
        <row r="3942">
          <cell r="A3942">
            <v>90373</v>
          </cell>
        </row>
        <row r="3943">
          <cell r="A3943">
            <v>89360</v>
          </cell>
        </row>
        <row r="3944">
          <cell r="A3944">
            <v>89364</v>
          </cell>
        </row>
        <row r="3945">
          <cell r="A3945">
            <v>89369</v>
          </cell>
        </row>
        <row r="3946">
          <cell r="A3946">
            <v>89361</v>
          </cell>
        </row>
        <row r="3947">
          <cell r="A3947">
            <v>89365</v>
          </cell>
        </row>
        <row r="3948">
          <cell r="A3948">
            <v>89370</v>
          </cell>
        </row>
        <row r="3949">
          <cell r="A3949">
            <v>89377</v>
          </cell>
        </row>
        <row r="3950">
          <cell r="A3950">
            <v>89384</v>
          </cell>
        </row>
        <row r="3951">
          <cell r="A3951">
            <v>89392</v>
          </cell>
        </row>
        <row r="3952">
          <cell r="A3952">
            <v>89371</v>
          </cell>
        </row>
        <row r="3953">
          <cell r="A3953">
            <v>89378</v>
          </cell>
        </row>
        <row r="3954">
          <cell r="A3954">
            <v>89386</v>
          </cell>
        </row>
        <row r="3955">
          <cell r="A3955">
            <v>89372</v>
          </cell>
        </row>
        <row r="3956">
          <cell r="A3956">
            <v>89379</v>
          </cell>
        </row>
        <row r="3957">
          <cell r="A3957">
            <v>89387</v>
          </cell>
        </row>
        <row r="3958">
          <cell r="A3958">
            <v>89979</v>
          </cell>
        </row>
        <row r="3959">
          <cell r="A3959">
            <v>89373</v>
          </cell>
        </row>
        <row r="3960">
          <cell r="A3960">
            <v>89380</v>
          </cell>
        </row>
        <row r="3961">
          <cell r="A3961">
            <v>89374</v>
          </cell>
        </row>
        <row r="3962">
          <cell r="A3962">
            <v>89381</v>
          </cell>
        </row>
        <row r="3963">
          <cell r="A3963">
            <v>89385</v>
          </cell>
        </row>
        <row r="3964">
          <cell r="A3964">
            <v>89389</v>
          </cell>
        </row>
        <row r="3965">
          <cell r="A3965">
            <v>89375</v>
          </cell>
        </row>
        <row r="3966">
          <cell r="A3966">
            <v>89382</v>
          </cell>
        </row>
        <row r="3967">
          <cell r="A3967">
            <v>89390</v>
          </cell>
        </row>
        <row r="3968">
          <cell r="A3968">
            <v>89397</v>
          </cell>
        </row>
        <row r="3969">
          <cell r="A3969">
            <v>89400</v>
          </cell>
        </row>
        <row r="3970">
          <cell r="A3970">
            <v>89393</v>
          </cell>
        </row>
        <row r="3971">
          <cell r="A3971">
            <v>89395</v>
          </cell>
        </row>
        <row r="3972">
          <cell r="A3972">
            <v>89398</v>
          </cell>
        </row>
        <row r="3973">
          <cell r="A3973">
            <v>89394</v>
          </cell>
        </row>
        <row r="3974">
          <cell r="A3974">
            <v>89396</v>
          </cell>
        </row>
        <row r="3975">
          <cell r="A3975">
            <v>90374</v>
          </cell>
        </row>
        <row r="3976">
          <cell r="A3976">
            <v>89399</v>
          </cell>
        </row>
        <row r="3977">
          <cell r="A3977">
            <v>93075</v>
          </cell>
        </row>
        <row r="3978">
          <cell r="A3978">
            <v>93077</v>
          </cell>
        </row>
        <row r="3979">
          <cell r="A3979">
            <v>93078</v>
          </cell>
        </row>
        <row r="3980">
          <cell r="A3980">
            <v>93081</v>
          </cell>
        </row>
        <row r="3981">
          <cell r="A3981">
            <v>93082</v>
          </cell>
        </row>
        <row r="3982">
          <cell r="A3982">
            <v>93087</v>
          </cell>
        </row>
        <row r="3983">
          <cell r="A3983">
            <v>93088</v>
          </cell>
        </row>
        <row r="3984">
          <cell r="A3984">
            <v>93089</v>
          </cell>
        </row>
        <row r="3985">
          <cell r="A3985">
            <v>93093</v>
          </cell>
        </row>
        <row r="3986">
          <cell r="A3986">
            <v>93094</v>
          </cell>
        </row>
        <row r="3987">
          <cell r="A3987">
            <v>93098</v>
          </cell>
        </row>
        <row r="3988">
          <cell r="A3988">
            <v>93100</v>
          </cell>
        </row>
        <row r="3989">
          <cell r="A3989">
            <v>93101</v>
          </cell>
        </row>
        <row r="3990">
          <cell r="A3990">
            <v>93104</v>
          </cell>
        </row>
        <row r="3991">
          <cell r="A3991">
            <v>93105</v>
          </cell>
        </row>
        <row r="3992">
          <cell r="A3992">
            <v>93110</v>
          </cell>
        </row>
        <row r="3993">
          <cell r="A3993">
            <v>93111</v>
          </cell>
        </row>
        <row r="3994">
          <cell r="A3994">
            <v>93112</v>
          </cell>
        </row>
        <row r="3995">
          <cell r="A3995">
            <v>93114</v>
          </cell>
        </row>
        <row r="3996">
          <cell r="A3996">
            <v>93115</v>
          </cell>
        </row>
        <row r="3997">
          <cell r="A3997">
            <v>93117</v>
          </cell>
        </row>
        <row r="3998">
          <cell r="A3998">
            <v>93118</v>
          </cell>
        </row>
        <row r="3999">
          <cell r="A3999" t="str">
            <v>9.3.19</v>
          </cell>
        </row>
        <row r="4000">
          <cell r="A4000">
            <v>89423</v>
          </cell>
        </row>
        <row r="4001">
          <cell r="A4001">
            <v>89430</v>
          </cell>
        </row>
        <row r="4002">
          <cell r="A4002">
            <v>89432</v>
          </cell>
        </row>
        <row r="4003">
          <cell r="A4003">
            <v>89437</v>
          </cell>
        </row>
        <row r="4004">
          <cell r="A4004">
            <v>95237</v>
          </cell>
        </row>
        <row r="4005">
          <cell r="A4005">
            <v>89429</v>
          </cell>
        </row>
        <row r="4006">
          <cell r="A4006">
            <v>89436</v>
          </cell>
        </row>
        <row r="4007">
          <cell r="A4007">
            <v>89404</v>
          </cell>
        </row>
        <row r="4008">
          <cell r="A4008">
            <v>89408</v>
          </cell>
        </row>
        <row r="4009">
          <cell r="A4009">
            <v>89412</v>
          </cell>
        </row>
        <row r="4010">
          <cell r="A4010">
            <v>89413</v>
          </cell>
        </row>
        <row r="4011">
          <cell r="A4011">
            <v>89405</v>
          </cell>
        </row>
        <row r="4012">
          <cell r="A4012">
            <v>89409</v>
          </cell>
        </row>
        <row r="4013">
          <cell r="A4013">
            <v>89414</v>
          </cell>
        </row>
        <row r="4014">
          <cell r="A4014">
            <v>89406</v>
          </cell>
        </row>
        <row r="4015">
          <cell r="A4015">
            <v>89410</v>
          </cell>
        </row>
        <row r="4016">
          <cell r="A4016">
            <v>89415</v>
          </cell>
        </row>
        <row r="4017">
          <cell r="A4017">
            <v>89407</v>
          </cell>
        </row>
        <row r="4018">
          <cell r="A4018">
            <v>89411</v>
          </cell>
        </row>
        <row r="4019">
          <cell r="A4019">
            <v>89416</v>
          </cell>
        </row>
        <row r="4020">
          <cell r="A4020">
            <v>89417</v>
          </cell>
        </row>
        <row r="4021">
          <cell r="A4021">
            <v>89424</v>
          </cell>
        </row>
        <row r="4022">
          <cell r="A4022">
            <v>89431</v>
          </cell>
        </row>
        <row r="4023">
          <cell r="A4023">
            <v>89418</v>
          </cell>
        </row>
        <row r="4024">
          <cell r="A4024">
            <v>89425</v>
          </cell>
        </row>
        <row r="4025">
          <cell r="A4025">
            <v>89419</v>
          </cell>
        </row>
        <row r="4026">
          <cell r="A4026">
            <v>89426</v>
          </cell>
        </row>
        <row r="4027">
          <cell r="A4027">
            <v>89433</v>
          </cell>
        </row>
        <row r="4028">
          <cell r="A4028">
            <v>89427</v>
          </cell>
        </row>
        <row r="4029">
          <cell r="A4029">
            <v>89434</v>
          </cell>
        </row>
        <row r="4030">
          <cell r="A4030">
            <v>89421</v>
          </cell>
        </row>
        <row r="4031">
          <cell r="A4031">
            <v>89428</v>
          </cell>
        </row>
        <row r="4032">
          <cell r="A4032">
            <v>89435</v>
          </cell>
        </row>
        <row r="4033">
          <cell r="A4033">
            <v>89438</v>
          </cell>
        </row>
        <row r="4034">
          <cell r="A4034">
            <v>89440</v>
          </cell>
        </row>
        <row r="4035">
          <cell r="A4035">
            <v>89443</v>
          </cell>
        </row>
        <row r="4036">
          <cell r="A4036">
            <v>89442</v>
          </cell>
        </row>
        <row r="4037">
          <cell r="A4037">
            <v>89445</v>
          </cell>
        </row>
        <row r="4038">
          <cell r="A4038">
            <v>89439</v>
          </cell>
        </row>
        <row r="4039">
          <cell r="A4039">
            <v>89444</v>
          </cell>
        </row>
        <row r="4040">
          <cell r="A4040" t="str">
            <v>9.3.20</v>
          </cell>
        </row>
        <row r="4041">
          <cell r="A4041">
            <v>89540</v>
          </cell>
        </row>
        <row r="4042">
          <cell r="A4042">
            <v>89542</v>
          </cell>
        </row>
        <row r="4043">
          <cell r="A4043">
            <v>89555</v>
          </cell>
        </row>
        <row r="4044">
          <cell r="A4044">
            <v>89579</v>
          </cell>
        </row>
        <row r="4045">
          <cell r="A4045">
            <v>89598</v>
          </cell>
        </row>
        <row r="4046">
          <cell r="A4046">
            <v>89981</v>
          </cell>
        </row>
        <row r="4047">
          <cell r="A4047">
            <v>89553</v>
          </cell>
        </row>
        <row r="4048">
          <cell r="A4048">
            <v>89570</v>
          </cell>
        </row>
        <row r="4049">
          <cell r="A4049">
            <v>89572</v>
          </cell>
        </row>
        <row r="4050">
          <cell r="A4050">
            <v>89595</v>
          </cell>
        </row>
        <row r="4051">
          <cell r="A4051">
            <v>89596</v>
          </cell>
        </row>
        <row r="4052">
          <cell r="A4052">
            <v>89610</v>
          </cell>
        </row>
        <row r="4053">
          <cell r="A4053">
            <v>89613</v>
          </cell>
        </row>
        <row r="4054">
          <cell r="A4054">
            <v>89616</v>
          </cell>
        </row>
        <row r="4055">
          <cell r="A4055">
            <v>89485</v>
          </cell>
        </row>
        <row r="4056">
          <cell r="A4056">
            <v>89493</v>
          </cell>
        </row>
        <row r="4057">
          <cell r="A4057">
            <v>89498</v>
          </cell>
        </row>
        <row r="4058">
          <cell r="A4058">
            <v>89502</v>
          </cell>
        </row>
        <row r="4059">
          <cell r="A4059">
            <v>89506</v>
          </cell>
        </row>
        <row r="4060">
          <cell r="A4060">
            <v>89515</v>
          </cell>
        </row>
        <row r="4061">
          <cell r="A4061">
            <v>89523</v>
          </cell>
        </row>
        <row r="4062">
          <cell r="A4062">
            <v>89481</v>
          </cell>
        </row>
        <row r="4063">
          <cell r="A4063">
            <v>89492</v>
          </cell>
        </row>
        <row r="4064">
          <cell r="A4064">
            <v>89497</v>
          </cell>
        </row>
        <row r="4065">
          <cell r="A4065">
            <v>89501</v>
          </cell>
        </row>
        <row r="4066">
          <cell r="A4066">
            <v>89505</v>
          </cell>
        </row>
        <row r="4067">
          <cell r="A4067">
            <v>89513</v>
          </cell>
        </row>
        <row r="4068">
          <cell r="A4068">
            <v>89521</v>
          </cell>
        </row>
        <row r="4069">
          <cell r="A4069">
            <v>89489</v>
          </cell>
        </row>
        <row r="4070">
          <cell r="A4070">
            <v>89494</v>
          </cell>
        </row>
        <row r="4071">
          <cell r="A4071">
            <v>89499</v>
          </cell>
        </row>
        <row r="4072">
          <cell r="A4072">
            <v>89503</v>
          </cell>
        </row>
        <row r="4073">
          <cell r="A4073">
            <v>89507</v>
          </cell>
        </row>
        <row r="4074">
          <cell r="A4074">
            <v>89517</v>
          </cell>
        </row>
        <row r="4075">
          <cell r="A4075">
            <v>89525</v>
          </cell>
        </row>
        <row r="4076">
          <cell r="A4076">
            <v>89490</v>
          </cell>
        </row>
        <row r="4077">
          <cell r="A4077">
            <v>89496</v>
          </cell>
        </row>
        <row r="4078">
          <cell r="A4078">
            <v>89500</v>
          </cell>
        </row>
        <row r="4079">
          <cell r="A4079">
            <v>89504</v>
          </cell>
        </row>
        <row r="4080">
          <cell r="A4080">
            <v>89510</v>
          </cell>
        </row>
        <row r="4081">
          <cell r="A4081">
            <v>89519</v>
          </cell>
        </row>
        <row r="4082">
          <cell r="A4082">
            <v>89527</v>
          </cell>
        </row>
        <row r="4083">
          <cell r="A4083">
            <v>89528</v>
          </cell>
        </row>
        <row r="4084">
          <cell r="A4084">
            <v>89541</v>
          </cell>
        </row>
        <row r="4085">
          <cell r="A4085">
            <v>89558</v>
          </cell>
        </row>
        <row r="4086">
          <cell r="A4086">
            <v>89575</v>
          </cell>
        </row>
        <row r="4087">
          <cell r="A4087">
            <v>89597</v>
          </cell>
        </row>
        <row r="4088">
          <cell r="A4088">
            <v>89611</v>
          </cell>
        </row>
        <row r="4089">
          <cell r="A4089">
            <v>89614</v>
          </cell>
        </row>
        <row r="4090">
          <cell r="A4090">
            <v>89530</v>
          </cell>
        </row>
        <row r="4091">
          <cell r="A4091">
            <v>89577</v>
          </cell>
        </row>
        <row r="4092">
          <cell r="A4092">
            <v>89532</v>
          </cell>
        </row>
        <row r="4093">
          <cell r="A4093">
            <v>89562</v>
          </cell>
        </row>
        <row r="4094">
          <cell r="A4094">
            <v>89605</v>
          </cell>
        </row>
        <row r="4095">
          <cell r="A4095">
            <v>89551</v>
          </cell>
        </row>
        <row r="4096">
          <cell r="A4096">
            <v>89564</v>
          </cell>
        </row>
        <row r="4097">
          <cell r="A4097">
            <v>89593</v>
          </cell>
        </row>
        <row r="4098">
          <cell r="A4098">
            <v>89536</v>
          </cell>
        </row>
        <row r="4099">
          <cell r="A4099">
            <v>89552</v>
          </cell>
        </row>
        <row r="4100">
          <cell r="A4100">
            <v>89568</v>
          </cell>
        </row>
        <row r="4101">
          <cell r="A4101">
            <v>89594</v>
          </cell>
        </row>
        <row r="4102">
          <cell r="A4102">
            <v>89609</v>
          </cell>
        </row>
        <row r="4103">
          <cell r="A4103">
            <v>89612</v>
          </cell>
        </row>
        <row r="4104">
          <cell r="A4104">
            <v>89615</v>
          </cell>
        </row>
        <row r="4105">
          <cell r="A4105">
            <v>89617</v>
          </cell>
        </row>
        <row r="4106">
          <cell r="A4106">
            <v>89620</v>
          </cell>
        </row>
        <row r="4107">
          <cell r="A4107">
            <v>89623</v>
          </cell>
        </row>
        <row r="4108">
          <cell r="A4108">
            <v>89625</v>
          </cell>
        </row>
        <row r="4109">
          <cell r="A4109">
            <v>89628</v>
          </cell>
        </row>
        <row r="4110">
          <cell r="A4110">
            <v>89629</v>
          </cell>
        </row>
        <row r="4111">
          <cell r="A4111">
            <v>89631</v>
          </cell>
        </row>
        <row r="4112">
          <cell r="A4112">
            <v>89622</v>
          </cell>
        </row>
        <row r="4113">
          <cell r="A4113">
            <v>89624</v>
          </cell>
        </row>
        <row r="4114">
          <cell r="A4114">
            <v>89626</v>
          </cell>
        </row>
        <row r="4115">
          <cell r="A4115">
            <v>89627</v>
          </cell>
        </row>
        <row r="4116">
          <cell r="A4116">
            <v>89630</v>
          </cell>
        </row>
        <row r="4117">
          <cell r="A4117">
            <v>89632</v>
          </cell>
        </row>
        <row r="4118">
          <cell r="A4118" t="str">
            <v>9.3.21</v>
          </cell>
        </row>
        <row r="4119">
          <cell r="A4119">
            <v>89633</v>
          </cell>
        </row>
        <row r="4120">
          <cell r="A4120">
            <v>89634</v>
          </cell>
        </row>
        <row r="4121">
          <cell r="A4121">
            <v>89635</v>
          </cell>
        </row>
        <row r="4122">
          <cell r="A4122">
            <v>89716</v>
          </cell>
        </row>
        <row r="4123">
          <cell r="A4123">
            <v>89717</v>
          </cell>
        </row>
        <row r="4124">
          <cell r="A4124">
            <v>89636</v>
          </cell>
        </row>
        <row r="4125">
          <cell r="A4125">
            <v>89718</v>
          </cell>
        </row>
        <row r="4126">
          <cell r="A4126">
            <v>89772</v>
          </cell>
        </row>
        <row r="4127">
          <cell r="A4127">
            <v>89770</v>
          </cell>
        </row>
        <row r="4128">
          <cell r="A4128">
            <v>89771</v>
          </cell>
        </row>
        <row r="4129">
          <cell r="A4129">
            <v>89773</v>
          </cell>
        </row>
        <row r="4130">
          <cell r="A4130">
            <v>89775</v>
          </cell>
        </row>
        <row r="4131">
          <cell r="A4131">
            <v>94716</v>
          </cell>
        </row>
        <row r="4132">
          <cell r="A4132">
            <v>94717</v>
          </cell>
        </row>
        <row r="4133">
          <cell r="A4133">
            <v>94718</v>
          </cell>
        </row>
        <row r="4134">
          <cell r="A4134">
            <v>94719</v>
          </cell>
        </row>
        <row r="4135">
          <cell r="A4135">
            <v>94720</v>
          </cell>
        </row>
        <row r="4136">
          <cell r="A4136">
            <v>94721</v>
          </cell>
        </row>
        <row r="4137">
          <cell r="A4137">
            <v>94722</v>
          </cell>
        </row>
        <row r="4138">
          <cell r="A4138" t="str">
            <v>9.3.22</v>
          </cell>
        </row>
        <row r="4139">
          <cell r="A4139">
            <v>89656</v>
          </cell>
        </row>
        <row r="4140">
          <cell r="A4140">
            <v>89663</v>
          </cell>
        </row>
        <row r="4141">
          <cell r="A4141">
            <v>89747</v>
          </cell>
        </row>
        <row r="4142">
          <cell r="A4142">
            <v>89666</v>
          </cell>
        </row>
        <row r="4143">
          <cell r="A4143">
            <v>89678</v>
          </cell>
        </row>
        <row r="4144">
          <cell r="A4144">
            <v>89689</v>
          </cell>
        </row>
        <row r="4145">
          <cell r="A4145">
            <v>89759</v>
          </cell>
        </row>
        <row r="4146">
          <cell r="A4146">
            <v>89764</v>
          </cell>
        </row>
        <row r="4147">
          <cell r="A4147">
            <v>89832</v>
          </cell>
        </row>
        <row r="4148">
          <cell r="A4148">
            <v>89637</v>
          </cell>
        </row>
        <row r="4149">
          <cell r="A4149">
            <v>89641</v>
          </cell>
        </row>
        <row r="4150">
          <cell r="A4150">
            <v>89646</v>
          </cell>
        </row>
        <row r="4151">
          <cell r="A4151">
            <v>89649</v>
          </cell>
        </row>
        <row r="4152">
          <cell r="A4152">
            <v>89719</v>
          </cell>
        </row>
        <row r="4153">
          <cell r="A4153">
            <v>89723</v>
          </cell>
        </row>
        <row r="4154">
          <cell r="A4154">
            <v>89729</v>
          </cell>
        </row>
        <row r="4155">
          <cell r="A4155">
            <v>89777</v>
          </cell>
        </row>
        <row r="4156">
          <cell r="A4156">
            <v>89781</v>
          </cell>
        </row>
        <row r="4157">
          <cell r="A4157">
            <v>89788</v>
          </cell>
        </row>
        <row r="4158">
          <cell r="A4158">
            <v>89790</v>
          </cell>
        </row>
        <row r="4159">
          <cell r="A4159">
            <v>89792</v>
          </cell>
        </row>
        <row r="4160">
          <cell r="A4160">
            <v>94740</v>
          </cell>
        </row>
        <row r="4161">
          <cell r="A4161">
            <v>94742</v>
          </cell>
        </row>
        <row r="4162">
          <cell r="A4162">
            <v>94744</v>
          </cell>
        </row>
        <row r="4163">
          <cell r="A4163">
            <v>94746</v>
          </cell>
        </row>
        <row r="4164">
          <cell r="A4164">
            <v>94748</v>
          </cell>
        </row>
        <row r="4165">
          <cell r="A4165">
            <v>94750</v>
          </cell>
        </row>
        <row r="4166">
          <cell r="A4166">
            <v>94752</v>
          </cell>
        </row>
        <row r="4167">
          <cell r="A4167">
            <v>89638</v>
          </cell>
        </row>
        <row r="4168">
          <cell r="A4168">
            <v>89642</v>
          </cell>
        </row>
        <row r="4169">
          <cell r="A4169">
            <v>89647</v>
          </cell>
        </row>
        <row r="4170">
          <cell r="A4170">
            <v>89650</v>
          </cell>
        </row>
        <row r="4171">
          <cell r="A4171">
            <v>89720</v>
          </cell>
        </row>
        <row r="4172">
          <cell r="A4172">
            <v>89725</v>
          </cell>
        </row>
        <row r="4173">
          <cell r="A4173">
            <v>89734</v>
          </cell>
        </row>
        <row r="4174">
          <cell r="A4174">
            <v>89780</v>
          </cell>
        </row>
        <row r="4175">
          <cell r="A4175">
            <v>89787</v>
          </cell>
        </row>
        <row r="4176">
          <cell r="A4176">
            <v>89789</v>
          </cell>
        </row>
        <row r="4177">
          <cell r="A4177">
            <v>89791</v>
          </cell>
        </row>
        <row r="4178">
          <cell r="A4178">
            <v>89793</v>
          </cell>
        </row>
        <row r="4179">
          <cell r="A4179">
            <v>89645</v>
          </cell>
        </row>
        <row r="4180">
          <cell r="A4180">
            <v>89639</v>
          </cell>
        </row>
        <row r="4181">
          <cell r="A4181">
            <v>89643</v>
          </cell>
        </row>
        <row r="4182">
          <cell r="A4182">
            <v>89648</v>
          </cell>
        </row>
        <row r="4183">
          <cell r="A4183">
            <v>89721</v>
          </cell>
        </row>
        <row r="4184">
          <cell r="A4184">
            <v>89727</v>
          </cell>
        </row>
        <row r="4185">
          <cell r="A4185">
            <v>94741</v>
          </cell>
        </row>
        <row r="4186">
          <cell r="A4186">
            <v>94743</v>
          </cell>
        </row>
        <row r="4187">
          <cell r="A4187">
            <v>89657</v>
          </cell>
        </row>
        <row r="4188">
          <cell r="A4188">
            <v>89664</v>
          </cell>
        </row>
        <row r="4189">
          <cell r="A4189">
            <v>89749</v>
          </cell>
        </row>
        <row r="4190">
          <cell r="A4190">
            <v>89653</v>
          </cell>
        </row>
        <row r="4191">
          <cell r="A4191">
            <v>89660</v>
          </cell>
        </row>
        <row r="4192">
          <cell r="A4192">
            <v>89651</v>
          </cell>
        </row>
        <row r="4193">
          <cell r="A4193">
            <v>89658</v>
          </cell>
        </row>
        <row r="4194">
          <cell r="A4194">
            <v>89740</v>
          </cell>
        </row>
        <row r="4195">
          <cell r="A4195">
            <v>89826</v>
          </cell>
        </row>
        <row r="4196">
          <cell r="A4196">
            <v>89836</v>
          </cell>
        </row>
        <row r="4197">
          <cell r="A4197">
            <v>89670</v>
          </cell>
        </row>
        <row r="4198">
          <cell r="A4198">
            <v>89680</v>
          </cell>
        </row>
        <row r="4199">
          <cell r="A4199">
            <v>89736</v>
          </cell>
        </row>
        <row r="4200">
          <cell r="A4200">
            <v>89755</v>
          </cell>
        </row>
        <row r="4201">
          <cell r="A4201">
            <v>89760</v>
          </cell>
        </row>
        <row r="4202">
          <cell r="A4202">
            <v>89794</v>
          </cell>
        </row>
        <row r="4203">
          <cell r="A4203">
            <v>89822</v>
          </cell>
        </row>
        <row r="4204">
          <cell r="A4204">
            <v>89835</v>
          </cell>
        </row>
        <row r="4205">
          <cell r="A4205">
            <v>89838</v>
          </cell>
        </row>
        <row r="4206">
          <cell r="A4206">
            <v>89840</v>
          </cell>
        </row>
        <row r="4207">
          <cell r="A4207">
            <v>94725</v>
          </cell>
        </row>
        <row r="4208">
          <cell r="A4208">
            <v>94727</v>
          </cell>
        </row>
        <row r="4209">
          <cell r="A4209">
            <v>94729</v>
          </cell>
        </row>
        <row r="4210">
          <cell r="A4210">
            <v>94731</v>
          </cell>
        </row>
        <row r="4211">
          <cell r="A4211">
            <v>94733</v>
          </cell>
        </row>
        <row r="4212">
          <cell r="A4212">
            <v>94737</v>
          </cell>
        </row>
        <row r="4213">
          <cell r="A4213">
            <v>94863</v>
          </cell>
        </row>
        <row r="4214">
          <cell r="A4214">
            <v>89652</v>
          </cell>
        </row>
        <row r="4215">
          <cell r="A4215">
            <v>89659</v>
          </cell>
        </row>
        <row r="4216">
          <cell r="A4216">
            <v>89672</v>
          </cell>
        </row>
        <row r="4217">
          <cell r="A4217">
            <v>89682</v>
          </cell>
        </row>
        <row r="4218">
          <cell r="A4218">
            <v>89738</v>
          </cell>
        </row>
        <row r="4219">
          <cell r="A4219">
            <v>89756</v>
          </cell>
        </row>
        <row r="4220">
          <cell r="A4220">
            <v>89761</v>
          </cell>
        </row>
        <row r="4221">
          <cell r="A4221">
            <v>89815</v>
          </cell>
        </row>
        <row r="4222">
          <cell r="A4222">
            <v>89824</v>
          </cell>
        </row>
        <row r="4223">
          <cell r="A4223">
            <v>89668</v>
          </cell>
        </row>
        <row r="4224">
          <cell r="A4224">
            <v>89655</v>
          </cell>
        </row>
        <row r="4225">
          <cell r="A4225">
            <v>89662</v>
          </cell>
        </row>
        <row r="4226">
          <cell r="A4226">
            <v>89676</v>
          </cell>
        </row>
        <row r="4227">
          <cell r="A4227">
            <v>89686</v>
          </cell>
        </row>
        <row r="4228">
          <cell r="A4228">
            <v>89758</v>
          </cell>
        </row>
        <row r="4229">
          <cell r="A4229">
            <v>89763</v>
          </cell>
        </row>
        <row r="4230">
          <cell r="A4230">
            <v>89818</v>
          </cell>
        </row>
        <row r="4231">
          <cell r="A4231">
            <v>89831</v>
          </cell>
        </row>
        <row r="4232">
          <cell r="A4232">
            <v>94724</v>
          </cell>
        </row>
        <row r="4233">
          <cell r="A4233">
            <v>94726</v>
          </cell>
        </row>
        <row r="4234">
          <cell r="A4234">
            <v>94728</v>
          </cell>
        </row>
        <row r="4235">
          <cell r="A4235">
            <v>94730</v>
          </cell>
        </row>
        <row r="4236">
          <cell r="A4236">
            <v>89691</v>
          </cell>
        </row>
        <row r="4237">
          <cell r="A4237">
            <v>89697</v>
          </cell>
        </row>
        <row r="4238">
          <cell r="A4238">
            <v>89705</v>
          </cell>
        </row>
        <row r="4239">
          <cell r="A4239">
            <v>89706</v>
          </cell>
        </row>
        <row r="4240">
          <cell r="A4240">
            <v>89703</v>
          </cell>
        </row>
        <row r="4241">
          <cell r="A4241">
            <v>89694</v>
          </cell>
        </row>
        <row r="4242">
          <cell r="A4242">
            <v>89700</v>
          </cell>
        </row>
        <row r="4243">
          <cell r="A4243">
            <v>89959</v>
          </cell>
        </row>
        <row r="4244">
          <cell r="A4244">
            <v>89718</v>
          </cell>
        </row>
        <row r="4245">
          <cell r="A4245">
            <v>89765</v>
          </cell>
        </row>
        <row r="4246">
          <cell r="A4246">
            <v>89768</v>
          </cell>
        </row>
        <row r="4247">
          <cell r="A4247">
            <v>89769</v>
          </cell>
        </row>
        <row r="4248">
          <cell r="A4248">
            <v>89772</v>
          </cell>
        </row>
        <row r="4249">
          <cell r="A4249">
            <v>89842</v>
          </cell>
        </row>
        <row r="4250">
          <cell r="A4250">
            <v>89844</v>
          </cell>
        </row>
        <row r="4251">
          <cell r="A4251">
            <v>89845</v>
          </cell>
        </row>
        <row r="4252">
          <cell r="A4252">
            <v>89846</v>
          </cell>
        </row>
        <row r="4253">
          <cell r="A4253">
            <v>89847</v>
          </cell>
        </row>
        <row r="4254">
          <cell r="A4254">
            <v>94756</v>
          </cell>
        </row>
        <row r="4255">
          <cell r="A4255">
            <v>94757</v>
          </cell>
        </row>
        <row r="4256">
          <cell r="A4256">
            <v>94758</v>
          </cell>
        </row>
        <row r="4257">
          <cell r="A4257">
            <v>94759</v>
          </cell>
        </row>
        <row r="4258">
          <cell r="A4258">
            <v>94760</v>
          </cell>
        </row>
        <row r="4259">
          <cell r="A4259">
            <v>94761</v>
          </cell>
        </row>
        <row r="4260">
          <cell r="A4260">
            <v>94762</v>
          </cell>
        </row>
        <row r="4261">
          <cell r="A4261">
            <v>89974</v>
          </cell>
        </row>
        <row r="4262">
          <cell r="A4262">
            <v>89695</v>
          </cell>
        </row>
        <row r="4263">
          <cell r="A4263">
            <v>89702</v>
          </cell>
        </row>
        <row r="4264">
          <cell r="A4264">
            <v>89767</v>
          </cell>
        </row>
        <row r="4265">
          <cell r="A4265">
            <v>89654</v>
          </cell>
        </row>
        <row r="4266">
          <cell r="A4266">
            <v>89661</v>
          </cell>
        </row>
        <row r="4267">
          <cell r="A4267">
            <v>89674</v>
          </cell>
        </row>
        <row r="4268">
          <cell r="A4268">
            <v>89684</v>
          </cell>
        </row>
        <row r="4269">
          <cell r="A4269">
            <v>89741</v>
          </cell>
        </row>
        <row r="4270">
          <cell r="A4270">
            <v>89757</v>
          </cell>
        </row>
        <row r="4271">
          <cell r="A4271">
            <v>89762</v>
          </cell>
        </row>
        <row r="4272">
          <cell r="A4272">
            <v>89816</v>
          </cell>
        </row>
        <row r="4273">
          <cell r="A4273">
            <v>89828</v>
          </cell>
        </row>
        <row r="4274">
          <cell r="A4274">
            <v>89837</v>
          </cell>
        </row>
        <row r="4275">
          <cell r="A4275">
            <v>89839</v>
          </cell>
        </row>
        <row r="4276">
          <cell r="A4276">
            <v>89841</v>
          </cell>
        </row>
        <row r="4277">
          <cell r="A4277" t="str">
            <v>9.3.23</v>
          </cell>
        </row>
        <row r="4278">
          <cell r="A4278">
            <v>94648</v>
          </cell>
        </row>
        <row r="4279">
          <cell r="A4279">
            <v>94649</v>
          </cell>
        </row>
        <row r="4280">
          <cell r="A4280">
            <v>94650</v>
          </cell>
        </row>
        <row r="4281">
          <cell r="A4281">
            <v>94651</v>
          </cell>
        </row>
        <row r="4282">
          <cell r="A4282">
            <v>94652</v>
          </cell>
        </row>
        <row r="4283">
          <cell r="A4283">
            <v>94653</v>
          </cell>
        </row>
        <row r="4284">
          <cell r="A4284">
            <v>94654</v>
          </cell>
        </row>
        <row r="4285">
          <cell r="A4285">
            <v>94655</v>
          </cell>
        </row>
        <row r="4286">
          <cell r="A4286" t="str">
            <v>9.3.24</v>
          </cell>
        </row>
        <row r="4287">
          <cell r="A4287">
            <v>91792</v>
          </cell>
        </row>
        <row r="4288">
          <cell r="A4288">
            <v>91793</v>
          </cell>
        </row>
        <row r="4289">
          <cell r="A4289">
            <v>91794</v>
          </cell>
        </row>
        <row r="4290">
          <cell r="A4290">
            <v>91795</v>
          </cell>
        </row>
        <row r="4291">
          <cell r="A4291">
            <v>91796</v>
          </cell>
        </row>
        <row r="4292">
          <cell r="A4292">
            <v>102264</v>
          </cell>
        </row>
        <row r="4293">
          <cell r="A4293">
            <v>89711</v>
          </cell>
        </row>
        <row r="4294">
          <cell r="A4294">
            <v>89712</v>
          </cell>
        </row>
        <row r="4295">
          <cell r="A4295">
            <v>89713</v>
          </cell>
        </row>
        <row r="4296">
          <cell r="A4296">
            <v>89714</v>
          </cell>
        </row>
        <row r="4297">
          <cell r="A4297">
            <v>89798</v>
          </cell>
        </row>
        <row r="4298">
          <cell r="A4298">
            <v>89799</v>
          </cell>
        </row>
        <row r="4299">
          <cell r="A4299">
            <v>89800</v>
          </cell>
        </row>
        <row r="4300">
          <cell r="A4300">
            <v>89848</v>
          </cell>
        </row>
        <row r="4301">
          <cell r="A4301">
            <v>89849</v>
          </cell>
        </row>
        <row r="4302">
          <cell r="A4302">
            <v>90694</v>
          </cell>
        </row>
        <row r="4303">
          <cell r="A4303">
            <v>90695</v>
          </cell>
        </row>
        <row r="4304">
          <cell r="A4304">
            <v>90696</v>
          </cell>
        </row>
        <row r="4305">
          <cell r="A4305">
            <v>90697</v>
          </cell>
        </row>
        <row r="4306">
          <cell r="A4306">
            <v>90698</v>
          </cell>
        </row>
        <row r="4307">
          <cell r="A4307">
            <v>90699</v>
          </cell>
        </row>
        <row r="4308">
          <cell r="A4308">
            <v>90700</v>
          </cell>
        </row>
        <row r="4309">
          <cell r="A4309">
            <v>90701</v>
          </cell>
        </row>
        <row r="4310">
          <cell r="A4310">
            <v>90702</v>
          </cell>
        </row>
        <row r="4311">
          <cell r="A4311">
            <v>90703</v>
          </cell>
        </row>
        <row r="4312">
          <cell r="A4312">
            <v>90704</v>
          </cell>
        </row>
        <row r="4313">
          <cell r="A4313">
            <v>90705</v>
          </cell>
        </row>
        <row r="4314">
          <cell r="A4314">
            <v>90706</v>
          </cell>
        </row>
        <row r="4315">
          <cell r="A4315">
            <v>90708</v>
          </cell>
        </row>
        <row r="4316">
          <cell r="A4316" t="str">
            <v>9.3.25</v>
          </cell>
        </row>
        <row r="4317">
          <cell r="A4317">
            <v>95693</v>
          </cell>
        </row>
        <row r="4318">
          <cell r="A4318" t="str">
            <v>9.3.26</v>
          </cell>
        </row>
        <row r="4319">
          <cell r="A4319">
            <v>89726</v>
          </cell>
        </row>
        <row r="4320">
          <cell r="A4320">
            <v>89732</v>
          </cell>
        </row>
        <row r="4321">
          <cell r="A4321">
            <v>89739</v>
          </cell>
        </row>
        <row r="4322">
          <cell r="A4322">
            <v>89746</v>
          </cell>
        </row>
        <row r="4323">
          <cell r="A4323">
            <v>89724</v>
          </cell>
        </row>
        <row r="4324">
          <cell r="A4324">
            <v>89731</v>
          </cell>
        </row>
        <row r="4325">
          <cell r="A4325">
            <v>89737</v>
          </cell>
        </row>
        <row r="4326">
          <cell r="A4326">
            <v>89744</v>
          </cell>
        </row>
        <row r="4327">
          <cell r="A4327">
            <v>89728</v>
          </cell>
        </row>
        <row r="4328">
          <cell r="A4328">
            <v>89733</v>
          </cell>
        </row>
        <row r="4329">
          <cell r="A4329">
            <v>89742</v>
          </cell>
        </row>
        <row r="4330">
          <cell r="A4330">
            <v>89748</v>
          </cell>
        </row>
        <row r="4331">
          <cell r="A4331">
            <v>89730</v>
          </cell>
        </row>
        <row r="4332">
          <cell r="A4332">
            <v>89735</v>
          </cell>
        </row>
        <row r="4333">
          <cell r="A4333">
            <v>89743</v>
          </cell>
        </row>
        <row r="4334">
          <cell r="A4334">
            <v>89750</v>
          </cell>
        </row>
        <row r="4335">
          <cell r="A4335">
            <v>89752</v>
          </cell>
        </row>
        <row r="4336">
          <cell r="A4336">
            <v>89753</v>
          </cell>
        </row>
        <row r="4337">
          <cell r="A4337">
            <v>89774</v>
          </cell>
        </row>
        <row r="4338">
          <cell r="A4338">
            <v>89778</v>
          </cell>
        </row>
        <row r="4339">
          <cell r="A4339">
            <v>89754</v>
          </cell>
        </row>
        <row r="4340">
          <cell r="A4340">
            <v>89776</v>
          </cell>
        </row>
        <row r="4341">
          <cell r="A4341">
            <v>89779</v>
          </cell>
        </row>
        <row r="4342">
          <cell r="A4342">
            <v>89782</v>
          </cell>
        </row>
        <row r="4343">
          <cell r="A4343">
            <v>89784</v>
          </cell>
        </row>
        <row r="4344">
          <cell r="A4344">
            <v>89786</v>
          </cell>
        </row>
        <row r="4345">
          <cell r="A4345">
            <v>89796</v>
          </cell>
        </row>
        <row r="4346">
          <cell r="A4346">
            <v>89783</v>
          </cell>
        </row>
        <row r="4347">
          <cell r="A4347">
            <v>89785</v>
          </cell>
        </row>
        <row r="4348">
          <cell r="A4348">
            <v>89795</v>
          </cell>
        </row>
        <row r="4349">
          <cell r="A4349">
            <v>89797</v>
          </cell>
        </row>
        <row r="4350">
          <cell r="A4350" t="str">
            <v>9.3.27</v>
          </cell>
        </row>
        <row r="4351">
          <cell r="A4351">
            <v>89802</v>
          </cell>
        </row>
        <row r="4352">
          <cell r="A4352">
            <v>89806</v>
          </cell>
        </row>
        <row r="4353">
          <cell r="A4353">
            <v>89810</v>
          </cell>
        </row>
        <row r="4354">
          <cell r="A4354">
            <v>89801</v>
          </cell>
        </row>
        <row r="4355">
          <cell r="A4355">
            <v>89803</v>
          </cell>
        </row>
        <row r="4356">
          <cell r="A4356">
            <v>89805</v>
          </cell>
        </row>
        <row r="4357">
          <cell r="A4357">
            <v>89809</v>
          </cell>
        </row>
        <row r="4358">
          <cell r="A4358">
            <v>89807</v>
          </cell>
        </row>
        <row r="4359">
          <cell r="A4359">
            <v>89811</v>
          </cell>
        </row>
        <row r="4360">
          <cell r="A4360">
            <v>89804</v>
          </cell>
        </row>
        <row r="4361">
          <cell r="A4361">
            <v>89808</v>
          </cell>
        </row>
        <row r="4362">
          <cell r="A4362">
            <v>89812</v>
          </cell>
        </row>
        <row r="4363">
          <cell r="A4363">
            <v>89813</v>
          </cell>
        </row>
        <row r="4364">
          <cell r="A4364">
            <v>89817</v>
          </cell>
        </row>
        <row r="4365">
          <cell r="A4365">
            <v>89821</v>
          </cell>
        </row>
        <row r="4366">
          <cell r="A4366">
            <v>89814</v>
          </cell>
        </row>
        <row r="4367">
          <cell r="A4367">
            <v>89819</v>
          </cell>
        </row>
        <row r="4368">
          <cell r="A4368">
            <v>89823</v>
          </cell>
        </row>
        <row r="4369">
          <cell r="A4369">
            <v>89825</v>
          </cell>
        </row>
        <row r="4370">
          <cell r="A4370">
            <v>89829</v>
          </cell>
        </row>
        <row r="4371">
          <cell r="A4371">
            <v>89833</v>
          </cell>
        </row>
        <row r="4372">
          <cell r="A4372">
            <v>89827</v>
          </cell>
        </row>
        <row r="4373">
          <cell r="A4373">
            <v>89830</v>
          </cell>
        </row>
        <row r="4374">
          <cell r="A4374">
            <v>89834</v>
          </cell>
        </row>
        <row r="4375">
          <cell r="A4375" t="str">
            <v>9.3.28</v>
          </cell>
        </row>
        <row r="4376">
          <cell r="A4376">
            <v>89851</v>
          </cell>
        </row>
        <row r="4377">
          <cell r="A4377">
            <v>89855</v>
          </cell>
        </row>
        <row r="4378">
          <cell r="A4378">
            <v>89850</v>
          </cell>
        </row>
        <row r="4379">
          <cell r="A4379">
            <v>89854</v>
          </cell>
        </row>
        <row r="4380">
          <cell r="A4380">
            <v>89852</v>
          </cell>
        </row>
        <row r="4381">
          <cell r="A4381">
            <v>89853</v>
          </cell>
        </row>
        <row r="4382">
          <cell r="A4382">
            <v>89856</v>
          </cell>
        </row>
        <row r="4383">
          <cell r="A4383">
            <v>89857</v>
          </cell>
        </row>
        <row r="4384">
          <cell r="A4384">
            <v>89859</v>
          </cell>
        </row>
        <row r="4385">
          <cell r="A4385">
            <v>89860</v>
          </cell>
        </row>
        <row r="4386">
          <cell r="A4386">
            <v>89862</v>
          </cell>
        </row>
        <row r="4387">
          <cell r="A4387">
            <v>89861</v>
          </cell>
        </row>
        <row r="4388">
          <cell r="A4388">
            <v>89863</v>
          </cell>
        </row>
        <row r="4389">
          <cell r="A4389" t="str">
            <v>9.3.29</v>
          </cell>
        </row>
        <row r="4390">
          <cell r="A4390">
            <v>89508</v>
          </cell>
        </row>
        <row r="4391">
          <cell r="A4391">
            <v>89509</v>
          </cell>
        </row>
        <row r="4392">
          <cell r="A4392">
            <v>89511</v>
          </cell>
        </row>
        <row r="4393">
          <cell r="A4393">
            <v>89512</v>
          </cell>
        </row>
        <row r="4394">
          <cell r="A4394">
            <v>89576</v>
          </cell>
        </row>
        <row r="4395">
          <cell r="A4395">
            <v>89578</v>
          </cell>
        </row>
        <row r="4396">
          <cell r="A4396">
            <v>89580</v>
          </cell>
        </row>
        <row r="4397">
          <cell r="A4397">
            <v>91789</v>
          </cell>
        </row>
        <row r="4398">
          <cell r="A4398">
            <v>91790</v>
          </cell>
        </row>
        <row r="4399">
          <cell r="A4399">
            <v>91791</v>
          </cell>
        </row>
        <row r="4400">
          <cell r="A4400" t="str">
            <v>9.3.30</v>
          </cell>
        </row>
        <row r="4401">
          <cell r="A4401" t="str">
            <v>9.3.30.1</v>
          </cell>
        </row>
        <row r="4402">
          <cell r="A4402">
            <v>89526</v>
          </cell>
        </row>
        <row r="4403">
          <cell r="A4403">
            <v>89535</v>
          </cell>
        </row>
        <row r="4404">
          <cell r="A4404">
            <v>89546</v>
          </cell>
        </row>
        <row r="4405">
          <cell r="A4405">
            <v>95694</v>
          </cell>
        </row>
        <row r="4406">
          <cell r="A4406">
            <v>89516</v>
          </cell>
        </row>
        <row r="4407">
          <cell r="A4407">
            <v>89520</v>
          </cell>
        </row>
        <row r="4408">
          <cell r="A4408">
            <v>89524</v>
          </cell>
        </row>
        <row r="4409">
          <cell r="A4409">
            <v>89531</v>
          </cell>
        </row>
        <row r="4410">
          <cell r="A4410">
            <v>89514</v>
          </cell>
        </row>
        <row r="4411">
          <cell r="A4411">
            <v>89518</v>
          </cell>
        </row>
        <row r="4412">
          <cell r="A4412">
            <v>89522</v>
          </cell>
        </row>
        <row r="4413">
          <cell r="A4413">
            <v>89529</v>
          </cell>
        </row>
        <row r="4414">
          <cell r="A4414">
            <v>89544</v>
          </cell>
        </row>
        <row r="4415">
          <cell r="A4415">
            <v>89545</v>
          </cell>
        </row>
        <row r="4416">
          <cell r="A4416">
            <v>89547</v>
          </cell>
        </row>
        <row r="4417">
          <cell r="A4417">
            <v>89548</v>
          </cell>
        </row>
        <row r="4418">
          <cell r="A4418">
            <v>89554</v>
          </cell>
        </row>
        <row r="4419">
          <cell r="A4419">
            <v>89556</v>
          </cell>
        </row>
        <row r="4420">
          <cell r="A4420">
            <v>89549</v>
          </cell>
        </row>
        <row r="4421">
          <cell r="A4421">
            <v>89550</v>
          </cell>
        </row>
        <row r="4422">
          <cell r="A4422">
            <v>89559</v>
          </cell>
        </row>
        <row r="4423">
          <cell r="A4423">
            <v>89571</v>
          </cell>
        </row>
        <row r="4424">
          <cell r="A4424">
            <v>89573</v>
          </cell>
        </row>
        <row r="4425">
          <cell r="A4425">
            <v>89557</v>
          </cell>
        </row>
        <row r="4426">
          <cell r="A4426">
            <v>89561</v>
          </cell>
        </row>
        <row r="4427">
          <cell r="A4427">
            <v>89563</v>
          </cell>
        </row>
        <row r="4428">
          <cell r="A4428">
            <v>89565</v>
          </cell>
        </row>
        <row r="4429">
          <cell r="A4429">
            <v>89566</v>
          </cell>
        </row>
        <row r="4430">
          <cell r="A4430">
            <v>89567</v>
          </cell>
        </row>
        <row r="4431">
          <cell r="A4431">
            <v>89569</v>
          </cell>
        </row>
        <row r="4432">
          <cell r="A4432">
            <v>89574</v>
          </cell>
        </row>
        <row r="4433">
          <cell r="A4433" t="str">
            <v>9.3.30.2</v>
          </cell>
        </row>
        <row r="4434">
          <cell r="A4434">
            <v>89582</v>
          </cell>
        </row>
        <row r="4435">
          <cell r="A4435">
            <v>89585</v>
          </cell>
        </row>
        <row r="4436">
          <cell r="A4436">
            <v>89591</v>
          </cell>
        </row>
        <row r="4437">
          <cell r="A4437">
            <v>89581</v>
          </cell>
        </row>
        <row r="4438">
          <cell r="A4438">
            <v>89584</v>
          </cell>
        </row>
        <row r="4439">
          <cell r="A4439">
            <v>89590</v>
          </cell>
        </row>
        <row r="4440">
          <cell r="A4440">
            <v>89599</v>
          </cell>
        </row>
        <row r="4441">
          <cell r="A4441">
            <v>89600</v>
          </cell>
        </row>
        <row r="4442">
          <cell r="A4442">
            <v>89669</v>
          </cell>
        </row>
        <row r="4443">
          <cell r="A4443">
            <v>89671</v>
          </cell>
        </row>
        <row r="4444">
          <cell r="A4444">
            <v>89677</v>
          </cell>
        </row>
        <row r="4445">
          <cell r="A4445">
            <v>89679</v>
          </cell>
        </row>
        <row r="4446">
          <cell r="A4446">
            <v>89685</v>
          </cell>
        </row>
        <row r="4447">
          <cell r="A4447">
            <v>89690</v>
          </cell>
        </row>
        <row r="4448">
          <cell r="A4448">
            <v>89692</v>
          </cell>
        </row>
        <row r="4449">
          <cell r="A4449">
            <v>89698</v>
          </cell>
        </row>
        <row r="4450">
          <cell r="A4450">
            <v>89699</v>
          </cell>
        </row>
        <row r="4451">
          <cell r="A4451">
            <v>89687</v>
          </cell>
        </row>
        <row r="4452">
          <cell r="A4452">
            <v>89693</v>
          </cell>
        </row>
        <row r="4453">
          <cell r="A4453">
            <v>89696</v>
          </cell>
        </row>
        <row r="4454">
          <cell r="A4454">
            <v>89701</v>
          </cell>
        </row>
        <row r="4455">
          <cell r="A4455">
            <v>89704</v>
          </cell>
        </row>
        <row r="4456">
          <cell r="A4456">
            <v>89667</v>
          </cell>
        </row>
        <row r="4457">
          <cell r="A4457">
            <v>89673</v>
          </cell>
        </row>
        <row r="4458">
          <cell r="A4458">
            <v>89675</v>
          </cell>
        </row>
        <row r="4459">
          <cell r="A4459">
            <v>89681</v>
          </cell>
        </row>
        <row r="4460">
          <cell r="A4460" t="str">
            <v>9.3.31</v>
          </cell>
        </row>
        <row r="4461">
          <cell r="A4461">
            <v>89865</v>
          </cell>
        </row>
        <row r="4462">
          <cell r="A4462">
            <v>89866</v>
          </cell>
        </row>
        <row r="4463">
          <cell r="A4463">
            <v>89867</v>
          </cell>
        </row>
        <row r="4464">
          <cell r="A4464">
            <v>89868</v>
          </cell>
        </row>
        <row r="4465">
          <cell r="A4465">
            <v>89869</v>
          </cell>
        </row>
        <row r="4466">
          <cell r="A4466" t="str">
            <v>9.3.33</v>
          </cell>
        </row>
        <row r="4467">
          <cell r="A4467">
            <v>98052</v>
          </cell>
        </row>
        <row r="4468">
          <cell r="A4468">
            <v>98053</v>
          </cell>
        </row>
        <row r="4469">
          <cell r="A4469">
            <v>98054</v>
          </cell>
        </row>
        <row r="4470">
          <cell r="A4470">
            <v>98055</v>
          </cell>
        </row>
        <row r="4471">
          <cell r="A4471">
            <v>98056</v>
          </cell>
        </row>
        <row r="4472">
          <cell r="A4472">
            <v>98057</v>
          </cell>
        </row>
        <row r="4473">
          <cell r="A4473">
            <v>98066</v>
          </cell>
        </row>
        <row r="4474">
          <cell r="A4474">
            <v>98067</v>
          </cell>
        </row>
        <row r="4475">
          <cell r="A4475">
            <v>98068</v>
          </cell>
        </row>
        <row r="4476">
          <cell r="A4476">
            <v>98069</v>
          </cell>
        </row>
        <row r="4477">
          <cell r="A4477">
            <v>98070</v>
          </cell>
        </row>
        <row r="4478">
          <cell r="A4478">
            <v>98071</v>
          </cell>
        </row>
        <row r="4479">
          <cell r="A4479">
            <v>98078</v>
          </cell>
        </row>
        <row r="4480">
          <cell r="A4480">
            <v>98079</v>
          </cell>
        </row>
        <row r="4481">
          <cell r="A4481">
            <v>98080</v>
          </cell>
        </row>
        <row r="4482">
          <cell r="A4482">
            <v>98081</v>
          </cell>
        </row>
        <row r="4483">
          <cell r="A4483">
            <v>98101</v>
          </cell>
        </row>
        <row r="4484">
          <cell r="A4484">
            <v>98101</v>
          </cell>
        </row>
        <row r="4485">
          <cell r="A4485">
            <v>98101</v>
          </cell>
        </row>
        <row r="4486">
          <cell r="A4486">
            <v>98101</v>
          </cell>
        </row>
        <row r="4487">
          <cell r="A4487">
            <v>98094</v>
          </cell>
        </row>
        <row r="4488">
          <cell r="A4488">
            <v>98099</v>
          </cell>
        </row>
        <row r="4489">
          <cell r="A4489">
            <v>98100</v>
          </cell>
        </row>
        <row r="4490">
          <cell r="A4490">
            <v>98062</v>
          </cell>
        </row>
        <row r="4491">
          <cell r="A4491">
            <v>98063</v>
          </cell>
        </row>
        <row r="4492">
          <cell r="A4492">
            <v>98064</v>
          </cell>
        </row>
        <row r="4493">
          <cell r="A4493">
            <v>98065</v>
          </cell>
        </row>
        <row r="4494">
          <cell r="A4494">
            <v>98072</v>
          </cell>
        </row>
        <row r="4495">
          <cell r="A4495">
            <v>98073</v>
          </cell>
        </row>
        <row r="4496">
          <cell r="A4496">
            <v>98074</v>
          </cell>
        </row>
        <row r="4497">
          <cell r="A4497">
            <v>98075</v>
          </cell>
        </row>
        <row r="4498">
          <cell r="A4498">
            <v>98076</v>
          </cell>
        </row>
        <row r="4499">
          <cell r="A4499">
            <v>98077</v>
          </cell>
        </row>
        <row r="4500">
          <cell r="A4500">
            <v>98058</v>
          </cell>
        </row>
        <row r="4501">
          <cell r="A4501">
            <v>98059</v>
          </cell>
        </row>
        <row r="4502">
          <cell r="A4502">
            <v>98060</v>
          </cell>
        </row>
        <row r="4503">
          <cell r="A4503">
            <v>98061</v>
          </cell>
        </row>
        <row r="4504">
          <cell r="A4504">
            <v>98082</v>
          </cell>
        </row>
        <row r="4505">
          <cell r="A4505">
            <v>98083</v>
          </cell>
        </row>
        <row r="4506">
          <cell r="A4506">
            <v>98084</v>
          </cell>
        </row>
        <row r="4507">
          <cell r="A4507">
            <v>98085</v>
          </cell>
        </row>
        <row r="4508">
          <cell r="A4508">
            <v>98086</v>
          </cell>
        </row>
        <row r="4509">
          <cell r="A4509">
            <v>98087</v>
          </cell>
        </row>
        <row r="4510">
          <cell r="A4510">
            <v>98088</v>
          </cell>
        </row>
        <row r="4511">
          <cell r="A4511">
            <v>98089</v>
          </cell>
        </row>
        <row r="4512">
          <cell r="A4512">
            <v>98090</v>
          </cell>
        </row>
        <row r="4513">
          <cell r="A4513">
            <v>98091</v>
          </cell>
        </row>
        <row r="4514">
          <cell r="A4514">
            <v>98092</v>
          </cell>
        </row>
        <row r="4515">
          <cell r="A4515">
            <v>98093</v>
          </cell>
        </row>
        <row r="4516">
          <cell r="A4516">
            <v>98111</v>
          </cell>
        </row>
        <row r="4517">
          <cell r="A4517">
            <v>101802</v>
          </cell>
        </row>
        <row r="4518">
          <cell r="A4518">
            <v>101803</v>
          </cell>
        </row>
        <row r="4519">
          <cell r="A4519">
            <v>101804</v>
          </cell>
        </row>
        <row r="4520">
          <cell r="A4520">
            <v>101805</v>
          </cell>
        </row>
        <row r="4521">
          <cell r="A4521">
            <v>98114</v>
          </cell>
        </row>
        <row r="4522">
          <cell r="A4522">
            <v>98115</v>
          </cell>
        </row>
        <row r="4523">
          <cell r="A4523" t="str">
            <v>9.3.34</v>
          </cell>
        </row>
        <row r="4524">
          <cell r="A4524">
            <v>89583</v>
          </cell>
        </row>
        <row r="4525">
          <cell r="A4525">
            <v>89587</v>
          </cell>
        </row>
        <row r="4526">
          <cell r="A4526">
            <v>89592</v>
          </cell>
        </row>
        <row r="4527">
          <cell r="A4527">
            <v>95695</v>
          </cell>
        </row>
        <row r="4528">
          <cell r="A4528">
            <v>96637</v>
          </cell>
        </row>
        <row r="4529">
          <cell r="A4529">
            <v>96638</v>
          </cell>
        </row>
        <row r="4530">
          <cell r="A4530">
            <v>96639</v>
          </cell>
        </row>
        <row r="4531">
          <cell r="A4531">
            <v>96640</v>
          </cell>
        </row>
        <row r="4532">
          <cell r="A4532">
            <v>96641</v>
          </cell>
        </row>
        <row r="4533">
          <cell r="A4533">
            <v>96642</v>
          </cell>
        </row>
        <row r="4534">
          <cell r="A4534">
            <v>96643</v>
          </cell>
        </row>
        <row r="4535">
          <cell r="A4535">
            <v>96650</v>
          </cell>
        </row>
        <row r="4536">
          <cell r="A4536">
            <v>96651</v>
          </cell>
        </row>
        <row r="4537">
          <cell r="A4537">
            <v>96652</v>
          </cell>
        </row>
        <row r="4538">
          <cell r="A4538">
            <v>96653</v>
          </cell>
        </row>
        <row r="4539">
          <cell r="A4539">
            <v>96654</v>
          </cell>
        </row>
        <row r="4540">
          <cell r="A4540">
            <v>96655</v>
          </cell>
        </row>
        <row r="4541">
          <cell r="A4541">
            <v>96656</v>
          </cell>
        </row>
        <row r="4542">
          <cell r="A4542">
            <v>96657</v>
          </cell>
        </row>
        <row r="4543">
          <cell r="A4543">
            <v>96658</v>
          </cell>
        </row>
        <row r="4544">
          <cell r="A4544">
            <v>96659</v>
          </cell>
        </row>
        <row r="4545">
          <cell r="A4545">
            <v>96660</v>
          </cell>
        </row>
        <row r="4546">
          <cell r="A4546">
            <v>96661</v>
          </cell>
        </row>
        <row r="4547">
          <cell r="A4547">
            <v>96662</v>
          </cell>
        </row>
        <row r="4548">
          <cell r="A4548">
            <v>96663</v>
          </cell>
        </row>
        <row r="4549">
          <cell r="A4549">
            <v>96664</v>
          </cell>
        </row>
        <row r="4550">
          <cell r="A4550">
            <v>96665</v>
          </cell>
        </row>
        <row r="4551">
          <cell r="A4551">
            <v>96666</v>
          </cell>
        </row>
        <row r="4552">
          <cell r="A4552">
            <v>96667</v>
          </cell>
        </row>
        <row r="4553">
          <cell r="A4553">
            <v>96684</v>
          </cell>
        </row>
        <row r="4554">
          <cell r="A4554">
            <v>96685</v>
          </cell>
        </row>
        <row r="4555">
          <cell r="A4555">
            <v>96686</v>
          </cell>
        </row>
        <row r="4556">
          <cell r="A4556">
            <v>96687</v>
          </cell>
        </row>
        <row r="4557">
          <cell r="A4557">
            <v>96688</v>
          </cell>
        </row>
        <row r="4558">
          <cell r="A4558">
            <v>96689</v>
          </cell>
        </row>
        <row r="4559">
          <cell r="A4559">
            <v>96690</v>
          </cell>
        </row>
        <row r="4560">
          <cell r="A4560">
            <v>96691</v>
          </cell>
        </row>
        <row r="4561">
          <cell r="A4561">
            <v>96692</v>
          </cell>
        </row>
        <row r="4562">
          <cell r="A4562">
            <v>96693</v>
          </cell>
        </row>
        <row r="4563">
          <cell r="A4563">
            <v>96694</v>
          </cell>
        </row>
        <row r="4564">
          <cell r="A4564">
            <v>96695</v>
          </cell>
        </row>
        <row r="4565">
          <cell r="A4565">
            <v>96696</v>
          </cell>
        </row>
        <row r="4566">
          <cell r="A4566">
            <v>96697</v>
          </cell>
        </row>
        <row r="4567">
          <cell r="A4567">
            <v>96698</v>
          </cell>
        </row>
        <row r="4568">
          <cell r="A4568">
            <v>96699</v>
          </cell>
        </row>
        <row r="4569">
          <cell r="A4569">
            <v>96700</v>
          </cell>
        </row>
        <row r="4570">
          <cell r="A4570">
            <v>96701</v>
          </cell>
        </row>
        <row r="4571">
          <cell r="A4571">
            <v>96702</v>
          </cell>
        </row>
        <row r="4572">
          <cell r="A4572">
            <v>96703</v>
          </cell>
        </row>
        <row r="4573">
          <cell r="A4573">
            <v>96704</v>
          </cell>
        </row>
        <row r="4574">
          <cell r="A4574">
            <v>96705</v>
          </cell>
        </row>
        <row r="4575">
          <cell r="A4575">
            <v>96706</v>
          </cell>
        </row>
        <row r="4576">
          <cell r="A4576">
            <v>96707</v>
          </cell>
        </row>
        <row r="4577">
          <cell r="A4577">
            <v>96708</v>
          </cell>
        </row>
        <row r="4578">
          <cell r="A4578">
            <v>96709</v>
          </cell>
        </row>
        <row r="4579">
          <cell r="A4579">
            <v>96710</v>
          </cell>
        </row>
        <row r="4580">
          <cell r="A4580">
            <v>96711</v>
          </cell>
        </row>
        <row r="4581">
          <cell r="A4581">
            <v>96712</v>
          </cell>
        </row>
        <row r="4582">
          <cell r="A4582">
            <v>96713</v>
          </cell>
        </row>
        <row r="4583">
          <cell r="A4583">
            <v>96714</v>
          </cell>
        </row>
        <row r="4584">
          <cell r="A4584">
            <v>96715</v>
          </cell>
        </row>
        <row r="4585">
          <cell r="A4585">
            <v>96716</v>
          </cell>
        </row>
        <row r="4586">
          <cell r="A4586">
            <v>96717</v>
          </cell>
        </row>
        <row r="4587">
          <cell r="A4587">
            <v>96736</v>
          </cell>
        </row>
        <row r="4588">
          <cell r="A4588">
            <v>96737</v>
          </cell>
        </row>
        <row r="4589">
          <cell r="A4589">
            <v>96738</v>
          </cell>
        </row>
        <row r="4590">
          <cell r="A4590">
            <v>96739</v>
          </cell>
        </row>
        <row r="4591">
          <cell r="A4591">
            <v>96740</v>
          </cell>
        </row>
        <row r="4592">
          <cell r="A4592">
            <v>96741</v>
          </cell>
        </row>
        <row r="4593">
          <cell r="A4593">
            <v>96742</v>
          </cell>
        </row>
        <row r="4594">
          <cell r="A4594">
            <v>96743</v>
          </cell>
        </row>
        <row r="4595">
          <cell r="A4595">
            <v>96744</v>
          </cell>
        </row>
        <row r="4596">
          <cell r="A4596">
            <v>96745</v>
          </cell>
        </row>
        <row r="4597">
          <cell r="A4597">
            <v>96746</v>
          </cell>
        </row>
        <row r="4598">
          <cell r="A4598">
            <v>96747</v>
          </cell>
        </row>
        <row r="4599">
          <cell r="A4599">
            <v>96748</v>
          </cell>
        </row>
        <row r="4600">
          <cell r="A4600">
            <v>96749</v>
          </cell>
        </row>
        <row r="4601">
          <cell r="A4601">
            <v>96750</v>
          </cell>
        </row>
        <row r="4602">
          <cell r="A4602">
            <v>96751</v>
          </cell>
        </row>
        <row r="4603">
          <cell r="A4603">
            <v>96752</v>
          </cell>
        </row>
        <row r="4604">
          <cell r="A4604">
            <v>96753</v>
          </cell>
        </row>
        <row r="4605">
          <cell r="A4605">
            <v>96754</v>
          </cell>
        </row>
        <row r="4606">
          <cell r="A4606">
            <v>96755</v>
          </cell>
        </row>
        <row r="4607">
          <cell r="A4607">
            <v>96756</v>
          </cell>
        </row>
        <row r="4608">
          <cell r="A4608">
            <v>96757</v>
          </cell>
        </row>
        <row r="4609">
          <cell r="A4609">
            <v>96758</v>
          </cell>
        </row>
        <row r="4610">
          <cell r="A4610">
            <v>96759</v>
          </cell>
        </row>
        <row r="4611">
          <cell r="A4611">
            <v>96760</v>
          </cell>
        </row>
        <row r="4612">
          <cell r="A4612">
            <v>96761</v>
          </cell>
        </row>
        <row r="4613">
          <cell r="A4613">
            <v>96762</v>
          </cell>
        </row>
        <row r="4614">
          <cell r="A4614">
            <v>96763</v>
          </cell>
        </row>
        <row r="4615">
          <cell r="A4615">
            <v>96764</v>
          </cell>
        </row>
        <row r="4616">
          <cell r="A4616">
            <v>96802</v>
          </cell>
        </row>
        <row r="4617">
          <cell r="A4617">
            <v>96803</v>
          </cell>
        </row>
        <row r="4618">
          <cell r="A4618">
            <v>96804</v>
          </cell>
        </row>
        <row r="4619">
          <cell r="A4619">
            <v>96805</v>
          </cell>
        </row>
        <row r="4620">
          <cell r="A4620">
            <v>96806</v>
          </cell>
        </row>
        <row r="4621">
          <cell r="A4621">
            <v>96807</v>
          </cell>
        </row>
        <row r="4622">
          <cell r="A4622">
            <v>96808</v>
          </cell>
        </row>
        <row r="4623">
          <cell r="A4623">
            <v>96809</v>
          </cell>
        </row>
        <row r="4624">
          <cell r="A4624">
            <v>96810</v>
          </cell>
        </row>
        <row r="4625">
          <cell r="A4625">
            <v>96811</v>
          </cell>
        </row>
        <row r="4626">
          <cell r="A4626">
            <v>96812</v>
          </cell>
        </row>
        <row r="4627">
          <cell r="A4627">
            <v>96813</v>
          </cell>
        </row>
        <row r="4628">
          <cell r="A4628">
            <v>96814</v>
          </cell>
        </row>
        <row r="4629">
          <cell r="A4629">
            <v>96815</v>
          </cell>
        </row>
        <row r="4630">
          <cell r="A4630">
            <v>96816</v>
          </cell>
        </row>
        <row r="4631">
          <cell r="A4631">
            <v>96817</v>
          </cell>
        </row>
        <row r="4632">
          <cell r="A4632">
            <v>96818</v>
          </cell>
        </row>
        <row r="4633">
          <cell r="A4633">
            <v>96819</v>
          </cell>
        </row>
        <row r="4634">
          <cell r="A4634">
            <v>96820</v>
          </cell>
        </row>
        <row r="4635">
          <cell r="A4635">
            <v>96821</v>
          </cell>
        </row>
        <row r="4636">
          <cell r="A4636">
            <v>96822</v>
          </cell>
        </row>
        <row r="4637">
          <cell r="A4637">
            <v>96823</v>
          </cell>
        </row>
        <row r="4638">
          <cell r="A4638">
            <v>96824</v>
          </cell>
        </row>
        <row r="4639">
          <cell r="A4639">
            <v>96825</v>
          </cell>
        </row>
        <row r="4640">
          <cell r="A4640">
            <v>96826</v>
          </cell>
        </row>
        <row r="4641">
          <cell r="A4641">
            <v>96827</v>
          </cell>
        </row>
        <row r="4642">
          <cell r="A4642">
            <v>96828</v>
          </cell>
        </row>
        <row r="4643">
          <cell r="A4643">
            <v>96829</v>
          </cell>
        </row>
        <row r="4644">
          <cell r="A4644">
            <v>96830</v>
          </cell>
        </row>
        <row r="4645">
          <cell r="A4645">
            <v>96831</v>
          </cell>
        </row>
        <row r="4646">
          <cell r="A4646">
            <v>96832</v>
          </cell>
        </row>
        <row r="4647">
          <cell r="A4647">
            <v>96833</v>
          </cell>
        </row>
        <row r="4648">
          <cell r="A4648">
            <v>96834</v>
          </cell>
        </row>
        <row r="4649">
          <cell r="A4649">
            <v>96835</v>
          </cell>
        </row>
        <row r="4650">
          <cell r="A4650">
            <v>96836</v>
          </cell>
        </row>
        <row r="4651">
          <cell r="A4651">
            <v>96837</v>
          </cell>
        </row>
        <row r="4652">
          <cell r="A4652">
            <v>96838</v>
          </cell>
        </row>
        <row r="4653">
          <cell r="A4653">
            <v>96839</v>
          </cell>
        </row>
        <row r="4654">
          <cell r="A4654">
            <v>96840</v>
          </cell>
        </row>
        <row r="4655">
          <cell r="A4655">
            <v>96841</v>
          </cell>
        </row>
        <row r="4656">
          <cell r="A4656">
            <v>96842</v>
          </cell>
        </row>
        <row r="4657">
          <cell r="A4657">
            <v>96843</v>
          </cell>
        </row>
        <row r="4658">
          <cell r="A4658">
            <v>96844</v>
          </cell>
        </row>
        <row r="4659">
          <cell r="A4659">
            <v>96845</v>
          </cell>
        </row>
        <row r="4660">
          <cell r="A4660">
            <v>96846</v>
          </cell>
        </row>
        <row r="4661">
          <cell r="A4661">
            <v>96847</v>
          </cell>
        </row>
        <row r="4662">
          <cell r="A4662">
            <v>96848</v>
          </cell>
        </row>
        <row r="4663">
          <cell r="A4663">
            <v>96849</v>
          </cell>
        </row>
        <row r="4664">
          <cell r="A4664">
            <v>96850</v>
          </cell>
        </row>
        <row r="4665">
          <cell r="A4665">
            <v>96851</v>
          </cell>
        </row>
        <row r="4666">
          <cell r="A4666">
            <v>96852</v>
          </cell>
        </row>
        <row r="4667">
          <cell r="A4667">
            <v>96853</v>
          </cell>
        </row>
        <row r="4668">
          <cell r="A4668">
            <v>96854</v>
          </cell>
        </row>
        <row r="4669">
          <cell r="A4669">
            <v>96855</v>
          </cell>
        </row>
        <row r="4670">
          <cell r="A4670">
            <v>96856</v>
          </cell>
        </row>
        <row r="4671">
          <cell r="A4671">
            <v>96857</v>
          </cell>
        </row>
        <row r="4672">
          <cell r="A4672">
            <v>96858</v>
          </cell>
        </row>
        <row r="4673">
          <cell r="A4673">
            <v>96859</v>
          </cell>
        </row>
        <row r="4674">
          <cell r="A4674">
            <v>96860</v>
          </cell>
        </row>
        <row r="4675">
          <cell r="A4675">
            <v>96861</v>
          </cell>
        </row>
        <row r="4676">
          <cell r="A4676">
            <v>96862</v>
          </cell>
        </row>
        <row r="4677">
          <cell r="A4677">
            <v>96863</v>
          </cell>
        </row>
        <row r="4678">
          <cell r="A4678">
            <v>96864</v>
          </cell>
        </row>
        <row r="4679">
          <cell r="A4679">
            <v>96865</v>
          </cell>
        </row>
        <row r="4680">
          <cell r="A4680">
            <v>96866</v>
          </cell>
        </row>
        <row r="4681">
          <cell r="A4681">
            <v>96867</v>
          </cell>
        </row>
        <row r="4682">
          <cell r="A4682">
            <v>96868</v>
          </cell>
        </row>
        <row r="4683">
          <cell r="A4683">
            <v>96869</v>
          </cell>
        </row>
        <row r="4684">
          <cell r="A4684">
            <v>96870</v>
          </cell>
        </row>
        <row r="4685">
          <cell r="A4685">
            <v>96871</v>
          </cell>
        </row>
        <row r="4686">
          <cell r="A4686">
            <v>96872</v>
          </cell>
        </row>
        <row r="4687">
          <cell r="A4687">
            <v>96873</v>
          </cell>
        </row>
        <row r="4688">
          <cell r="A4688">
            <v>96874</v>
          </cell>
        </row>
        <row r="4689">
          <cell r="A4689">
            <v>96875</v>
          </cell>
        </row>
        <row r="4690">
          <cell r="A4690">
            <v>96876</v>
          </cell>
        </row>
        <row r="4691">
          <cell r="A4691">
            <v>96877</v>
          </cell>
        </row>
        <row r="4692">
          <cell r="A4692">
            <v>96878</v>
          </cell>
        </row>
        <row r="4693">
          <cell r="A4693">
            <v>96879</v>
          </cell>
        </row>
        <row r="4694">
          <cell r="A4694">
            <v>96880</v>
          </cell>
        </row>
        <row r="4695">
          <cell r="A4695">
            <v>96881</v>
          </cell>
        </row>
        <row r="4696">
          <cell r="A4696">
            <v>97425</v>
          </cell>
        </row>
        <row r="4697">
          <cell r="A4697">
            <v>97426</v>
          </cell>
        </row>
        <row r="4698">
          <cell r="A4698">
            <v>97427</v>
          </cell>
        </row>
        <row r="4699">
          <cell r="A4699">
            <v>97428</v>
          </cell>
        </row>
        <row r="4700">
          <cell r="A4700">
            <v>97429</v>
          </cell>
        </row>
        <row r="4701">
          <cell r="A4701">
            <v>97430</v>
          </cell>
        </row>
        <row r="4702">
          <cell r="A4702">
            <v>97431</v>
          </cell>
        </row>
        <row r="4703">
          <cell r="A4703">
            <v>97432</v>
          </cell>
        </row>
        <row r="4704">
          <cell r="A4704">
            <v>97433</v>
          </cell>
        </row>
        <row r="4705">
          <cell r="A4705">
            <v>97434</v>
          </cell>
        </row>
        <row r="4706">
          <cell r="A4706">
            <v>97435</v>
          </cell>
        </row>
        <row r="4707">
          <cell r="A4707">
            <v>97436</v>
          </cell>
        </row>
        <row r="4708">
          <cell r="A4708">
            <v>97437</v>
          </cell>
        </row>
        <row r="4709">
          <cell r="A4709">
            <v>97438</v>
          </cell>
        </row>
        <row r="4710">
          <cell r="A4710">
            <v>97439</v>
          </cell>
        </row>
        <row r="4711">
          <cell r="A4711">
            <v>97440</v>
          </cell>
        </row>
        <row r="4712">
          <cell r="A4712">
            <v>97442</v>
          </cell>
        </row>
        <row r="4713">
          <cell r="A4713">
            <v>97443</v>
          </cell>
        </row>
        <row r="4714">
          <cell r="A4714">
            <v>97444</v>
          </cell>
        </row>
        <row r="4715">
          <cell r="A4715">
            <v>97446</v>
          </cell>
        </row>
        <row r="4716">
          <cell r="A4716">
            <v>97447</v>
          </cell>
        </row>
        <row r="4717">
          <cell r="A4717">
            <v>97449</v>
          </cell>
        </row>
        <row r="4718">
          <cell r="A4718">
            <v>97450</v>
          </cell>
        </row>
        <row r="4719">
          <cell r="A4719">
            <v>97452</v>
          </cell>
        </row>
        <row r="4720">
          <cell r="A4720">
            <v>97453</v>
          </cell>
        </row>
        <row r="4721">
          <cell r="A4721">
            <v>97454</v>
          </cell>
        </row>
        <row r="4722">
          <cell r="A4722">
            <v>97455</v>
          </cell>
        </row>
        <row r="4723">
          <cell r="A4723">
            <v>97456</v>
          </cell>
        </row>
        <row r="4724">
          <cell r="A4724">
            <v>97457</v>
          </cell>
        </row>
        <row r="4725">
          <cell r="A4725">
            <v>97458</v>
          </cell>
        </row>
        <row r="4726">
          <cell r="A4726">
            <v>97459</v>
          </cell>
        </row>
        <row r="4727">
          <cell r="A4727">
            <v>97460</v>
          </cell>
        </row>
        <row r="4728">
          <cell r="A4728">
            <v>97461</v>
          </cell>
        </row>
        <row r="4729">
          <cell r="A4729">
            <v>97462</v>
          </cell>
        </row>
        <row r="4730">
          <cell r="A4730">
            <v>97464</v>
          </cell>
        </row>
        <row r="4731">
          <cell r="A4731">
            <v>97465</v>
          </cell>
        </row>
        <row r="4732">
          <cell r="A4732">
            <v>97467</v>
          </cell>
        </row>
        <row r="4733">
          <cell r="A4733">
            <v>97468</v>
          </cell>
        </row>
        <row r="4734">
          <cell r="A4734">
            <v>97470</v>
          </cell>
        </row>
        <row r="4735">
          <cell r="A4735">
            <v>97471</v>
          </cell>
        </row>
        <row r="4736">
          <cell r="A4736">
            <v>97474</v>
          </cell>
        </row>
        <row r="4737">
          <cell r="A4737">
            <v>97475</v>
          </cell>
        </row>
        <row r="4738">
          <cell r="A4738">
            <v>97477</v>
          </cell>
        </row>
        <row r="4739">
          <cell r="A4739">
            <v>97478</v>
          </cell>
        </row>
        <row r="4740">
          <cell r="A4740">
            <v>97479</v>
          </cell>
        </row>
        <row r="4741">
          <cell r="A4741">
            <v>97480</v>
          </cell>
        </row>
        <row r="4742">
          <cell r="A4742">
            <v>97481</v>
          </cell>
        </row>
        <row r="4743">
          <cell r="A4743">
            <v>97482</v>
          </cell>
        </row>
        <row r="4744">
          <cell r="A4744">
            <v>97483</v>
          </cell>
        </row>
        <row r="4745">
          <cell r="A4745">
            <v>97484</v>
          </cell>
        </row>
        <row r="4746">
          <cell r="A4746">
            <v>97485</v>
          </cell>
        </row>
        <row r="4747">
          <cell r="A4747">
            <v>97486</v>
          </cell>
        </row>
        <row r="4748">
          <cell r="A4748">
            <v>97487</v>
          </cell>
        </row>
        <row r="4749">
          <cell r="A4749">
            <v>97488</v>
          </cell>
        </row>
        <row r="4750">
          <cell r="A4750">
            <v>97489</v>
          </cell>
        </row>
        <row r="4751">
          <cell r="A4751">
            <v>97490</v>
          </cell>
        </row>
        <row r="4752">
          <cell r="A4752">
            <v>97491</v>
          </cell>
        </row>
        <row r="4753">
          <cell r="A4753">
            <v>97492</v>
          </cell>
        </row>
        <row r="4754">
          <cell r="A4754">
            <v>97493</v>
          </cell>
        </row>
        <row r="4755">
          <cell r="A4755">
            <v>97494</v>
          </cell>
        </row>
        <row r="4756">
          <cell r="A4756">
            <v>97495</v>
          </cell>
        </row>
        <row r="4757">
          <cell r="A4757">
            <v>97496</v>
          </cell>
        </row>
        <row r="4758">
          <cell r="A4758">
            <v>97499</v>
          </cell>
        </row>
        <row r="4759">
          <cell r="A4759">
            <v>97500</v>
          </cell>
        </row>
        <row r="4760">
          <cell r="A4760">
            <v>97502</v>
          </cell>
        </row>
        <row r="4761">
          <cell r="A4761">
            <v>97503</v>
          </cell>
        </row>
        <row r="4762">
          <cell r="A4762">
            <v>97505</v>
          </cell>
        </row>
        <row r="4763">
          <cell r="A4763">
            <v>97506</v>
          </cell>
        </row>
        <row r="4764">
          <cell r="A4764">
            <v>97508</v>
          </cell>
        </row>
        <row r="4765">
          <cell r="A4765">
            <v>97509</v>
          </cell>
        </row>
        <row r="4766">
          <cell r="A4766">
            <v>97511</v>
          </cell>
        </row>
        <row r="4767">
          <cell r="A4767">
            <v>97512</v>
          </cell>
        </row>
        <row r="4768">
          <cell r="A4768">
            <v>97514</v>
          </cell>
        </row>
        <row r="4769">
          <cell r="A4769">
            <v>97515</v>
          </cell>
        </row>
        <row r="4770">
          <cell r="A4770">
            <v>97517</v>
          </cell>
        </row>
        <row r="4771">
          <cell r="A4771">
            <v>97518</v>
          </cell>
        </row>
        <row r="4772">
          <cell r="A4772">
            <v>97519</v>
          </cell>
        </row>
        <row r="4773">
          <cell r="A4773">
            <v>97520</v>
          </cell>
        </row>
        <row r="4774">
          <cell r="A4774">
            <v>97521</v>
          </cell>
        </row>
        <row r="4775">
          <cell r="A4775">
            <v>97522</v>
          </cell>
        </row>
        <row r="4776">
          <cell r="A4776">
            <v>97523</v>
          </cell>
        </row>
        <row r="4777">
          <cell r="A4777">
            <v>97524</v>
          </cell>
        </row>
        <row r="4778">
          <cell r="A4778">
            <v>97525</v>
          </cell>
        </row>
        <row r="4779">
          <cell r="A4779">
            <v>97526</v>
          </cell>
        </row>
        <row r="4780">
          <cell r="A4780">
            <v>97527</v>
          </cell>
        </row>
        <row r="4781">
          <cell r="A4781">
            <v>97528</v>
          </cell>
        </row>
        <row r="4782">
          <cell r="A4782">
            <v>97529</v>
          </cell>
        </row>
        <row r="4783">
          <cell r="A4783">
            <v>97530</v>
          </cell>
        </row>
        <row r="4784">
          <cell r="A4784">
            <v>97531</v>
          </cell>
        </row>
        <row r="4785">
          <cell r="A4785">
            <v>97532</v>
          </cell>
        </row>
        <row r="4786">
          <cell r="A4786">
            <v>97533</v>
          </cell>
        </row>
        <row r="4787">
          <cell r="A4787">
            <v>97534</v>
          </cell>
        </row>
        <row r="4788">
          <cell r="A4788">
            <v>97537</v>
          </cell>
        </row>
        <row r="4789">
          <cell r="A4789">
            <v>97540</v>
          </cell>
        </row>
        <row r="4790">
          <cell r="A4790">
            <v>97541</v>
          </cell>
        </row>
        <row r="4791">
          <cell r="A4791">
            <v>97543</v>
          </cell>
        </row>
        <row r="4792">
          <cell r="A4792">
            <v>97544</v>
          </cell>
        </row>
        <row r="4793">
          <cell r="A4793">
            <v>97546</v>
          </cell>
        </row>
        <row r="4794">
          <cell r="A4794">
            <v>97547</v>
          </cell>
        </row>
        <row r="4795">
          <cell r="A4795">
            <v>97548</v>
          </cell>
        </row>
        <row r="4796">
          <cell r="A4796">
            <v>97549</v>
          </cell>
        </row>
        <row r="4797">
          <cell r="A4797">
            <v>97550</v>
          </cell>
        </row>
        <row r="4798">
          <cell r="A4798">
            <v>97551</v>
          </cell>
        </row>
        <row r="4799">
          <cell r="A4799">
            <v>100788</v>
          </cell>
        </row>
        <row r="4800">
          <cell r="A4800">
            <v>97552</v>
          </cell>
        </row>
        <row r="4801">
          <cell r="A4801">
            <v>97553</v>
          </cell>
        </row>
        <row r="4802">
          <cell r="A4802">
            <v>97554</v>
          </cell>
        </row>
        <row r="4803">
          <cell r="A4803">
            <v>98602</v>
          </cell>
        </row>
        <row r="4804">
          <cell r="A4804" t="str">
            <v>9.3.35</v>
          </cell>
        </row>
        <row r="4805">
          <cell r="A4805" t="str">
            <v>9.3.35.2</v>
          </cell>
        </row>
        <row r="4806">
          <cell r="A4806">
            <v>94869</v>
          </cell>
        </row>
        <row r="4807">
          <cell r="A4807">
            <v>94871</v>
          </cell>
        </row>
        <row r="4808">
          <cell r="A4808">
            <v>94875</v>
          </cell>
        </row>
        <row r="4809">
          <cell r="A4809">
            <v>94879</v>
          </cell>
        </row>
        <row r="4810">
          <cell r="A4810">
            <v>94881</v>
          </cell>
        </row>
        <row r="4811">
          <cell r="A4811" t="str">
            <v>9.4</v>
          </cell>
        </row>
        <row r="4812">
          <cell r="A4812" t="str">
            <v>9.4.1</v>
          </cell>
        </row>
        <row r="4813">
          <cell r="A4813">
            <v>86886</v>
          </cell>
        </row>
        <row r="4814">
          <cell r="A4814">
            <v>86887</v>
          </cell>
        </row>
        <row r="4815">
          <cell r="A4815">
            <v>86884</v>
          </cell>
        </row>
        <row r="4816">
          <cell r="A4816">
            <v>86885</v>
          </cell>
        </row>
        <row r="4817">
          <cell r="A4817" t="str">
            <v>9.4.2</v>
          </cell>
        </row>
        <row r="4818">
          <cell r="A4818">
            <v>86895</v>
          </cell>
        </row>
        <row r="4819">
          <cell r="A4819">
            <v>86889</v>
          </cell>
        </row>
        <row r="4820">
          <cell r="A4820">
            <v>86899</v>
          </cell>
        </row>
        <row r="4821">
          <cell r="A4821">
            <v>86947</v>
          </cell>
        </row>
        <row r="4822">
          <cell r="A4822">
            <v>86893</v>
          </cell>
        </row>
        <row r="4823">
          <cell r="A4823">
            <v>86894</v>
          </cell>
        </row>
        <row r="4824">
          <cell r="A4824">
            <v>86934</v>
          </cell>
        </row>
        <row r="4825">
          <cell r="A4825">
            <v>86933</v>
          </cell>
        </row>
        <row r="4826">
          <cell r="A4826">
            <v>93396</v>
          </cell>
        </row>
        <row r="4827">
          <cell r="A4827">
            <v>93441</v>
          </cell>
        </row>
        <row r="4828">
          <cell r="A4828">
            <v>93442</v>
          </cell>
        </row>
        <row r="4829">
          <cell r="A4829" t="str">
            <v>9.4.3</v>
          </cell>
        </row>
        <row r="4830">
          <cell r="A4830">
            <v>86872</v>
          </cell>
        </row>
        <row r="4831">
          <cell r="A4831">
            <v>86920</v>
          </cell>
        </row>
        <row r="4832">
          <cell r="A4832">
            <v>86921</v>
          </cell>
        </row>
        <row r="4833">
          <cell r="A4833">
            <v>86874</v>
          </cell>
        </row>
        <row r="4834">
          <cell r="A4834">
            <v>86923</v>
          </cell>
        </row>
        <row r="4835">
          <cell r="A4835">
            <v>86924</v>
          </cell>
        </row>
        <row r="4836">
          <cell r="A4836">
            <v>86922</v>
          </cell>
        </row>
        <row r="4837">
          <cell r="A4837">
            <v>86876</v>
          </cell>
        </row>
        <row r="4838">
          <cell r="A4838">
            <v>86929</v>
          </cell>
        </row>
        <row r="4839">
          <cell r="A4839">
            <v>86930</v>
          </cell>
        </row>
        <row r="4840">
          <cell r="A4840">
            <v>86919</v>
          </cell>
        </row>
        <row r="4841">
          <cell r="A4841">
            <v>86927</v>
          </cell>
        </row>
        <row r="4842">
          <cell r="A4842">
            <v>86928</v>
          </cell>
        </row>
        <row r="4843">
          <cell r="A4843">
            <v>86925</v>
          </cell>
        </row>
        <row r="4844">
          <cell r="A4844">
            <v>86926</v>
          </cell>
        </row>
        <row r="4845">
          <cell r="A4845">
            <v>86875</v>
          </cell>
        </row>
        <row r="4846">
          <cell r="A4846" t="str">
            <v>9.4.4</v>
          </cell>
        </row>
        <row r="4847">
          <cell r="A4847">
            <v>86900</v>
          </cell>
        </row>
        <row r="4848">
          <cell r="A4848">
            <v>86936</v>
          </cell>
        </row>
        <row r="4849">
          <cell r="A4849">
            <v>86935</v>
          </cell>
        </row>
        <row r="4850">
          <cell r="A4850">
            <v>86901</v>
          </cell>
        </row>
        <row r="4851">
          <cell r="A4851">
            <v>86938</v>
          </cell>
        </row>
        <row r="4852">
          <cell r="A4852">
            <v>86937</v>
          </cell>
        </row>
        <row r="4853">
          <cell r="A4853">
            <v>100852</v>
          </cell>
        </row>
        <row r="4854">
          <cell r="A4854" t="str">
            <v>9.4.5</v>
          </cell>
        </row>
        <row r="4855">
          <cell r="A4855">
            <v>86941</v>
          </cell>
        </row>
        <row r="4856">
          <cell r="A4856">
            <v>86903</v>
          </cell>
        </row>
        <row r="4857">
          <cell r="A4857">
            <v>86904</v>
          </cell>
        </row>
        <row r="4858">
          <cell r="A4858">
            <v>86943</v>
          </cell>
        </row>
        <row r="4859">
          <cell r="A4859">
            <v>86942</v>
          </cell>
        </row>
        <row r="4860">
          <cell r="A4860">
            <v>86939</v>
          </cell>
        </row>
        <row r="4861">
          <cell r="A4861">
            <v>86940</v>
          </cell>
        </row>
        <row r="4862">
          <cell r="A4862" t="str">
            <v>9.4.6</v>
          </cell>
        </row>
        <row r="4863">
          <cell r="A4863">
            <v>89973</v>
          </cell>
        </row>
        <row r="4864">
          <cell r="A4864">
            <v>86906</v>
          </cell>
        </row>
        <row r="4865">
          <cell r="A4865">
            <v>86911</v>
          </cell>
        </row>
        <row r="4866">
          <cell r="A4866">
            <v>86909</v>
          </cell>
        </row>
        <row r="4867">
          <cell r="A4867">
            <v>86910</v>
          </cell>
        </row>
        <row r="4868">
          <cell r="A4868">
            <v>86914</v>
          </cell>
        </row>
        <row r="4869">
          <cell r="A4869">
            <v>86913</v>
          </cell>
        </row>
        <row r="4870">
          <cell r="A4870">
            <v>86916</v>
          </cell>
        </row>
        <row r="4871">
          <cell r="A4871">
            <v>86915</v>
          </cell>
        </row>
        <row r="4872">
          <cell r="A4872">
            <v>100854</v>
          </cell>
        </row>
        <row r="4873">
          <cell r="A4873">
            <v>86905</v>
          </cell>
        </row>
        <row r="4874">
          <cell r="A4874">
            <v>86908</v>
          </cell>
        </row>
        <row r="4875">
          <cell r="A4875">
            <v>89354</v>
          </cell>
        </row>
        <row r="4876">
          <cell r="A4876" t="str">
            <v>9.4.7</v>
          </cell>
        </row>
        <row r="4877">
          <cell r="A4877">
            <v>86883</v>
          </cell>
        </row>
        <row r="4878">
          <cell r="A4878">
            <v>86881</v>
          </cell>
        </row>
        <row r="4879">
          <cell r="A4879">
            <v>86882</v>
          </cell>
        </row>
        <row r="4880">
          <cell r="A4880">
            <v>86878</v>
          </cell>
        </row>
        <row r="4881">
          <cell r="A4881">
            <v>86880</v>
          </cell>
        </row>
        <row r="4882">
          <cell r="A4882">
            <v>86879</v>
          </cell>
        </row>
        <row r="4883">
          <cell r="A4883" t="str">
            <v>9.4.8</v>
          </cell>
        </row>
        <row r="4884">
          <cell r="A4884">
            <v>86888</v>
          </cell>
        </row>
        <row r="4885">
          <cell r="A4885">
            <v>86932</v>
          </cell>
        </row>
        <row r="4886">
          <cell r="A4886">
            <v>86931</v>
          </cell>
        </row>
        <row r="4887">
          <cell r="A4887">
            <v>95469</v>
          </cell>
        </row>
        <row r="4888">
          <cell r="A4888">
            <v>95470</v>
          </cell>
        </row>
        <row r="4889">
          <cell r="A4889">
            <v>95471</v>
          </cell>
        </row>
        <row r="4890">
          <cell r="A4890">
            <v>95472</v>
          </cell>
        </row>
        <row r="4891">
          <cell r="A4891">
            <v>100848</v>
          </cell>
        </row>
        <row r="4892">
          <cell r="A4892">
            <v>100858</v>
          </cell>
        </row>
        <row r="4893">
          <cell r="A4893">
            <v>100849</v>
          </cell>
        </row>
        <row r="4894">
          <cell r="A4894">
            <v>100851</v>
          </cell>
        </row>
        <row r="4895">
          <cell r="A4895" t="str">
            <v>9.4.9</v>
          </cell>
        </row>
        <row r="4896">
          <cell r="A4896">
            <v>95542</v>
          </cell>
        </row>
        <row r="4897">
          <cell r="A4897">
            <v>95543</v>
          </cell>
        </row>
        <row r="4898">
          <cell r="A4898">
            <v>95544</v>
          </cell>
        </row>
        <row r="4899">
          <cell r="A4899">
            <v>95545</v>
          </cell>
        </row>
        <row r="4900">
          <cell r="A4900">
            <v>95546</v>
          </cell>
        </row>
        <row r="4901">
          <cell r="A4901">
            <v>95547</v>
          </cell>
        </row>
        <row r="4902">
          <cell r="A4902">
            <v>100855</v>
          </cell>
        </row>
        <row r="4903">
          <cell r="A4903">
            <v>100856</v>
          </cell>
        </row>
        <row r="4904">
          <cell r="A4904">
            <v>100857</v>
          </cell>
        </row>
        <row r="4905">
          <cell r="A4905">
            <v>100874</v>
          </cell>
        </row>
        <row r="4906">
          <cell r="A4906">
            <v>100875</v>
          </cell>
        </row>
        <row r="4907">
          <cell r="A4907">
            <v>100863</v>
          </cell>
        </row>
        <row r="4908">
          <cell r="A4908">
            <v>100864</v>
          </cell>
        </row>
        <row r="4909">
          <cell r="A4909">
            <v>100865</v>
          </cell>
        </row>
        <row r="4910">
          <cell r="A4910">
            <v>100866</v>
          </cell>
        </row>
        <row r="4911">
          <cell r="A4911">
            <v>100867</v>
          </cell>
        </row>
        <row r="4912">
          <cell r="A4912">
            <v>100868</v>
          </cell>
        </row>
        <row r="4913">
          <cell r="A4913">
            <v>100869</v>
          </cell>
        </row>
        <row r="4914">
          <cell r="A4914">
            <v>100870</v>
          </cell>
        </row>
        <row r="4915">
          <cell r="A4915">
            <v>100871</v>
          </cell>
        </row>
        <row r="4916">
          <cell r="A4916">
            <v>100872</v>
          </cell>
        </row>
        <row r="4917">
          <cell r="A4917">
            <v>100873</v>
          </cell>
        </row>
        <row r="4918">
          <cell r="A4918">
            <v>100860</v>
          </cell>
        </row>
        <row r="4919">
          <cell r="A4919">
            <v>100861</v>
          </cell>
        </row>
        <row r="4920">
          <cell r="A4920">
            <v>100862</v>
          </cell>
        </row>
        <row r="4921">
          <cell r="A4921" t="str">
            <v>9.4.10</v>
          </cell>
        </row>
        <row r="4922">
          <cell r="A4922">
            <v>89969</v>
          </cell>
        </row>
        <row r="4923">
          <cell r="A4923">
            <v>89970</v>
          </cell>
        </row>
        <row r="4924">
          <cell r="A4924">
            <v>89971</v>
          </cell>
        </row>
        <row r="4925">
          <cell r="A4925">
            <v>89972</v>
          </cell>
        </row>
        <row r="4926">
          <cell r="A4926">
            <v>90371</v>
          </cell>
        </row>
        <row r="4927">
          <cell r="A4927">
            <v>94489</v>
          </cell>
        </row>
        <row r="4928">
          <cell r="A4928">
            <v>94490</v>
          </cell>
        </row>
        <row r="4929">
          <cell r="A4929">
            <v>94491</v>
          </cell>
        </row>
        <row r="4930">
          <cell r="A4930">
            <v>94492</v>
          </cell>
        </row>
        <row r="4931">
          <cell r="A4931">
            <v>94493</v>
          </cell>
        </row>
        <row r="4932">
          <cell r="A4932">
            <v>89352</v>
          </cell>
        </row>
        <row r="4933">
          <cell r="A4933">
            <v>89353</v>
          </cell>
        </row>
        <row r="4934">
          <cell r="A4934">
            <v>94495</v>
          </cell>
        </row>
        <row r="4935">
          <cell r="A4935">
            <v>94496</v>
          </cell>
        </row>
        <row r="4936">
          <cell r="A4936">
            <v>94497</v>
          </cell>
        </row>
        <row r="4937">
          <cell r="A4937">
            <v>94498</v>
          </cell>
        </row>
        <row r="4938">
          <cell r="A4938">
            <v>94499</v>
          </cell>
        </row>
        <row r="4939">
          <cell r="A4939">
            <v>94500</v>
          </cell>
        </row>
        <row r="4940">
          <cell r="A4940">
            <v>94501</v>
          </cell>
        </row>
        <row r="4941">
          <cell r="A4941">
            <v>94792</v>
          </cell>
        </row>
        <row r="4942">
          <cell r="A4942">
            <v>94793</v>
          </cell>
        </row>
        <row r="4943">
          <cell r="A4943">
            <v>94794</v>
          </cell>
        </row>
        <row r="4944">
          <cell r="A4944">
            <v>89986</v>
          </cell>
        </row>
        <row r="4945">
          <cell r="A4945">
            <v>89987</v>
          </cell>
        </row>
        <row r="4946">
          <cell r="A4946">
            <v>89349</v>
          </cell>
        </row>
        <row r="4947">
          <cell r="A4947">
            <v>89351</v>
          </cell>
        </row>
        <row r="4948">
          <cell r="A4948">
            <v>89984</v>
          </cell>
        </row>
        <row r="4949">
          <cell r="A4949">
            <v>89985</v>
          </cell>
        </row>
        <row r="4950">
          <cell r="A4950">
            <v>86877</v>
          </cell>
        </row>
        <row r="4951">
          <cell r="A4951">
            <v>99635</v>
          </cell>
        </row>
        <row r="4952">
          <cell r="A4952">
            <v>99627</v>
          </cell>
        </row>
        <row r="4953">
          <cell r="A4953">
            <v>99628</v>
          </cell>
        </row>
        <row r="4954">
          <cell r="A4954">
            <v>99629</v>
          </cell>
        </row>
        <row r="4955">
          <cell r="A4955">
            <v>99630</v>
          </cell>
        </row>
        <row r="4956">
          <cell r="A4956">
            <v>99631</v>
          </cell>
        </row>
        <row r="4957">
          <cell r="A4957">
            <v>99632</v>
          </cell>
        </row>
        <row r="4958">
          <cell r="A4958">
            <v>99633</v>
          </cell>
        </row>
        <row r="4959">
          <cell r="A4959">
            <v>99634</v>
          </cell>
        </row>
        <row r="4960">
          <cell r="A4960">
            <v>99619</v>
          </cell>
        </row>
        <row r="4961">
          <cell r="A4961">
            <v>99620</v>
          </cell>
        </row>
        <row r="4962">
          <cell r="A4962">
            <v>99621</v>
          </cell>
        </row>
        <row r="4963">
          <cell r="A4963">
            <v>99622</v>
          </cell>
        </row>
        <row r="4964">
          <cell r="A4964">
            <v>99623</v>
          </cell>
        </row>
        <row r="4965">
          <cell r="A4965">
            <v>99624</v>
          </cell>
        </row>
        <row r="4966">
          <cell r="A4966">
            <v>99625</v>
          </cell>
        </row>
        <row r="4967">
          <cell r="A4967">
            <v>99626</v>
          </cell>
        </row>
        <row r="4968">
          <cell r="A4968">
            <v>95248</v>
          </cell>
        </row>
        <row r="4969">
          <cell r="A4969">
            <v>95249</v>
          </cell>
        </row>
        <row r="4970">
          <cell r="A4970">
            <v>95250</v>
          </cell>
        </row>
        <row r="4971">
          <cell r="A4971">
            <v>95251</v>
          </cell>
        </row>
        <row r="4972">
          <cell r="A4972">
            <v>95252</v>
          </cell>
        </row>
        <row r="4973">
          <cell r="A4973">
            <v>95253</v>
          </cell>
        </row>
        <row r="4974">
          <cell r="A4974" t="str">
            <v>x</v>
          </cell>
        </row>
        <row r="4975">
          <cell r="A4975" t="str">
            <v>x</v>
          </cell>
        </row>
        <row r="4976">
          <cell r="A4976" t="str">
            <v>x</v>
          </cell>
        </row>
        <row r="4977">
          <cell r="A4977" t="str">
            <v>x</v>
          </cell>
        </row>
        <row r="4978">
          <cell r="A4978" t="str">
            <v>x</v>
          </cell>
        </row>
        <row r="4979">
          <cell r="A4979" t="str">
            <v>x</v>
          </cell>
        </row>
        <row r="4980">
          <cell r="A4980" t="str">
            <v>x</v>
          </cell>
        </row>
        <row r="4981">
          <cell r="A4981" t="str">
            <v>x</v>
          </cell>
        </row>
        <row r="4982">
          <cell r="A4982" t="str">
            <v>x</v>
          </cell>
        </row>
        <row r="4983">
          <cell r="A4983" t="str">
            <v>x</v>
          </cell>
        </row>
        <row r="4984">
          <cell r="A4984" t="str">
            <v>x</v>
          </cell>
        </row>
        <row r="4985">
          <cell r="A4985" t="str">
            <v>x</v>
          </cell>
        </row>
        <row r="4986">
          <cell r="A4986" t="str">
            <v>x</v>
          </cell>
        </row>
        <row r="4987">
          <cell r="A4987" t="str">
            <v>x</v>
          </cell>
        </row>
        <row r="4988">
          <cell r="A4988" t="str">
            <v>x</v>
          </cell>
        </row>
        <row r="4989">
          <cell r="A4989" t="str">
            <v>x</v>
          </cell>
        </row>
        <row r="4990">
          <cell r="A4990" t="str">
            <v>x</v>
          </cell>
        </row>
        <row r="4991">
          <cell r="A4991" t="str">
            <v>x</v>
          </cell>
        </row>
        <row r="4992">
          <cell r="A4992" t="str">
            <v>x</v>
          </cell>
        </row>
        <row r="4993">
          <cell r="A4993" t="str">
            <v>x</v>
          </cell>
        </row>
        <row r="4994">
          <cell r="A4994" t="str">
            <v>x</v>
          </cell>
        </row>
        <row r="4995">
          <cell r="A4995" t="str">
            <v>x</v>
          </cell>
        </row>
        <row r="4996">
          <cell r="A4996" t="str">
            <v>x</v>
          </cell>
        </row>
        <row r="4997">
          <cell r="A4997" t="str">
            <v>x</v>
          </cell>
        </row>
        <row r="4998">
          <cell r="A4998" t="str">
            <v>x</v>
          </cell>
        </row>
        <row r="4999">
          <cell r="A4999" t="str">
            <v>x</v>
          </cell>
        </row>
        <row r="5000">
          <cell r="A5000" t="str">
            <v>x</v>
          </cell>
        </row>
        <row r="5001">
          <cell r="A5001" t="str">
            <v>x</v>
          </cell>
        </row>
        <row r="5002">
          <cell r="A5002" t="str">
            <v>x</v>
          </cell>
        </row>
        <row r="5003">
          <cell r="A5003" t="str">
            <v>x</v>
          </cell>
        </row>
        <row r="5004">
          <cell r="A5004" t="str">
            <v>x</v>
          </cell>
        </row>
        <row r="5005">
          <cell r="A5005" t="str">
            <v>x</v>
          </cell>
        </row>
        <row r="5006">
          <cell r="A5006" t="str">
            <v>x</v>
          </cell>
        </row>
        <row r="5007">
          <cell r="A5007" t="str">
            <v>x</v>
          </cell>
        </row>
        <row r="5008">
          <cell r="A5008" t="str">
            <v>x</v>
          </cell>
        </row>
        <row r="5009">
          <cell r="A5009" t="str">
            <v>x</v>
          </cell>
        </row>
        <row r="5010">
          <cell r="A5010" t="str">
            <v>x</v>
          </cell>
        </row>
        <row r="5011">
          <cell r="A5011" t="str">
            <v>x</v>
          </cell>
        </row>
        <row r="5012">
          <cell r="A5012" t="str">
            <v>x</v>
          </cell>
        </row>
        <row r="5013">
          <cell r="A5013" t="str">
            <v>x</v>
          </cell>
        </row>
        <row r="5014">
          <cell r="A5014" t="str">
            <v>x</v>
          </cell>
        </row>
        <row r="5015">
          <cell r="A5015" t="str">
            <v>x</v>
          </cell>
        </row>
        <row r="5016">
          <cell r="A5016" t="str">
            <v>x</v>
          </cell>
        </row>
        <row r="5017">
          <cell r="A5017" t="str">
            <v>x</v>
          </cell>
        </row>
        <row r="5018">
          <cell r="A5018" t="str">
            <v>x</v>
          </cell>
        </row>
        <row r="5019">
          <cell r="A5019" t="str">
            <v>x</v>
          </cell>
        </row>
        <row r="5020">
          <cell r="A5020" t="str">
            <v>x</v>
          </cell>
        </row>
        <row r="5021">
          <cell r="A5021" t="str">
            <v>x</v>
          </cell>
        </row>
        <row r="5022">
          <cell r="A5022" t="str">
            <v>x</v>
          </cell>
        </row>
        <row r="5023">
          <cell r="A5023" t="str">
            <v>x</v>
          </cell>
        </row>
        <row r="5024">
          <cell r="A5024" t="str">
            <v>x</v>
          </cell>
        </row>
        <row r="5025">
          <cell r="A5025" t="str">
            <v>x</v>
          </cell>
        </row>
        <row r="5026">
          <cell r="A5026" t="str">
            <v>x</v>
          </cell>
        </row>
        <row r="5027">
          <cell r="A5027" t="str">
            <v>x</v>
          </cell>
        </row>
        <row r="5028">
          <cell r="A5028" t="str">
            <v>x</v>
          </cell>
        </row>
        <row r="5029">
          <cell r="A5029" t="str">
            <v>x</v>
          </cell>
        </row>
        <row r="5030">
          <cell r="A5030" t="str">
            <v>x</v>
          </cell>
        </row>
        <row r="5031">
          <cell r="A5031" t="str">
            <v>x</v>
          </cell>
        </row>
        <row r="5032">
          <cell r="A5032" t="str">
            <v>x</v>
          </cell>
        </row>
        <row r="5033">
          <cell r="A5033" t="str">
            <v>x</v>
          </cell>
        </row>
        <row r="5034">
          <cell r="A5034" t="str">
            <v>x</v>
          </cell>
        </row>
        <row r="5035">
          <cell r="A5035" t="str">
            <v>10</v>
          </cell>
        </row>
        <row r="5036">
          <cell r="A5036" t="str">
            <v>10.1</v>
          </cell>
        </row>
        <row r="5037">
          <cell r="A5037" t="str">
            <v>10.1.1</v>
          </cell>
        </row>
        <row r="5038">
          <cell r="A5038" t="str">
            <v>10.1.2</v>
          </cell>
        </row>
        <row r="5039">
          <cell r="A5039">
            <v>87871</v>
          </cell>
        </row>
        <row r="5040">
          <cell r="A5040">
            <v>87872</v>
          </cell>
        </row>
        <row r="5041">
          <cell r="A5041">
            <v>87873</v>
          </cell>
        </row>
        <row r="5042">
          <cell r="A5042">
            <v>87874</v>
          </cell>
        </row>
        <row r="5043">
          <cell r="A5043">
            <v>87876</v>
          </cell>
        </row>
        <row r="5044">
          <cell r="A5044">
            <v>87877</v>
          </cell>
        </row>
        <row r="5045">
          <cell r="A5045">
            <v>87878</v>
          </cell>
        </row>
        <row r="5046">
          <cell r="A5046">
            <v>87879</v>
          </cell>
        </row>
        <row r="5047">
          <cell r="A5047">
            <v>87881</v>
          </cell>
        </row>
        <row r="5048">
          <cell r="A5048">
            <v>87882</v>
          </cell>
        </row>
        <row r="5049">
          <cell r="A5049">
            <v>87884</v>
          </cell>
        </row>
        <row r="5050">
          <cell r="A5050">
            <v>87885</v>
          </cell>
        </row>
        <row r="5051">
          <cell r="A5051">
            <v>87886</v>
          </cell>
        </row>
        <row r="5052">
          <cell r="A5052">
            <v>87887</v>
          </cell>
        </row>
        <row r="5053">
          <cell r="A5053">
            <v>87888</v>
          </cell>
        </row>
        <row r="5054">
          <cell r="A5054">
            <v>87889</v>
          </cell>
        </row>
        <row r="5055">
          <cell r="A5055">
            <v>87891</v>
          </cell>
        </row>
        <row r="5056">
          <cell r="A5056">
            <v>87892</v>
          </cell>
        </row>
        <row r="5057">
          <cell r="A5057">
            <v>87893</v>
          </cell>
        </row>
        <row r="5058">
          <cell r="A5058">
            <v>87894</v>
          </cell>
        </row>
        <row r="5059">
          <cell r="A5059">
            <v>87896</v>
          </cell>
        </row>
        <row r="5060">
          <cell r="A5060">
            <v>87897</v>
          </cell>
        </row>
        <row r="5061">
          <cell r="A5061">
            <v>87899</v>
          </cell>
        </row>
        <row r="5062">
          <cell r="A5062">
            <v>87900</v>
          </cell>
        </row>
        <row r="5063">
          <cell r="A5063">
            <v>87902</v>
          </cell>
        </row>
        <row r="5064">
          <cell r="A5064">
            <v>87903</v>
          </cell>
        </row>
        <row r="5065">
          <cell r="A5065">
            <v>87904</v>
          </cell>
        </row>
        <row r="5066">
          <cell r="A5066">
            <v>87905</v>
          </cell>
        </row>
        <row r="5067">
          <cell r="A5067">
            <v>87907</v>
          </cell>
        </row>
        <row r="5068">
          <cell r="A5068">
            <v>87908</v>
          </cell>
        </row>
        <row r="5069">
          <cell r="A5069">
            <v>87910</v>
          </cell>
        </row>
        <row r="5070">
          <cell r="A5070">
            <v>87911</v>
          </cell>
        </row>
        <row r="5071">
          <cell r="A5071" t="str">
            <v>10.1.3</v>
          </cell>
        </row>
        <row r="5072">
          <cell r="A5072">
            <v>89173</v>
          </cell>
        </row>
        <row r="5073">
          <cell r="A5073">
            <v>89048</v>
          </cell>
        </row>
        <row r="5074">
          <cell r="A5074">
            <v>94224</v>
          </cell>
        </row>
        <row r="5075">
          <cell r="A5075">
            <v>87527</v>
          </cell>
        </row>
        <row r="5076">
          <cell r="A5076">
            <v>87528</v>
          </cell>
        </row>
        <row r="5077">
          <cell r="A5077">
            <v>87531</v>
          </cell>
        </row>
        <row r="5078">
          <cell r="A5078">
            <v>87532</v>
          </cell>
        </row>
        <row r="5079">
          <cell r="A5079">
            <v>87535</v>
          </cell>
        </row>
        <row r="5080">
          <cell r="A5080">
            <v>87536</v>
          </cell>
        </row>
        <row r="5081">
          <cell r="A5081">
            <v>87537</v>
          </cell>
        </row>
        <row r="5082">
          <cell r="A5082">
            <v>87539</v>
          </cell>
        </row>
        <row r="5083">
          <cell r="A5083">
            <v>87541</v>
          </cell>
        </row>
        <row r="5084">
          <cell r="A5084">
            <v>87545</v>
          </cell>
        </row>
        <row r="5085">
          <cell r="A5085">
            <v>87546</v>
          </cell>
        </row>
        <row r="5086">
          <cell r="A5086">
            <v>87549</v>
          </cell>
        </row>
        <row r="5087">
          <cell r="A5087">
            <v>87550</v>
          </cell>
        </row>
        <row r="5088">
          <cell r="A5088">
            <v>87553</v>
          </cell>
        </row>
        <row r="5089">
          <cell r="A5089">
            <v>87554</v>
          </cell>
        </row>
        <row r="5090">
          <cell r="A5090">
            <v>87555</v>
          </cell>
        </row>
        <row r="5091">
          <cell r="A5091">
            <v>87557</v>
          </cell>
        </row>
        <row r="5092">
          <cell r="A5092">
            <v>87559</v>
          </cell>
        </row>
        <row r="5093">
          <cell r="A5093">
            <v>87775</v>
          </cell>
        </row>
        <row r="5094">
          <cell r="A5094">
            <v>87777</v>
          </cell>
        </row>
        <row r="5095">
          <cell r="A5095">
            <v>87778</v>
          </cell>
        </row>
        <row r="5096">
          <cell r="A5096">
            <v>87779</v>
          </cell>
        </row>
        <row r="5097">
          <cell r="A5097">
            <v>87781</v>
          </cell>
        </row>
        <row r="5098">
          <cell r="A5098">
            <v>87783</v>
          </cell>
        </row>
        <row r="5099">
          <cell r="A5099">
            <v>87784</v>
          </cell>
        </row>
        <row r="5100">
          <cell r="A5100">
            <v>87786</v>
          </cell>
        </row>
        <row r="5101">
          <cell r="A5101">
            <v>87787</v>
          </cell>
        </row>
        <row r="5102">
          <cell r="A5102">
            <v>87788</v>
          </cell>
        </row>
        <row r="5103">
          <cell r="A5103">
            <v>87790</v>
          </cell>
        </row>
        <row r="5104">
          <cell r="A5104">
            <v>87791</v>
          </cell>
        </row>
        <row r="5105">
          <cell r="A5105">
            <v>87792</v>
          </cell>
        </row>
        <row r="5106">
          <cell r="A5106">
            <v>87794</v>
          </cell>
        </row>
        <row r="5107">
          <cell r="A5107">
            <v>87795</v>
          </cell>
        </row>
        <row r="5108">
          <cell r="A5108">
            <v>87797</v>
          </cell>
        </row>
        <row r="5109">
          <cell r="A5109">
            <v>87799</v>
          </cell>
        </row>
        <row r="5110">
          <cell r="A5110">
            <v>87800</v>
          </cell>
        </row>
        <row r="5111">
          <cell r="A5111">
            <v>87801</v>
          </cell>
        </row>
        <row r="5112">
          <cell r="A5112">
            <v>87803</v>
          </cell>
        </row>
        <row r="5113">
          <cell r="A5113">
            <v>87804</v>
          </cell>
        </row>
        <row r="5114">
          <cell r="A5114">
            <v>87805</v>
          </cell>
        </row>
        <row r="5115">
          <cell r="A5115">
            <v>87807</v>
          </cell>
        </row>
        <row r="5116">
          <cell r="A5116">
            <v>87808</v>
          </cell>
        </row>
        <row r="5117">
          <cell r="A5117">
            <v>87809</v>
          </cell>
        </row>
        <row r="5118">
          <cell r="A5118">
            <v>87811</v>
          </cell>
        </row>
        <row r="5119">
          <cell r="A5119">
            <v>87812</v>
          </cell>
        </row>
        <row r="5120">
          <cell r="A5120">
            <v>87813</v>
          </cell>
        </row>
        <row r="5121">
          <cell r="A5121">
            <v>87815</v>
          </cell>
        </row>
        <row r="5122">
          <cell r="A5122">
            <v>87816</v>
          </cell>
        </row>
        <row r="5123">
          <cell r="A5123">
            <v>87817</v>
          </cell>
        </row>
        <row r="5124">
          <cell r="A5124">
            <v>87819</v>
          </cell>
        </row>
        <row r="5125">
          <cell r="A5125">
            <v>87820</v>
          </cell>
        </row>
        <row r="5126">
          <cell r="A5126">
            <v>87821</v>
          </cell>
        </row>
        <row r="5127">
          <cell r="A5127">
            <v>87823</v>
          </cell>
        </row>
        <row r="5128">
          <cell r="A5128">
            <v>87824</v>
          </cell>
        </row>
        <row r="5129">
          <cell r="A5129">
            <v>87825</v>
          </cell>
        </row>
        <row r="5130">
          <cell r="A5130">
            <v>87827</v>
          </cell>
        </row>
        <row r="5131">
          <cell r="A5131">
            <v>87828</v>
          </cell>
        </row>
        <row r="5132">
          <cell r="A5132">
            <v>87829</v>
          </cell>
        </row>
        <row r="5133">
          <cell r="A5133">
            <v>87831</v>
          </cell>
        </row>
        <row r="5134">
          <cell r="A5134">
            <v>87832</v>
          </cell>
        </row>
        <row r="5135">
          <cell r="A5135" t="str">
            <v>10.1.8</v>
          </cell>
        </row>
        <row r="5136">
          <cell r="A5136">
            <v>87242</v>
          </cell>
        </row>
        <row r="5137">
          <cell r="A5137">
            <v>87243</v>
          </cell>
        </row>
        <row r="5138">
          <cell r="A5138">
            <v>87244</v>
          </cell>
        </row>
        <row r="5139">
          <cell r="A5139">
            <v>87245</v>
          </cell>
        </row>
        <row r="5140">
          <cell r="A5140">
            <v>88786</v>
          </cell>
        </row>
        <row r="5141">
          <cell r="A5141">
            <v>88787</v>
          </cell>
        </row>
        <row r="5142">
          <cell r="A5142">
            <v>88788</v>
          </cell>
        </row>
        <row r="5143">
          <cell r="A5143">
            <v>88789</v>
          </cell>
        </row>
        <row r="5144">
          <cell r="A5144" t="str">
            <v>10.1.9</v>
          </cell>
        </row>
        <row r="5145">
          <cell r="A5145">
            <v>89170</v>
          </cell>
        </row>
        <row r="5146">
          <cell r="A5146">
            <v>89045</v>
          </cell>
        </row>
        <row r="5147">
          <cell r="A5147">
            <v>99194</v>
          </cell>
        </row>
        <row r="5148">
          <cell r="A5148">
            <v>99195</v>
          </cell>
        </row>
        <row r="5149">
          <cell r="A5149">
            <v>99196</v>
          </cell>
        </row>
        <row r="5150">
          <cell r="A5150">
            <v>99198</v>
          </cell>
        </row>
        <row r="5151">
          <cell r="A5151">
            <v>87267</v>
          </cell>
        </row>
        <row r="5152">
          <cell r="A5152">
            <v>87265</v>
          </cell>
        </row>
        <row r="5153">
          <cell r="A5153">
            <v>87266</v>
          </cell>
        </row>
        <row r="5154">
          <cell r="A5154">
            <v>87264</v>
          </cell>
        </row>
        <row r="5155">
          <cell r="A5155">
            <v>87271</v>
          </cell>
        </row>
        <row r="5156">
          <cell r="A5156">
            <v>87269</v>
          </cell>
        </row>
        <row r="5157">
          <cell r="A5157">
            <v>87270</v>
          </cell>
        </row>
        <row r="5158">
          <cell r="A5158">
            <v>87268</v>
          </cell>
        </row>
        <row r="5159">
          <cell r="A5159">
            <v>87273</v>
          </cell>
        </row>
        <row r="5160">
          <cell r="A5160">
            <v>87274</v>
          </cell>
        </row>
        <row r="5161">
          <cell r="A5161">
            <v>87272</v>
          </cell>
        </row>
        <row r="5162">
          <cell r="A5162">
            <v>87275</v>
          </cell>
        </row>
        <row r="5163">
          <cell r="A5163" t="str">
            <v>10.1.10</v>
          </cell>
        </row>
        <row r="5164">
          <cell r="A5164">
            <v>93392</v>
          </cell>
        </row>
        <row r="5165">
          <cell r="A5165">
            <v>93393</v>
          </cell>
        </row>
        <row r="5166">
          <cell r="A5166">
            <v>93394</v>
          </cell>
        </row>
        <row r="5167">
          <cell r="A5167">
            <v>93395</v>
          </cell>
        </row>
        <row r="5168">
          <cell r="A5168" t="str">
            <v>10.1.11</v>
          </cell>
        </row>
        <row r="5169">
          <cell r="A5169">
            <v>87261</v>
          </cell>
        </row>
        <row r="5170">
          <cell r="A5170">
            <v>87262</v>
          </cell>
        </row>
        <row r="5171">
          <cell r="A5171">
            <v>87263</v>
          </cell>
        </row>
        <row r="5172">
          <cell r="A5172" t="str">
            <v>10.1.14</v>
          </cell>
        </row>
        <row r="5173">
          <cell r="A5173">
            <v>96112</v>
          </cell>
        </row>
        <row r="5174">
          <cell r="A5174">
            <v>96117</v>
          </cell>
        </row>
        <row r="5175">
          <cell r="A5175">
            <v>96122</v>
          </cell>
        </row>
        <row r="5176">
          <cell r="A5176" t="str">
            <v>10.1.15</v>
          </cell>
        </row>
        <row r="5177">
          <cell r="A5177">
            <v>96112</v>
          </cell>
        </row>
        <row r="5178">
          <cell r="A5178">
            <v>96117</v>
          </cell>
        </row>
        <row r="5179">
          <cell r="A5179">
            <v>96122</v>
          </cell>
        </row>
        <row r="5180">
          <cell r="A5180">
            <v>96109</v>
          </cell>
        </row>
        <row r="5181">
          <cell r="A5181">
            <v>96110</v>
          </cell>
        </row>
        <row r="5182">
          <cell r="A5182">
            <v>96113</v>
          </cell>
        </row>
        <row r="5183">
          <cell r="A5183">
            <v>96114</v>
          </cell>
        </row>
        <row r="5184">
          <cell r="A5184">
            <v>96120</v>
          </cell>
        </row>
        <row r="5185">
          <cell r="A5185">
            <v>96123</v>
          </cell>
        </row>
        <row r="5186">
          <cell r="A5186">
            <v>99054</v>
          </cell>
        </row>
        <row r="5187">
          <cell r="A5187" t="str">
            <v>10.1.16</v>
          </cell>
        </row>
        <row r="5188">
          <cell r="A5188">
            <v>96111</v>
          </cell>
        </row>
        <row r="5189">
          <cell r="A5189">
            <v>96116</v>
          </cell>
        </row>
        <row r="5190">
          <cell r="A5190">
            <v>96121</v>
          </cell>
        </row>
        <row r="5191">
          <cell r="A5191">
            <v>96485</v>
          </cell>
        </row>
        <row r="5192">
          <cell r="A5192">
            <v>96486</v>
          </cell>
        </row>
        <row r="5193">
          <cell r="A5193" t="str">
            <v>10.1.17</v>
          </cell>
        </row>
        <row r="5194">
          <cell r="A5194" t="str">
            <v>10.1.17.1</v>
          </cell>
        </row>
        <row r="5195">
          <cell r="A5195" t="str">
            <v>10.2</v>
          </cell>
        </row>
        <row r="5196">
          <cell r="A5196" t="str">
            <v>10.2.1</v>
          </cell>
        </row>
        <row r="5197">
          <cell r="A5197" t="str">
            <v>10.2.2</v>
          </cell>
        </row>
        <row r="5198">
          <cell r="A5198">
            <v>98560</v>
          </cell>
        </row>
        <row r="5199">
          <cell r="A5199">
            <v>98561</v>
          </cell>
        </row>
        <row r="5200">
          <cell r="A5200">
            <v>98562</v>
          </cell>
        </row>
        <row r="5201">
          <cell r="A5201" t="str">
            <v>10.2.4</v>
          </cell>
        </row>
        <row r="5202">
          <cell r="A5202">
            <v>98546</v>
          </cell>
        </row>
        <row r="5203">
          <cell r="A5203">
            <v>98547</v>
          </cell>
        </row>
        <row r="5204">
          <cell r="A5204">
            <v>98557</v>
          </cell>
        </row>
        <row r="5205">
          <cell r="A5205" t="str">
            <v>10.2.6</v>
          </cell>
        </row>
        <row r="5206">
          <cell r="A5206">
            <v>98555</v>
          </cell>
        </row>
        <row r="5207">
          <cell r="A5207">
            <v>98556</v>
          </cell>
        </row>
        <row r="5208">
          <cell r="A5208">
            <v>98558</v>
          </cell>
        </row>
        <row r="5209">
          <cell r="A5209">
            <v>98559</v>
          </cell>
        </row>
        <row r="5210">
          <cell r="A5210" t="str">
            <v>10.2.8</v>
          </cell>
        </row>
        <row r="5211">
          <cell r="A5211" t="str">
            <v>10.2.9</v>
          </cell>
        </row>
        <row r="5212">
          <cell r="A5212">
            <v>98563</v>
          </cell>
        </row>
        <row r="5213">
          <cell r="A5213">
            <v>98564</v>
          </cell>
        </row>
        <row r="5214">
          <cell r="A5214">
            <v>98565</v>
          </cell>
        </row>
        <row r="5215">
          <cell r="A5215">
            <v>98566</v>
          </cell>
        </row>
        <row r="5216">
          <cell r="A5216">
            <v>98567</v>
          </cell>
        </row>
        <row r="5217">
          <cell r="A5217">
            <v>98568</v>
          </cell>
        </row>
        <row r="5218">
          <cell r="A5218">
            <v>98569</v>
          </cell>
        </row>
        <row r="5219">
          <cell r="A5219">
            <v>98570</v>
          </cell>
        </row>
        <row r="5220">
          <cell r="A5220">
            <v>98571</v>
          </cell>
        </row>
        <row r="5221">
          <cell r="A5221">
            <v>98572</v>
          </cell>
        </row>
        <row r="5222">
          <cell r="A5222">
            <v>98573</v>
          </cell>
        </row>
        <row r="5223">
          <cell r="A5223" t="str">
            <v>10.3</v>
          </cell>
        </row>
        <row r="5224">
          <cell r="A5224" t="str">
            <v>10.3.1</v>
          </cell>
        </row>
        <row r="5225">
          <cell r="A5225" t="str">
            <v>10.3.2</v>
          </cell>
        </row>
        <row r="5226">
          <cell r="A5226">
            <v>94438</v>
          </cell>
        </row>
        <row r="5227">
          <cell r="A5227">
            <v>101748</v>
          </cell>
        </row>
        <row r="5228">
          <cell r="A5228">
            <v>87620</v>
          </cell>
        </row>
        <row r="5229">
          <cell r="A5229">
            <v>87622</v>
          </cell>
        </row>
        <row r="5230">
          <cell r="A5230">
            <v>87630</v>
          </cell>
        </row>
        <row r="5231">
          <cell r="A5231">
            <v>87632</v>
          </cell>
        </row>
        <row r="5232">
          <cell r="A5232">
            <v>87640</v>
          </cell>
        </row>
        <row r="5233">
          <cell r="A5233">
            <v>87642</v>
          </cell>
        </row>
        <row r="5234">
          <cell r="A5234">
            <v>87680</v>
          </cell>
        </row>
        <row r="5235">
          <cell r="A5235">
            <v>87682</v>
          </cell>
        </row>
        <row r="5236">
          <cell r="A5236">
            <v>87690</v>
          </cell>
        </row>
        <row r="5237">
          <cell r="A5237">
            <v>87692</v>
          </cell>
        </row>
        <row r="5238">
          <cell r="A5238">
            <v>87700</v>
          </cell>
        </row>
        <row r="5239">
          <cell r="A5239">
            <v>87702</v>
          </cell>
        </row>
        <row r="5240">
          <cell r="A5240">
            <v>87735</v>
          </cell>
        </row>
        <row r="5241">
          <cell r="A5241">
            <v>87737</v>
          </cell>
        </row>
        <row r="5242">
          <cell r="A5242">
            <v>87745</v>
          </cell>
        </row>
        <row r="5243">
          <cell r="A5243">
            <v>87747</v>
          </cell>
        </row>
        <row r="5244">
          <cell r="A5244">
            <v>98553</v>
          </cell>
        </row>
        <row r="5245">
          <cell r="A5245">
            <v>98554</v>
          </cell>
        </row>
        <row r="5246">
          <cell r="A5246">
            <v>87755</v>
          </cell>
        </row>
        <row r="5247">
          <cell r="A5247">
            <v>87757</v>
          </cell>
        </row>
        <row r="5248">
          <cell r="A5248">
            <v>87765</v>
          </cell>
        </row>
        <row r="5249">
          <cell r="A5249">
            <v>87767</v>
          </cell>
        </row>
        <row r="5250">
          <cell r="A5250">
            <v>87623</v>
          </cell>
        </row>
        <row r="5251">
          <cell r="A5251">
            <v>87624</v>
          </cell>
        </row>
        <row r="5252">
          <cell r="A5252">
            <v>87633</v>
          </cell>
        </row>
        <row r="5253">
          <cell r="A5253">
            <v>87634</v>
          </cell>
        </row>
        <row r="5254">
          <cell r="A5254">
            <v>87643</v>
          </cell>
        </row>
        <row r="5255">
          <cell r="A5255">
            <v>87644</v>
          </cell>
        </row>
        <row r="5256">
          <cell r="A5256">
            <v>87683</v>
          </cell>
        </row>
        <row r="5257">
          <cell r="A5257">
            <v>87684</v>
          </cell>
        </row>
        <row r="5258">
          <cell r="A5258">
            <v>87693</v>
          </cell>
        </row>
        <row r="5259">
          <cell r="A5259">
            <v>87694</v>
          </cell>
        </row>
        <row r="5260">
          <cell r="A5260">
            <v>87703</v>
          </cell>
        </row>
        <row r="5261">
          <cell r="A5261">
            <v>87704</v>
          </cell>
        </row>
        <row r="5262">
          <cell r="A5262">
            <v>87738</v>
          </cell>
        </row>
        <row r="5263">
          <cell r="A5263">
            <v>87739</v>
          </cell>
        </row>
        <row r="5264">
          <cell r="A5264">
            <v>87748</v>
          </cell>
        </row>
        <row r="5265">
          <cell r="A5265">
            <v>87749</v>
          </cell>
        </row>
        <row r="5266">
          <cell r="A5266">
            <v>87758</v>
          </cell>
        </row>
        <row r="5267">
          <cell r="A5267">
            <v>87759</v>
          </cell>
        </row>
        <row r="5268">
          <cell r="A5268">
            <v>87768</v>
          </cell>
        </row>
        <row r="5269">
          <cell r="A5269">
            <v>87769</v>
          </cell>
        </row>
        <row r="5270">
          <cell r="A5270">
            <v>88470</v>
          </cell>
        </row>
        <row r="5271">
          <cell r="A5271">
            <v>88471</v>
          </cell>
        </row>
        <row r="5272">
          <cell r="A5272">
            <v>88472</v>
          </cell>
        </row>
        <row r="5273">
          <cell r="A5273">
            <v>88476</v>
          </cell>
        </row>
        <row r="5274">
          <cell r="A5274">
            <v>88477</v>
          </cell>
        </row>
        <row r="5275">
          <cell r="A5275">
            <v>88478</v>
          </cell>
        </row>
        <row r="5276">
          <cell r="A5276">
            <v>90930</v>
          </cell>
        </row>
        <row r="5277">
          <cell r="A5277">
            <v>90932</v>
          </cell>
        </row>
        <row r="5278">
          <cell r="A5278">
            <v>90933</v>
          </cell>
        </row>
        <row r="5279">
          <cell r="A5279">
            <v>90934</v>
          </cell>
        </row>
        <row r="5280">
          <cell r="A5280">
            <v>90940</v>
          </cell>
        </row>
        <row r="5281">
          <cell r="A5281">
            <v>90942</v>
          </cell>
        </row>
        <row r="5282">
          <cell r="A5282">
            <v>90943</v>
          </cell>
        </row>
        <row r="5283">
          <cell r="A5283">
            <v>90944</v>
          </cell>
        </row>
        <row r="5284">
          <cell r="A5284">
            <v>90950</v>
          </cell>
        </row>
        <row r="5285">
          <cell r="A5285">
            <v>90952</v>
          </cell>
        </row>
        <row r="5286">
          <cell r="A5286">
            <v>90953</v>
          </cell>
        </row>
        <row r="5287">
          <cell r="A5287">
            <v>90954</v>
          </cell>
        </row>
        <row r="5288">
          <cell r="A5288" t="str">
            <v>10.3.4</v>
          </cell>
        </row>
        <row r="5289">
          <cell r="A5289">
            <v>101749</v>
          </cell>
        </row>
        <row r="5290">
          <cell r="A5290">
            <v>101750</v>
          </cell>
        </row>
        <row r="5291">
          <cell r="A5291">
            <v>98679</v>
          </cell>
        </row>
        <row r="5292">
          <cell r="A5292">
            <v>98680</v>
          </cell>
        </row>
        <row r="5293">
          <cell r="A5293">
            <v>98681</v>
          </cell>
        </row>
        <row r="5294">
          <cell r="A5294">
            <v>98682</v>
          </cell>
        </row>
        <row r="5295">
          <cell r="A5295" t="str">
            <v>10.3.5</v>
          </cell>
        </row>
        <row r="5296">
          <cell r="A5296">
            <v>101729</v>
          </cell>
        </row>
        <row r="5297">
          <cell r="A5297">
            <v>101746</v>
          </cell>
        </row>
        <row r="5298">
          <cell r="A5298">
            <v>101751</v>
          </cell>
        </row>
        <row r="5299">
          <cell r="A5299" t="str">
            <v>10.3.6</v>
          </cell>
        </row>
        <row r="5300">
          <cell r="A5300">
            <v>89171</v>
          </cell>
        </row>
        <row r="5301">
          <cell r="A5301">
            <v>89046</v>
          </cell>
        </row>
        <row r="5302">
          <cell r="A5302">
            <v>94439</v>
          </cell>
        </row>
        <row r="5303">
          <cell r="A5303">
            <v>94779</v>
          </cell>
        </row>
        <row r="5304">
          <cell r="A5304">
            <v>94782</v>
          </cell>
        </row>
        <row r="5305">
          <cell r="A5305">
            <v>101725</v>
          </cell>
        </row>
        <row r="5306">
          <cell r="A5306">
            <v>101726</v>
          </cell>
        </row>
        <row r="5307">
          <cell r="A5307">
            <v>87246</v>
          </cell>
        </row>
        <row r="5308">
          <cell r="A5308">
            <v>87247</v>
          </cell>
        </row>
        <row r="5309">
          <cell r="A5309">
            <v>87248</v>
          </cell>
        </row>
        <row r="5310">
          <cell r="A5310">
            <v>87249</v>
          </cell>
        </row>
        <row r="5311">
          <cell r="A5311">
            <v>87250</v>
          </cell>
        </row>
        <row r="5312">
          <cell r="A5312">
            <v>87251</v>
          </cell>
        </row>
        <row r="5313">
          <cell r="A5313">
            <v>87255</v>
          </cell>
        </row>
        <row r="5314">
          <cell r="A5314">
            <v>87256</v>
          </cell>
        </row>
        <row r="5315">
          <cell r="A5315">
            <v>87257</v>
          </cell>
        </row>
        <row r="5316">
          <cell r="A5316">
            <v>87258</v>
          </cell>
        </row>
        <row r="5317">
          <cell r="A5317">
            <v>87259</v>
          </cell>
        </row>
        <row r="5318">
          <cell r="A5318">
            <v>87260</v>
          </cell>
        </row>
        <row r="5319">
          <cell r="A5319" t="str">
            <v>10.3.7</v>
          </cell>
        </row>
        <row r="5320">
          <cell r="A5320">
            <v>93389</v>
          </cell>
        </row>
        <row r="5321">
          <cell r="A5321">
            <v>93390</v>
          </cell>
        </row>
        <row r="5322">
          <cell r="A5322">
            <v>93391</v>
          </cell>
        </row>
        <row r="5323">
          <cell r="A5323" t="str">
            <v>10.3.8</v>
          </cell>
        </row>
        <row r="5324">
          <cell r="A5324">
            <v>98678</v>
          </cell>
        </row>
        <row r="5325">
          <cell r="A5325">
            <v>101731</v>
          </cell>
        </row>
        <row r="5326">
          <cell r="A5326">
            <v>101732</v>
          </cell>
        </row>
        <row r="5327">
          <cell r="A5327">
            <v>101090</v>
          </cell>
        </row>
        <row r="5328">
          <cell r="A5328">
            <v>101091</v>
          </cell>
        </row>
        <row r="5329">
          <cell r="A5329">
            <v>101094</v>
          </cell>
        </row>
        <row r="5330">
          <cell r="A5330">
            <v>101092</v>
          </cell>
        </row>
        <row r="5331">
          <cell r="A5331">
            <v>101093</v>
          </cell>
        </row>
        <row r="5332">
          <cell r="A5332">
            <v>98671</v>
          </cell>
        </row>
        <row r="5333">
          <cell r="A5333">
            <v>98672</v>
          </cell>
        </row>
        <row r="5334">
          <cell r="A5334" t="str">
            <v>10.3.9</v>
          </cell>
        </row>
        <row r="5335">
          <cell r="A5335">
            <v>101727</v>
          </cell>
        </row>
        <row r="5336">
          <cell r="A5336">
            <v>101733</v>
          </cell>
        </row>
        <row r="5337">
          <cell r="A5337">
            <v>101734</v>
          </cell>
        </row>
        <row r="5338">
          <cell r="A5338">
            <v>101735</v>
          </cell>
        </row>
        <row r="5339">
          <cell r="A5339">
            <v>101736</v>
          </cell>
        </row>
        <row r="5340">
          <cell r="A5340">
            <v>101737</v>
          </cell>
        </row>
        <row r="5341">
          <cell r="A5341" t="str">
            <v>10.3.11</v>
          </cell>
        </row>
        <row r="5342">
          <cell r="A5342">
            <v>92391</v>
          </cell>
        </row>
        <row r="5343">
          <cell r="A5343">
            <v>92392</v>
          </cell>
        </row>
        <row r="5344">
          <cell r="A5344">
            <v>92393</v>
          </cell>
        </row>
        <row r="5345">
          <cell r="A5345">
            <v>92394</v>
          </cell>
        </row>
        <row r="5346">
          <cell r="A5346">
            <v>92395</v>
          </cell>
        </row>
        <row r="5347">
          <cell r="A5347">
            <v>92396</v>
          </cell>
        </row>
        <row r="5348">
          <cell r="A5348">
            <v>92397</v>
          </cell>
        </row>
        <row r="5349">
          <cell r="A5349">
            <v>92398</v>
          </cell>
        </row>
        <row r="5350">
          <cell r="A5350">
            <v>92399</v>
          </cell>
        </row>
        <row r="5351">
          <cell r="A5351">
            <v>92400</v>
          </cell>
        </row>
        <row r="5352">
          <cell r="A5352">
            <v>92401</v>
          </cell>
        </row>
        <row r="5353">
          <cell r="A5353">
            <v>92402</v>
          </cell>
        </row>
        <row r="5354">
          <cell r="A5354">
            <v>92403</v>
          </cell>
        </row>
        <row r="5355">
          <cell r="A5355">
            <v>92404</v>
          </cell>
        </row>
        <row r="5356">
          <cell r="A5356">
            <v>92405</v>
          </cell>
        </row>
        <row r="5357">
          <cell r="A5357">
            <v>92406</v>
          </cell>
        </row>
        <row r="5358">
          <cell r="A5358">
            <v>92407</v>
          </cell>
        </row>
        <row r="5359">
          <cell r="A5359">
            <v>93679</v>
          </cell>
        </row>
        <row r="5360">
          <cell r="A5360">
            <v>93680</v>
          </cell>
        </row>
        <row r="5361">
          <cell r="A5361">
            <v>93681</v>
          </cell>
        </row>
        <row r="5362">
          <cell r="A5362">
            <v>93682</v>
          </cell>
        </row>
        <row r="5363">
          <cell r="A5363">
            <v>94294</v>
          </cell>
        </row>
        <row r="5364">
          <cell r="A5364" t="str">
            <v>10.3.12</v>
          </cell>
        </row>
        <row r="5365">
          <cell r="A5365">
            <v>97097</v>
          </cell>
        </row>
        <row r="5366">
          <cell r="A5366">
            <v>101747</v>
          </cell>
        </row>
        <row r="5367">
          <cell r="A5367">
            <v>94990</v>
          </cell>
        </row>
        <row r="5368">
          <cell r="A5368">
            <v>94991</v>
          </cell>
        </row>
        <row r="5369">
          <cell r="A5369">
            <v>94992</v>
          </cell>
        </row>
        <row r="5370">
          <cell r="A5370">
            <v>94993</v>
          </cell>
        </row>
        <row r="5371">
          <cell r="A5371">
            <v>94994</v>
          </cell>
        </row>
        <row r="5372">
          <cell r="A5372">
            <v>94995</v>
          </cell>
        </row>
        <row r="5373">
          <cell r="A5373">
            <v>94996</v>
          </cell>
        </row>
        <row r="5374">
          <cell r="A5374">
            <v>94997</v>
          </cell>
        </row>
        <row r="5375">
          <cell r="A5375">
            <v>94998</v>
          </cell>
        </row>
        <row r="5376">
          <cell r="A5376">
            <v>94999</v>
          </cell>
        </row>
        <row r="5377">
          <cell r="A5377" t="str">
            <v>10.3.13</v>
          </cell>
        </row>
        <row r="5378">
          <cell r="A5378">
            <v>98685</v>
          </cell>
        </row>
        <row r="5379">
          <cell r="A5379">
            <v>101738</v>
          </cell>
        </row>
        <row r="5380">
          <cell r="A5380">
            <v>101739</v>
          </cell>
        </row>
        <row r="5381">
          <cell r="A5381">
            <v>101740</v>
          </cell>
        </row>
        <row r="5382">
          <cell r="A5382">
            <v>101741</v>
          </cell>
        </row>
        <row r="5383">
          <cell r="A5383">
            <v>101742</v>
          </cell>
        </row>
        <row r="5384">
          <cell r="A5384">
            <v>98686</v>
          </cell>
        </row>
        <row r="5385">
          <cell r="A5385">
            <v>98688</v>
          </cell>
        </row>
        <row r="5386">
          <cell r="A5386">
            <v>98689</v>
          </cell>
        </row>
        <row r="5387">
          <cell r="A5387">
            <v>98695</v>
          </cell>
        </row>
        <row r="5388">
          <cell r="A5388">
            <v>98697</v>
          </cell>
        </row>
        <row r="5389">
          <cell r="A5389">
            <v>96467</v>
          </cell>
        </row>
        <row r="5390">
          <cell r="A5390">
            <v>88648</v>
          </cell>
        </row>
        <row r="5391">
          <cell r="A5391">
            <v>88649</v>
          </cell>
        </row>
        <row r="5392">
          <cell r="A5392">
            <v>88650</v>
          </cell>
        </row>
        <row r="5393">
          <cell r="A5393" t="str">
            <v>10.3.14</v>
          </cell>
        </row>
        <row r="5394">
          <cell r="A5394" t="str">
            <v>10.3.15</v>
          </cell>
        </row>
        <row r="5395">
          <cell r="A5395">
            <v>101743</v>
          </cell>
        </row>
        <row r="5396">
          <cell r="A5396">
            <v>101744</v>
          </cell>
        </row>
        <row r="5397">
          <cell r="A5397">
            <v>101745</v>
          </cell>
        </row>
        <row r="5398">
          <cell r="A5398" t="str">
            <v>10.4</v>
          </cell>
        </row>
        <row r="5399">
          <cell r="A5399" t="str">
            <v>10.4.1</v>
          </cell>
        </row>
        <row r="5400">
          <cell r="A5400" t="str">
            <v>10.4.2</v>
          </cell>
        </row>
        <row r="5401">
          <cell r="A5401">
            <v>100716</v>
          </cell>
        </row>
        <row r="5402">
          <cell r="A5402">
            <v>100717</v>
          </cell>
        </row>
        <row r="5403">
          <cell r="A5403">
            <v>100718</v>
          </cell>
        </row>
        <row r="5404">
          <cell r="A5404">
            <v>88497</v>
          </cell>
        </row>
        <row r="5405">
          <cell r="A5405">
            <v>88495</v>
          </cell>
        </row>
        <row r="5406">
          <cell r="A5406">
            <v>88496</v>
          </cell>
        </row>
        <row r="5407">
          <cell r="A5407">
            <v>88494</v>
          </cell>
        </row>
        <row r="5408">
          <cell r="A5408" t="str">
            <v>10.4.3</v>
          </cell>
        </row>
        <row r="5409">
          <cell r="A5409">
            <v>96126</v>
          </cell>
        </row>
        <row r="5410">
          <cell r="A5410">
            <v>96127</v>
          </cell>
        </row>
        <row r="5411">
          <cell r="A5411">
            <v>96128</v>
          </cell>
        </row>
        <row r="5412">
          <cell r="A5412">
            <v>96129</v>
          </cell>
        </row>
        <row r="5413">
          <cell r="A5413">
            <v>96130</v>
          </cell>
        </row>
        <row r="5414">
          <cell r="A5414">
            <v>96131</v>
          </cell>
        </row>
        <row r="5415">
          <cell r="A5415">
            <v>96132</v>
          </cell>
        </row>
        <row r="5416">
          <cell r="A5416">
            <v>96133</v>
          </cell>
        </row>
        <row r="5417">
          <cell r="A5417">
            <v>96134</v>
          </cell>
        </row>
        <row r="5418">
          <cell r="A5418">
            <v>96135</v>
          </cell>
        </row>
        <row r="5419">
          <cell r="A5419">
            <v>87529</v>
          </cell>
        </row>
        <row r="5420">
          <cell r="A5420">
            <v>87530</v>
          </cell>
        </row>
        <row r="5421">
          <cell r="A5421">
            <v>87538</v>
          </cell>
        </row>
        <row r="5422">
          <cell r="A5422">
            <v>87543</v>
          </cell>
        </row>
        <row r="5423">
          <cell r="A5423">
            <v>87547</v>
          </cell>
        </row>
        <row r="5424">
          <cell r="A5424">
            <v>87548</v>
          </cell>
        </row>
        <row r="5425">
          <cell r="A5425">
            <v>87556</v>
          </cell>
        </row>
        <row r="5426">
          <cell r="A5426">
            <v>87561</v>
          </cell>
        </row>
        <row r="5427">
          <cell r="A5427">
            <v>90406</v>
          </cell>
        </row>
        <row r="5428">
          <cell r="A5428">
            <v>90407</v>
          </cell>
        </row>
        <row r="5429">
          <cell r="A5429">
            <v>90408</v>
          </cell>
        </row>
        <row r="5430">
          <cell r="A5430">
            <v>90409</v>
          </cell>
        </row>
        <row r="5431">
          <cell r="A5431" t="str">
            <v>10.4.4</v>
          </cell>
        </row>
        <row r="5432">
          <cell r="A5432">
            <v>87834</v>
          </cell>
        </row>
        <row r="5433">
          <cell r="A5433">
            <v>87835</v>
          </cell>
        </row>
        <row r="5434">
          <cell r="A5434">
            <v>87836</v>
          </cell>
        </row>
        <row r="5435">
          <cell r="A5435">
            <v>87837</v>
          </cell>
        </row>
        <row r="5436">
          <cell r="A5436">
            <v>87838</v>
          </cell>
        </row>
        <row r="5437">
          <cell r="A5437">
            <v>87839</v>
          </cell>
        </row>
        <row r="5438">
          <cell r="A5438">
            <v>87840</v>
          </cell>
        </row>
        <row r="5439">
          <cell r="A5439">
            <v>87841</v>
          </cell>
        </row>
        <row r="5440">
          <cell r="A5440">
            <v>87842</v>
          </cell>
        </row>
        <row r="5441">
          <cell r="A5441">
            <v>87843</v>
          </cell>
        </row>
        <row r="5442">
          <cell r="A5442">
            <v>87844</v>
          </cell>
        </row>
        <row r="5443">
          <cell r="A5443">
            <v>87845</v>
          </cell>
        </row>
        <row r="5444">
          <cell r="A5444">
            <v>87846</v>
          </cell>
        </row>
        <row r="5445">
          <cell r="A5445">
            <v>87847</v>
          </cell>
        </row>
        <row r="5446">
          <cell r="A5446">
            <v>87848</v>
          </cell>
        </row>
        <row r="5447">
          <cell r="A5447">
            <v>87849</v>
          </cell>
        </row>
        <row r="5448">
          <cell r="A5448">
            <v>87850</v>
          </cell>
        </row>
        <row r="5449">
          <cell r="A5449">
            <v>87851</v>
          </cell>
        </row>
        <row r="5450">
          <cell r="A5450">
            <v>87852</v>
          </cell>
        </row>
        <row r="5451">
          <cell r="A5451">
            <v>87853</v>
          </cell>
        </row>
        <row r="5452">
          <cell r="A5452">
            <v>87854</v>
          </cell>
        </row>
        <row r="5453">
          <cell r="A5453">
            <v>87855</v>
          </cell>
        </row>
        <row r="5454">
          <cell r="A5454">
            <v>87856</v>
          </cell>
        </row>
        <row r="5455">
          <cell r="A5455">
            <v>87857</v>
          </cell>
        </row>
        <row r="5456">
          <cell r="A5456">
            <v>87858</v>
          </cell>
        </row>
        <row r="5457">
          <cell r="A5457">
            <v>87859</v>
          </cell>
        </row>
        <row r="5458">
          <cell r="A5458">
            <v>95305</v>
          </cell>
        </row>
        <row r="5459">
          <cell r="A5459">
            <v>95306</v>
          </cell>
        </row>
        <row r="5460">
          <cell r="A5460" t="str">
            <v>10.4.5</v>
          </cell>
        </row>
        <row r="5461">
          <cell r="A5461">
            <v>91514</v>
          </cell>
        </row>
        <row r="5462">
          <cell r="A5462">
            <v>91515</v>
          </cell>
        </row>
        <row r="5463">
          <cell r="A5463">
            <v>91516</v>
          </cell>
        </row>
        <row r="5464">
          <cell r="A5464">
            <v>91517</v>
          </cell>
        </row>
        <row r="5465">
          <cell r="A5465">
            <v>91519</v>
          </cell>
        </row>
        <row r="5466">
          <cell r="A5466">
            <v>91520</v>
          </cell>
        </row>
        <row r="5467">
          <cell r="A5467">
            <v>91522</v>
          </cell>
        </row>
        <row r="5468">
          <cell r="A5468">
            <v>91525</v>
          </cell>
        </row>
        <row r="5469">
          <cell r="A5469" t="str">
            <v>10.4.6</v>
          </cell>
        </row>
        <row r="5470">
          <cell r="A5470">
            <v>89049</v>
          </cell>
        </row>
        <row r="5471">
          <cell r="A5471">
            <v>87418</v>
          </cell>
        </row>
        <row r="5472">
          <cell r="A5472">
            <v>87421</v>
          </cell>
        </row>
        <row r="5473">
          <cell r="A5473">
            <v>87417</v>
          </cell>
        </row>
        <row r="5474">
          <cell r="A5474">
            <v>87420</v>
          </cell>
        </row>
        <row r="5475">
          <cell r="A5475">
            <v>87419</v>
          </cell>
        </row>
        <row r="5476">
          <cell r="A5476">
            <v>87422</v>
          </cell>
        </row>
        <row r="5477">
          <cell r="A5477">
            <v>87412</v>
          </cell>
        </row>
        <row r="5478">
          <cell r="A5478">
            <v>87415</v>
          </cell>
        </row>
        <row r="5479">
          <cell r="A5479">
            <v>87411</v>
          </cell>
        </row>
        <row r="5480">
          <cell r="A5480">
            <v>87414</v>
          </cell>
        </row>
        <row r="5481">
          <cell r="A5481">
            <v>87413</v>
          </cell>
        </row>
        <row r="5482">
          <cell r="A5482">
            <v>87416</v>
          </cell>
        </row>
        <row r="5483">
          <cell r="A5483">
            <v>87424</v>
          </cell>
        </row>
        <row r="5484">
          <cell r="A5484">
            <v>87427</v>
          </cell>
        </row>
        <row r="5485">
          <cell r="A5485">
            <v>87423</v>
          </cell>
        </row>
        <row r="5486">
          <cell r="A5486">
            <v>87426</v>
          </cell>
        </row>
        <row r="5487">
          <cell r="A5487">
            <v>87425</v>
          </cell>
        </row>
        <row r="5488">
          <cell r="A5488">
            <v>87428</v>
          </cell>
        </row>
        <row r="5489">
          <cell r="A5489">
            <v>87429</v>
          </cell>
        </row>
        <row r="5490">
          <cell r="A5490">
            <v>87430</v>
          </cell>
        </row>
        <row r="5491">
          <cell r="A5491">
            <v>87431</v>
          </cell>
        </row>
        <row r="5492">
          <cell r="A5492">
            <v>87432</v>
          </cell>
        </row>
        <row r="5493">
          <cell r="A5493">
            <v>87433</v>
          </cell>
        </row>
        <row r="5494">
          <cell r="A5494">
            <v>87434</v>
          </cell>
        </row>
        <row r="5495">
          <cell r="A5495">
            <v>87435</v>
          </cell>
        </row>
        <row r="5496">
          <cell r="A5496">
            <v>87436</v>
          </cell>
        </row>
        <row r="5497">
          <cell r="A5497">
            <v>87437</v>
          </cell>
        </row>
        <row r="5498">
          <cell r="A5498">
            <v>87438</v>
          </cell>
        </row>
        <row r="5499">
          <cell r="A5499">
            <v>87439</v>
          </cell>
        </row>
        <row r="5500">
          <cell r="A5500">
            <v>87440</v>
          </cell>
        </row>
        <row r="5501">
          <cell r="A5501" t="str">
            <v>10.4.7</v>
          </cell>
        </row>
        <row r="5502">
          <cell r="A5502">
            <v>88485</v>
          </cell>
        </row>
        <row r="5503">
          <cell r="A5503">
            <v>88484</v>
          </cell>
        </row>
        <row r="5504">
          <cell r="A5504">
            <v>88412</v>
          </cell>
        </row>
        <row r="5505">
          <cell r="A5505">
            <v>88411</v>
          </cell>
        </row>
        <row r="5506">
          <cell r="A5506">
            <v>88415</v>
          </cell>
        </row>
        <row r="5507">
          <cell r="A5507">
            <v>88413</v>
          </cell>
        </row>
        <row r="5508">
          <cell r="A5508">
            <v>88414</v>
          </cell>
        </row>
        <row r="5509">
          <cell r="A5509" t="str">
            <v>10.4.8</v>
          </cell>
        </row>
        <row r="5510">
          <cell r="A5510">
            <v>100719</v>
          </cell>
        </row>
        <row r="5511">
          <cell r="A5511">
            <v>100720</v>
          </cell>
        </row>
        <row r="5512">
          <cell r="A5512">
            <v>100721</v>
          </cell>
        </row>
        <row r="5513">
          <cell r="A5513">
            <v>100722</v>
          </cell>
        </row>
        <row r="5514">
          <cell r="A5514">
            <v>100723</v>
          </cell>
        </row>
        <row r="5515">
          <cell r="A5515">
            <v>100724</v>
          </cell>
        </row>
        <row r="5516">
          <cell r="A5516">
            <v>100725</v>
          </cell>
        </row>
        <row r="5517">
          <cell r="A5517">
            <v>100726</v>
          </cell>
        </row>
        <row r="5518">
          <cell r="A5518">
            <v>100727</v>
          </cell>
        </row>
        <row r="5519">
          <cell r="A5519">
            <v>100728</v>
          </cell>
        </row>
        <row r="5520">
          <cell r="A5520">
            <v>100729</v>
          </cell>
        </row>
        <row r="5521">
          <cell r="A5521">
            <v>100730</v>
          </cell>
        </row>
        <row r="5522">
          <cell r="A5522">
            <v>100733</v>
          </cell>
        </row>
        <row r="5523">
          <cell r="A5523">
            <v>100734</v>
          </cell>
        </row>
        <row r="5524">
          <cell r="A5524">
            <v>100735</v>
          </cell>
        </row>
        <row r="5525">
          <cell r="A5525">
            <v>100736</v>
          </cell>
        </row>
        <row r="5526">
          <cell r="A5526">
            <v>100739</v>
          </cell>
        </row>
        <row r="5527">
          <cell r="A5527">
            <v>100740</v>
          </cell>
        </row>
        <row r="5528">
          <cell r="A5528">
            <v>100741</v>
          </cell>
        </row>
        <row r="5529">
          <cell r="A5529">
            <v>100742</v>
          </cell>
        </row>
        <row r="5530">
          <cell r="A5530">
            <v>100743</v>
          </cell>
        </row>
        <row r="5531">
          <cell r="A5531">
            <v>100744</v>
          </cell>
        </row>
        <row r="5532">
          <cell r="A5532">
            <v>100745</v>
          </cell>
        </row>
        <row r="5533">
          <cell r="A5533">
            <v>100746</v>
          </cell>
        </row>
        <row r="5534">
          <cell r="A5534">
            <v>100747</v>
          </cell>
        </row>
        <row r="5535">
          <cell r="A5535">
            <v>100748</v>
          </cell>
        </row>
        <row r="5536">
          <cell r="A5536">
            <v>100749</v>
          </cell>
        </row>
        <row r="5537">
          <cell r="A5537">
            <v>100750</v>
          </cell>
        </row>
        <row r="5538">
          <cell r="A5538">
            <v>100751</v>
          </cell>
        </row>
        <row r="5539">
          <cell r="A5539">
            <v>100752</v>
          </cell>
        </row>
        <row r="5540">
          <cell r="A5540">
            <v>100753</v>
          </cell>
        </row>
        <row r="5541">
          <cell r="A5541">
            <v>100754</v>
          </cell>
        </row>
        <row r="5542">
          <cell r="A5542">
            <v>100757</v>
          </cell>
        </row>
        <row r="5543">
          <cell r="A5543">
            <v>100758</v>
          </cell>
        </row>
        <row r="5544">
          <cell r="A5544">
            <v>100759</v>
          </cell>
        </row>
        <row r="5545">
          <cell r="A5545">
            <v>100760</v>
          </cell>
        </row>
        <row r="5546">
          <cell r="A5546">
            <v>100761</v>
          </cell>
        </row>
        <row r="5547">
          <cell r="A5547">
            <v>100762</v>
          </cell>
        </row>
        <row r="5548">
          <cell r="A5548" t="str">
            <v>10.4.11</v>
          </cell>
        </row>
        <row r="5549">
          <cell r="A5549">
            <v>95622</v>
          </cell>
        </row>
        <row r="5550">
          <cell r="A5550">
            <v>95623</v>
          </cell>
        </row>
        <row r="5551">
          <cell r="A5551">
            <v>95625</v>
          </cell>
        </row>
        <row r="5552">
          <cell r="A5552">
            <v>88489</v>
          </cell>
        </row>
        <row r="5553">
          <cell r="A5553">
            <v>88431</v>
          </cell>
        </row>
        <row r="5554">
          <cell r="A5554">
            <v>88423</v>
          </cell>
        </row>
        <row r="5555">
          <cell r="A5555">
            <v>88428</v>
          </cell>
        </row>
        <row r="5556">
          <cell r="A5556">
            <v>88420</v>
          </cell>
        </row>
        <row r="5557">
          <cell r="A5557">
            <v>88429</v>
          </cell>
        </row>
        <row r="5558">
          <cell r="A5558">
            <v>88421</v>
          </cell>
        </row>
        <row r="5559">
          <cell r="A5559" t="str">
            <v>10.4.12</v>
          </cell>
        </row>
        <row r="5560">
          <cell r="A5560">
            <v>95626</v>
          </cell>
        </row>
        <row r="5561">
          <cell r="A5561">
            <v>95624</v>
          </cell>
        </row>
        <row r="5562">
          <cell r="A5562">
            <v>88426</v>
          </cell>
        </row>
        <row r="5563">
          <cell r="A5563">
            <v>88417</v>
          </cell>
        </row>
        <row r="5564">
          <cell r="A5564">
            <v>88424</v>
          </cell>
        </row>
        <row r="5565">
          <cell r="A5565">
            <v>88416</v>
          </cell>
        </row>
        <row r="5566">
          <cell r="A5566" t="str">
            <v>10.4.13</v>
          </cell>
        </row>
        <row r="5567">
          <cell r="A5567">
            <v>88488</v>
          </cell>
        </row>
        <row r="5568">
          <cell r="A5568" t="str">
            <v>10.4.14</v>
          </cell>
        </row>
        <row r="5569">
          <cell r="A5569">
            <v>88432</v>
          </cell>
        </row>
        <row r="5570">
          <cell r="A5570" t="str">
            <v>10.4.16</v>
          </cell>
        </row>
        <row r="5571">
          <cell r="A5571">
            <v>102504</v>
          </cell>
        </row>
        <row r="5572">
          <cell r="A5572">
            <v>102491</v>
          </cell>
        </row>
        <row r="5573">
          <cell r="A5573">
            <v>102492</v>
          </cell>
        </row>
        <row r="5574">
          <cell r="A5574">
            <v>102501</v>
          </cell>
        </row>
        <row r="5575">
          <cell r="A5575" t="str">
            <v>10.6</v>
          </cell>
        </row>
        <row r="5576">
          <cell r="A5576" t="str">
            <v>10.6.1</v>
          </cell>
        </row>
        <row r="5577">
          <cell r="A5577">
            <v>87410</v>
          </cell>
        </row>
        <row r="5578">
          <cell r="A5578" t="str">
            <v>10.6.2</v>
          </cell>
        </row>
        <row r="5579">
          <cell r="A5579">
            <v>87388</v>
          </cell>
        </row>
        <row r="5580">
          <cell r="A5580">
            <v>87389</v>
          </cell>
        </row>
        <row r="5581">
          <cell r="A5581">
            <v>87390</v>
          </cell>
        </row>
        <row r="5582">
          <cell r="A5582">
            <v>87404</v>
          </cell>
        </row>
        <row r="5583">
          <cell r="A5583">
            <v>87405</v>
          </cell>
        </row>
        <row r="5584">
          <cell r="A5584" t="str">
            <v>10.6.3</v>
          </cell>
        </row>
        <row r="5585">
          <cell r="A5585">
            <v>87382</v>
          </cell>
        </row>
        <row r="5586">
          <cell r="A5586">
            <v>87383</v>
          </cell>
        </row>
        <row r="5587">
          <cell r="A5587">
            <v>87384</v>
          </cell>
        </row>
        <row r="5588">
          <cell r="A5588">
            <v>87391</v>
          </cell>
        </row>
        <row r="5589">
          <cell r="A5589">
            <v>87393</v>
          </cell>
        </row>
        <row r="5590">
          <cell r="A5590">
            <v>87394</v>
          </cell>
        </row>
        <row r="5591">
          <cell r="A5591">
            <v>87395</v>
          </cell>
        </row>
        <row r="5592">
          <cell r="A5592">
            <v>87396</v>
          </cell>
        </row>
        <row r="5593">
          <cell r="A5593">
            <v>87397</v>
          </cell>
        </row>
        <row r="5594">
          <cell r="A5594">
            <v>87398</v>
          </cell>
        </row>
        <row r="5595">
          <cell r="A5595">
            <v>87401</v>
          </cell>
        </row>
        <row r="5596">
          <cell r="A5596">
            <v>87402</v>
          </cell>
        </row>
        <row r="5597">
          <cell r="A5597">
            <v>87407</v>
          </cell>
        </row>
        <row r="5598">
          <cell r="A5598">
            <v>87408</v>
          </cell>
        </row>
        <row r="5599">
          <cell r="A5599">
            <v>87385</v>
          </cell>
        </row>
        <row r="5600">
          <cell r="A5600">
            <v>87386</v>
          </cell>
        </row>
        <row r="5601">
          <cell r="A5601">
            <v>87387</v>
          </cell>
        </row>
        <row r="5602">
          <cell r="A5602">
            <v>87399</v>
          </cell>
        </row>
        <row r="5603">
          <cell r="A5603" t="str">
            <v>10.6.4</v>
          </cell>
        </row>
        <row r="5604">
          <cell r="A5604">
            <v>95563</v>
          </cell>
        </row>
        <row r="5605">
          <cell r="A5605">
            <v>100468</v>
          </cell>
        </row>
        <row r="5606">
          <cell r="A5606">
            <v>100469</v>
          </cell>
        </row>
        <row r="5607">
          <cell r="A5607">
            <v>100470</v>
          </cell>
        </row>
        <row r="5608">
          <cell r="A5608">
            <v>100472</v>
          </cell>
        </row>
        <row r="5609">
          <cell r="A5609">
            <v>100473</v>
          </cell>
        </row>
        <row r="5610">
          <cell r="A5610">
            <v>100474</v>
          </cell>
        </row>
        <row r="5611">
          <cell r="A5611">
            <v>100475</v>
          </cell>
        </row>
        <row r="5612">
          <cell r="A5612">
            <v>100477</v>
          </cell>
        </row>
        <row r="5613">
          <cell r="A5613">
            <v>100478</v>
          </cell>
        </row>
        <row r="5614">
          <cell r="A5614">
            <v>100479</v>
          </cell>
        </row>
        <row r="5615">
          <cell r="A5615">
            <v>100480</v>
          </cell>
        </row>
        <row r="5616">
          <cell r="A5616">
            <v>100481</v>
          </cell>
        </row>
        <row r="5617">
          <cell r="A5617">
            <v>100483</v>
          </cell>
        </row>
        <row r="5618">
          <cell r="A5618">
            <v>100484</v>
          </cell>
        </row>
        <row r="5619">
          <cell r="A5619">
            <v>100485</v>
          </cell>
        </row>
        <row r="5620">
          <cell r="A5620">
            <v>100486</v>
          </cell>
        </row>
        <row r="5621">
          <cell r="A5621">
            <v>100487</v>
          </cell>
        </row>
        <row r="5622">
          <cell r="A5622">
            <v>100488</v>
          </cell>
        </row>
        <row r="5623">
          <cell r="A5623">
            <v>100489</v>
          </cell>
        </row>
        <row r="5624">
          <cell r="A5624">
            <v>100490</v>
          </cell>
        </row>
        <row r="5625">
          <cell r="A5625">
            <v>100491</v>
          </cell>
        </row>
        <row r="5626">
          <cell r="A5626">
            <v>100492</v>
          </cell>
        </row>
        <row r="5627">
          <cell r="A5627">
            <v>87299</v>
          </cell>
        </row>
        <row r="5628">
          <cell r="A5628">
            <v>87298</v>
          </cell>
        </row>
        <row r="5629">
          <cell r="A5629">
            <v>87313</v>
          </cell>
        </row>
        <row r="5630">
          <cell r="A5630">
            <v>87314</v>
          </cell>
        </row>
        <row r="5631">
          <cell r="A5631">
            <v>87322</v>
          </cell>
        </row>
        <row r="5632">
          <cell r="A5632">
            <v>87323</v>
          </cell>
        </row>
        <row r="5633">
          <cell r="A5633">
            <v>87339</v>
          </cell>
        </row>
        <row r="5634">
          <cell r="A5634">
            <v>87340</v>
          </cell>
        </row>
        <row r="5635">
          <cell r="A5635">
            <v>87341</v>
          </cell>
        </row>
        <row r="5636">
          <cell r="A5636">
            <v>87352</v>
          </cell>
        </row>
        <row r="5637">
          <cell r="A5637">
            <v>87353</v>
          </cell>
        </row>
        <row r="5638">
          <cell r="A5638">
            <v>87354</v>
          </cell>
        </row>
        <row r="5639">
          <cell r="A5639">
            <v>87360</v>
          </cell>
        </row>
        <row r="5640">
          <cell r="A5640">
            <v>87361</v>
          </cell>
        </row>
        <row r="5641">
          <cell r="A5641">
            <v>87362</v>
          </cell>
        </row>
        <row r="5642">
          <cell r="A5642">
            <v>87372</v>
          </cell>
        </row>
        <row r="5643">
          <cell r="A5643">
            <v>87377</v>
          </cell>
        </row>
        <row r="5644">
          <cell r="A5644">
            <v>87380</v>
          </cell>
        </row>
        <row r="5645">
          <cell r="A5645">
            <v>88628</v>
          </cell>
        </row>
        <row r="5646">
          <cell r="A5646">
            <v>88629</v>
          </cell>
        </row>
        <row r="5647">
          <cell r="A5647">
            <v>87301</v>
          </cell>
        </row>
        <row r="5648">
          <cell r="A5648">
            <v>87302</v>
          </cell>
        </row>
        <row r="5649">
          <cell r="A5649">
            <v>87316</v>
          </cell>
        </row>
        <row r="5650">
          <cell r="A5650">
            <v>87317</v>
          </cell>
        </row>
        <row r="5651">
          <cell r="A5651">
            <v>87325</v>
          </cell>
        </row>
        <row r="5652">
          <cell r="A5652">
            <v>87326</v>
          </cell>
        </row>
        <row r="5653">
          <cell r="A5653">
            <v>87342</v>
          </cell>
        </row>
        <row r="5654">
          <cell r="A5654">
            <v>87343</v>
          </cell>
        </row>
        <row r="5655">
          <cell r="A5655">
            <v>87344</v>
          </cell>
        </row>
        <row r="5656">
          <cell r="A5656">
            <v>87355</v>
          </cell>
        </row>
        <row r="5657">
          <cell r="A5657">
            <v>87356</v>
          </cell>
        </row>
        <row r="5658">
          <cell r="A5658">
            <v>87357</v>
          </cell>
        </row>
        <row r="5659">
          <cell r="A5659">
            <v>87363</v>
          </cell>
        </row>
        <row r="5660">
          <cell r="A5660">
            <v>87364</v>
          </cell>
        </row>
        <row r="5661">
          <cell r="A5661">
            <v>87373</v>
          </cell>
        </row>
        <row r="5662">
          <cell r="A5662">
            <v>87378</v>
          </cell>
        </row>
        <row r="5663">
          <cell r="A5663">
            <v>87381</v>
          </cell>
        </row>
        <row r="5664">
          <cell r="A5664">
            <v>88630</v>
          </cell>
        </row>
        <row r="5665">
          <cell r="A5665">
            <v>88631</v>
          </cell>
        </row>
        <row r="5666">
          <cell r="A5666">
            <v>87302</v>
          </cell>
        </row>
        <row r="5667">
          <cell r="A5667">
            <v>87304</v>
          </cell>
        </row>
        <row r="5668">
          <cell r="A5668">
            <v>87305</v>
          </cell>
        </row>
        <row r="5669">
          <cell r="A5669">
            <v>87308</v>
          </cell>
        </row>
        <row r="5670">
          <cell r="A5670">
            <v>87310</v>
          </cell>
        </row>
        <row r="5671">
          <cell r="A5671">
            <v>87311</v>
          </cell>
        </row>
        <row r="5672">
          <cell r="A5672">
            <v>87319</v>
          </cell>
        </row>
        <row r="5673">
          <cell r="A5673">
            <v>87320</v>
          </cell>
        </row>
        <row r="5674">
          <cell r="A5674">
            <v>87345</v>
          </cell>
        </row>
        <row r="5675">
          <cell r="A5675">
            <v>87346</v>
          </cell>
        </row>
        <row r="5676">
          <cell r="A5676">
            <v>87347</v>
          </cell>
        </row>
        <row r="5677">
          <cell r="A5677">
            <v>87350</v>
          </cell>
        </row>
        <row r="5678">
          <cell r="A5678">
            <v>87351</v>
          </cell>
        </row>
        <row r="5679">
          <cell r="A5679">
            <v>87358</v>
          </cell>
        </row>
        <row r="5680">
          <cell r="A5680">
            <v>87359</v>
          </cell>
        </row>
        <row r="5681">
          <cell r="A5681">
            <v>87374</v>
          </cell>
        </row>
        <row r="5682">
          <cell r="A5682">
            <v>87376</v>
          </cell>
        </row>
        <row r="5683">
          <cell r="A5683">
            <v>87379</v>
          </cell>
        </row>
        <row r="5684">
          <cell r="A5684">
            <v>87283</v>
          </cell>
        </row>
        <row r="5685">
          <cell r="A5685">
            <v>87284</v>
          </cell>
        </row>
        <row r="5686">
          <cell r="A5686">
            <v>87307</v>
          </cell>
        </row>
        <row r="5687">
          <cell r="A5687">
            <v>87329</v>
          </cell>
        </row>
        <row r="5688">
          <cell r="A5688">
            <v>87330</v>
          </cell>
        </row>
        <row r="5689">
          <cell r="A5689">
            <v>87348</v>
          </cell>
        </row>
        <row r="5690">
          <cell r="A5690">
            <v>87349</v>
          </cell>
        </row>
        <row r="5691">
          <cell r="A5691">
            <v>87366</v>
          </cell>
        </row>
        <row r="5692">
          <cell r="A5692">
            <v>87367</v>
          </cell>
        </row>
        <row r="5693">
          <cell r="A5693">
            <v>87375</v>
          </cell>
        </row>
        <row r="5694">
          <cell r="A5694">
            <v>87280</v>
          </cell>
        </row>
        <row r="5695">
          <cell r="A5695">
            <v>87281</v>
          </cell>
        </row>
        <row r="5696">
          <cell r="A5696">
            <v>87327</v>
          </cell>
        </row>
        <row r="5697">
          <cell r="A5697">
            <v>87328</v>
          </cell>
        </row>
        <row r="5698">
          <cell r="A5698">
            <v>87365</v>
          </cell>
        </row>
        <row r="5699">
          <cell r="A5699" t="str">
            <v>10.6.6</v>
          </cell>
        </row>
        <row r="5700">
          <cell r="A5700">
            <v>87289</v>
          </cell>
        </row>
        <row r="5701">
          <cell r="A5701">
            <v>87290</v>
          </cell>
        </row>
        <row r="5702">
          <cell r="A5702">
            <v>87333</v>
          </cell>
        </row>
        <row r="5703">
          <cell r="A5703">
            <v>87334</v>
          </cell>
        </row>
        <row r="5704">
          <cell r="A5704">
            <v>87368</v>
          </cell>
        </row>
        <row r="5705">
          <cell r="A5705">
            <v>88626</v>
          </cell>
        </row>
        <row r="5706">
          <cell r="A5706">
            <v>88627</v>
          </cell>
        </row>
        <row r="5707">
          <cell r="A5707">
            <v>100464</v>
          </cell>
        </row>
        <row r="5708">
          <cell r="A5708">
            <v>100465</v>
          </cell>
        </row>
        <row r="5709">
          <cell r="A5709">
            <v>100466</v>
          </cell>
        </row>
        <row r="5710">
          <cell r="A5710">
            <v>87286</v>
          </cell>
        </row>
        <row r="5711">
          <cell r="A5711">
            <v>87287</v>
          </cell>
        </row>
        <row r="5712">
          <cell r="A5712">
            <v>87331</v>
          </cell>
        </row>
        <row r="5713">
          <cell r="A5713">
            <v>87332</v>
          </cell>
        </row>
        <row r="5714">
          <cell r="A5714">
            <v>87292</v>
          </cell>
        </row>
        <row r="5715">
          <cell r="A5715">
            <v>87335</v>
          </cell>
        </row>
        <row r="5716">
          <cell r="A5716">
            <v>87336</v>
          </cell>
        </row>
        <row r="5717">
          <cell r="A5717">
            <v>87369</v>
          </cell>
        </row>
        <row r="5718">
          <cell r="A5718">
            <v>87337</v>
          </cell>
        </row>
        <row r="5719">
          <cell r="A5719">
            <v>87370</v>
          </cell>
        </row>
        <row r="5720">
          <cell r="A5720">
            <v>88715</v>
          </cell>
        </row>
        <row r="5721">
          <cell r="A5721">
            <v>87294</v>
          </cell>
        </row>
        <row r="5722">
          <cell r="A5722">
            <v>87295</v>
          </cell>
        </row>
        <row r="5723">
          <cell r="A5723">
            <v>87296</v>
          </cell>
        </row>
        <row r="5724">
          <cell r="A5724">
            <v>87338</v>
          </cell>
        </row>
        <row r="5725">
          <cell r="A5725">
            <v>87371</v>
          </cell>
        </row>
        <row r="5726">
          <cell r="A5726" t="str">
            <v>x</v>
          </cell>
        </row>
        <row r="5727">
          <cell r="A5727" t="str">
            <v>x</v>
          </cell>
        </row>
        <row r="5728">
          <cell r="A5728" t="str">
            <v>x</v>
          </cell>
        </row>
        <row r="5729">
          <cell r="A5729" t="str">
            <v>x</v>
          </cell>
        </row>
        <row r="5730">
          <cell r="A5730" t="str">
            <v>x</v>
          </cell>
        </row>
        <row r="5731">
          <cell r="A5731" t="str">
            <v>x</v>
          </cell>
        </row>
        <row r="5732">
          <cell r="A5732" t="str">
            <v>x</v>
          </cell>
        </row>
        <row r="5733">
          <cell r="A5733" t="str">
            <v>x</v>
          </cell>
        </row>
        <row r="5734">
          <cell r="A5734" t="str">
            <v>x</v>
          </cell>
        </row>
        <row r="5735">
          <cell r="A5735" t="str">
            <v>x</v>
          </cell>
        </row>
        <row r="5736">
          <cell r="A5736" t="str">
            <v>x</v>
          </cell>
        </row>
        <row r="5737">
          <cell r="A5737" t="str">
            <v>x</v>
          </cell>
        </row>
        <row r="5738">
          <cell r="A5738" t="str">
            <v>x</v>
          </cell>
        </row>
        <row r="5739">
          <cell r="A5739" t="str">
            <v>x</v>
          </cell>
        </row>
        <row r="5740">
          <cell r="A5740" t="str">
            <v>x</v>
          </cell>
        </row>
        <row r="5741">
          <cell r="A5741" t="str">
            <v>x</v>
          </cell>
        </row>
        <row r="5742">
          <cell r="A5742" t="str">
            <v>x</v>
          </cell>
        </row>
        <row r="5743">
          <cell r="A5743" t="str">
            <v>x</v>
          </cell>
        </row>
        <row r="5744">
          <cell r="A5744" t="str">
            <v>x</v>
          </cell>
        </row>
        <row r="5745">
          <cell r="A5745" t="str">
            <v>x</v>
          </cell>
        </row>
        <row r="5746">
          <cell r="A5746" t="str">
            <v>x</v>
          </cell>
        </row>
        <row r="5747">
          <cell r="A5747" t="str">
            <v>x</v>
          </cell>
        </row>
        <row r="5748">
          <cell r="A5748" t="str">
            <v>x</v>
          </cell>
        </row>
        <row r="5749">
          <cell r="A5749" t="str">
            <v>x</v>
          </cell>
        </row>
        <row r="5750">
          <cell r="A5750" t="str">
            <v>x</v>
          </cell>
        </row>
        <row r="5751">
          <cell r="A5751" t="str">
            <v>x</v>
          </cell>
        </row>
        <row r="5752">
          <cell r="A5752" t="str">
            <v>x</v>
          </cell>
        </row>
        <row r="5753">
          <cell r="A5753" t="str">
            <v>x</v>
          </cell>
        </row>
        <row r="5754">
          <cell r="A5754" t="str">
            <v>x</v>
          </cell>
        </row>
        <row r="5755">
          <cell r="A5755" t="str">
            <v>x</v>
          </cell>
        </row>
        <row r="5756">
          <cell r="A5756" t="str">
            <v>x</v>
          </cell>
        </row>
        <row r="5757">
          <cell r="A5757" t="str">
            <v>x</v>
          </cell>
        </row>
        <row r="5758">
          <cell r="A5758" t="str">
            <v>x</v>
          </cell>
        </row>
        <row r="5759">
          <cell r="A5759" t="str">
            <v>x</v>
          </cell>
        </row>
        <row r="5760">
          <cell r="A5760" t="str">
            <v>x</v>
          </cell>
        </row>
        <row r="5761">
          <cell r="A5761" t="str">
            <v>x</v>
          </cell>
        </row>
        <row r="5762">
          <cell r="A5762" t="str">
            <v>x</v>
          </cell>
        </row>
        <row r="5763">
          <cell r="A5763" t="str">
            <v>x</v>
          </cell>
        </row>
        <row r="5764">
          <cell r="A5764" t="str">
            <v>x</v>
          </cell>
        </row>
        <row r="5765">
          <cell r="A5765" t="str">
            <v>x</v>
          </cell>
        </row>
        <row r="5766">
          <cell r="A5766" t="str">
            <v>x</v>
          </cell>
        </row>
        <row r="5767">
          <cell r="A5767" t="str">
            <v>11</v>
          </cell>
        </row>
        <row r="5768">
          <cell r="A5768" t="str">
            <v>11.1</v>
          </cell>
        </row>
        <row r="5769">
          <cell r="A5769" t="str">
            <v>11.1.1</v>
          </cell>
        </row>
        <row r="5770">
          <cell r="A5770">
            <v>101167</v>
          </cell>
        </row>
        <row r="5771">
          <cell r="A5771">
            <v>101168</v>
          </cell>
        </row>
        <row r="5772">
          <cell r="A5772">
            <v>101169</v>
          </cell>
        </row>
        <row r="5773">
          <cell r="A5773">
            <v>101170</v>
          </cell>
        </row>
        <row r="5774">
          <cell r="A5774">
            <v>101171</v>
          </cell>
        </row>
        <row r="5775">
          <cell r="A5775">
            <v>101172</v>
          </cell>
        </row>
        <row r="5776">
          <cell r="A5776">
            <v>97114</v>
          </cell>
        </row>
        <row r="5777">
          <cell r="A5777">
            <v>97115</v>
          </cell>
        </row>
        <row r="5778">
          <cell r="A5778">
            <v>97120</v>
          </cell>
        </row>
        <row r="5779">
          <cell r="A5779" t="str">
            <v>11.1.2</v>
          </cell>
        </row>
        <row r="5780">
          <cell r="A5780">
            <v>100576</v>
          </cell>
        </row>
        <row r="5781">
          <cell r="A5781">
            <v>100577</v>
          </cell>
        </row>
        <row r="5782">
          <cell r="A5782">
            <v>101767</v>
          </cell>
        </row>
        <row r="5783">
          <cell r="A5783">
            <v>101768</v>
          </cell>
        </row>
        <row r="5784">
          <cell r="A5784">
            <v>100564</v>
          </cell>
        </row>
        <row r="5785">
          <cell r="A5785">
            <v>100565</v>
          </cell>
        </row>
        <row r="5786">
          <cell r="A5786">
            <v>100566</v>
          </cell>
        </row>
        <row r="5787">
          <cell r="A5787">
            <v>100567</v>
          </cell>
        </row>
        <row r="5788">
          <cell r="A5788">
            <v>100568</v>
          </cell>
        </row>
        <row r="5789">
          <cell r="A5789">
            <v>100569</v>
          </cell>
        </row>
        <row r="5790">
          <cell r="A5790">
            <v>100570</v>
          </cell>
        </row>
        <row r="5791">
          <cell r="A5791">
            <v>100571</v>
          </cell>
        </row>
        <row r="5792">
          <cell r="A5792">
            <v>100572</v>
          </cell>
        </row>
        <row r="5793">
          <cell r="A5793">
            <v>100573</v>
          </cell>
        </row>
        <row r="5794">
          <cell r="A5794">
            <v>100574</v>
          </cell>
        </row>
        <row r="5795">
          <cell r="A5795">
            <v>100575</v>
          </cell>
        </row>
        <row r="5796">
          <cell r="A5796">
            <v>100576</v>
          </cell>
        </row>
        <row r="5797">
          <cell r="A5797">
            <v>100577</v>
          </cell>
        </row>
        <row r="5798">
          <cell r="A5798" t="str">
            <v>11.1.4</v>
          </cell>
        </row>
        <row r="5799">
          <cell r="A5799">
            <v>531000</v>
          </cell>
        </row>
        <row r="5800">
          <cell r="A5800">
            <v>530200</v>
          </cell>
        </row>
        <row r="5801">
          <cell r="A5801">
            <v>541000</v>
          </cell>
        </row>
        <row r="5802">
          <cell r="A5802">
            <v>533500</v>
          </cell>
        </row>
        <row r="5803">
          <cell r="A5803">
            <v>542000</v>
          </cell>
        </row>
        <row r="5804">
          <cell r="A5804">
            <v>544000</v>
          </cell>
        </row>
        <row r="5805">
          <cell r="A5805">
            <v>546000</v>
          </cell>
        </row>
        <row r="5806">
          <cell r="A5806">
            <v>532000</v>
          </cell>
        </row>
        <row r="5807">
          <cell r="A5807" t="str">
            <v>11.1.7</v>
          </cell>
        </row>
        <row r="5808">
          <cell r="A5808">
            <v>560400</v>
          </cell>
        </row>
        <row r="5809">
          <cell r="A5809">
            <v>561100</v>
          </cell>
        </row>
        <row r="5810">
          <cell r="A5810" t="str">
            <v>11.1.8</v>
          </cell>
        </row>
        <row r="5811">
          <cell r="A5811">
            <v>97802</v>
          </cell>
        </row>
        <row r="5812">
          <cell r="A5812">
            <v>97803</v>
          </cell>
        </row>
        <row r="5813">
          <cell r="A5813">
            <v>97805</v>
          </cell>
        </row>
        <row r="5814">
          <cell r="A5814">
            <v>97806</v>
          </cell>
        </row>
        <row r="5815">
          <cell r="A5815">
            <v>97807</v>
          </cell>
        </row>
        <row r="5816">
          <cell r="A5816">
            <v>97809</v>
          </cell>
        </row>
        <row r="5817">
          <cell r="A5817">
            <v>97810</v>
          </cell>
        </row>
        <row r="5818">
          <cell r="A5818">
            <v>97811</v>
          </cell>
        </row>
        <row r="5819">
          <cell r="A5819">
            <v>95995</v>
          </cell>
        </row>
        <row r="5820">
          <cell r="A5820">
            <v>95996</v>
          </cell>
        </row>
        <row r="5821">
          <cell r="A5821">
            <v>96001</v>
          </cell>
        </row>
        <row r="5822">
          <cell r="A5822">
            <v>101020</v>
          </cell>
        </row>
        <row r="5823">
          <cell r="A5823">
            <v>101021</v>
          </cell>
        </row>
        <row r="5824">
          <cell r="A5824">
            <v>100624</v>
          </cell>
        </row>
        <row r="5825">
          <cell r="A5825">
            <v>100625</v>
          </cell>
        </row>
        <row r="5826">
          <cell r="A5826">
            <v>101022</v>
          </cell>
        </row>
        <row r="5827">
          <cell r="A5827">
            <v>101023</v>
          </cell>
        </row>
        <row r="5828">
          <cell r="A5828">
            <v>101024</v>
          </cell>
        </row>
        <row r="5829">
          <cell r="A5829">
            <v>101025</v>
          </cell>
        </row>
        <row r="5830">
          <cell r="A5830">
            <v>101026</v>
          </cell>
        </row>
        <row r="5831">
          <cell r="A5831">
            <v>101027</v>
          </cell>
        </row>
        <row r="5832">
          <cell r="A5832">
            <v>96393</v>
          </cell>
        </row>
        <row r="5833">
          <cell r="A5833">
            <v>96394</v>
          </cell>
        </row>
        <row r="5834">
          <cell r="A5834">
            <v>96395</v>
          </cell>
        </row>
        <row r="5835">
          <cell r="A5835" t="str">
            <v>11.1.9</v>
          </cell>
        </row>
        <row r="5836">
          <cell r="A5836">
            <v>94273</v>
          </cell>
        </row>
        <row r="5837">
          <cell r="A5837">
            <v>94274</v>
          </cell>
        </row>
        <row r="5838">
          <cell r="A5838">
            <v>94275</v>
          </cell>
        </row>
        <row r="5839">
          <cell r="A5839">
            <v>94276</v>
          </cell>
        </row>
        <row r="5840">
          <cell r="A5840">
            <v>94263</v>
          </cell>
        </row>
        <row r="5841">
          <cell r="A5841">
            <v>94264</v>
          </cell>
        </row>
        <row r="5842">
          <cell r="A5842">
            <v>94265</v>
          </cell>
        </row>
        <row r="5843">
          <cell r="A5843">
            <v>94266</v>
          </cell>
        </row>
        <row r="5844">
          <cell r="A5844">
            <v>94281</v>
          </cell>
        </row>
        <row r="5845">
          <cell r="A5845">
            <v>94282</v>
          </cell>
        </row>
        <row r="5846">
          <cell r="A5846">
            <v>94283</v>
          </cell>
        </row>
        <row r="5847">
          <cell r="A5847">
            <v>94284</v>
          </cell>
        </row>
        <row r="5848">
          <cell r="A5848">
            <v>94285</v>
          </cell>
        </row>
        <row r="5849">
          <cell r="A5849">
            <v>94286</v>
          </cell>
        </row>
        <row r="5850">
          <cell r="A5850">
            <v>94287</v>
          </cell>
        </row>
        <row r="5851">
          <cell r="A5851">
            <v>94288</v>
          </cell>
        </row>
        <row r="5852">
          <cell r="A5852">
            <v>94289</v>
          </cell>
        </row>
        <row r="5853">
          <cell r="A5853">
            <v>94290</v>
          </cell>
        </row>
        <row r="5854">
          <cell r="A5854">
            <v>94291</v>
          </cell>
        </row>
        <row r="5855">
          <cell r="A5855">
            <v>94292</v>
          </cell>
        </row>
        <row r="5856">
          <cell r="A5856">
            <v>94293</v>
          </cell>
        </row>
        <row r="5857">
          <cell r="A5857">
            <v>94267</v>
          </cell>
        </row>
        <row r="5858">
          <cell r="A5858">
            <v>94268</v>
          </cell>
        </row>
        <row r="5859">
          <cell r="A5859">
            <v>94269</v>
          </cell>
        </row>
        <row r="5860">
          <cell r="A5860">
            <v>94270</v>
          </cell>
        </row>
        <row r="5861">
          <cell r="A5861">
            <v>94271</v>
          </cell>
        </row>
        <row r="5862">
          <cell r="A5862">
            <v>94272</v>
          </cell>
        </row>
        <row r="5863">
          <cell r="A5863" t="str">
            <v>11.1.10</v>
          </cell>
        </row>
        <row r="5864">
          <cell r="A5864">
            <v>102501</v>
          </cell>
        </row>
        <row r="5865">
          <cell r="A5865" t="str">
            <v>11.1.11</v>
          </cell>
        </row>
        <row r="5866">
          <cell r="A5866" t="str">
            <v>11.2</v>
          </cell>
        </row>
        <row r="5867">
          <cell r="A5867" t="str">
            <v>11.2.1</v>
          </cell>
        </row>
        <row r="5868">
          <cell r="A5868">
            <v>98519</v>
          </cell>
        </row>
        <row r="5869">
          <cell r="A5869">
            <v>98520</v>
          </cell>
        </row>
        <row r="5870">
          <cell r="A5870">
            <v>98521</v>
          </cell>
        </row>
        <row r="5871">
          <cell r="A5871">
            <v>98524</v>
          </cell>
        </row>
        <row r="5872">
          <cell r="A5872" t="str">
            <v>11.2.2</v>
          </cell>
        </row>
        <row r="5873">
          <cell r="A5873">
            <v>98509</v>
          </cell>
        </row>
        <row r="5874">
          <cell r="A5874">
            <v>98510</v>
          </cell>
        </row>
        <row r="5875">
          <cell r="A5875">
            <v>98511</v>
          </cell>
        </row>
        <row r="5876">
          <cell r="A5876">
            <v>98516</v>
          </cell>
        </row>
        <row r="5877">
          <cell r="A5877">
            <v>98503</v>
          </cell>
        </row>
        <row r="5878">
          <cell r="A5878">
            <v>98504</v>
          </cell>
        </row>
        <row r="5879">
          <cell r="A5879">
            <v>98505</v>
          </cell>
        </row>
        <row r="5880">
          <cell r="A5880">
            <v>98525</v>
          </cell>
        </row>
        <row r="5881">
          <cell r="A5881">
            <v>98526</v>
          </cell>
        </row>
        <row r="5882">
          <cell r="A5882">
            <v>98527</v>
          </cell>
        </row>
        <row r="5883">
          <cell r="A5883">
            <v>98528</v>
          </cell>
        </row>
        <row r="5884">
          <cell r="A5884">
            <v>98529</v>
          </cell>
        </row>
        <row r="5885">
          <cell r="A5885">
            <v>98530</v>
          </cell>
        </row>
        <row r="5886">
          <cell r="A5886">
            <v>98531</v>
          </cell>
        </row>
        <row r="5887">
          <cell r="A5887">
            <v>98532</v>
          </cell>
        </row>
        <row r="5888">
          <cell r="A5888">
            <v>98533</v>
          </cell>
        </row>
        <row r="5889">
          <cell r="A5889">
            <v>98534</v>
          </cell>
        </row>
        <row r="5890">
          <cell r="A5890">
            <v>98535</v>
          </cell>
        </row>
        <row r="5891">
          <cell r="A5891" t="str">
            <v>x</v>
          </cell>
        </row>
        <row r="5892">
          <cell r="A5892">
            <v>100324</v>
          </cell>
        </row>
        <row r="5893">
          <cell r="A5893">
            <v>96624</v>
          </cell>
        </row>
        <row r="5894">
          <cell r="A5894">
            <v>100323</v>
          </cell>
        </row>
        <row r="5895">
          <cell r="A5895">
            <v>603900</v>
          </cell>
        </row>
        <row r="5896">
          <cell r="A5896" t="str">
            <v>COTAÇÃO</v>
          </cell>
        </row>
        <row r="5897">
          <cell r="A5897" t="str">
            <v>orçapav</v>
          </cell>
        </row>
        <row r="5898">
          <cell r="A5898">
            <v>92396</v>
          </cell>
        </row>
        <row r="5899">
          <cell r="A5899" t="str">
            <v>COMPOSIÇÃO</v>
          </cell>
        </row>
        <row r="5900">
          <cell r="A5900">
            <v>94996</v>
          </cell>
        </row>
        <row r="5901">
          <cell r="A5901" t="str">
            <v>22.150.000065.SER</v>
          </cell>
        </row>
        <row r="5902">
          <cell r="A5902" t="str">
            <v xml:space="preserve">COTAÇÃO </v>
          </cell>
        </row>
        <row r="5903">
          <cell r="A5903">
            <v>93358</v>
          </cell>
        </row>
        <row r="5904">
          <cell r="A5904">
            <v>94964</v>
          </cell>
        </row>
        <row r="5905">
          <cell r="A5905" t="str">
            <v>COMPOSIÇÃO 02408 + 02427</v>
          </cell>
        </row>
        <row r="5906">
          <cell r="A5906" t="str">
            <v>COMPOSIÇÃO 02449</v>
          </cell>
        </row>
        <row r="5907">
          <cell r="A5907" t="str">
            <v>COMPOSIÇÃO 02432 + 02429</v>
          </cell>
        </row>
        <row r="5908">
          <cell r="A5908" t="str">
            <v>COTAÇÃO</v>
          </cell>
        </row>
        <row r="5909">
          <cell r="A5909" t="str">
            <v>COTAÇÃO</v>
          </cell>
        </row>
        <row r="5910">
          <cell r="A5910" t="str">
            <v>COTAÇÃO</v>
          </cell>
        </row>
        <row r="5911">
          <cell r="A5911" t="str">
            <v>COTAÇÃO</v>
          </cell>
        </row>
        <row r="5912">
          <cell r="A5912" t="str">
            <v>COTAÇÃO</v>
          </cell>
        </row>
        <row r="5913">
          <cell r="A5913" t="str">
            <v>COTAÇÃO</v>
          </cell>
        </row>
        <row r="5914">
          <cell r="A5914" t="str">
            <v>COTAÇÃO</v>
          </cell>
        </row>
        <row r="5915">
          <cell r="A5915" t="str">
            <v>COTAÇÃO</v>
          </cell>
        </row>
        <row r="5916">
          <cell r="A5916" t="str">
            <v>COTAÇÃO</v>
          </cell>
        </row>
        <row r="5917">
          <cell r="A5917" t="str">
            <v>COTAÇÃO</v>
          </cell>
        </row>
        <row r="5918">
          <cell r="A5918" t="str">
            <v>COTAÇÃO</v>
          </cell>
        </row>
        <row r="5919">
          <cell r="A5919" t="str">
            <v>COTAÇÃO</v>
          </cell>
        </row>
        <row r="5920">
          <cell r="A5920" t="str">
            <v>COTAÇÃO</v>
          </cell>
        </row>
        <row r="5921">
          <cell r="A5921" t="str">
            <v>COTAÇÃO</v>
          </cell>
        </row>
        <row r="5922">
          <cell r="A5922" t="str">
            <v>COTAÇÃO</v>
          </cell>
        </row>
        <row r="5923">
          <cell r="A5923" t="str">
            <v>COTAÇÃO</v>
          </cell>
        </row>
        <row r="5924">
          <cell r="A5924" t="str">
            <v>COTAÇÃO</v>
          </cell>
        </row>
        <row r="5925">
          <cell r="A5925" t="str">
            <v>COTAÇÃO</v>
          </cell>
        </row>
        <row r="5926">
          <cell r="A5926" t="str">
            <v>COTAÇÃO</v>
          </cell>
        </row>
        <row r="5927">
          <cell r="A5927" t="str">
            <v>COTAÇÃO</v>
          </cell>
        </row>
        <row r="5928">
          <cell r="A5928" t="str">
            <v xml:space="preserve">COTAÇÃO </v>
          </cell>
        </row>
        <row r="5929">
          <cell r="A5929" t="str">
            <v xml:space="preserve">COTAÇÃO </v>
          </cell>
        </row>
        <row r="5930">
          <cell r="A5930" t="str">
            <v>COTAÇÃO</v>
          </cell>
        </row>
        <row r="5931">
          <cell r="A5931">
            <v>8464</v>
          </cell>
        </row>
        <row r="5932">
          <cell r="A5932">
            <v>94263</v>
          </cell>
        </row>
        <row r="5933">
          <cell r="A5933" t="str">
            <v>605000A</v>
          </cell>
        </row>
        <row r="5934">
          <cell r="A5934">
            <v>98504</v>
          </cell>
        </row>
        <row r="5935">
          <cell r="A5935">
            <v>98509</v>
          </cell>
        </row>
        <row r="5936">
          <cell r="A5936">
            <v>98510</v>
          </cell>
        </row>
        <row r="5937">
          <cell r="A5937" t="str">
            <v>x</v>
          </cell>
        </row>
        <row r="5938">
          <cell r="A5938" t="str">
            <v>x</v>
          </cell>
        </row>
        <row r="5939">
          <cell r="A5939" t="str">
            <v>x</v>
          </cell>
        </row>
        <row r="5940">
          <cell r="A5940" t="str">
            <v>x</v>
          </cell>
        </row>
        <row r="5941">
          <cell r="A5941" t="str">
            <v>x</v>
          </cell>
        </row>
        <row r="5942">
          <cell r="A5942" t="str">
            <v>x</v>
          </cell>
        </row>
        <row r="5943">
          <cell r="A5943" t="str">
            <v>x</v>
          </cell>
        </row>
        <row r="5944">
          <cell r="A5944" t="str">
            <v>x</v>
          </cell>
        </row>
        <row r="5945">
          <cell r="A5945" t="str">
            <v>x</v>
          </cell>
        </row>
        <row r="5946">
          <cell r="A5946" t="str">
            <v>x</v>
          </cell>
        </row>
        <row r="5947">
          <cell r="A5947" t="str">
            <v>x</v>
          </cell>
        </row>
        <row r="5948">
          <cell r="A5948" t="str">
            <v>x</v>
          </cell>
        </row>
        <row r="5949">
          <cell r="A5949" t="str">
            <v>x</v>
          </cell>
        </row>
        <row r="5950">
          <cell r="A5950" t="str">
            <v>x</v>
          </cell>
        </row>
        <row r="5951">
          <cell r="A5951" t="str">
            <v>x</v>
          </cell>
        </row>
        <row r="5952">
          <cell r="A5952" t="str">
            <v>x</v>
          </cell>
        </row>
        <row r="5953">
          <cell r="A5953" t="str">
            <v>x</v>
          </cell>
        </row>
        <row r="5954">
          <cell r="A5954" t="str">
            <v>x</v>
          </cell>
        </row>
        <row r="5955">
          <cell r="A5955" t="str">
            <v>x</v>
          </cell>
        </row>
        <row r="5956">
          <cell r="A5956" t="str">
            <v>x</v>
          </cell>
        </row>
        <row r="5957">
          <cell r="A5957" t="str">
            <v>x</v>
          </cell>
        </row>
        <row r="5958">
          <cell r="A5958" t="str">
            <v>x</v>
          </cell>
        </row>
        <row r="5959">
          <cell r="A5959" t="str">
            <v>x</v>
          </cell>
        </row>
        <row r="5960">
          <cell r="A5960" t="str">
            <v>x</v>
          </cell>
        </row>
        <row r="5961">
          <cell r="A5961" t="str">
            <v>x</v>
          </cell>
        </row>
        <row r="5962">
          <cell r="A5962" t="str">
            <v>x</v>
          </cell>
        </row>
        <row r="5963">
          <cell r="A5963" t="str">
            <v>x</v>
          </cell>
        </row>
        <row r="5964">
          <cell r="A5964" t="str">
            <v>x</v>
          </cell>
        </row>
        <row r="5965">
          <cell r="A5965" t="str">
            <v>x</v>
          </cell>
        </row>
        <row r="5966">
          <cell r="A5966" t="str">
            <v>x</v>
          </cell>
        </row>
        <row r="5967">
          <cell r="A5967" t="str">
            <v>x</v>
          </cell>
        </row>
        <row r="5968">
          <cell r="A5968" t="str">
            <v>x</v>
          </cell>
        </row>
        <row r="5969">
          <cell r="A5969" t="str">
            <v>x</v>
          </cell>
        </row>
        <row r="5970">
          <cell r="A5970" t="str">
            <v>x</v>
          </cell>
        </row>
        <row r="5971">
          <cell r="A5971" t="str">
            <v>x</v>
          </cell>
        </row>
        <row r="5972">
          <cell r="A5972" t="str">
            <v>x</v>
          </cell>
        </row>
        <row r="5973">
          <cell r="A5973" t="str">
            <v>x</v>
          </cell>
        </row>
        <row r="5974">
          <cell r="A5974" t="str">
            <v>12</v>
          </cell>
        </row>
        <row r="5975">
          <cell r="A5975" t="str">
            <v>12.1</v>
          </cell>
        </row>
        <row r="5976">
          <cell r="A5976" t="str">
            <v>12.1.2</v>
          </cell>
        </row>
        <row r="5977">
          <cell r="A5977">
            <v>99802</v>
          </cell>
        </row>
        <row r="5978">
          <cell r="A5978">
            <v>99803</v>
          </cell>
        </row>
        <row r="5979">
          <cell r="A5979">
            <v>99805</v>
          </cell>
        </row>
        <row r="5980">
          <cell r="A5980">
            <v>99809</v>
          </cell>
        </row>
        <row r="5981">
          <cell r="A5981" t="str">
            <v>12.1.3</v>
          </cell>
        </row>
        <row r="5982">
          <cell r="A5982">
            <v>99806</v>
          </cell>
        </row>
        <row r="5983">
          <cell r="A5983">
            <v>99808</v>
          </cell>
        </row>
        <row r="5984">
          <cell r="A5984">
            <v>99811</v>
          </cell>
        </row>
        <row r="5985">
          <cell r="A5985">
            <v>99812</v>
          </cell>
        </row>
        <row r="5986">
          <cell r="A5986">
            <v>99814</v>
          </cell>
        </row>
        <row r="5987">
          <cell r="A5987">
            <v>99822</v>
          </cell>
        </row>
        <row r="5988">
          <cell r="A5988">
            <v>99826</v>
          </cell>
        </row>
        <row r="5989">
          <cell r="A5989">
            <v>98524</v>
          </cell>
        </row>
        <row r="5990">
          <cell r="A5990">
            <v>98525</v>
          </cell>
        </row>
        <row r="5991">
          <cell r="A5991" t="str">
            <v>12.3</v>
          </cell>
        </row>
        <row r="5992">
          <cell r="A5992" t="str">
            <v>12.3.9</v>
          </cell>
        </row>
        <row r="5993">
          <cell r="A5993">
            <v>91069</v>
          </cell>
        </row>
        <row r="5994">
          <cell r="A5994">
            <v>91070</v>
          </cell>
        </row>
        <row r="5995">
          <cell r="A5995">
            <v>91071</v>
          </cell>
        </row>
        <row r="5996">
          <cell r="A5996">
            <v>91072</v>
          </cell>
        </row>
        <row r="5997">
          <cell r="A5997">
            <v>91073</v>
          </cell>
        </row>
        <row r="5998">
          <cell r="A5998">
            <v>91074</v>
          </cell>
        </row>
        <row r="5999">
          <cell r="A5999">
            <v>91075</v>
          </cell>
        </row>
        <row r="6000">
          <cell r="A6000">
            <v>91076</v>
          </cell>
        </row>
        <row r="6001">
          <cell r="A6001">
            <v>91077</v>
          </cell>
        </row>
        <row r="6002">
          <cell r="A6002">
            <v>91078</v>
          </cell>
        </row>
        <row r="6003">
          <cell r="A6003">
            <v>91079</v>
          </cell>
        </row>
        <row r="6004">
          <cell r="A6004">
            <v>91080</v>
          </cell>
        </row>
        <row r="6005">
          <cell r="A6005">
            <v>91081</v>
          </cell>
        </row>
        <row r="6006">
          <cell r="A6006">
            <v>91082</v>
          </cell>
        </row>
        <row r="6007">
          <cell r="A6007">
            <v>91083</v>
          </cell>
        </row>
        <row r="6008">
          <cell r="A6008">
            <v>91084</v>
          </cell>
        </row>
        <row r="6009">
          <cell r="A6009">
            <v>91086</v>
          </cell>
        </row>
        <row r="6010">
          <cell r="A6010">
            <v>91087</v>
          </cell>
        </row>
        <row r="6011">
          <cell r="A6011">
            <v>91088</v>
          </cell>
        </row>
        <row r="6012">
          <cell r="A6012">
            <v>91089</v>
          </cell>
        </row>
        <row r="6013">
          <cell r="A6013">
            <v>91090</v>
          </cell>
        </row>
        <row r="6014">
          <cell r="A6014">
            <v>91091</v>
          </cell>
        </row>
        <row r="6015">
          <cell r="A6015">
            <v>91092</v>
          </cell>
        </row>
        <row r="6016">
          <cell r="A6016">
            <v>91093</v>
          </cell>
        </row>
        <row r="6017">
          <cell r="A6017">
            <v>91094</v>
          </cell>
        </row>
        <row r="6018">
          <cell r="A6018">
            <v>91095</v>
          </cell>
        </row>
        <row r="6019">
          <cell r="A6019">
            <v>91096</v>
          </cell>
        </row>
        <row r="6020">
          <cell r="A6020">
            <v>91097</v>
          </cell>
        </row>
        <row r="6021">
          <cell r="A6021">
            <v>91098</v>
          </cell>
        </row>
        <row r="6022">
          <cell r="A6022">
            <v>91099</v>
          </cell>
        </row>
        <row r="6023">
          <cell r="A6023">
            <v>91100</v>
          </cell>
        </row>
        <row r="6024">
          <cell r="A6024">
            <v>91101</v>
          </cell>
        </row>
        <row r="6025">
          <cell r="A6025" t="str">
            <v>12.3.17</v>
          </cell>
        </row>
        <row r="6026">
          <cell r="A6026">
            <v>101917</v>
          </cell>
        </row>
        <row r="6027">
          <cell r="A6027" t="str">
            <v>12.3.19</v>
          </cell>
        </row>
        <row r="6028">
          <cell r="A6028">
            <v>102136</v>
          </cell>
        </row>
        <row r="6029">
          <cell r="A6029">
            <v>102137</v>
          </cell>
        </row>
        <row r="6030">
          <cell r="A6030">
            <v>102138</v>
          </cell>
        </row>
        <row r="6031">
          <cell r="A6031">
            <v>102111</v>
          </cell>
        </row>
        <row r="6032">
          <cell r="A6032">
            <v>102112</v>
          </cell>
        </row>
        <row r="6033">
          <cell r="A6033">
            <v>102113</v>
          </cell>
        </row>
        <row r="6034">
          <cell r="A6034">
            <v>102114</v>
          </cell>
        </row>
        <row r="6035">
          <cell r="A6035">
            <v>102115</v>
          </cell>
        </row>
        <row r="6036">
          <cell r="A6036">
            <v>102116</v>
          </cell>
        </row>
        <row r="6037">
          <cell r="A6037">
            <v>102117</v>
          </cell>
        </row>
        <row r="6038">
          <cell r="A6038">
            <v>102118</v>
          </cell>
        </row>
        <row r="6039">
          <cell r="A6039">
            <v>102119</v>
          </cell>
        </row>
        <row r="6040">
          <cell r="A6040">
            <v>102121</v>
          </cell>
        </row>
        <row r="6041">
          <cell r="A6041">
            <v>102122</v>
          </cell>
        </row>
        <row r="6042">
          <cell r="A6042">
            <v>102123</v>
          </cell>
        </row>
        <row r="6043">
          <cell r="A6043" t="str">
            <v>12.3.28</v>
          </cell>
        </row>
        <row r="6044">
          <cell r="A6044">
            <v>100955</v>
          </cell>
        </row>
        <row r="6045">
          <cell r="A6045">
            <v>100956</v>
          </cell>
        </row>
        <row r="6046">
          <cell r="A6046">
            <v>100957</v>
          </cell>
        </row>
        <row r="6047">
          <cell r="A6047">
            <v>100958</v>
          </cell>
        </row>
        <row r="6048">
          <cell r="A6048">
            <v>100959</v>
          </cell>
        </row>
        <row r="6049">
          <cell r="A6049">
            <v>100960</v>
          </cell>
        </row>
        <row r="6050">
          <cell r="A6050">
            <v>100961</v>
          </cell>
        </row>
        <row r="6051">
          <cell r="A6051">
            <v>100962</v>
          </cell>
        </row>
        <row r="6052">
          <cell r="A6052">
            <v>100963</v>
          </cell>
        </row>
        <row r="6053">
          <cell r="A6053">
            <v>100964</v>
          </cell>
        </row>
        <row r="6054">
          <cell r="A6054" t="str">
            <v>12.3.34</v>
          </cell>
        </row>
        <row r="6055">
          <cell r="A6055">
            <v>92121</v>
          </cell>
        </row>
        <row r="6056">
          <cell r="A6056">
            <v>92122</v>
          </cell>
        </row>
        <row r="6057">
          <cell r="A6057" t="str">
            <v>12.3.46</v>
          </cell>
        </row>
        <row r="6058">
          <cell r="A6058">
            <v>92121</v>
          </cell>
        </row>
        <row r="6059">
          <cell r="A6059">
            <v>92122</v>
          </cell>
        </row>
        <row r="6060">
          <cell r="A6060" t="str">
            <v>x</v>
          </cell>
        </row>
        <row r="6061">
          <cell r="A6061">
            <v>99802</v>
          </cell>
        </row>
        <row r="6062">
          <cell r="A6062" t="str">
            <v>x</v>
          </cell>
        </row>
        <row r="6063">
          <cell r="A6063" t="str">
            <v>x</v>
          </cell>
        </row>
        <row r="6064">
          <cell r="A6064" t="str">
            <v>x</v>
          </cell>
        </row>
        <row r="6065">
          <cell r="A6065" t="str">
            <v>x</v>
          </cell>
        </row>
        <row r="6066">
          <cell r="A6066" t="str">
            <v>x</v>
          </cell>
        </row>
        <row r="6067">
          <cell r="A6067" t="str">
            <v>x</v>
          </cell>
        </row>
        <row r="6068">
          <cell r="A6068" t="str">
            <v>x</v>
          </cell>
        </row>
        <row r="6069">
          <cell r="A6069" t="str">
            <v>x</v>
          </cell>
        </row>
        <row r="6070">
          <cell r="A6070" t="str">
            <v>x</v>
          </cell>
        </row>
        <row r="6071">
          <cell r="A6071" t="str">
            <v>x</v>
          </cell>
        </row>
        <row r="6072">
          <cell r="A6072" t="str">
            <v>x</v>
          </cell>
        </row>
        <row r="6073">
          <cell r="A6073" t="str">
            <v>x</v>
          </cell>
        </row>
        <row r="6074">
          <cell r="A6074" t="str">
            <v>x</v>
          </cell>
        </row>
        <row r="6075">
          <cell r="A6075" t="str">
            <v>x</v>
          </cell>
        </row>
        <row r="6076">
          <cell r="A6076" t="str">
            <v>x</v>
          </cell>
        </row>
        <row r="6077">
          <cell r="A6077" t="str">
            <v>x</v>
          </cell>
        </row>
        <row r="6078">
          <cell r="A6078" t="str">
            <v>x</v>
          </cell>
        </row>
        <row r="6079">
          <cell r="A6079" t="str">
            <v>x</v>
          </cell>
        </row>
        <row r="6080">
          <cell r="A6080" t="str">
            <v>x</v>
          </cell>
        </row>
        <row r="6081">
          <cell r="A6081" t="str">
            <v>x</v>
          </cell>
        </row>
        <row r="6082">
          <cell r="A6082" t="str">
            <v>x</v>
          </cell>
        </row>
        <row r="6083">
          <cell r="A6083" t="str">
            <v>x</v>
          </cell>
        </row>
        <row r="6084">
          <cell r="A6084" t="str">
            <v>x</v>
          </cell>
        </row>
        <row r="6085">
          <cell r="A6085" t="str">
            <v>x</v>
          </cell>
        </row>
        <row r="6086">
          <cell r="A6086" t="str">
            <v>x</v>
          </cell>
        </row>
        <row r="6087">
          <cell r="A6087" t="str">
            <v>x</v>
          </cell>
        </row>
        <row r="6088">
          <cell r="A6088" t="str">
            <v>x</v>
          </cell>
        </row>
        <row r="6089">
          <cell r="A6089" t="str">
            <v>x</v>
          </cell>
        </row>
        <row r="6090">
          <cell r="A6090" t="str">
            <v>x</v>
          </cell>
        </row>
        <row r="6091">
          <cell r="A6091" t="str">
            <v>x</v>
          </cell>
        </row>
        <row r="6092">
          <cell r="A6092" t="str">
            <v>x</v>
          </cell>
        </row>
        <row r="6093">
          <cell r="A6093" t="str">
            <v>CÁLCULO DO BDI - ACÓRDÃO Nº 2622/2013 – TCU</v>
          </cell>
        </row>
        <row r="6094">
          <cell r="A6094" t="str">
            <v>1 - CUSTO DIRETO -  SEM BDI  (R$) .................................................................................................</v>
          </cell>
        </row>
        <row r="6095">
          <cell r="A6095" t="str">
            <v>2 - TAXA DE BDI DESTA OBRA   (%)  ...............................................................................................</v>
          </cell>
        </row>
        <row r="6096">
          <cell r="A6096" t="str">
            <v>3 - CUSTO GLOBAL DESTA OBRA - COM BDI  (R$)  ......................................................................</v>
          </cell>
        </row>
        <row r="6097">
          <cell r="A6097" t="str">
            <v>x</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ANTES"/>
      <sheetName val="Prazos e Áreas"/>
      <sheetName val="base"/>
      <sheetName val="base (2)"/>
      <sheetName val="Cronograma PAM"/>
      <sheetName val="Cronograma SFM"/>
      <sheetName val="BDI"/>
      <sheetName val="Grandes Itens"/>
      <sheetName val="ENSAIOS DE ORÇAMENTO"/>
      <sheetName val="orc DER FEV 2022"/>
      <sheetName val="Planilha1"/>
      <sheetName val="viab-pav"/>
      <sheetName val="viab-praça"/>
      <sheetName val="Novos Traç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53" xr16:uid="{F8FF85AD-712E-49DA-B674-16364F70A09A}"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51" xr16:uid="{30C0A7AC-C86C-46FC-87E7-A2974065173B}"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9" xr16:uid="{573065A3-3E87-4A31-9E23-7EFBE012755C}"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68" xr16:uid="{58E33876-EB29-4305-8592-EE227BCC9974}"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8" xr16:uid="{FD73F9C1-AEC1-4B63-A909-F823535C73CC}"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37" xr16:uid="{6C055240-8F11-4A20-B11E-8DF1BF6D7342}"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36" xr16:uid="{4E929C5E-14B0-4847-9C62-E6B9AC03F0F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49" xr16:uid="{901A51FF-BD12-4AB7-8A9B-D2AF6A663EE4}"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84" xr16:uid="{4CAF6690-D502-4321-9C86-78EB14707F3A}"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59" xr16:uid="{D5855FBB-3C5C-46CD-8118-86ADF8657F54}"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74" xr16:uid="{12C30AD2-7235-4AB3-9B81-40CC0C4733D9}"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50" xr16:uid="{777E8B87-8CA5-446A-A8A2-56C82817EE3B}"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52" xr16:uid="{585395A1-724C-4791-8159-E0C809592515}"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13" xr16:uid="{4046B90B-2508-47B2-B2E5-3BF1F5DEDE34}"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18" xr16:uid="{85F1E758-A36C-4715-96BE-1E6224203C84}"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39" xr16:uid="{98CDE0FC-D7A4-4709-9347-CDB25780E9D3}"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41" xr16:uid="{12D2FC3A-54A4-4EE7-82D8-95DF92E6B432}"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60" xr16:uid="{C5BE1969-146D-47AA-A20C-500BE195DAF1}"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27" xr16:uid="{EE75F770-E108-4A6D-814C-F886A0DEF2F6}"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58" xr16:uid="{87F3BEAF-BA3B-49E8-989A-3CA375E690B3}"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4" xr16:uid="{88247615-E435-45C5-B2E2-6B98A387AD8B}"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38" xr16:uid="{2A4B75C8-A831-40EF-B0DF-003C2F289FEB}"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63" xr16:uid="{3169C697-ECBB-4FEC-944B-47B29CB8D74C}"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7" xr16:uid="{0736671D-9B9D-4963-8CA7-92A8545A7C2B}"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83" xr16:uid="{671CE740-D36B-49A9-AAB3-099E0C82EAC4}"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67" xr16:uid="{BED81DB5-3806-47FA-8539-3A697A7E7899}"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33" xr16:uid="{3FC0D301-E7E0-4218-BB37-EB42FA7BBAD2}"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878FF90-AF07-447D-A21A-D899CBEF9B6F}"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35" xr16:uid="{9DD20CC0-873C-4A09-B561-1DAB87056808}"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66" xr16:uid="{386907C8-6763-41AB-8E93-E0A1827BB3FF}"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40" xr16:uid="{2F7FEFE2-A489-444E-B828-01B8D2C24759}"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28" xr16:uid="{72D393BD-ABED-4C14-92C4-E0075131015B}"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54" xr16:uid="{AC13FC9E-7A2D-49E6-9FF7-69689707DE49}"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47" xr16:uid="{FBDF69E4-3421-437A-AD14-1D16EA52578A}"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62" xr16:uid="{02280740-F6BC-4AF7-B3E9-6D03513EA4E8}"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16" xr16:uid="{7C1AE20D-80E3-4CE3-8690-4D9673934B8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4" xr16:uid="{DDB1718E-9F6E-4349-85C6-20F59048D875}"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77" xr16:uid="{559FC134-A780-4691-9DD7-968D59D1CAB4}"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44" xr16:uid="{F72C0D03-E14B-4A27-B2AA-865B0E159EB9}"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417BB9F9-E045-41BB-B0B3-AEDC9139493E}"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7" xr16:uid="{941660C8-9AA9-493E-BC0B-7CF594482E22}"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43" xr16:uid="{C476A792-F20B-43CE-B435-EE3D24009AE3}"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5791258C-5751-4BA5-9A59-FBF7A730BD81}"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24" xr16:uid="{FF5B4311-05C0-481C-AABA-2038DDA296B2}"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80" xr16:uid="{2D8CB95E-AF78-435A-8EED-20E8296B7EBF}"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76" xr16:uid="{0117DC4D-3DB7-40EF-A6F5-59FEAD7F5CAF}"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31" xr16:uid="{7376D2BA-E4A6-4788-812B-69BF96E8F481}"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72" xr16:uid="{F6CFD1FE-1FF4-4727-B870-B803D15A31E1}"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70" xr16:uid="{80903BC0-CF0F-425D-A36E-3A1CA5B6C438}"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22" xr16:uid="{20E1865D-0DD1-4E6C-ADCC-815DF04AC3FA}"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45" xr16:uid="{C4A9BE01-E5E4-47EE-9B60-6335DD3939C2}" autoFormatId="0" applyNumberFormats="0" applyBorderFormats="0" applyFontFormats="1" applyPatternFormats="0" applyAlignmentFormats="0" applyWidthHeightFormats="1">
  <queryTableRefresh preserveSortFilterLayout="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19" xr16:uid="{4D1B0260-AAB9-4997-9CD4-3FA2B032A3D5}" autoFormatId="0" applyNumberFormats="0" applyBorderFormats="0" applyFontFormats="1" applyPatternFormats="0" applyAlignmentFormats="0" applyWidthHeightFormats="1">
  <queryTableRefresh preserveSortFilterLayout="0">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81" xr16:uid="{5149BF57-1877-4638-A48E-2DC5AE8EA625}" autoFormatId="0" applyNumberFormats="0" applyBorderFormats="0" applyFontFormats="1" applyPatternFormats="0" applyAlignmentFormats="0" applyWidthHeightFormats="1">
  <queryTableRefresh preserveSortFilterLayout="0">
    <queryTableFields/>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9" xr16:uid="{6CD28F33-8E55-49F7-B19C-F8AE0A454870}" autoFormatId="0" applyNumberFormats="0" applyBorderFormats="0" applyFontFormats="1" applyPatternFormats="0" applyAlignmentFormats="0" applyWidthHeightFormats="1">
  <queryTableRefresh preserveSortFilterLayout="0">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48" xr16:uid="{D87AF891-6643-41C4-985E-868458355FD3}"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82" xr16:uid="{29350588-2350-454C-91EC-2C6990330E94}" autoFormatId="0" applyNumberFormats="0" applyBorderFormats="0" applyFontFormats="1" applyPatternFormats="0" applyAlignmentFormats="0" applyWidthHeightFormats="1">
  <queryTableRefresh preserveSortFilterLayout="0">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11" xr16:uid="{B68BE959-B5C4-4993-B67E-3C45B8C0F777}" autoFormatId="0" applyNumberFormats="0" applyBorderFormats="0" applyFontFormats="1" applyPatternFormats="0" applyAlignmentFormats="0" applyWidthHeightFormats="1">
  <queryTableRefresh preserveSortFilterLayout="0">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23" xr16:uid="{E83CFB69-5568-46A5-BF73-A3BBE36469A7}" autoFormatId="0" applyNumberFormats="0" applyBorderFormats="0" applyFontFormats="1" applyPatternFormats="0" applyAlignmentFormats="0" applyWidthHeightFormats="1">
  <queryTableRefresh preserveSortFilterLayout="0">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57" xr16:uid="{8D38DACF-FB72-4F83-8903-7843D3855A84}" autoFormatId="0" applyNumberFormats="0" applyBorderFormats="0" applyFontFormats="1" applyPatternFormats="0" applyAlignmentFormats="0" applyWidthHeightFormats="1">
  <queryTableRefresh preserveSortFilterLayout="0">
    <queryTableFields/>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46" xr16:uid="{63B612DB-D5ED-4E0A-BF8F-97B6EC2D1F65}" autoFormatId="0" applyNumberFormats="0" applyBorderFormats="0" applyFontFormats="1" applyPatternFormats="0" applyAlignmentFormats="0" applyWidthHeightFormats="1">
  <queryTableRefresh preserveSortFilterLayout="0">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30" xr16:uid="{3F87C1B4-7A14-4921-B455-D4DE997EB26F}" autoFormatId="0" applyNumberFormats="0" applyBorderFormats="0" applyFontFormats="1" applyPatternFormats="0" applyAlignmentFormats="0" applyWidthHeightFormats="1">
  <queryTableRefresh preserveSortFilterLayout="0">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12" xr16:uid="{7147F1FA-45F4-4B78-A631-08C015B399CD}" autoFormatId="0" applyNumberFormats="0" applyBorderFormats="0" applyFontFormats="1" applyPatternFormats="0" applyAlignmentFormats="0" applyWidthHeightFormats="1">
  <queryTableRefresh preserveSortFilterLayout="0">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79" xr16:uid="{7247B0C9-0340-4404-BABC-6F01880DCF3C}" autoFormatId="0" applyNumberFormats="0" applyBorderFormats="0" applyFontFormats="1" applyPatternFormats="0" applyAlignmentFormats="0" applyWidthHeightFormats="1">
  <queryTableRefresh preserveSortFilterLayout="0">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92EE47F6-B819-4207-874C-0A80A6CB1BE6}" autoFormatId="0" applyNumberFormats="0" applyBorderFormats="0" applyFontFormats="1" applyPatternFormats="0" applyAlignmentFormats="0" applyWidthHeightFormats="1">
  <queryTableRefresh preserveSortFilterLayout="0">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55" xr16:uid="{F83D7CFC-D4CD-453A-9509-9B1E160B9A4D}" autoFormatId="0" applyNumberFormats="0" applyBorderFormats="0" applyFontFormats="1" applyPatternFormats="0" applyAlignmentFormats="0" applyWidthHeightFormats="1">
  <queryTableRefresh preserveSortFilterLayout="0">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25" xr16:uid="{45A0CA33-9091-4B97-A517-DE89DA3B0198}"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20" xr16:uid="{27DAA3D0-6833-4A9C-A1FC-4537B94F412D}" autoFormatId="0" applyNumberFormats="0" applyBorderFormats="0" applyFontFormats="1" applyPatternFormats="0" applyAlignmentFormats="0" applyWidthHeightFormats="1">
  <queryTableRefresh preserveSortFilterLayout="0">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71" xr16:uid="{6597CF57-A005-4CE9-9BA0-D1C19D34D028}" autoFormatId="0" applyNumberFormats="0" applyBorderFormats="0" applyFontFormats="1" applyPatternFormats="0" applyAlignmentFormats="0" applyWidthHeightFormats="1">
  <queryTableRefresh preserveSortFilterLayout="0">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15" xr16:uid="{849F5F47-6FDF-4E8C-A613-668B5E7A9BB0}" autoFormatId="0" applyNumberFormats="0" applyBorderFormats="0" applyFontFormats="1" applyPatternFormats="0" applyAlignmentFormats="0" applyWidthHeightFormats="1">
  <queryTableRefresh preserveSortFilterLayout="0">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61" xr16:uid="{76F20290-7022-482F-8AEC-E9AE73412455}" autoFormatId="0" applyNumberFormats="0" applyBorderFormats="0" applyFontFormats="1" applyPatternFormats="0" applyAlignmentFormats="0" applyWidthHeightFormats="1">
  <queryTableRefresh preserveSortFilterLayout="0">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26" xr16:uid="{10583CE5-B873-4B80-91F3-1291FA5CFD19}" autoFormatId="0" applyNumberFormats="0" applyBorderFormats="0" applyFontFormats="1" applyPatternFormats="0" applyAlignmentFormats="0" applyWidthHeightFormats="1">
  <queryTableRefresh preserveSortFilterLayout="0">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69" xr16:uid="{0355431E-2426-41CD-A34C-B1380FA72A58}" autoFormatId="0" applyNumberFormats="0" applyBorderFormats="0" applyFontFormats="1" applyPatternFormats="0" applyAlignmentFormats="0" applyWidthHeightFormats="1">
  <queryTableRefresh preserveSortFilterLayout="0">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32" xr16:uid="{CE6637C2-44DC-4ADD-9672-FF77F00EE1F4}" autoFormatId="0" applyNumberFormats="0" applyBorderFormats="0" applyFontFormats="1" applyPatternFormats="0" applyAlignmentFormats="0" applyWidthHeightFormats="1">
  <queryTableRefresh preserveSortFilterLayout="0">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34" xr16:uid="{CDE0C8DB-77AE-4FBA-B931-741B8DFF97CF}" autoFormatId="0" applyNumberFormats="0" applyBorderFormats="0" applyFontFormats="1" applyPatternFormats="0" applyAlignmentFormats="0" applyWidthHeightFormats="1">
  <queryTableRefresh preserveSortFilterLayout="0">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21" xr16:uid="{6DB4EDD8-9B0E-458E-94BA-8445F9935EC4}" autoFormatId="0" applyNumberFormats="0" applyBorderFormats="0" applyFontFormats="1" applyPatternFormats="0" applyAlignmentFormats="0" applyWidthHeightFormats="1">
  <queryTableRefresh preserveSortFilterLayout="0">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DadosExternos18_2" preserveFormatting="0" connectionId="75" xr16:uid="{8611DB09-7D88-4819-97C6-689D3EE1E40C}" autoFormatId="0" applyNumberFormats="0" applyBorderFormats="0" applyFontFormats="1" applyPatternFormats="0" applyAlignmentFormats="0" applyWidthHeightFormats="1">
  <queryTableRefresh preserveSortFilterLayout="0">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73" xr16:uid="{E9EF910D-F23C-45A8-B968-E005E69765A4}"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56" xr16:uid="{375A1550-BE88-4A2C-B18B-242CA84E99FC}" autoFormatId="0" applyNumberFormats="0" applyBorderFormats="0" applyFontFormats="1" applyPatternFormats="0" applyAlignmentFormats="0" applyWidthHeightFormats="1">
  <queryTableRefresh preserveSortFilterLayout="0">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65" xr16:uid="{729076FA-E0E9-49F1-8465-1E033B2AC583}" autoFormatId="0" applyNumberFormats="0" applyBorderFormats="0" applyFontFormats="1" applyPatternFormats="0" applyAlignmentFormats="0" applyWidthHeightFormats="1">
  <queryTableRefresh preserveSortFilterLayout="0">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5" xr16:uid="{436B0A7B-078B-41AD-859B-4D8AEE0F81AB}" autoFormatId="0" applyNumberFormats="0" applyBorderFormats="0" applyFontFormats="1" applyPatternFormats="0" applyAlignmentFormats="0" applyWidthHeightFormats="1">
  <queryTableRefresh preserveSortFilterLayout="0">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78" xr16:uid="{CAE8ACAA-EA86-4A0E-AFF5-7D3769548A0C}" autoFormatId="0" applyNumberFormats="0" applyBorderFormats="0" applyFontFormats="1" applyPatternFormats="0" applyAlignmentFormats="0" applyWidthHeightFormats="1">
  <queryTableRefresh preserveSortFilterLayout="0">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64" xr16:uid="{A43AD0D4-301C-4A25-A1F2-193EBCA23085}" autoFormatId="0" applyNumberFormats="0" applyBorderFormats="0" applyFontFormats="1" applyPatternFormats="0" applyAlignmentFormats="0" applyWidthHeightFormats="1">
  <queryTableRefresh preserveSortFilterLayout="0">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42" xr16:uid="{955CDDB2-CBF7-4D04-BAE4-9168DF61F229}"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10" xr16:uid="{D159273A-F8C0-45C4-9590-3472D13F9797}"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9" Type="http://schemas.openxmlformats.org/officeDocument/2006/relationships/queryTable" Target="../queryTables/queryTable38.xml"/><Relationship Id="rId21" Type="http://schemas.openxmlformats.org/officeDocument/2006/relationships/queryTable" Target="../queryTables/queryTable20.xml"/><Relationship Id="rId34" Type="http://schemas.openxmlformats.org/officeDocument/2006/relationships/queryTable" Target="../queryTables/queryTable33.xml"/><Relationship Id="rId42" Type="http://schemas.openxmlformats.org/officeDocument/2006/relationships/queryTable" Target="../queryTables/queryTable41.xml"/><Relationship Id="rId47" Type="http://schemas.openxmlformats.org/officeDocument/2006/relationships/queryTable" Target="../queryTables/queryTable46.xml"/><Relationship Id="rId50" Type="http://schemas.openxmlformats.org/officeDocument/2006/relationships/queryTable" Target="../queryTables/queryTable49.xml"/><Relationship Id="rId55" Type="http://schemas.openxmlformats.org/officeDocument/2006/relationships/queryTable" Target="../queryTables/queryTable54.xml"/><Relationship Id="rId63" Type="http://schemas.openxmlformats.org/officeDocument/2006/relationships/queryTable" Target="../queryTables/queryTable62.xml"/><Relationship Id="rId68" Type="http://schemas.openxmlformats.org/officeDocument/2006/relationships/queryTable" Target="../queryTables/queryTable67.xml"/><Relationship Id="rId76" Type="http://schemas.openxmlformats.org/officeDocument/2006/relationships/queryTable" Target="../queryTables/queryTable75.xml"/><Relationship Id="rId84" Type="http://schemas.openxmlformats.org/officeDocument/2006/relationships/queryTable" Target="../queryTables/queryTable83.xml"/><Relationship Id="rId7" Type="http://schemas.openxmlformats.org/officeDocument/2006/relationships/queryTable" Target="../queryTables/queryTable6.xml"/><Relationship Id="rId71" Type="http://schemas.openxmlformats.org/officeDocument/2006/relationships/queryTable" Target="../queryTables/queryTable70.xml"/><Relationship Id="rId2" Type="http://schemas.openxmlformats.org/officeDocument/2006/relationships/queryTable" Target="../queryTables/queryTable1.xml"/><Relationship Id="rId16" Type="http://schemas.openxmlformats.org/officeDocument/2006/relationships/queryTable" Target="../queryTables/queryTable15.xml"/><Relationship Id="rId29" Type="http://schemas.openxmlformats.org/officeDocument/2006/relationships/queryTable" Target="../queryTables/queryTable28.xml"/><Relationship Id="rId11" Type="http://schemas.openxmlformats.org/officeDocument/2006/relationships/queryTable" Target="../queryTables/queryTable10.xml"/><Relationship Id="rId24" Type="http://schemas.openxmlformats.org/officeDocument/2006/relationships/queryTable" Target="../queryTables/queryTable23.xml"/><Relationship Id="rId32" Type="http://schemas.openxmlformats.org/officeDocument/2006/relationships/queryTable" Target="../queryTables/queryTable31.xml"/><Relationship Id="rId37" Type="http://schemas.openxmlformats.org/officeDocument/2006/relationships/queryTable" Target="../queryTables/queryTable36.xml"/><Relationship Id="rId40" Type="http://schemas.openxmlformats.org/officeDocument/2006/relationships/queryTable" Target="../queryTables/queryTable39.xml"/><Relationship Id="rId45" Type="http://schemas.openxmlformats.org/officeDocument/2006/relationships/queryTable" Target="../queryTables/queryTable44.xml"/><Relationship Id="rId53" Type="http://schemas.openxmlformats.org/officeDocument/2006/relationships/queryTable" Target="../queryTables/queryTable52.xml"/><Relationship Id="rId58" Type="http://schemas.openxmlformats.org/officeDocument/2006/relationships/queryTable" Target="../queryTables/queryTable57.xml"/><Relationship Id="rId66" Type="http://schemas.openxmlformats.org/officeDocument/2006/relationships/queryTable" Target="../queryTables/queryTable65.xml"/><Relationship Id="rId74" Type="http://schemas.openxmlformats.org/officeDocument/2006/relationships/queryTable" Target="../queryTables/queryTable73.xml"/><Relationship Id="rId79" Type="http://schemas.openxmlformats.org/officeDocument/2006/relationships/queryTable" Target="../queryTables/queryTable78.xml"/><Relationship Id="rId5" Type="http://schemas.openxmlformats.org/officeDocument/2006/relationships/queryTable" Target="../queryTables/queryTable4.xml"/><Relationship Id="rId61" Type="http://schemas.openxmlformats.org/officeDocument/2006/relationships/queryTable" Target="../queryTables/queryTable60.xml"/><Relationship Id="rId82" Type="http://schemas.openxmlformats.org/officeDocument/2006/relationships/queryTable" Target="../queryTables/queryTable81.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 Id="rId30" Type="http://schemas.openxmlformats.org/officeDocument/2006/relationships/queryTable" Target="../queryTables/queryTable29.xml"/><Relationship Id="rId35" Type="http://schemas.openxmlformats.org/officeDocument/2006/relationships/queryTable" Target="../queryTables/queryTable34.xml"/><Relationship Id="rId43" Type="http://schemas.openxmlformats.org/officeDocument/2006/relationships/queryTable" Target="../queryTables/queryTable42.xml"/><Relationship Id="rId48" Type="http://schemas.openxmlformats.org/officeDocument/2006/relationships/queryTable" Target="../queryTables/queryTable47.xml"/><Relationship Id="rId56" Type="http://schemas.openxmlformats.org/officeDocument/2006/relationships/queryTable" Target="../queryTables/queryTable55.xml"/><Relationship Id="rId64" Type="http://schemas.openxmlformats.org/officeDocument/2006/relationships/queryTable" Target="../queryTables/queryTable63.xml"/><Relationship Id="rId69" Type="http://schemas.openxmlformats.org/officeDocument/2006/relationships/queryTable" Target="../queryTables/queryTable68.xml"/><Relationship Id="rId77" Type="http://schemas.openxmlformats.org/officeDocument/2006/relationships/queryTable" Target="../queryTables/queryTable76.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80" Type="http://schemas.openxmlformats.org/officeDocument/2006/relationships/queryTable" Target="../queryTables/queryTable79.xml"/><Relationship Id="rId85" Type="http://schemas.openxmlformats.org/officeDocument/2006/relationships/queryTable" Target="../queryTables/queryTable84.xml"/><Relationship Id="rId3" Type="http://schemas.openxmlformats.org/officeDocument/2006/relationships/queryTable" Target="../queryTables/queryTable2.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83" Type="http://schemas.openxmlformats.org/officeDocument/2006/relationships/queryTable" Target="../queryTables/queryTable82.xml"/><Relationship Id="rId1" Type="http://schemas.openxmlformats.org/officeDocument/2006/relationships/printerSettings" Target="../printerSettings/printerSettings6.bin"/><Relationship Id="rId6" Type="http://schemas.openxmlformats.org/officeDocument/2006/relationships/queryTable" Target="../queryTables/queryTable5.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10" Type="http://schemas.openxmlformats.org/officeDocument/2006/relationships/queryTable" Target="../queryTables/queryTable9.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78" Type="http://schemas.openxmlformats.org/officeDocument/2006/relationships/queryTable" Target="../queryTables/queryTable77.xml"/><Relationship Id="rId81" Type="http://schemas.openxmlformats.org/officeDocument/2006/relationships/queryTable" Target="../queryTables/queryTable8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43FE-E1C2-4F23-A7AB-4C4029538856}">
  <sheetPr>
    <pageSetUpPr fitToPage="1"/>
  </sheetPr>
  <dimension ref="A1:R141"/>
  <sheetViews>
    <sheetView showZeros="0" zoomScale="112" zoomScaleNormal="112" workbookViewId="0">
      <selection activeCell="E45" sqref="E4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2" t="s">
        <v>2195</v>
      </c>
      <c r="B1" s="193">
        <v>3</v>
      </c>
      <c r="C1" s="194"/>
      <c r="D1" s="195"/>
      <c r="E1" s="196">
        <v>1</v>
      </c>
      <c r="F1" s="196">
        <v>2</v>
      </c>
      <c r="G1" s="196">
        <v>3</v>
      </c>
      <c r="H1" s="196">
        <v>4</v>
      </c>
      <c r="I1" s="196">
        <v>5</v>
      </c>
      <c r="J1" s="196">
        <v>6</v>
      </c>
      <c r="K1" s="196">
        <v>7</v>
      </c>
      <c r="L1" s="196">
        <v>8</v>
      </c>
      <c r="M1" s="196">
        <v>9</v>
      </c>
      <c r="N1" s="196">
        <v>10</v>
      </c>
      <c r="O1" s="196">
        <v>11</v>
      </c>
      <c r="P1" s="196">
        <v>12</v>
      </c>
    </row>
    <row r="2" spans="1:18" ht="13.5" thickTop="1" x14ac:dyDescent="0.2">
      <c r="A2" s="197" t="str">
        <f t="shared" ref="A2:A13" si="0">CONCATENATE($B$1,"|",B2)</f>
        <v>3|1</v>
      </c>
      <c r="B2" s="198">
        <v>1</v>
      </c>
      <c r="C2" s="199" t="s">
        <v>1839</v>
      </c>
      <c r="D2" s="200">
        <v>1</v>
      </c>
      <c r="E2" s="201">
        <v>50</v>
      </c>
      <c r="F2" s="201">
        <v>50</v>
      </c>
      <c r="G2" s="201"/>
      <c r="H2" s="201"/>
      <c r="I2" s="201"/>
      <c r="J2" s="202"/>
      <c r="K2" s="202"/>
      <c r="L2" s="202"/>
      <c r="M2" s="202"/>
      <c r="N2" s="202"/>
      <c r="O2" s="202"/>
      <c r="P2" s="202"/>
      <c r="R2" s="8">
        <f t="shared" ref="R2:R13" si="1">SUM(E2:P2)</f>
        <v>100</v>
      </c>
    </row>
    <row r="3" spans="1:18" x14ac:dyDescent="0.2">
      <c r="A3" s="203" t="str">
        <f t="shared" si="0"/>
        <v>3|2</v>
      </c>
      <c r="B3" s="204" t="s">
        <v>1841</v>
      </c>
      <c r="C3" s="199" t="s">
        <v>1842</v>
      </c>
      <c r="D3" s="200">
        <v>2</v>
      </c>
      <c r="E3" s="201">
        <v>40</v>
      </c>
      <c r="F3" s="201">
        <v>50</v>
      </c>
      <c r="G3" s="201">
        <v>10</v>
      </c>
      <c r="H3" s="201"/>
      <c r="I3" s="201"/>
      <c r="J3" s="205"/>
      <c r="K3" s="205"/>
      <c r="L3" s="205"/>
      <c r="M3" s="205"/>
      <c r="N3" s="205"/>
      <c r="O3" s="205"/>
      <c r="P3" s="205"/>
      <c r="R3" s="8">
        <f t="shared" si="1"/>
        <v>100</v>
      </c>
    </row>
    <row r="4" spans="1:18" x14ac:dyDescent="0.2">
      <c r="A4" s="203" t="str">
        <f t="shared" si="0"/>
        <v>3|3</v>
      </c>
      <c r="B4" s="204" t="s">
        <v>1844</v>
      </c>
      <c r="C4" s="199" t="s">
        <v>207</v>
      </c>
      <c r="D4" s="200">
        <v>3</v>
      </c>
      <c r="E4" s="206">
        <v>60</v>
      </c>
      <c r="F4" s="206">
        <v>40</v>
      </c>
      <c r="G4" s="206"/>
      <c r="H4" s="206"/>
      <c r="I4" s="206"/>
      <c r="J4" s="205"/>
      <c r="K4" s="205"/>
      <c r="L4" s="205"/>
      <c r="M4" s="205"/>
      <c r="N4" s="205"/>
      <c r="O4" s="205"/>
      <c r="P4" s="205"/>
      <c r="R4" s="8">
        <f t="shared" si="1"/>
        <v>100</v>
      </c>
    </row>
    <row r="5" spans="1:18" x14ac:dyDescent="0.2">
      <c r="A5" s="203" t="str">
        <f t="shared" si="0"/>
        <v>3|4</v>
      </c>
      <c r="B5" s="204" t="s">
        <v>1845</v>
      </c>
      <c r="C5" s="199" t="s">
        <v>1846</v>
      </c>
      <c r="D5" s="200">
        <v>4</v>
      </c>
      <c r="E5" s="206">
        <v>20</v>
      </c>
      <c r="F5" s="206">
        <v>50</v>
      </c>
      <c r="G5" s="206">
        <v>30</v>
      </c>
      <c r="H5" s="206"/>
      <c r="I5" s="206"/>
      <c r="J5" s="205"/>
      <c r="K5" s="205"/>
      <c r="L5" s="205"/>
      <c r="M5" s="205"/>
      <c r="N5" s="205"/>
      <c r="O5" s="205"/>
      <c r="P5" s="205"/>
      <c r="R5" s="8">
        <f t="shared" si="1"/>
        <v>100</v>
      </c>
    </row>
    <row r="6" spans="1:18" x14ac:dyDescent="0.2">
      <c r="A6" s="203" t="str">
        <f t="shared" si="0"/>
        <v>3|5</v>
      </c>
      <c r="B6" s="204" t="s">
        <v>1871</v>
      </c>
      <c r="C6" s="199" t="s">
        <v>1872</v>
      </c>
      <c r="D6" s="200">
        <v>5</v>
      </c>
      <c r="E6" s="206">
        <v>10</v>
      </c>
      <c r="F6" s="206">
        <v>50</v>
      </c>
      <c r="G6" s="206">
        <v>40</v>
      </c>
      <c r="H6" s="206"/>
      <c r="I6" s="206"/>
      <c r="J6" s="205"/>
      <c r="K6" s="205"/>
      <c r="L6" s="205"/>
      <c r="M6" s="205"/>
      <c r="N6" s="205"/>
      <c r="O6" s="205"/>
      <c r="P6" s="205"/>
      <c r="R6" s="8">
        <f t="shared" si="1"/>
        <v>100</v>
      </c>
    </row>
    <row r="7" spans="1:18" x14ac:dyDescent="0.2">
      <c r="A7" s="203" t="str">
        <f t="shared" si="0"/>
        <v>3|6</v>
      </c>
      <c r="B7" s="204" t="s">
        <v>1877</v>
      </c>
      <c r="C7" s="199" t="s">
        <v>236</v>
      </c>
      <c r="D7" s="200"/>
      <c r="E7" s="206"/>
      <c r="F7" s="206">
        <v>30</v>
      </c>
      <c r="G7" s="206">
        <v>70</v>
      </c>
      <c r="H7" s="206"/>
      <c r="I7" s="206"/>
      <c r="J7" s="205"/>
      <c r="K7" s="205"/>
      <c r="L7" s="205"/>
      <c r="M7" s="205"/>
      <c r="N7" s="205"/>
      <c r="O7" s="205"/>
      <c r="P7" s="205"/>
      <c r="R7" s="8">
        <f t="shared" si="1"/>
        <v>100</v>
      </c>
    </row>
    <row r="8" spans="1:18" x14ac:dyDescent="0.2">
      <c r="A8" s="203" t="str">
        <f t="shared" si="0"/>
        <v>3|7</v>
      </c>
      <c r="B8" s="204" t="s">
        <v>1889</v>
      </c>
      <c r="C8" s="199" t="s">
        <v>1890</v>
      </c>
      <c r="D8" s="200">
        <v>3</v>
      </c>
      <c r="E8" s="206"/>
      <c r="F8" s="206">
        <v>40</v>
      </c>
      <c r="G8" s="206">
        <v>60</v>
      </c>
      <c r="H8" s="206"/>
      <c r="I8" s="206"/>
      <c r="J8" s="205"/>
      <c r="K8" s="205"/>
      <c r="L8" s="205"/>
      <c r="M8" s="205"/>
      <c r="N8" s="205"/>
      <c r="O8" s="205"/>
      <c r="P8" s="205"/>
      <c r="R8" s="8">
        <f t="shared" si="1"/>
        <v>100</v>
      </c>
    </row>
    <row r="9" spans="1:18" x14ac:dyDescent="0.2">
      <c r="A9" s="203" t="str">
        <f t="shared" si="0"/>
        <v>3|8</v>
      </c>
      <c r="B9" s="204" t="s">
        <v>1894</v>
      </c>
      <c r="C9" s="199" t="s">
        <v>2193</v>
      </c>
      <c r="D9" s="200">
        <v>5</v>
      </c>
      <c r="E9" s="206">
        <v>10</v>
      </c>
      <c r="F9" s="206">
        <v>50</v>
      </c>
      <c r="G9" s="206">
        <v>40</v>
      </c>
      <c r="H9" s="206"/>
      <c r="I9" s="206"/>
      <c r="J9" s="205"/>
      <c r="K9" s="205"/>
      <c r="L9" s="205"/>
      <c r="M9" s="205"/>
      <c r="N9" s="205"/>
      <c r="O9" s="205"/>
      <c r="P9" s="205"/>
      <c r="R9" s="8">
        <f t="shared" si="1"/>
        <v>100</v>
      </c>
    </row>
    <row r="10" spans="1:18" x14ac:dyDescent="0.2">
      <c r="A10" s="203" t="str">
        <f t="shared" si="0"/>
        <v>3|9</v>
      </c>
      <c r="B10" s="204" t="s">
        <v>1949</v>
      </c>
      <c r="C10" s="199" t="s">
        <v>2196</v>
      </c>
      <c r="D10" s="200"/>
      <c r="E10" s="206">
        <v>20</v>
      </c>
      <c r="F10" s="206">
        <v>50</v>
      </c>
      <c r="G10" s="206">
        <v>30</v>
      </c>
      <c r="H10" s="206"/>
      <c r="I10" s="206"/>
      <c r="J10" s="205"/>
      <c r="K10" s="205"/>
      <c r="L10" s="205"/>
      <c r="M10" s="205"/>
      <c r="N10" s="205"/>
      <c r="O10" s="205"/>
      <c r="P10" s="205"/>
      <c r="R10" s="8">
        <f t="shared" si="1"/>
        <v>100</v>
      </c>
    </row>
    <row r="11" spans="1:18" x14ac:dyDescent="0.2">
      <c r="A11" s="203" t="str">
        <f t="shared" si="0"/>
        <v>3|10</v>
      </c>
      <c r="B11" s="204" t="s">
        <v>2053</v>
      </c>
      <c r="C11" s="199" t="s">
        <v>2197</v>
      </c>
      <c r="D11" s="200">
        <v>6</v>
      </c>
      <c r="E11" s="206"/>
      <c r="F11" s="206">
        <v>40</v>
      </c>
      <c r="G11" s="206">
        <v>60</v>
      </c>
      <c r="H11" s="206"/>
      <c r="I11" s="206"/>
      <c r="J11" s="205"/>
      <c r="K11" s="205"/>
      <c r="L11" s="205"/>
      <c r="M11" s="205"/>
      <c r="N11" s="205"/>
      <c r="O11" s="205"/>
      <c r="P11" s="205"/>
      <c r="R11" s="8">
        <f t="shared" si="1"/>
        <v>100</v>
      </c>
    </row>
    <row r="12" spans="1:18" x14ac:dyDescent="0.2">
      <c r="A12" s="203" t="str">
        <f t="shared" si="0"/>
        <v>3|11</v>
      </c>
      <c r="B12" s="204" t="s">
        <v>2106</v>
      </c>
      <c r="C12" s="199" t="s">
        <v>2105</v>
      </c>
      <c r="D12" s="200">
        <v>6</v>
      </c>
      <c r="E12" s="206">
        <v>20</v>
      </c>
      <c r="F12" s="206">
        <v>40</v>
      </c>
      <c r="G12" s="206">
        <v>40</v>
      </c>
      <c r="H12" s="206"/>
      <c r="I12" s="206"/>
      <c r="J12" s="205"/>
      <c r="K12" s="205"/>
      <c r="L12" s="205"/>
      <c r="M12" s="205"/>
      <c r="N12" s="205"/>
      <c r="O12" s="205"/>
      <c r="P12" s="205"/>
      <c r="R12" s="8">
        <f t="shared" si="1"/>
        <v>100</v>
      </c>
    </row>
    <row r="13" spans="1:18" x14ac:dyDescent="0.2">
      <c r="A13" s="203" t="str">
        <f t="shared" si="0"/>
        <v>3|12</v>
      </c>
      <c r="B13" s="204" t="s">
        <v>2118</v>
      </c>
      <c r="C13" s="199" t="s">
        <v>2122</v>
      </c>
      <c r="D13" s="200"/>
      <c r="E13" s="206">
        <v>20</v>
      </c>
      <c r="F13" s="206">
        <v>40</v>
      </c>
      <c r="G13" s="206">
        <v>40</v>
      </c>
      <c r="H13" s="206"/>
      <c r="I13" s="206"/>
      <c r="J13" s="205"/>
      <c r="K13" s="205"/>
      <c r="L13" s="205"/>
      <c r="M13" s="205"/>
      <c r="N13" s="205"/>
      <c r="O13" s="205"/>
      <c r="P13" s="205"/>
      <c r="R13" s="8">
        <f t="shared" si="1"/>
        <v>100</v>
      </c>
    </row>
    <row r="15" spans="1:18" ht="13.5" thickBot="1" x14ac:dyDescent="0.25">
      <c r="A15" s="207" t="s">
        <v>2195</v>
      </c>
      <c r="B15" s="208">
        <v>4</v>
      </c>
      <c r="C15" s="209"/>
      <c r="D15" s="210"/>
      <c r="E15" s="196">
        <v>1</v>
      </c>
      <c r="F15" s="196">
        <v>2</v>
      </c>
      <c r="G15" s="196">
        <v>3</v>
      </c>
      <c r="H15" s="196">
        <v>4</v>
      </c>
      <c r="I15" s="196">
        <v>5</v>
      </c>
      <c r="J15" s="196">
        <v>6</v>
      </c>
      <c r="K15" s="196">
        <v>7</v>
      </c>
      <c r="L15" s="196">
        <v>8</v>
      </c>
      <c r="M15" s="196">
        <v>9</v>
      </c>
      <c r="N15" s="196">
        <v>10</v>
      </c>
      <c r="O15" s="196">
        <v>11</v>
      </c>
      <c r="P15" s="196">
        <v>12</v>
      </c>
    </row>
    <row r="16" spans="1:18" ht="13.5" thickTop="1" x14ac:dyDescent="0.2">
      <c r="A16" s="197" t="str">
        <f t="shared" ref="A16:A27" si="2">CONCATENATE($B$15,"|",B16)</f>
        <v>4|1</v>
      </c>
      <c r="B16" s="198">
        <v>1</v>
      </c>
      <c r="C16" s="199" t="s">
        <v>1839</v>
      </c>
      <c r="D16" s="200">
        <v>1</v>
      </c>
      <c r="E16" s="201">
        <v>50</v>
      </c>
      <c r="F16" s="201">
        <v>50</v>
      </c>
      <c r="G16" s="201"/>
      <c r="H16" s="201"/>
      <c r="I16" s="201"/>
      <c r="J16" s="202"/>
      <c r="K16" s="202"/>
      <c r="L16" s="202"/>
      <c r="M16" s="202"/>
      <c r="N16" s="202"/>
      <c r="O16" s="202"/>
      <c r="P16" s="202"/>
      <c r="R16" s="8">
        <f t="shared" ref="R16:R27" si="3">SUM(E16:P16)</f>
        <v>100</v>
      </c>
    </row>
    <row r="17" spans="1:18" x14ac:dyDescent="0.2">
      <c r="A17" s="203" t="str">
        <f t="shared" si="2"/>
        <v>4|2</v>
      </c>
      <c r="B17" s="204" t="s">
        <v>1841</v>
      </c>
      <c r="C17" s="199" t="s">
        <v>1842</v>
      </c>
      <c r="D17" s="200">
        <v>2</v>
      </c>
      <c r="E17" s="201">
        <v>30</v>
      </c>
      <c r="F17" s="201">
        <v>40</v>
      </c>
      <c r="G17" s="201">
        <v>20</v>
      </c>
      <c r="H17" s="201">
        <v>10</v>
      </c>
      <c r="I17" s="201"/>
      <c r="J17" s="205"/>
      <c r="K17" s="205"/>
      <c r="L17" s="205"/>
      <c r="M17" s="205"/>
      <c r="N17" s="205"/>
      <c r="O17" s="205"/>
      <c r="P17" s="205"/>
      <c r="R17" s="8">
        <f t="shared" si="3"/>
        <v>100</v>
      </c>
    </row>
    <row r="18" spans="1:18" x14ac:dyDescent="0.2">
      <c r="A18" s="203" t="str">
        <f t="shared" si="2"/>
        <v>4|3</v>
      </c>
      <c r="B18" s="204" t="s">
        <v>1844</v>
      </c>
      <c r="C18" s="199" t="s">
        <v>207</v>
      </c>
      <c r="D18" s="200">
        <v>3</v>
      </c>
      <c r="E18" s="206">
        <v>50</v>
      </c>
      <c r="F18" s="206">
        <v>40</v>
      </c>
      <c r="G18" s="206">
        <v>10</v>
      </c>
      <c r="H18" s="206"/>
      <c r="I18" s="206"/>
      <c r="J18" s="205"/>
      <c r="K18" s="205"/>
      <c r="L18" s="205"/>
      <c r="M18" s="205"/>
      <c r="N18" s="205"/>
      <c r="O18" s="205"/>
      <c r="P18" s="205"/>
      <c r="R18" s="8">
        <f t="shared" si="3"/>
        <v>100</v>
      </c>
    </row>
    <row r="19" spans="1:18" x14ac:dyDescent="0.2">
      <c r="A19" s="203" t="str">
        <f t="shared" si="2"/>
        <v>4|4</v>
      </c>
      <c r="B19" s="204" t="s">
        <v>1845</v>
      </c>
      <c r="C19" s="199" t="s">
        <v>1846</v>
      </c>
      <c r="D19" s="200">
        <v>4</v>
      </c>
      <c r="E19" s="206">
        <v>20</v>
      </c>
      <c r="F19" s="206">
        <v>40</v>
      </c>
      <c r="G19" s="206">
        <v>20</v>
      </c>
      <c r="H19" s="206">
        <v>20</v>
      </c>
      <c r="I19" s="206"/>
      <c r="J19" s="205"/>
      <c r="K19" s="205"/>
      <c r="L19" s="205"/>
      <c r="M19" s="205"/>
      <c r="N19" s="205"/>
      <c r="O19" s="205"/>
      <c r="P19" s="205"/>
      <c r="R19" s="8">
        <f t="shared" si="3"/>
        <v>100</v>
      </c>
    </row>
    <row r="20" spans="1:18" x14ac:dyDescent="0.2">
      <c r="A20" s="203" t="str">
        <f t="shared" si="2"/>
        <v>4|5</v>
      </c>
      <c r="B20" s="204" t="s">
        <v>1871</v>
      </c>
      <c r="C20" s="199" t="s">
        <v>1872</v>
      </c>
      <c r="D20" s="200">
        <v>5</v>
      </c>
      <c r="E20" s="206">
        <v>10</v>
      </c>
      <c r="F20" s="206">
        <v>30</v>
      </c>
      <c r="G20" s="206">
        <v>40</v>
      </c>
      <c r="H20" s="206">
        <v>20</v>
      </c>
      <c r="I20" s="206"/>
      <c r="J20" s="205"/>
      <c r="K20" s="205"/>
      <c r="L20" s="205"/>
      <c r="M20" s="205"/>
      <c r="N20" s="205"/>
      <c r="O20" s="205"/>
      <c r="P20" s="205"/>
      <c r="R20" s="8">
        <f t="shared" si="3"/>
        <v>100</v>
      </c>
    </row>
    <row r="21" spans="1:18" x14ac:dyDescent="0.2">
      <c r="A21" s="203" t="str">
        <f t="shared" si="2"/>
        <v>4|6</v>
      </c>
      <c r="B21" s="204" t="s">
        <v>1877</v>
      </c>
      <c r="C21" s="199" t="s">
        <v>236</v>
      </c>
      <c r="D21" s="200"/>
      <c r="E21" s="206"/>
      <c r="F21" s="206">
        <v>10</v>
      </c>
      <c r="G21" s="206">
        <v>70</v>
      </c>
      <c r="H21" s="206">
        <v>20</v>
      </c>
      <c r="I21" s="206"/>
      <c r="J21" s="205"/>
      <c r="K21" s="205"/>
      <c r="L21" s="205"/>
      <c r="M21" s="205"/>
      <c r="N21" s="205"/>
      <c r="O21" s="205"/>
      <c r="P21" s="205"/>
      <c r="R21" s="8">
        <f t="shared" si="3"/>
        <v>100</v>
      </c>
    </row>
    <row r="22" spans="1:18" x14ac:dyDescent="0.2">
      <c r="A22" s="203" t="str">
        <f t="shared" si="2"/>
        <v>4|7</v>
      </c>
      <c r="B22" s="204" t="s">
        <v>1889</v>
      </c>
      <c r="C22" s="199" t="s">
        <v>1890</v>
      </c>
      <c r="D22" s="200"/>
      <c r="E22" s="206"/>
      <c r="F22" s="206">
        <v>30</v>
      </c>
      <c r="G22" s="206">
        <v>30</v>
      </c>
      <c r="H22" s="206">
        <v>40</v>
      </c>
      <c r="I22" s="206"/>
      <c r="J22" s="205"/>
      <c r="K22" s="205"/>
      <c r="L22" s="205"/>
      <c r="M22" s="205"/>
      <c r="N22" s="205"/>
      <c r="O22" s="205"/>
      <c r="P22" s="205"/>
      <c r="R22" s="8">
        <f t="shared" si="3"/>
        <v>100</v>
      </c>
    </row>
    <row r="23" spans="1:18" x14ac:dyDescent="0.2">
      <c r="A23" s="203" t="str">
        <f t="shared" si="2"/>
        <v>4|8</v>
      </c>
      <c r="B23" s="204" t="s">
        <v>1894</v>
      </c>
      <c r="C23" s="199" t="s">
        <v>2193</v>
      </c>
      <c r="D23" s="200">
        <v>3</v>
      </c>
      <c r="E23" s="206">
        <v>10</v>
      </c>
      <c r="F23" s="206">
        <v>30</v>
      </c>
      <c r="G23" s="206">
        <v>30</v>
      </c>
      <c r="H23" s="206">
        <v>30</v>
      </c>
      <c r="I23" s="206"/>
      <c r="J23" s="205"/>
      <c r="K23" s="205"/>
      <c r="L23" s="205"/>
      <c r="M23" s="205"/>
      <c r="N23" s="205"/>
      <c r="O23" s="205"/>
      <c r="P23" s="205"/>
      <c r="R23" s="8">
        <f t="shared" si="3"/>
        <v>100</v>
      </c>
    </row>
    <row r="24" spans="1:18" x14ac:dyDescent="0.2">
      <c r="A24" s="203" t="str">
        <f t="shared" si="2"/>
        <v>4|9</v>
      </c>
      <c r="B24" s="204" t="s">
        <v>1949</v>
      </c>
      <c r="C24" s="199" t="s">
        <v>2196</v>
      </c>
      <c r="D24" s="200">
        <v>5</v>
      </c>
      <c r="E24" s="206">
        <v>20</v>
      </c>
      <c r="F24" s="206">
        <v>30</v>
      </c>
      <c r="G24" s="206">
        <v>30</v>
      </c>
      <c r="H24" s="206">
        <v>20</v>
      </c>
      <c r="I24" s="206"/>
      <c r="J24" s="205"/>
      <c r="K24" s="205"/>
      <c r="L24" s="205"/>
      <c r="M24" s="205"/>
      <c r="N24" s="205"/>
      <c r="O24" s="205"/>
      <c r="P24" s="205"/>
      <c r="R24" s="8">
        <f t="shared" si="3"/>
        <v>100</v>
      </c>
    </row>
    <row r="25" spans="1:18" x14ac:dyDescent="0.2">
      <c r="A25" s="203" t="str">
        <f t="shared" si="2"/>
        <v>4|10</v>
      </c>
      <c r="B25" s="204" t="s">
        <v>2053</v>
      </c>
      <c r="C25" s="199" t="s">
        <v>2197</v>
      </c>
      <c r="D25" s="200">
        <v>6</v>
      </c>
      <c r="E25" s="206"/>
      <c r="F25" s="206">
        <v>30</v>
      </c>
      <c r="G25" s="206">
        <v>40</v>
      </c>
      <c r="H25" s="206">
        <v>30</v>
      </c>
      <c r="I25" s="206"/>
      <c r="J25" s="205"/>
      <c r="K25" s="205"/>
      <c r="L25" s="205"/>
      <c r="M25" s="205"/>
      <c r="N25" s="205"/>
      <c r="O25" s="205"/>
      <c r="P25" s="205"/>
      <c r="R25" s="8">
        <f t="shared" si="3"/>
        <v>100</v>
      </c>
    </row>
    <row r="26" spans="1:18" x14ac:dyDescent="0.2">
      <c r="A26" s="203" t="str">
        <f t="shared" si="2"/>
        <v>4|11</v>
      </c>
      <c r="B26" s="204" t="s">
        <v>2106</v>
      </c>
      <c r="C26" s="199" t="s">
        <v>2105</v>
      </c>
      <c r="D26" s="200">
        <v>6</v>
      </c>
      <c r="E26" s="206">
        <v>10</v>
      </c>
      <c r="F26" s="206">
        <v>30</v>
      </c>
      <c r="G26" s="206">
        <v>30</v>
      </c>
      <c r="H26" s="206">
        <v>30</v>
      </c>
      <c r="I26" s="206"/>
      <c r="J26" s="205"/>
      <c r="K26" s="205"/>
      <c r="L26" s="205"/>
      <c r="M26" s="205"/>
      <c r="N26" s="205"/>
      <c r="O26" s="205"/>
      <c r="P26" s="205"/>
      <c r="R26" s="8">
        <f t="shared" si="3"/>
        <v>100</v>
      </c>
    </row>
    <row r="27" spans="1:18" x14ac:dyDescent="0.2">
      <c r="A27" s="203" t="str">
        <f t="shared" si="2"/>
        <v>4|12</v>
      </c>
      <c r="B27" s="204" t="s">
        <v>2118</v>
      </c>
      <c r="C27" s="199" t="s">
        <v>2122</v>
      </c>
      <c r="D27" s="200"/>
      <c r="E27" s="206">
        <v>20</v>
      </c>
      <c r="F27" s="206">
        <v>20</v>
      </c>
      <c r="G27" s="206">
        <v>40</v>
      </c>
      <c r="H27" s="206">
        <v>20</v>
      </c>
      <c r="I27" s="206"/>
      <c r="J27" s="205"/>
      <c r="K27" s="205"/>
      <c r="L27" s="205"/>
      <c r="M27" s="205"/>
      <c r="N27" s="205"/>
      <c r="O27" s="205"/>
      <c r="P27" s="205"/>
      <c r="R27" s="8">
        <f t="shared" si="3"/>
        <v>100</v>
      </c>
    </row>
    <row r="29" spans="1:18" ht="13.5" thickBot="1" x14ac:dyDescent="0.25">
      <c r="A29" s="207" t="s">
        <v>2195</v>
      </c>
      <c r="B29" s="208">
        <v>5</v>
      </c>
      <c r="C29" s="209"/>
      <c r="D29" s="210"/>
      <c r="E29" s="196">
        <v>1</v>
      </c>
      <c r="F29" s="196">
        <v>2</v>
      </c>
      <c r="G29" s="196">
        <v>3</v>
      </c>
      <c r="H29" s="196">
        <v>4</v>
      </c>
      <c r="I29" s="196">
        <v>5</v>
      </c>
      <c r="J29" s="196">
        <v>6</v>
      </c>
      <c r="K29" s="196">
        <v>7</v>
      </c>
      <c r="L29" s="196">
        <v>8</v>
      </c>
      <c r="M29" s="196">
        <v>9</v>
      </c>
      <c r="N29" s="196">
        <v>10</v>
      </c>
      <c r="O29" s="196">
        <v>11</v>
      </c>
      <c r="P29" s="196">
        <v>12</v>
      </c>
    </row>
    <row r="30" spans="1:18" ht="13.5" thickTop="1" x14ac:dyDescent="0.2">
      <c r="A30" s="211" t="str">
        <f t="shared" ref="A30:A41" si="4">CONCATENATE($B$29,"|",B30)</f>
        <v>5|1</v>
      </c>
      <c r="B30" s="198">
        <v>1</v>
      </c>
      <c r="C30" s="199" t="s">
        <v>1839</v>
      </c>
      <c r="D30" s="200">
        <v>1</v>
      </c>
      <c r="E30" s="201">
        <v>40</v>
      </c>
      <c r="F30" s="201">
        <v>40</v>
      </c>
      <c r="G30" s="201">
        <v>20</v>
      </c>
      <c r="H30" s="201"/>
      <c r="I30" s="201"/>
      <c r="J30" s="202"/>
      <c r="K30" s="202"/>
      <c r="L30" s="202"/>
      <c r="M30" s="202"/>
      <c r="N30" s="202"/>
      <c r="O30" s="202"/>
      <c r="P30" s="202"/>
      <c r="R30" s="8">
        <f t="shared" ref="R30:R41" si="5">SUM(E30:P30)</f>
        <v>100</v>
      </c>
    </row>
    <row r="31" spans="1:18" x14ac:dyDescent="0.2">
      <c r="A31" s="203" t="str">
        <f t="shared" si="4"/>
        <v>5|2</v>
      </c>
      <c r="B31" s="204" t="s">
        <v>1841</v>
      </c>
      <c r="C31" s="199" t="s">
        <v>1842</v>
      </c>
      <c r="D31" s="200">
        <v>2</v>
      </c>
      <c r="E31" s="201">
        <v>20</v>
      </c>
      <c r="F31" s="201">
        <v>30</v>
      </c>
      <c r="G31" s="201">
        <v>30</v>
      </c>
      <c r="H31" s="201">
        <v>10</v>
      </c>
      <c r="I31" s="201">
        <v>10</v>
      </c>
      <c r="J31" s="205"/>
      <c r="K31" s="205"/>
      <c r="L31" s="205"/>
      <c r="M31" s="205"/>
      <c r="N31" s="205"/>
      <c r="O31" s="205"/>
      <c r="P31" s="205"/>
      <c r="R31" s="8">
        <f t="shared" si="5"/>
        <v>100</v>
      </c>
    </row>
    <row r="32" spans="1:18" x14ac:dyDescent="0.2">
      <c r="A32" s="203" t="str">
        <f t="shared" si="4"/>
        <v>5|3</v>
      </c>
      <c r="B32" s="204" t="s">
        <v>1844</v>
      </c>
      <c r="C32" s="199" t="s">
        <v>207</v>
      </c>
      <c r="D32" s="200">
        <v>3</v>
      </c>
      <c r="E32" s="206">
        <v>40</v>
      </c>
      <c r="F32" s="206">
        <v>40</v>
      </c>
      <c r="G32" s="206">
        <v>20</v>
      </c>
      <c r="H32" s="206"/>
      <c r="I32" s="206"/>
      <c r="J32" s="205"/>
      <c r="K32" s="205"/>
      <c r="L32" s="205"/>
      <c r="M32" s="205"/>
      <c r="N32" s="205"/>
      <c r="O32" s="205"/>
      <c r="P32" s="205"/>
      <c r="R32" s="8">
        <f t="shared" si="5"/>
        <v>100</v>
      </c>
    </row>
    <row r="33" spans="1:18" x14ac:dyDescent="0.2">
      <c r="A33" s="203" t="str">
        <f t="shared" si="4"/>
        <v>5|4</v>
      </c>
      <c r="B33" s="204" t="s">
        <v>1845</v>
      </c>
      <c r="C33" s="199" t="s">
        <v>1846</v>
      </c>
      <c r="D33" s="200">
        <v>4</v>
      </c>
      <c r="E33" s="206">
        <v>20</v>
      </c>
      <c r="F33" s="206">
        <v>20</v>
      </c>
      <c r="G33" s="206">
        <v>20</v>
      </c>
      <c r="H33" s="206">
        <v>20</v>
      </c>
      <c r="I33" s="206">
        <v>20</v>
      </c>
      <c r="J33" s="205"/>
      <c r="K33" s="205"/>
      <c r="L33" s="205"/>
      <c r="M33" s="205"/>
      <c r="N33" s="205"/>
      <c r="O33" s="205"/>
      <c r="P33" s="205"/>
      <c r="R33" s="8">
        <f t="shared" si="5"/>
        <v>100</v>
      </c>
    </row>
    <row r="34" spans="1:18" x14ac:dyDescent="0.2">
      <c r="A34" s="203" t="str">
        <f t="shared" si="4"/>
        <v>5|5</v>
      </c>
      <c r="B34" s="204" t="s">
        <v>1871</v>
      </c>
      <c r="C34" s="199" t="s">
        <v>1872</v>
      </c>
      <c r="D34" s="200">
        <v>5</v>
      </c>
      <c r="E34" s="206">
        <v>5</v>
      </c>
      <c r="F34" s="206">
        <v>15</v>
      </c>
      <c r="G34" s="206">
        <v>20</v>
      </c>
      <c r="H34" s="206">
        <v>30</v>
      </c>
      <c r="I34" s="206">
        <v>30</v>
      </c>
      <c r="J34" s="205"/>
      <c r="K34" s="205"/>
      <c r="L34" s="205"/>
      <c r="M34" s="205"/>
      <c r="N34" s="205"/>
      <c r="O34" s="205"/>
      <c r="P34" s="205"/>
      <c r="R34" s="8">
        <f t="shared" si="5"/>
        <v>100</v>
      </c>
    </row>
    <row r="35" spans="1:18" x14ac:dyDescent="0.2">
      <c r="A35" s="203" t="str">
        <f t="shared" si="4"/>
        <v>5|6</v>
      </c>
      <c r="B35" s="204" t="s">
        <v>1877</v>
      </c>
      <c r="C35" s="199" t="s">
        <v>236</v>
      </c>
      <c r="D35" s="200"/>
      <c r="E35" s="206"/>
      <c r="F35" s="206"/>
      <c r="G35" s="206">
        <v>60</v>
      </c>
      <c r="H35" s="206">
        <v>40</v>
      </c>
      <c r="I35" s="206"/>
      <c r="J35" s="205"/>
      <c r="K35" s="205"/>
      <c r="L35" s="205"/>
      <c r="M35" s="205"/>
      <c r="N35" s="205"/>
      <c r="O35" s="205"/>
      <c r="P35" s="205"/>
      <c r="R35" s="8">
        <f t="shared" si="5"/>
        <v>100</v>
      </c>
    </row>
    <row r="36" spans="1:18" x14ac:dyDescent="0.2">
      <c r="A36" s="203" t="str">
        <f t="shared" si="4"/>
        <v>5|7</v>
      </c>
      <c r="B36" s="204" t="s">
        <v>1889</v>
      </c>
      <c r="C36" s="199" t="s">
        <v>1890</v>
      </c>
      <c r="D36" s="200">
        <v>3</v>
      </c>
      <c r="E36" s="206"/>
      <c r="F36" s="206">
        <v>10</v>
      </c>
      <c r="G36" s="206">
        <v>30</v>
      </c>
      <c r="H36" s="206">
        <v>30</v>
      </c>
      <c r="I36" s="206">
        <v>30</v>
      </c>
      <c r="J36" s="205"/>
      <c r="K36" s="205"/>
      <c r="L36" s="205"/>
      <c r="M36" s="205"/>
      <c r="N36" s="205"/>
      <c r="O36" s="205"/>
      <c r="P36" s="205"/>
      <c r="R36" s="8">
        <f t="shared" si="5"/>
        <v>100</v>
      </c>
    </row>
    <row r="37" spans="1:18" x14ac:dyDescent="0.2">
      <c r="A37" s="203" t="str">
        <f t="shared" si="4"/>
        <v>5|8</v>
      </c>
      <c r="B37" s="204" t="s">
        <v>1894</v>
      </c>
      <c r="C37" s="199" t="s">
        <v>2193</v>
      </c>
      <c r="D37" s="200">
        <v>5</v>
      </c>
      <c r="E37" s="206">
        <v>10</v>
      </c>
      <c r="F37" s="206">
        <v>20</v>
      </c>
      <c r="G37" s="206">
        <v>30</v>
      </c>
      <c r="H37" s="206">
        <v>20</v>
      </c>
      <c r="I37" s="206">
        <v>20</v>
      </c>
      <c r="J37" s="205"/>
      <c r="K37" s="205"/>
      <c r="L37" s="205"/>
      <c r="M37" s="205"/>
      <c r="N37" s="205"/>
      <c r="O37" s="205"/>
      <c r="P37" s="205"/>
      <c r="R37" s="8">
        <f t="shared" si="5"/>
        <v>100</v>
      </c>
    </row>
    <row r="38" spans="1:18" x14ac:dyDescent="0.2">
      <c r="A38" s="203" t="str">
        <f t="shared" si="4"/>
        <v>5|9</v>
      </c>
      <c r="B38" s="204" t="s">
        <v>1949</v>
      </c>
      <c r="C38" s="199" t="s">
        <v>2196</v>
      </c>
      <c r="D38" s="200">
        <v>6</v>
      </c>
      <c r="E38" s="206">
        <v>20</v>
      </c>
      <c r="F38" s="206">
        <v>20</v>
      </c>
      <c r="G38" s="206">
        <v>30</v>
      </c>
      <c r="H38" s="206">
        <v>20</v>
      </c>
      <c r="I38" s="206">
        <v>10</v>
      </c>
      <c r="J38" s="205"/>
      <c r="K38" s="205"/>
      <c r="L38" s="205"/>
      <c r="M38" s="205"/>
      <c r="N38" s="205"/>
      <c r="O38" s="205"/>
      <c r="P38" s="205"/>
      <c r="R38" s="8">
        <f t="shared" si="5"/>
        <v>100</v>
      </c>
    </row>
    <row r="39" spans="1:18" x14ac:dyDescent="0.2">
      <c r="A39" s="203" t="str">
        <f t="shared" si="4"/>
        <v>5|10</v>
      </c>
      <c r="B39" s="204" t="s">
        <v>2053</v>
      </c>
      <c r="C39" s="199" t="s">
        <v>2197</v>
      </c>
      <c r="D39" s="200">
        <v>6</v>
      </c>
      <c r="E39" s="206"/>
      <c r="F39" s="206">
        <v>10</v>
      </c>
      <c r="G39" s="206">
        <v>30</v>
      </c>
      <c r="H39" s="206">
        <v>30</v>
      </c>
      <c r="I39" s="206">
        <v>30</v>
      </c>
      <c r="J39" s="205"/>
      <c r="K39" s="205"/>
      <c r="L39" s="205"/>
      <c r="M39" s="205"/>
      <c r="N39" s="205"/>
      <c r="O39" s="205"/>
      <c r="P39" s="205"/>
      <c r="R39" s="8">
        <f t="shared" si="5"/>
        <v>100</v>
      </c>
    </row>
    <row r="40" spans="1:18" x14ac:dyDescent="0.2">
      <c r="A40" s="203" t="str">
        <f t="shared" si="4"/>
        <v>5|11</v>
      </c>
      <c r="B40" s="204" t="s">
        <v>2106</v>
      </c>
      <c r="C40" s="199" t="s">
        <v>2105</v>
      </c>
      <c r="D40" s="200"/>
      <c r="E40" s="206">
        <v>10</v>
      </c>
      <c r="F40" s="206">
        <v>20</v>
      </c>
      <c r="G40" s="206">
        <v>20</v>
      </c>
      <c r="H40" s="206">
        <v>30</v>
      </c>
      <c r="I40" s="206">
        <v>20</v>
      </c>
      <c r="J40" s="205"/>
      <c r="K40" s="205"/>
      <c r="L40" s="205"/>
      <c r="M40" s="205"/>
      <c r="N40" s="205"/>
      <c r="O40" s="205"/>
      <c r="P40" s="205"/>
      <c r="R40" s="8">
        <f t="shared" si="5"/>
        <v>100</v>
      </c>
    </row>
    <row r="41" spans="1:18" x14ac:dyDescent="0.2">
      <c r="A41" s="203" t="str">
        <f t="shared" si="4"/>
        <v>5|12</v>
      </c>
      <c r="B41" s="204" t="s">
        <v>2118</v>
      </c>
      <c r="C41" s="199" t="s">
        <v>2122</v>
      </c>
      <c r="D41" s="200"/>
      <c r="E41" s="206">
        <v>20</v>
      </c>
      <c r="F41" s="206">
        <v>20</v>
      </c>
      <c r="G41" s="206">
        <v>20</v>
      </c>
      <c r="H41" s="206">
        <v>20</v>
      </c>
      <c r="I41" s="206">
        <v>20</v>
      </c>
      <c r="J41" s="205"/>
      <c r="K41" s="205"/>
      <c r="L41" s="205"/>
      <c r="M41" s="205"/>
      <c r="N41" s="205"/>
      <c r="O41" s="205"/>
      <c r="P41" s="205"/>
      <c r="R41" s="8">
        <f t="shared" si="5"/>
        <v>100</v>
      </c>
    </row>
    <row r="43" spans="1:18" ht="13.5" thickBot="1" x14ac:dyDescent="0.25">
      <c r="A43" s="207" t="s">
        <v>2195</v>
      </c>
      <c r="B43" s="208">
        <v>6</v>
      </c>
      <c r="C43" s="209"/>
      <c r="D43" s="210"/>
      <c r="E43" s="196">
        <v>1</v>
      </c>
      <c r="F43" s="196">
        <v>2</v>
      </c>
      <c r="G43" s="196">
        <v>3</v>
      </c>
      <c r="H43" s="196">
        <v>4</v>
      </c>
      <c r="I43" s="196">
        <v>5</v>
      </c>
      <c r="J43" s="196">
        <v>6</v>
      </c>
      <c r="K43" s="196">
        <v>7</v>
      </c>
      <c r="L43" s="196">
        <v>8</v>
      </c>
      <c r="M43" s="196">
        <v>9</v>
      </c>
      <c r="N43" s="196">
        <v>10</v>
      </c>
      <c r="O43" s="196">
        <v>11</v>
      </c>
      <c r="P43" s="196">
        <v>12</v>
      </c>
    </row>
    <row r="44" spans="1:18" ht="13.5" thickTop="1" x14ac:dyDescent="0.2">
      <c r="A44" s="211" t="str">
        <f t="shared" ref="A44:A55" si="6">CONCATENATE($B$43,"|",B44)</f>
        <v>6|1</v>
      </c>
      <c r="B44" s="198">
        <v>1</v>
      </c>
      <c r="C44" s="199" t="s">
        <v>1839</v>
      </c>
      <c r="D44" s="200">
        <v>1</v>
      </c>
      <c r="E44" s="201">
        <v>40</v>
      </c>
      <c r="F44" s="201">
        <v>30</v>
      </c>
      <c r="G44" s="201">
        <v>30</v>
      </c>
      <c r="H44" s="201"/>
      <c r="I44" s="201"/>
      <c r="J44" s="202"/>
      <c r="K44" s="202"/>
      <c r="L44" s="202"/>
      <c r="M44" s="202"/>
      <c r="N44" s="202"/>
      <c r="O44" s="202"/>
      <c r="P44" s="202"/>
      <c r="R44" s="8">
        <f t="shared" ref="R44:R55" si="7">SUM(E44:P44)</f>
        <v>100</v>
      </c>
    </row>
    <row r="45" spans="1:18" x14ac:dyDescent="0.2">
      <c r="A45" s="203" t="str">
        <f t="shared" si="6"/>
        <v>6|2</v>
      </c>
      <c r="B45" s="204" t="s">
        <v>1841</v>
      </c>
      <c r="C45" s="199" t="s">
        <v>1842</v>
      </c>
      <c r="D45" s="200">
        <v>2</v>
      </c>
      <c r="E45" s="201">
        <v>20</v>
      </c>
      <c r="F45" s="201">
        <v>30</v>
      </c>
      <c r="G45" s="201">
        <v>20</v>
      </c>
      <c r="H45" s="201">
        <v>10</v>
      </c>
      <c r="I45" s="201">
        <v>10</v>
      </c>
      <c r="J45" s="205">
        <v>10</v>
      </c>
      <c r="K45" s="205"/>
      <c r="L45" s="205"/>
      <c r="M45" s="205"/>
      <c r="N45" s="205"/>
      <c r="O45" s="205"/>
      <c r="P45" s="205"/>
      <c r="R45" s="8">
        <f t="shared" si="7"/>
        <v>100</v>
      </c>
    </row>
    <row r="46" spans="1:18" x14ac:dyDescent="0.2">
      <c r="A46" s="203" t="str">
        <f t="shared" si="6"/>
        <v>6|3</v>
      </c>
      <c r="B46" s="204" t="s">
        <v>1844</v>
      </c>
      <c r="C46" s="199" t="s">
        <v>207</v>
      </c>
      <c r="D46" s="200">
        <v>3</v>
      </c>
      <c r="E46" s="206">
        <v>20</v>
      </c>
      <c r="F46" s="206">
        <v>40</v>
      </c>
      <c r="G46" s="206">
        <v>40</v>
      </c>
      <c r="H46" s="206"/>
      <c r="I46" s="206"/>
      <c r="J46" s="205"/>
      <c r="K46" s="205"/>
      <c r="L46" s="205"/>
      <c r="M46" s="205"/>
      <c r="N46" s="205"/>
      <c r="O46" s="205"/>
      <c r="P46" s="205"/>
      <c r="R46" s="8">
        <f t="shared" si="7"/>
        <v>100</v>
      </c>
    </row>
    <row r="47" spans="1:18" x14ac:dyDescent="0.2">
      <c r="A47" s="203" t="str">
        <f t="shared" si="6"/>
        <v>6|4</v>
      </c>
      <c r="B47" s="204" t="s">
        <v>1845</v>
      </c>
      <c r="C47" s="199" t="s">
        <v>1846</v>
      </c>
      <c r="D47" s="200"/>
      <c r="E47" s="206">
        <v>10</v>
      </c>
      <c r="F47" s="206">
        <v>20</v>
      </c>
      <c r="G47" s="206">
        <v>20</v>
      </c>
      <c r="H47" s="206">
        <v>20</v>
      </c>
      <c r="I47" s="206">
        <v>20</v>
      </c>
      <c r="J47" s="205">
        <v>10</v>
      </c>
      <c r="K47" s="205"/>
      <c r="L47" s="205"/>
      <c r="M47" s="205"/>
      <c r="N47" s="205"/>
      <c r="O47" s="205"/>
      <c r="P47" s="205"/>
      <c r="R47" s="8">
        <f t="shared" si="7"/>
        <v>100</v>
      </c>
    </row>
    <row r="48" spans="1:18" x14ac:dyDescent="0.2">
      <c r="A48" s="203" t="str">
        <f t="shared" si="6"/>
        <v>6|5</v>
      </c>
      <c r="B48" s="204" t="s">
        <v>1871</v>
      </c>
      <c r="C48" s="199" t="s">
        <v>1872</v>
      </c>
      <c r="D48" s="200">
        <v>4</v>
      </c>
      <c r="E48" s="206">
        <v>5</v>
      </c>
      <c r="F48" s="206">
        <v>10</v>
      </c>
      <c r="G48" s="206">
        <v>20</v>
      </c>
      <c r="H48" s="206">
        <v>30</v>
      </c>
      <c r="I48" s="206">
        <v>25</v>
      </c>
      <c r="J48" s="205">
        <v>10</v>
      </c>
      <c r="K48" s="205"/>
      <c r="L48" s="205"/>
      <c r="M48" s="205"/>
      <c r="N48" s="205"/>
      <c r="O48" s="205"/>
      <c r="P48" s="205"/>
      <c r="R48" s="8">
        <f t="shared" si="7"/>
        <v>100</v>
      </c>
    </row>
    <row r="49" spans="1:18" x14ac:dyDescent="0.2">
      <c r="A49" s="203" t="str">
        <f t="shared" si="6"/>
        <v>6|6</v>
      </c>
      <c r="B49" s="204" t="s">
        <v>1877</v>
      </c>
      <c r="C49" s="199" t="s">
        <v>236</v>
      </c>
      <c r="D49" s="200">
        <v>5</v>
      </c>
      <c r="E49" s="206"/>
      <c r="F49" s="206"/>
      <c r="G49" s="206">
        <v>50</v>
      </c>
      <c r="H49" s="206">
        <v>50</v>
      </c>
      <c r="I49" s="206"/>
      <c r="J49" s="205"/>
      <c r="K49" s="205"/>
      <c r="L49" s="205"/>
      <c r="M49" s="205"/>
      <c r="N49" s="205"/>
      <c r="O49" s="205"/>
      <c r="P49" s="205"/>
      <c r="R49" s="8">
        <f t="shared" si="7"/>
        <v>100</v>
      </c>
    </row>
    <row r="50" spans="1:18" x14ac:dyDescent="0.2">
      <c r="A50" s="203" t="str">
        <f t="shared" si="6"/>
        <v>6|7</v>
      </c>
      <c r="B50" s="204" t="s">
        <v>1889</v>
      </c>
      <c r="C50" s="199" t="s">
        <v>1890</v>
      </c>
      <c r="D50" s="200">
        <v>3</v>
      </c>
      <c r="E50" s="206"/>
      <c r="F50" s="206"/>
      <c r="G50" s="206">
        <v>20</v>
      </c>
      <c r="H50" s="206">
        <v>30</v>
      </c>
      <c r="I50" s="206">
        <v>30</v>
      </c>
      <c r="J50" s="205">
        <v>20</v>
      </c>
      <c r="K50" s="205"/>
      <c r="L50" s="205"/>
      <c r="M50" s="205"/>
      <c r="N50" s="205"/>
      <c r="O50" s="205"/>
      <c r="P50" s="205"/>
      <c r="R50" s="8">
        <f t="shared" si="7"/>
        <v>100</v>
      </c>
    </row>
    <row r="51" spans="1:18" x14ac:dyDescent="0.2">
      <c r="A51" s="203" t="str">
        <f t="shared" si="6"/>
        <v>6|8</v>
      </c>
      <c r="B51" s="204" t="s">
        <v>1894</v>
      </c>
      <c r="C51" s="199" t="s">
        <v>2193</v>
      </c>
      <c r="D51" s="200">
        <v>5</v>
      </c>
      <c r="E51" s="206">
        <v>10</v>
      </c>
      <c r="F51" s="206">
        <v>10</v>
      </c>
      <c r="G51" s="206">
        <v>20</v>
      </c>
      <c r="H51" s="206">
        <v>20</v>
      </c>
      <c r="I51" s="206">
        <v>20</v>
      </c>
      <c r="J51" s="205">
        <v>20</v>
      </c>
      <c r="K51" s="205"/>
      <c r="L51" s="205"/>
      <c r="M51" s="205"/>
      <c r="N51" s="205"/>
      <c r="O51" s="205"/>
      <c r="P51" s="205"/>
      <c r="R51" s="8">
        <f t="shared" si="7"/>
        <v>100</v>
      </c>
    </row>
    <row r="52" spans="1:18" x14ac:dyDescent="0.2">
      <c r="A52" s="203" t="str">
        <f t="shared" si="6"/>
        <v>6|9</v>
      </c>
      <c r="B52" s="204" t="s">
        <v>1949</v>
      </c>
      <c r="C52" s="199" t="s">
        <v>2196</v>
      </c>
      <c r="D52" s="200">
        <v>6</v>
      </c>
      <c r="E52" s="206">
        <v>10</v>
      </c>
      <c r="F52" s="206">
        <v>20</v>
      </c>
      <c r="G52" s="206">
        <v>20</v>
      </c>
      <c r="H52" s="206">
        <v>20</v>
      </c>
      <c r="I52" s="206">
        <v>20</v>
      </c>
      <c r="J52" s="205">
        <v>10</v>
      </c>
      <c r="K52" s="205"/>
      <c r="L52" s="205"/>
      <c r="M52" s="205"/>
      <c r="N52" s="205"/>
      <c r="O52" s="205"/>
      <c r="P52" s="205"/>
      <c r="R52" s="8">
        <f t="shared" si="7"/>
        <v>100</v>
      </c>
    </row>
    <row r="53" spans="1:18" x14ac:dyDescent="0.2">
      <c r="A53" s="203" t="str">
        <f t="shared" si="6"/>
        <v>6|10</v>
      </c>
      <c r="B53" s="204" t="s">
        <v>2053</v>
      </c>
      <c r="C53" s="199" t="s">
        <v>2197</v>
      </c>
      <c r="D53" s="200">
        <v>6</v>
      </c>
      <c r="E53" s="206"/>
      <c r="F53" s="206"/>
      <c r="G53" s="206">
        <v>20</v>
      </c>
      <c r="H53" s="206">
        <v>30</v>
      </c>
      <c r="I53" s="206">
        <v>30</v>
      </c>
      <c r="J53" s="205">
        <v>20</v>
      </c>
      <c r="K53" s="205"/>
      <c r="L53" s="205"/>
      <c r="M53" s="205"/>
      <c r="N53" s="205"/>
      <c r="O53" s="205"/>
      <c r="P53" s="205"/>
      <c r="R53" s="8">
        <f t="shared" si="7"/>
        <v>100</v>
      </c>
    </row>
    <row r="54" spans="1:18" x14ac:dyDescent="0.2">
      <c r="A54" s="203" t="str">
        <f t="shared" si="6"/>
        <v>6|11</v>
      </c>
      <c r="B54" s="204" t="s">
        <v>2106</v>
      </c>
      <c r="C54" s="199" t="s">
        <v>2105</v>
      </c>
      <c r="D54" s="200"/>
      <c r="E54" s="206">
        <v>10</v>
      </c>
      <c r="F54" s="206">
        <v>10</v>
      </c>
      <c r="G54" s="206">
        <v>20</v>
      </c>
      <c r="H54" s="206">
        <v>20</v>
      </c>
      <c r="I54" s="206">
        <v>20</v>
      </c>
      <c r="J54" s="205">
        <v>20</v>
      </c>
      <c r="K54" s="205"/>
      <c r="L54" s="205"/>
      <c r="M54" s="205"/>
      <c r="N54" s="205"/>
      <c r="O54" s="205"/>
      <c r="P54" s="205"/>
      <c r="R54" s="8">
        <f t="shared" si="7"/>
        <v>100</v>
      </c>
    </row>
    <row r="55" spans="1:18" x14ac:dyDescent="0.2">
      <c r="A55" s="203" t="str">
        <f t="shared" si="6"/>
        <v>6|12</v>
      </c>
      <c r="B55" s="204" t="s">
        <v>2118</v>
      </c>
      <c r="C55" s="199" t="s">
        <v>2122</v>
      </c>
      <c r="D55" s="200"/>
      <c r="E55" s="206">
        <v>10</v>
      </c>
      <c r="F55" s="206">
        <v>20</v>
      </c>
      <c r="G55" s="206">
        <v>20</v>
      </c>
      <c r="H55" s="206">
        <v>20</v>
      </c>
      <c r="I55" s="206">
        <v>20</v>
      </c>
      <c r="J55" s="205">
        <v>10</v>
      </c>
      <c r="K55" s="205"/>
      <c r="L55" s="205"/>
      <c r="M55" s="205"/>
      <c r="N55" s="205"/>
      <c r="O55" s="205"/>
      <c r="P55" s="205"/>
      <c r="R55" s="8">
        <f t="shared" si="7"/>
        <v>100</v>
      </c>
    </row>
    <row r="57" spans="1:18" ht="13.5" thickBot="1" x14ac:dyDescent="0.25">
      <c r="A57" s="207" t="s">
        <v>2195</v>
      </c>
      <c r="B57" s="208">
        <v>7</v>
      </c>
      <c r="C57" s="209"/>
      <c r="D57" s="210"/>
      <c r="E57" s="196">
        <v>1</v>
      </c>
      <c r="F57" s="196">
        <v>2</v>
      </c>
      <c r="G57" s="196">
        <v>3</v>
      </c>
      <c r="H57" s="196">
        <v>4</v>
      </c>
      <c r="I57" s="196">
        <v>5</v>
      </c>
      <c r="J57" s="196">
        <v>6</v>
      </c>
      <c r="K57" s="196">
        <v>7</v>
      </c>
      <c r="L57" s="196">
        <v>8</v>
      </c>
      <c r="M57" s="196">
        <v>9</v>
      </c>
      <c r="N57" s="196">
        <v>10</v>
      </c>
      <c r="O57" s="196">
        <v>11</v>
      </c>
      <c r="P57" s="196">
        <v>12</v>
      </c>
    </row>
    <row r="58" spans="1:18" ht="13.5" thickTop="1" x14ac:dyDescent="0.2">
      <c r="A58" s="211" t="str">
        <f t="shared" ref="A58:A69" si="8">CONCATENATE($B$57,"|",B58)</f>
        <v>7|1</v>
      </c>
      <c r="B58" s="198">
        <v>1</v>
      </c>
      <c r="C58" s="199" t="s">
        <v>1839</v>
      </c>
      <c r="D58" s="200">
        <v>1</v>
      </c>
      <c r="E58" s="201">
        <v>30</v>
      </c>
      <c r="F58" s="201">
        <v>30</v>
      </c>
      <c r="G58" s="201">
        <v>30</v>
      </c>
      <c r="H58" s="201">
        <v>10</v>
      </c>
      <c r="I58" s="201"/>
      <c r="J58" s="202"/>
      <c r="K58" s="202"/>
      <c r="L58" s="202"/>
      <c r="M58" s="202"/>
      <c r="N58" s="202"/>
      <c r="O58" s="202"/>
      <c r="P58" s="202"/>
      <c r="R58" s="8">
        <f t="shared" ref="R58:R69" si="9">SUM(E58:P58)</f>
        <v>100</v>
      </c>
    </row>
    <row r="59" spans="1:18" x14ac:dyDescent="0.2">
      <c r="A59" s="203" t="str">
        <f t="shared" si="8"/>
        <v>7|2</v>
      </c>
      <c r="B59" s="204" t="s">
        <v>1841</v>
      </c>
      <c r="C59" s="199" t="s">
        <v>1842</v>
      </c>
      <c r="D59" s="200">
        <v>2</v>
      </c>
      <c r="E59" s="201">
        <v>20</v>
      </c>
      <c r="F59" s="201">
        <v>20</v>
      </c>
      <c r="G59" s="201">
        <v>20</v>
      </c>
      <c r="H59" s="201">
        <v>10</v>
      </c>
      <c r="I59" s="201">
        <v>10</v>
      </c>
      <c r="J59" s="205">
        <v>10</v>
      </c>
      <c r="K59" s="205">
        <v>10</v>
      </c>
      <c r="L59" s="205"/>
      <c r="M59" s="205"/>
      <c r="N59" s="205"/>
      <c r="O59" s="205"/>
      <c r="P59" s="205"/>
      <c r="R59" s="8">
        <f t="shared" si="9"/>
        <v>100</v>
      </c>
    </row>
    <row r="60" spans="1:18" x14ac:dyDescent="0.2">
      <c r="A60" s="203" t="str">
        <f t="shared" si="8"/>
        <v>7|3</v>
      </c>
      <c r="B60" s="204" t="s">
        <v>1844</v>
      </c>
      <c r="C60" s="199" t="s">
        <v>207</v>
      </c>
      <c r="D60" s="200">
        <v>3</v>
      </c>
      <c r="E60" s="206">
        <v>20</v>
      </c>
      <c r="F60" s="206">
        <v>30</v>
      </c>
      <c r="G60" s="206">
        <v>30</v>
      </c>
      <c r="H60" s="206">
        <v>20</v>
      </c>
      <c r="I60" s="206"/>
      <c r="J60" s="205"/>
      <c r="K60" s="205"/>
      <c r="L60" s="205"/>
      <c r="M60" s="205"/>
      <c r="N60" s="205"/>
      <c r="O60" s="205"/>
      <c r="P60" s="205"/>
      <c r="R60" s="8">
        <f t="shared" si="9"/>
        <v>100</v>
      </c>
    </row>
    <row r="61" spans="1:18" x14ac:dyDescent="0.2">
      <c r="A61" s="203" t="str">
        <f t="shared" si="8"/>
        <v>7|4</v>
      </c>
      <c r="B61" s="204" t="s">
        <v>1845</v>
      </c>
      <c r="C61" s="199" t="s">
        <v>1846</v>
      </c>
      <c r="D61" s="200"/>
      <c r="E61" s="206">
        <v>10</v>
      </c>
      <c r="F61" s="206">
        <v>10</v>
      </c>
      <c r="G61" s="206">
        <v>20</v>
      </c>
      <c r="H61" s="206">
        <v>20</v>
      </c>
      <c r="I61" s="206">
        <v>20</v>
      </c>
      <c r="J61" s="205">
        <v>10</v>
      </c>
      <c r="K61" s="205">
        <v>10</v>
      </c>
      <c r="L61" s="205"/>
      <c r="M61" s="205"/>
      <c r="N61" s="205"/>
      <c r="O61" s="205"/>
      <c r="P61" s="205"/>
      <c r="R61" s="8">
        <f t="shared" si="9"/>
        <v>100</v>
      </c>
    </row>
    <row r="62" spans="1:18" x14ac:dyDescent="0.2">
      <c r="A62" s="203" t="str">
        <f t="shared" si="8"/>
        <v>7|5</v>
      </c>
      <c r="B62" s="204" t="s">
        <v>1871</v>
      </c>
      <c r="C62" s="199" t="s">
        <v>1872</v>
      </c>
      <c r="D62" s="200">
        <v>4</v>
      </c>
      <c r="E62" s="206">
        <v>5</v>
      </c>
      <c r="F62" s="206">
        <v>10</v>
      </c>
      <c r="G62" s="206">
        <v>20</v>
      </c>
      <c r="H62" s="206">
        <v>20</v>
      </c>
      <c r="I62" s="206">
        <v>20</v>
      </c>
      <c r="J62" s="205">
        <v>15</v>
      </c>
      <c r="K62" s="205">
        <v>10</v>
      </c>
      <c r="L62" s="205"/>
      <c r="M62" s="205"/>
      <c r="N62" s="205"/>
      <c r="O62" s="205"/>
      <c r="P62" s="205"/>
      <c r="R62" s="8">
        <f t="shared" si="9"/>
        <v>100</v>
      </c>
    </row>
    <row r="63" spans="1:18" x14ac:dyDescent="0.2">
      <c r="A63" s="203" t="str">
        <f t="shared" si="8"/>
        <v>7|6</v>
      </c>
      <c r="B63" s="204" t="s">
        <v>1877</v>
      </c>
      <c r="C63" s="199" t="s">
        <v>236</v>
      </c>
      <c r="D63" s="200">
        <v>5</v>
      </c>
      <c r="E63" s="206"/>
      <c r="F63" s="206"/>
      <c r="G63" s="206">
        <v>30</v>
      </c>
      <c r="H63" s="206">
        <v>40</v>
      </c>
      <c r="I63" s="206">
        <v>30</v>
      </c>
      <c r="J63" s="205"/>
      <c r="K63" s="205"/>
      <c r="L63" s="205"/>
      <c r="M63" s="205"/>
      <c r="N63" s="205"/>
      <c r="O63" s="205"/>
      <c r="P63" s="205"/>
      <c r="R63" s="8">
        <f t="shared" si="9"/>
        <v>100</v>
      </c>
    </row>
    <row r="64" spans="1:18" x14ac:dyDescent="0.2">
      <c r="A64" s="203" t="str">
        <f t="shared" si="8"/>
        <v>7|7</v>
      </c>
      <c r="B64" s="204" t="s">
        <v>1889</v>
      </c>
      <c r="C64" s="199" t="s">
        <v>1890</v>
      </c>
      <c r="D64" s="200">
        <v>3</v>
      </c>
      <c r="E64" s="206"/>
      <c r="F64" s="206"/>
      <c r="G64" s="206">
        <v>20</v>
      </c>
      <c r="H64" s="206">
        <v>20</v>
      </c>
      <c r="I64" s="206">
        <v>20</v>
      </c>
      <c r="J64" s="205">
        <v>20</v>
      </c>
      <c r="K64" s="205">
        <v>20</v>
      </c>
      <c r="L64" s="205"/>
      <c r="M64" s="205"/>
      <c r="N64" s="205"/>
      <c r="O64" s="205"/>
      <c r="P64" s="205"/>
      <c r="R64" s="8">
        <f t="shared" si="9"/>
        <v>100</v>
      </c>
    </row>
    <row r="65" spans="1:18" x14ac:dyDescent="0.2">
      <c r="A65" s="203" t="str">
        <f t="shared" si="8"/>
        <v>7|8</v>
      </c>
      <c r="B65" s="204" t="s">
        <v>1894</v>
      </c>
      <c r="C65" s="199" t="s">
        <v>2193</v>
      </c>
      <c r="D65" s="200">
        <v>5</v>
      </c>
      <c r="E65" s="206">
        <v>10</v>
      </c>
      <c r="F65" s="206">
        <v>10</v>
      </c>
      <c r="G65" s="206">
        <v>10</v>
      </c>
      <c r="H65" s="206">
        <v>20</v>
      </c>
      <c r="I65" s="206">
        <v>20</v>
      </c>
      <c r="J65" s="205">
        <v>20</v>
      </c>
      <c r="K65" s="205">
        <v>10</v>
      </c>
      <c r="L65" s="205"/>
      <c r="M65" s="205"/>
      <c r="N65" s="205"/>
      <c r="O65" s="205"/>
      <c r="P65" s="205"/>
      <c r="R65" s="8">
        <f t="shared" si="9"/>
        <v>100</v>
      </c>
    </row>
    <row r="66" spans="1:18" x14ac:dyDescent="0.2">
      <c r="A66" s="203" t="str">
        <f t="shared" si="8"/>
        <v>7|9</v>
      </c>
      <c r="B66" s="204" t="s">
        <v>1949</v>
      </c>
      <c r="C66" s="199" t="s">
        <v>2196</v>
      </c>
      <c r="D66" s="200">
        <v>6</v>
      </c>
      <c r="E66" s="206">
        <v>10</v>
      </c>
      <c r="F66" s="206">
        <v>10</v>
      </c>
      <c r="G66" s="206">
        <v>20</v>
      </c>
      <c r="H66" s="206">
        <v>20</v>
      </c>
      <c r="I66" s="206">
        <v>20</v>
      </c>
      <c r="J66" s="205">
        <v>10</v>
      </c>
      <c r="K66" s="205">
        <v>10</v>
      </c>
      <c r="L66" s="205"/>
      <c r="M66" s="205"/>
      <c r="N66" s="205"/>
      <c r="O66" s="205"/>
      <c r="P66" s="205"/>
      <c r="R66" s="8">
        <f t="shared" si="9"/>
        <v>100</v>
      </c>
    </row>
    <row r="67" spans="1:18" x14ac:dyDescent="0.2">
      <c r="A67" s="203" t="str">
        <f t="shared" si="8"/>
        <v>7|10</v>
      </c>
      <c r="B67" s="204" t="s">
        <v>2053</v>
      </c>
      <c r="C67" s="199" t="s">
        <v>2197</v>
      </c>
      <c r="D67" s="200">
        <v>6</v>
      </c>
      <c r="E67" s="206"/>
      <c r="F67" s="206"/>
      <c r="G67" s="206">
        <v>20</v>
      </c>
      <c r="H67" s="206">
        <v>20</v>
      </c>
      <c r="I67" s="206">
        <v>20</v>
      </c>
      <c r="J67" s="205">
        <v>20</v>
      </c>
      <c r="K67" s="205">
        <v>20</v>
      </c>
      <c r="L67" s="205"/>
      <c r="M67" s="205"/>
      <c r="N67" s="205"/>
      <c r="O67" s="205"/>
      <c r="P67" s="205"/>
      <c r="R67" s="8">
        <f t="shared" si="9"/>
        <v>100</v>
      </c>
    </row>
    <row r="68" spans="1:18" x14ac:dyDescent="0.2">
      <c r="A68" s="203" t="str">
        <f t="shared" si="8"/>
        <v>7|11</v>
      </c>
      <c r="B68" s="204" t="s">
        <v>2106</v>
      </c>
      <c r="C68" s="199" t="s">
        <v>2105</v>
      </c>
      <c r="D68" s="200"/>
      <c r="E68" s="206">
        <v>5</v>
      </c>
      <c r="F68" s="206">
        <v>5</v>
      </c>
      <c r="G68" s="206">
        <v>20</v>
      </c>
      <c r="H68" s="206">
        <v>20</v>
      </c>
      <c r="I68" s="206">
        <v>20</v>
      </c>
      <c r="J68" s="205">
        <v>20</v>
      </c>
      <c r="K68" s="205">
        <v>10</v>
      </c>
      <c r="L68" s="205"/>
      <c r="M68" s="205"/>
      <c r="N68" s="205"/>
      <c r="O68" s="205"/>
      <c r="P68" s="205"/>
      <c r="R68" s="8">
        <f t="shared" si="9"/>
        <v>100</v>
      </c>
    </row>
    <row r="69" spans="1:18" x14ac:dyDescent="0.2">
      <c r="A69" s="203" t="str">
        <f t="shared" si="8"/>
        <v>7|12</v>
      </c>
      <c r="B69" s="204" t="s">
        <v>2118</v>
      </c>
      <c r="C69" s="199" t="s">
        <v>2122</v>
      </c>
      <c r="D69" s="200"/>
      <c r="E69" s="206">
        <v>10</v>
      </c>
      <c r="F69" s="206">
        <v>10</v>
      </c>
      <c r="G69" s="206">
        <v>20</v>
      </c>
      <c r="H69" s="206">
        <v>20</v>
      </c>
      <c r="I69" s="206">
        <v>20</v>
      </c>
      <c r="J69" s="205">
        <v>10</v>
      </c>
      <c r="K69" s="205">
        <v>10</v>
      </c>
      <c r="L69" s="205"/>
      <c r="M69" s="205"/>
      <c r="N69" s="205"/>
      <c r="O69" s="205"/>
      <c r="P69" s="205"/>
      <c r="R69" s="8">
        <f t="shared" si="9"/>
        <v>100</v>
      </c>
    </row>
    <row r="71" spans="1:18" ht="13.5" thickBot="1" x14ac:dyDescent="0.25">
      <c r="A71" s="207" t="s">
        <v>2195</v>
      </c>
      <c r="B71" s="208">
        <v>8</v>
      </c>
      <c r="C71" s="209"/>
      <c r="D71" s="210"/>
      <c r="E71" s="196">
        <v>1</v>
      </c>
      <c r="F71" s="196">
        <v>2</v>
      </c>
      <c r="G71" s="196">
        <v>3</v>
      </c>
      <c r="H71" s="196">
        <v>4</v>
      </c>
      <c r="I71" s="196">
        <v>5</v>
      </c>
      <c r="J71" s="196">
        <v>6</v>
      </c>
      <c r="K71" s="196">
        <v>7</v>
      </c>
      <c r="L71" s="196">
        <v>8</v>
      </c>
      <c r="M71" s="196">
        <v>9</v>
      </c>
      <c r="N71" s="196">
        <v>10</v>
      </c>
      <c r="O71" s="196">
        <v>11</v>
      </c>
      <c r="P71" s="196">
        <v>12</v>
      </c>
    </row>
    <row r="72" spans="1:18" ht="13.5" thickTop="1" x14ac:dyDescent="0.2">
      <c r="A72" s="211" t="str">
        <f t="shared" ref="A72:A83" si="10">CONCATENATE($B$71,"|",B72)</f>
        <v>8|1</v>
      </c>
      <c r="B72" s="198">
        <v>1</v>
      </c>
      <c r="C72" s="199" t="s">
        <v>1839</v>
      </c>
      <c r="D72" s="200">
        <v>1</v>
      </c>
      <c r="E72" s="201">
        <v>20</v>
      </c>
      <c r="F72" s="201">
        <v>30</v>
      </c>
      <c r="G72" s="201">
        <v>30</v>
      </c>
      <c r="H72" s="201">
        <v>20</v>
      </c>
      <c r="I72" s="201"/>
      <c r="J72" s="202"/>
      <c r="K72" s="202"/>
      <c r="L72" s="202"/>
      <c r="M72" s="202"/>
      <c r="N72" s="202"/>
      <c r="O72" s="202"/>
      <c r="P72" s="202"/>
      <c r="R72" s="8">
        <f t="shared" ref="R72:R83" si="11">SUM(E72:P72)</f>
        <v>100</v>
      </c>
    </row>
    <row r="73" spans="1:18" x14ac:dyDescent="0.2">
      <c r="A73" s="203" t="str">
        <f t="shared" si="10"/>
        <v>8|2</v>
      </c>
      <c r="B73" s="204" t="s">
        <v>1841</v>
      </c>
      <c r="C73" s="199" t="s">
        <v>1842</v>
      </c>
      <c r="D73" s="200">
        <v>2</v>
      </c>
      <c r="E73" s="201">
        <v>10</v>
      </c>
      <c r="F73" s="201">
        <v>20</v>
      </c>
      <c r="G73" s="201">
        <v>20</v>
      </c>
      <c r="H73" s="201">
        <v>10</v>
      </c>
      <c r="I73" s="201">
        <v>10</v>
      </c>
      <c r="J73" s="205">
        <v>10</v>
      </c>
      <c r="K73" s="205">
        <v>10</v>
      </c>
      <c r="L73" s="205">
        <v>10</v>
      </c>
      <c r="M73" s="205"/>
      <c r="N73" s="205"/>
      <c r="O73" s="205"/>
      <c r="P73" s="205"/>
      <c r="R73" s="8">
        <f t="shared" si="11"/>
        <v>100</v>
      </c>
    </row>
    <row r="74" spans="1:18" x14ac:dyDescent="0.2">
      <c r="A74" s="203" t="str">
        <f t="shared" si="10"/>
        <v>8|3</v>
      </c>
      <c r="B74" s="204" t="s">
        <v>1844</v>
      </c>
      <c r="C74" s="199" t="s">
        <v>207</v>
      </c>
      <c r="D74" s="200">
        <v>3</v>
      </c>
      <c r="E74" s="206">
        <v>20</v>
      </c>
      <c r="F74" s="206">
        <v>20</v>
      </c>
      <c r="G74" s="206">
        <v>30</v>
      </c>
      <c r="H74" s="206">
        <v>20</v>
      </c>
      <c r="I74" s="206">
        <v>10</v>
      </c>
      <c r="J74" s="205"/>
      <c r="K74" s="205"/>
      <c r="L74" s="205"/>
      <c r="M74" s="205"/>
      <c r="N74" s="205"/>
      <c r="O74" s="205"/>
      <c r="P74" s="205"/>
      <c r="R74" s="8">
        <f t="shared" si="11"/>
        <v>100</v>
      </c>
    </row>
    <row r="75" spans="1:18" x14ac:dyDescent="0.2">
      <c r="A75" s="203" t="str">
        <f t="shared" si="10"/>
        <v>8|4</v>
      </c>
      <c r="B75" s="204" t="s">
        <v>1845</v>
      </c>
      <c r="C75" s="199" t="s">
        <v>1846</v>
      </c>
      <c r="D75" s="200">
        <v>4</v>
      </c>
      <c r="E75" s="206">
        <v>10</v>
      </c>
      <c r="F75" s="206">
        <v>10</v>
      </c>
      <c r="G75" s="206">
        <v>10</v>
      </c>
      <c r="H75" s="206">
        <v>20</v>
      </c>
      <c r="I75" s="206">
        <v>20</v>
      </c>
      <c r="J75" s="205">
        <v>10</v>
      </c>
      <c r="K75" s="205">
        <v>10</v>
      </c>
      <c r="L75" s="205">
        <v>10</v>
      </c>
      <c r="M75" s="205"/>
      <c r="N75" s="205"/>
      <c r="O75" s="205"/>
      <c r="P75" s="205"/>
      <c r="R75" s="8">
        <f t="shared" si="11"/>
        <v>100</v>
      </c>
    </row>
    <row r="76" spans="1:18" x14ac:dyDescent="0.2">
      <c r="A76" s="203" t="str">
        <f t="shared" si="10"/>
        <v>8|5</v>
      </c>
      <c r="B76" s="204" t="s">
        <v>1871</v>
      </c>
      <c r="C76" s="199" t="s">
        <v>1872</v>
      </c>
      <c r="D76" s="200">
        <v>5</v>
      </c>
      <c r="E76" s="206">
        <v>5</v>
      </c>
      <c r="F76" s="206">
        <v>10</v>
      </c>
      <c r="G76" s="206">
        <v>20</v>
      </c>
      <c r="H76" s="206">
        <v>20</v>
      </c>
      <c r="I76" s="206">
        <v>15</v>
      </c>
      <c r="J76" s="205">
        <v>10</v>
      </c>
      <c r="K76" s="205">
        <v>10</v>
      </c>
      <c r="L76" s="205">
        <v>10</v>
      </c>
      <c r="M76" s="205"/>
      <c r="N76" s="205"/>
      <c r="O76" s="205"/>
      <c r="P76" s="205"/>
      <c r="R76" s="8">
        <f t="shared" si="11"/>
        <v>100</v>
      </c>
    </row>
    <row r="77" spans="1:18" x14ac:dyDescent="0.2">
      <c r="A77" s="203" t="str">
        <f t="shared" si="10"/>
        <v>8|6</v>
      </c>
      <c r="B77" s="204" t="s">
        <v>1877</v>
      </c>
      <c r="C77" s="199" t="s">
        <v>236</v>
      </c>
      <c r="D77" s="200"/>
      <c r="E77" s="206"/>
      <c r="F77" s="206"/>
      <c r="G77" s="206">
        <v>30</v>
      </c>
      <c r="H77" s="206">
        <v>30</v>
      </c>
      <c r="I77" s="206">
        <v>30</v>
      </c>
      <c r="J77" s="205">
        <v>10</v>
      </c>
      <c r="K77" s="205"/>
      <c r="L77" s="205"/>
      <c r="M77" s="205"/>
      <c r="N77" s="205"/>
      <c r="O77" s="205"/>
      <c r="P77" s="205"/>
      <c r="R77" s="8">
        <f t="shared" si="11"/>
        <v>100</v>
      </c>
    </row>
    <row r="78" spans="1:18" x14ac:dyDescent="0.2">
      <c r="A78" s="203" t="str">
        <f t="shared" si="10"/>
        <v>8|7</v>
      </c>
      <c r="B78" s="204" t="s">
        <v>1889</v>
      </c>
      <c r="C78" s="199" t="s">
        <v>1890</v>
      </c>
      <c r="D78" s="200">
        <v>3</v>
      </c>
      <c r="E78" s="206"/>
      <c r="F78" s="206"/>
      <c r="G78" s="206">
        <v>10</v>
      </c>
      <c r="H78" s="206">
        <v>20</v>
      </c>
      <c r="I78" s="206">
        <v>20</v>
      </c>
      <c r="J78" s="205">
        <v>20</v>
      </c>
      <c r="K78" s="205">
        <v>20</v>
      </c>
      <c r="L78" s="205">
        <v>10</v>
      </c>
      <c r="M78" s="205"/>
      <c r="N78" s="205"/>
      <c r="O78" s="205"/>
      <c r="P78" s="205"/>
      <c r="R78" s="8">
        <f t="shared" si="11"/>
        <v>100</v>
      </c>
    </row>
    <row r="79" spans="1:18" x14ac:dyDescent="0.2">
      <c r="A79" s="203" t="str">
        <f t="shared" si="10"/>
        <v>8|8</v>
      </c>
      <c r="B79" s="204" t="s">
        <v>1894</v>
      </c>
      <c r="C79" s="199" t="s">
        <v>2193</v>
      </c>
      <c r="D79" s="200">
        <v>5</v>
      </c>
      <c r="E79" s="206">
        <v>10</v>
      </c>
      <c r="F79" s="206">
        <v>10</v>
      </c>
      <c r="G79" s="206">
        <v>10</v>
      </c>
      <c r="H79" s="206">
        <v>10</v>
      </c>
      <c r="I79" s="206">
        <v>20</v>
      </c>
      <c r="J79" s="205">
        <v>20</v>
      </c>
      <c r="K79" s="205">
        <v>10</v>
      </c>
      <c r="L79" s="205">
        <v>10</v>
      </c>
      <c r="M79" s="205"/>
      <c r="N79" s="205"/>
      <c r="O79" s="205"/>
      <c r="P79" s="205"/>
      <c r="R79" s="8">
        <f t="shared" si="11"/>
        <v>100</v>
      </c>
    </row>
    <row r="80" spans="1:18" x14ac:dyDescent="0.2">
      <c r="A80" s="203" t="str">
        <f t="shared" si="10"/>
        <v>8|9</v>
      </c>
      <c r="B80" s="204" t="s">
        <v>1949</v>
      </c>
      <c r="C80" s="199" t="s">
        <v>2196</v>
      </c>
      <c r="D80" s="200">
        <v>6</v>
      </c>
      <c r="E80" s="206">
        <v>10</v>
      </c>
      <c r="F80" s="206">
        <v>10</v>
      </c>
      <c r="G80" s="206">
        <v>10</v>
      </c>
      <c r="H80" s="206">
        <v>20</v>
      </c>
      <c r="I80" s="206">
        <v>20</v>
      </c>
      <c r="J80" s="205">
        <v>10</v>
      </c>
      <c r="K80" s="205">
        <v>10</v>
      </c>
      <c r="L80" s="205">
        <v>10</v>
      </c>
      <c r="M80" s="205"/>
      <c r="N80" s="205"/>
      <c r="O80" s="205"/>
      <c r="P80" s="205"/>
      <c r="R80" s="8">
        <f t="shared" si="11"/>
        <v>100</v>
      </c>
    </row>
    <row r="81" spans="1:18" x14ac:dyDescent="0.2">
      <c r="A81" s="203" t="str">
        <f t="shared" si="10"/>
        <v>8|10</v>
      </c>
      <c r="B81" s="204" t="s">
        <v>2053</v>
      </c>
      <c r="C81" s="199" t="s">
        <v>2197</v>
      </c>
      <c r="D81" s="200">
        <v>6</v>
      </c>
      <c r="E81" s="206"/>
      <c r="F81" s="206"/>
      <c r="G81" s="206">
        <v>10</v>
      </c>
      <c r="H81" s="206">
        <v>20</v>
      </c>
      <c r="I81" s="206">
        <v>20</v>
      </c>
      <c r="J81" s="205">
        <v>20</v>
      </c>
      <c r="K81" s="205">
        <v>20</v>
      </c>
      <c r="L81" s="205">
        <v>10</v>
      </c>
      <c r="M81" s="205"/>
      <c r="N81" s="205"/>
      <c r="O81" s="205"/>
      <c r="P81" s="205"/>
      <c r="R81" s="8">
        <f t="shared" si="11"/>
        <v>100</v>
      </c>
    </row>
    <row r="82" spans="1:18" x14ac:dyDescent="0.2">
      <c r="A82" s="203" t="str">
        <f t="shared" si="10"/>
        <v>8|11</v>
      </c>
      <c r="B82" s="204" t="s">
        <v>2106</v>
      </c>
      <c r="C82" s="199" t="s">
        <v>2105</v>
      </c>
      <c r="D82" s="200"/>
      <c r="E82" s="206">
        <v>5</v>
      </c>
      <c r="F82" s="206">
        <v>5</v>
      </c>
      <c r="G82" s="206">
        <v>10</v>
      </c>
      <c r="H82" s="206">
        <v>20</v>
      </c>
      <c r="I82" s="206">
        <v>20</v>
      </c>
      <c r="J82" s="205">
        <v>20</v>
      </c>
      <c r="K82" s="205">
        <v>10</v>
      </c>
      <c r="L82" s="205">
        <v>10</v>
      </c>
      <c r="M82" s="205"/>
      <c r="N82" s="205"/>
      <c r="O82" s="205"/>
      <c r="P82" s="205"/>
      <c r="R82" s="8">
        <f t="shared" si="11"/>
        <v>100</v>
      </c>
    </row>
    <row r="83" spans="1:18" x14ac:dyDescent="0.2">
      <c r="A83" s="203" t="str">
        <f t="shared" si="10"/>
        <v>8|12</v>
      </c>
      <c r="B83" s="204" t="s">
        <v>2118</v>
      </c>
      <c r="C83" s="199" t="s">
        <v>2122</v>
      </c>
      <c r="D83" s="200"/>
      <c r="E83" s="206">
        <v>10</v>
      </c>
      <c r="F83" s="206">
        <v>10</v>
      </c>
      <c r="G83" s="206">
        <v>10</v>
      </c>
      <c r="H83" s="206">
        <v>20</v>
      </c>
      <c r="I83" s="206">
        <v>20</v>
      </c>
      <c r="J83" s="205">
        <v>10</v>
      </c>
      <c r="K83" s="205">
        <v>10</v>
      </c>
      <c r="L83" s="205">
        <v>10</v>
      </c>
      <c r="M83" s="205"/>
      <c r="N83" s="205"/>
      <c r="O83" s="205"/>
      <c r="P83" s="205"/>
      <c r="R83" s="8">
        <f t="shared" si="11"/>
        <v>100</v>
      </c>
    </row>
    <row r="85" spans="1:18" ht="13.5" thickBot="1" x14ac:dyDescent="0.25">
      <c r="A85" s="207" t="s">
        <v>2195</v>
      </c>
      <c r="B85" s="208">
        <v>9</v>
      </c>
      <c r="C85" s="209"/>
      <c r="D85" s="210"/>
      <c r="E85" s="196">
        <v>1</v>
      </c>
      <c r="F85" s="196">
        <v>2</v>
      </c>
      <c r="G85" s="196">
        <v>3</v>
      </c>
      <c r="H85" s="196">
        <v>4</v>
      </c>
      <c r="I85" s="196">
        <v>5</v>
      </c>
      <c r="J85" s="196">
        <v>6</v>
      </c>
      <c r="K85" s="196">
        <v>7</v>
      </c>
      <c r="L85" s="196">
        <v>8</v>
      </c>
      <c r="M85" s="196">
        <v>9</v>
      </c>
      <c r="N85" s="196">
        <v>10</v>
      </c>
      <c r="O85" s="196">
        <v>11</v>
      </c>
      <c r="P85" s="196">
        <v>12</v>
      </c>
    </row>
    <row r="86" spans="1:18" ht="13.5" thickTop="1" x14ac:dyDescent="0.2">
      <c r="A86" s="211" t="str">
        <f t="shared" ref="A86:A97" si="12">CONCATENATE($B$85,"|",B86)</f>
        <v>9|1</v>
      </c>
      <c r="B86" s="198">
        <v>1</v>
      </c>
      <c r="C86" s="199" t="s">
        <v>1839</v>
      </c>
      <c r="D86" s="200">
        <v>1</v>
      </c>
      <c r="E86" s="201">
        <v>20</v>
      </c>
      <c r="F86" s="201">
        <v>30</v>
      </c>
      <c r="G86" s="201">
        <v>20</v>
      </c>
      <c r="H86" s="201">
        <v>20</v>
      </c>
      <c r="I86" s="201">
        <v>10</v>
      </c>
      <c r="J86" s="202"/>
      <c r="K86" s="202"/>
      <c r="L86" s="202"/>
      <c r="M86" s="202"/>
      <c r="N86" s="202"/>
      <c r="O86" s="202"/>
      <c r="P86" s="202"/>
      <c r="R86" s="8">
        <f t="shared" ref="R86:R97" si="13">SUM(E86:P86)</f>
        <v>100</v>
      </c>
    </row>
    <row r="87" spans="1:18" x14ac:dyDescent="0.2">
      <c r="A87" s="203" t="str">
        <f t="shared" si="12"/>
        <v>9|2</v>
      </c>
      <c r="B87" s="204" t="s">
        <v>1841</v>
      </c>
      <c r="C87" s="199" t="s">
        <v>1842</v>
      </c>
      <c r="D87" s="200">
        <v>2</v>
      </c>
      <c r="E87" s="201">
        <v>10</v>
      </c>
      <c r="F87" s="201">
        <v>20</v>
      </c>
      <c r="G87" s="201">
        <v>20</v>
      </c>
      <c r="H87" s="201">
        <v>10</v>
      </c>
      <c r="I87" s="201">
        <v>10</v>
      </c>
      <c r="J87" s="205">
        <v>10</v>
      </c>
      <c r="K87" s="205">
        <v>10</v>
      </c>
      <c r="L87" s="205">
        <v>10</v>
      </c>
      <c r="M87" s="205"/>
      <c r="N87" s="205"/>
      <c r="O87" s="205"/>
      <c r="P87" s="205"/>
      <c r="R87" s="8">
        <f t="shared" si="13"/>
        <v>100</v>
      </c>
    </row>
    <row r="88" spans="1:18" x14ac:dyDescent="0.2">
      <c r="A88" s="203" t="str">
        <f t="shared" si="12"/>
        <v>9|3</v>
      </c>
      <c r="B88" s="204" t="s">
        <v>1844</v>
      </c>
      <c r="C88" s="199" t="s">
        <v>207</v>
      </c>
      <c r="D88" s="200">
        <v>3</v>
      </c>
      <c r="E88" s="206">
        <v>20</v>
      </c>
      <c r="F88" s="206">
        <v>20</v>
      </c>
      <c r="G88" s="206">
        <v>30</v>
      </c>
      <c r="H88" s="206">
        <v>20</v>
      </c>
      <c r="I88" s="206">
        <v>10</v>
      </c>
      <c r="J88" s="205"/>
      <c r="K88" s="205"/>
      <c r="L88" s="205"/>
      <c r="M88" s="205"/>
      <c r="N88" s="205"/>
      <c r="O88" s="205"/>
      <c r="P88" s="205"/>
      <c r="R88" s="8">
        <f t="shared" si="13"/>
        <v>100</v>
      </c>
    </row>
    <row r="89" spans="1:18" x14ac:dyDescent="0.2">
      <c r="A89" s="203" t="str">
        <f t="shared" si="12"/>
        <v>9|4</v>
      </c>
      <c r="B89" s="204" t="s">
        <v>1845</v>
      </c>
      <c r="C89" s="199" t="s">
        <v>1846</v>
      </c>
      <c r="D89" s="200">
        <v>4</v>
      </c>
      <c r="E89" s="206">
        <v>10</v>
      </c>
      <c r="F89" s="206">
        <v>10</v>
      </c>
      <c r="G89" s="206">
        <v>10</v>
      </c>
      <c r="H89" s="206">
        <v>10</v>
      </c>
      <c r="I89" s="206">
        <v>20</v>
      </c>
      <c r="J89" s="205">
        <v>10</v>
      </c>
      <c r="K89" s="205">
        <v>10</v>
      </c>
      <c r="L89" s="205">
        <v>10</v>
      </c>
      <c r="M89" s="205">
        <v>10</v>
      </c>
      <c r="N89" s="205"/>
      <c r="O89" s="205"/>
      <c r="P89" s="205"/>
      <c r="R89" s="8">
        <f t="shared" si="13"/>
        <v>100</v>
      </c>
    </row>
    <row r="90" spans="1:18" x14ac:dyDescent="0.2">
      <c r="A90" s="203" t="str">
        <f t="shared" si="12"/>
        <v>9|5</v>
      </c>
      <c r="B90" s="204" t="s">
        <v>1871</v>
      </c>
      <c r="C90" s="199" t="s">
        <v>1872</v>
      </c>
      <c r="D90" s="200">
        <v>5</v>
      </c>
      <c r="E90" s="206">
        <v>5</v>
      </c>
      <c r="F90" s="206">
        <v>10</v>
      </c>
      <c r="G90" s="206">
        <v>10</v>
      </c>
      <c r="H90" s="206">
        <v>20</v>
      </c>
      <c r="I90" s="206">
        <v>15</v>
      </c>
      <c r="J90" s="205">
        <v>10</v>
      </c>
      <c r="K90" s="205">
        <v>10</v>
      </c>
      <c r="L90" s="205">
        <v>10</v>
      </c>
      <c r="M90" s="205">
        <v>10</v>
      </c>
      <c r="N90" s="205"/>
      <c r="O90" s="205"/>
      <c r="P90" s="205"/>
      <c r="R90" s="8">
        <f t="shared" si="13"/>
        <v>100</v>
      </c>
    </row>
    <row r="91" spans="1:18" x14ac:dyDescent="0.2">
      <c r="A91" s="203" t="str">
        <f t="shared" si="12"/>
        <v>9|6</v>
      </c>
      <c r="B91" s="204" t="s">
        <v>1877</v>
      </c>
      <c r="C91" s="199" t="s">
        <v>236</v>
      </c>
      <c r="D91" s="200"/>
      <c r="E91" s="206"/>
      <c r="F91" s="206"/>
      <c r="G91" s="206">
        <v>20</v>
      </c>
      <c r="H91" s="206">
        <v>20</v>
      </c>
      <c r="I91" s="206">
        <v>20</v>
      </c>
      <c r="J91" s="205">
        <v>20</v>
      </c>
      <c r="K91" s="205">
        <v>20</v>
      </c>
      <c r="L91" s="205"/>
      <c r="M91" s="205"/>
      <c r="N91" s="205"/>
      <c r="O91" s="205"/>
      <c r="P91" s="205"/>
      <c r="R91" s="8">
        <f t="shared" si="13"/>
        <v>100</v>
      </c>
    </row>
    <row r="92" spans="1:18" x14ac:dyDescent="0.2">
      <c r="A92" s="203" t="str">
        <f t="shared" si="12"/>
        <v>9|7</v>
      </c>
      <c r="B92" s="204" t="s">
        <v>1889</v>
      </c>
      <c r="C92" s="199" t="s">
        <v>1890</v>
      </c>
      <c r="D92" s="200">
        <v>3</v>
      </c>
      <c r="E92" s="206"/>
      <c r="F92" s="206"/>
      <c r="G92" s="206">
        <v>10</v>
      </c>
      <c r="H92" s="206">
        <v>10</v>
      </c>
      <c r="I92" s="206">
        <v>20</v>
      </c>
      <c r="J92" s="205">
        <v>20</v>
      </c>
      <c r="K92" s="205">
        <v>20</v>
      </c>
      <c r="L92" s="205">
        <v>10</v>
      </c>
      <c r="M92" s="205">
        <v>10</v>
      </c>
      <c r="N92" s="205"/>
      <c r="O92" s="205"/>
      <c r="P92" s="205"/>
      <c r="R92" s="8">
        <f t="shared" si="13"/>
        <v>100</v>
      </c>
    </row>
    <row r="93" spans="1:18" x14ac:dyDescent="0.2">
      <c r="A93" s="203" t="str">
        <f t="shared" si="12"/>
        <v>9|8</v>
      </c>
      <c r="B93" s="204" t="s">
        <v>1894</v>
      </c>
      <c r="C93" s="199" t="s">
        <v>2193</v>
      </c>
      <c r="D93" s="200">
        <v>5</v>
      </c>
      <c r="E93" s="206">
        <v>10</v>
      </c>
      <c r="F93" s="206">
        <v>10</v>
      </c>
      <c r="G93" s="206">
        <v>10</v>
      </c>
      <c r="H93" s="206">
        <v>10</v>
      </c>
      <c r="I93" s="206">
        <v>10</v>
      </c>
      <c r="J93" s="205">
        <v>20</v>
      </c>
      <c r="K93" s="205">
        <v>10</v>
      </c>
      <c r="L93" s="205">
        <v>10</v>
      </c>
      <c r="M93" s="205">
        <v>10</v>
      </c>
      <c r="N93" s="205"/>
      <c r="O93" s="205"/>
      <c r="P93" s="205"/>
      <c r="R93" s="8">
        <f t="shared" si="13"/>
        <v>100</v>
      </c>
    </row>
    <row r="94" spans="1:18" x14ac:dyDescent="0.2">
      <c r="A94" s="203" t="str">
        <f t="shared" si="12"/>
        <v>9|9</v>
      </c>
      <c r="B94" s="204" t="s">
        <v>1949</v>
      </c>
      <c r="C94" s="199" t="s">
        <v>2196</v>
      </c>
      <c r="D94" s="200">
        <v>6</v>
      </c>
      <c r="E94" s="206">
        <v>10</v>
      </c>
      <c r="F94" s="206">
        <v>10</v>
      </c>
      <c r="G94" s="206">
        <v>10</v>
      </c>
      <c r="H94" s="206">
        <v>10</v>
      </c>
      <c r="I94" s="206">
        <v>20</v>
      </c>
      <c r="J94" s="205">
        <v>10</v>
      </c>
      <c r="K94" s="205">
        <v>10</v>
      </c>
      <c r="L94" s="205">
        <v>10</v>
      </c>
      <c r="M94" s="205">
        <v>10</v>
      </c>
      <c r="N94" s="205"/>
      <c r="O94" s="205"/>
      <c r="P94" s="205"/>
      <c r="R94" s="8">
        <f t="shared" si="13"/>
        <v>100</v>
      </c>
    </row>
    <row r="95" spans="1:18" x14ac:dyDescent="0.2">
      <c r="A95" s="203" t="str">
        <f t="shared" si="12"/>
        <v>9|10</v>
      </c>
      <c r="B95" s="204" t="s">
        <v>2053</v>
      </c>
      <c r="C95" s="199" t="s">
        <v>2197</v>
      </c>
      <c r="D95" s="200">
        <v>6</v>
      </c>
      <c r="E95" s="206"/>
      <c r="F95" s="206"/>
      <c r="G95" s="206">
        <v>10</v>
      </c>
      <c r="H95" s="206">
        <v>10</v>
      </c>
      <c r="I95" s="206">
        <v>20</v>
      </c>
      <c r="J95" s="205">
        <v>20</v>
      </c>
      <c r="K95" s="205">
        <v>20</v>
      </c>
      <c r="L95" s="205">
        <v>10</v>
      </c>
      <c r="M95" s="205">
        <v>10</v>
      </c>
      <c r="N95" s="205"/>
      <c r="O95" s="205"/>
      <c r="P95" s="205"/>
      <c r="R95" s="8">
        <f t="shared" si="13"/>
        <v>100</v>
      </c>
    </row>
    <row r="96" spans="1:18" x14ac:dyDescent="0.2">
      <c r="A96" s="203" t="str">
        <f t="shared" si="12"/>
        <v>9|11</v>
      </c>
      <c r="B96" s="204" t="s">
        <v>2106</v>
      </c>
      <c r="C96" s="199" t="s">
        <v>2105</v>
      </c>
      <c r="D96" s="200"/>
      <c r="E96" s="206"/>
      <c r="F96" s="206">
        <v>5</v>
      </c>
      <c r="G96" s="206">
        <v>5</v>
      </c>
      <c r="H96" s="206">
        <v>20</v>
      </c>
      <c r="I96" s="206">
        <v>20</v>
      </c>
      <c r="J96" s="205">
        <v>20</v>
      </c>
      <c r="K96" s="205">
        <v>10</v>
      </c>
      <c r="L96" s="205">
        <v>10</v>
      </c>
      <c r="M96" s="205">
        <v>10</v>
      </c>
      <c r="N96" s="205"/>
      <c r="O96" s="205"/>
      <c r="P96" s="205"/>
      <c r="R96" s="8">
        <f t="shared" si="13"/>
        <v>100</v>
      </c>
    </row>
    <row r="97" spans="1:18" x14ac:dyDescent="0.2">
      <c r="A97" s="203" t="str">
        <f t="shared" si="12"/>
        <v>9|12</v>
      </c>
      <c r="B97" s="204" t="s">
        <v>2118</v>
      </c>
      <c r="C97" s="199" t="s">
        <v>2122</v>
      </c>
      <c r="D97" s="200"/>
      <c r="E97" s="206">
        <v>10</v>
      </c>
      <c r="F97" s="206">
        <v>10</v>
      </c>
      <c r="G97" s="206">
        <v>10</v>
      </c>
      <c r="H97" s="206">
        <v>10</v>
      </c>
      <c r="I97" s="206">
        <v>20</v>
      </c>
      <c r="J97" s="205">
        <v>10</v>
      </c>
      <c r="K97" s="205">
        <v>10</v>
      </c>
      <c r="L97" s="205">
        <v>10</v>
      </c>
      <c r="M97" s="205">
        <v>10</v>
      </c>
      <c r="N97" s="205"/>
      <c r="O97" s="205"/>
      <c r="P97" s="205"/>
      <c r="R97" s="8">
        <f t="shared" si="13"/>
        <v>100</v>
      </c>
    </row>
    <row r="99" spans="1:18" ht="13.5" thickBot="1" x14ac:dyDescent="0.25">
      <c r="A99" s="207" t="s">
        <v>2195</v>
      </c>
      <c r="B99" s="208">
        <v>10</v>
      </c>
      <c r="C99" s="209"/>
      <c r="D99" s="210"/>
      <c r="E99" s="196">
        <v>1</v>
      </c>
      <c r="F99" s="196">
        <v>2</v>
      </c>
      <c r="G99" s="196">
        <v>3</v>
      </c>
      <c r="H99" s="196">
        <v>4</v>
      </c>
      <c r="I99" s="196">
        <v>5</v>
      </c>
      <c r="J99" s="196">
        <v>6</v>
      </c>
      <c r="K99" s="196">
        <v>7</v>
      </c>
      <c r="L99" s="196">
        <v>8</v>
      </c>
      <c r="M99" s="196">
        <v>9</v>
      </c>
      <c r="N99" s="196">
        <v>10</v>
      </c>
      <c r="O99" s="196">
        <v>11</v>
      </c>
      <c r="P99" s="196">
        <v>12</v>
      </c>
    </row>
    <row r="100" spans="1:18" ht="13.5" thickTop="1" x14ac:dyDescent="0.2">
      <c r="A100" s="211" t="str">
        <f t="shared" ref="A100:A111" si="14">CONCATENATE($B$99,"|",B100)</f>
        <v>10|1</v>
      </c>
      <c r="B100" s="198">
        <v>1</v>
      </c>
      <c r="C100" s="199" t="s">
        <v>1839</v>
      </c>
      <c r="D100" s="200">
        <v>1</v>
      </c>
      <c r="E100" s="201">
        <v>20</v>
      </c>
      <c r="F100" s="201">
        <v>30</v>
      </c>
      <c r="G100" s="201">
        <v>20</v>
      </c>
      <c r="H100" s="201">
        <v>20</v>
      </c>
      <c r="I100" s="201">
        <v>10</v>
      </c>
      <c r="J100" s="202"/>
      <c r="K100" s="202"/>
      <c r="L100" s="202"/>
      <c r="M100" s="202"/>
      <c r="N100" s="202"/>
      <c r="O100" s="202"/>
      <c r="P100" s="202"/>
      <c r="R100" s="8">
        <f t="shared" ref="R100:R111" si="15">SUM(E100:P100)</f>
        <v>100</v>
      </c>
    </row>
    <row r="101" spans="1:18" x14ac:dyDescent="0.2">
      <c r="A101" s="203" t="str">
        <f t="shared" si="14"/>
        <v>10|2</v>
      </c>
      <c r="B101" s="204" t="s">
        <v>1841</v>
      </c>
      <c r="C101" s="199" t="s">
        <v>1842</v>
      </c>
      <c r="D101" s="200">
        <v>2</v>
      </c>
      <c r="E101" s="201">
        <v>10</v>
      </c>
      <c r="F101" s="201">
        <v>10</v>
      </c>
      <c r="G101" s="201">
        <v>20</v>
      </c>
      <c r="H101" s="201">
        <v>10</v>
      </c>
      <c r="I101" s="201">
        <v>10</v>
      </c>
      <c r="J101" s="205">
        <v>10</v>
      </c>
      <c r="K101" s="205">
        <v>10</v>
      </c>
      <c r="L101" s="205">
        <v>10</v>
      </c>
      <c r="M101" s="205">
        <v>10</v>
      </c>
      <c r="N101" s="205"/>
      <c r="O101" s="205"/>
      <c r="P101" s="205"/>
      <c r="R101" s="8">
        <f t="shared" si="15"/>
        <v>100</v>
      </c>
    </row>
    <row r="102" spans="1:18" x14ac:dyDescent="0.2">
      <c r="A102" s="203" t="str">
        <f t="shared" si="14"/>
        <v>10|3</v>
      </c>
      <c r="B102" s="204" t="s">
        <v>1844</v>
      </c>
      <c r="C102" s="199" t="s">
        <v>207</v>
      </c>
      <c r="D102" s="200">
        <v>3</v>
      </c>
      <c r="E102" s="206">
        <v>20</v>
      </c>
      <c r="F102" s="206">
        <v>20</v>
      </c>
      <c r="G102" s="206">
        <v>20</v>
      </c>
      <c r="H102" s="206">
        <v>20</v>
      </c>
      <c r="I102" s="206">
        <v>20</v>
      </c>
      <c r="J102" s="205"/>
      <c r="K102" s="205"/>
      <c r="L102" s="205"/>
      <c r="M102" s="205"/>
      <c r="N102" s="205"/>
      <c r="O102" s="205"/>
      <c r="P102" s="205"/>
      <c r="R102" s="8">
        <f t="shared" si="15"/>
        <v>100</v>
      </c>
    </row>
    <row r="103" spans="1:18" x14ac:dyDescent="0.2">
      <c r="A103" s="203" t="str">
        <f t="shared" si="14"/>
        <v>10|4</v>
      </c>
      <c r="B103" s="204" t="s">
        <v>1845</v>
      </c>
      <c r="C103" s="199" t="s">
        <v>1846</v>
      </c>
      <c r="D103" s="200">
        <v>4</v>
      </c>
      <c r="E103" s="206">
        <v>5</v>
      </c>
      <c r="F103" s="206">
        <v>10</v>
      </c>
      <c r="G103" s="206">
        <v>15</v>
      </c>
      <c r="H103" s="206">
        <v>10</v>
      </c>
      <c r="I103" s="206">
        <v>10</v>
      </c>
      <c r="J103" s="205">
        <v>10</v>
      </c>
      <c r="K103" s="205">
        <v>10</v>
      </c>
      <c r="L103" s="205">
        <v>10</v>
      </c>
      <c r="M103" s="205">
        <v>10</v>
      </c>
      <c r="N103" s="205">
        <v>10</v>
      </c>
      <c r="O103" s="205"/>
      <c r="P103" s="205"/>
      <c r="R103" s="8">
        <f t="shared" si="15"/>
        <v>100</v>
      </c>
    </row>
    <row r="104" spans="1:18" x14ac:dyDescent="0.2">
      <c r="A104" s="203" t="str">
        <f t="shared" si="14"/>
        <v>10|5</v>
      </c>
      <c r="B104" s="204" t="s">
        <v>1871</v>
      </c>
      <c r="C104" s="199" t="s">
        <v>1872</v>
      </c>
      <c r="D104" s="200"/>
      <c r="E104" s="206">
        <v>5</v>
      </c>
      <c r="F104" s="206">
        <v>10</v>
      </c>
      <c r="G104" s="206">
        <v>15</v>
      </c>
      <c r="H104" s="206">
        <v>10</v>
      </c>
      <c r="I104" s="206">
        <v>10</v>
      </c>
      <c r="J104" s="205">
        <v>10</v>
      </c>
      <c r="K104" s="205">
        <v>10</v>
      </c>
      <c r="L104" s="205">
        <v>10</v>
      </c>
      <c r="M104" s="205">
        <v>10</v>
      </c>
      <c r="N104" s="205">
        <v>10</v>
      </c>
      <c r="O104" s="205"/>
      <c r="P104" s="205"/>
      <c r="R104" s="8">
        <f t="shared" si="15"/>
        <v>100</v>
      </c>
    </row>
    <row r="105" spans="1:18" x14ac:dyDescent="0.2">
      <c r="A105" s="203" t="str">
        <f t="shared" si="14"/>
        <v>10|6</v>
      </c>
      <c r="B105" s="204" t="s">
        <v>1877</v>
      </c>
      <c r="C105" s="199" t="s">
        <v>236</v>
      </c>
      <c r="D105" s="200">
        <v>5</v>
      </c>
      <c r="E105" s="206"/>
      <c r="F105" s="206"/>
      <c r="G105" s="206">
        <v>20</v>
      </c>
      <c r="H105" s="206">
        <v>20</v>
      </c>
      <c r="I105" s="206">
        <v>20</v>
      </c>
      <c r="J105" s="205">
        <v>20</v>
      </c>
      <c r="K105" s="205">
        <v>20</v>
      </c>
      <c r="L105" s="205"/>
      <c r="M105" s="205"/>
      <c r="N105" s="205"/>
      <c r="O105" s="205"/>
      <c r="P105" s="205"/>
      <c r="R105" s="8">
        <f t="shared" si="15"/>
        <v>100</v>
      </c>
    </row>
    <row r="106" spans="1:18" x14ac:dyDescent="0.2">
      <c r="A106" s="203" t="str">
        <f t="shared" si="14"/>
        <v>10|7</v>
      </c>
      <c r="B106" s="204" t="s">
        <v>1889</v>
      </c>
      <c r="C106" s="199" t="s">
        <v>1890</v>
      </c>
      <c r="D106" s="200">
        <v>3</v>
      </c>
      <c r="E106" s="206"/>
      <c r="F106" s="206"/>
      <c r="G106" s="206">
        <v>10</v>
      </c>
      <c r="H106" s="206">
        <v>10</v>
      </c>
      <c r="I106" s="206">
        <v>10</v>
      </c>
      <c r="J106" s="205">
        <v>20</v>
      </c>
      <c r="K106" s="205">
        <v>20</v>
      </c>
      <c r="L106" s="205">
        <v>10</v>
      </c>
      <c r="M106" s="205">
        <v>10</v>
      </c>
      <c r="N106" s="205">
        <v>10</v>
      </c>
      <c r="O106" s="205"/>
      <c r="P106" s="205"/>
      <c r="R106" s="8">
        <f t="shared" si="15"/>
        <v>100</v>
      </c>
    </row>
    <row r="107" spans="1:18" x14ac:dyDescent="0.2">
      <c r="A107" s="203" t="str">
        <f t="shared" si="14"/>
        <v>10|8</v>
      </c>
      <c r="B107" s="204" t="s">
        <v>1894</v>
      </c>
      <c r="C107" s="199" t="s">
        <v>2193</v>
      </c>
      <c r="D107" s="200">
        <v>5</v>
      </c>
      <c r="E107" s="206">
        <v>5</v>
      </c>
      <c r="F107" s="206">
        <v>5</v>
      </c>
      <c r="G107" s="206">
        <v>10</v>
      </c>
      <c r="H107" s="206">
        <v>10</v>
      </c>
      <c r="I107" s="206">
        <v>10</v>
      </c>
      <c r="J107" s="205">
        <v>20</v>
      </c>
      <c r="K107" s="205">
        <v>10</v>
      </c>
      <c r="L107" s="205">
        <v>10</v>
      </c>
      <c r="M107" s="205">
        <v>10</v>
      </c>
      <c r="N107" s="205">
        <v>10</v>
      </c>
      <c r="O107" s="205"/>
      <c r="P107" s="205"/>
      <c r="R107" s="8">
        <f t="shared" si="15"/>
        <v>100</v>
      </c>
    </row>
    <row r="108" spans="1:18" x14ac:dyDescent="0.2">
      <c r="A108" s="203" t="str">
        <f t="shared" si="14"/>
        <v>10|9</v>
      </c>
      <c r="B108" s="204" t="s">
        <v>1949</v>
      </c>
      <c r="C108" s="199" t="s">
        <v>2196</v>
      </c>
      <c r="D108" s="200">
        <v>6</v>
      </c>
      <c r="E108" s="206">
        <v>5</v>
      </c>
      <c r="F108" s="206">
        <v>5</v>
      </c>
      <c r="G108" s="206">
        <v>10</v>
      </c>
      <c r="H108" s="206">
        <v>10</v>
      </c>
      <c r="I108" s="206">
        <v>10</v>
      </c>
      <c r="J108" s="205">
        <v>20</v>
      </c>
      <c r="K108" s="205">
        <v>10</v>
      </c>
      <c r="L108" s="205">
        <v>10</v>
      </c>
      <c r="M108" s="205">
        <v>10</v>
      </c>
      <c r="N108" s="205">
        <v>10</v>
      </c>
      <c r="O108" s="205"/>
      <c r="P108" s="205"/>
      <c r="R108" s="8">
        <f t="shared" si="15"/>
        <v>100</v>
      </c>
    </row>
    <row r="109" spans="1:18" x14ac:dyDescent="0.2">
      <c r="A109" s="203" t="str">
        <f t="shared" si="14"/>
        <v>10|10</v>
      </c>
      <c r="B109" s="204" t="s">
        <v>2053</v>
      </c>
      <c r="C109" s="199" t="s">
        <v>2197</v>
      </c>
      <c r="D109" s="200">
        <v>6</v>
      </c>
      <c r="E109" s="206"/>
      <c r="F109" s="206"/>
      <c r="G109" s="206">
        <v>10</v>
      </c>
      <c r="H109" s="206">
        <v>10</v>
      </c>
      <c r="I109" s="206">
        <v>10</v>
      </c>
      <c r="J109" s="205">
        <v>20</v>
      </c>
      <c r="K109" s="205">
        <v>20</v>
      </c>
      <c r="L109" s="205">
        <v>10</v>
      </c>
      <c r="M109" s="205">
        <v>10</v>
      </c>
      <c r="N109" s="205">
        <v>10</v>
      </c>
      <c r="O109" s="205"/>
      <c r="P109" s="205"/>
      <c r="R109" s="8">
        <f t="shared" si="15"/>
        <v>100</v>
      </c>
    </row>
    <row r="110" spans="1:18" x14ac:dyDescent="0.2">
      <c r="A110" s="203" t="str">
        <f t="shared" si="14"/>
        <v>10|11</v>
      </c>
      <c r="B110" s="204" t="s">
        <v>2106</v>
      </c>
      <c r="C110" s="199" t="s">
        <v>2105</v>
      </c>
      <c r="D110" s="200"/>
      <c r="E110" s="206"/>
      <c r="F110" s="206">
        <v>5</v>
      </c>
      <c r="G110" s="206">
        <v>5</v>
      </c>
      <c r="H110" s="206">
        <v>10</v>
      </c>
      <c r="I110" s="206">
        <v>20</v>
      </c>
      <c r="J110" s="205">
        <v>20</v>
      </c>
      <c r="K110" s="205">
        <v>10</v>
      </c>
      <c r="L110" s="205">
        <v>10</v>
      </c>
      <c r="M110" s="205">
        <v>10</v>
      </c>
      <c r="N110" s="205">
        <v>10</v>
      </c>
      <c r="O110" s="205"/>
      <c r="P110" s="205"/>
      <c r="R110" s="8">
        <f t="shared" si="15"/>
        <v>100</v>
      </c>
    </row>
    <row r="111" spans="1:18" x14ac:dyDescent="0.2">
      <c r="A111" s="203" t="str">
        <f t="shared" si="14"/>
        <v>10|12</v>
      </c>
      <c r="B111" s="204" t="s">
        <v>2118</v>
      </c>
      <c r="C111" s="199" t="s">
        <v>2122</v>
      </c>
      <c r="D111" s="200"/>
      <c r="E111" s="206">
        <v>10</v>
      </c>
      <c r="F111" s="206">
        <v>10</v>
      </c>
      <c r="G111" s="206">
        <v>10</v>
      </c>
      <c r="H111" s="206">
        <v>10</v>
      </c>
      <c r="I111" s="206">
        <v>10</v>
      </c>
      <c r="J111" s="205">
        <v>10</v>
      </c>
      <c r="K111" s="205">
        <v>10</v>
      </c>
      <c r="L111" s="205">
        <v>10</v>
      </c>
      <c r="M111" s="205">
        <v>10</v>
      </c>
      <c r="N111" s="205">
        <v>10</v>
      </c>
      <c r="O111" s="205"/>
      <c r="P111" s="205"/>
      <c r="R111" s="8">
        <f t="shared" si="15"/>
        <v>100</v>
      </c>
    </row>
    <row r="113" spans="1:18" ht="13.5" thickBot="1" x14ac:dyDescent="0.25">
      <c r="A113" s="207" t="s">
        <v>2195</v>
      </c>
      <c r="B113" s="208">
        <v>11</v>
      </c>
      <c r="C113" s="209"/>
      <c r="D113" s="210"/>
      <c r="E113" s="196">
        <v>1</v>
      </c>
      <c r="F113" s="196">
        <v>2</v>
      </c>
      <c r="G113" s="196">
        <v>3</v>
      </c>
      <c r="H113" s="196">
        <v>4</v>
      </c>
      <c r="I113" s="196">
        <v>5</v>
      </c>
      <c r="J113" s="196">
        <v>6</v>
      </c>
      <c r="K113" s="196">
        <v>7</v>
      </c>
      <c r="L113" s="196">
        <v>8</v>
      </c>
      <c r="M113" s="196">
        <v>9</v>
      </c>
      <c r="N113" s="196">
        <v>10</v>
      </c>
      <c r="O113" s="196">
        <v>11</v>
      </c>
      <c r="P113" s="196">
        <v>12</v>
      </c>
    </row>
    <row r="114" spans="1:18" ht="13.5" thickTop="1" x14ac:dyDescent="0.2">
      <c r="A114" s="211" t="str">
        <f t="shared" ref="A114:A125" si="16">CONCATENATE($B$113,"|",B114)</f>
        <v>11|1</v>
      </c>
      <c r="B114" s="198">
        <v>1</v>
      </c>
      <c r="C114" s="199" t="s">
        <v>1839</v>
      </c>
      <c r="D114" s="200">
        <v>1</v>
      </c>
      <c r="E114" s="201">
        <v>20</v>
      </c>
      <c r="F114" s="201">
        <v>20</v>
      </c>
      <c r="G114" s="201">
        <v>20</v>
      </c>
      <c r="H114" s="201">
        <v>20</v>
      </c>
      <c r="I114" s="201">
        <v>10</v>
      </c>
      <c r="J114" s="202">
        <v>10</v>
      </c>
      <c r="K114" s="202"/>
      <c r="L114" s="202"/>
      <c r="M114" s="202"/>
      <c r="N114" s="202"/>
      <c r="O114" s="202"/>
      <c r="P114" s="202"/>
      <c r="R114" s="8">
        <f t="shared" ref="R114:R125" si="17">SUM(E114:P114)</f>
        <v>100</v>
      </c>
    </row>
    <row r="115" spans="1:18" x14ac:dyDescent="0.2">
      <c r="A115" s="203" t="str">
        <f t="shared" si="16"/>
        <v>11|2</v>
      </c>
      <c r="B115" s="204" t="s">
        <v>1841</v>
      </c>
      <c r="C115" s="199" t="s">
        <v>1842</v>
      </c>
      <c r="D115" s="200">
        <v>2</v>
      </c>
      <c r="E115" s="201">
        <v>10</v>
      </c>
      <c r="F115" s="201">
        <v>10</v>
      </c>
      <c r="G115" s="201">
        <v>20</v>
      </c>
      <c r="H115" s="201">
        <v>10</v>
      </c>
      <c r="I115" s="201">
        <v>10</v>
      </c>
      <c r="J115" s="205">
        <v>10</v>
      </c>
      <c r="K115" s="205">
        <v>10</v>
      </c>
      <c r="L115" s="205">
        <v>10</v>
      </c>
      <c r="M115" s="205">
        <v>10</v>
      </c>
      <c r="N115" s="205"/>
      <c r="O115" s="205"/>
      <c r="P115" s="205"/>
      <c r="R115" s="8">
        <f t="shared" si="17"/>
        <v>100</v>
      </c>
    </row>
    <row r="116" spans="1:18" x14ac:dyDescent="0.2">
      <c r="A116" s="203" t="str">
        <f t="shared" si="16"/>
        <v>11|3</v>
      </c>
      <c r="B116" s="204" t="s">
        <v>1844</v>
      </c>
      <c r="C116" s="199" t="s">
        <v>207</v>
      </c>
      <c r="D116" s="200">
        <v>3</v>
      </c>
      <c r="E116" s="206">
        <v>20</v>
      </c>
      <c r="F116" s="206">
        <v>20</v>
      </c>
      <c r="G116" s="206">
        <v>20</v>
      </c>
      <c r="H116" s="206">
        <v>20</v>
      </c>
      <c r="I116" s="206">
        <v>20</v>
      </c>
      <c r="J116" s="205"/>
      <c r="K116" s="205"/>
      <c r="L116" s="205"/>
      <c r="M116" s="205"/>
      <c r="N116" s="205"/>
      <c r="O116" s="205"/>
      <c r="P116" s="205"/>
      <c r="R116" s="8">
        <f t="shared" si="17"/>
        <v>100</v>
      </c>
    </row>
    <row r="117" spans="1:18" x14ac:dyDescent="0.2">
      <c r="A117" s="203" t="str">
        <f t="shared" si="16"/>
        <v>11|4</v>
      </c>
      <c r="B117" s="204" t="s">
        <v>1845</v>
      </c>
      <c r="C117" s="199" t="s">
        <v>1846</v>
      </c>
      <c r="D117" s="200"/>
      <c r="E117" s="206">
        <v>5</v>
      </c>
      <c r="F117" s="206">
        <v>10</v>
      </c>
      <c r="G117" s="206">
        <v>10</v>
      </c>
      <c r="H117" s="206">
        <v>10</v>
      </c>
      <c r="I117" s="206">
        <v>10</v>
      </c>
      <c r="J117" s="205">
        <v>10</v>
      </c>
      <c r="K117" s="205">
        <v>10</v>
      </c>
      <c r="L117" s="205">
        <v>10</v>
      </c>
      <c r="M117" s="205">
        <v>10</v>
      </c>
      <c r="N117" s="205">
        <v>10</v>
      </c>
      <c r="O117" s="205">
        <v>5</v>
      </c>
      <c r="P117" s="205"/>
      <c r="R117" s="8">
        <f t="shared" si="17"/>
        <v>100</v>
      </c>
    </row>
    <row r="118" spans="1:18" x14ac:dyDescent="0.2">
      <c r="A118" s="203" t="str">
        <f t="shared" si="16"/>
        <v>11|5</v>
      </c>
      <c r="B118" s="204" t="s">
        <v>1871</v>
      </c>
      <c r="C118" s="199" t="s">
        <v>1872</v>
      </c>
      <c r="D118" s="200">
        <v>4</v>
      </c>
      <c r="E118" s="206">
        <v>5</v>
      </c>
      <c r="F118" s="206">
        <v>10</v>
      </c>
      <c r="G118" s="206">
        <v>10</v>
      </c>
      <c r="H118" s="206">
        <v>10</v>
      </c>
      <c r="I118" s="206">
        <v>10</v>
      </c>
      <c r="J118" s="205">
        <v>10</v>
      </c>
      <c r="K118" s="205">
        <v>10</v>
      </c>
      <c r="L118" s="205">
        <v>10</v>
      </c>
      <c r="M118" s="205">
        <v>10</v>
      </c>
      <c r="N118" s="205">
        <v>10</v>
      </c>
      <c r="O118" s="205">
        <v>5</v>
      </c>
      <c r="P118" s="205"/>
      <c r="R118" s="8">
        <f t="shared" si="17"/>
        <v>100</v>
      </c>
    </row>
    <row r="119" spans="1:18" x14ac:dyDescent="0.2">
      <c r="A119" s="203" t="str">
        <f t="shared" si="16"/>
        <v>11|6</v>
      </c>
      <c r="B119" s="204" t="s">
        <v>1877</v>
      </c>
      <c r="C119" s="199" t="s">
        <v>236</v>
      </c>
      <c r="D119" s="200">
        <v>5</v>
      </c>
      <c r="E119" s="206"/>
      <c r="F119" s="206"/>
      <c r="G119" s="206">
        <v>10</v>
      </c>
      <c r="H119" s="206">
        <v>20</v>
      </c>
      <c r="I119" s="206">
        <v>20</v>
      </c>
      <c r="J119" s="205">
        <v>20</v>
      </c>
      <c r="K119" s="205">
        <v>20</v>
      </c>
      <c r="L119" s="205">
        <v>10</v>
      </c>
      <c r="M119" s="205"/>
      <c r="N119" s="205"/>
      <c r="O119" s="205"/>
      <c r="P119" s="205"/>
      <c r="R119" s="8">
        <f t="shared" si="17"/>
        <v>100</v>
      </c>
    </row>
    <row r="120" spans="1:18" x14ac:dyDescent="0.2">
      <c r="A120" s="203" t="str">
        <f t="shared" si="16"/>
        <v>11|7</v>
      </c>
      <c r="B120" s="204" t="s">
        <v>1889</v>
      </c>
      <c r="C120" s="199" t="s">
        <v>1890</v>
      </c>
      <c r="D120" s="200">
        <v>3</v>
      </c>
      <c r="E120" s="206"/>
      <c r="F120" s="206"/>
      <c r="G120" s="206">
        <v>10</v>
      </c>
      <c r="H120" s="206">
        <v>10</v>
      </c>
      <c r="I120" s="206">
        <v>10</v>
      </c>
      <c r="J120" s="205">
        <v>10</v>
      </c>
      <c r="K120" s="205">
        <v>20</v>
      </c>
      <c r="L120" s="205">
        <v>10</v>
      </c>
      <c r="M120" s="205">
        <v>10</v>
      </c>
      <c r="N120" s="205">
        <v>10</v>
      </c>
      <c r="O120" s="205">
        <v>10</v>
      </c>
      <c r="P120" s="205"/>
      <c r="R120" s="8">
        <f t="shared" si="17"/>
        <v>100</v>
      </c>
    </row>
    <row r="121" spans="1:18" x14ac:dyDescent="0.2">
      <c r="A121" s="203" t="str">
        <f t="shared" si="16"/>
        <v>11|8</v>
      </c>
      <c r="B121" s="204" t="s">
        <v>1894</v>
      </c>
      <c r="C121" s="199" t="s">
        <v>2193</v>
      </c>
      <c r="D121" s="200">
        <v>5</v>
      </c>
      <c r="E121" s="206">
        <v>5</v>
      </c>
      <c r="F121" s="206">
        <v>5</v>
      </c>
      <c r="G121" s="206">
        <v>10</v>
      </c>
      <c r="H121" s="206">
        <v>10</v>
      </c>
      <c r="I121" s="206">
        <v>10</v>
      </c>
      <c r="J121" s="205">
        <v>15</v>
      </c>
      <c r="K121" s="205">
        <v>10</v>
      </c>
      <c r="L121" s="205">
        <v>10</v>
      </c>
      <c r="M121" s="205">
        <v>10</v>
      </c>
      <c r="N121" s="205">
        <v>10</v>
      </c>
      <c r="O121" s="205">
        <v>5</v>
      </c>
      <c r="P121" s="205"/>
      <c r="R121" s="8">
        <f t="shared" si="17"/>
        <v>100</v>
      </c>
    </row>
    <row r="122" spans="1:18" x14ac:dyDescent="0.2">
      <c r="A122" s="203" t="str">
        <f t="shared" si="16"/>
        <v>11|9</v>
      </c>
      <c r="B122" s="204" t="s">
        <v>1949</v>
      </c>
      <c r="C122" s="199" t="s">
        <v>2196</v>
      </c>
      <c r="D122" s="200">
        <v>6</v>
      </c>
      <c r="E122" s="206">
        <v>5</v>
      </c>
      <c r="F122" s="206">
        <v>5</v>
      </c>
      <c r="G122" s="206">
        <v>5</v>
      </c>
      <c r="H122" s="206">
        <v>10</v>
      </c>
      <c r="I122" s="206">
        <v>10</v>
      </c>
      <c r="J122" s="205">
        <v>20</v>
      </c>
      <c r="K122" s="205">
        <v>10</v>
      </c>
      <c r="L122" s="205">
        <v>10</v>
      </c>
      <c r="M122" s="205">
        <v>10</v>
      </c>
      <c r="N122" s="205">
        <v>10</v>
      </c>
      <c r="O122" s="205">
        <v>5</v>
      </c>
      <c r="P122" s="205"/>
      <c r="R122" s="8">
        <f t="shared" si="17"/>
        <v>100</v>
      </c>
    </row>
    <row r="123" spans="1:18" x14ac:dyDescent="0.2">
      <c r="A123" s="203" t="str">
        <f t="shared" si="16"/>
        <v>11|10</v>
      </c>
      <c r="B123" s="204" t="s">
        <v>2053</v>
      </c>
      <c r="C123" s="199" t="s">
        <v>2197</v>
      </c>
      <c r="D123" s="200">
        <v>6</v>
      </c>
      <c r="E123" s="206"/>
      <c r="F123" s="206"/>
      <c r="G123" s="206">
        <v>10</v>
      </c>
      <c r="H123" s="206">
        <v>10</v>
      </c>
      <c r="I123" s="206">
        <v>10</v>
      </c>
      <c r="J123" s="205">
        <v>10</v>
      </c>
      <c r="K123" s="205">
        <v>20</v>
      </c>
      <c r="L123" s="205">
        <v>10</v>
      </c>
      <c r="M123" s="205">
        <v>10</v>
      </c>
      <c r="N123" s="205">
        <v>10</v>
      </c>
      <c r="O123" s="205">
        <v>10</v>
      </c>
      <c r="P123" s="205"/>
      <c r="R123" s="8">
        <f t="shared" si="17"/>
        <v>100</v>
      </c>
    </row>
    <row r="124" spans="1:18" x14ac:dyDescent="0.2">
      <c r="A124" s="203" t="str">
        <f t="shared" si="16"/>
        <v>11|11</v>
      </c>
      <c r="B124" s="204" t="s">
        <v>2106</v>
      </c>
      <c r="C124" s="199" t="s">
        <v>2105</v>
      </c>
      <c r="D124" s="200"/>
      <c r="E124" s="206"/>
      <c r="F124" s="206">
        <v>5</v>
      </c>
      <c r="G124" s="206">
        <v>5</v>
      </c>
      <c r="H124" s="206">
        <v>10</v>
      </c>
      <c r="I124" s="206">
        <v>15</v>
      </c>
      <c r="J124" s="205">
        <v>20</v>
      </c>
      <c r="K124" s="205">
        <v>10</v>
      </c>
      <c r="L124" s="205">
        <v>10</v>
      </c>
      <c r="M124" s="205">
        <v>10</v>
      </c>
      <c r="N124" s="205">
        <v>10</v>
      </c>
      <c r="O124" s="205">
        <v>5</v>
      </c>
      <c r="P124" s="205"/>
      <c r="R124" s="8">
        <f t="shared" si="17"/>
        <v>100</v>
      </c>
    </row>
    <row r="125" spans="1:18" x14ac:dyDescent="0.2">
      <c r="A125" s="203" t="str">
        <f t="shared" si="16"/>
        <v>11|12</v>
      </c>
      <c r="B125" s="204" t="s">
        <v>2118</v>
      </c>
      <c r="C125" s="199" t="s">
        <v>2122</v>
      </c>
      <c r="D125" s="200"/>
      <c r="E125" s="206">
        <v>5</v>
      </c>
      <c r="F125" s="206">
        <v>10</v>
      </c>
      <c r="G125" s="206">
        <v>10</v>
      </c>
      <c r="H125" s="206">
        <v>10</v>
      </c>
      <c r="I125" s="206">
        <v>10</v>
      </c>
      <c r="J125" s="205">
        <v>10</v>
      </c>
      <c r="K125" s="205">
        <v>10</v>
      </c>
      <c r="L125" s="205">
        <v>10</v>
      </c>
      <c r="M125" s="205">
        <v>10</v>
      </c>
      <c r="N125" s="205">
        <v>10</v>
      </c>
      <c r="O125" s="205">
        <v>5</v>
      </c>
      <c r="P125" s="205"/>
      <c r="R125" s="8">
        <f t="shared" si="17"/>
        <v>100</v>
      </c>
    </row>
    <row r="127" spans="1:18" ht="13.5" thickBot="1" x14ac:dyDescent="0.25">
      <c r="A127" s="207" t="s">
        <v>2195</v>
      </c>
      <c r="B127" s="208">
        <v>12</v>
      </c>
      <c r="C127" s="209"/>
      <c r="D127" s="210"/>
      <c r="E127" s="196">
        <v>1</v>
      </c>
      <c r="F127" s="196">
        <v>2</v>
      </c>
      <c r="G127" s="196">
        <v>3</v>
      </c>
      <c r="H127" s="196">
        <v>4</v>
      </c>
      <c r="I127" s="196">
        <v>5</v>
      </c>
      <c r="J127" s="196">
        <v>6</v>
      </c>
      <c r="K127" s="196">
        <v>7</v>
      </c>
      <c r="L127" s="196">
        <v>8</v>
      </c>
      <c r="M127" s="196">
        <v>9</v>
      </c>
      <c r="N127" s="196">
        <v>10</v>
      </c>
      <c r="O127" s="196">
        <v>11</v>
      </c>
      <c r="P127" s="196">
        <v>12</v>
      </c>
    </row>
    <row r="128" spans="1:18" ht="13.5" thickTop="1" x14ac:dyDescent="0.2">
      <c r="A128" s="211" t="str">
        <f t="shared" ref="A128:A139" si="18">CONCATENATE($B$127,"|",B128)</f>
        <v>12|1</v>
      </c>
      <c r="B128" s="198">
        <v>1</v>
      </c>
      <c r="C128" s="199" t="s">
        <v>1839</v>
      </c>
      <c r="D128" s="200">
        <v>1</v>
      </c>
      <c r="E128" s="201">
        <v>20</v>
      </c>
      <c r="F128" s="201">
        <v>20</v>
      </c>
      <c r="G128" s="201">
        <v>20</v>
      </c>
      <c r="H128" s="201">
        <v>20</v>
      </c>
      <c r="I128" s="201">
        <v>10</v>
      </c>
      <c r="J128" s="202">
        <v>10</v>
      </c>
      <c r="K128" s="202"/>
      <c r="L128" s="202"/>
      <c r="M128" s="202"/>
      <c r="N128" s="202"/>
      <c r="O128" s="202"/>
      <c r="P128" s="202"/>
      <c r="R128" s="8">
        <f t="shared" ref="R128:R139" si="19">SUM(E128:P128)</f>
        <v>100</v>
      </c>
    </row>
    <row r="129" spans="1:18" x14ac:dyDescent="0.2">
      <c r="A129" s="203" t="str">
        <f t="shared" si="18"/>
        <v>12|2</v>
      </c>
      <c r="B129" s="204" t="s">
        <v>1841</v>
      </c>
      <c r="C129" s="199" t="s">
        <v>1842</v>
      </c>
      <c r="D129" s="200">
        <v>2</v>
      </c>
      <c r="E129" s="201">
        <v>10</v>
      </c>
      <c r="F129" s="201">
        <v>10</v>
      </c>
      <c r="G129" s="201">
        <v>10</v>
      </c>
      <c r="H129" s="201">
        <v>10</v>
      </c>
      <c r="I129" s="201">
        <v>10</v>
      </c>
      <c r="J129" s="205">
        <v>10</v>
      </c>
      <c r="K129" s="205">
        <v>10</v>
      </c>
      <c r="L129" s="205">
        <v>10</v>
      </c>
      <c r="M129" s="205">
        <v>10</v>
      </c>
      <c r="N129" s="205">
        <v>10</v>
      </c>
      <c r="O129" s="205"/>
      <c r="P129" s="205"/>
      <c r="R129" s="8">
        <f t="shared" si="19"/>
        <v>100</v>
      </c>
    </row>
    <row r="130" spans="1:18" x14ac:dyDescent="0.2">
      <c r="A130" s="203" t="str">
        <f t="shared" si="18"/>
        <v>12|3</v>
      </c>
      <c r="B130" s="204" t="s">
        <v>1844</v>
      </c>
      <c r="C130" s="199" t="s">
        <v>207</v>
      </c>
      <c r="D130" s="200">
        <v>3</v>
      </c>
      <c r="E130" s="206">
        <v>10</v>
      </c>
      <c r="F130" s="206">
        <v>20</v>
      </c>
      <c r="G130" s="206">
        <v>20</v>
      </c>
      <c r="H130" s="206">
        <v>20</v>
      </c>
      <c r="I130" s="206">
        <v>20</v>
      </c>
      <c r="J130" s="205">
        <v>10</v>
      </c>
      <c r="K130" s="205"/>
      <c r="L130" s="205"/>
      <c r="M130" s="205"/>
      <c r="N130" s="205"/>
      <c r="O130" s="205"/>
      <c r="P130" s="205"/>
      <c r="R130" s="8">
        <f t="shared" si="19"/>
        <v>100</v>
      </c>
    </row>
    <row r="131" spans="1:18" x14ac:dyDescent="0.2">
      <c r="A131" s="203" t="str">
        <f t="shared" si="18"/>
        <v>12|4</v>
      </c>
      <c r="B131" s="204" t="s">
        <v>1845</v>
      </c>
      <c r="C131" s="199" t="s">
        <v>1846</v>
      </c>
      <c r="D131" s="200"/>
      <c r="E131" s="206">
        <v>5</v>
      </c>
      <c r="F131" s="206">
        <v>5</v>
      </c>
      <c r="G131" s="206">
        <v>10</v>
      </c>
      <c r="H131" s="206">
        <v>10</v>
      </c>
      <c r="I131" s="206">
        <v>10</v>
      </c>
      <c r="J131" s="205">
        <v>10</v>
      </c>
      <c r="K131" s="205">
        <v>10</v>
      </c>
      <c r="L131" s="205">
        <v>10</v>
      </c>
      <c r="M131" s="205">
        <v>10</v>
      </c>
      <c r="N131" s="205">
        <v>10</v>
      </c>
      <c r="O131" s="205">
        <v>5</v>
      </c>
      <c r="P131" s="205">
        <v>5</v>
      </c>
      <c r="R131" s="8">
        <f t="shared" si="19"/>
        <v>100</v>
      </c>
    </row>
    <row r="132" spans="1:18" x14ac:dyDescent="0.2">
      <c r="A132" s="203" t="str">
        <f t="shared" si="18"/>
        <v>12|5</v>
      </c>
      <c r="B132" s="204" t="s">
        <v>1871</v>
      </c>
      <c r="C132" s="199" t="s">
        <v>1872</v>
      </c>
      <c r="D132" s="200">
        <v>4</v>
      </c>
      <c r="E132" s="206">
        <v>5</v>
      </c>
      <c r="F132" s="206">
        <v>5</v>
      </c>
      <c r="G132" s="206">
        <v>10</v>
      </c>
      <c r="H132" s="206">
        <v>10</v>
      </c>
      <c r="I132" s="206">
        <v>10</v>
      </c>
      <c r="J132" s="205">
        <v>10</v>
      </c>
      <c r="K132" s="205">
        <v>10</v>
      </c>
      <c r="L132" s="205">
        <v>10</v>
      </c>
      <c r="M132" s="205">
        <v>10</v>
      </c>
      <c r="N132" s="205">
        <v>10</v>
      </c>
      <c r="O132" s="205">
        <v>5</v>
      </c>
      <c r="P132" s="205">
        <v>5</v>
      </c>
      <c r="R132" s="8">
        <f t="shared" si="19"/>
        <v>100</v>
      </c>
    </row>
    <row r="133" spans="1:18" x14ac:dyDescent="0.2">
      <c r="A133" s="203" t="str">
        <f t="shared" si="18"/>
        <v>12|6</v>
      </c>
      <c r="B133" s="204" t="s">
        <v>1877</v>
      </c>
      <c r="C133" s="199" t="s">
        <v>236</v>
      </c>
      <c r="D133" s="200">
        <v>5</v>
      </c>
      <c r="E133" s="206"/>
      <c r="F133" s="206"/>
      <c r="G133" s="206">
        <v>10</v>
      </c>
      <c r="H133" s="206">
        <v>20</v>
      </c>
      <c r="I133" s="206">
        <v>20</v>
      </c>
      <c r="J133" s="205">
        <v>20</v>
      </c>
      <c r="K133" s="205">
        <v>20</v>
      </c>
      <c r="L133" s="205">
        <v>10</v>
      </c>
      <c r="M133" s="205"/>
      <c r="N133" s="205"/>
      <c r="O133" s="205"/>
      <c r="P133" s="205"/>
      <c r="R133" s="8">
        <f t="shared" si="19"/>
        <v>100</v>
      </c>
    </row>
    <row r="134" spans="1:18" x14ac:dyDescent="0.2">
      <c r="A134" s="203" t="str">
        <f t="shared" si="18"/>
        <v>12|7</v>
      </c>
      <c r="B134" s="204" t="s">
        <v>1889</v>
      </c>
      <c r="C134" s="199" t="s">
        <v>1890</v>
      </c>
      <c r="D134" s="200">
        <v>3</v>
      </c>
      <c r="E134" s="206"/>
      <c r="F134" s="206"/>
      <c r="G134" s="206">
        <v>10</v>
      </c>
      <c r="H134" s="206">
        <v>10</v>
      </c>
      <c r="I134" s="206">
        <v>10</v>
      </c>
      <c r="J134" s="205">
        <v>10</v>
      </c>
      <c r="K134" s="205">
        <v>10</v>
      </c>
      <c r="L134" s="205">
        <v>10</v>
      </c>
      <c r="M134" s="205">
        <v>10</v>
      </c>
      <c r="N134" s="205">
        <v>10</v>
      </c>
      <c r="O134" s="205">
        <v>10</v>
      </c>
      <c r="P134" s="205">
        <v>10</v>
      </c>
      <c r="R134" s="8">
        <f t="shared" si="19"/>
        <v>100</v>
      </c>
    </row>
    <row r="135" spans="1:18" x14ac:dyDescent="0.2">
      <c r="A135" s="203" t="str">
        <f t="shared" si="18"/>
        <v>12|8</v>
      </c>
      <c r="B135" s="204" t="s">
        <v>1894</v>
      </c>
      <c r="C135" s="199" t="s">
        <v>2193</v>
      </c>
      <c r="D135" s="200">
        <v>5</v>
      </c>
      <c r="E135" s="206">
        <v>5</v>
      </c>
      <c r="F135" s="206">
        <v>5</v>
      </c>
      <c r="G135" s="206">
        <v>10</v>
      </c>
      <c r="H135" s="206">
        <v>10</v>
      </c>
      <c r="I135" s="206">
        <v>10</v>
      </c>
      <c r="J135" s="205">
        <v>10</v>
      </c>
      <c r="K135" s="205">
        <v>10</v>
      </c>
      <c r="L135" s="205">
        <v>10</v>
      </c>
      <c r="M135" s="205">
        <v>10</v>
      </c>
      <c r="N135" s="205">
        <v>10</v>
      </c>
      <c r="O135" s="205">
        <v>5</v>
      </c>
      <c r="P135" s="205">
        <v>5</v>
      </c>
      <c r="R135" s="8">
        <f t="shared" si="19"/>
        <v>100</v>
      </c>
    </row>
    <row r="136" spans="1:18" x14ac:dyDescent="0.2">
      <c r="A136" s="203" t="str">
        <f t="shared" si="18"/>
        <v>12|9</v>
      </c>
      <c r="B136" s="204" t="s">
        <v>1949</v>
      </c>
      <c r="C136" s="199" t="s">
        <v>2196</v>
      </c>
      <c r="D136" s="200">
        <v>6</v>
      </c>
      <c r="E136" s="206">
        <v>5</v>
      </c>
      <c r="F136" s="206">
        <v>5</v>
      </c>
      <c r="G136" s="206">
        <v>10</v>
      </c>
      <c r="H136" s="206">
        <v>10</v>
      </c>
      <c r="I136" s="206">
        <v>10</v>
      </c>
      <c r="J136" s="205">
        <v>10</v>
      </c>
      <c r="K136" s="205">
        <v>10</v>
      </c>
      <c r="L136" s="205">
        <v>10</v>
      </c>
      <c r="M136" s="205">
        <v>10</v>
      </c>
      <c r="N136" s="205">
        <v>10</v>
      </c>
      <c r="O136" s="205">
        <v>5</v>
      </c>
      <c r="P136" s="205">
        <v>5</v>
      </c>
      <c r="R136" s="8">
        <f t="shared" si="19"/>
        <v>100</v>
      </c>
    </row>
    <row r="137" spans="1:18" x14ac:dyDescent="0.2">
      <c r="A137" s="203" t="str">
        <f t="shared" si="18"/>
        <v>12|10</v>
      </c>
      <c r="B137" s="204" t="s">
        <v>2053</v>
      </c>
      <c r="C137" s="199" t="s">
        <v>2197</v>
      </c>
      <c r="D137" s="200">
        <v>6</v>
      </c>
      <c r="E137" s="206"/>
      <c r="F137" s="206"/>
      <c r="G137" s="206">
        <v>10</v>
      </c>
      <c r="H137" s="206">
        <v>10</v>
      </c>
      <c r="I137" s="206">
        <v>10</v>
      </c>
      <c r="J137" s="205">
        <v>10</v>
      </c>
      <c r="K137" s="205">
        <v>10</v>
      </c>
      <c r="L137" s="205">
        <v>10</v>
      </c>
      <c r="M137" s="205">
        <v>10</v>
      </c>
      <c r="N137" s="205">
        <v>10</v>
      </c>
      <c r="O137" s="205">
        <v>10</v>
      </c>
      <c r="P137" s="205">
        <v>10</v>
      </c>
      <c r="R137" s="8">
        <f t="shared" si="19"/>
        <v>100</v>
      </c>
    </row>
    <row r="138" spans="1:18" x14ac:dyDescent="0.2">
      <c r="A138" s="203" t="str">
        <f t="shared" si="18"/>
        <v>12|11</v>
      </c>
      <c r="B138" s="204" t="s">
        <v>2106</v>
      </c>
      <c r="C138" s="199" t="s">
        <v>2105</v>
      </c>
      <c r="D138" s="200"/>
      <c r="E138" s="206"/>
      <c r="F138" s="206"/>
      <c r="G138" s="206">
        <v>5</v>
      </c>
      <c r="H138" s="206">
        <v>10</v>
      </c>
      <c r="I138" s="206">
        <v>15</v>
      </c>
      <c r="J138" s="205">
        <v>20</v>
      </c>
      <c r="K138" s="205">
        <v>10</v>
      </c>
      <c r="L138" s="205">
        <v>10</v>
      </c>
      <c r="M138" s="205">
        <v>10</v>
      </c>
      <c r="N138" s="205">
        <v>10</v>
      </c>
      <c r="O138" s="205">
        <v>5</v>
      </c>
      <c r="P138" s="205">
        <v>5</v>
      </c>
      <c r="R138" s="8">
        <f t="shared" si="19"/>
        <v>100</v>
      </c>
    </row>
    <row r="139" spans="1:18" x14ac:dyDescent="0.2">
      <c r="A139" s="203" t="str">
        <f t="shared" si="18"/>
        <v>12|12</v>
      </c>
      <c r="B139" s="204" t="s">
        <v>2118</v>
      </c>
      <c r="C139" s="199" t="s">
        <v>2122</v>
      </c>
      <c r="D139" s="200"/>
      <c r="E139" s="206">
        <v>5</v>
      </c>
      <c r="F139" s="206">
        <v>5</v>
      </c>
      <c r="G139" s="206">
        <v>10</v>
      </c>
      <c r="H139" s="206">
        <v>10</v>
      </c>
      <c r="I139" s="206">
        <v>10</v>
      </c>
      <c r="J139" s="205">
        <v>10</v>
      </c>
      <c r="K139" s="205">
        <v>10</v>
      </c>
      <c r="L139" s="205">
        <v>10</v>
      </c>
      <c r="M139" s="205">
        <v>10</v>
      </c>
      <c r="N139" s="205">
        <v>10</v>
      </c>
      <c r="O139" s="205">
        <v>5</v>
      </c>
      <c r="P139" s="205">
        <v>5</v>
      </c>
      <c r="R139" s="8">
        <f t="shared" si="19"/>
        <v>100</v>
      </c>
    </row>
    <row r="141" spans="1:18" x14ac:dyDescent="0.2">
      <c r="R141" s="8">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3771-2F1E-4EA1-B94F-B35295B45014}">
  <sheetPr>
    <pageSetUpPr fitToPage="1"/>
  </sheetPr>
  <dimension ref="A1:R141"/>
  <sheetViews>
    <sheetView showZeros="0" zoomScale="112" zoomScaleNormal="112" workbookViewId="0">
      <selection activeCell="C35" sqref="C3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2" t="s">
        <v>2195</v>
      </c>
      <c r="B1" s="193">
        <v>3</v>
      </c>
      <c r="C1" s="194"/>
      <c r="D1" s="195"/>
      <c r="E1" s="196">
        <v>1</v>
      </c>
      <c r="F1" s="196">
        <v>2</v>
      </c>
      <c r="G1" s="196">
        <v>3</v>
      </c>
      <c r="H1" s="196">
        <v>4</v>
      </c>
      <c r="I1" s="196">
        <v>5</v>
      </c>
      <c r="J1" s="196">
        <v>6</v>
      </c>
      <c r="K1" s="196">
        <v>7</v>
      </c>
      <c r="L1" s="196">
        <v>8</v>
      </c>
      <c r="M1" s="196">
        <v>9</v>
      </c>
      <c r="N1" s="196">
        <v>10</v>
      </c>
      <c r="O1" s="196">
        <v>11</v>
      </c>
      <c r="P1" s="196">
        <v>12</v>
      </c>
    </row>
    <row r="2" spans="1:18" ht="13.5" thickTop="1" x14ac:dyDescent="0.2">
      <c r="A2" s="197" t="str">
        <f t="shared" ref="A2:A13" si="0">CONCATENATE($B$1,"|",B2)</f>
        <v>3|1</v>
      </c>
      <c r="B2" s="198">
        <v>1</v>
      </c>
      <c r="C2" s="199" t="s">
        <v>1839</v>
      </c>
      <c r="D2" s="200">
        <v>1</v>
      </c>
      <c r="E2" s="201">
        <v>50</v>
      </c>
      <c r="F2" s="201">
        <v>50</v>
      </c>
      <c r="G2" s="201"/>
      <c r="H2" s="201"/>
      <c r="I2" s="201"/>
      <c r="J2" s="202"/>
      <c r="K2" s="202"/>
      <c r="L2" s="202"/>
      <c r="M2" s="202"/>
      <c r="N2" s="202"/>
      <c r="O2" s="202"/>
      <c r="P2" s="202"/>
      <c r="R2" s="8">
        <f t="shared" ref="R2:R13" si="1">SUM(E2:P2)</f>
        <v>100</v>
      </c>
    </row>
    <row r="3" spans="1:18" x14ac:dyDescent="0.2">
      <c r="A3" s="203" t="str">
        <f t="shared" si="0"/>
        <v>3|2</v>
      </c>
      <c r="B3" s="204" t="s">
        <v>1841</v>
      </c>
      <c r="C3" s="199" t="s">
        <v>1842</v>
      </c>
      <c r="D3" s="200">
        <v>2</v>
      </c>
      <c r="E3" s="201">
        <v>40</v>
      </c>
      <c r="F3" s="201">
        <v>50</v>
      </c>
      <c r="G3" s="201">
        <v>10</v>
      </c>
      <c r="H3" s="201"/>
      <c r="I3" s="201"/>
      <c r="J3" s="205"/>
      <c r="K3" s="205"/>
      <c r="L3" s="205"/>
      <c r="M3" s="205"/>
      <c r="N3" s="205"/>
      <c r="O3" s="205"/>
      <c r="P3" s="205"/>
      <c r="R3" s="8">
        <f t="shared" si="1"/>
        <v>100</v>
      </c>
    </row>
    <row r="4" spans="1:18" x14ac:dyDescent="0.2">
      <c r="A4" s="203" t="str">
        <f t="shared" si="0"/>
        <v>3|3</v>
      </c>
      <c r="B4" s="204" t="s">
        <v>1844</v>
      </c>
      <c r="C4" s="199" t="s">
        <v>207</v>
      </c>
      <c r="D4" s="200">
        <v>3</v>
      </c>
      <c r="E4" s="206">
        <v>60</v>
      </c>
      <c r="F4" s="206">
        <v>40</v>
      </c>
      <c r="G4" s="206"/>
      <c r="H4" s="206"/>
      <c r="I4" s="206"/>
      <c r="J4" s="205"/>
      <c r="K4" s="205"/>
      <c r="L4" s="205"/>
      <c r="M4" s="205"/>
      <c r="N4" s="205"/>
      <c r="O4" s="205"/>
      <c r="P4" s="205"/>
      <c r="R4" s="8">
        <f t="shared" si="1"/>
        <v>100</v>
      </c>
    </row>
    <row r="5" spans="1:18" x14ac:dyDescent="0.2">
      <c r="A5" s="203" t="str">
        <f t="shared" si="0"/>
        <v>3|4</v>
      </c>
      <c r="B5" s="204" t="s">
        <v>1845</v>
      </c>
      <c r="C5" s="199" t="s">
        <v>1846</v>
      </c>
      <c r="D5" s="200">
        <v>4</v>
      </c>
      <c r="E5" s="206">
        <v>20</v>
      </c>
      <c r="F5" s="206">
        <v>50</v>
      </c>
      <c r="G5" s="206">
        <v>30</v>
      </c>
      <c r="H5" s="206"/>
      <c r="I5" s="206"/>
      <c r="J5" s="205"/>
      <c r="K5" s="205"/>
      <c r="L5" s="205"/>
      <c r="M5" s="205"/>
      <c r="N5" s="205"/>
      <c r="O5" s="205"/>
      <c r="P5" s="205"/>
      <c r="R5" s="8">
        <f t="shared" si="1"/>
        <v>100</v>
      </c>
    </row>
    <row r="6" spans="1:18" x14ac:dyDescent="0.2">
      <c r="A6" s="203" t="str">
        <f t="shared" si="0"/>
        <v>3|5</v>
      </c>
      <c r="B6" s="204" t="s">
        <v>1871</v>
      </c>
      <c r="C6" s="199" t="s">
        <v>1872</v>
      </c>
      <c r="D6" s="200">
        <v>5</v>
      </c>
      <c r="E6" s="206">
        <v>10</v>
      </c>
      <c r="F6" s="206">
        <v>50</v>
      </c>
      <c r="G6" s="206">
        <v>40</v>
      </c>
      <c r="H6" s="206"/>
      <c r="I6" s="206"/>
      <c r="J6" s="205"/>
      <c r="K6" s="205"/>
      <c r="L6" s="205"/>
      <c r="M6" s="205"/>
      <c r="N6" s="205"/>
      <c r="O6" s="205"/>
      <c r="P6" s="205"/>
      <c r="R6" s="8">
        <f t="shared" si="1"/>
        <v>100</v>
      </c>
    </row>
    <row r="7" spans="1:18" x14ac:dyDescent="0.2">
      <c r="A7" s="203" t="str">
        <f t="shared" si="0"/>
        <v>3|6</v>
      </c>
      <c r="B7" s="204" t="s">
        <v>1877</v>
      </c>
      <c r="C7" s="199" t="s">
        <v>236</v>
      </c>
      <c r="D7" s="200"/>
      <c r="E7" s="206"/>
      <c r="F7" s="206">
        <v>30</v>
      </c>
      <c r="G7" s="206">
        <v>70</v>
      </c>
      <c r="H7" s="206"/>
      <c r="I7" s="206"/>
      <c r="J7" s="205"/>
      <c r="K7" s="205"/>
      <c r="L7" s="205"/>
      <c r="M7" s="205"/>
      <c r="N7" s="205"/>
      <c r="O7" s="205"/>
      <c r="P7" s="205"/>
      <c r="R7" s="8">
        <f t="shared" si="1"/>
        <v>100</v>
      </c>
    </row>
    <row r="8" spans="1:18" x14ac:dyDescent="0.2">
      <c r="A8" s="203" t="str">
        <f t="shared" si="0"/>
        <v>3|7</v>
      </c>
      <c r="B8" s="204" t="s">
        <v>1889</v>
      </c>
      <c r="C8" s="199" t="s">
        <v>1890</v>
      </c>
      <c r="D8" s="200">
        <v>3</v>
      </c>
      <c r="E8" s="206"/>
      <c r="F8" s="206">
        <v>40</v>
      </c>
      <c r="G8" s="206">
        <v>60</v>
      </c>
      <c r="H8" s="206"/>
      <c r="I8" s="206"/>
      <c r="J8" s="205"/>
      <c r="K8" s="205"/>
      <c r="L8" s="205"/>
      <c r="M8" s="205"/>
      <c r="N8" s="205"/>
      <c r="O8" s="205"/>
      <c r="P8" s="205"/>
      <c r="R8" s="8">
        <f t="shared" si="1"/>
        <v>100</v>
      </c>
    </row>
    <row r="9" spans="1:18" x14ac:dyDescent="0.2">
      <c r="A9" s="203" t="str">
        <f t="shared" si="0"/>
        <v>3|8</v>
      </c>
      <c r="B9" s="204" t="s">
        <v>1894</v>
      </c>
      <c r="C9" s="199" t="s">
        <v>2193</v>
      </c>
      <c r="D9" s="200">
        <v>5</v>
      </c>
      <c r="E9" s="206">
        <v>10</v>
      </c>
      <c r="F9" s="206">
        <v>50</v>
      </c>
      <c r="G9" s="206">
        <v>40</v>
      </c>
      <c r="H9" s="206"/>
      <c r="I9" s="206"/>
      <c r="J9" s="205"/>
      <c r="K9" s="205"/>
      <c r="L9" s="205"/>
      <c r="M9" s="205"/>
      <c r="N9" s="205"/>
      <c r="O9" s="205"/>
      <c r="P9" s="205"/>
      <c r="R9" s="8">
        <f t="shared" si="1"/>
        <v>100</v>
      </c>
    </row>
    <row r="10" spans="1:18" x14ac:dyDescent="0.2">
      <c r="A10" s="203" t="str">
        <f t="shared" si="0"/>
        <v>3|9</v>
      </c>
      <c r="B10" s="204" t="s">
        <v>1949</v>
      </c>
      <c r="C10" s="199" t="s">
        <v>2196</v>
      </c>
      <c r="D10" s="200"/>
      <c r="E10" s="206">
        <v>20</v>
      </c>
      <c r="F10" s="206">
        <v>50</v>
      </c>
      <c r="G10" s="206">
        <v>30</v>
      </c>
      <c r="H10" s="206"/>
      <c r="I10" s="206"/>
      <c r="J10" s="205"/>
      <c r="K10" s="205"/>
      <c r="L10" s="205"/>
      <c r="M10" s="205"/>
      <c r="N10" s="205"/>
      <c r="O10" s="205"/>
      <c r="P10" s="205"/>
      <c r="R10" s="8">
        <f t="shared" si="1"/>
        <v>100</v>
      </c>
    </row>
    <row r="11" spans="1:18" x14ac:dyDescent="0.2">
      <c r="A11" s="203" t="str">
        <f t="shared" si="0"/>
        <v>3|10</v>
      </c>
      <c r="B11" s="204" t="s">
        <v>2053</v>
      </c>
      <c r="C11" s="199" t="s">
        <v>2197</v>
      </c>
      <c r="D11" s="200">
        <v>6</v>
      </c>
      <c r="E11" s="206"/>
      <c r="F11" s="206">
        <v>40</v>
      </c>
      <c r="G11" s="206">
        <v>60</v>
      </c>
      <c r="H11" s="206"/>
      <c r="I11" s="206"/>
      <c r="J11" s="205"/>
      <c r="K11" s="205"/>
      <c r="L11" s="205"/>
      <c r="M11" s="205"/>
      <c r="N11" s="205"/>
      <c r="O11" s="205"/>
      <c r="P11" s="205"/>
      <c r="R11" s="8">
        <f t="shared" si="1"/>
        <v>100</v>
      </c>
    </row>
    <row r="12" spans="1:18" x14ac:dyDescent="0.2">
      <c r="A12" s="203" t="str">
        <f t="shared" si="0"/>
        <v>3|11</v>
      </c>
      <c r="B12" s="204" t="s">
        <v>2106</v>
      </c>
      <c r="C12" s="199" t="s">
        <v>2105</v>
      </c>
      <c r="D12" s="200">
        <v>6</v>
      </c>
      <c r="E12" s="206">
        <v>20</v>
      </c>
      <c r="F12" s="206">
        <v>40</v>
      </c>
      <c r="G12" s="206">
        <v>40</v>
      </c>
      <c r="H12" s="206"/>
      <c r="I12" s="206"/>
      <c r="J12" s="205"/>
      <c r="K12" s="205"/>
      <c r="L12" s="205"/>
      <c r="M12" s="205"/>
      <c r="N12" s="205"/>
      <c r="O12" s="205"/>
      <c r="P12" s="205"/>
      <c r="R12" s="8">
        <f t="shared" si="1"/>
        <v>100</v>
      </c>
    </row>
    <row r="13" spans="1:18" x14ac:dyDescent="0.2">
      <c r="A13" s="203" t="str">
        <f t="shared" si="0"/>
        <v>3|12</v>
      </c>
      <c r="B13" s="204" t="s">
        <v>2118</v>
      </c>
      <c r="C13" s="199" t="s">
        <v>2122</v>
      </c>
      <c r="D13" s="200"/>
      <c r="E13" s="206">
        <v>20</v>
      </c>
      <c r="F13" s="206">
        <v>40</v>
      </c>
      <c r="G13" s="206">
        <v>40</v>
      </c>
      <c r="H13" s="206"/>
      <c r="I13" s="206"/>
      <c r="J13" s="205"/>
      <c r="K13" s="205"/>
      <c r="L13" s="205"/>
      <c r="M13" s="205"/>
      <c r="N13" s="205"/>
      <c r="O13" s="205"/>
      <c r="P13" s="205"/>
      <c r="R13" s="8">
        <f t="shared" si="1"/>
        <v>100</v>
      </c>
    </row>
    <row r="15" spans="1:18" ht="13.5" thickBot="1" x14ac:dyDescent="0.25">
      <c r="A15" s="207" t="s">
        <v>2195</v>
      </c>
      <c r="B15" s="208">
        <v>4</v>
      </c>
      <c r="C15" s="209"/>
      <c r="D15" s="210"/>
      <c r="E15" s="196">
        <v>1</v>
      </c>
      <c r="F15" s="196">
        <v>2</v>
      </c>
      <c r="G15" s="196">
        <v>3</v>
      </c>
      <c r="H15" s="196">
        <v>4</v>
      </c>
      <c r="I15" s="196">
        <v>5</v>
      </c>
      <c r="J15" s="196">
        <v>6</v>
      </c>
      <c r="K15" s="196">
        <v>7</v>
      </c>
      <c r="L15" s="196">
        <v>8</v>
      </c>
      <c r="M15" s="196">
        <v>9</v>
      </c>
      <c r="N15" s="196">
        <v>10</v>
      </c>
      <c r="O15" s="196">
        <v>11</v>
      </c>
      <c r="P15" s="196">
        <v>12</v>
      </c>
    </row>
    <row r="16" spans="1:18" ht="13.5" thickTop="1" x14ac:dyDescent="0.2">
      <c r="A16" s="197" t="str">
        <f t="shared" ref="A16:A27" si="2">CONCATENATE($B$15,"|",B16)</f>
        <v>4|1</v>
      </c>
      <c r="B16" s="198">
        <v>1</v>
      </c>
      <c r="C16" s="199" t="s">
        <v>1839</v>
      </c>
      <c r="D16" s="200">
        <v>1</v>
      </c>
      <c r="E16" s="201">
        <v>50</v>
      </c>
      <c r="F16" s="201">
        <v>50</v>
      </c>
      <c r="G16" s="201"/>
      <c r="H16" s="201"/>
      <c r="I16" s="201"/>
      <c r="J16" s="202"/>
      <c r="K16" s="202"/>
      <c r="L16" s="202"/>
      <c r="M16" s="202"/>
      <c r="N16" s="202"/>
      <c r="O16" s="202"/>
      <c r="P16" s="202"/>
      <c r="R16" s="8">
        <f t="shared" ref="R16:R27" si="3">SUM(E16:P16)</f>
        <v>100</v>
      </c>
    </row>
    <row r="17" spans="1:18" x14ac:dyDescent="0.2">
      <c r="A17" s="203" t="str">
        <f t="shared" si="2"/>
        <v>4|2</v>
      </c>
      <c r="B17" s="204" t="s">
        <v>1841</v>
      </c>
      <c r="C17" s="199" t="s">
        <v>1842</v>
      </c>
      <c r="D17" s="200">
        <v>2</v>
      </c>
      <c r="E17" s="201">
        <v>30</v>
      </c>
      <c r="F17" s="201">
        <v>40</v>
      </c>
      <c r="G17" s="201">
        <v>20</v>
      </c>
      <c r="H17" s="201">
        <v>10</v>
      </c>
      <c r="I17" s="201"/>
      <c r="J17" s="205"/>
      <c r="K17" s="205"/>
      <c r="L17" s="205"/>
      <c r="M17" s="205"/>
      <c r="N17" s="205"/>
      <c r="O17" s="205"/>
      <c r="P17" s="205"/>
      <c r="R17" s="8">
        <f t="shared" si="3"/>
        <v>100</v>
      </c>
    </row>
    <row r="18" spans="1:18" x14ac:dyDescent="0.2">
      <c r="A18" s="203" t="str">
        <f t="shared" si="2"/>
        <v>4|3</v>
      </c>
      <c r="B18" s="204" t="s">
        <v>1844</v>
      </c>
      <c r="C18" s="199" t="s">
        <v>207</v>
      </c>
      <c r="D18" s="200">
        <v>3</v>
      </c>
      <c r="E18" s="206">
        <v>50</v>
      </c>
      <c r="F18" s="206">
        <v>40</v>
      </c>
      <c r="G18" s="206">
        <v>10</v>
      </c>
      <c r="H18" s="206"/>
      <c r="I18" s="206"/>
      <c r="J18" s="205"/>
      <c r="K18" s="205"/>
      <c r="L18" s="205"/>
      <c r="M18" s="205"/>
      <c r="N18" s="205"/>
      <c r="O18" s="205"/>
      <c r="P18" s="205"/>
      <c r="R18" s="8">
        <f t="shared" si="3"/>
        <v>100</v>
      </c>
    </row>
    <row r="19" spans="1:18" x14ac:dyDescent="0.2">
      <c r="A19" s="203" t="str">
        <f t="shared" si="2"/>
        <v>4|4</v>
      </c>
      <c r="B19" s="204" t="s">
        <v>1845</v>
      </c>
      <c r="C19" s="199" t="s">
        <v>1846</v>
      </c>
      <c r="D19" s="200">
        <v>4</v>
      </c>
      <c r="E19" s="206">
        <v>20</v>
      </c>
      <c r="F19" s="206">
        <v>40</v>
      </c>
      <c r="G19" s="206">
        <v>20</v>
      </c>
      <c r="H19" s="206">
        <v>20</v>
      </c>
      <c r="I19" s="206"/>
      <c r="J19" s="205"/>
      <c r="K19" s="205"/>
      <c r="L19" s="205"/>
      <c r="M19" s="205"/>
      <c r="N19" s="205"/>
      <c r="O19" s="205"/>
      <c r="P19" s="205"/>
      <c r="R19" s="8">
        <f t="shared" si="3"/>
        <v>100</v>
      </c>
    </row>
    <row r="20" spans="1:18" x14ac:dyDescent="0.2">
      <c r="A20" s="203" t="str">
        <f t="shared" si="2"/>
        <v>4|5</v>
      </c>
      <c r="B20" s="204" t="s">
        <v>1871</v>
      </c>
      <c r="C20" s="199" t="s">
        <v>1872</v>
      </c>
      <c r="D20" s="200">
        <v>5</v>
      </c>
      <c r="E20" s="206">
        <v>10</v>
      </c>
      <c r="F20" s="206">
        <v>30</v>
      </c>
      <c r="G20" s="206">
        <v>40</v>
      </c>
      <c r="H20" s="206">
        <v>20</v>
      </c>
      <c r="I20" s="206"/>
      <c r="J20" s="205"/>
      <c r="K20" s="205"/>
      <c r="L20" s="205"/>
      <c r="M20" s="205"/>
      <c r="N20" s="205"/>
      <c r="O20" s="205"/>
      <c r="P20" s="205"/>
      <c r="R20" s="8">
        <f t="shared" si="3"/>
        <v>100</v>
      </c>
    </row>
    <row r="21" spans="1:18" x14ac:dyDescent="0.2">
      <c r="A21" s="203" t="str">
        <f t="shared" si="2"/>
        <v>4|6</v>
      </c>
      <c r="B21" s="204" t="s">
        <v>1877</v>
      </c>
      <c r="C21" s="199" t="s">
        <v>236</v>
      </c>
      <c r="D21" s="200"/>
      <c r="E21" s="206"/>
      <c r="F21" s="206">
        <v>10</v>
      </c>
      <c r="G21" s="206">
        <v>70</v>
      </c>
      <c r="H21" s="206">
        <v>20</v>
      </c>
      <c r="I21" s="206"/>
      <c r="J21" s="205"/>
      <c r="K21" s="205"/>
      <c r="L21" s="205"/>
      <c r="M21" s="205"/>
      <c r="N21" s="205"/>
      <c r="O21" s="205"/>
      <c r="P21" s="205"/>
      <c r="R21" s="8">
        <f t="shared" si="3"/>
        <v>100</v>
      </c>
    </row>
    <row r="22" spans="1:18" x14ac:dyDescent="0.2">
      <c r="A22" s="203" t="str">
        <f t="shared" si="2"/>
        <v>4|7</v>
      </c>
      <c r="B22" s="204" t="s">
        <v>1889</v>
      </c>
      <c r="C22" s="199" t="s">
        <v>1890</v>
      </c>
      <c r="D22" s="200"/>
      <c r="E22" s="206"/>
      <c r="F22" s="206">
        <v>30</v>
      </c>
      <c r="G22" s="206">
        <v>30</v>
      </c>
      <c r="H22" s="206">
        <v>40</v>
      </c>
      <c r="I22" s="206"/>
      <c r="J22" s="205"/>
      <c r="K22" s="205"/>
      <c r="L22" s="205"/>
      <c r="M22" s="205"/>
      <c r="N22" s="205"/>
      <c r="O22" s="205"/>
      <c r="P22" s="205"/>
      <c r="R22" s="8">
        <f t="shared" si="3"/>
        <v>100</v>
      </c>
    </row>
    <row r="23" spans="1:18" x14ac:dyDescent="0.2">
      <c r="A23" s="203" t="str">
        <f t="shared" si="2"/>
        <v>4|8</v>
      </c>
      <c r="B23" s="204" t="s">
        <v>1894</v>
      </c>
      <c r="C23" s="199" t="s">
        <v>2193</v>
      </c>
      <c r="D23" s="200">
        <v>3</v>
      </c>
      <c r="E23" s="206">
        <v>10</v>
      </c>
      <c r="F23" s="206">
        <v>30</v>
      </c>
      <c r="G23" s="206">
        <v>30</v>
      </c>
      <c r="H23" s="206">
        <v>30</v>
      </c>
      <c r="I23" s="206"/>
      <c r="J23" s="205"/>
      <c r="K23" s="205"/>
      <c r="L23" s="205"/>
      <c r="M23" s="205"/>
      <c r="N23" s="205"/>
      <c r="O23" s="205"/>
      <c r="P23" s="205"/>
      <c r="R23" s="8">
        <f t="shared" si="3"/>
        <v>100</v>
      </c>
    </row>
    <row r="24" spans="1:18" x14ac:dyDescent="0.2">
      <c r="A24" s="203" t="str">
        <f t="shared" si="2"/>
        <v>4|9</v>
      </c>
      <c r="B24" s="204" t="s">
        <v>1949</v>
      </c>
      <c r="C24" s="199" t="s">
        <v>2196</v>
      </c>
      <c r="D24" s="200">
        <v>5</v>
      </c>
      <c r="E24" s="206">
        <v>20</v>
      </c>
      <c r="F24" s="206">
        <v>30</v>
      </c>
      <c r="G24" s="206">
        <v>30</v>
      </c>
      <c r="H24" s="206">
        <v>20</v>
      </c>
      <c r="I24" s="206"/>
      <c r="J24" s="205"/>
      <c r="K24" s="205"/>
      <c r="L24" s="205"/>
      <c r="M24" s="205"/>
      <c r="N24" s="205"/>
      <c r="O24" s="205"/>
      <c r="P24" s="205"/>
      <c r="R24" s="8">
        <f t="shared" si="3"/>
        <v>100</v>
      </c>
    </row>
    <row r="25" spans="1:18" x14ac:dyDescent="0.2">
      <c r="A25" s="203" t="str">
        <f t="shared" si="2"/>
        <v>4|10</v>
      </c>
      <c r="B25" s="204" t="s">
        <v>2053</v>
      </c>
      <c r="C25" s="199" t="s">
        <v>2197</v>
      </c>
      <c r="D25" s="200">
        <v>6</v>
      </c>
      <c r="E25" s="206"/>
      <c r="F25" s="206">
        <v>30</v>
      </c>
      <c r="G25" s="206">
        <v>40</v>
      </c>
      <c r="H25" s="206">
        <v>30</v>
      </c>
      <c r="I25" s="206"/>
      <c r="J25" s="205"/>
      <c r="K25" s="205"/>
      <c r="L25" s="205"/>
      <c r="M25" s="205"/>
      <c r="N25" s="205"/>
      <c r="O25" s="205"/>
      <c r="P25" s="205"/>
      <c r="R25" s="8">
        <f t="shared" si="3"/>
        <v>100</v>
      </c>
    </row>
    <row r="26" spans="1:18" x14ac:dyDescent="0.2">
      <c r="A26" s="203" t="str">
        <f t="shared" si="2"/>
        <v>4|11</v>
      </c>
      <c r="B26" s="204" t="s">
        <v>2106</v>
      </c>
      <c r="C26" s="199" t="s">
        <v>2105</v>
      </c>
      <c r="D26" s="200">
        <v>6</v>
      </c>
      <c r="E26" s="206">
        <v>10</v>
      </c>
      <c r="F26" s="206">
        <v>30</v>
      </c>
      <c r="G26" s="206">
        <v>30</v>
      </c>
      <c r="H26" s="206">
        <v>30</v>
      </c>
      <c r="I26" s="206"/>
      <c r="J26" s="205"/>
      <c r="K26" s="205"/>
      <c r="L26" s="205"/>
      <c r="M26" s="205"/>
      <c r="N26" s="205"/>
      <c r="O26" s="205"/>
      <c r="P26" s="205"/>
      <c r="R26" s="8">
        <f t="shared" si="3"/>
        <v>100</v>
      </c>
    </row>
    <row r="27" spans="1:18" x14ac:dyDescent="0.2">
      <c r="A27" s="203" t="str">
        <f t="shared" si="2"/>
        <v>4|12</v>
      </c>
      <c r="B27" s="204" t="s">
        <v>2118</v>
      </c>
      <c r="C27" s="199" t="s">
        <v>2122</v>
      </c>
      <c r="D27" s="200"/>
      <c r="E27" s="206">
        <v>20</v>
      </c>
      <c r="F27" s="206">
        <v>20</v>
      </c>
      <c r="G27" s="206">
        <v>40</v>
      </c>
      <c r="H27" s="206">
        <v>20</v>
      </c>
      <c r="I27" s="206"/>
      <c r="J27" s="205"/>
      <c r="K27" s="205"/>
      <c r="L27" s="205"/>
      <c r="M27" s="205"/>
      <c r="N27" s="205"/>
      <c r="O27" s="205"/>
      <c r="P27" s="205"/>
      <c r="R27" s="8">
        <f t="shared" si="3"/>
        <v>100</v>
      </c>
    </row>
    <row r="29" spans="1:18" ht="13.5" thickBot="1" x14ac:dyDescent="0.25">
      <c r="A29" s="207" t="s">
        <v>2195</v>
      </c>
      <c r="B29" s="208">
        <v>5</v>
      </c>
      <c r="C29" s="209"/>
      <c r="D29" s="210"/>
      <c r="E29" s="196">
        <v>1</v>
      </c>
      <c r="F29" s="196">
        <v>2</v>
      </c>
      <c r="G29" s="196">
        <v>3</v>
      </c>
      <c r="H29" s="196">
        <v>4</v>
      </c>
      <c r="I29" s="196">
        <v>5</v>
      </c>
      <c r="J29" s="196">
        <v>6</v>
      </c>
      <c r="K29" s="196">
        <v>7</v>
      </c>
      <c r="L29" s="196">
        <v>8</v>
      </c>
      <c r="M29" s="196">
        <v>9</v>
      </c>
      <c r="N29" s="196">
        <v>10</v>
      </c>
      <c r="O29" s="196">
        <v>11</v>
      </c>
      <c r="P29" s="196">
        <v>12</v>
      </c>
    </row>
    <row r="30" spans="1:18" ht="13.5" thickTop="1" x14ac:dyDescent="0.2">
      <c r="A30" s="211" t="str">
        <f t="shared" ref="A30:A41" si="4">CONCATENATE($B$29,"|",B30)</f>
        <v>5|1</v>
      </c>
      <c r="B30" s="198">
        <v>1</v>
      </c>
      <c r="C30" s="199" t="s">
        <v>1839</v>
      </c>
      <c r="D30" s="200">
        <v>1</v>
      </c>
      <c r="E30" s="201">
        <v>40</v>
      </c>
      <c r="F30" s="201">
        <v>40</v>
      </c>
      <c r="G30" s="201">
        <v>20</v>
      </c>
      <c r="H30" s="201"/>
      <c r="I30" s="201"/>
      <c r="J30" s="202"/>
      <c r="K30" s="202"/>
      <c r="L30" s="202"/>
      <c r="M30" s="202"/>
      <c r="N30" s="202"/>
      <c r="O30" s="202"/>
      <c r="P30" s="202"/>
      <c r="R30" s="8">
        <f t="shared" ref="R30:R41" si="5">SUM(E30:P30)</f>
        <v>100</v>
      </c>
    </row>
    <row r="31" spans="1:18" x14ac:dyDescent="0.2">
      <c r="A31" s="203" t="str">
        <f t="shared" si="4"/>
        <v>5|2</v>
      </c>
      <c r="B31" s="204" t="s">
        <v>1841</v>
      </c>
      <c r="C31" s="199" t="s">
        <v>1842</v>
      </c>
      <c r="D31" s="200">
        <v>2</v>
      </c>
      <c r="E31" s="201">
        <v>20</v>
      </c>
      <c r="F31" s="201">
        <v>30</v>
      </c>
      <c r="G31" s="201">
        <v>30</v>
      </c>
      <c r="H31" s="201">
        <v>10</v>
      </c>
      <c r="I31" s="201">
        <v>10</v>
      </c>
      <c r="J31" s="205"/>
      <c r="K31" s="205"/>
      <c r="L31" s="205"/>
      <c r="M31" s="205"/>
      <c r="N31" s="205"/>
      <c r="O31" s="205"/>
      <c r="P31" s="205"/>
      <c r="R31" s="8">
        <f t="shared" si="5"/>
        <v>100</v>
      </c>
    </row>
    <row r="32" spans="1:18" x14ac:dyDescent="0.2">
      <c r="A32" s="203" t="str">
        <f t="shared" si="4"/>
        <v>5|3</v>
      </c>
      <c r="B32" s="204" t="s">
        <v>1844</v>
      </c>
      <c r="C32" s="199" t="s">
        <v>207</v>
      </c>
      <c r="D32" s="200">
        <v>3</v>
      </c>
      <c r="E32" s="206">
        <v>40</v>
      </c>
      <c r="F32" s="206">
        <v>40</v>
      </c>
      <c r="G32" s="206">
        <v>20</v>
      </c>
      <c r="H32" s="206"/>
      <c r="I32" s="206"/>
      <c r="J32" s="205"/>
      <c r="K32" s="205"/>
      <c r="L32" s="205"/>
      <c r="M32" s="205"/>
      <c r="N32" s="205"/>
      <c r="O32" s="205"/>
      <c r="P32" s="205"/>
      <c r="R32" s="8">
        <f t="shared" si="5"/>
        <v>100</v>
      </c>
    </row>
    <row r="33" spans="1:18" x14ac:dyDescent="0.2">
      <c r="A33" s="203" t="str">
        <f t="shared" si="4"/>
        <v>5|4</v>
      </c>
      <c r="B33" s="204" t="s">
        <v>1845</v>
      </c>
      <c r="C33" s="199" t="s">
        <v>1846</v>
      </c>
      <c r="D33" s="200">
        <v>4</v>
      </c>
      <c r="E33" s="206">
        <v>20</v>
      </c>
      <c r="F33" s="206">
        <v>20</v>
      </c>
      <c r="G33" s="206">
        <v>20</v>
      </c>
      <c r="H33" s="206">
        <v>20</v>
      </c>
      <c r="I33" s="206">
        <v>20</v>
      </c>
      <c r="J33" s="205"/>
      <c r="K33" s="205"/>
      <c r="L33" s="205"/>
      <c r="M33" s="205"/>
      <c r="N33" s="205"/>
      <c r="O33" s="205"/>
      <c r="P33" s="205"/>
      <c r="R33" s="8">
        <f t="shared" si="5"/>
        <v>100</v>
      </c>
    </row>
    <row r="34" spans="1:18" x14ac:dyDescent="0.2">
      <c r="A34" s="203" t="str">
        <f t="shared" si="4"/>
        <v>5|5</v>
      </c>
      <c r="B34" s="204" t="s">
        <v>1871</v>
      </c>
      <c r="C34" s="199" t="s">
        <v>1872</v>
      </c>
      <c r="D34" s="200">
        <v>5</v>
      </c>
      <c r="E34" s="206">
        <v>5</v>
      </c>
      <c r="F34" s="206">
        <v>15</v>
      </c>
      <c r="G34" s="206">
        <v>20</v>
      </c>
      <c r="H34" s="206">
        <v>30</v>
      </c>
      <c r="I34" s="206">
        <v>30</v>
      </c>
      <c r="J34" s="205"/>
      <c r="K34" s="205"/>
      <c r="L34" s="205"/>
      <c r="M34" s="205"/>
      <c r="N34" s="205"/>
      <c r="O34" s="205"/>
      <c r="P34" s="205"/>
      <c r="R34" s="8">
        <f t="shared" si="5"/>
        <v>100</v>
      </c>
    </row>
    <row r="35" spans="1:18" x14ac:dyDescent="0.2">
      <c r="A35" s="203" t="str">
        <f t="shared" si="4"/>
        <v>5|6</v>
      </c>
      <c r="B35" s="204" t="s">
        <v>1877</v>
      </c>
      <c r="C35" s="199" t="s">
        <v>236</v>
      </c>
      <c r="D35" s="200"/>
      <c r="E35" s="206"/>
      <c r="F35" s="206"/>
      <c r="G35" s="206">
        <v>60</v>
      </c>
      <c r="H35" s="206">
        <v>40</v>
      </c>
      <c r="I35" s="206"/>
      <c r="J35" s="205"/>
      <c r="K35" s="205"/>
      <c r="L35" s="205"/>
      <c r="M35" s="205"/>
      <c r="N35" s="205"/>
      <c r="O35" s="205"/>
      <c r="P35" s="205"/>
      <c r="R35" s="8">
        <f t="shared" si="5"/>
        <v>100</v>
      </c>
    </row>
    <row r="36" spans="1:18" x14ac:dyDescent="0.2">
      <c r="A36" s="203" t="str">
        <f t="shared" si="4"/>
        <v>5|7</v>
      </c>
      <c r="B36" s="204" t="s">
        <v>1889</v>
      </c>
      <c r="C36" s="199" t="s">
        <v>1890</v>
      </c>
      <c r="D36" s="200">
        <v>3</v>
      </c>
      <c r="E36" s="206"/>
      <c r="F36" s="206">
        <v>10</v>
      </c>
      <c r="G36" s="206">
        <v>30</v>
      </c>
      <c r="H36" s="206">
        <v>30</v>
      </c>
      <c r="I36" s="206">
        <v>30</v>
      </c>
      <c r="J36" s="205"/>
      <c r="K36" s="205"/>
      <c r="L36" s="205"/>
      <c r="M36" s="205"/>
      <c r="N36" s="205"/>
      <c r="O36" s="205"/>
      <c r="P36" s="205"/>
      <c r="R36" s="8">
        <f t="shared" si="5"/>
        <v>100</v>
      </c>
    </row>
    <row r="37" spans="1:18" x14ac:dyDescent="0.2">
      <c r="A37" s="203" t="str">
        <f t="shared" si="4"/>
        <v>5|8</v>
      </c>
      <c r="B37" s="204" t="s">
        <v>1894</v>
      </c>
      <c r="C37" s="199" t="s">
        <v>2193</v>
      </c>
      <c r="D37" s="200">
        <v>5</v>
      </c>
      <c r="E37" s="206">
        <v>10</v>
      </c>
      <c r="F37" s="206">
        <v>20</v>
      </c>
      <c r="G37" s="206">
        <v>30</v>
      </c>
      <c r="H37" s="206">
        <v>20</v>
      </c>
      <c r="I37" s="206">
        <v>20</v>
      </c>
      <c r="J37" s="205"/>
      <c r="K37" s="205"/>
      <c r="L37" s="205"/>
      <c r="M37" s="205"/>
      <c r="N37" s="205"/>
      <c r="O37" s="205"/>
      <c r="P37" s="205"/>
      <c r="R37" s="8">
        <f t="shared" si="5"/>
        <v>100</v>
      </c>
    </row>
    <row r="38" spans="1:18" x14ac:dyDescent="0.2">
      <c r="A38" s="203" t="str">
        <f t="shared" si="4"/>
        <v>5|9</v>
      </c>
      <c r="B38" s="204" t="s">
        <v>1949</v>
      </c>
      <c r="C38" s="199" t="s">
        <v>2196</v>
      </c>
      <c r="D38" s="200">
        <v>6</v>
      </c>
      <c r="E38" s="206">
        <v>20</v>
      </c>
      <c r="F38" s="206">
        <v>20</v>
      </c>
      <c r="G38" s="206">
        <v>30</v>
      </c>
      <c r="H38" s="206">
        <v>20</v>
      </c>
      <c r="I38" s="206">
        <v>10</v>
      </c>
      <c r="J38" s="205"/>
      <c r="K38" s="205"/>
      <c r="L38" s="205"/>
      <c r="M38" s="205"/>
      <c r="N38" s="205"/>
      <c r="O38" s="205"/>
      <c r="P38" s="205"/>
      <c r="R38" s="8">
        <f t="shared" si="5"/>
        <v>100</v>
      </c>
    </row>
    <row r="39" spans="1:18" x14ac:dyDescent="0.2">
      <c r="A39" s="203" t="str">
        <f t="shared" si="4"/>
        <v>5|10</v>
      </c>
      <c r="B39" s="204" t="s">
        <v>2053</v>
      </c>
      <c r="C39" s="199" t="s">
        <v>2197</v>
      </c>
      <c r="D39" s="200">
        <v>6</v>
      </c>
      <c r="E39" s="206"/>
      <c r="F39" s="206">
        <v>10</v>
      </c>
      <c r="G39" s="206">
        <v>30</v>
      </c>
      <c r="H39" s="206">
        <v>30</v>
      </c>
      <c r="I39" s="206">
        <v>30</v>
      </c>
      <c r="J39" s="205"/>
      <c r="K39" s="205"/>
      <c r="L39" s="205"/>
      <c r="M39" s="205"/>
      <c r="N39" s="205"/>
      <c r="O39" s="205"/>
      <c r="P39" s="205"/>
      <c r="R39" s="8">
        <f t="shared" si="5"/>
        <v>100</v>
      </c>
    </row>
    <row r="40" spans="1:18" x14ac:dyDescent="0.2">
      <c r="A40" s="203" t="str">
        <f t="shared" si="4"/>
        <v>5|11</v>
      </c>
      <c r="B40" s="204" t="s">
        <v>2106</v>
      </c>
      <c r="C40" s="199" t="s">
        <v>2105</v>
      </c>
      <c r="D40" s="200"/>
      <c r="E40" s="206">
        <v>10</v>
      </c>
      <c r="F40" s="206">
        <v>20</v>
      </c>
      <c r="G40" s="206">
        <v>20</v>
      </c>
      <c r="H40" s="206">
        <v>30</v>
      </c>
      <c r="I40" s="206">
        <v>20</v>
      </c>
      <c r="J40" s="205"/>
      <c r="K40" s="205"/>
      <c r="L40" s="205"/>
      <c r="M40" s="205"/>
      <c r="N40" s="205"/>
      <c r="O40" s="205"/>
      <c r="P40" s="205"/>
      <c r="R40" s="8">
        <f t="shared" si="5"/>
        <v>100</v>
      </c>
    </row>
    <row r="41" spans="1:18" x14ac:dyDescent="0.2">
      <c r="A41" s="203" t="str">
        <f t="shared" si="4"/>
        <v>5|12</v>
      </c>
      <c r="B41" s="204" t="s">
        <v>2118</v>
      </c>
      <c r="C41" s="199" t="s">
        <v>2122</v>
      </c>
      <c r="D41" s="200"/>
      <c r="E41" s="206">
        <v>20</v>
      </c>
      <c r="F41" s="206">
        <v>20</v>
      </c>
      <c r="G41" s="206">
        <v>20</v>
      </c>
      <c r="H41" s="206">
        <v>20</v>
      </c>
      <c r="I41" s="206">
        <v>20</v>
      </c>
      <c r="J41" s="205"/>
      <c r="K41" s="205"/>
      <c r="L41" s="205"/>
      <c r="M41" s="205"/>
      <c r="N41" s="205"/>
      <c r="O41" s="205"/>
      <c r="P41" s="205"/>
      <c r="R41" s="8">
        <f t="shared" si="5"/>
        <v>100</v>
      </c>
    </row>
    <row r="43" spans="1:18" ht="13.5" thickBot="1" x14ac:dyDescent="0.25">
      <c r="A43" s="207" t="s">
        <v>2195</v>
      </c>
      <c r="B43" s="208">
        <v>6</v>
      </c>
      <c r="C43" s="209"/>
      <c r="D43" s="210"/>
      <c r="E43" s="196">
        <v>1</v>
      </c>
      <c r="F43" s="196">
        <v>2</v>
      </c>
      <c r="G43" s="196">
        <v>3</v>
      </c>
      <c r="H43" s="196">
        <v>4</v>
      </c>
      <c r="I43" s="196">
        <v>5</v>
      </c>
      <c r="J43" s="196">
        <v>6</v>
      </c>
      <c r="K43" s="196">
        <v>7</v>
      </c>
      <c r="L43" s="196">
        <v>8</v>
      </c>
      <c r="M43" s="196">
        <v>9</v>
      </c>
      <c r="N43" s="196">
        <v>10</v>
      </c>
      <c r="O43" s="196">
        <v>11</v>
      </c>
      <c r="P43" s="196">
        <v>12</v>
      </c>
    </row>
    <row r="44" spans="1:18" ht="13.5" thickTop="1" x14ac:dyDescent="0.2">
      <c r="A44" s="211" t="str">
        <f t="shared" ref="A44:A55" si="6">CONCATENATE($B$43,"|",B44)</f>
        <v>6|1</v>
      </c>
      <c r="B44" s="198">
        <v>1</v>
      </c>
      <c r="C44" s="199" t="s">
        <v>1839</v>
      </c>
      <c r="D44" s="200">
        <v>1</v>
      </c>
      <c r="E44" s="201">
        <v>40</v>
      </c>
      <c r="F44" s="201">
        <v>30</v>
      </c>
      <c r="G44" s="201">
        <v>30</v>
      </c>
      <c r="H44" s="201"/>
      <c r="I44" s="201"/>
      <c r="J44" s="202"/>
      <c r="K44" s="202"/>
      <c r="L44" s="202"/>
      <c r="M44" s="202"/>
      <c r="N44" s="202"/>
      <c r="O44" s="202"/>
      <c r="P44" s="202"/>
      <c r="R44" s="8">
        <f t="shared" ref="R44:R55" si="7">SUM(E44:P44)</f>
        <v>100</v>
      </c>
    </row>
    <row r="45" spans="1:18" x14ac:dyDescent="0.2">
      <c r="A45" s="203" t="str">
        <f t="shared" si="6"/>
        <v>6|2</v>
      </c>
      <c r="B45" s="204" t="s">
        <v>1841</v>
      </c>
      <c r="C45" s="199" t="s">
        <v>1842</v>
      </c>
      <c r="D45" s="200">
        <v>2</v>
      </c>
      <c r="E45" s="201">
        <v>20</v>
      </c>
      <c r="F45" s="201">
        <v>30</v>
      </c>
      <c r="G45" s="201">
        <v>20</v>
      </c>
      <c r="H45" s="201">
        <v>10</v>
      </c>
      <c r="I45" s="201">
        <v>10</v>
      </c>
      <c r="J45" s="205">
        <v>10</v>
      </c>
      <c r="K45" s="205"/>
      <c r="L45" s="205"/>
      <c r="M45" s="205"/>
      <c r="N45" s="205"/>
      <c r="O45" s="205"/>
      <c r="P45" s="205"/>
      <c r="R45" s="8">
        <f t="shared" si="7"/>
        <v>100</v>
      </c>
    </row>
    <row r="46" spans="1:18" x14ac:dyDescent="0.2">
      <c r="A46" s="203" t="str">
        <f t="shared" si="6"/>
        <v>6|3</v>
      </c>
      <c r="B46" s="204" t="s">
        <v>1844</v>
      </c>
      <c r="C46" s="199" t="s">
        <v>207</v>
      </c>
      <c r="D46" s="200">
        <v>3</v>
      </c>
      <c r="E46" s="206">
        <v>20</v>
      </c>
      <c r="F46" s="206">
        <v>40</v>
      </c>
      <c r="G46" s="206">
        <v>40</v>
      </c>
      <c r="H46" s="206"/>
      <c r="I46" s="206"/>
      <c r="J46" s="205"/>
      <c r="K46" s="205"/>
      <c r="L46" s="205"/>
      <c r="M46" s="205"/>
      <c r="N46" s="205"/>
      <c r="O46" s="205"/>
      <c r="P46" s="205"/>
      <c r="R46" s="8">
        <f t="shared" si="7"/>
        <v>100</v>
      </c>
    </row>
    <row r="47" spans="1:18" x14ac:dyDescent="0.2">
      <c r="A47" s="203" t="str">
        <f t="shared" si="6"/>
        <v>6|4</v>
      </c>
      <c r="B47" s="204" t="s">
        <v>1845</v>
      </c>
      <c r="C47" s="199" t="s">
        <v>1846</v>
      </c>
      <c r="D47" s="200"/>
      <c r="E47" s="206">
        <v>10</v>
      </c>
      <c r="F47" s="206">
        <v>20</v>
      </c>
      <c r="G47" s="206">
        <v>20</v>
      </c>
      <c r="H47" s="206">
        <v>20</v>
      </c>
      <c r="I47" s="206">
        <v>20</v>
      </c>
      <c r="J47" s="205">
        <v>10</v>
      </c>
      <c r="K47" s="205"/>
      <c r="L47" s="205"/>
      <c r="M47" s="205"/>
      <c r="N47" s="205"/>
      <c r="O47" s="205"/>
      <c r="P47" s="205"/>
      <c r="R47" s="8">
        <f t="shared" si="7"/>
        <v>100</v>
      </c>
    </row>
    <row r="48" spans="1:18" x14ac:dyDescent="0.2">
      <c r="A48" s="203" t="str">
        <f t="shared" si="6"/>
        <v>6|5</v>
      </c>
      <c r="B48" s="204" t="s">
        <v>1871</v>
      </c>
      <c r="C48" s="199" t="s">
        <v>1872</v>
      </c>
      <c r="D48" s="200">
        <v>4</v>
      </c>
      <c r="E48" s="206">
        <v>5</v>
      </c>
      <c r="F48" s="206">
        <v>10</v>
      </c>
      <c r="G48" s="206">
        <v>20</v>
      </c>
      <c r="H48" s="206">
        <v>30</v>
      </c>
      <c r="I48" s="206">
        <v>25</v>
      </c>
      <c r="J48" s="205">
        <v>10</v>
      </c>
      <c r="K48" s="205"/>
      <c r="L48" s="205"/>
      <c r="M48" s="205"/>
      <c r="N48" s="205"/>
      <c r="O48" s="205"/>
      <c r="P48" s="205"/>
      <c r="R48" s="8">
        <f t="shared" si="7"/>
        <v>100</v>
      </c>
    </row>
    <row r="49" spans="1:18" x14ac:dyDescent="0.2">
      <c r="A49" s="203" t="str">
        <f t="shared" si="6"/>
        <v>6|6</v>
      </c>
      <c r="B49" s="204" t="s">
        <v>1877</v>
      </c>
      <c r="C49" s="199" t="s">
        <v>236</v>
      </c>
      <c r="D49" s="200">
        <v>5</v>
      </c>
      <c r="E49" s="206"/>
      <c r="F49" s="206"/>
      <c r="G49" s="206">
        <v>50</v>
      </c>
      <c r="H49" s="206">
        <v>50</v>
      </c>
      <c r="I49" s="206"/>
      <c r="J49" s="205"/>
      <c r="K49" s="205"/>
      <c r="L49" s="205"/>
      <c r="M49" s="205"/>
      <c r="N49" s="205"/>
      <c r="O49" s="205"/>
      <c r="P49" s="205"/>
      <c r="R49" s="8">
        <f t="shared" si="7"/>
        <v>100</v>
      </c>
    </row>
    <row r="50" spans="1:18" x14ac:dyDescent="0.2">
      <c r="A50" s="203" t="str">
        <f t="shared" si="6"/>
        <v>6|7</v>
      </c>
      <c r="B50" s="204" t="s">
        <v>1889</v>
      </c>
      <c r="C50" s="199" t="s">
        <v>1890</v>
      </c>
      <c r="D50" s="200">
        <v>3</v>
      </c>
      <c r="E50" s="206"/>
      <c r="F50" s="206"/>
      <c r="G50" s="206">
        <v>20</v>
      </c>
      <c r="H50" s="206">
        <v>30</v>
      </c>
      <c r="I50" s="206">
        <v>30</v>
      </c>
      <c r="J50" s="205">
        <v>20</v>
      </c>
      <c r="K50" s="205"/>
      <c r="L50" s="205"/>
      <c r="M50" s="205"/>
      <c r="N50" s="205"/>
      <c r="O50" s="205"/>
      <c r="P50" s="205"/>
      <c r="R50" s="8">
        <f t="shared" si="7"/>
        <v>100</v>
      </c>
    </row>
    <row r="51" spans="1:18" x14ac:dyDescent="0.2">
      <c r="A51" s="203" t="str">
        <f t="shared" si="6"/>
        <v>6|8</v>
      </c>
      <c r="B51" s="204" t="s">
        <v>1894</v>
      </c>
      <c r="C51" s="199" t="s">
        <v>2193</v>
      </c>
      <c r="D51" s="200">
        <v>5</v>
      </c>
      <c r="E51" s="206">
        <v>10</v>
      </c>
      <c r="F51" s="206">
        <v>10</v>
      </c>
      <c r="G51" s="206">
        <v>20</v>
      </c>
      <c r="H51" s="206">
        <v>20</v>
      </c>
      <c r="I51" s="206">
        <v>20</v>
      </c>
      <c r="J51" s="205">
        <v>20</v>
      </c>
      <c r="K51" s="205"/>
      <c r="L51" s="205"/>
      <c r="M51" s="205"/>
      <c r="N51" s="205"/>
      <c r="O51" s="205"/>
      <c r="P51" s="205"/>
      <c r="R51" s="8">
        <f t="shared" si="7"/>
        <v>100</v>
      </c>
    </row>
    <row r="52" spans="1:18" x14ac:dyDescent="0.2">
      <c r="A52" s="203" t="str">
        <f t="shared" si="6"/>
        <v>6|9</v>
      </c>
      <c r="B52" s="204" t="s">
        <v>1949</v>
      </c>
      <c r="C52" s="199" t="s">
        <v>2196</v>
      </c>
      <c r="D52" s="200">
        <v>6</v>
      </c>
      <c r="E52" s="206">
        <v>10</v>
      </c>
      <c r="F52" s="206">
        <v>20</v>
      </c>
      <c r="G52" s="206">
        <v>20</v>
      </c>
      <c r="H52" s="206">
        <v>20</v>
      </c>
      <c r="I52" s="206">
        <v>20</v>
      </c>
      <c r="J52" s="205">
        <v>10</v>
      </c>
      <c r="K52" s="205"/>
      <c r="L52" s="205"/>
      <c r="M52" s="205"/>
      <c r="N52" s="205"/>
      <c r="O52" s="205"/>
      <c r="P52" s="205"/>
      <c r="R52" s="8">
        <f t="shared" si="7"/>
        <v>100</v>
      </c>
    </row>
    <row r="53" spans="1:18" x14ac:dyDescent="0.2">
      <c r="A53" s="203" t="str">
        <f t="shared" si="6"/>
        <v>6|10</v>
      </c>
      <c r="B53" s="204" t="s">
        <v>2053</v>
      </c>
      <c r="C53" s="199" t="s">
        <v>2197</v>
      </c>
      <c r="D53" s="200">
        <v>6</v>
      </c>
      <c r="E53" s="206"/>
      <c r="F53" s="206"/>
      <c r="G53" s="206">
        <v>20</v>
      </c>
      <c r="H53" s="206">
        <v>30</v>
      </c>
      <c r="I53" s="206">
        <v>30</v>
      </c>
      <c r="J53" s="205">
        <v>20</v>
      </c>
      <c r="K53" s="205"/>
      <c r="L53" s="205"/>
      <c r="M53" s="205"/>
      <c r="N53" s="205"/>
      <c r="O53" s="205"/>
      <c r="P53" s="205"/>
      <c r="R53" s="8">
        <f t="shared" si="7"/>
        <v>100</v>
      </c>
    </row>
    <row r="54" spans="1:18" x14ac:dyDescent="0.2">
      <c r="A54" s="203" t="str">
        <f t="shared" si="6"/>
        <v>6|11</v>
      </c>
      <c r="B54" s="204" t="s">
        <v>2106</v>
      </c>
      <c r="C54" s="199" t="s">
        <v>2105</v>
      </c>
      <c r="D54" s="200"/>
      <c r="E54" s="206">
        <v>10</v>
      </c>
      <c r="F54" s="206">
        <v>10</v>
      </c>
      <c r="G54" s="206">
        <v>20</v>
      </c>
      <c r="H54" s="206">
        <v>20</v>
      </c>
      <c r="I54" s="206">
        <v>20</v>
      </c>
      <c r="J54" s="205">
        <v>20</v>
      </c>
      <c r="K54" s="205"/>
      <c r="L54" s="205"/>
      <c r="M54" s="205"/>
      <c r="N54" s="205"/>
      <c r="O54" s="205"/>
      <c r="P54" s="205"/>
      <c r="R54" s="8">
        <f t="shared" si="7"/>
        <v>100</v>
      </c>
    </row>
    <row r="55" spans="1:18" x14ac:dyDescent="0.2">
      <c r="A55" s="203" t="str">
        <f t="shared" si="6"/>
        <v>6|12</v>
      </c>
      <c r="B55" s="204" t="s">
        <v>2118</v>
      </c>
      <c r="C55" s="199" t="s">
        <v>2122</v>
      </c>
      <c r="D55" s="200"/>
      <c r="E55" s="206">
        <v>10</v>
      </c>
      <c r="F55" s="206">
        <v>20</v>
      </c>
      <c r="G55" s="206">
        <v>20</v>
      </c>
      <c r="H55" s="206">
        <v>20</v>
      </c>
      <c r="I55" s="206">
        <v>20</v>
      </c>
      <c r="J55" s="205">
        <v>10</v>
      </c>
      <c r="K55" s="205"/>
      <c r="L55" s="205"/>
      <c r="M55" s="205"/>
      <c r="N55" s="205"/>
      <c r="O55" s="205"/>
      <c r="P55" s="205"/>
      <c r="R55" s="8">
        <f t="shared" si="7"/>
        <v>100</v>
      </c>
    </row>
    <row r="57" spans="1:18" ht="13.5" thickBot="1" x14ac:dyDescent="0.25">
      <c r="A57" s="207" t="s">
        <v>2195</v>
      </c>
      <c r="B57" s="208">
        <v>7</v>
      </c>
      <c r="C57" s="209"/>
      <c r="D57" s="210"/>
      <c r="E57" s="196">
        <v>1</v>
      </c>
      <c r="F57" s="196">
        <v>2</v>
      </c>
      <c r="G57" s="196">
        <v>3</v>
      </c>
      <c r="H57" s="196">
        <v>4</v>
      </c>
      <c r="I57" s="196">
        <v>5</v>
      </c>
      <c r="J57" s="196">
        <v>6</v>
      </c>
      <c r="K57" s="196">
        <v>7</v>
      </c>
      <c r="L57" s="196">
        <v>8</v>
      </c>
      <c r="M57" s="196">
        <v>9</v>
      </c>
      <c r="N57" s="196">
        <v>10</v>
      </c>
      <c r="O57" s="196">
        <v>11</v>
      </c>
      <c r="P57" s="196">
        <v>12</v>
      </c>
    </row>
    <row r="58" spans="1:18" ht="13.5" thickTop="1" x14ac:dyDescent="0.2">
      <c r="A58" s="211" t="str">
        <f t="shared" ref="A58:A69" si="8">CONCATENATE($B$57,"|",B58)</f>
        <v>7|1</v>
      </c>
      <c r="B58" s="198">
        <v>1</v>
      </c>
      <c r="C58" s="199" t="s">
        <v>1839</v>
      </c>
      <c r="D58" s="200">
        <v>1</v>
      </c>
      <c r="E58" s="201">
        <v>30</v>
      </c>
      <c r="F58" s="201">
        <v>30</v>
      </c>
      <c r="G58" s="201">
        <v>30</v>
      </c>
      <c r="H58" s="201">
        <v>10</v>
      </c>
      <c r="I58" s="201"/>
      <c r="J58" s="202"/>
      <c r="K58" s="202"/>
      <c r="L58" s="202"/>
      <c r="M58" s="202"/>
      <c r="N58" s="202"/>
      <c r="O58" s="202"/>
      <c r="P58" s="202"/>
      <c r="R58" s="8">
        <f t="shared" ref="R58:R69" si="9">SUM(E58:P58)</f>
        <v>100</v>
      </c>
    </row>
    <row r="59" spans="1:18" x14ac:dyDescent="0.2">
      <c r="A59" s="203" t="str">
        <f t="shared" si="8"/>
        <v>7|2</v>
      </c>
      <c r="B59" s="204" t="s">
        <v>1841</v>
      </c>
      <c r="C59" s="199" t="s">
        <v>1842</v>
      </c>
      <c r="D59" s="200">
        <v>2</v>
      </c>
      <c r="E59" s="201">
        <v>20</v>
      </c>
      <c r="F59" s="201">
        <v>20</v>
      </c>
      <c r="G59" s="201">
        <v>20</v>
      </c>
      <c r="H59" s="201">
        <v>10</v>
      </c>
      <c r="I59" s="201">
        <v>10</v>
      </c>
      <c r="J59" s="205">
        <v>10</v>
      </c>
      <c r="K59" s="205">
        <v>10</v>
      </c>
      <c r="L59" s="205"/>
      <c r="M59" s="205"/>
      <c r="N59" s="205"/>
      <c r="O59" s="205"/>
      <c r="P59" s="205"/>
      <c r="R59" s="8">
        <f t="shared" si="9"/>
        <v>100</v>
      </c>
    </row>
    <row r="60" spans="1:18" x14ac:dyDescent="0.2">
      <c r="A60" s="203" t="str">
        <f t="shared" si="8"/>
        <v>7|3</v>
      </c>
      <c r="B60" s="204" t="s">
        <v>1844</v>
      </c>
      <c r="C60" s="199" t="s">
        <v>207</v>
      </c>
      <c r="D60" s="200">
        <v>3</v>
      </c>
      <c r="E60" s="206">
        <v>20</v>
      </c>
      <c r="F60" s="206">
        <v>30</v>
      </c>
      <c r="G60" s="206">
        <v>30</v>
      </c>
      <c r="H60" s="206">
        <v>20</v>
      </c>
      <c r="I60" s="206"/>
      <c r="J60" s="205"/>
      <c r="K60" s="205"/>
      <c r="L60" s="205"/>
      <c r="M60" s="205"/>
      <c r="N60" s="205"/>
      <c r="O60" s="205"/>
      <c r="P60" s="205"/>
      <c r="R60" s="8">
        <f t="shared" si="9"/>
        <v>100</v>
      </c>
    </row>
    <row r="61" spans="1:18" x14ac:dyDescent="0.2">
      <c r="A61" s="203" t="str">
        <f t="shared" si="8"/>
        <v>7|4</v>
      </c>
      <c r="B61" s="204" t="s">
        <v>1845</v>
      </c>
      <c r="C61" s="199" t="s">
        <v>1846</v>
      </c>
      <c r="D61" s="200"/>
      <c r="E61" s="206">
        <v>10</v>
      </c>
      <c r="F61" s="206">
        <v>10</v>
      </c>
      <c r="G61" s="206">
        <v>20</v>
      </c>
      <c r="H61" s="206">
        <v>20</v>
      </c>
      <c r="I61" s="206">
        <v>20</v>
      </c>
      <c r="J61" s="205">
        <v>10</v>
      </c>
      <c r="K61" s="205">
        <v>10</v>
      </c>
      <c r="L61" s="205"/>
      <c r="M61" s="205"/>
      <c r="N61" s="205"/>
      <c r="O61" s="205"/>
      <c r="P61" s="205"/>
      <c r="R61" s="8">
        <f t="shared" si="9"/>
        <v>100</v>
      </c>
    </row>
    <row r="62" spans="1:18" x14ac:dyDescent="0.2">
      <c r="A62" s="203" t="str">
        <f t="shared" si="8"/>
        <v>7|5</v>
      </c>
      <c r="B62" s="204" t="s">
        <v>1871</v>
      </c>
      <c r="C62" s="199" t="s">
        <v>1872</v>
      </c>
      <c r="D62" s="200">
        <v>4</v>
      </c>
      <c r="E62" s="206">
        <v>5</v>
      </c>
      <c r="F62" s="206">
        <v>10</v>
      </c>
      <c r="G62" s="206">
        <v>20</v>
      </c>
      <c r="H62" s="206">
        <v>20</v>
      </c>
      <c r="I62" s="206">
        <v>20</v>
      </c>
      <c r="J62" s="205">
        <v>15</v>
      </c>
      <c r="K62" s="205">
        <v>10</v>
      </c>
      <c r="L62" s="205"/>
      <c r="M62" s="205"/>
      <c r="N62" s="205"/>
      <c r="O62" s="205"/>
      <c r="P62" s="205"/>
      <c r="R62" s="8">
        <f t="shared" si="9"/>
        <v>100</v>
      </c>
    </row>
    <row r="63" spans="1:18" x14ac:dyDescent="0.2">
      <c r="A63" s="203" t="str">
        <f t="shared" si="8"/>
        <v>7|6</v>
      </c>
      <c r="B63" s="204" t="s">
        <v>1877</v>
      </c>
      <c r="C63" s="199" t="s">
        <v>236</v>
      </c>
      <c r="D63" s="200">
        <v>5</v>
      </c>
      <c r="E63" s="206"/>
      <c r="F63" s="206"/>
      <c r="G63" s="206">
        <v>30</v>
      </c>
      <c r="H63" s="206">
        <v>40</v>
      </c>
      <c r="I63" s="206">
        <v>30</v>
      </c>
      <c r="J63" s="205"/>
      <c r="K63" s="205"/>
      <c r="L63" s="205"/>
      <c r="M63" s="205"/>
      <c r="N63" s="205"/>
      <c r="O63" s="205"/>
      <c r="P63" s="205"/>
      <c r="R63" s="8">
        <f t="shared" si="9"/>
        <v>100</v>
      </c>
    </row>
    <row r="64" spans="1:18" x14ac:dyDescent="0.2">
      <c r="A64" s="203" t="str">
        <f t="shared" si="8"/>
        <v>7|7</v>
      </c>
      <c r="B64" s="204" t="s">
        <v>1889</v>
      </c>
      <c r="C64" s="199" t="s">
        <v>1890</v>
      </c>
      <c r="D64" s="200">
        <v>3</v>
      </c>
      <c r="E64" s="206"/>
      <c r="F64" s="206"/>
      <c r="G64" s="206">
        <v>20</v>
      </c>
      <c r="H64" s="206">
        <v>20</v>
      </c>
      <c r="I64" s="206">
        <v>20</v>
      </c>
      <c r="J64" s="205">
        <v>20</v>
      </c>
      <c r="K64" s="205">
        <v>20</v>
      </c>
      <c r="L64" s="205"/>
      <c r="M64" s="205"/>
      <c r="N64" s="205"/>
      <c r="O64" s="205"/>
      <c r="P64" s="205"/>
      <c r="R64" s="8">
        <f t="shared" si="9"/>
        <v>100</v>
      </c>
    </row>
    <row r="65" spans="1:18" x14ac:dyDescent="0.2">
      <c r="A65" s="203" t="str">
        <f t="shared" si="8"/>
        <v>7|8</v>
      </c>
      <c r="B65" s="204" t="s">
        <v>1894</v>
      </c>
      <c r="C65" s="199" t="s">
        <v>2193</v>
      </c>
      <c r="D65" s="200">
        <v>5</v>
      </c>
      <c r="E65" s="206">
        <v>10</v>
      </c>
      <c r="F65" s="206">
        <v>10</v>
      </c>
      <c r="G65" s="206">
        <v>10</v>
      </c>
      <c r="H65" s="206">
        <v>20</v>
      </c>
      <c r="I65" s="206">
        <v>20</v>
      </c>
      <c r="J65" s="205">
        <v>20</v>
      </c>
      <c r="K65" s="205">
        <v>10</v>
      </c>
      <c r="L65" s="205"/>
      <c r="M65" s="205"/>
      <c r="N65" s="205"/>
      <c r="O65" s="205"/>
      <c r="P65" s="205"/>
      <c r="R65" s="8">
        <f t="shared" si="9"/>
        <v>100</v>
      </c>
    </row>
    <row r="66" spans="1:18" x14ac:dyDescent="0.2">
      <c r="A66" s="203" t="str">
        <f t="shared" si="8"/>
        <v>7|9</v>
      </c>
      <c r="B66" s="204" t="s">
        <v>1949</v>
      </c>
      <c r="C66" s="199" t="s">
        <v>2196</v>
      </c>
      <c r="D66" s="200">
        <v>6</v>
      </c>
      <c r="E66" s="206">
        <v>10</v>
      </c>
      <c r="F66" s="206">
        <v>10</v>
      </c>
      <c r="G66" s="206">
        <v>20</v>
      </c>
      <c r="H66" s="206">
        <v>20</v>
      </c>
      <c r="I66" s="206">
        <v>20</v>
      </c>
      <c r="J66" s="205">
        <v>10</v>
      </c>
      <c r="K66" s="205">
        <v>10</v>
      </c>
      <c r="L66" s="205"/>
      <c r="M66" s="205"/>
      <c r="N66" s="205"/>
      <c r="O66" s="205"/>
      <c r="P66" s="205"/>
      <c r="R66" s="8">
        <f t="shared" si="9"/>
        <v>100</v>
      </c>
    </row>
    <row r="67" spans="1:18" x14ac:dyDescent="0.2">
      <c r="A67" s="203" t="str">
        <f t="shared" si="8"/>
        <v>7|10</v>
      </c>
      <c r="B67" s="204" t="s">
        <v>2053</v>
      </c>
      <c r="C67" s="199" t="s">
        <v>2197</v>
      </c>
      <c r="D67" s="200">
        <v>6</v>
      </c>
      <c r="E67" s="206"/>
      <c r="F67" s="206"/>
      <c r="G67" s="206">
        <v>20</v>
      </c>
      <c r="H67" s="206">
        <v>20</v>
      </c>
      <c r="I67" s="206">
        <v>20</v>
      </c>
      <c r="J67" s="205">
        <v>20</v>
      </c>
      <c r="K67" s="205">
        <v>20</v>
      </c>
      <c r="L67" s="205"/>
      <c r="M67" s="205"/>
      <c r="N67" s="205"/>
      <c r="O67" s="205"/>
      <c r="P67" s="205"/>
      <c r="R67" s="8">
        <f t="shared" si="9"/>
        <v>100</v>
      </c>
    </row>
    <row r="68" spans="1:18" x14ac:dyDescent="0.2">
      <c r="A68" s="203" t="str">
        <f t="shared" si="8"/>
        <v>7|11</v>
      </c>
      <c r="B68" s="204" t="s">
        <v>2106</v>
      </c>
      <c r="C68" s="199" t="s">
        <v>2105</v>
      </c>
      <c r="D68" s="200"/>
      <c r="E68" s="206">
        <v>5</v>
      </c>
      <c r="F68" s="206">
        <v>5</v>
      </c>
      <c r="G68" s="206">
        <v>20</v>
      </c>
      <c r="H68" s="206">
        <v>20</v>
      </c>
      <c r="I68" s="206">
        <v>20</v>
      </c>
      <c r="J68" s="205">
        <v>20</v>
      </c>
      <c r="K68" s="205">
        <v>10</v>
      </c>
      <c r="L68" s="205"/>
      <c r="M68" s="205"/>
      <c r="N68" s="205"/>
      <c r="O68" s="205"/>
      <c r="P68" s="205"/>
      <c r="R68" s="8">
        <f t="shared" si="9"/>
        <v>100</v>
      </c>
    </row>
    <row r="69" spans="1:18" x14ac:dyDescent="0.2">
      <c r="A69" s="203" t="str">
        <f t="shared" si="8"/>
        <v>7|12</v>
      </c>
      <c r="B69" s="204" t="s">
        <v>2118</v>
      </c>
      <c r="C69" s="199" t="s">
        <v>2122</v>
      </c>
      <c r="D69" s="200"/>
      <c r="E69" s="206">
        <v>10</v>
      </c>
      <c r="F69" s="206">
        <v>10</v>
      </c>
      <c r="G69" s="206">
        <v>20</v>
      </c>
      <c r="H69" s="206">
        <v>20</v>
      </c>
      <c r="I69" s="206">
        <v>20</v>
      </c>
      <c r="J69" s="205">
        <v>10</v>
      </c>
      <c r="K69" s="205">
        <v>10</v>
      </c>
      <c r="L69" s="205"/>
      <c r="M69" s="205"/>
      <c r="N69" s="205"/>
      <c r="O69" s="205"/>
      <c r="P69" s="205"/>
      <c r="R69" s="8">
        <f t="shared" si="9"/>
        <v>100</v>
      </c>
    </row>
    <row r="71" spans="1:18" ht="13.5" thickBot="1" x14ac:dyDescent="0.25">
      <c r="A71" s="207" t="s">
        <v>2195</v>
      </c>
      <c r="B71" s="208">
        <v>8</v>
      </c>
      <c r="C71" s="209"/>
      <c r="D71" s="210"/>
      <c r="E71" s="196">
        <v>1</v>
      </c>
      <c r="F71" s="196">
        <v>2</v>
      </c>
      <c r="G71" s="196">
        <v>3</v>
      </c>
      <c r="H71" s="196">
        <v>4</v>
      </c>
      <c r="I71" s="196">
        <v>5</v>
      </c>
      <c r="J71" s="196">
        <v>6</v>
      </c>
      <c r="K71" s="196">
        <v>7</v>
      </c>
      <c r="L71" s="196">
        <v>8</v>
      </c>
      <c r="M71" s="196">
        <v>9</v>
      </c>
      <c r="N71" s="196">
        <v>10</v>
      </c>
      <c r="O71" s="196">
        <v>11</v>
      </c>
      <c r="P71" s="196">
        <v>12</v>
      </c>
    </row>
    <row r="72" spans="1:18" ht="13.5" thickTop="1" x14ac:dyDescent="0.2">
      <c r="A72" s="211" t="str">
        <f t="shared" ref="A72:A83" si="10">CONCATENATE($B$71,"|",B72)</f>
        <v>8|1</v>
      </c>
      <c r="B72" s="198">
        <v>1</v>
      </c>
      <c r="C72" s="199" t="s">
        <v>1839</v>
      </c>
      <c r="D72" s="200">
        <v>1</v>
      </c>
      <c r="E72" s="201">
        <v>20</v>
      </c>
      <c r="F72" s="201">
        <v>30</v>
      </c>
      <c r="G72" s="201">
        <v>30</v>
      </c>
      <c r="H72" s="201">
        <v>20</v>
      </c>
      <c r="I72" s="201"/>
      <c r="J72" s="202"/>
      <c r="K72" s="202"/>
      <c r="L72" s="202"/>
      <c r="M72" s="202"/>
      <c r="N72" s="202"/>
      <c r="O72" s="202"/>
      <c r="P72" s="202"/>
      <c r="R72" s="8">
        <f t="shared" ref="R72:R83" si="11">SUM(E72:P72)</f>
        <v>100</v>
      </c>
    </row>
    <row r="73" spans="1:18" x14ac:dyDescent="0.2">
      <c r="A73" s="203" t="str">
        <f t="shared" si="10"/>
        <v>8|2</v>
      </c>
      <c r="B73" s="204" t="s">
        <v>1841</v>
      </c>
      <c r="C73" s="199" t="s">
        <v>1842</v>
      </c>
      <c r="D73" s="200">
        <v>2</v>
      </c>
      <c r="E73" s="201">
        <v>10</v>
      </c>
      <c r="F73" s="201">
        <v>20</v>
      </c>
      <c r="G73" s="201">
        <v>20</v>
      </c>
      <c r="H73" s="201">
        <v>10</v>
      </c>
      <c r="I73" s="201">
        <v>10</v>
      </c>
      <c r="J73" s="205">
        <v>10</v>
      </c>
      <c r="K73" s="205">
        <v>10</v>
      </c>
      <c r="L73" s="205">
        <v>10</v>
      </c>
      <c r="M73" s="205"/>
      <c r="N73" s="205"/>
      <c r="O73" s="205"/>
      <c r="P73" s="205"/>
      <c r="R73" s="8">
        <f t="shared" si="11"/>
        <v>100</v>
      </c>
    </row>
    <row r="74" spans="1:18" x14ac:dyDescent="0.2">
      <c r="A74" s="203" t="str">
        <f t="shared" si="10"/>
        <v>8|3</v>
      </c>
      <c r="B74" s="204" t="s">
        <v>1844</v>
      </c>
      <c r="C74" s="199" t="s">
        <v>207</v>
      </c>
      <c r="D74" s="200">
        <v>3</v>
      </c>
      <c r="E74" s="206">
        <v>20</v>
      </c>
      <c r="F74" s="206">
        <v>20</v>
      </c>
      <c r="G74" s="206">
        <v>30</v>
      </c>
      <c r="H74" s="206">
        <v>20</v>
      </c>
      <c r="I74" s="206">
        <v>10</v>
      </c>
      <c r="J74" s="205"/>
      <c r="K74" s="205"/>
      <c r="L74" s="205"/>
      <c r="M74" s="205"/>
      <c r="N74" s="205"/>
      <c r="O74" s="205"/>
      <c r="P74" s="205"/>
      <c r="R74" s="8">
        <f t="shared" si="11"/>
        <v>100</v>
      </c>
    </row>
    <row r="75" spans="1:18" x14ac:dyDescent="0.2">
      <c r="A75" s="203" t="str">
        <f t="shared" si="10"/>
        <v>8|4</v>
      </c>
      <c r="B75" s="204" t="s">
        <v>1845</v>
      </c>
      <c r="C75" s="199" t="s">
        <v>1846</v>
      </c>
      <c r="D75" s="200">
        <v>4</v>
      </c>
      <c r="E75" s="206">
        <v>10</v>
      </c>
      <c r="F75" s="206">
        <v>10</v>
      </c>
      <c r="G75" s="206">
        <v>10</v>
      </c>
      <c r="H75" s="206">
        <v>20</v>
      </c>
      <c r="I75" s="206">
        <v>20</v>
      </c>
      <c r="J75" s="205">
        <v>10</v>
      </c>
      <c r="K75" s="205">
        <v>10</v>
      </c>
      <c r="L75" s="205">
        <v>10</v>
      </c>
      <c r="M75" s="205"/>
      <c r="N75" s="205"/>
      <c r="O75" s="205"/>
      <c r="P75" s="205"/>
      <c r="R75" s="8">
        <f t="shared" si="11"/>
        <v>100</v>
      </c>
    </row>
    <row r="76" spans="1:18" x14ac:dyDescent="0.2">
      <c r="A76" s="203" t="str">
        <f t="shared" si="10"/>
        <v>8|5</v>
      </c>
      <c r="B76" s="204" t="s">
        <v>1871</v>
      </c>
      <c r="C76" s="199" t="s">
        <v>1872</v>
      </c>
      <c r="D76" s="200">
        <v>5</v>
      </c>
      <c r="E76" s="206">
        <v>5</v>
      </c>
      <c r="F76" s="206">
        <v>10</v>
      </c>
      <c r="G76" s="206">
        <v>20</v>
      </c>
      <c r="H76" s="206">
        <v>20</v>
      </c>
      <c r="I76" s="206">
        <v>15</v>
      </c>
      <c r="J76" s="205">
        <v>10</v>
      </c>
      <c r="K76" s="205">
        <v>10</v>
      </c>
      <c r="L76" s="205">
        <v>10</v>
      </c>
      <c r="M76" s="205"/>
      <c r="N76" s="205"/>
      <c r="O76" s="205"/>
      <c r="P76" s="205"/>
      <c r="R76" s="8">
        <f t="shared" si="11"/>
        <v>100</v>
      </c>
    </row>
    <row r="77" spans="1:18" x14ac:dyDescent="0.2">
      <c r="A77" s="203" t="str">
        <f t="shared" si="10"/>
        <v>8|6</v>
      </c>
      <c r="B77" s="204" t="s">
        <v>1877</v>
      </c>
      <c r="C77" s="199" t="s">
        <v>236</v>
      </c>
      <c r="D77" s="200"/>
      <c r="E77" s="206"/>
      <c r="F77" s="206"/>
      <c r="G77" s="206">
        <v>30</v>
      </c>
      <c r="H77" s="206">
        <v>30</v>
      </c>
      <c r="I77" s="206">
        <v>30</v>
      </c>
      <c r="J77" s="205">
        <v>10</v>
      </c>
      <c r="K77" s="205"/>
      <c r="L77" s="205"/>
      <c r="M77" s="205"/>
      <c r="N77" s="205"/>
      <c r="O77" s="205"/>
      <c r="P77" s="205"/>
      <c r="R77" s="8">
        <f t="shared" si="11"/>
        <v>100</v>
      </c>
    </row>
    <row r="78" spans="1:18" x14ac:dyDescent="0.2">
      <c r="A78" s="203" t="str">
        <f t="shared" si="10"/>
        <v>8|7</v>
      </c>
      <c r="B78" s="204" t="s">
        <v>1889</v>
      </c>
      <c r="C78" s="199" t="s">
        <v>1890</v>
      </c>
      <c r="D78" s="200">
        <v>3</v>
      </c>
      <c r="E78" s="206"/>
      <c r="F78" s="206"/>
      <c r="G78" s="206">
        <v>10</v>
      </c>
      <c r="H78" s="206">
        <v>20</v>
      </c>
      <c r="I78" s="206">
        <v>20</v>
      </c>
      <c r="J78" s="205">
        <v>20</v>
      </c>
      <c r="K78" s="205">
        <v>20</v>
      </c>
      <c r="L78" s="205">
        <v>10</v>
      </c>
      <c r="M78" s="205"/>
      <c r="N78" s="205"/>
      <c r="O78" s="205"/>
      <c r="P78" s="205"/>
      <c r="R78" s="8">
        <f t="shared" si="11"/>
        <v>100</v>
      </c>
    </row>
    <row r="79" spans="1:18" x14ac:dyDescent="0.2">
      <c r="A79" s="203" t="str">
        <f t="shared" si="10"/>
        <v>8|8</v>
      </c>
      <c r="B79" s="204" t="s">
        <v>1894</v>
      </c>
      <c r="C79" s="199" t="s">
        <v>2193</v>
      </c>
      <c r="D79" s="200">
        <v>5</v>
      </c>
      <c r="E79" s="206">
        <v>10</v>
      </c>
      <c r="F79" s="206">
        <v>10</v>
      </c>
      <c r="G79" s="206">
        <v>10</v>
      </c>
      <c r="H79" s="206">
        <v>10</v>
      </c>
      <c r="I79" s="206">
        <v>20</v>
      </c>
      <c r="J79" s="205">
        <v>20</v>
      </c>
      <c r="K79" s="205">
        <v>10</v>
      </c>
      <c r="L79" s="205">
        <v>10</v>
      </c>
      <c r="M79" s="205"/>
      <c r="N79" s="205"/>
      <c r="O79" s="205"/>
      <c r="P79" s="205"/>
      <c r="R79" s="8">
        <f t="shared" si="11"/>
        <v>100</v>
      </c>
    </row>
    <row r="80" spans="1:18" x14ac:dyDescent="0.2">
      <c r="A80" s="203" t="str">
        <f t="shared" si="10"/>
        <v>8|9</v>
      </c>
      <c r="B80" s="204" t="s">
        <v>1949</v>
      </c>
      <c r="C80" s="199" t="s">
        <v>2196</v>
      </c>
      <c r="D80" s="200">
        <v>6</v>
      </c>
      <c r="E80" s="206">
        <v>10</v>
      </c>
      <c r="F80" s="206">
        <v>10</v>
      </c>
      <c r="G80" s="206">
        <v>10</v>
      </c>
      <c r="H80" s="206">
        <v>20</v>
      </c>
      <c r="I80" s="206">
        <v>20</v>
      </c>
      <c r="J80" s="205">
        <v>10</v>
      </c>
      <c r="K80" s="205">
        <v>10</v>
      </c>
      <c r="L80" s="205">
        <v>10</v>
      </c>
      <c r="M80" s="205"/>
      <c r="N80" s="205"/>
      <c r="O80" s="205"/>
      <c r="P80" s="205"/>
      <c r="R80" s="8">
        <f t="shared" si="11"/>
        <v>100</v>
      </c>
    </row>
    <row r="81" spans="1:18" x14ac:dyDescent="0.2">
      <c r="A81" s="203" t="str">
        <f t="shared" si="10"/>
        <v>8|10</v>
      </c>
      <c r="B81" s="204" t="s">
        <v>2053</v>
      </c>
      <c r="C81" s="199" t="s">
        <v>2197</v>
      </c>
      <c r="D81" s="200">
        <v>6</v>
      </c>
      <c r="E81" s="206"/>
      <c r="F81" s="206"/>
      <c r="G81" s="206">
        <v>10</v>
      </c>
      <c r="H81" s="206">
        <v>20</v>
      </c>
      <c r="I81" s="206">
        <v>20</v>
      </c>
      <c r="J81" s="205">
        <v>20</v>
      </c>
      <c r="K81" s="205">
        <v>20</v>
      </c>
      <c r="L81" s="205">
        <v>10</v>
      </c>
      <c r="M81" s="205"/>
      <c r="N81" s="205"/>
      <c r="O81" s="205"/>
      <c r="P81" s="205"/>
      <c r="R81" s="8">
        <f t="shared" si="11"/>
        <v>100</v>
      </c>
    </row>
    <row r="82" spans="1:18" x14ac:dyDescent="0.2">
      <c r="A82" s="203" t="str">
        <f t="shared" si="10"/>
        <v>8|11</v>
      </c>
      <c r="B82" s="204" t="s">
        <v>2106</v>
      </c>
      <c r="C82" s="199" t="s">
        <v>2105</v>
      </c>
      <c r="D82" s="200"/>
      <c r="E82" s="206">
        <v>5</v>
      </c>
      <c r="F82" s="206">
        <v>5</v>
      </c>
      <c r="G82" s="206">
        <v>10</v>
      </c>
      <c r="H82" s="206">
        <v>20</v>
      </c>
      <c r="I82" s="206">
        <v>20</v>
      </c>
      <c r="J82" s="205">
        <v>20</v>
      </c>
      <c r="K82" s="205">
        <v>10</v>
      </c>
      <c r="L82" s="205">
        <v>10</v>
      </c>
      <c r="M82" s="205"/>
      <c r="N82" s="205"/>
      <c r="O82" s="205"/>
      <c r="P82" s="205"/>
      <c r="R82" s="8">
        <f t="shared" si="11"/>
        <v>100</v>
      </c>
    </row>
    <row r="83" spans="1:18" x14ac:dyDescent="0.2">
      <c r="A83" s="203" t="str">
        <f t="shared" si="10"/>
        <v>8|12</v>
      </c>
      <c r="B83" s="204" t="s">
        <v>2118</v>
      </c>
      <c r="C83" s="199" t="s">
        <v>2122</v>
      </c>
      <c r="D83" s="200"/>
      <c r="E83" s="206">
        <v>10</v>
      </c>
      <c r="F83" s="206">
        <v>10</v>
      </c>
      <c r="G83" s="206">
        <v>10</v>
      </c>
      <c r="H83" s="206">
        <v>20</v>
      </c>
      <c r="I83" s="206">
        <v>20</v>
      </c>
      <c r="J83" s="205">
        <v>10</v>
      </c>
      <c r="K83" s="205">
        <v>10</v>
      </c>
      <c r="L83" s="205">
        <v>10</v>
      </c>
      <c r="M83" s="205"/>
      <c r="N83" s="205"/>
      <c r="O83" s="205"/>
      <c r="P83" s="205"/>
      <c r="R83" s="8">
        <f t="shared" si="11"/>
        <v>100</v>
      </c>
    </row>
    <row r="85" spans="1:18" ht="13.5" thickBot="1" x14ac:dyDescent="0.25">
      <c r="A85" s="207" t="s">
        <v>2195</v>
      </c>
      <c r="B85" s="208">
        <v>9</v>
      </c>
      <c r="C85" s="209"/>
      <c r="D85" s="210"/>
      <c r="E85" s="196">
        <v>1</v>
      </c>
      <c r="F85" s="196">
        <v>2</v>
      </c>
      <c r="G85" s="196">
        <v>3</v>
      </c>
      <c r="H85" s="196">
        <v>4</v>
      </c>
      <c r="I85" s="196">
        <v>5</v>
      </c>
      <c r="J85" s="196">
        <v>6</v>
      </c>
      <c r="K85" s="196">
        <v>7</v>
      </c>
      <c r="L85" s="196">
        <v>8</v>
      </c>
      <c r="M85" s="196">
        <v>9</v>
      </c>
      <c r="N85" s="196">
        <v>10</v>
      </c>
      <c r="O85" s="196">
        <v>11</v>
      </c>
      <c r="P85" s="196">
        <v>12</v>
      </c>
    </row>
    <row r="86" spans="1:18" ht="13.5" thickTop="1" x14ac:dyDescent="0.2">
      <c r="A86" s="211" t="str">
        <f t="shared" ref="A86:A97" si="12">CONCATENATE($B$85,"|",B86)</f>
        <v>9|1</v>
      </c>
      <c r="B86" s="198">
        <v>1</v>
      </c>
      <c r="C86" s="199" t="s">
        <v>1839</v>
      </c>
      <c r="D86" s="200">
        <v>1</v>
      </c>
      <c r="E86" s="201">
        <v>20</v>
      </c>
      <c r="F86" s="201">
        <v>30</v>
      </c>
      <c r="G86" s="201">
        <v>20</v>
      </c>
      <c r="H86" s="201">
        <v>20</v>
      </c>
      <c r="I86" s="201">
        <v>10</v>
      </c>
      <c r="J86" s="202"/>
      <c r="K86" s="202"/>
      <c r="L86" s="202"/>
      <c r="M86" s="202"/>
      <c r="N86" s="202"/>
      <c r="O86" s="202"/>
      <c r="P86" s="202"/>
      <c r="R86" s="8">
        <f t="shared" ref="R86:R97" si="13">SUM(E86:P86)</f>
        <v>100</v>
      </c>
    </row>
    <row r="87" spans="1:18" x14ac:dyDescent="0.2">
      <c r="A87" s="203" t="str">
        <f t="shared" si="12"/>
        <v>9|2</v>
      </c>
      <c r="B87" s="204" t="s">
        <v>1841</v>
      </c>
      <c r="C87" s="199" t="s">
        <v>1842</v>
      </c>
      <c r="D87" s="200">
        <v>2</v>
      </c>
      <c r="E87" s="201">
        <v>10</v>
      </c>
      <c r="F87" s="201">
        <v>20</v>
      </c>
      <c r="G87" s="201">
        <v>20</v>
      </c>
      <c r="H87" s="201">
        <v>10</v>
      </c>
      <c r="I87" s="201">
        <v>10</v>
      </c>
      <c r="J87" s="205">
        <v>10</v>
      </c>
      <c r="K87" s="205">
        <v>10</v>
      </c>
      <c r="L87" s="205">
        <v>10</v>
      </c>
      <c r="M87" s="205"/>
      <c r="N87" s="205"/>
      <c r="O87" s="205"/>
      <c r="P87" s="205"/>
      <c r="R87" s="8">
        <f t="shared" si="13"/>
        <v>100</v>
      </c>
    </row>
    <row r="88" spans="1:18" x14ac:dyDescent="0.2">
      <c r="A88" s="203" t="str">
        <f t="shared" si="12"/>
        <v>9|3</v>
      </c>
      <c r="B88" s="204" t="s">
        <v>1844</v>
      </c>
      <c r="C88" s="199" t="s">
        <v>207</v>
      </c>
      <c r="D88" s="200">
        <v>3</v>
      </c>
      <c r="E88" s="206">
        <v>20</v>
      </c>
      <c r="F88" s="206">
        <v>20</v>
      </c>
      <c r="G88" s="206">
        <v>30</v>
      </c>
      <c r="H88" s="206">
        <v>20</v>
      </c>
      <c r="I88" s="206">
        <v>10</v>
      </c>
      <c r="J88" s="205"/>
      <c r="K88" s="205"/>
      <c r="L88" s="205"/>
      <c r="M88" s="205"/>
      <c r="N88" s="205"/>
      <c r="O88" s="205"/>
      <c r="P88" s="205"/>
      <c r="R88" s="8">
        <f t="shared" si="13"/>
        <v>100</v>
      </c>
    </row>
    <row r="89" spans="1:18" x14ac:dyDescent="0.2">
      <c r="A89" s="203" t="str">
        <f t="shared" si="12"/>
        <v>9|4</v>
      </c>
      <c r="B89" s="204" t="s">
        <v>1845</v>
      </c>
      <c r="C89" s="199" t="s">
        <v>1846</v>
      </c>
      <c r="D89" s="200">
        <v>4</v>
      </c>
      <c r="E89" s="206">
        <v>10</v>
      </c>
      <c r="F89" s="206">
        <v>10</v>
      </c>
      <c r="G89" s="206">
        <v>10</v>
      </c>
      <c r="H89" s="206">
        <v>10</v>
      </c>
      <c r="I89" s="206">
        <v>20</v>
      </c>
      <c r="J89" s="205">
        <v>10</v>
      </c>
      <c r="K89" s="205">
        <v>10</v>
      </c>
      <c r="L89" s="205">
        <v>10</v>
      </c>
      <c r="M89" s="205">
        <v>10</v>
      </c>
      <c r="N89" s="205"/>
      <c r="O89" s="205"/>
      <c r="P89" s="205"/>
      <c r="R89" s="8">
        <f t="shared" si="13"/>
        <v>100</v>
      </c>
    </row>
    <row r="90" spans="1:18" x14ac:dyDescent="0.2">
      <c r="A90" s="203" t="str">
        <f t="shared" si="12"/>
        <v>9|5</v>
      </c>
      <c r="B90" s="204" t="s">
        <v>1871</v>
      </c>
      <c r="C90" s="199" t="s">
        <v>1872</v>
      </c>
      <c r="D90" s="200">
        <v>5</v>
      </c>
      <c r="E90" s="206">
        <v>5</v>
      </c>
      <c r="F90" s="206">
        <v>10</v>
      </c>
      <c r="G90" s="206">
        <v>10</v>
      </c>
      <c r="H90" s="206">
        <v>20</v>
      </c>
      <c r="I90" s="206">
        <v>15</v>
      </c>
      <c r="J90" s="205">
        <v>10</v>
      </c>
      <c r="K90" s="205">
        <v>10</v>
      </c>
      <c r="L90" s="205">
        <v>10</v>
      </c>
      <c r="M90" s="205">
        <v>10</v>
      </c>
      <c r="N90" s="205"/>
      <c r="O90" s="205"/>
      <c r="P90" s="205"/>
      <c r="R90" s="8">
        <f t="shared" si="13"/>
        <v>100</v>
      </c>
    </row>
    <row r="91" spans="1:18" x14ac:dyDescent="0.2">
      <c r="A91" s="203" t="str">
        <f t="shared" si="12"/>
        <v>9|6</v>
      </c>
      <c r="B91" s="204" t="s">
        <v>1877</v>
      </c>
      <c r="C91" s="199" t="s">
        <v>236</v>
      </c>
      <c r="D91" s="200"/>
      <c r="E91" s="206"/>
      <c r="F91" s="206"/>
      <c r="G91" s="206">
        <v>20</v>
      </c>
      <c r="H91" s="206">
        <v>20</v>
      </c>
      <c r="I91" s="206">
        <v>20</v>
      </c>
      <c r="J91" s="205">
        <v>20</v>
      </c>
      <c r="K91" s="205">
        <v>20</v>
      </c>
      <c r="L91" s="205"/>
      <c r="M91" s="205"/>
      <c r="N91" s="205"/>
      <c r="O91" s="205"/>
      <c r="P91" s="205"/>
      <c r="R91" s="8">
        <f t="shared" si="13"/>
        <v>100</v>
      </c>
    </row>
    <row r="92" spans="1:18" x14ac:dyDescent="0.2">
      <c r="A92" s="203" t="str">
        <f t="shared" si="12"/>
        <v>9|7</v>
      </c>
      <c r="B92" s="204" t="s">
        <v>1889</v>
      </c>
      <c r="C92" s="199" t="s">
        <v>1890</v>
      </c>
      <c r="D92" s="200">
        <v>3</v>
      </c>
      <c r="E92" s="206"/>
      <c r="F92" s="206"/>
      <c r="G92" s="206">
        <v>10</v>
      </c>
      <c r="H92" s="206">
        <v>10</v>
      </c>
      <c r="I92" s="206">
        <v>20</v>
      </c>
      <c r="J92" s="205">
        <v>20</v>
      </c>
      <c r="K92" s="205">
        <v>20</v>
      </c>
      <c r="L92" s="205">
        <v>10</v>
      </c>
      <c r="M92" s="205">
        <v>10</v>
      </c>
      <c r="N92" s="205"/>
      <c r="O92" s="205"/>
      <c r="P92" s="205"/>
      <c r="R92" s="8">
        <f t="shared" si="13"/>
        <v>100</v>
      </c>
    </row>
    <row r="93" spans="1:18" x14ac:dyDescent="0.2">
      <c r="A93" s="203" t="str">
        <f t="shared" si="12"/>
        <v>9|8</v>
      </c>
      <c r="B93" s="204" t="s">
        <v>1894</v>
      </c>
      <c r="C93" s="199" t="s">
        <v>2193</v>
      </c>
      <c r="D93" s="200">
        <v>5</v>
      </c>
      <c r="E93" s="206">
        <v>10</v>
      </c>
      <c r="F93" s="206">
        <v>10</v>
      </c>
      <c r="G93" s="206">
        <v>10</v>
      </c>
      <c r="H93" s="206">
        <v>10</v>
      </c>
      <c r="I93" s="206">
        <v>10</v>
      </c>
      <c r="J93" s="205">
        <v>20</v>
      </c>
      <c r="K93" s="205">
        <v>10</v>
      </c>
      <c r="L93" s="205">
        <v>10</v>
      </c>
      <c r="M93" s="205">
        <v>10</v>
      </c>
      <c r="N93" s="205"/>
      <c r="O93" s="205"/>
      <c r="P93" s="205"/>
      <c r="R93" s="8">
        <f t="shared" si="13"/>
        <v>100</v>
      </c>
    </row>
    <row r="94" spans="1:18" x14ac:dyDescent="0.2">
      <c r="A94" s="203" t="str">
        <f t="shared" si="12"/>
        <v>9|9</v>
      </c>
      <c r="B94" s="204" t="s">
        <v>1949</v>
      </c>
      <c r="C94" s="199" t="s">
        <v>2196</v>
      </c>
      <c r="D94" s="200">
        <v>6</v>
      </c>
      <c r="E94" s="206">
        <v>10</v>
      </c>
      <c r="F94" s="206">
        <v>10</v>
      </c>
      <c r="G94" s="206">
        <v>10</v>
      </c>
      <c r="H94" s="206">
        <v>10</v>
      </c>
      <c r="I94" s="206">
        <v>20</v>
      </c>
      <c r="J94" s="205">
        <v>10</v>
      </c>
      <c r="K94" s="205">
        <v>10</v>
      </c>
      <c r="L94" s="205">
        <v>10</v>
      </c>
      <c r="M94" s="205">
        <v>10</v>
      </c>
      <c r="N94" s="205"/>
      <c r="O94" s="205"/>
      <c r="P94" s="205"/>
      <c r="R94" s="8">
        <f t="shared" si="13"/>
        <v>100</v>
      </c>
    </row>
    <row r="95" spans="1:18" x14ac:dyDescent="0.2">
      <c r="A95" s="203" t="str">
        <f t="shared" si="12"/>
        <v>9|10</v>
      </c>
      <c r="B95" s="204" t="s">
        <v>2053</v>
      </c>
      <c r="C95" s="199" t="s">
        <v>2197</v>
      </c>
      <c r="D95" s="200">
        <v>6</v>
      </c>
      <c r="E95" s="206"/>
      <c r="F95" s="206"/>
      <c r="G95" s="206">
        <v>10</v>
      </c>
      <c r="H95" s="206">
        <v>10</v>
      </c>
      <c r="I95" s="206">
        <v>20</v>
      </c>
      <c r="J95" s="205">
        <v>20</v>
      </c>
      <c r="K95" s="205">
        <v>20</v>
      </c>
      <c r="L95" s="205">
        <v>10</v>
      </c>
      <c r="M95" s="205">
        <v>10</v>
      </c>
      <c r="N95" s="205"/>
      <c r="O95" s="205"/>
      <c r="P95" s="205"/>
      <c r="R95" s="8">
        <f t="shared" si="13"/>
        <v>100</v>
      </c>
    </row>
    <row r="96" spans="1:18" x14ac:dyDescent="0.2">
      <c r="A96" s="203" t="str">
        <f t="shared" si="12"/>
        <v>9|11</v>
      </c>
      <c r="B96" s="204" t="s">
        <v>2106</v>
      </c>
      <c r="C96" s="199" t="s">
        <v>2105</v>
      </c>
      <c r="D96" s="200"/>
      <c r="E96" s="206"/>
      <c r="F96" s="206">
        <v>5</v>
      </c>
      <c r="G96" s="206">
        <v>5</v>
      </c>
      <c r="H96" s="206">
        <v>20</v>
      </c>
      <c r="I96" s="206">
        <v>20</v>
      </c>
      <c r="J96" s="205">
        <v>20</v>
      </c>
      <c r="K96" s="205">
        <v>10</v>
      </c>
      <c r="L96" s="205">
        <v>10</v>
      </c>
      <c r="M96" s="205">
        <v>10</v>
      </c>
      <c r="N96" s="205"/>
      <c r="O96" s="205"/>
      <c r="P96" s="205"/>
      <c r="R96" s="8">
        <f t="shared" si="13"/>
        <v>100</v>
      </c>
    </row>
    <row r="97" spans="1:18" x14ac:dyDescent="0.2">
      <c r="A97" s="203" t="str">
        <f t="shared" si="12"/>
        <v>9|12</v>
      </c>
      <c r="B97" s="204" t="s">
        <v>2118</v>
      </c>
      <c r="C97" s="199" t="s">
        <v>2122</v>
      </c>
      <c r="D97" s="200"/>
      <c r="E97" s="206">
        <v>10</v>
      </c>
      <c r="F97" s="206">
        <v>10</v>
      </c>
      <c r="G97" s="206">
        <v>10</v>
      </c>
      <c r="H97" s="206">
        <v>10</v>
      </c>
      <c r="I97" s="206">
        <v>20</v>
      </c>
      <c r="J97" s="205">
        <v>10</v>
      </c>
      <c r="K97" s="205">
        <v>10</v>
      </c>
      <c r="L97" s="205">
        <v>10</v>
      </c>
      <c r="M97" s="205">
        <v>10</v>
      </c>
      <c r="N97" s="205"/>
      <c r="O97" s="205"/>
      <c r="P97" s="205"/>
      <c r="R97" s="8">
        <f t="shared" si="13"/>
        <v>100</v>
      </c>
    </row>
    <row r="99" spans="1:18" ht="13.5" thickBot="1" x14ac:dyDescent="0.25">
      <c r="A99" s="207" t="s">
        <v>2195</v>
      </c>
      <c r="B99" s="208">
        <v>10</v>
      </c>
      <c r="C99" s="209"/>
      <c r="D99" s="210"/>
      <c r="E99" s="196">
        <v>1</v>
      </c>
      <c r="F99" s="196">
        <v>2</v>
      </c>
      <c r="G99" s="196">
        <v>3</v>
      </c>
      <c r="H99" s="196">
        <v>4</v>
      </c>
      <c r="I99" s="196">
        <v>5</v>
      </c>
      <c r="J99" s="196">
        <v>6</v>
      </c>
      <c r="K99" s="196">
        <v>7</v>
      </c>
      <c r="L99" s="196">
        <v>8</v>
      </c>
      <c r="M99" s="196">
        <v>9</v>
      </c>
      <c r="N99" s="196">
        <v>10</v>
      </c>
      <c r="O99" s="196">
        <v>11</v>
      </c>
      <c r="P99" s="196">
        <v>12</v>
      </c>
    </row>
    <row r="100" spans="1:18" ht="13.5" thickTop="1" x14ac:dyDescent="0.2">
      <c r="A100" s="211" t="str">
        <f t="shared" ref="A100:A111" si="14">CONCATENATE($B$99,"|",B100)</f>
        <v>10|1</v>
      </c>
      <c r="B100" s="198">
        <v>1</v>
      </c>
      <c r="C100" s="199" t="s">
        <v>1839</v>
      </c>
      <c r="D100" s="200">
        <v>1</v>
      </c>
      <c r="E100" s="201">
        <v>20</v>
      </c>
      <c r="F100" s="201">
        <v>30</v>
      </c>
      <c r="G100" s="201">
        <v>20</v>
      </c>
      <c r="H100" s="201">
        <v>20</v>
      </c>
      <c r="I100" s="201">
        <v>10</v>
      </c>
      <c r="J100" s="202"/>
      <c r="K100" s="202"/>
      <c r="L100" s="202"/>
      <c r="M100" s="202"/>
      <c r="N100" s="202"/>
      <c r="O100" s="202"/>
      <c r="P100" s="202"/>
      <c r="R100" s="8">
        <f t="shared" ref="R100:R111" si="15">SUM(E100:P100)</f>
        <v>100</v>
      </c>
    </row>
    <row r="101" spans="1:18" x14ac:dyDescent="0.2">
      <c r="A101" s="203" t="str">
        <f t="shared" si="14"/>
        <v>10|2</v>
      </c>
      <c r="B101" s="204" t="s">
        <v>1841</v>
      </c>
      <c r="C101" s="199" t="s">
        <v>1842</v>
      </c>
      <c r="D101" s="200">
        <v>2</v>
      </c>
      <c r="E101" s="201">
        <v>10</v>
      </c>
      <c r="F101" s="201">
        <v>10</v>
      </c>
      <c r="G101" s="201">
        <v>20</v>
      </c>
      <c r="H101" s="201">
        <v>10</v>
      </c>
      <c r="I101" s="201">
        <v>10</v>
      </c>
      <c r="J101" s="205">
        <v>10</v>
      </c>
      <c r="K101" s="205">
        <v>10</v>
      </c>
      <c r="L101" s="205">
        <v>10</v>
      </c>
      <c r="M101" s="205">
        <v>10</v>
      </c>
      <c r="N101" s="205"/>
      <c r="O101" s="205"/>
      <c r="P101" s="205"/>
      <c r="R101" s="8">
        <f t="shared" si="15"/>
        <v>100</v>
      </c>
    </row>
    <row r="102" spans="1:18" x14ac:dyDescent="0.2">
      <c r="A102" s="203" t="str">
        <f t="shared" si="14"/>
        <v>10|3</v>
      </c>
      <c r="B102" s="204" t="s">
        <v>1844</v>
      </c>
      <c r="C102" s="199" t="s">
        <v>207</v>
      </c>
      <c r="D102" s="200">
        <v>3</v>
      </c>
      <c r="E102" s="206">
        <v>20</v>
      </c>
      <c r="F102" s="206">
        <v>20</v>
      </c>
      <c r="G102" s="206">
        <v>20</v>
      </c>
      <c r="H102" s="206">
        <v>20</v>
      </c>
      <c r="I102" s="206">
        <v>20</v>
      </c>
      <c r="J102" s="205"/>
      <c r="K102" s="205"/>
      <c r="L102" s="205"/>
      <c r="M102" s="205"/>
      <c r="N102" s="205"/>
      <c r="O102" s="205"/>
      <c r="P102" s="205"/>
      <c r="R102" s="8">
        <f t="shared" si="15"/>
        <v>100</v>
      </c>
    </row>
    <row r="103" spans="1:18" x14ac:dyDescent="0.2">
      <c r="A103" s="203" t="str">
        <f t="shared" si="14"/>
        <v>10|4</v>
      </c>
      <c r="B103" s="204" t="s">
        <v>1845</v>
      </c>
      <c r="C103" s="199" t="s">
        <v>1846</v>
      </c>
      <c r="D103" s="200">
        <v>4</v>
      </c>
      <c r="E103" s="206">
        <v>5</v>
      </c>
      <c r="F103" s="206">
        <v>10</v>
      </c>
      <c r="G103" s="206">
        <v>15</v>
      </c>
      <c r="H103" s="206">
        <v>10</v>
      </c>
      <c r="I103" s="206">
        <v>10</v>
      </c>
      <c r="J103" s="205">
        <v>10</v>
      </c>
      <c r="K103" s="205">
        <v>10</v>
      </c>
      <c r="L103" s="205">
        <v>10</v>
      </c>
      <c r="M103" s="205">
        <v>10</v>
      </c>
      <c r="N103" s="205">
        <v>10</v>
      </c>
      <c r="O103" s="205"/>
      <c r="P103" s="205"/>
      <c r="R103" s="8">
        <f t="shared" si="15"/>
        <v>100</v>
      </c>
    </row>
    <row r="104" spans="1:18" x14ac:dyDescent="0.2">
      <c r="A104" s="203" t="str">
        <f t="shared" si="14"/>
        <v>10|5</v>
      </c>
      <c r="B104" s="204" t="s">
        <v>1871</v>
      </c>
      <c r="C104" s="199" t="s">
        <v>1872</v>
      </c>
      <c r="D104" s="200"/>
      <c r="E104" s="206">
        <v>5</v>
      </c>
      <c r="F104" s="206">
        <v>10</v>
      </c>
      <c r="G104" s="206">
        <v>15</v>
      </c>
      <c r="H104" s="206">
        <v>10</v>
      </c>
      <c r="I104" s="206">
        <v>10</v>
      </c>
      <c r="J104" s="205">
        <v>10</v>
      </c>
      <c r="K104" s="205">
        <v>10</v>
      </c>
      <c r="L104" s="205">
        <v>10</v>
      </c>
      <c r="M104" s="205">
        <v>10</v>
      </c>
      <c r="N104" s="205">
        <v>10</v>
      </c>
      <c r="O104" s="205"/>
      <c r="P104" s="205"/>
      <c r="R104" s="8">
        <f t="shared" si="15"/>
        <v>100</v>
      </c>
    </row>
    <row r="105" spans="1:18" x14ac:dyDescent="0.2">
      <c r="A105" s="203" t="str">
        <f t="shared" si="14"/>
        <v>10|6</v>
      </c>
      <c r="B105" s="204" t="s">
        <v>1877</v>
      </c>
      <c r="C105" s="199" t="s">
        <v>236</v>
      </c>
      <c r="D105" s="200">
        <v>5</v>
      </c>
      <c r="E105" s="206"/>
      <c r="F105" s="206"/>
      <c r="G105" s="206">
        <v>20</v>
      </c>
      <c r="H105" s="206">
        <v>20</v>
      </c>
      <c r="I105" s="206">
        <v>20</v>
      </c>
      <c r="J105" s="205">
        <v>20</v>
      </c>
      <c r="K105" s="205">
        <v>20</v>
      </c>
      <c r="L105" s="205"/>
      <c r="M105" s="205"/>
      <c r="N105" s="205"/>
      <c r="O105" s="205"/>
      <c r="P105" s="205"/>
      <c r="R105" s="8">
        <f t="shared" si="15"/>
        <v>100</v>
      </c>
    </row>
    <row r="106" spans="1:18" x14ac:dyDescent="0.2">
      <c r="A106" s="203" t="str">
        <f t="shared" si="14"/>
        <v>10|7</v>
      </c>
      <c r="B106" s="204" t="s">
        <v>1889</v>
      </c>
      <c r="C106" s="199" t="s">
        <v>1890</v>
      </c>
      <c r="D106" s="200">
        <v>3</v>
      </c>
      <c r="E106" s="206"/>
      <c r="F106" s="206"/>
      <c r="G106" s="206">
        <v>10</v>
      </c>
      <c r="H106" s="206">
        <v>10</v>
      </c>
      <c r="I106" s="206">
        <v>10</v>
      </c>
      <c r="J106" s="205">
        <v>20</v>
      </c>
      <c r="K106" s="205">
        <v>20</v>
      </c>
      <c r="L106" s="205">
        <v>10</v>
      </c>
      <c r="M106" s="205">
        <v>10</v>
      </c>
      <c r="N106" s="205">
        <v>10</v>
      </c>
      <c r="O106" s="205"/>
      <c r="P106" s="205"/>
      <c r="R106" s="8">
        <f t="shared" si="15"/>
        <v>100</v>
      </c>
    </row>
    <row r="107" spans="1:18" x14ac:dyDescent="0.2">
      <c r="A107" s="203" t="str">
        <f t="shared" si="14"/>
        <v>10|8</v>
      </c>
      <c r="B107" s="204" t="s">
        <v>1894</v>
      </c>
      <c r="C107" s="199" t="s">
        <v>2193</v>
      </c>
      <c r="D107" s="200">
        <v>5</v>
      </c>
      <c r="E107" s="206">
        <v>5</v>
      </c>
      <c r="F107" s="206">
        <v>5</v>
      </c>
      <c r="G107" s="206">
        <v>10</v>
      </c>
      <c r="H107" s="206">
        <v>10</v>
      </c>
      <c r="I107" s="206">
        <v>10</v>
      </c>
      <c r="J107" s="205">
        <v>20</v>
      </c>
      <c r="K107" s="205">
        <v>10</v>
      </c>
      <c r="L107" s="205">
        <v>10</v>
      </c>
      <c r="M107" s="205">
        <v>10</v>
      </c>
      <c r="N107" s="205">
        <v>10</v>
      </c>
      <c r="O107" s="205"/>
      <c r="P107" s="205"/>
      <c r="R107" s="8">
        <f t="shared" si="15"/>
        <v>100</v>
      </c>
    </row>
    <row r="108" spans="1:18" x14ac:dyDescent="0.2">
      <c r="A108" s="203" t="str">
        <f t="shared" si="14"/>
        <v>10|9</v>
      </c>
      <c r="B108" s="204" t="s">
        <v>1949</v>
      </c>
      <c r="C108" s="199" t="s">
        <v>2196</v>
      </c>
      <c r="D108" s="200">
        <v>6</v>
      </c>
      <c r="E108" s="206">
        <v>5</v>
      </c>
      <c r="F108" s="206">
        <v>5</v>
      </c>
      <c r="G108" s="206">
        <v>10</v>
      </c>
      <c r="H108" s="206">
        <v>10</v>
      </c>
      <c r="I108" s="206">
        <v>10</v>
      </c>
      <c r="J108" s="205">
        <v>20</v>
      </c>
      <c r="K108" s="205">
        <v>10</v>
      </c>
      <c r="L108" s="205">
        <v>10</v>
      </c>
      <c r="M108" s="205">
        <v>10</v>
      </c>
      <c r="N108" s="205">
        <v>10</v>
      </c>
      <c r="O108" s="205"/>
      <c r="P108" s="205"/>
      <c r="R108" s="8">
        <f t="shared" si="15"/>
        <v>100</v>
      </c>
    </row>
    <row r="109" spans="1:18" x14ac:dyDescent="0.2">
      <c r="A109" s="203" t="str">
        <f t="shared" si="14"/>
        <v>10|10</v>
      </c>
      <c r="B109" s="204" t="s">
        <v>2053</v>
      </c>
      <c r="C109" s="199" t="s">
        <v>2197</v>
      </c>
      <c r="D109" s="200">
        <v>6</v>
      </c>
      <c r="E109" s="206"/>
      <c r="F109" s="206"/>
      <c r="G109" s="206">
        <v>10</v>
      </c>
      <c r="H109" s="206">
        <v>10</v>
      </c>
      <c r="I109" s="206">
        <v>10</v>
      </c>
      <c r="J109" s="205">
        <v>20</v>
      </c>
      <c r="K109" s="205">
        <v>20</v>
      </c>
      <c r="L109" s="205">
        <v>10</v>
      </c>
      <c r="M109" s="205">
        <v>10</v>
      </c>
      <c r="N109" s="205">
        <v>10</v>
      </c>
      <c r="O109" s="205"/>
      <c r="P109" s="205"/>
      <c r="R109" s="8">
        <f t="shared" si="15"/>
        <v>100</v>
      </c>
    </row>
    <row r="110" spans="1:18" x14ac:dyDescent="0.2">
      <c r="A110" s="203" t="str">
        <f t="shared" si="14"/>
        <v>10|11</v>
      </c>
      <c r="B110" s="204" t="s">
        <v>2106</v>
      </c>
      <c r="C110" s="199" t="s">
        <v>2105</v>
      </c>
      <c r="D110" s="200"/>
      <c r="E110" s="206"/>
      <c r="F110" s="206">
        <v>5</v>
      </c>
      <c r="G110" s="206">
        <v>5</v>
      </c>
      <c r="H110" s="206">
        <v>10</v>
      </c>
      <c r="I110" s="206">
        <v>20</v>
      </c>
      <c r="J110" s="205">
        <v>20</v>
      </c>
      <c r="K110" s="205">
        <v>10</v>
      </c>
      <c r="L110" s="205">
        <v>10</v>
      </c>
      <c r="M110" s="205">
        <v>10</v>
      </c>
      <c r="N110" s="205">
        <v>10</v>
      </c>
      <c r="O110" s="205"/>
      <c r="P110" s="205"/>
      <c r="R110" s="8">
        <f t="shared" si="15"/>
        <v>100</v>
      </c>
    </row>
    <row r="111" spans="1:18" x14ac:dyDescent="0.2">
      <c r="A111" s="203" t="str">
        <f t="shared" si="14"/>
        <v>10|12</v>
      </c>
      <c r="B111" s="204" t="s">
        <v>2118</v>
      </c>
      <c r="C111" s="199" t="s">
        <v>2122</v>
      </c>
      <c r="D111" s="200"/>
      <c r="E111" s="206">
        <v>10</v>
      </c>
      <c r="F111" s="206">
        <v>10</v>
      </c>
      <c r="G111" s="206">
        <v>10</v>
      </c>
      <c r="H111" s="206">
        <v>10</v>
      </c>
      <c r="I111" s="206">
        <v>10</v>
      </c>
      <c r="J111" s="205">
        <v>10</v>
      </c>
      <c r="K111" s="205">
        <v>10</v>
      </c>
      <c r="L111" s="205">
        <v>10</v>
      </c>
      <c r="M111" s="205">
        <v>10</v>
      </c>
      <c r="N111" s="205">
        <v>10</v>
      </c>
      <c r="O111" s="205"/>
      <c r="P111" s="205"/>
      <c r="R111" s="8">
        <f t="shared" si="15"/>
        <v>100</v>
      </c>
    </row>
    <row r="113" spans="1:18" ht="13.5" thickBot="1" x14ac:dyDescent="0.25">
      <c r="A113" s="207" t="s">
        <v>2195</v>
      </c>
      <c r="B113" s="208">
        <v>11</v>
      </c>
      <c r="C113" s="209"/>
      <c r="D113" s="210"/>
      <c r="E113" s="196">
        <v>1</v>
      </c>
      <c r="F113" s="196">
        <v>2</v>
      </c>
      <c r="G113" s="196">
        <v>3</v>
      </c>
      <c r="H113" s="196">
        <v>4</v>
      </c>
      <c r="I113" s="196">
        <v>5</v>
      </c>
      <c r="J113" s="196">
        <v>6</v>
      </c>
      <c r="K113" s="196">
        <v>7</v>
      </c>
      <c r="L113" s="196">
        <v>8</v>
      </c>
      <c r="M113" s="196">
        <v>9</v>
      </c>
      <c r="N113" s="196">
        <v>10</v>
      </c>
      <c r="O113" s="196">
        <v>11</v>
      </c>
      <c r="P113" s="196">
        <v>12</v>
      </c>
    </row>
    <row r="114" spans="1:18" ht="13.5" thickTop="1" x14ac:dyDescent="0.2">
      <c r="A114" s="211" t="str">
        <f t="shared" ref="A114:A125" si="16">CONCATENATE($B$113,"|",B114)</f>
        <v>11|1</v>
      </c>
      <c r="B114" s="198">
        <v>1</v>
      </c>
      <c r="C114" s="199" t="s">
        <v>1839</v>
      </c>
      <c r="D114" s="200">
        <v>1</v>
      </c>
      <c r="E114" s="201">
        <v>20</v>
      </c>
      <c r="F114" s="201">
        <v>20</v>
      </c>
      <c r="G114" s="201">
        <v>20</v>
      </c>
      <c r="H114" s="201">
        <v>20</v>
      </c>
      <c r="I114" s="201">
        <v>10</v>
      </c>
      <c r="J114" s="202">
        <v>10</v>
      </c>
      <c r="K114" s="202"/>
      <c r="L114" s="202"/>
      <c r="M114" s="202"/>
      <c r="N114" s="202"/>
      <c r="O114" s="202"/>
      <c r="P114" s="202"/>
      <c r="R114" s="8">
        <f t="shared" ref="R114:R125" si="17">SUM(E114:P114)</f>
        <v>100</v>
      </c>
    </row>
    <row r="115" spans="1:18" x14ac:dyDescent="0.2">
      <c r="A115" s="203" t="str">
        <f t="shared" si="16"/>
        <v>11|2</v>
      </c>
      <c r="B115" s="204" t="s">
        <v>1841</v>
      </c>
      <c r="C115" s="199" t="s">
        <v>1842</v>
      </c>
      <c r="D115" s="200">
        <v>2</v>
      </c>
      <c r="E115" s="201">
        <v>10</v>
      </c>
      <c r="F115" s="201">
        <v>10</v>
      </c>
      <c r="G115" s="201">
        <v>20</v>
      </c>
      <c r="H115" s="201">
        <v>10</v>
      </c>
      <c r="I115" s="201">
        <v>10</v>
      </c>
      <c r="J115" s="205">
        <v>10</v>
      </c>
      <c r="K115" s="205">
        <v>10</v>
      </c>
      <c r="L115" s="205">
        <v>10</v>
      </c>
      <c r="M115" s="205">
        <v>10</v>
      </c>
      <c r="N115" s="205"/>
      <c r="O115" s="205"/>
      <c r="P115" s="205"/>
      <c r="R115" s="8">
        <f t="shared" si="17"/>
        <v>100</v>
      </c>
    </row>
    <row r="116" spans="1:18" x14ac:dyDescent="0.2">
      <c r="A116" s="203" t="str">
        <f t="shared" si="16"/>
        <v>11|3</v>
      </c>
      <c r="B116" s="204" t="s">
        <v>1844</v>
      </c>
      <c r="C116" s="199" t="s">
        <v>207</v>
      </c>
      <c r="D116" s="200">
        <v>3</v>
      </c>
      <c r="E116" s="206">
        <v>20</v>
      </c>
      <c r="F116" s="206">
        <v>20</v>
      </c>
      <c r="G116" s="206">
        <v>20</v>
      </c>
      <c r="H116" s="206">
        <v>20</v>
      </c>
      <c r="I116" s="206">
        <v>20</v>
      </c>
      <c r="J116" s="205"/>
      <c r="K116" s="205"/>
      <c r="L116" s="205"/>
      <c r="M116" s="205"/>
      <c r="N116" s="205"/>
      <c r="O116" s="205"/>
      <c r="P116" s="205"/>
      <c r="R116" s="8">
        <f t="shared" si="17"/>
        <v>100</v>
      </c>
    </row>
    <row r="117" spans="1:18" x14ac:dyDescent="0.2">
      <c r="A117" s="203" t="str">
        <f t="shared" si="16"/>
        <v>11|4</v>
      </c>
      <c r="B117" s="204" t="s">
        <v>1845</v>
      </c>
      <c r="C117" s="199" t="s">
        <v>1846</v>
      </c>
      <c r="D117" s="200"/>
      <c r="E117" s="206">
        <v>5</v>
      </c>
      <c r="F117" s="206">
        <v>10</v>
      </c>
      <c r="G117" s="206">
        <v>10</v>
      </c>
      <c r="H117" s="206">
        <v>10</v>
      </c>
      <c r="I117" s="206">
        <v>10</v>
      </c>
      <c r="J117" s="205">
        <v>10</v>
      </c>
      <c r="K117" s="205">
        <v>10</v>
      </c>
      <c r="L117" s="205">
        <v>10</v>
      </c>
      <c r="M117" s="205">
        <v>10</v>
      </c>
      <c r="N117" s="205">
        <v>10</v>
      </c>
      <c r="O117" s="205">
        <v>5</v>
      </c>
      <c r="P117" s="205"/>
      <c r="R117" s="8">
        <f t="shared" si="17"/>
        <v>100</v>
      </c>
    </row>
    <row r="118" spans="1:18" x14ac:dyDescent="0.2">
      <c r="A118" s="203" t="str">
        <f t="shared" si="16"/>
        <v>11|5</v>
      </c>
      <c r="B118" s="204" t="s">
        <v>1871</v>
      </c>
      <c r="C118" s="199" t="s">
        <v>1872</v>
      </c>
      <c r="D118" s="200">
        <v>4</v>
      </c>
      <c r="E118" s="206">
        <v>5</v>
      </c>
      <c r="F118" s="206">
        <v>10</v>
      </c>
      <c r="G118" s="206">
        <v>10</v>
      </c>
      <c r="H118" s="206">
        <v>10</v>
      </c>
      <c r="I118" s="206">
        <v>10</v>
      </c>
      <c r="J118" s="205">
        <v>10</v>
      </c>
      <c r="K118" s="205">
        <v>10</v>
      </c>
      <c r="L118" s="205">
        <v>10</v>
      </c>
      <c r="M118" s="205">
        <v>10</v>
      </c>
      <c r="N118" s="205">
        <v>10</v>
      </c>
      <c r="O118" s="205">
        <v>5</v>
      </c>
      <c r="P118" s="205"/>
      <c r="R118" s="8">
        <f t="shared" si="17"/>
        <v>100</v>
      </c>
    </row>
    <row r="119" spans="1:18" x14ac:dyDescent="0.2">
      <c r="A119" s="203" t="str">
        <f t="shared" si="16"/>
        <v>11|6</v>
      </c>
      <c r="B119" s="204" t="s">
        <v>1877</v>
      </c>
      <c r="C119" s="199" t="s">
        <v>236</v>
      </c>
      <c r="D119" s="200">
        <v>5</v>
      </c>
      <c r="E119" s="206"/>
      <c r="F119" s="206"/>
      <c r="G119" s="206">
        <v>10</v>
      </c>
      <c r="H119" s="206">
        <v>20</v>
      </c>
      <c r="I119" s="206">
        <v>20</v>
      </c>
      <c r="J119" s="205">
        <v>20</v>
      </c>
      <c r="K119" s="205">
        <v>20</v>
      </c>
      <c r="L119" s="205">
        <v>10</v>
      </c>
      <c r="M119" s="205"/>
      <c r="N119" s="205"/>
      <c r="O119" s="205"/>
      <c r="P119" s="205"/>
      <c r="R119" s="8">
        <f t="shared" si="17"/>
        <v>100</v>
      </c>
    </row>
    <row r="120" spans="1:18" x14ac:dyDescent="0.2">
      <c r="A120" s="203" t="str">
        <f t="shared" si="16"/>
        <v>11|7</v>
      </c>
      <c r="B120" s="204" t="s">
        <v>1889</v>
      </c>
      <c r="C120" s="199" t="s">
        <v>1890</v>
      </c>
      <c r="D120" s="200">
        <v>3</v>
      </c>
      <c r="E120" s="206"/>
      <c r="F120" s="206"/>
      <c r="G120" s="206">
        <v>10</v>
      </c>
      <c r="H120" s="206">
        <v>10</v>
      </c>
      <c r="I120" s="206">
        <v>10</v>
      </c>
      <c r="J120" s="205">
        <v>10</v>
      </c>
      <c r="K120" s="205">
        <v>20</v>
      </c>
      <c r="L120" s="205">
        <v>10</v>
      </c>
      <c r="M120" s="205">
        <v>10</v>
      </c>
      <c r="N120" s="205">
        <v>10</v>
      </c>
      <c r="O120" s="205">
        <v>10</v>
      </c>
      <c r="P120" s="205"/>
      <c r="R120" s="8">
        <f t="shared" si="17"/>
        <v>100</v>
      </c>
    </row>
    <row r="121" spans="1:18" x14ac:dyDescent="0.2">
      <c r="A121" s="203" t="str">
        <f t="shared" si="16"/>
        <v>11|8</v>
      </c>
      <c r="B121" s="204" t="s">
        <v>1894</v>
      </c>
      <c r="C121" s="199" t="s">
        <v>2193</v>
      </c>
      <c r="D121" s="200">
        <v>5</v>
      </c>
      <c r="E121" s="206">
        <v>5</v>
      </c>
      <c r="F121" s="206">
        <v>5</v>
      </c>
      <c r="G121" s="206">
        <v>10</v>
      </c>
      <c r="H121" s="206">
        <v>10</v>
      </c>
      <c r="I121" s="206">
        <v>10</v>
      </c>
      <c r="J121" s="205">
        <v>15</v>
      </c>
      <c r="K121" s="205">
        <v>10</v>
      </c>
      <c r="L121" s="205">
        <v>10</v>
      </c>
      <c r="M121" s="205">
        <v>10</v>
      </c>
      <c r="N121" s="205">
        <v>10</v>
      </c>
      <c r="O121" s="205">
        <v>5</v>
      </c>
      <c r="P121" s="205"/>
      <c r="R121" s="8">
        <f t="shared" si="17"/>
        <v>100</v>
      </c>
    </row>
    <row r="122" spans="1:18" x14ac:dyDescent="0.2">
      <c r="A122" s="203" t="str">
        <f t="shared" si="16"/>
        <v>11|9</v>
      </c>
      <c r="B122" s="204" t="s">
        <v>1949</v>
      </c>
      <c r="C122" s="199" t="s">
        <v>2196</v>
      </c>
      <c r="D122" s="200">
        <v>6</v>
      </c>
      <c r="E122" s="206">
        <v>5</v>
      </c>
      <c r="F122" s="206">
        <v>5</v>
      </c>
      <c r="G122" s="206">
        <v>5</v>
      </c>
      <c r="H122" s="206">
        <v>10</v>
      </c>
      <c r="I122" s="206">
        <v>10</v>
      </c>
      <c r="J122" s="205">
        <v>20</v>
      </c>
      <c r="K122" s="205">
        <v>10</v>
      </c>
      <c r="L122" s="205">
        <v>10</v>
      </c>
      <c r="M122" s="205">
        <v>10</v>
      </c>
      <c r="N122" s="205">
        <v>10</v>
      </c>
      <c r="O122" s="205">
        <v>5</v>
      </c>
      <c r="P122" s="205"/>
      <c r="R122" s="8">
        <f t="shared" si="17"/>
        <v>100</v>
      </c>
    </row>
    <row r="123" spans="1:18" x14ac:dyDescent="0.2">
      <c r="A123" s="203" t="str">
        <f t="shared" si="16"/>
        <v>11|10</v>
      </c>
      <c r="B123" s="204" t="s">
        <v>2053</v>
      </c>
      <c r="C123" s="199" t="s">
        <v>2197</v>
      </c>
      <c r="D123" s="200">
        <v>6</v>
      </c>
      <c r="E123" s="206"/>
      <c r="F123" s="206"/>
      <c r="G123" s="206">
        <v>10</v>
      </c>
      <c r="H123" s="206">
        <v>10</v>
      </c>
      <c r="I123" s="206">
        <v>10</v>
      </c>
      <c r="J123" s="205">
        <v>10</v>
      </c>
      <c r="K123" s="205">
        <v>20</v>
      </c>
      <c r="L123" s="205">
        <v>10</v>
      </c>
      <c r="M123" s="205">
        <v>10</v>
      </c>
      <c r="N123" s="205">
        <v>10</v>
      </c>
      <c r="O123" s="205">
        <v>10</v>
      </c>
      <c r="P123" s="205"/>
      <c r="R123" s="8">
        <f t="shared" si="17"/>
        <v>100</v>
      </c>
    </row>
    <row r="124" spans="1:18" x14ac:dyDescent="0.2">
      <c r="A124" s="203" t="str">
        <f t="shared" si="16"/>
        <v>11|11</v>
      </c>
      <c r="B124" s="204" t="s">
        <v>2106</v>
      </c>
      <c r="C124" s="199" t="s">
        <v>2105</v>
      </c>
      <c r="D124" s="200"/>
      <c r="E124" s="206"/>
      <c r="F124" s="206">
        <v>5</v>
      </c>
      <c r="G124" s="206">
        <v>5</v>
      </c>
      <c r="H124" s="206">
        <v>10</v>
      </c>
      <c r="I124" s="206">
        <v>15</v>
      </c>
      <c r="J124" s="205">
        <v>20</v>
      </c>
      <c r="K124" s="205">
        <v>10</v>
      </c>
      <c r="L124" s="205">
        <v>10</v>
      </c>
      <c r="M124" s="205">
        <v>10</v>
      </c>
      <c r="N124" s="205">
        <v>10</v>
      </c>
      <c r="O124" s="205">
        <v>5</v>
      </c>
      <c r="P124" s="205"/>
      <c r="R124" s="8">
        <f t="shared" si="17"/>
        <v>100</v>
      </c>
    </row>
    <row r="125" spans="1:18" x14ac:dyDescent="0.2">
      <c r="A125" s="203" t="str">
        <f t="shared" si="16"/>
        <v>11|12</v>
      </c>
      <c r="B125" s="204" t="s">
        <v>2118</v>
      </c>
      <c r="C125" s="199" t="s">
        <v>2122</v>
      </c>
      <c r="D125" s="200"/>
      <c r="E125" s="206">
        <v>5</v>
      </c>
      <c r="F125" s="206">
        <v>10</v>
      </c>
      <c r="G125" s="206">
        <v>10</v>
      </c>
      <c r="H125" s="206">
        <v>10</v>
      </c>
      <c r="I125" s="206">
        <v>10</v>
      </c>
      <c r="J125" s="205">
        <v>10</v>
      </c>
      <c r="K125" s="205">
        <v>10</v>
      </c>
      <c r="L125" s="205">
        <v>10</v>
      </c>
      <c r="M125" s="205">
        <v>10</v>
      </c>
      <c r="N125" s="205">
        <v>10</v>
      </c>
      <c r="O125" s="205">
        <v>5</v>
      </c>
      <c r="P125" s="205"/>
      <c r="R125" s="8">
        <f t="shared" si="17"/>
        <v>100</v>
      </c>
    </row>
    <row r="127" spans="1:18" ht="13.5" thickBot="1" x14ac:dyDescent="0.25">
      <c r="A127" s="207" t="s">
        <v>2195</v>
      </c>
      <c r="B127" s="208">
        <v>12</v>
      </c>
      <c r="C127" s="209"/>
      <c r="D127" s="210"/>
      <c r="E127" s="196">
        <v>1</v>
      </c>
      <c r="F127" s="196">
        <v>2</v>
      </c>
      <c r="G127" s="196">
        <v>3</v>
      </c>
      <c r="H127" s="196">
        <v>4</v>
      </c>
      <c r="I127" s="196">
        <v>5</v>
      </c>
      <c r="J127" s="196">
        <v>6</v>
      </c>
      <c r="K127" s="196">
        <v>7</v>
      </c>
      <c r="L127" s="196">
        <v>8</v>
      </c>
      <c r="M127" s="196">
        <v>9</v>
      </c>
      <c r="N127" s="196">
        <v>10</v>
      </c>
      <c r="O127" s="196">
        <v>11</v>
      </c>
      <c r="P127" s="196">
        <v>12</v>
      </c>
    </row>
    <row r="128" spans="1:18" ht="13.5" thickTop="1" x14ac:dyDescent="0.2">
      <c r="A128" s="211" t="str">
        <f t="shared" ref="A128:A139" si="18">CONCATENATE($B$127,"|",B128)</f>
        <v>12|1</v>
      </c>
      <c r="B128" s="198">
        <v>1</v>
      </c>
      <c r="C128" s="199" t="s">
        <v>1839</v>
      </c>
      <c r="D128" s="200">
        <v>1</v>
      </c>
      <c r="E128" s="201">
        <v>20</v>
      </c>
      <c r="F128" s="201">
        <v>20</v>
      </c>
      <c r="G128" s="201">
        <v>20</v>
      </c>
      <c r="H128" s="201">
        <v>20</v>
      </c>
      <c r="I128" s="201">
        <v>10</v>
      </c>
      <c r="J128" s="202">
        <v>10</v>
      </c>
      <c r="K128" s="202"/>
      <c r="L128" s="202"/>
      <c r="M128" s="202"/>
      <c r="N128" s="202"/>
      <c r="O128" s="202"/>
      <c r="P128" s="202"/>
      <c r="R128" s="8">
        <f t="shared" ref="R128:R139" si="19">SUM(E128:P128)</f>
        <v>100</v>
      </c>
    </row>
    <row r="129" spans="1:18" x14ac:dyDescent="0.2">
      <c r="A129" s="203" t="str">
        <f t="shared" si="18"/>
        <v>12|2</v>
      </c>
      <c r="B129" s="204" t="s">
        <v>1841</v>
      </c>
      <c r="C129" s="199" t="s">
        <v>1842</v>
      </c>
      <c r="D129" s="200">
        <v>2</v>
      </c>
      <c r="E129" s="201">
        <v>10</v>
      </c>
      <c r="F129" s="201">
        <v>10</v>
      </c>
      <c r="G129" s="201">
        <v>10</v>
      </c>
      <c r="H129" s="201">
        <v>10</v>
      </c>
      <c r="I129" s="201">
        <v>10</v>
      </c>
      <c r="J129" s="205">
        <v>10</v>
      </c>
      <c r="K129" s="205">
        <v>10</v>
      </c>
      <c r="L129" s="205">
        <v>10</v>
      </c>
      <c r="M129" s="205">
        <v>10</v>
      </c>
      <c r="N129" s="205">
        <v>10</v>
      </c>
      <c r="O129" s="205"/>
      <c r="P129" s="205"/>
      <c r="R129" s="8">
        <f t="shared" si="19"/>
        <v>100</v>
      </c>
    </row>
    <row r="130" spans="1:18" x14ac:dyDescent="0.2">
      <c r="A130" s="203" t="str">
        <f t="shared" si="18"/>
        <v>12|3</v>
      </c>
      <c r="B130" s="204" t="s">
        <v>1844</v>
      </c>
      <c r="C130" s="199" t="s">
        <v>207</v>
      </c>
      <c r="D130" s="200">
        <v>3</v>
      </c>
      <c r="E130" s="206">
        <v>10</v>
      </c>
      <c r="F130" s="206">
        <v>20</v>
      </c>
      <c r="G130" s="206">
        <v>20</v>
      </c>
      <c r="H130" s="206">
        <v>20</v>
      </c>
      <c r="I130" s="206">
        <v>20</v>
      </c>
      <c r="J130" s="205">
        <v>10</v>
      </c>
      <c r="K130" s="205"/>
      <c r="L130" s="205"/>
      <c r="M130" s="205"/>
      <c r="N130" s="205"/>
      <c r="O130" s="205"/>
      <c r="P130" s="205"/>
      <c r="R130" s="8">
        <f t="shared" si="19"/>
        <v>100</v>
      </c>
    </row>
    <row r="131" spans="1:18" x14ac:dyDescent="0.2">
      <c r="A131" s="203" t="str">
        <f t="shared" si="18"/>
        <v>12|4</v>
      </c>
      <c r="B131" s="204" t="s">
        <v>1845</v>
      </c>
      <c r="C131" s="199" t="s">
        <v>1846</v>
      </c>
      <c r="D131" s="200"/>
      <c r="E131" s="206">
        <v>5</v>
      </c>
      <c r="F131" s="206">
        <v>5</v>
      </c>
      <c r="G131" s="206">
        <v>10</v>
      </c>
      <c r="H131" s="206">
        <v>10</v>
      </c>
      <c r="I131" s="206">
        <v>10</v>
      </c>
      <c r="J131" s="205">
        <v>10</v>
      </c>
      <c r="K131" s="205">
        <v>10</v>
      </c>
      <c r="L131" s="205">
        <v>10</v>
      </c>
      <c r="M131" s="205">
        <v>10</v>
      </c>
      <c r="N131" s="205">
        <v>10</v>
      </c>
      <c r="O131" s="205">
        <v>5</v>
      </c>
      <c r="P131" s="205">
        <v>5</v>
      </c>
      <c r="R131" s="8">
        <f t="shared" si="19"/>
        <v>100</v>
      </c>
    </row>
    <row r="132" spans="1:18" x14ac:dyDescent="0.2">
      <c r="A132" s="203" t="str">
        <f t="shared" si="18"/>
        <v>12|5</v>
      </c>
      <c r="B132" s="204" t="s">
        <v>1871</v>
      </c>
      <c r="C132" s="199" t="s">
        <v>1872</v>
      </c>
      <c r="D132" s="200">
        <v>4</v>
      </c>
      <c r="E132" s="206">
        <v>5</v>
      </c>
      <c r="F132" s="206">
        <v>5</v>
      </c>
      <c r="G132" s="206">
        <v>10</v>
      </c>
      <c r="H132" s="206">
        <v>10</v>
      </c>
      <c r="I132" s="206">
        <v>10</v>
      </c>
      <c r="J132" s="205">
        <v>10</v>
      </c>
      <c r="K132" s="205">
        <v>10</v>
      </c>
      <c r="L132" s="205">
        <v>10</v>
      </c>
      <c r="M132" s="205">
        <v>10</v>
      </c>
      <c r="N132" s="205">
        <v>10</v>
      </c>
      <c r="O132" s="205">
        <v>5</v>
      </c>
      <c r="P132" s="205">
        <v>5</v>
      </c>
      <c r="R132" s="8">
        <f t="shared" si="19"/>
        <v>100</v>
      </c>
    </row>
    <row r="133" spans="1:18" x14ac:dyDescent="0.2">
      <c r="A133" s="203" t="str">
        <f t="shared" si="18"/>
        <v>12|6</v>
      </c>
      <c r="B133" s="204" t="s">
        <v>1877</v>
      </c>
      <c r="C133" s="199" t="s">
        <v>236</v>
      </c>
      <c r="D133" s="200">
        <v>5</v>
      </c>
      <c r="E133" s="206"/>
      <c r="F133" s="206"/>
      <c r="G133" s="206">
        <v>10</v>
      </c>
      <c r="H133" s="206">
        <v>20</v>
      </c>
      <c r="I133" s="206">
        <v>20</v>
      </c>
      <c r="J133" s="205">
        <v>20</v>
      </c>
      <c r="K133" s="205">
        <v>20</v>
      </c>
      <c r="L133" s="205">
        <v>10</v>
      </c>
      <c r="M133" s="205"/>
      <c r="N133" s="205"/>
      <c r="O133" s="205"/>
      <c r="P133" s="205"/>
      <c r="R133" s="8">
        <f t="shared" si="19"/>
        <v>100</v>
      </c>
    </row>
    <row r="134" spans="1:18" x14ac:dyDescent="0.2">
      <c r="A134" s="203" t="str">
        <f t="shared" si="18"/>
        <v>12|7</v>
      </c>
      <c r="B134" s="204" t="s">
        <v>1889</v>
      </c>
      <c r="C134" s="199" t="s">
        <v>1890</v>
      </c>
      <c r="D134" s="200">
        <v>3</v>
      </c>
      <c r="E134" s="206"/>
      <c r="F134" s="206"/>
      <c r="G134" s="206">
        <v>10</v>
      </c>
      <c r="H134" s="206">
        <v>10</v>
      </c>
      <c r="I134" s="206">
        <v>10</v>
      </c>
      <c r="J134" s="205">
        <v>10</v>
      </c>
      <c r="K134" s="205">
        <v>10</v>
      </c>
      <c r="L134" s="205">
        <v>10</v>
      </c>
      <c r="M134" s="205">
        <v>10</v>
      </c>
      <c r="N134" s="205">
        <v>10</v>
      </c>
      <c r="O134" s="205">
        <v>10</v>
      </c>
      <c r="P134" s="205">
        <v>10</v>
      </c>
      <c r="R134" s="8">
        <f t="shared" si="19"/>
        <v>100</v>
      </c>
    </row>
    <row r="135" spans="1:18" x14ac:dyDescent="0.2">
      <c r="A135" s="203" t="str">
        <f t="shared" si="18"/>
        <v>12|8</v>
      </c>
      <c r="B135" s="204" t="s">
        <v>1894</v>
      </c>
      <c r="C135" s="199" t="s">
        <v>2193</v>
      </c>
      <c r="D135" s="200">
        <v>5</v>
      </c>
      <c r="E135" s="206">
        <v>5</v>
      </c>
      <c r="F135" s="206">
        <v>5</v>
      </c>
      <c r="G135" s="206">
        <v>10</v>
      </c>
      <c r="H135" s="206">
        <v>10</v>
      </c>
      <c r="I135" s="206">
        <v>10</v>
      </c>
      <c r="J135" s="205">
        <v>10</v>
      </c>
      <c r="K135" s="205">
        <v>10</v>
      </c>
      <c r="L135" s="205">
        <v>10</v>
      </c>
      <c r="M135" s="205">
        <v>10</v>
      </c>
      <c r="N135" s="205">
        <v>10</v>
      </c>
      <c r="O135" s="205">
        <v>5</v>
      </c>
      <c r="P135" s="205">
        <v>5</v>
      </c>
      <c r="R135" s="8">
        <f t="shared" si="19"/>
        <v>100</v>
      </c>
    </row>
    <row r="136" spans="1:18" x14ac:dyDescent="0.2">
      <c r="A136" s="203" t="str">
        <f t="shared" si="18"/>
        <v>12|9</v>
      </c>
      <c r="B136" s="204" t="s">
        <v>1949</v>
      </c>
      <c r="C136" s="199" t="s">
        <v>2196</v>
      </c>
      <c r="D136" s="200">
        <v>6</v>
      </c>
      <c r="E136" s="206">
        <v>5</v>
      </c>
      <c r="F136" s="206">
        <v>5</v>
      </c>
      <c r="G136" s="206">
        <v>10</v>
      </c>
      <c r="H136" s="206">
        <v>10</v>
      </c>
      <c r="I136" s="206">
        <v>10</v>
      </c>
      <c r="J136" s="205">
        <v>10</v>
      </c>
      <c r="K136" s="205">
        <v>10</v>
      </c>
      <c r="L136" s="205">
        <v>10</v>
      </c>
      <c r="M136" s="205">
        <v>10</v>
      </c>
      <c r="N136" s="205">
        <v>10</v>
      </c>
      <c r="O136" s="205">
        <v>5</v>
      </c>
      <c r="P136" s="205">
        <v>5</v>
      </c>
      <c r="R136" s="8">
        <f t="shared" si="19"/>
        <v>100</v>
      </c>
    </row>
    <row r="137" spans="1:18" x14ac:dyDescent="0.2">
      <c r="A137" s="203" t="str">
        <f t="shared" si="18"/>
        <v>12|10</v>
      </c>
      <c r="B137" s="204" t="s">
        <v>2053</v>
      </c>
      <c r="C137" s="199" t="s">
        <v>2197</v>
      </c>
      <c r="D137" s="200">
        <v>6</v>
      </c>
      <c r="E137" s="206"/>
      <c r="F137" s="206"/>
      <c r="G137" s="206">
        <v>10</v>
      </c>
      <c r="H137" s="206">
        <v>10</v>
      </c>
      <c r="I137" s="206">
        <v>10</v>
      </c>
      <c r="J137" s="205">
        <v>10</v>
      </c>
      <c r="K137" s="205">
        <v>10</v>
      </c>
      <c r="L137" s="205">
        <v>10</v>
      </c>
      <c r="M137" s="205">
        <v>10</v>
      </c>
      <c r="N137" s="205">
        <v>10</v>
      </c>
      <c r="O137" s="205">
        <v>10</v>
      </c>
      <c r="P137" s="205">
        <v>10</v>
      </c>
      <c r="R137" s="8">
        <f t="shared" si="19"/>
        <v>100</v>
      </c>
    </row>
    <row r="138" spans="1:18" x14ac:dyDescent="0.2">
      <c r="A138" s="203" t="str">
        <f t="shared" si="18"/>
        <v>12|11</v>
      </c>
      <c r="B138" s="204" t="s">
        <v>2106</v>
      </c>
      <c r="C138" s="199" t="s">
        <v>2105</v>
      </c>
      <c r="D138" s="200"/>
      <c r="E138" s="206"/>
      <c r="F138" s="206"/>
      <c r="G138" s="206">
        <v>5</v>
      </c>
      <c r="H138" s="206">
        <v>10</v>
      </c>
      <c r="I138" s="206">
        <v>15</v>
      </c>
      <c r="J138" s="205">
        <v>20</v>
      </c>
      <c r="K138" s="205">
        <v>10</v>
      </c>
      <c r="L138" s="205">
        <v>10</v>
      </c>
      <c r="M138" s="205">
        <v>10</v>
      </c>
      <c r="N138" s="205">
        <v>10</v>
      </c>
      <c r="O138" s="205">
        <v>5</v>
      </c>
      <c r="P138" s="205">
        <v>5</v>
      </c>
      <c r="R138" s="8">
        <f t="shared" si="19"/>
        <v>100</v>
      </c>
    </row>
    <row r="139" spans="1:18" x14ac:dyDescent="0.2">
      <c r="A139" s="203" t="str">
        <f t="shared" si="18"/>
        <v>12|12</v>
      </c>
      <c r="B139" s="204" t="s">
        <v>2118</v>
      </c>
      <c r="C139" s="199" t="s">
        <v>2122</v>
      </c>
      <c r="D139" s="200"/>
      <c r="E139" s="206">
        <v>5</v>
      </c>
      <c r="F139" s="206">
        <v>5</v>
      </c>
      <c r="G139" s="206">
        <v>10</v>
      </c>
      <c r="H139" s="206">
        <v>10</v>
      </c>
      <c r="I139" s="206">
        <v>10</v>
      </c>
      <c r="J139" s="205">
        <v>10</v>
      </c>
      <c r="K139" s="205">
        <v>10</v>
      </c>
      <c r="L139" s="205">
        <v>10</v>
      </c>
      <c r="M139" s="205">
        <v>10</v>
      </c>
      <c r="N139" s="205">
        <v>10</v>
      </c>
      <c r="O139" s="205">
        <v>5</v>
      </c>
      <c r="P139" s="205">
        <v>5</v>
      </c>
      <c r="R139" s="8">
        <f t="shared" si="19"/>
        <v>100</v>
      </c>
    </row>
    <row r="141" spans="1:18" x14ac:dyDescent="0.2">
      <c r="R141" s="8">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69E2-C6BA-43CE-9917-95F3238A32C3}">
  <sheetPr>
    <pageSetUpPr fitToPage="1"/>
  </sheetPr>
  <dimension ref="A1:W65"/>
  <sheetViews>
    <sheetView showGridLines="0" showZeros="0" topLeftCell="B1" zoomScaleNormal="100" workbookViewId="0">
      <selection activeCell="J69" sqref="J69"/>
    </sheetView>
  </sheetViews>
  <sheetFormatPr defaultColWidth="9.140625" defaultRowHeight="12.75" x14ac:dyDescent="0.2"/>
  <cols>
    <col min="1" max="1" width="4.28515625" style="8" hidden="1" customWidth="1"/>
    <col min="2" max="2" width="12.5703125" style="8" customWidth="1"/>
    <col min="3" max="3" width="37.7109375" style="8" customWidth="1"/>
    <col min="4" max="4" width="31.85546875" style="8" customWidth="1"/>
    <col min="5" max="5" width="3.28515625" style="8" customWidth="1"/>
    <col min="6" max="8" width="10.5703125" style="8" customWidth="1"/>
    <col min="9" max="9" width="11.42578125" style="8" customWidth="1"/>
    <col min="10" max="17" width="10.5703125" style="8" customWidth="1"/>
    <col min="18" max="18" width="7.140625" style="8" bestFit="1" customWidth="1"/>
    <col min="19" max="19" width="9" style="8" bestFit="1" customWidth="1"/>
    <col min="20" max="20" width="7.285156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2"/>
      <c r="B1" s="213" t="s">
        <v>5809</v>
      </c>
      <c r="C1" s="214" t="s">
        <v>2198</v>
      </c>
      <c r="D1" s="214"/>
      <c r="E1" s="215"/>
      <c r="F1" s="216"/>
      <c r="G1" s="217" t="s">
        <v>172</v>
      </c>
      <c r="H1" s="218"/>
      <c r="I1" s="218"/>
      <c r="J1" s="218"/>
      <c r="K1" s="218"/>
      <c r="L1" s="218"/>
      <c r="M1" s="218"/>
      <c r="N1" s="219"/>
      <c r="O1" s="219"/>
      <c r="P1" s="218"/>
      <c r="Q1" s="218"/>
      <c r="R1" s="218"/>
      <c r="S1" s="218"/>
      <c r="T1" s="220"/>
    </row>
    <row r="2" spans="1:23" x14ac:dyDescent="0.2">
      <c r="A2" s="212"/>
      <c r="B2" s="221" t="s">
        <v>127</v>
      </c>
      <c r="C2" s="9" t="str">
        <f>Cartilha!C16</f>
        <v>SULINA</v>
      </c>
      <c r="D2" s="10"/>
      <c r="E2" s="10"/>
      <c r="F2" s="222" t="s">
        <v>128</v>
      </c>
      <c r="G2" s="11" t="str">
        <f>'Grandes Itens'!F2</f>
        <v>53</v>
      </c>
      <c r="H2" s="223" t="s">
        <v>2199</v>
      </c>
      <c r="I2" s="224"/>
      <c r="J2" s="223" t="s">
        <v>2200</v>
      </c>
      <c r="K2" s="224"/>
      <c r="L2" s="223" t="s">
        <v>2201</v>
      </c>
      <c r="M2" s="225"/>
      <c r="N2" s="223" t="s">
        <v>2202</v>
      </c>
      <c r="O2" s="224"/>
      <c r="P2" s="226" t="s">
        <v>2203</v>
      </c>
      <c r="Q2" s="227"/>
      <c r="R2" s="227"/>
      <c r="S2" s="12">
        <v>310000</v>
      </c>
      <c r="T2" s="13">
        <f>IF(S4=0,0,S2/S4)</f>
        <v>0.925147646849656</v>
      </c>
    </row>
    <row r="3" spans="1:23" ht="15" customHeight="1" thickBot="1" x14ac:dyDescent="0.25">
      <c r="A3" s="212"/>
      <c r="B3" s="228" t="s">
        <v>5806</v>
      </c>
      <c r="C3" s="14" t="str">
        <f>Cartilha!C17</f>
        <v>ILUMINAÇÃO DO ESTÁDIO</v>
      </c>
      <c r="D3" s="15"/>
      <c r="E3" s="16"/>
      <c r="F3" s="229" t="s">
        <v>129</v>
      </c>
      <c r="G3" s="17" t="str">
        <f>'Grandes Itens'!F3</f>
        <v>01</v>
      </c>
      <c r="H3" s="230" t="s">
        <v>2204</v>
      </c>
      <c r="I3" s="231">
        <f ca="1">TODAY()</f>
        <v>44771</v>
      </c>
      <c r="J3" s="230" t="s">
        <v>2205</v>
      </c>
      <c r="K3" s="18">
        <f>80-10</f>
        <v>70</v>
      </c>
      <c r="L3" s="230" t="s">
        <v>2204</v>
      </c>
      <c r="M3" s="232">
        <f ca="1">I3+K3+10</f>
        <v>44851</v>
      </c>
      <c r="N3" s="230" t="s">
        <v>2206</v>
      </c>
      <c r="O3" s="362"/>
      <c r="P3" s="233" t="s">
        <v>2207</v>
      </c>
      <c r="Q3" s="234"/>
      <c r="R3" s="235"/>
      <c r="S3" s="19">
        <f>S29-S2</f>
        <v>25081.649999999965</v>
      </c>
      <c r="T3" s="20">
        <f>IF(S3=0,0,1-T2)</f>
        <v>7.4852353150343998E-2</v>
      </c>
    </row>
    <row r="4" spans="1:23" ht="18.75" thickBot="1" x14ac:dyDescent="0.3">
      <c r="A4" s="212"/>
      <c r="B4" s="236" t="s">
        <v>2208</v>
      </c>
      <c r="C4" s="237">
        <f>'Grandes Itens'!D20</f>
        <v>0</v>
      </c>
      <c r="D4" s="238"/>
      <c r="E4" s="239" t="s">
        <v>2209</v>
      </c>
      <c r="F4" s="240"/>
      <c r="G4" s="240"/>
      <c r="H4" s="240"/>
      <c r="I4" s="240"/>
      <c r="J4" s="240"/>
      <c r="K4" s="240"/>
      <c r="L4" s="240"/>
      <c r="M4" s="240"/>
      <c r="N4" s="240"/>
      <c r="O4" s="240"/>
      <c r="P4" s="241" t="s">
        <v>2210</v>
      </c>
      <c r="Q4" s="242"/>
      <c r="R4" s="242"/>
      <c r="S4" s="243">
        <f>SUM(S2:S3)</f>
        <v>335081.64999999997</v>
      </c>
      <c r="T4" s="21">
        <f>SUM(T2:T3)</f>
        <v>1</v>
      </c>
      <c r="W4" s="8" t="s">
        <v>2211</v>
      </c>
    </row>
    <row r="5" spans="1:23" ht="12.75" customHeight="1" thickBot="1" x14ac:dyDescent="0.25">
      <c r="A5" s="212"/>
      <c r="B5" s="244" t="s">
        <v>2212</v>
      </c>
      <c r="C5" s="245" t="s">
        <v>2213</v>
      </c>
      <c r="D5" s="246"/>
      <c r="E5" s="247" t="s">
        <v>2195</v>
      </c>
      <c r="F5" s="248" t="s">
        <v>2214</v>
      </c>
      <c r="G5" s="249"/>
      <c r="H5" s="249"/>
      <c r="I5" s="249"/>
      <c r="J5" s="249"/>
      <c r="K5" s="249"/>
      <c r="L5" s="249"/>
      <c r="M5" s="250"/>
      <c r="N5" s="250"/>
      <c r="O5" s="250"/>
      <c r="P5" s="251"/>
      <c r="Q5" s="252"/>
      <c r="R5" s="253"/>
      <c r="S5" s="254" t="s">
        <v>2215</v>
      </c>
      <c r="T5" s="255" t="s">
        <v>2216</v>
      </c>
      <c r="W5" s="22" t="str">
        <f>IF(S4=S61,"OK","erro")</f>
        <v>OK</v>
      </c>
    </row>
    <row r="6" spans="1:23" ht="13.5" thickBot="1" x14ac:dyDescent="0.25">
      <c r="A6" s="212"/>
      <c r="B6" s="256" t="s">
        <v>2217</v>
      </c>
      <c r="C6" s="194"/>
      <c r="D6" s="257"/>
      <c r="E6" s="23">
        <v>3</v>
      </c>
      <c r="F6" s="258">
        <f>IF(E6=0,0,1)</f>
        <v>1</v>
      </c>
      <c r="G6" s="258">
        <f>IF($E$6&lt;2,0,2)</f>
        <v>2</v>
      </c>
      <c r="H6" s="258">
        <f>IF($E$6&lt;3,0,3)</f>
        <v>3</v>
      </c>
      <c r="I6" s="258">
        <f>IF($E$6&lt;4,0,4)</f>
        <v>0</v>
      </c>
      <c r="J6" s="258">
        <f>IF($E$6&lt;5,0,5)</f>
        <v>0</v>
      </c>
      <c r="K6" s="258">
        <f>IF($E$6&lt;6,0,6)</f>
        <v>0</v>
      </c>
      <c r="L6" s="258">
        <f>IF($E$6&lt;7,0,7)</f>
        <v>0</v>
      </c>
      <c r="M6" s="258">
        <f>IF($E$6&lt;8,0,8)</f>
        <v>0</v>
      </c>
      <c r="N6" s="258">
        <f>IF($E$6&lt;9,0,9)</f>
        <v>0</v>
      </c>
      <c r="O6" s="258">
        <f>IF($E$6&lt;10,0,10)</f>
        <v>0</v>
      </c>
      <c r="P6" s="258">
        <f>IF($E$6&lt;11,0,11)</f>
        <v>0</v>
      </c>
      <c r="Q6" s="259">
        <f>IF($E$6&lt;12,0,12)</f>
        <v>0</v>
      </c>
      <c r="R6" s="260"/>
      <c r="S6" s="261" t="s">
        <v>2218</v>
      </c>
      <c r="T6" s="262" t="s">
        <v>2215</v>
      </c>
    </row>
    <row r="7" spans="1:23" ht="14.25" thickTop="1" thickBot="1" x14ac:dyDescent="0.25">
      <c r="A7" s="212"/>
      <c r="B7" s="256"/>
      <c r="C7" s="194" t="s">
        <v>2219</v>
      </c>
      <c r="D7" s="257"/>
      <c r="E7" s="195"/>
      <c r="F7" s="263">
        <f ca="1">IF(E6=0,0,M3)</f>
        <v>44851</v>
      </c>
      <c r="G7" s="263">
        <f t="shared" ref="G7:Q7" ca="1" si="0">IF(G6=0,0,F8+1)</f>
        <v>44882</v>
      </c>
      <c r="H7" s="263">
        <f t="shared" ca="1" si="0"/>
        <v>44913</v>
      </c>
      <c r="I7" s="263">
        <f t="shared" si="0"/>
        <v>0</v>
      </c>
      <c r="J7" s="263">
        <f t="shared" si="0"/>
        <v>0</v>
      </c>
      <c r="K7" s="263">
        <f t="shared" si="0"/>
        <v>0</v>
      </c>
      <c r="L7" s="263">
        <f t="shared" si="0"/>
        <v>0</v>
      </c>
      <c r="M7" s="263">
        <f t="shared" si="0"/>
        <v>0</v>
      </c>
      <c r="N7" s="263">
        <f t="shared" si="0"/>
        <v>0</v>
      </c>
      <c r="O7" s="263">
        <f t="shared" si="0"/>
        <v>0</v>
      </c>
      <c r="P7" s="263">
        <f t="shared" si="0"/>
        <v>0</v>
      </c>
      <c r="Q7" s="264">
        <f t="shared" si="0"/>
        <v>0</v>
      </c>
      <c r="R7" s="265"/>
      <c r="S7" s="261"/>
      <c r="T7" s="262"/>
    </row>
    <row r="8" spans="1:23" ht="14.25" thickTop="1" thickBot="1" x14ac:dyDescent="0.25">
      <c r="A8" s="212"/>
      <c r="B8" s="256"/>
      <c r="C8" s="194" t="s">
        <v>2220</v>
      </c>
      <c r="D8" s="257"/>
      <c r="E8" s="195"/>
      <c r="F8" s="263">
        <f ca="1">IF(E6=0,0,F7+30)</f>
        <v>44881</v>
      </c>
      <c r="G8" s="263">
        <f t="shared" ref="G8:Q8" ca="1" si="1">IF(G6=0,0,G7+30)</f>
        <v>44912</v>
      </c>
      <c r="H8" s="263">
        <f t="shared" ca="1" si="1"/>
        <v>44943</v>
      </c>
      <c r="I8" s="263">
        <f t="shared" si="1"/>
        <v>0</v>
      </c>
      <c r="J8" s="263">
        <f t="shared" si="1"/>
        <v>0</v>
      </c>
      <c r="K8" s="263">
        <f t="shared" si="1"/>
        <v>0</v>
      </c>
      <c r="L8" s="263">
        <f t="shared" si="1"/>
        <v>0</v>
      </c>
      <c r="M8" s="263">
        <f t="shared" si="1"/>
        <v>0</v>
      </c>
      <c r="N8" s="263">
        <f t="shared" si="1"/>
        <v>0</v>
      </c>
      <c r="O8" s="263">
        <f t="shared" si="1"/>
        <v>0</v>
      </c>
      <c r="P8" s="263">
        <f t="shared" si="1"/>
        <v>0</v>
      </c>
      <c r="Q8" s="264">
        <f t="shared" si="1"/>
        <v>0</v>
      </c>
      <c r="R8" s="265"/>
      <c r="S8" s="261"/>
      <c r="T8" s="262"/>
    </row>
    <row r="9" spans="1:23" ht="13.5" thickTop="1" x14ac:dyDescent="0.2">
      <c r="A9" s="266" t="str">
        <f t="shared" ref="A9:A20" si="2">CONCATENATE($E$6,"|",B9)</f>
        <v>3|1</v>
      </c>
      <c r="B9" s="267">
        <v>1</v>
      </c>
      <c r="C9" s="268" t="s">
        <v>1839</v>
      </c>
      <c r="D9" s="199"/>
      <c r="E9" s="200">
        <v>1</v>
      </c>
      <c r="F9" s="201">
        <f>IF(E$6&lt;3,0,IF(F$6=0,0,VLOOKUP($A9,'base (3)'!$A:$P,F$6+4,FALSE)))</f>
        <v>50</v>
      </c>
      <c r="G9" s="201">
        <f>IF(E$6&lt;3,0,IF(G$6=0,0,VLOOKUP($A9,'base (3)'!$A:$P,G$6+4,FALSE)))</f>
        <v>50</v>
      </c>
      <c r="H9" s="201">
        <f>IF(H$6=0,0,VLOOKUP($A9,'base (3)'!$A:$P,H$6+4,FALSE))</f>
        <v>0</v>
      </c>
      <c r="I9" s="201">
        <f>IF(I$6=0,0,VLOOKUP($A9,'base (3)'!$A:$P,I$6+4,FALSE))</f>
        <v>0</v>
      </c>
      <c r="J9" s="201">
        <f>IF(J$6=0,0,VLOOKUP($A9,'base (3)'!$A:$P,J$6+4,FALSE))</f>
        <v>0</v>
      </c>
      <c r="K9" s="201">
        <f>IF(K$6=0,0,VLOOKUP($A9,'base (3)'!$A:$P,K$6+4,FALSE))</f>
        <v>0</v>
      </c>
      <c r="L9" s="201">
        <f>IF(L$6=0,0,VLOOKUP($A9,'base (3)'!$A:$P,L$6+4,FALSE))</f>
        <v>0</v>
      </c>
      <c r="M9" s="201">
        <f>IF(M$6=0,0,VLOOKUP($A9,'base (3)'!$A:$P,M$6+4,FALSE))</f>
        <v>0</v>
      </c>
      <c r="N9" s="201">
        <f>IF(N$6=0,0,VLOOKUP($A9,'base (3)'!$A:$P,N$6+4,FALSE))</f>
        <v>0</v>
      </c>
      <c r="O9" s="201">
        <f>IF(O$6=0,0,VLOOKUP($A9,'base (3)'!$A:$P,O$6+4,FALSE))</f>
        <v>0</v>
      </c>
      <c r="P9" s="201">
        <f>IF(P$6=0,0,VLOOKUP($A9,'base (3)'!$A:$P,P$6+4,FALSE))</f>
        <v>0</v>
      </c>
      <c r="Q9" s="269">
        <f>IF(Q$6=0,0,VLOOKUP($A9,'base (3)'!$A:$P,Q$6+4,FALSE))</f>
        <v>0</v>
      </c>
      <c r="R9" s="270"/>
      <c r="S9" s="271">
        <f>'Grandes Itens'!F5</f>
        <v>3014.86</v>
      </c>
      <c r="T9" s="272">
        <f t="shared" ref="T9:T27" si="3">IF($S$29=0,0,(S9/$S$29)*100)</f>
        <v>0.89973891438101739</v>
      </c>
      <c r="W9" s="24">
        <f t="shared" ref="W9:W20" si="4">SUM(F9:Q9)</f>
        <v>100</v>
      </c>
    </row>
    <row r="10" spans="1:23" hidden="1" x14ac:dyDescent="0.2">
      <c r="A10" s="266" t="str">
        <f t="shared" si="2"/>
        <v>3|2</v>
      </c>
      <c r="B10" s="273" t="s">
        <v>1841</v>
      </c>
      <c r="C10" s="268" t="s">
        <v>1842</v>
      </c>
      <c r="D10" s="199"/>
      <c r="E10" s="200">
        <v>2</v>
      </c>
      <c r="F10" s="201">
        <f>IF(E$6&lt;3,0,IF(F$6=0,0,VLOOKUP($A10,'base (3)'!$A:$P,F$6+4,FALSE)))</f>
        <v>40</v>
      </c>
      <c r="G10" s="201">
        <f>IF(E$6&lt;3,0,IF(G$6=0,0,VLOOKUP($A10,'base (3)'!$A:$P,G$6+4,FALSE)))</f>
        <v>50</v>
      </c>
      <c r="H10" s="201">
        <f>IF(H$6=0,0,VLOOKUP($A10,'base (3)'!$A:$P,H$6+4,FALSE))</f>
        <v>10</v>
      </c>
      <c r="I10" s="201">
        <f>IF(I$6=0,0,VLOOKUP($A10,'base (3)'!$A:$P,I$6+4,FALSE))</f>
        <v>0</v>
      </c>
      <c r="J10" s="201">
        <f>IF(J$6=0,0,VLOOKUP($A10,'base (3)'!$A:$P,J$6+4,FALSE))</f>
        <v>0</v>
      </c>
      <c r="K10" s="201">
        <f>IF(K$6=0,0,VLOOKUP($A10,'base (3)'!$A:$P,K$6+4,FALSE))</f>
        <v>0</v>
      </c>
      <c r="L10" s="201">
        <f>IF(L$6=0,0,VLOOKUP($A10,'base (3)'!$A:$P,L$6+4,FALSE))</f>
        <v>0</v>
      </c>
      <c r="M10" s="201">
        <f>IF(M$6=0,0,VLOOKUP($A10,'base (3)'!$A:$P,M$6+4,FALSE))</f>
        <v>0</v>
      </c>
      <c r="N10" s="201">
        <f>IF(N$6=0,0,VLOOKUP($A10,'base (3)'!$A:$P,N$6+4,FALSE))</f>
        <v>0</v>
      </c>
      <c r="O10" s="201">
        <f>IF(O$6=0,0,VLOOKUP($A10,'base (3)'!$A:$P,O$6+4,FALSE))</f>
        <v>0</v>
      </c>
      <c r="P10" s="201">
        <f>IF(P$6=0,0,VLOOKUP($A10,'base (3)'!$A:$P,P$6+4,FALSE))</f>
        <v>0</v>
      </c>
      <c r="Q10" s="269">
        <f>IF(Q$6=0,0,VLOOKUP($A10,'base (3)'!$A:$P,Q$6+4,FALSE))</f>
        <v>0</v>
      </c>
      <c r="R10" s="270"/>
      <c r="S10" s="271">
        <f>'Grandes Itens'!F6</f>
        <v>0</v>
      </c>
      <c r="T10" s="272">
        <f t="shared" si="3"/>
        <v>0</v>
      </c>
      <c r="W10" s="24">
        <f t="shared" si="4"/>
        <v>100</v>
      </c>
    </row>
    <row r="11" spans="1:23" hidden="1" x14ac:dyDescent="0.2">
      <c r="A11" s="266" t="str">
        <f t="shared" si="2"/>
        <v>3|3</v>
      </c>
      <c r="B11" s="273" t="s">
        <v>1844</v>
      </c>
      <c r="C11" s="268" t="s">
        <v>207</v>
      </c>
      <c r="D11" s="199"/>
      <c r="E11" s="200">
        <v>3</v>
      </c>
      <c r="F11" s="201">
        <f>IF(E$6&lt;3,0,IF(F$6=0,0,VLOOKUP($A11,'base (3)'!$A:$P,F$6+4,FALSE)))</f>
        <v>60</v>
      </c>
      <c r="G11" s="201">
        <f>IF(E$6&lt;3,0,IF(G$6=0,0,VLOOKUP($A11,'base (3)'!$A:$P,G$6+4,FALSE)))</f>
        <v>40</v>
      </c>
      <c r="H11" s="201">
        <f>IF(H$6=0,0,VLOOKUP($A11,'base (3)'!$A:$P,H$6+4,FALSE))</f>
        <v>0</v>
      </c>
      <c r="I11" s="201">
        <f>IF(I$6=0,0,VLOOKUP($A11,'base (3)'!$A:$P,I$6+4,FALSE))</f>
        <v>0</v>
      </c>
      <c r="J11" s="201">
        <f>IF(J$6=0,0,VLOOKUP($A11,'base (3)'!$A:$P,J$6+4,FALSE))</f>
        <v>0</v>
      </c>
      <c r="K11" s="201">
        <f>IF(K$6=0,0,VLOOKUP($A11,'base (3)'!$A:$P,K$6+4,FALSE))</f>
        <v>0</v>
      </c>
      <c r="L11" s="201">
        <f>IF(L$6=0,0,VLOOKUP($A11,'base (3)'!$A:$P,L$6+4,FALSE))</f>
        <v>0</v>
      </c>
      <c r="M11" s="201">
        <f>IF(M$6=0,0,VLOOKUP($A11,'base (3)'!$A:$P,M$6+4,FALSE))</f>
        <v>0</v>
      </c>
      <c r="N11" s="201">
        <f>IF(N$6=0,0,VLOOKUP($A11,'base (3)'!$A:$P,N$6+4,FALSE))</f>
        <v>0</v>
      </c>
      <c r="O11" s="201">
        <f>IF(O$6=0,0,VLOOKUP($A11,'base (3)'!$A:$P,O$6+4,FALSE))</f>
        <v>0</v>
      </c>
      <c r="P11" s="201">
        <f>IF(P$6=0,0,VLOOKUP($A11,'base (3)'!$A:$P,P$6+4,FALSE))</f>
        <v>0</v>
      </c>
      <c r="Q11" s="269">
        <f>IF(Q$6=0,0,VLOOKUP($A11,'base (3)'!$A:$P,Q$6+4,FALSE))</f>
        <v>0</v>
      </c>
      <c r="R11" s="270"/>
      <c r="S11" s="271">
        <f>'Grandes Itens'!F7</f>
        <v>0</v>
      </c>
      <c r="T11" s="272">
        <f t="shared" si="3"/>
        <v>0</v>
      </c>
      <c r="W11" s="24">
        <f t="shared" si="4"/>
        <v>100</v>
      </c>
    </row>
    <row r="12" spans="1:23" hidden="1" x14ac:dyDescent="0.2">
      <c r="A12" s="266" t="str">
        <f t="shared" si="2"/>
        <v>3|4</v>
      </c>
      <c r="B12" s="273" t="s">
        <v>1845</v>
      </c>
      <c r="C12" s="268" t="s">
        <v>1846</v>
      </c>
      <c r="D12" s="199"/>
      <c r="E12" s="200">
        <v>4</v>
      </c>
      <c r="F12" s="201">
        <f>IF(E$6&lt;3,0,IF(F$6=0,0,VLOOKUP($A12,'base (3)'!$A:$P,F$6+4,FALSE)))</f>
        <v>20</v>
      </c>
      <c r="G12" s="201">
        <f>IF(E$6&lt;3,0,IF(G$6=0,0,VLOOKUP($A12,'base (3)'!$A:$P,G$6+4,FALSE)))</f>
        <v>50</v>
      </c>
      <c r="H12" s="201">
        <f>IF(H$6=0,0,VLOOKUP($A12,'base (3)'!$A:$P,H$6+4,FALSE))</f>
        <v>30</v>
      </c>
      <c r="I12" s="201">
        <f>IF(I$6=0,0,VLOOKUP($A12,'base (3)'!$A:$P,I$6+4,FALSE))</f>
        <v>0</v>
      </c>
      <c r="J12" s="201">
        <f>IF(J$6=0,0,VLOOKUP($A12,'base (3)'!$A:$P,J$6+4,FALSE))</f>
        <v>0</v>
      </c>
      <c r="K12" s="201">
        <f>IF(K$6=0,0,VLOOKUP($A12,'base (3)'!$A:$P,K$6+4,FALSE))</f>
        <v>0</v>
      </c>
      <c r="L12" s="201">
        <f>IF(L$6=0,0,VLOOKUP($A12,'base (3)'!$A:$P,L$6+4,FALSE))</f>
        <v>0</v>
      </c>
      <c r="M12" s="201">
        <f>IF(M$6=0,0,VLOOKUP($A12,'base (3)'!$A:$P,M$6+4,FALSE))</f>
        <v>0</v>
      </c>
      <c r="N12" s="201">
        <f>IF(N$6=0,0,VLOOKUP($A12,'base (3)'!$A:$P,N$6+4,FALSE))</f>
        <v>0</v>
      </c>
      <c r="O12" s="201">
        <f>IF(O$6=0,0,VLOOKUP($A12,'base (3)'!$A:$P,O$6+4,FALSE))</f>
        <v>0</v>
      </c>
      <c r="P12" s="201">
        <f>IF(P$6=0,0,VLOOKUP($A12,'base (3)'!$A:$P,P$6+4,FALSE))</f>
        <v>0</v>
      </c>
      <c r="Q12" s="269">
        <f>IF(Q$6=0,0,VLOOKUP($A12,'base (3)'!$A:$P,Q$6+4,FALSE))</f>
        <v>0</v>
      </c>
      <c r="R12" s="270"/>
      <c r="S12" s="271">
        <f>'Grandes Itens'!F8</f>
        <v>0</v>
      </c>
      <c r="T12" s="272">
        <f t="shared" si="3"/>
        <v>0</v>
      </c>
      <c r="W12" s="24">
        <f t="shared" si="4"/>
        <v>100</v>
      </c>
    </row>
    <row r="13" spans="1:23" x14ac:dyDescent="0.2">
      <c r="A13" s="266" t="str">
        <f t="shared" si="2"/>
        <v>3|5</v>
      </c>
      <c r="B13" s="273" t="s">
        <v>1871</v>
      </c>
      <c r="C13" s="268" t="s">
        <v>1872</v>
      </c>
      <c r="D13" s="199"/>
      <c r="E13" s="200">
        <v>5</v>
      </c>
      <c r="F13" s="201">
        <f>IF(E$6&lt;3,0,IF(F$6=0,0,VLOOKUP($A13,'base (3)'!$A:$P,F$6+4,FALSE)))</f>
        <v>10</v>
      </c>
      <c r="G13" s="201">
        <f>IF(E$6&lt;3,0,IF(G$6=0,0,VLOOKUP($A13,'base (3)'!$A:$P,G$6+4,FALSE)))</f>
        <v>50</v>
      </c>
      <c r="H13" s="201">
        <f>IF(H$6=0,0,VLOOKUP($A13,'base (3)'!$A:$P,H$6+4,FALSE))</f>
        <v>40</v>
      </c>
      <c r="I13" s="201">
        <f>IF(I$6=0,0,VLOOKUP($A13,'base (3)'!$A:$P,I$6+4,FALSE))</f>
        <v>0</v>
      </c>
      <c r="J13" s="201">
        <f>IF(J$6=0,0,VLOOKUP($A13,'base (3)'!$A:$P,J$6+4,FALSE))</f>
        <v>0</v>
      </c>
      <c r="K13" s="201">
        <f>IF(K$6=0,0,VLOOKUP($A13,'base (3)'!$A:$P,K$6+4,FALSE))</f>
        <v>0</v>
      </c>
      <c r="L13" s="201">
        <f>IF(L$6=0,0,VLOOKUP($A13,'base (3)'!$A:$P,L$6+4,FALSE))</f>
        <v>0</v>
      </c>
      <c r="M13" s="201">
        <f>IF(M$6=0,0,VLOOKUP($A13,'base (3)'!$A:$P,M$6+4,FALSE))</f>
        <v>0</v>
      </c>
      <c r="N13" s="201">
        <f>IF(N$6=0,0,VLOOKUP($A13,'base (3)'!$A:$P,N$6+4,FALSE))</f>
        <v>0</v>
      </c>
      <c r="O13" s="201">
        <f>IF(O$6=0,0,VLOOKUP($A13,'base (3)'!$A:$P,O$6+4,FALSE))</f>
        <v>0</v>
      </c>
      <c r="P13" s="201">
        <f>IF(P$6=0,0,VLOOKUP($A13,'base (3)'!$A:$P,P$6+4,FALSE))</f>
        <v>0</v>
      </c>
      <c r="Q13" s="269">
        <f>IF(Q$6=0,0,VLOOKUP($A13,'base (3)'!$A:$P,Q$6+4,FALSE))</f>
        <v>0</v>
      </c>
      <c r="R13" s="270"/>
      <c r="S13" s="271">
        <f>'Grandes Itens'!F9</f>
        <v>290.39999999999998</v>
      </c>
      <c r="T13" s="272">
        <f t="shared" si="3"/>
        <v>8.6665444079077447E-2</v>
      </c>
      <c r="W13" s="24">
        <f t="shared" si="4"/>
        <v>100</v>
      </c>
    </row>
    <row r="14" spans="1:23" hidden="1" x14ac:dyDescent="0.2">
      <c r="A14" s="266" t="str">
        <f t="shared" si="2"/>
        <v>3|6</v>
      </c>
      <c r="B14" s="273" t="s">
        <v>1877</v>
      </c>
      <c r="C14" s="268" t="s">
        <v>236</v>
      </c>
      <c r="D14" s="199"/>
      <c r="E14" s="200">
        <v>3</v>
      </c>
      <c r="F14" s="201">
        <f>IF(E$6&lt;3,0,IF(F$6=0,0,VLOOKUP($A14,'base (3)'!$A:$P,F$6+4,FALSE)))</f>
        <v>0</v>
      </c>
      <c r="G14" s="201">
        <f>IF(E$6&lt;3,0,IF(G$6=0,0,VLOOKUP($A14,'base (3)'!$A:$P,G$6+4,FALSE)))</f>
        <v>30</v>
      </c>
      <c r="H14" s="201">
        <f>IF(H$6=0,0,VLOOKUP($A14,'base (3)'!$A:$P,H$6+4,FALSE))</f>
        <v>70</v>
      </c>
      <c r="I14" s="201">
        <f>IF(I$6=0,0,VLOOKUP($A14,'base (3)'!$A:$P,I$6+4,FALSE))</f>
        <v>0</v>
      </c>
      <c r="J14" s="201">
        <f>IF(J$6=0,0,VLOOKUP($A14,'base (3)'!$A:$P,J$6+4,FALSE))</f>
        <v>0</v>
      </c>
      <c r="K14" s="201">
        <f>IF(K$6=0,0,VLOOKUP($A14,'base (3)'!$A:$P,K$6+4,FALSE))</f>
        <v>0</v>
      </c>
      <c r="L14" s="201">
        <f>IF(L$6=0,0,VLOOKUP($A14,'base (3)'!$A:$P,L$6+4,FALSE))</f>
        <v>0</v>
      </c>
      <c r="M14" s="201">
        <f>IF(M$6=0,0,VLOOKUP($A14,'base (3)'!$A:$P,M$6+4,FALSE))</f>
        <v>0</v>
      </c>
      <c r="N14" s="201">
        <f>IF(N$6=0,0,VLOOKUP($A14,'base (3)'!$A:$P,N$6+4,FALSE))</f>
        <v>0</v>
      </c>
      <c r="O14" s="201">
        <f>IF(O$6=0,0,VLOOKUP($A14,'base (3)'!$A:$P,O$6+4,FALSE))</f>
        <v>0</v>
      </c>
      <c r="P14" s="201">
        <f>IF(P$6=0,0,VLOOKUP($A14,'base (3)'!$A:$P,P$6+4,FALSE))</f>
        <v>0</v>
      </c>
      <c r="Q14" s="269">
        <f>IF(Q$6=0,0,VLOOKUP($A14,'base (3)'!$A:$P,Q$6+4,FALSE))</f>
        <v>0</v>
      </c>
      <c r="R14" s="270"/>
      <c r="S14" s="271">
        <f>'Grandes Itens'!F10</f>
        <v>0</v>
      </c>
      <c r="T14" s="272">
        <f t="shared" si="3"/>
        <v>0</v>
      </c>
      <c r="W14" s="24">
        <f t="shared" si="4"/>
        <v>100</v>
      </c>
    </row>
    <row r="15" spans="1:23" hidden="1" x14ac:dyDescent="0.2">
      <c r="A15" s="266" t="str">
        <f t="shared" si="2"/>
        <v>3|7</v>
      </c>
      <c r="B15" s="273" t="s">
        <v>1889</v>
      </c>
      <c r="C15" s="268" t="s">
        <v>1890</v>
      </c>
      <c r="D15" s="199"/>
      <c r="E15" s="200">
        <v>5</v>
      </c>
      <c r="F15" s="201">
        <f>IF(E$6&lt;3,0,IF(F$6=0,0,VLOOKUP($A15,'base (3)'!$A:$P,F$6+4,FALSE)))</f>
        <v>0</v>
      </c>
      <c r="G15" s="201">
        <f>IF(E$6&lt;3,0,IF(G$6=0,0,VLOOKUP($A15,'base (3)'!$A:$P,G$6+4,FALSE)))</f>
        <v>40</v>
      </c>
      <c r="H15" s="201">
        <f>IF(H$6=0,0,VLOOKUP($A15,'base (3)'!$A:$P,H$6+4,FALSE))</f>
        <v>60</v>
      </c>
      <c r="I15" s="201">
        <f>IF(I$6=0,0,VLOOKUP($A15,'base (3)'!$A:$P,I$6+4,FALSE))</f>
        <v>0</v>
      </c>
      <c r="J15" s="201">
        <f>IF(J$6=0,0,VLOOKUP($A15,'base (3)'!$A:$P,J$6+4,FALSE))</f>
        <v>0</v>
      </c>
      <c r="K15" s="201">
        <f>IF(K$6=0,0,VLOOKUP($A15,'base (3)'!$A:$P,K$6+4,FALSE))</f>
        <v>0</v>
      </c>
      <c r="L15" s="201">
        <f>IF(L$6=0,0,VLOOKUP($A15,'base (3)'!$A:$P,L$6+4,FALSE))</f>
        <v>0</v>
      </c>
      <c r="M15" s="201">
        <f>IF(M$6=0,0,VLOOKUP($A15,'base (3)'!$A:$P,M$6+4,FALSE))</f>
        <v>0</v>
      </c>
      <c r="N15" s="201">
        <f>IF(N$6=0,0,VLOOKUP($A15,'base (3)'!$A:$P,N$6+4,FALSE))</f>
        <v>0</v>
      </c>
      <c r="O15" s="201">
        <f>IF(O$6=0,0,VLOOKUP($A15,'base (3)'!$A:$P,O$6+4,FALSE))</f>
        <v>0</v>
      </c>
      <c r="P15" s="201">
        <f>IF(P$6=0,0,VLOOKUP($A15,'base (3)'!$A:$P,P$6+4,FALSE))</f>
        <v>0</v>
      </c>
      <c r="Q15" s="269">
        <f>IF(Q$6=0,0,VLOOKUP($A15,'base (3)'!$A:$P,Q$6+4,FALSE))</f>
        <v>0</v>
      </c>
      <c r="R15" s="270"/>
      <c r="S15" s="271">
        <f>'Grandes Itens'!F11</f>
        <v>0</v>
      </c>
      <c r="T15" s="272">
        <f t="shared" si="3"/>
        <v>0</v>
      </c>
      <c r="W15" s="24">
        <f t="shared" si="4"/>
        <v>100</v>
      </c>
    </row>
    <row r="16" spans="1:23" x14ac:dyDescent="0.2">
      <c r="A16" s="266" t="str">
        <f t="shared" si="2"/>
        <v>3|8</v>
      </c>
      <c r="B16" s="273" t="s">
        <v>1894</v>
      </c>
      <c r="C16" s="268" t="s">
        <v>2193</v>
      </c>
      <c r="D16" s="199"/>
      <c r="E16" s="200">
        <v>6</v>
      </c>
      <c r="F16" s="201">
        <f>IF(E$6&lt;3,0,IF(F$6=0,0,VLOOKUP($A16,'base (3)'!$A:$P,F$6+4,FALSE)))</f>
        <v>10</v>
      </c>
      <c r="G16" s="201">
        <f>IF(E$6&lt;3,0,IF(G$6=0,0,VLOOKUP($A16,'base (3)'!$A:$P,G$6+4,FALSE)))</f>
        <v>50</v>
      </c>
      <c r="H16" s="201">
        <f>IF(H$6=0,0,VLOOKUP($A16,'base (3)'!$A:$P,H$6+4,FALSE))</f>
        <v>40</v>
      </c>
      <c r="I16" s="201">
        <f>IF(I$6=0,0,VLOOKUP($A16,'base (3)'!$A:$P,I$6+4,FALSE))</f>
        <v>0</v>
      </c>
      <c r="J16" s="201">
        <f>IF(J$6=0,0,VLOOKUP($A16,'base (3)'!$A:$P,J$6+4,FALSE))</f>
        <v>0</v>
      </c>
      <c r="K16" s="201">
        <f>IF(K$6=0,0,VLOOKUP($A16,'base (3)'!$A:$P,K$6+4,FALSE))</f>
        <v>0</v>
      </c>
      <c r="L16" s="201">
        <f>IF(L$6=0,0,VLOOKUP($A16,'base (3)'!$A:$P,L$6+4,FALSE))</f>
        <v>0</v>
      </c>
      <c r="M16" s="201">
        <f>IF(M$6=0,0,VLOOKUP($A16,'base (3)'!$A:$P,M$6+4,FALSE))</f>
        <v>0</v>
      </c>
      <c r="N16" s="201">
        <f>IF(N$6=0,0,VLOOKUP($A16,'base (3)'!$A:$P,N$6+4,FALSE))</f>
        <v>0</v>
      </c>
      <c r="O16" s="201">
        <f>IF(O$6=0,0,VLOOKUP($A16,'base (3)'!$A:$P,O$6+4,FALSE))</f>
        <v>0</v>
      </c>
      <c r="P16" s="201">
        <f>IF(P$6=0,0,VLOOKUP($A16,'base (3)'!$A:$P,P$6+4,FALSE))</f>
        <v>0</v>
      </c>
      <c r="Q16" s="269">
        <f>IF(Q$6=0,0,VLOOKUP($A16,'base (3)'!$A:$P,Q$6+4,FALSE))</f>
        <v>0</v>
      </c>
      <c r="R16" s="270"/>
      <c r="S16" s="271">
        <f>'Grandes Itens'!F12</f>
        <v>331142.46999999997</v>
      </c>
      <c r="T16" s="272">
        <f t="shared" si="3"/>
        <v>98.824411900800897</v>
      </c>
      <c r="W16" s="24">
        <f t="shared" si="4"/>
        <v>100</v>
      </c>
    </row>
    <row r="17" spans="1:23" hidden="1" x14ac:dyDescent="0.2">
      <c r="A17" s="266" t="str">
        <f t="shared" si="2"/>
        <v>3|9</v>
      </c>
      <c r="B17" s="273" t="s">
        <v>1949</v>
      </c>
      <c r="C17" s="268" t="s">
        <v>2196</v>
      </c>
      <c r="D17" s="199"/>
      <c r="E17" s="200">
        <v>6</v>
      </c>
      <c r="F17" s="201">
        <f>IF(E$6&lt;3,0,IF(F$6=0,0,VLOOKUP($A17,'base (3)'!$A:$P,F$6+4,FALSE)))</f>
        <v>20</v>
      </c>
      <c r="G17" s="201">
        <f>IF(E$6&lt;3,0,IF(G$6=0,0,VLOOKUP($A17,'base (3)'!$A:$P,G$6+4,FALSE)))</f>
        <v>50</v>
      </c>
      <c r="H17" s="201">
        <f>IF(H$6=0,0,VLOOKUP($A17,'base (3)'!$A:$P,H$6+4,FALSE))</f>
        <v>30</v>
      </c>
      <c r="I17" s="201">
        <f>IF(I$6=0,0,VLOOKUP($A17,'base (3)'!$A:$P,I$6+4,FALSE))</f>
        <v>0</v>
      </c>
      <c r="J17" s="201">
        <f>IF(J$6=0,0,VLOOKUP($A17,'base (3)'!$A:$P,J$6+4,FALSE))</f>
        <v>0</v>
      </c>
      <c r="K17" s="201">
        <f>IF(K$6=0,0,VLOOKUP($A17,'base (3)'!$A:$P,K$6+4,FALSE))</f>
        <v>0</v>
      </c>
      <c r="L17" s="201">
        <f>IF(L$6=0,0,VLOOKUP($A17,'base (3)'!$A:$P,L$6+4,FALSE))</f>
        <v>0</v>
      </c>
      <c r="M17" s="201">
        <f>IF(M$6=0,0,VLOOKUP($A17,'base (3)'!$A:$P,M$6+4,FALSE))</f>
        <v>0</v>
      </c>
      <c r="N17" s="201">
        <f>IF(N$6=0,0,VLOOKUP($A17,'base (3)'!$A:$P,N$6+4,FALSE))</f>
        <v>0</v>
      </c>
      <c r="O17" s="201">
        <f>IF(O$6=0,0,VLOOKUP($A17,'base (3)'!$A:$P,O$6+4,FALSE))</f>
        <v>0</v>
      </c>
      <c r="P17" s="201">
        <f>IF(P$6=0,0,VLOOKUP($A17,'base (3)'!$A:$P,P$6+4,FALSE))</f>
        <v>0</v>
      </c>
      <c r="Q17" s="269">
        <f>IF(Q$6=0,0,VLOOKUP($A17,'base (3)'!$A:$P,Q$6+4,FALSE))</f>
        <v>0</v>
      </c>
      <c r="R17" s="270"/>
      <c r="S17" s="271">
        <f>'Grandes Itens'!F13</f>
        <v>0</v>
      </c>
      <c r="T17" s="272">
        <f t="shared" si="3"/>
        <v>0</v>
      </c>
      <c r="W17" s="24">
        <f t="shared" si="4"/>
        <v>100</v>
      </c>
    </row>
    <row r="18" spans="1:23" x14ac:dyDescent="0.2">
      <c r="A18" s="266" t="str">
        <f t="shared" si="2"/>
        <v>3|10</v>
      </c>
      <c r="B18" s="273" t="s">
        <v>2053</v>
      </c>
      <c r="C18" s="268" t="s">
        <v>2197</v>
      </c>
      <c r="D18" s="199"/>
      <c r="E18" s="200"/>
      <c r="F18" s="201">
        <f>IF(E$6&lt;3,0,IF(F$6=0,0,VLOOKUP($A18,'base (3)'!$A:$P,F$6+4,FALSE)))</f>
        <v>0</v>
      </c>
      <c r="G18" s="201">
        <f>IF(E$6&lt;3,0,IF(G$6=0,0,VLOOKUP($A18,'base (3)'!$A:$P,G$6+4,FALSE)))</f>
        <v>40</v>
      </c>
      <c r="H18" s="201">
        <f>IF(H$6=0,0,VLOOKUP($A18,'base (3)'!$A:$P,H$6+4,FALSE))</f>
        <v>60</v>
      </c>
      <c r="I18" s="201">
        <f>IF(I$6=0,0,VLOOKUP($A18,'base (3)'!$A:$P,I$6+4,FALSE))</f>
        <v>0</v>
      </c>
      <c r="J18" s="201">
        <f>IF(J$6=0,0,VLOOKUP($A18,'base (3)'!$A:$P,J$6+4,FALSE))</f>
        <v>0</v>
      </c>
      <c r="K18" s="201">
        <f>IF(K$6=0,0,VLOOKUP($A18,'base (3)'!$A:$P,K$6+4,FALSE))</f>
        <v>0</v>
      </c>
      <c r="L18" s="201">
        <f>IF(L$6=0,0,VLOOKUP($A18,'base (3)'!$A:$P,L$6+4,FALSE))</f>
        <v>0</v>
      </c>
      <c r="M18" s="201">
        <f>IF(M$6=0,0,VLOOKUP($A18,'base (3)'!$A:$P,M$6+4,FALSE))</f>
        <v>0</v>
      </c>
      <c r="N18" s="201">
        <f>IF(N$6=0,0,VLOOKUP($A18,'base (3)'!$A:$P,N$6+4,FALSE))</f>
        <v>0</v>
      </c>
      <c r="O18" s="201">
        <f>IF(O$6=0,0,VLOOKUP($A18,'base (3)'!$A:$P,O$6+4,FALSE))</f>
        <v>0</v>
      </c>
      <c r="P18" s="201">
        <f>IF(P$6=0,0,VLOOKUP($A18,'base (3)'!$A:$P,P$6+4,FALSE))</f>
        <v>0</v>
      </c>
      <c r="Q18" s="269">
        <f>IF(Q$6=0,0,VLOOKUP($A18,'base (3)'!$A:$P,Q$6+4,FALSE))</f>
        <v>0</v>
      </c>
      <c r="R18" s="270"/>
      <c r="S18" s="271">
        <f>'Grandes Itens'!F14</f>
        <v>633.92000000000007</v>
      </c>
      <c r="T18" s="272">
        <f t="shared" si="3"/>
        <v>0.18918374073901095</v>
      </c>
      <c r="W18" s="24">
        <f t="shared" si="4"/>
        <v>100</v>
      </c>
    </row>
    <row r="19" spans="1:23" hidden="1" x14ac:dyDescent="0.2">
      <c r="A19" s="266" t="str">
        <f t="shared" si="2"/>
        <v>3|11</v>
      </c>
      <c r="B19" s="273" t="s">
        <v>2106</v>
      </c>
      <c r="C19" s="268" t="s">
        <v>2105</v>
      </c>
      <c r="D19" s="199"/>
      <c r="E19" s="200"/>
      <c r="F19" s="201">
        <f>IF(E$6&lt;3,0,IF(F$6=0,0,VLOOKUP($A19,'base (3)'!$A:$P,F$6+4,FALSE)))</f>
        <v>20</v>
      </c>
      <c r="G19" s="201">
        <f>IF(E$6&lt;3,0,IF(G$6=0,0,VLOOKUP($A19,'base (3)'!$A:$P,G$6+4,FALSE)))</f>
        <v>40</v>
      </c>
      <c r="H19" s="201">
        <f>IF(H$6=0,0,VLOOKUP($A19,'base (3)'!$A:$P,H$6+4,FALSE))</f>
        <v>40</v>
      </c>
      <c r="I19" s="201">
        <f>IF(I$6=0,0,VLOOKUP($A19,'base (3)'!$A:$P,I$6+4,FALSE))</f>
        <v>0</v>
      </c>
      <c r="J19" s="201">
        <f>IF(J$6=0,0,VLOOKUP($A19,'base (3)'!$A:$P,J$6+4,FALSE))</f>
        <v>0</v>
      </c>
      <c r="K19" s="201">
        <f>IF(K$6=0,0,VLOOKUP($A19,'base (3)'!$A:$P,K$6+4,FALSE))</f>
        <v>0</v>
      </c>
      <c r="L19" s="201">
        <f>IF(L$6=0,0,VLOOKUP($A19,'base (3)'!$A:$P,L$6+4,FALSE))</f>
        <v>0</v>
      </c>
      <c r="M19" s="201">
        <f>IF(M$6=0,0,VLOOKUP($A19,'base (3)'!$A:$P,M$6+4,FALSE))</f>
        <v>0</v>
      </c>
      <c r="N19" s="201">
        <f>IF(N$6=0,0,VLOOKUP($A19,'base (3)'!$A:$P,N$6+4,FALSE))</f>
        <v>0</v>
      </c>
      <c r="O19" s="201">
        <f>IF(O$6=0,0,VLOOKUP($A19,'base (3)'!$A:$P,O$6+4,FALSE))</f>
        <v>0</v>
      </c>
      <c r="P19" s="201">
        <f>IF(P$6=0,0,VLOOKUP($A19,'base (3)'!$A:$P,P$6+4,FALSE))</f>
        <v>0</v>
      </c>
      <c r="Q19" s="269">
        <f>IF(Q$6=0,0,VLOOKUP($A19,'base (3)'!$A:$P,Q$6+4,FALSE))</f>
        <v>0</v>
      </c>
      <c r="R19" s="270"/>
      <c r="S19" s="271">
        <f>'Grandes Itens'!F15</f>
        <v>0</v>
      </c>
      <c r="T19" s="272">
        <f t="shared" si="3"/>
        <v>0</v>
      </c>
      <c r="W19" s="24">
        <f t="shared" si="4"/>
        <v>100</v>
      </c>
    </row>
    <row r="20" spans="1:23" hidden="1" x14ac:dyDescent="0.2">
      <c r="A20" s="266" t="str">
        <f t="shared" si="2"/>
        <v>3|12</v>
      </c>
      <c r="B20" s="273" t="s">
        <v>2118</v>
      </c>
      <c r="C20" s="268" t="s">
        <v>2122</v>
      </c>
      <c r="D20" s="199"/>
      <c r="E20" s="200"/>
      <c r="F20" s="201">
        <f>IF(E$6&lt;3,0,IF(F$6=0,0,VLOOKUP($A20,'base (3)'!$A:$P,F$6+4,FALSE)))</f>
        <v>20</v>
      </c>
      <c r="G20" s="201">
        <f>IF(E$6&lt;3,0,IF(G$6=0,0,VLOOKUP($A20,'base (3)'!$A:$P,G$6+4,FALSE)))</f>
        <v>40</v>
      </c>
      <c r="H20" s="201">
        <f>IF(H$6=0,0,VLOOKUP($A20,'base (3)'!$A:$P,H$6+4,FALSE))</f>
        <v>40</v>
      </c>
      <c r="I20" s="201">
        <f>IF(I$6=0,0,VLOOKUP($A20,'base (3)'!$A:$P,I$6+4,FALSE))</f>
        <v>0</v>
      </c>
      <c r="J20" s="201">
        <f>IF(J$6=0,0,VLOOKUP($A20,'base (3)'!$A:$P,J$6+4,FALSE))</f>
        <v>0</v>
      </c>
      <c r="K20" s="201">
        <f>IF(K$6=0,0,VLOOKUP($A20,'base (3)'!$A:$P,K$6+4,FALSE))</f>
        <v>0</v>
      </c>
      <c r="L20" s="201">
        <f>IF(L$6=0,0,VLOOKUP($A20,'base (3)'!$A:$P,L$6+4,FALSE))</f>
        <v>0</v>
      </c>
      <c r="M20" s="201">
        <f>IF(M$6=0,0,VLOOKUP($A20,'base (3)'!$A:$P,M$6+4,FALSE))</f>
        <v>0</v>
      </c>
      <c r="N20" s="201">
        <f>IF(N$6=0,0,VLOOKUP($A20,'base (3)'!$A:$P,N$6+4,FALSE))</f>
        <v>0</v>
      </c>
      <c r="O20" s="201">
        <f>IF(O$6=0,0,VLOOKUP($A20,'base (3)'!$A:$P,O$6+4,FALSE))</f>
        <v>0</v>
      </c>
      <c r="P20" s="201">
        <f>IF(P$6=0,0,VLOOKUP($A20,'base (3)'!$A:$P,P$6+4,FALSE))</f>
        <v>0</v>
      </c>
      <c r="Q20" s="269">
        <f>IF(Q$6=0,0,VLOOKUP($A20,'base (3)'!$A:$P,Q$6+4,FALSE))</f>
        <v>0</v>
      </c>
      <c r="R20" s="270"/>
      <c r="S20" s="271">
        <f>'Grandes Itens'!F16</f>
        <v>0</v>
      </c>
      <c r="T20" s="272">
        <f t="shared" si="3"/>
        <v>0</v>
      </c>
      <c r="W20" s="24">
        <f t="shared" si="4"/>
        <v>100</v>
      </c>
    </row>
    <row r="21" spans="1:23" hidden="1" x14ac:dyDescent="0.2">
      <c r="A21" s="212"/>
      <c r="B21" s="274"/>
      <c r="C21" s="275"/>
      <c r="D21" s="275"/>
      <c r="E21" s="200"/>
      <c r="F21" s="201" t="e">
        <f>IF(F$6=0,0,VLOOKUP($A21,'base (3)'!$A:$P,F$6+4,FALSE))</f>
        <v>#N/A</v>
      </c>
      <c r="G21" s="206"/>
      <c r="H21" s="206"/>
      <c r="I21" s="206"/>
      <c r="J21" s="206"/>
      <c r="K21" s="205"/>
      <c r="L21" s="205"/>
      <c r="M21" s="205"/>
      <c r="N21" s="205"/>
      <c r="O21" s="205"/>
      <c r="P21" s="205"/>
      <c r="Q21" s="205"/>
      <c r="R21" s="202"/>
      <c r="S21" s="276"/>
      <c r="T21" s="272">
        <f t="shared" si="3"/>
        <v>0</v>
      </c>
    </row>
    <row r="22" spans="1:23" hidden="1" x14ac:dyDescent="0.2">
      <c r="A22" s="212"/>
      <c r="B22" s="274"/>
      <c r="C22" s="275"/>
      <c r="D22" s="275"/>
      <c r="E22" s="200"/>
      <c r="F22" s="201" t="e">
        <f>IF(F$6=0,0,VLOOKUP($A22,'base (3)'!$A:$P,F$6+4,FALSE))</f>
        <v>#N/A</v>
      </c>
      <c r="G22" s="206"/>
      <c r="H22" s="206"/>
      <c r="I22" s="206"/>
      <c r="J22" s="206"/>
      <c r="K22" s="205"/>
      <c r="L22" s="205"/>
      <c r="M22" s="205"/>
      <c r="N22" s="205"/>
      <c r="O22" s="205"/>
      <c r="P22" s="205"/>
      <c r="Q22" s="205"/>
      <c r="R22" s="202"/>
      <c r="S22" s="276"/>
      <c r="T22" s="272">
        <f t="shared" si="3"/>
        <v>0</v>
      </c>
    </row>
    <row r="23" spans="1:23" hidden="1" x14ac:dyDescent="0.2">
      <c r="A23" s="212"/>
      <c r="B23" s="274"/>
      <c r="C23" s="275"/>
      <c r="D23" s="275"/>
      <c r="E23" s="200"/>
      <c r="F23" s="201" t="e">
        <f>IF(F$6=0,0,VLOOKUP($A23,'base (3)'!$A:$P,F$6+4,FALSE))</f>
        <v>#N/A</v>
      </c>
      <c r="G23" s="206"/>
      <c r="H23" s="206"/>
      <c r="I23" s="206"/>
      <c r="J23" s="206"/>
      <c r="K23" s="205"/>
      <c r="L23" s="205"/>
      <c r="M23" s="205"/>
      <c r="N23" s="205"/>
      <c r="O23" s="205"/>
      <c r="P23" s="205"/>
      <c r="Q23" s="205"/>
      <c r="R23" s="202"/>
      <c r="S23" s="276"/>
      <c r="T23" s="272">
        <f t="shared" si="3"/>
        <v>0</v>
      </c>
    </row>
    <row r="24" spans="1:23" hidden="1" x14ac:dyDescent="0.2">
      <c r="A24" s="212"/>
      <c r="B24" s="274"/>
      <c r="C24" s="275"/>
      <c r="D24" s="275"/>
      <c r="E24" s="200"/>
      <c r="F24" s="201" t="e">
        <f>IF(F$6=0,0,VLOOKUP($A24,'base (3)'!$A:$P,F$6+4,FALSE))</f>
        <v>#N/A</v>
      </c>
      <c r="G24" s="206"/>
      <c r="H24" s="206"/>
      <c r="I24" s="206"/>
      <c r="J24" s="206"/>
      <c r="K24" s="205"/>
      <c r="L24" s="205"/>
      <c r="M24" s="205"/>
      <c r="N24" s="205"/>
      <c r="O24" s="205"/>
      <c r="P24" s="205"/>
      <c r="Q24" s="205"/>
      <c r="R24" s="202"/>
      <c r="S24" s="276"/>
      <c r="T24" s="272">
        <f t="shared" si="3"/>
        <v>0</v>
      </c>
    </row>
    <row r="25" spans="1:23" hidden="1" x14ac:dyDescent="0.2">
      <c r="A25" s="212"/>
      <c r="B25" s="274"/>
      <c r="C25" s="275"/>
      <c r="D25" s="275"/>
      <c r="E25" s="200"/>
      <c r="F25" s="201" t="e">
        <f>IF(F$6=0,0,VLOOKUP($A25,'base (3)'!$A:$P,F$6+4,FALSE))</f>
        <v>#N/A</v>
      </c>
      <c r="G25" s="206"/>
      <c r="H25" s="206"/>
      <c r="I25" s="206"/>
      <c r="J25" s="206"/>
      <c r="K25" s="205"/>
      <c r="L25" s="205"/>
      <c r="M25" s="205"/>
      <c r="N25" s="205"/>
      <c r="O25" s="205"/>
      <c r="P25" s="205"/>
      <c r="Q25" s="205"/>
      <c r="R25" s="202"/>
      <c r="S25" s="276"/>
      <c r="T25" s="272">
        <f t="shared" si="3"/>
        <v>0</v>
      </c>
    </row>
    <row r="26" spans="1:23" hidden="1" x14ac:dyDescent="0.2">
      <c r="A26" s="212"/>
      <c r="B26" s="274"/>
      <c r="C26" s="275"/>
      <c r="D26" s="275"/>
      <c r="E26" s="200"/>
      <c r="F26" s="201" t="e">
        <f>IF(F$6=0,0,VLOOKUP($A26,'base (3)'!$A:$P,F$6+4,FALSE))</f>
        <v>#N/A</v>
      </c>
      <c r="G26" s="206"/>
      <c r="H26" s="206"/>
      <c r="I26" s="206"/>
      <c r="J26" s="206"/>
      <c r="K26" s="205"/>
      <c r="L26" s="205"/>
      <c r="M26" s="205"/>
      <c r="N26" s="205"/>
      <c r="O26" s="205"/>
      <c r="P26" s="205"/>
      <c r="Q26" s="205"/>
      <c r="R26" s="202"/>
      <c r="S26" s="276"/>
      <c r="T26" s="272">
        <f t="shared" si="3"/>
        <v>0</v>
      </c>
    </row>
    <row r="27" spans="1:23" hidden="1" x14ac:dyDescent="0.2">
      <c r="A27" s="212"/>
      <c r="B27" s="274"/>
      <c r="C27" s="275"/>
      <c r="D27" s="275"/>
      <c r="E27" s="200"/>
      <c r="F27" s="201" t="e">
        <f>IF(F$6=0,0,VLOOKUP($A27,'base (3)'!$A:$P,F$6+4,FALSE))</f>
        <v>#N/A</v>
      </c>
      <c r="G27" s="206"/>
      <c r="H27" s="206"/>
      <c r="I27" s="206"/>
      <c r="J27" s="206"/>
      <c r="K27" s="205"/>
      <c r="L27" s="205"/>
      <c r="M27" s="205"/>
      <c r="N27" s="205"/>
      <c r="O27" s="205"/>
      <c r="P27" s="205"/>
      <c r="Q27" s="205"/>
      <c r="R27" s="202"/>
      <c r="S27" s="276"/>
      <c r="T27" s="272">
        <f t="shared" si="3"/>
        <v>0</v>
      </c>
    </row>
    <row r="28" spans="1:23" ht="13.5" thickBot="1" x14ac:dyDescent="0.25">
      <c r="A28" s="212"/>
      <c r="B28" s="277"/>
      <c r="C28" s="278"/>
      <c r="D28" s="278"/>
      <c r="E28" s="278"/>
      <c r="F28" s="279"/>
      <c r="G28" s="279"/>
      <c r="H28" s="279"/>
      <c r="I28" s="279"/>
      <c r="J28" s="279"/>
      <c r="K28" s="279"/>
      <c r="L28" s="279"/>
      <c r="M28" s="279"/>
      <c r="N28" s="279"/>
      <c r="O28" s="279"/>
      <c r="P28" s="279"/>
      <c r="Q28" s="279"/>
      <c r="R28" s="279"/>
      <c r="S28" s="280"/>
      <c r="T28" s="281"/>
    </row>
    <row r="29" spans="1:23" ht="14.25" thickTop="1" thickBot="1" x14ac:dyDescent="0.25">
      <c r="A29" s="212"/>
      <c r="B29" s="282"/>
      <c r="C29" s="283" t="s">
        <v>2221</v>
      </c>
      <c r="D29" s="283" t="s">
        <v>2221</v>
      </c>
      <c r="E29" s="284"/>
      <c r="F29" s="285"/>
      <c r="G29" s="285"/>
      <c r="H29" s="285"/>
      <c r="I29" s="285"/>
      <c r="J29" s="285"/>
      <c r="K29" s="285"/>
      <c r="L29" s="285"/>
      <c r="M29" s="285"/>
      <c r="N29" s="285"/>
      <c r="O29" s="285"/>
      <c r="P29" s="285"/>
      <c r="Q29" s="285"/>
      <c r="R29" s="285"/>
      <c r="S29" s="286">
        <f>SUM(S9:S28)</f>
        <v>335081.64999999997</v>
      </c>
      <c r="T29" s="287">
        <f>SUM(T9:T27)</f>
        <v>100</v>
      </c>
    </row>
    <row r="30" spans="1:23" ht="18.75" thickTop="1" x14ac:dyDescent="0.25">
      <c r="A30" s="212"/>
      <c r="B30" s="288" t="s">
        <v>2222</v>
      </c>
      <c r="C30" s="289"/>
      <c r="D30" s="289"/>
      <c r="E30" s="289"/>
      <c r="F30" s="290"/>
      <c r="G30" s="290"/>
      <c r="H30" s="290"/>
      <c r="I30" s="290"/>
      <c r="J30" s="290"/>
      <c r="K30" s="290"/>
      <c r="L30" s="290"/>
      <c r="M30" s="290"/>
      <c r="N30" s="290"/>
      <c r="O30" s="290"/>
      <c r="P30" s="290"/>
      <c r="Q30" s="290"/>
      <c r="R30" s="290"/>
      <c r="S30" s="290"/>
      <c r="T30" s="291"/>
    </row>
    <row r="31" spans="1:23" ht="13.5" thickBot="1" x14ac:dyDescent="0.25">
      <c r="A31" s="212"/>
      <c r="B31" s="292" t="s">
        <v>2217</v>
      </c>
      <c r="C31" s="293"/>
      <c r="D31" s="293"/>
      <c r="E31" s="293"/>
      <c r="F31" s="294" t="s">
        <v>2223</v>
      </c>
      <c r="G31" s="294"/>
      <c r="H31" s="294"/>
      <c r="I31" s="294"/>
      <c r="J31" s="294"/>
      <c r="K31" s="294"/>
      <c r="L31" s="294"/>
      <c r="M31" s="294"/>
      <c r="N31" s="294"/>
      <c r="O31" s="294"/>
      <c r="P31" s="294"/>
      <c r="Q31" s="295"/>
      <c r="R31" s="253" t="s">
        <v>2224</v>
      </c>
      <c r="S31" s="296" t="s">
        <v>2215</v>
      </c>
      <c r="T31" s="297" t="s">
        <v>2216</v>
      </c>
    </row>
    <row r="32" spans="1:23" ht="13.5" thickTop="1" x14ac:dyDescent="0.2">
      <c r="A32" s="212"/>
      <c r="B32" s="298"/>
      <c r="C32" s="299"/>
      <c r="D32" s="300"/>
      <c r="E32" s="300"/>
      <c r="F32" s="301">
        <f t="shared" ref="F32:Q32" si="5">F6</f>
        <v>1</v>
      </c>
      <c r="G32" s="301">
        <f t="shared" si="5"/>
        <v>2</v>
      </c>
      <c r="H32" s="301">
        <f t="shared" si="5"/>
        <v>3</v>
      </c>
      <c r="I32" s="301">
        <f t="shared" si="5"/>
        <v>0</v>
      </c>
      <c r="J32" s="301">
        <f t="shared" si="5"/>
        <v>0</v>
      </c>
      <c r="K32" s="301">
        <f t="shared" si="5"/>
        <v>0</v>
      </c>
      <c r="L32" s="301">
        <f t="shared" si="5"/>
        <v>0</v>
      </c>
      <c r="M32" s="301">
        <f t="shared" si="5"/>
        <v>0</v>
      </c>
      <c r="N32" s="301">
        <f t="shared" si="5"/>
        <v>0</v>
      </c>
      <c r="O32" s="301">
        <f t="shared" si="5"/>
        <v>0</v>
      </c>
      <c r="P32" s="301">
        <f t="shared" si="5"/>
        <v>0</v>
      </c>
      <c r="Q32" s="302">
        <f t="shared" si="5"/>
        <v>0</v>
      </c>
      <c r="R32" s="303" t="s">
        <v>2225</v>
      </c>
      <c r="S32" s="304" t="s">
        <v>2217</v>
      </c>
      <c r="T32" s="305" t="s">
        <v>2217</v>
      </c>
    </row>
    <row r="33" spans="1:21" x14ac:dyDescent="0.2">
      <c r="A33" s="212"/>
      <c r="B33" s="306" t="s">
        <v>2226</v>
      </c>
      <c r="C33" s="307" t="s">
        <v>2227</v>
      </c>
      <c r="D33" s="308" t="s">
        <v>2228</v>
      </c>
      <c r="E33" s="309" t="s">
        <v>2229</v>
      </c>
      <c r="F33" s="310">
        <f t="shared" ref="F33:Q33" si="6">((F9/100)*$S$9)*$T$2</f>
        <v>1394.595317290577</v>
      </c>
      <c r="G33" s="310">
        <f t="shared" si="6"/>
        <v>1394.595317290577</v>
      </c>
      <c r="H33" s="310">
        <f t="shared" si="6"/>
        <v>0</v>
      </c>
      <c r="I33" s="310">
        <f t="shared" si="6"/>
        <v>0</v>
      </c>
      <c r="J33" s="310">
        <f t="shared" si="6"/>
        <v>0</v>
      </c>
      <c r="K33" s="310">
        <f t="shared" si="6"/>
        <v>0</v>
      </c>
      <c r="L33" s="310">
        <f t="shared" si="6"/>
        <v>0</v>
      </c>
      <c r="M33" s="310">
        <f t="shared" si="6"/>
        <v>0</v>
      </c>
      <c r="N33" s="310">
        <f t="shared" si="6"/>
        <v>0</v>
      </c>
      <c r="O33" s="310">
        <f t="shared" si="6"/>
        <v>0</v>
      </c>
      <c r="P33" s="310">
        <f t="shared" si="6"/>
        <v>0</v>
      </c>
      <c r="Q33" s="25">
        <f t="shared" si="6"/>
        <v>0</v>
      </c>
      <c r="R33" s="311">
        <f t="shared" ref="R33:R56" si="7">COUNTIF(F33:Q33,"&gt;0")</f>
        <v>2</v>
      </c>
      <c r="S33" s="312">
        <f t="shared" ref="S33:S56" si="8">SUM(F33:Q33)</f>
        <v>2789.190634581154</v>
      </c>
      <c r="T33" s="26">
        <f t="shared" ref="T33:T56" si="9">IF($S$61=0,0,(S33/$S$61))</f>
        <v>8.3239133941866231E-3</v>
      </c>
    </row>
    <row r="34" spans="1:21" x14ac:dyDescent="0.2">
      <c r="A34" s="212"/>
      <c r="B34" s="306" t="s">
        <v>2230</v>
      </c>
      <c r="C34" s="313" t="s">
        <v>2231</v>
      </c>
      <c r="D34" s="308" t="s">
        <v>2232</v>
      </c>
      <c r="E34" s="309" t="s">
        <v>2229</v>
      </c>
      <c r="F34" s="310">
        <f>((F9/100)*$S$9)*T3</f>
        <v>112.83468270942306</v>
      </c>
      <c r="G34" s="310">
        <f t="shared" ref="G34:Q34" si="10">((G9/100)*$S$9)*$T$3</f>
        <v>112.83468270942306</v>
      </c>
      <c r="H34" s="310">
        <f t="shared" si="10"/>
        <v>0</v>
      </c>
      <c r="I34" s="310">
        <f t="shared" si="10"/>
        <v>0</v>
      </c>
      <c r="J34" s="310">
        <f t="shared" si="10"/>
        <v>0</v>
      </c>
      <c r="K34" s="310">
        <f t="shared" si="10"/>
        <v>0</v>
      </c>
      <c r="L34" s="310">
        <f t="shared" si="10"/>
        <v>0</v>
      </c>
      <c r="M34" s="310">
        <f t="shared" si="10"/>
        <v>0</v>
      </c>
      <c r="N34" s="310">
        <f t="shared" si="10"/>
        <v>0</v>
      </c>
      <c r="O34" s="310">
        <f t="shared" si="10"/>
        <v>0</v>
      </c>
      <c r="P34" s="310">
        <f t="shared" si="10"/>
        <v>0</v>
      </c>
      <c r="Q34" s="25">
        <f t="shared" si="10"/>
        <v>0</v>
      </c>
      <c r="R34" s="314">
        <f t="shared" si="7"/>
        <v>2</v>
      </c>
      <c r="S34" s="312">
        <f t="shared" si="8"/>
        <v>225.66936541884613</v>
      </c>
      <c r="T34" s="26">
        <f t="shared" si="9"/>
        <v>6.7347574962355028E-4</v>
      </c>
      <c r="U34" s="27"/>
    </row>
    <row r="35" spans="1:21" hidden="1" x14ac:dyDescent="0.2">
      <c r="A35" s="212"/>
      <c r="B35" s="306" t="s">
        <v>2233</v>
      </c>
      <c r="C35" s="315" t="s">
        <v>2234</v>
      </c>
      <c r="D35" s="309" t="s">
        <v>2228</v>
      </c>
      <c r="E35" s="309" t="s">
        <v>2229</v>
      </c>
      <c r="F35" s="310">
        <f t="shared" ref="F35:Q35" si="11">((F10/100)*$S$10)*$T$2</f>
        <v>0</v>
      </c>
      <c r="G35" s="310">
        <f t="shared" si="11"/>
        <v>0</v>
      </c>
      <c r="H35" s="310">
        <f t="shared" si="11"/>
        <v>0</v>
      </c>
      <c r="I35" s="310">
        <f t="shared" si="11"/>
        <v>0</v>
      </c>
      <c r="J35" s="310">
        <f t="shared" si="11"/>
        <v>0</v>
      </c>
      <c r="K35" s="310">
        <f t="shared" si="11"/>
        <v>0</v>
      </c>
      <c r="L35" s="310">
        <f t="shared" si="11"/>
        <v>0</v>
      </c>
      <c r="M35" s="310">
        <f t="shared" si="11"/>
        <v>0</v>
      </c>
      <c r="N35" s="310">
        <f t="shared" si="11"/>
        <v>0</v>
      </c>
      <c r="O35" s="310">
        <f t="shared" si="11"/>
        <v>0</v>
      </c>
      <c r="P35" s="310">
        <f t="shared" si="11"/>
        <v>0</v>
      </c>
      <c r="Q35" s="25">
        <f t="shared" si="11"/>
        <v>0</v>
      </c>
      <c r="R35" s="314">
        <f t="shared" si="7"/>
        <v>0</v>
      </c>
      <c r="S35" s="312">
        <f t="shared" si="8"/>
        <v>0</v>
      </c>
      <c r="T35" s="26">
        <f t="shared" si="9"/>
        <v>0</v>
      </c>
    </row>
    <row r="36" spans="1:21" hidden="1" x14ac:dyDescent="0.2">
      <c r="A36" s="212"/>
      <c r="B36" s="306" t="s">
        <v>2235</v>
      </c>
      <c r="C36" s="316" t="s">
        <v>2236</v>
      </c>
      <c r="D36" s="309" t="s">
        <v>2232</v>
      </c>
      <c r="E36" s="309" t="s">
        <v>2229</v>
      </c>
      <c r="F36" s="310">
        <f t="shared" ref="F36:Q36" si="12">((F10/100)*$S$10)*$T$3</f>
        <v>0</v>
      </c>
      <c r="G36" s="310">
        <f t="shared" si="12"/>
        <v>0</v>
      </c>
      <c r="H36" s="310">
        <f t="shared" si="12"/>
        <v>0</v>
      </c>
      <c r="I36" s="310">
        <f t="shared" si="12"/>
        <v>0</v>
      </c>
      <c r="J36" s="310">
        <f t="shared" si="12"/>
        <v>0</v>
      </c>
      <c r="K36" s="310">
        <f t="shared" si="12"/>
        <v>0</v>
      </c>
      <c r="L36" s="310">
        <f t="shared" si="12"/>
        <v>0</v>
      </c>
      <c r="M36" s="310">
        <f t="shared" si="12"/>
        <v>0</v>
      </c>
      <c r="N36" s="310">
        <f t="shared" si="12"/>
        <v>0</v>
      </c>
      <c r="O36" s="310">
        <f t="shared" si="12"/>
        <v>0</v>
      </c>
      <c r="P36" s="310">
        <f t="shared" si="12"/>
        <v>0</v>
      </c>
      <c r="Q36" s="25">
        <f t="shared" si="12"/>
        <v>0</v>
      </c>
      <c r="R36" s="314">
        <f t="shared" si="7"/>
        <v>0</v>
      </c>
      <c r="S36" s="312">
        <f t="shared" si="8"/>
        <v>0</v>
      </c>
      <c r="T36" s="26">
        <f t="shared" si="9"/>
        <v>0</v>
      </c>
      <c r="U36" s="27"/>
    </row>
    <row r="37" spans="1:21" hidden="1" x14ac:dyDescent="0.2">
      <c r="A37" s="212"/>
      <c r="B37" s="306" t="s">
        <v>2237</v>
      </c>
      <c r="C37" s="315" t="s">
        <v>207</v>
      </c>
      <c r="D37" s="309" t="s">
        <v>2228</v>
      </c>
      <c r="E37" s="309" t="s">
        <v>2229</v>
      </c>
      <c r="F37" s="310">
        <f t="shared" ref="F37:Q37" si="13">((F11/100)*$S$11)*$T$2</f>
        <v>0</v>
      </c>
      <c r="G37" s="310">
        <f t="shared" si="13"/>
        <v>0</v>
      </c>
      <c r="H37" s="310">
        <f t="shared" si="13"/>
        <v>0</v>
      </c>
      <c r="I37" s="310">
        <f t="shared" si="13"/>
        <v>0</v>
      </c>
      <c r="J37" s="310">
        <f t="shared" si="13"/>
        <v>0</v>
      </c>
      <c r="K37" s="310">
        <f t="shared" si="13"/>
        <v>0</v>
      </c>
      <c r="L37" s="310">
        <f t="shared" si="13"/>
        <v>0</v>
      </c>
      <c r="M37" s="310">
        <f t="shared" si="13"/>
        <v>0</v>
      </c>
      <c r="N37" s="310">
        <f t="shared" si="13"/>
        <v>0</v>
      </c>
      <c r="O37" s="310">
        <f t="shared" si="13"/>
        <v>0</v>
      </c>
      <c r="P37" s="310">
        <f t="shared" si="13"/>
        <v>0</v>
      </c>
      <c r="Q37" s="25">
        <f t="shared" si="13"/>
        <v>0</v>
      </c>
      <c r="R37" s="314">
        <f t="shared" si="7"/>
        <v>0</v>
      </c>
      <c r="S37" s="312">
        <f t="shared" si="8"/>
        <v>0</v>
      </c>
      <c r="T37" s="26">
        <f t="shared" si="9"/>
        <v>0</v>
      </c>
    </row>
    <row r="38" spans="1:21" hidden="1" x14ac:dyDescent="0.2">
      <c r="A38" s="212"/>
      <c r="B38" s="306" t="s">
        <v>2238</v>
      </c>
      <c r="C38" s="316"/>
      <c r="D38" s="309" t="s">
        <v>2232</v>
      </c>
      <c r="E38" s="309" t="s">
        <v>2229</v>
      </c>
      <c r="F38" s="310">
        <f t="shared" ref="F38:Q38" si="14">((F11/100)*$S$11)*$T$3</f>
        <v>0</v>
      </c>
      <c r="G38" s="310">
        <f t="shared" si="14"/>
        <v>0</v>
      </c>
      <c r="H38" s="310">
        <f t="shared" si="14"/>
        <v>0</v>
      </c>
      <c r="I38" s="310">
        <f t="shared" si="14"/>
        <v>0</v>
      </c>
      <c r="J38" s="310">
        <f t="shared" si="14"/>
        <v>0</v>
      </c>
      <c r="K38" s="310">
        <f t="shared" si="14"/>
        <v>0</v>
      </c>
      <c r="L38" s="310">
        <f t="shared" si="14"/>
        <v>0</v>
      </c>
      <c r="M38" s="310">
        <f t="shared" si="14"/>
        <v>0</v>
      </c>
      <c r="N38" s="310">
        <f t="shared" si="14"/>
        <v>0</v>
      </c>
      <c r="O38" s="310">
        <f t="shared" si="14"/>
        <v>0</v>
      </c>
      <c r="P38" s="310">
        <f t="shared" si="14"/>
        <v>0</v>
      </c>
      <c r="Q38" s="25">
        <f t="shared" si="14"/>
        <v>0</v>
      </c>
      <c r="R38" s="314">
        <f t="shared" si="7"/>
        <v>0</v>
      </c>
      <c r="S38" s="312">
        <f t="shared" si="8"/>
        <v>0</v>
      </c>
      <c r="T38" s="26">
        <f t="shared" si="9"/>
        <v>0</v>
      </c>
      <c r="U38" s="27"/>
    </row>
    <row r="39" spans="1:21" hidden="1" x14ac:dyDescent="0.2">
      <c r="A39" s="212"/>
      <c r="B39" s="306" t="s">
        <v>2239</v>
      </c>
      <c r="C39" s="315" t="s">
        <v>1846</v>
      </c>
      <c r="D39" s="309" t="s">
        <v>2228</v>
      </c>
      <c r="E39" s="309" t="s">
        <v>2229</v>
      </c>
      <c r="F39" s="310">
        <f>((F12/100)*$S$12)*T2</f>
        <v>0</v>
      </c>
      <c r="G39" s="310">
        <f t="shared" ref="G39:Q39" si="15">((G12/100)*$S$12)*$T$2</f>
        <v>0</v>
      </c>
      <c r="H39" s="310">
        <f t="shared" si="15"/>
        <v>0</v>
      </c>
      <c r="I39" s="310">
        <f t="shared" si="15"/>
        <v>0</v>
      </c>
      <c r="J39" s="310">
        <f t="shared" si="15"/>
        <v>0</v>
      </c>
      <c r="K39" s="310">
        <f t="shared" si="15"/>
        <v>0</v>
      </c>
      <c r="L39" s="310">
        <f t="shared" si="15"/>
        <v>0</v>
      </c>
      <c r="M39" s="310">
        <f t="shared" si="15"/>
        <v>0</v>
      </c>
      <c r="N39" s="310">
        <f t="shared" si="15"/>
        <v>0</v>
      </c>
      <c r="O39" s="310">
        <f t="shared" si="15"/>
        <v>0</v>
      </c>
      <c r="P39" s="310">
        <f t="shared" si="15"/>
        <v>0</v>
      </c>
      <c r="Q39" s="25">
        <f t="shared" si="15"/>
        <v>0</v>
      </c>
      <c r="R39" s="314">
        <f t="shared" si="7"/>
        <v>0</v>
      </c>
      <c r="S39" s="312">
        <f t="shared" si="8"/>
        <v>0</v>
      </c>
      <c r="T39" s="26">
        <f t="shared" si="9"/>
        <v>0</v>
      </c>
    </row>
    <row r="40" spans="1:21" hidden="1" x14ac:dyDescent="0.2">
      <c r="A40" s="212"/>
      <c r="B40" s="306" t="s">
        <v>2240</v>
      </c>
      <c r="C40" s="316"/>
      <c r="D40" s="309" t="s">
        <v>2232</v>
      </c>
      <c r="E40" s="309" t="s">
        <v>2229</v>
      </c>
      <c r="F40" s="310">
        <f t="shared" ref="F40:Q40" si="16">((F12/100)*$S$12)*$T$3</f>
        <v>0</v>
      </c>
      <c r="G40" s="310">
        <f t="shared" si="16"/>
        <v>0</v>
      </c>
      <c r="H40" s="310">
        <f t="shared" si="16"/>
        <v>0</v>
      </c>
      <c r="I40" s="310">
        <f t="shared" si="16"/>
        <v>0</v>
      </c>
      <c r="J40" s="310">
        <f t="shared" si="16"/>
        <v>0</v>
      </c>
      <c r="K40" s="310">
        <f t="shared" si="16"/>
        <v>0</v>
      </c>
      <c r="L40" s="310">
        <f t="shared" si="16"/>
        <v>0</v>
      </c>
      <c r="M40" s="310">
        <f t="shared" si="16"/>
        <v>0</v>
      </c>
      <c r="N40" s="310">
        <f t="shared" si="16"/>
        <v>0</v>
      </c>
      <c r="O40" s="310">
        <f t="shared" si="16"/>
        <v>0</v>
      </c>
      <c r="P40" s="310">
        <f t="shared" si="16"/>
        <v>0</v>
      </c>
      <c r="Q40" s="25">
        <f t="shared" si="16"/>
        <v>0</v>
      </c>
      <c r="R40" s="314">
        <f t="shared" si="7"/>
        <v>0</v>
      </c>
      <c r="S40" s="312">
        <f t="shared" si="8"/>
        <v>0</v>
      </c>
      <c r="T40" s="26">
        <f t="shared" si="9"/>
        <v>0</v>
      </c>
      <c r="U40" s="27"/>
    </row>
    <row r="41" spans="1:21" x14ac:dyDescent="0.2">
      <c r="A41" s="212"/>
      <c r="B41" s="306" t="s">
        <v>2241</v>
      </c>
      <c r="C41" s="315" t="s">
        <v>2242</v>
      </c>
      <c r="D41" s="309" t="s">
        <v>2228</v>
      </c>
      <c r="E41" s="309" t="s">
        <v>2229</v>
      </c>
      <c r="F41" s="310">
        <f t="shared" ref="F41:Q41" si="17">((F13/100)*$S$13)*$T$2</f>
        <v>26.866287664514008</v>
      </c>
      <c r="G41" s="310">
        <f t="shared" si="17"/>
        <v>134.33143832257005</v>
      </c>
      <c r="H41" s="310">
        <f t="shared" si="17"/>
        <v>107.46515065805603</v>
      </c>
      <c r="I41" s="310">
        <f t="shared" si="17"/>
        <v>0</v>
      </c>
      <c r="J41" s="310">
        <f t="shared" si="17"/>
        <v>0</v>
      </c>
      <c r="K41" s="310">
        <f t="shared" si="17"/>
        <v>0</v>
      </c>
      <c r="L41" s="310">
        <f t="shared" si="17"/>
        <v>0</v>
      </c>
      <c r="M41" s="310">
        <f t="shared" si="17"/>
        <v>0</v>
      </c>
      <c r="N41" s="310">
        <f t="shared" si="17"/>
        <v>0</v>
      </c>
      <c r="O41" s="310">
        <f t="shared" si="17"/>
        <v>0</v>
      </c>
      <c r="P41" s="310">
        <f t="shared" si="17"/>
        <v>0</v>
      </c>
      <c r="Q41" s="25">
        <f t="shared" si="17"/>
        <v>0</v>
      </c>
      <c r="R41" s="314">
        <f t="shared" si="7"/>
        <v>3</v>
      </c>
      <c r="S41" s="312">
        <f t="shared" si="8"/>
        <v>268.6628766451401</v>
      </c>
      <c r="T41" s="26">
        <f t="shared" si="9"/>
        <v>8.0178331652938943E-4</v>
      </c>
    </row>
    <row r="42" spans="1:21" x14ac:dyDescent="0.2">
      <c r="A42" s="212"/>
      <c r="B42" s="306" t="s">
        <v>2243</v>
      </c>
      <c r="C42" s="316" t="s">
        <v>5</v>
      </c>
      <c r="D42" s="309" t="s">
        <v>2232</v>
      </c>
      <c r="E42" s="309" t="s">
        <v>2229</v>
      </c>
      <c r="F42" s="310">
        <f t="shared" ref="F42:Q42" si="18">((F13/100)*$S$13)*$T$3</f>
        <v>2.1737123354859897</v>
      </c>
      <c r="G42" s="310">
        <f t="shared" si="18"/>
        <v>10.868561677429948</v>
      </c>
      <c r="H42" s="310">
        <f t="shared" si="18"/>
        <v>8.694849341943959</v>
      </c>
      <c r="I42" s="310">
        <f t="shared" si="18"/>
        <v>0</v>
      </c>
      <c r="J42" s="310">
        <f t="shared" si="18"/>
        <v>0</v>
      </c>
      <c r="K42" s="310">
        <f t="shared" si="18"/>
        <v>0</v>
      </c>
      <c r="L42" s="310">
        <f t="shared" si="18"/>
        <v>0</v>
      </c>
      <c r="M42" s="310">
        <f t="shared" si="18"/>
        <v>0</v>
      </c>
      <c r="N42" s="310">
        <f t="shared" si="18"/>
        <v>0</v>
      </c>
      <c r="O42" s="310">
        <f t="shared" si="18"/>
        <v>0</v>
      </c>
      <c r="P42" s="310">
        <f t="shared" si="18"/>
        <v>0</v>
      </c>
      <c r="Q42" s="25">
        <f t="shared" si="18"/>
        <v>0</v>
      </c>
      <c r="R42" s="314">
        <f t="shared" si="7"/>
        <v>3</v>
      </c>
      <c r="S42" s="312">
        <f t="shared" si="8"/>
        <v>21.737123354859897</v>
      </c>
      <c r="T42" s="26">
        <f t="shared" si="9"/>
        <v>6.4871124261384937E-5</v>
      </c>
      <c r="U42" s="27"/>
    </row>
    <row r="43" spans="1:21" hidden="1" x14ac:dyDescent="0.2">
      <c r="A43" s="212"/>
      <c r="B43" s="306" t="s">
        <v>2244</v>
      </c>
      <c r="C43" s="315" t="s">
        <v>236</v>
      </c>
      <c r="D43" s="309" t="s">
        <v>2228</v>
      </c>
      <c r="E43" s="309" t="s">
        <v>2229</v>
      </c>
      <c r="F43" s="310">
        <f t="shared" ref="F43:Q43" si="19">((F14/100)*$S$14)*$T$2</f>
        <v>0</v>
      </c>
      <c r="G43" s="310">
        <f t="shared" si="19"/>
        <v>0</v>
      </c>
      <c r="H43" s="310">
        <f t="shared" si="19"/>
        <v>0</v>
      </c>
      <c r="I43" s="310">
        <f t="shared" si="19"/>
        <v>0</v>
      </c>
      <c r="J43" s="310">
        <f t="shared" si="19"/>
        <v>0</v>
      </c>
      <c r="K43" s="310">
        <f t="shared" si="19"/>
        <v>0</v>
      </c>
      <c r="L43" s="310">
        <f t="shared" si="19"/>
        <v>0</v>
      </c>
      <c r="M43" s="310">
        <f t="shared" si="19"/>
        <v>0</v>
      </c>
      <c r="N43" s="310">
        <f t="shared" si="19"/>
        <v>0</v>
      </c>
      <c r="O43" s="310">
        <f t="shared" si="19"/>
        <v>0</v>
      </c>
      <c r="P43" s="310">
        <f t="shared" si="19"/>
        <v>0</v>
      </c>
      <c r="Q43" s="25">
        <f t="shared" si="19"/>
        <v>0</v>
      </c>
      <c r="R43" s="314">
        <f t="shared" si="7"/>
        <v>0</v>
      </c>
      <c r="S43" s="312">
        <f t="shared" si="8"/>
        <v>0</v>
      </c>
      <c r="T43" s="26">
        <f t="shared" si="9"/>
        <v>0</v>
      </c>
    </row>
    <row r="44" spans="1:21" hidden="1" x14ac:dyDescent="0.2">
      <c r="A44" s="212"/>
      <c r="B44" s="306" t="s">
        <v>2245</v>
      </c>
      <c r="C44" s="316"/>
      <c r="D44" s="309" t="s">
        <v>2232</v>
      </c>
      <c r="E44" s="309" t="s">
        <v>2229</v>
      </c>
      <c r="F44" s="310">
        <f t="shared" ref="F44:Q44" si="20">((F14/100)*$S$14)*$T$3</f>
        <v>0</v>
      </c>
      <c r="G44" s="310">
        <f t="shared" si="20"/>
        <v>0</v>
      </c>
      <c r="H44" s="310">
        <f t="shared" si="20"/>
        <v>0</v>
      </c>
      <c r="I44" s="310">
        <f t="shared" si="20"/>
        <v>0</v>
      </c>
      <c r="J44" s="310">
        <f t="shared" si="20"/>
        <v>0</v>
      </c>
      <c r="K44" s="310">
        <f t="shared" si="20"/>
        <v>0</v>
      </c>
      <c r="L44" s="310">
        <f t="shared" si="20"/>
        <v>0</v>
      </c>
      <c r="M44" s="310">
        <f t="shared" si="20"/>
        <v>0</v>
      </c>
      <c r="N44" s="310">
        <f t="shared" si="20"/>
        <v>0</v>
      </c>
      <c r="O44" s="310">
        <f t="shared" si="20"/>
        <v>0</v>
      </c>
      <c r="P44" s="310">
        <f t="shared" si="20"/>
        <v>0</v>
      </c>
      <c r="Q44" s="25">
        <f t="shared" si="20"/>
        <v>0</v>
      </c>
      <c r="R44" s="314">
        <f t="shared" si="7"/>
        <v>0</v>
      </c>
      <c r="S44" s="312">
        <f t="shared" si="8"/>
        <v>0</v>
      </c>
      <c r="T44" s="26">
        <f t="shared" si="9"/>
        <v>0</v>
      </c>
      <c r="U44" s="27"/>
    </row>
    <row r="45" spans="1:21" hidden="1" x14ac:dyDescent="0.2">
      <c r="A45" s="212"/>
      <c r="B45" s="306" t="s">
        <v>2246</v>
      </c>
      <c r="C45" s="315" t="s">
        <v>2247</v>
      </c>
      <c r="D45" s="309" t="s">
        <v>2228</v>
      </c>
      <c r="E45" s="309" t="s">
        <v>2229</v>
      </c>
      <c r="F45" s="310">
        <f t="shared" ref="F45:Q45" si="21">((F15/100)*$S$15)*$T$2</f>
        <v>0</v>
      </c>
      <c r="G45" s="310">
        <f t="shared" si="21"/>
        <v>0</v>
      </c>
      <c r="H45" s="310">
        <f t="shared" si="21"/>
        <v>0</v>
      </c>
      <c r="I45" s="310">
        <f t="shared" si="21"/>
        <v>0</v>
      </c>
      <c r="J45" s="310">
        <f t="shared" si="21"/>
        <v>0</v>
      </c>
      <c r="K45" s="310">
        <f t="shared" si="21"/>
        <v>0</v>
      </c>
      <c r="L45" s="310">
        <f t="shared" si="21"/>
        <v>0</v>
      </c>
      <c r="M45" s="310">
        <f t="shared" si="21"/>
        <v>0</v>
      </c>
      <c r="N45" s="310">
        <f t="shared" si="21"/>
        <v>0</v>
      </c>
      <c r="O45" s="310">
        <f t="shared" si="21"/>
        <v>0</v>
      </c>
      <c r="P45" s="310">
        <f t="shared" si="21"/>
        <v>0</v>
      </c>
      <c r="Q45" s="25">
        <f t="shared" si="21"/>
        <v>0</v>
      </c>
      <c r="R45" s="314">
        <f t="shared" si="7"/>
        <v>0</v>
      </c>
      <c r="S45" s="312">
        <f t="shared" si="8"/>
        <v>0</v>
      </c>
      <c r="T45" s="26">
        <f t="shared" si="9"/>
        <v>0</v>
      </c>
    </row>
    <row r="46" spans="1:21" hidden="1" x14ac:dyDescent="0.2">
      <c r="A46" s="212"/>
      <c r="B46" s="306" t="s">
        <v>2248</v>
      </c>
      <c r="C46" s="316" t="s">
        <v>179</v>
      </c>
      <c r="D46" s="309" t="s">
        <v>2232</v>
      </c>
      <c r="E46" s="309" t="s">
        <v>2229</v>
      </c>
      <c r="F46" s="310">
        <f t="shared" ref="F46:Q46" si="22">((F15/100)*$S$15)*$T$3</f>
        <v>0</v>
      </c>
      <c r="G46" s="310">
        <f t="shared" si="22"/>
        <v>0</v>
      </c>
      <c r="H46" s="310">
        <f t="shared" si="22"/>
        <v>0</v>
      </c>
      <c r="I46" s="310">
        <f t="shared" si="22"/>
        <v>0</v>
      </c>
      <c r="J46" s="310">
        <f t="shared" si="22"/>
        <v>0</v>
      </c>
      <c r="K46" s="310">
        <f t="shared" si="22"/>
        <v>0</v>
      </c>
      <c r="L46" s="310">
        <f t="shared" si="22"/>
        <v>0</v>
      </c>
      <c r="M46" s="310">
        <f t="shared" si="22"/>
        <v>0</v>
      </c>
      <c r="N46" s="310">
        <f t="shared" si="22"/>
        <v>0</v>
      </c>
      <c r="O46" s="310">
        <f t="shared" si="22"/>
        <v>0</v>
      </c>
      <c r="P46" s="310">
        <f t="shared" si="22"/>
        <v>0</v>
      </c>
      <c r="Q46" s="25">
        <f t="shared" si="22"/>
        <v>0</v>
      </c>
      <c r="R46" s="314">
        <f t="shared" si="7"/>
        <v>0</v>
      </c>
      <c r="S46" s="312">
        <f t="shared" si="8"/>
        <v>0</v>
      </c>
      <c r="T46" s="26">
        <f t="shared" si="9"/>
        <v>0</v>
      </c>
      <c r="U46" s="27"/>
    </row>
    <row r="47" spans="1:21" x14ac:dyDescent="0.2">
      <c r="A47" s="212"/>
      <c r="B47" s="306" t="s">
        <v>2249</v>
      </c>
      <c r="C47" s="315" t="s">
        <v>2250</v>
      </c>
      <c r="D47" s="309" t="s">
        <v>2228</v>
      </c>
      <c r="E47" s="309" t="s">
        <v>2229</v>
      </c>
      <c r="F47" s="310">
        <f t="shared" ref="F47:Q47" si="23">((F16/100)*$S$16)*$T$2</f>
        <v>30635.567689248277</v>
      </c>
      <c r="G47" s="310">
        <f t="shared" si="23"/>
        <v>153177.8384462414</v>
      </c>
      <c r="H47" s="310">
        <f t="shared" si="23"/>
        <v>122542.27075699311</v>
      </c>
      <c r="I47" s="310">
        <f t="shared" si="23"/>
        <v>0</v>
      </c>
      <c r="J47" s="310">
        <f t="shared" si="23"/>
        <v>0</v>
      </c>
      <c r="K47" s="310">
        <f t="shared" si="23"/>
        <v>0</v>
      </c>
      <c r="L47" s="310">
        <f t="shared" si="23"/>
        <v>0</v>
      </c>
      <c r="M47" s="310">
        <f t="shared" si="23"/>
        <v>0</v>
      </c>
      <c r="N47" s="310">
        <f t="shared" si="23"/>
        <v>0</v>
      </c>
      <c r="O47" s="310">
        <f t="shared" si="23"/>
        <v>0</v>
      </c>
      <c r="P47" s="310">
        <f t="shared" si="23"/>
        <v>0</v>
      </c>
      <c r="Q47" s="25">
        <f t="shared" si="23"/>
        <v>0</v>
      </c>
      <c r="R47" s="314">
        <f t="shared" si="7"/>
        <v>3</v>
      </c>
      <c r="S47" s="312">
        <f t="shared" si="8"/>
        <v>306355.67689248279</v>
      </c>
      <c r="T47" s="26">
        <f t="shared" si="9"/>
        <v>0.91427172121327072</v>
      </c>
    </row>
    <row r="48" spans="1:21" x14ac:dyDescent="0.2">
      <c r="A48" s="212"/>
      <c r="B48" s="306" t="s">
        <v>2251</v>
      </c>
      <c r="C48" s="316" t="s">
        <v>2252</v>
      </c>
      <c r="D48" s="309" t="s">
        <v>2232</v>
      </c>
      <c r="E48" s="309" t="s">
        <v>2229</v>
      </c>
      <c r="F48" s="310">
        <f t="shared" ref="F48:Q48" si="24">((F16/100)*$S$16)*$T$3</f>
        <v>2478.6793107517187</v>
      </c>
      <c r="G48" s="310">
        <f t="shared" si="24"/>
        <v>12393.396553758595</v>
      </c>
      <c r="H48" s="310">
        <f t="shared" si="24"/>
        <v>9914.7172430068749</v>
      </c>
      <c r="I48" s="310">
        <f t="shared" si="24"/>
        <v>0</v>
      </c>
      <c r="J48" s="310">
        <f t="shared" si="24"/>
        <v>0</v>
      </c>
      <c r="K48" s="310">
        <f t="shared" si="24"/>
        <v>0</v>
      </c>
      <c r="L48" s="310">
        <f t="shared" si="24"/>
        <v>0</v>
      </c>
      <c r="M48" s="310">
        <f t="shared" si="24"/>
        <v>0</v>
      </c>
      <c r="N48" s="310">
        <f t="shared" si="24"/>
        <v>0</v>
      </c>
      <c r="O48" s="310">
        <f t="shared" si="24"/>
        <v>0</v>
      </c>
      <c r="P48" s="310">
        <f t="shared" si="24"/>
        <v>0</v>
      </c>
      <c r="Q48" s="25">
        <f t="shared" si="24"/>
        <v>0</v>
      </c>
      <c r="R48" s="314">
        <f t="shared" si="7"/>
        <v>3</v>
      </c>
      <c r="S48" s="312">
        <f t="shared" si="8"/>
        <v>24786.793107517187</v>
      </c>
      <c r="T48" s="26">
        <f t="shared" si="9"/>
        <v>7.3972397794738048E-2</v>
      </c>
      <c r="U48" s="27"/>
    </row>
    <row r="49" spans="1:21" hidden="1" x14ac:dyDescent="0.2">
      <c r="A49" s="212"/>
      <c r="B49" s="306" t="s">
        <v>2253</v>
      </c>
      <c r="C49" s="315" t="s">
        <v>2254</v>
      </c>
      <c r="D49" s="309" t="s">
        <v>2228</v>
      </c>
      <c r="E49" s="309" t="s">
        <v>2229</v>
      </c>
      <c r="F49" s="310">
        <f t="shared" ref="F49:Q49" si="25">((F17/100)*$S$17)*$T$2</f>
        <v>0</v>
      </c>
      <c r="G49" s="310">
        <f t="shared" si="25"/>
        <v>0</v>
      </c>
      <c r="H49" s="310">
        <f t="shared" si="25"/>
        <v>0</v>
      </c>
      <c r="I49" s="310">
        <f t="shared" si="25"/>
        <v>0</v>
      </c>
      <c r="J49" s="310">
        <f t="shared" si="25"/>
        <v>0</v>
      </c>
      <c r="K49" s="310">
        <f t="shared" si="25"/>
        <v>0</v>
      </c>
      <c r="L49" s="310">
        <f t="shared" si="25"/>
        <v>0</v>
      </c>
      <c r="M49" s="310">
        <f t="shared" si="25"/>
        <v>0</v>
      </c>
      <c r="N49" s="310">
        <f t="shared" si="25"/>
        <v>0</v>
      </c>
      <c r="O49" s="310">
        <f t="shared" si="25"/>
        <v>0</v>
      </c>
      <c r="P49" s="310">
        <f t="shared" si="25"/>
        <v>0</v>
      </c>
      <c r="Q49" s="25">
        <f t="shared" si="25"/>
        <v>0</v>
      </c>
      <c r="R49" s="314">
        <f t="shared" si="7"/>
        <v>0</v>
      </c>
      <c r="S49" s="312">
        <f t="shared" si="8"/>
        <v>0</v>
      </c>
      <c r="T49" s="26">
        <f t="shared" si="9"/>
        <v>0</v>
      </c>
    </row>
    <row r="50" spans="1:21" hidden="1" x14ac:dyDescent="0.2">
      <c r="A50" s="212"/>
      <c r="B50" s="306" t="s">
        <v>2255</v>
      </c>
      <c r="C50" s="316" t="s">
        <v>2256</v>
      </c>
      <c r="D50" s="309" t="s">
        <v>2232</v>
      </c>
      <c r="E50" s="309" t="s">
        <v>2229</v>
      </c>
      <c r="F50" s="310">
        <f t="shared" ref="F50:Q50" si="26">((F17/100)*$S$17)*$T$3</f>
        <v>0</v>
      </c>
      <c r="G50" s="310">
        <f t="shared" si="26"/>
        <v>0</v>
      </c>
      <c r="H50" s="310">
        <f t="shared" si="26"/>
        <v>0</v>
      </c>
      <c r="I50" s="310">
        <f t="shared" si="26"/>
        <v>0</v>
      </c>
      <c r="J50" s="310">
        <f t="shared" si="26"/>
        <v>0</v>
      </c>
      <c r="K50" s="310">
        <f t="shared" si="26"/>
        <v>0</v>
      </c>
      <c r="L50" s="310">
        <f t="shared" si="26"/>
        <v>0</v>
      </c>
      <c r="M50" s="310">
        <f t="shared" si="26"/>
        <v>0</v>
      </c>
      <c r="N50" s="310">
        <f t="shared" si="26"/>
        <v>0</v>
      </c>
      <c r="O50" s="310">
        <f t="shared" si="26"/>
        <v>0</v>
      </c>
      <c r="P50" s="310">
        <f t="shared" si="26"/>
        <v>0</v>
      </c>
      <c r="Q50" s="25">
        <f t="shared" si="26"/>
        <v>0</v>
      </c>
      <c r="R50" s="314">
        <f t="shared" si="7"/>
        <v>0</v>
      </c>
      <c r="S50" s="312">
        <f t="shared" si="8"/>
        <v>0</v>
      </c>
      <c r="T50" s="26">
        <f t="shared" si="9"/>
        <v>0</v>
      </c>
      <c r="U50" s="27"/>
    </row>
    <row r="51" spans="1:21" x14ac:dyDescent="0.2">
      <c r="A51" s="212"/>
      <c r="B51" s="306" t="s">
        <v>2257</v>
      </c>
      <c r="C51" s="315" t="s">
        <v>2258</v>
      </c>
      <c r="D51" s="309" t="s">
        <v>2228</v>
      </c>
      <c r="E51" s="309" t="s">
        <v>2229</v>
      </c>
      <c r="F51" s="310">
        <f t="shared" ref="F51:Q51" si="27">((F18/100)*$S$18)*$T$2</f>
        <v>0</v>
      </c>
      <c r="G51" s="310">
        <f t="shared" si="27"/>
        <v>234.58783851637361</v>
      </c>
      <c r="H51" s="310">
        <f t="shared" si="27"/>
        <v>351.88175777456041</v>
      </c>
      <c r="I51" s="310">
        <f t="shared" si="27"/>
        <v>0</v>
      </c>
      <c r="J51" s="310">
        <f t="shared" si="27"/>
        <v>0</v>
      </c>
      <c r="K51" s="310">
        <f t="shared" si="27"/>
        <v>0</v>
      </c>
      <c r="L51" s="310">
        <f t="shared" si="27"/>
        <v>0</v>
      </c>
      <c r="M51" s="310">
        <f t="shared" si="27"/>
        <v>0</v>
      </c>
      <c r="N51" s="310">
        <f t="shared" si="27"/>
        <v>0</v>
      </c>
      <c r="O51" s="310">
        <f t="shared" si="27"/>
        <v>0</v>
      </c>
      <c r="P51" s="310">
        <f t="shared" si="27"/>
        <v>0</v>
      </c>
      <c r="Q51" s="25">
        <f t="shared" si="27"/>
        <v>0</v>
      </c>
      <c r="R51" s="314">
        <f t="shared" si="7"/>
        <v>2</v>
      </c>
      <c r="S51" s="312">
        <f t="shared" si="8"/>
        <v>586.46959629093408</v>
      </c>
      <c r="T51" s="26">
        <f t="shared" si="9"/>
        <v>1.750228925669114E-3</v>
      </c>
    </row>
    <row r="52" spans="1:21" x14ac:dyDescent="0.2">
      <c r="A52" s="212"/>
      <c r="B52" s="306" t="s">
        <v>2259</v>
      </c>
      <c r="C52" s="316" t="s">
        <v>2260</v>
      </c>
      <c r="D52" s="309" t="s">
        <v>2232</v>
      </c>
      <c r="E52" s="309" t="s">
        <v>2229</v>
      </c>
      <c r="F52" s="310">
        <f t="shared" ref="F52:Q52" si="28">((F18/100)*$S$18)*$T$3</f>
        <v>0</v>
      </c>
      <c r="G52" s="310">
        <f t="shared" si="28"/>
        <v>18.980161483626429</v>
      </c>
      <c r="H52" s="310">
        <f t="shared" si="28"/>
        <v>28.470242225439641</v>
      </c>
      <c r="I52" s="310">
        <f t="shared" si="28"/>
        <v>0</v>
      </c>
      <c r="J52" s="310">
        <f t="shared" si="28"/>
        <v>0</v>
      </c>
      <c r="K52" s="310">
        <f t="shared" si="28"/>
        <v>0</v>
      </c>
      <c r="L52" s="310">
        <f t="shared" si="28"/>
        <v>0</v>
      </c>
      <c r="M52" s="310">
        <f t="shared" si="28"/>
        <v>0</v>
      </c>
      <c r="N52" s="310">
        <f t="shared" si="28"/>
        <v>0</v>
      </c>
      <c r="O52" s="310">
        <f t="shared" si="28"/>
        <v>0</v>
      </c>
      <c r="P52" s="310">
        <f t="shared" si="28"/>
        <v>0</v>
      </c>
      <c r="Q52" s="25">
        <f t="shared" si="28"/>
        <v>0</v>
      </c>
      <c r="R52" s="314">
        <f t="shared" si="7"/>
        <v>2</v>
      </c>
      <c r="S52" s="312">
        <f t="shared" si="8"/>
        <v>47.450403709066066</v>
      </c>
      <c r="T52" s="26">
        <f t="shared" si="9"/>
        <v>1.4160848172099566E-4</v>
      </c>
      <c r="U52" s="27"/>
    </row>
    <row r="53" spans="1:21" hidden="1" x14ac:dyDescent="0.2">
      <c r="A53" s="212"/>
      <c r="B53" s="306" t="s">
        <v>2261</v>
      </c>
      <c r="C53" s="315" t="s">
        <v>2262</v>
      </c>
      <c r="D53" s="309" t="s">
        <v>2228</v>
      </c>
      <c r="E53" s="309" t="s">
        <v>2229</v>
      </c>
      <c r="F53" s="310">
        <f t="shared" ref="F53:Q53" si="29">((F19/100)*$S$19)*$T$2</f>
        <v>0</v>
      </c>
      <c r="G53" s="310">
        <f t="shared" si="29"/>
        <v>0</v>
      </c>
      <c r="H53" s="310">
        <f t="shared" si="29"/>
        <v>0</v>
      </c>
      <c r="I53" s="310">
        <f t="shared" si="29"/>
        <v>0</v>
      </c>
      <c r="J53" s="310">
        <f t="shared" si="29"/>
        <v>0</v>
      </c>
      <c r="K53" s="310">
        <f t="shared" si="29"/>
        <v>0</v>
      </c>
      <c r="L53" s="310">
        <f t="shared" si="29"/>
        <v>0</v>
      </c>
      <c r="M53" s="310">
        <f t="shared" si="29"/>
        <v>0</v>
      </c>
      <c r="N53" s="310">
        <f t="shared" si="29"/>
        <v>0</v>
      </c>
      <c r="O53" s="310">
        <f t="shared" si="29"/>
        <v>0</v>
      </c>
      <c r="P53" s="310">
        <f t="shared" si="29"/>
        <v>0</v>
      </c>
      <c r="Q53" s="310">
        <f t="shared" si="29"/>
        <v>0</v>
      </c>
      <c r="R53" s="314">
        <f t="shared" si="7"/>
        <v>0</v>
      </c>
      <c r="S53" s="312">
        <f t="shared" si="8"/>
        <v>0</v>
      </c>
      <c r="T53" s="26">
        <f t="shared" si="9"/>
        <v>0</v>
      </c>
    </row>
    <row r="54" spans="1:21" hidden="1" x14ac:dyDescent="0.2">
      <c r="A54" s="212"/>
      <c r="B54" s="306" t="s">
        <v>2263</v>
      </c>
      <c r="C54" s="316" t="s">
        <v>2264</v>
      </c>
      <c r="D54" s="309" t="s">
        <v>2232</v>
      </c>
      <c r="E54" s="309" t="s">
        <v>2229</v>
      </c>
      <c r="F54" s="310">
        <f t="shared" ref="F54:Q54" si="30">((F19/100)*$S$19)*$T$3</f>
        <v>0</v>
      </c>
      <c r="G54" s="310">
        <f t="shared" si="30"/>
        <v>0</v>
      </c>
      <c r="H54" s="310">
        <f t="shared" si="30"/>
        <v>0</v>
      </c>
      <c r="I54" s="310">
        <f t="shared" si="30"/>
        <v>0</v>
      </c>
      <c r="J54" s="310">
        <f t="shared" si="30"/>
        <v>0</v>
      </c>
      <c r="K54" s="310">
        <f t="shared" si="30"/>
        <v>0</v>
      </c>
      <c r="L54" s="310">
        <f t="shared" si="30"/>
        <v>0</v>
      </c>
      <c r="M54" s="310">
        <f t="shared" si="30"/>
        <v>0</v>
      </c>
      <c r="N54" s="310">
        <f t="shared" si="30"/>
        <v>0</v>
      </c>
      <c r="O54" s="310">
        <f t="shared" si="30"/>
        <v>0</v>
      </c>
      <c r="P54" s="310">
        <f t="shared" si="30"/>
        <v>0</v>
      </c>
      <c r="Q54" s="310">
        <f t="shared" si="30"/>
        <v>0</v>
      </c>
      <c r="R54" s="314">
        <f t="shared" si="7"/>
        <v>0</v>
      </c>
      <c r="S54" s="312">
        <f t="shared" si="8"/>
        <v>0</v>
      </c>
      <c r="T54" s="26">
        <f t="shared" si="9"/>
        <v>0</v>
      </c>
      <c r="U54" s="27"/>
    </row>
    <row r="55" spans="1:21" hidden="1" x14ac:dyDescent="0.2">
      <c r="A55" s="212"/>
      <c r="B55" s="306" t="s">
        <v>2265</v>
      </c>
      <c r="C55" s="315" t="s">
        <v>2266</v>
      </c>
      <c r="D55" s="309" t="s">
        <v>2228</v>
      </c>
      <c r="E55" s="309" t="s">
        <v>2229</v>
      </c>
      <c r="F55" s="310">
        <f t="shared" ref="F55:Q55" si="31">((F20/100)*$S$20)*$T$2</f>
        <v>0</v>
      </c>
      <c r="G55" s="310">
        <f t="shared" si="31"/>
        <v>0</v>
      </c>
      <c r="H55" s="310">
        <f t="shared" si="31"/>
        <v>0</v>
      </c>
      <c r="I55" s="310">
        <f t="shared" si="31"/>
        <v>0</v>
      </c>
      <c r="J55" s="310">
        <f t="shared" si="31"/>
        <v>0</v>
      </c>
      <c r="K55" s="310">
        <f t="shared" si="31"/>
        <v>0</v>
      </c>
      <c r="L55" s="310">
        <f t="shared" si="31"/>
        <v>0</v>
      </c>
      <c r="M55" s="310">
        <f t="shared" si="31"/>
        <v>0</v>
      </c>
      <c r="N55" s="310">
        <f t="shared" si="31"/>
        <v>0</v>
      </c>
      <c r="O55" s="310">
        <f t="shared" si="31"/>
        <v>0</v>
      </c>
      <c r="P55" s="310">
        <f t="shared" si="31"/>
        <v>0</v>
      </c>
      <c r="Q55" s="25">
        <f t="shared" si="31"/>
        <v>0</v>
      </c>
      <c r="R55" s="314">
        <f t="shared" si="7"/>
        <v>0</v>
      </c>
      <c r="S55" s="312">
        <f t="shared" si="8"/>
        <v>0</v>
      </c>
      <c r="T55" s="26">
        <f t="shared" si="9"/>
        <v>0</v>
      </c>
    </row>
    <row r="56" spans="1:21" hidden="1" x14ac:dyDescent="0.2">
      <c r="A56" s="212"/>
      <c r="B56" s="306" t="s">
        <v>2267</v>
      </c>
      <c r="C56" s="316" t="s">
        <v>2268</v>
      </c>
      <c r="D56" s="309" t="s">
        <v>2232</v>
      </c>
      <c r="E56" s="309" t="s">
        <v>2229</v>
      </c>
      <c r="F56" s="310">
        <f t="shared" ref="F56:Q56" si="32">((F20/100)*$S$20)*$T$3</f>
        <v>0</v>
      </c>
      <c r="G56" s="310">
        <f t="shared" si="32"/>
        <v>0</v>
      </c>
      <c r="H56" s="310">
        <f t="shared" si="32"/>
        <v>0</v>
      </c>
      <c r="I56" s="310">
        <f t="shared" si="32"/>
        <v>0</v>
      </c>
      <c r="J56" s="310">
        <f t="shared" si="32"/>
        <v>0</v>
      </c>
      <c r="K56" s="310">
        <f t="shared" si="32"/>
        <v>0</v>
      </c>
      <c r="L56" s="310">
        <f t="shared" si="32"/>
        <v>0</v>
      </c>
      <c r="M56" s="310">
        <f t="shared" si="32"/>
        <v>0</v>
      </c>
      <c r="N56" s="310">
        <f t="shared" si="32"/>
        <v>0</v>
      </c>
      <c r="O56" s="310">
        <f t="shared" si="32"/>
        <v>0</v>
      </c>
      <c r="P56" s="310">
        <f t="shared" si="32"/>
        <v>0</v>
      </c>
      <c r="Q56" s="25">
        <f t="shared" si="32"/>
        <v>0</v>
      </c>
      <c r="R56" s="314">
        <f t="shared" si="7"/>
        <v>0</v>
      </c>
      <c r="S56" s="312">
        <f t="shared" si="8"/>
        <v>0</v>
      </c>
      <c r="T56" s="26">
        <f t="shared" si="9"/>
        <v>0</v>
      </c>
      <c r="U56" s="27"/>
    </row>
    <row r="57" spans="1:21" x14ac:dyDescent="0.2">
      <c r="A57" s="212"/>
      <c r="B57" s="317"/>
      <c r="C57" s="318"/>
      <c r="D57" s="318"/>
      <c r="E57" s="318"/>
      <c r="F57" s="319"/>
      <c r="G57" s="319"/>
      <c r="H57" s="319"/>
      <c r="I57" s="319"/>
      <c r="J57" s="319"/>
      <c r="K57" s="319"/>
      <c r="L57" s="319"/>
      <c r="M57" s="319"/>
      <c r="N57" s="319"/>
      <c r="O57" s="319"/>
      <c r="P57" s="319"/>
      <c r="Q57" s="28"/>
      <c r="R57" s="319"/>
      <c r="S57" s="319"/>
      <c r="T57" s="29"/>
    </row>
    <row r="58" spans="1:21" x14ac:dyDescent="0.2">
      <c r="A58" s="212"/>
      <c r="B58" s="306" t="s">
        <v>254</v>
      </c>
      <c r="C58" s="315" t="s">
        <v>2221</v>
      </c>
      <c r="D58" s="313" t="s">
        <v>2228</v>
      </c>
      <c r="E58" s="313" t="s">
        <v>2229</v>
      </c>
      <c r="F58" s="320">
        <f t="shared" ref="F58:Q58" si="33">SUMIF($D$33:$D$56,"TESOURO",F$33:F$56)</f>
        <v>32057.029294203367</v>
      </c>
      <c r="G58" s="320">
        <f t="shared" si="33"/>
        <v>154941.35304037092</v>
      </c>
      <c r="H58" s="320">
        <f t="shared" si="33"/>
        <v>123001.61766542573</v>
      </c>
      <c r="I58" s="320">
        <f t="shared" si="33"/>
        <v>0</v>
      </c>
      <c r="J58" s="320">
        <f t="shared" si="33"/>
        <v>0</v>
      </c>
      <c r="K58" s="320">
        <f t="shared" si="33"/>
        <v>0</v>
      </c>
      <c r="L58" s="320">
        <f t="shared" si="33"/>
        <v>0</v>
      </c>
      <c r="M58" s="320">
        <f t="shared" si="33"/>
        <v>0</v>
      </c>
      <c r="N58" s="320">
        <f t="shared" si="33"/>
        <v>0</v>
      </c>
      <c r="O58" s="320">
        <f t="shared" si="33"/>
        <v>0</v>
      </c>
      <c r="P58" s="320">
        <f t="shared" si="33"/>
        <v>0</v>
      </c>
      <c r="Q58" s="30">
        <f t="shared" si="33"/>
        <v>0</v>
      </c>
      <c r="R58" s="321"/>
      <c r="S58" s="322">
        <f>SUMIF($D$33:$D$56,"TESOURO",S$33:S$56)</f>
        <v>310000.00000000006</v>
      </c>
      <c r="T58" s="31">
        <f>SUMIF($D$33:$D$56,"TESOURO",T$33:T$56)</f>
        <v>0.92514764684965589</v>
      </c>
    </row>
    <row r="59" spans="1:21" x14ac:dyDescent="0.2">
      <c r="A59" s="212"/>
      <c r="B59" s="306" t="s">
        <v>2130</v>
      </c>
      <c r="C59" s="316"/>
      <c r="D59" s="323" t="s">
        <v>2232</v>
      </c>
      <c r="E59" s="323" t="s">
        <v>2229</v>
      </c>
      <c r="F59" s="320">
        <f t="shared" ref="F59:Q59" si="34">SUMIF($D$33:$D$56,"CONTRAPARTIDA",F$33:F$56)</f>
        <v>2593.6877057966276</v>
      </c>
      <c r="G59" s="320">
        <f t="shared" si="34"/>
        <v>12536.079959629076</v>
      </c>
      <c r="H59" s="320">
        <f t="shared" si="34"/>
        <v>9951.8823345742585</v>
      </c>
      <c r="I59" s="320">
        <f t="shared" si="34"/>
        <v>0</v>
      </c>
      <c r="J59" s="320">
        <f t="shared" si="34"/>
        <v>0</v>
      </c>
      <c r="K59" s="320">
        <f t="shared" si="34"/>
        <v>0</v>
      </c>
      <c r="L59" s="320">
        <f t="shared" si="34"/>
        <v>0</v>
      </c>
      <c r="M59" s="320">
        <f t="shared" si="34"/>
        <v>0</v>
      </c>
      <c r="N59" s="320">
        <f t="shared" si="34"/>
        <v>0</v>
      </c>
      <c r="O59" s="320">
        <f t="shared" si="34"/>
        <v>0</v>
      </c>
      <c r="P59" s="320">
        <f t="shared" si="34"/>
        <v>0</v>
      </c>
      <c r="Q59" s="30">
        <f t="shared" si="34"/>
        <v>0</v>
      </c>
      <c r="R59" s="324"/>
      <c r="S59" s="322">
        <f>SUMIF($D$33:$D$56,"CONTRAPARTIDA",S$33:S$56)</f>
        <v>25081.649999999961</v>
      </c>
      <c r="T59" s="31">
        <f>SUMIF($D$33:$D$56,"CONTRAPARTIDA",T$33:T$56)</f>
        <v>7.4852353150343984E-2</v>
      </c>
    </row>
    <row r="60" spans="1:21" x14ac:dyDescent="0.2">
      <c r="A60" s="212"/>
      <c r="B60" s="325"/>
      <c r="C60" s="318"/>
      <c r="D60" s="318"/>
      <c r="E60" s="318"/>
      <c r="F60" s="319"/>
      <c r="G60" s="319"/>
      <c r="H60" s="319"/>
      <c r="I60" s="319"/>
      <c r="J60" s="319"/>
      <c r="K60" s="319"/>
      <c r="L60" s="319"/>
      <c r="M60" s="319"/>
      <c r="N60" s="319"/>
      <c r="O60" s="319"/>
      <c r="P60" s="319"/>
      <c r="Q60" s="28"/>
      <c r="R60" s="319"/>
      <c r="S60" s="326"/>
      <c r="T60" s="32"/>
    </row>
    <row r="61" spans="1:21" ht="15" customHeight="1" thickBot="1" x14ac:dyDescent="0.25">
      <c r="A61" s="212"/>
      <c r="B61" s="327" t="s">
        <v>2269</v>
      </c>
      <c r="C61" s="328"/>
      <c r="D61" s="328"/>
      <c r="E61" s="329" t="s">
        <v>2229</v>
      </c>
      <c r="F61" s="330">
        <f t="shared" ref="F61:Q61" si="35">SUM(F58:F59)</f>
        <v>34650.716999999997</v>
      </c>
      <c r="G61" s="330">
        <f t="shared" si="35"/>
        <v>167477.43299999999</v>
      </c>
      <c r="H61" s="330">
        <f t="shared" si="35"/>
        <v>132953.5</v>
      </c>
      <c r="I61" s="330">
        <f t="shared" si="35"/>
        <v>0</v>
      </c>
      <c r="J61" s="330">
        <f t="shared" si="35"/>
        <v>0</v>
      </c>
      <c r="K61" s="330">
        <f t="shared" si="35"/>
        <v>0</v>
      </c>
      <c r="L61" s="331">
        <f t="shared" si="35"/>
        <v>0</v>
      </c>
      <c r="M61" s="331">
        <f t="shared" si="35"/>
        <v>0</v>
      </c>
      <c r="N61" s="331">
        <f t="shared" si="35"/>
        <v>0</v>
      </c>
      <c r="O61" s="331">
        <f t="shared" si="35"/>
        <v>0</v>
      </c>
      <c r="P61" s="331">
        <f t="shared" si="35"/>
        <v>0</v>
      </c>
      <c r="Q61" s="33">
        <f t="shared" si="35"/>
        <v>0</v>
      </c>
      <c r="R61" s="332"/>
      <c r="S61" s="333">
        <f>SUM(F61:Q61)</f>
        <v>335081.65000000002</v>
      </c>
      <c r="T61" s="34">
        <f>SUM(T58:T59)</f>
        <v>0.99999999999999989</v>
      </c>
    </row>
    <row r="62" spans="1:21" ht="15" customHeight="1" thickTop="1" thickBot="1" x14ac:dyDescent="0.25">
      <c r="A62" s="212"/>
      <c r="B62" s="334" t="s">
        <v>2270</v>
      </c>
      <c r="C62" s="335"/>
      <c r="D62" s="335"/>
      <c r="E62" s="336" t="s">
        <v>2229</v>
      </c>
      <c r="F62" s="35">
        <f t="shared" ref="F62:Q62" si="36">IF($S$61=0,0,F61/$S$61)</f>
        <v>0.10340977191678505</v>
      </c>
      <c r="G62" s="35">
        <f t="shared" si="36"/>
        <v>0.49981081625926094</v>
      </c>
      <c r="H62" s="35">
        <f t="shared" si="36"/>
        <v>0.39677941182395393</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3">
        <f>S58+S59</f>
        <v>335081.65000000002</v>
      </c>
      <c r="T62" s="38">
        <f>SUM(F62:Q62)</f>
        <v>0.99999999999999989</v>
      </c>
    </row>
    <row r="63" spans="1:21" ht="15" customHeight="1" thickTop="1" thickBot="1" x14ac:dyDescent="0.25">
      <c r="A63" s="212"/>
      <c r="B63" s="337" t="s">
        <v>2271</v>
      </c>
      <c r="C63" s="338"/>
      <c r="D63" s="338"/>
      <c r="E63" s="339" t="s">
        <v>2229</v>
      </c>
      <c r="F63" s="39">
        <f>F62</f>
        <v>0.10340977191678505</v>
      </c>
      <c r="G63" s="39">
        <f t="shared" ref="G63:Q63" si="37">IF(G61=0,0,F63+G62)</f>
        <v>0.60322058817604596</v>
      </c>
      <c r="H63" s="39">
        <f t="shared" si="37"/>
        <v>0.99999999999999989</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0" t="str">
        <f>IF(S61=S62,"OK","CORRIGIR")</f>
        <v>OK</v>
      </c>
      <c r="T63" s="42" t="str">
        <f>IF(T61=T62,"OK","CORRIGIR")</f>
        <v>OK</v>
      </c>
    </row>
    <row r="64" spans="1:21" ht="15" customHeight="1" x14ac:dyDescent="0.2">
      <c r="A64" s="212"/>
      <c r="B64" s="43" t="s">
        <v>2272</v>
      </c>
      <c r="C64" s="44"/>
      <c r="D64" s="45"/>
      <c r="E64" s="46"/>
      <c r="F64" s="44" t="s">
        <v>2273</v>
      </c>
      <c r="G64" s="47"/>
      <c r="H64" s="47"/>
      <c r="I64" s="48"/>
      <c r="J64" s="341" t="s">
        <v>2274</v>
      </c>
      <c r="K64" s="342"/>
      <c r="L64" s="342"/>
      <c r="M64" s="343"/>
      <c r="N64" s="344" t="s">
        <v>2273</v>
      </c>
      <c r="O64" s="345"/>
      <c r="P64" s="346"/>
      <c r="Q64" s="44" t="s">
        <v>2275</v>
      </c>
      <c r="R64" s="347"/>
      <c r="S64" s="347"/>
      <c r="T64" s="348"/>
    </row>
    <row r="65" spans="1:20" ht="19.5" customHeight="1" thickBot="1" x14ac:dyDescent="0.25">
      <c r="A65" s="212"/>
      <c r="B65" s="349"/>
      <c r="C65" s="49"/>
      <c r="D65" s="50"/>
      <c r="E65" s="350"/>
      <c r="F65" s="350"/>
      <c r="G65" s="351" t="s">
        <v>2276</v>
      </c>
      <c r="H65" s="350"/>
      <c r="I65" s="352"/>
      <c r="J65" s="353"/>
      <c r="K65" s="354"/>
      <c r="L65" s="355"/>
      <c r="M65" s="356"/>
      <c r="N65" s="357"/>
      <c r="O65" s="358" t="s">
        <v>2277</v>
      </c>
      <c r="P65" s="359"/>
      <c r="Q65" s="360"/>
      <c r="R65" s="51"/>
      <c r="S65" s="51"/>
      <c r="T65" s="361"/>
    </row>
  </sheetData>
  <pageMargins left="1.1811023622047245" right="0.78740157480314965" top="1.1811023622047245" bottom="1.1811023622047245" header="0.51181102362204722" footer="0.51181102362204722"/>
  <pageSetup paperSize="9" scale="53" fitToHeight="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72B-5878-4777-A188-C07FD3095B42}">
  <sheetPr>
    <pageSetUpPr fitToPage="1"/>
  </sheetPr>
  <dimension ref="A1:Q66"/>
  <sheetViews>
    <sheetView showGridLines="0" topLeftCell="A4" zoomScaleNormal="100" workbookViewId="0">
      <selection activeCell="B21" sqref="B21"/>
    </sheetView>
  </sheetViews>
  <sheetFormatPr defaultColWidth="11.42578125" defaultRowHeight="12.75" x14ac:dyDescent="0.2"/>
  <cols>
    <col min="1" max="1" width="51.42578125" style="130" customWidth="1"/>
    <col min="2" max="3" width="20.140625" style="130" customWidth="1"/>
    <col min="4" max="8" width="10.42578125" style="57" customWidth="1"/>
    <col min="9" max="19" width="10.42578125" style="90" customWidth="1"/>
    <col min="20" max="257" width="11.42578125" style="90"/>
    <col min="258" max="258" width="37.140625" style="90" customWidth="1"/>
    <col min="259" max="259" width="34.140625" style="90" customWidth="1"/>
    <col min="260" max="513" width="11.42578125" style="90"/>
    <col min="514" max="514" width="37.140625" style="90" customWidth="1"/>
    <col min="515" max="515" width="34.140625" style="90" customWidth="1"/>
    <col min="516" max="769" width="11.42578125" style="90"/>
    <col min="770" max="770" width="37.140625" style="90" customWidth="1"/>
    <col min="771" max="771" width="34.140625" style="90" customWidth="1"/>
    <col min="772" max="1025" width="11.42578125" style="90"/>
    <col min="1026" max="1026" width="37.140625" style="90" customWidth="1"/>
    <col min="1027" max="1027" width="34.140625" style="90" customWidth="1"/>
    <col min="1028" max="1281" width="11.42578125" style="90"/>
    <col min="1282" max="1282" width="37.140625" style="90" customWidth="1"/>
    <col min="1283" max="1283" width="34.140625" style="90" customWidth="1"/>
    <col min="1284" max="1537" width="11.42578125" style="90"/>
    <col min="1538" max="1538" width="37.140625" style="90" customWidth="1"/>
    <col min="1539" max="1539" width="34.140625" style="90" customWidth="1"/>
    <col min="1540" max="1793" width="11.42578125" style="90"/>
    <col min="1794" max="1794" width="37.140625" style="90" customWidth="1"/>
    <col min="1795" max="1795" width="34.140625" style="90" customWidth="1"/>
    <col min="1796" max="2049" width="11.42578125" style="90"/>
    <col min="2050" max="2050" width="37.140625" style="90" customWidth="1"/>
    <col min="2051" max="2051" width="34.140625" style="90" customWidth="1"/>
    <col min="2052" max="2305" width="11.42578125" style="90"/>
    <col min="2306" max="2306" width="37.140625" style="90" customWidth="1"/>
    <col min="2307" max="2307" width="34.140625" style="90" customWidth="1"/>
    <col min="2308" max="2561" width="11.42578125" style="90"/>
    <col min="2562" max="2562" width="37.140625" style="90" customWidth="1"/>
    <col min="2563" max="2563" width="34.140625" style="90" customWidth="1"/>
    <col min="2564" max="2817" width="11.42578125" style="90"/>
    <col min="2818" max="2818" width="37.140625" style="90" customWidth="1"/>
    <col min="2819" max="2819" width="34.140625" style="90" customWidth="1"/>
    <col min="2820" max="3073" width="11.42578125" style="90"/>
    <col min="3074" max="3074" width="37.140625" style="90" customWidth="1"/>
    <col min="3075" max="3075" width="34.140625" style="90" customWidth="1"/>
    <col min="3076" max="3329" width="11.42578125" style="90"/>
    <col min="3330" max="3330" width="37.140625" style="90" customWidth="1"/>
    <col min="3331" max="3331" width="34.140625" style="90" customWidth="1"/>
    <col min="3332" max="3585" width="11.42578125" style="90"/>
    <col min="3586" max="3586" width="37.140625" style="90" customWidth="1"/>
    <col min="3587" max="3587" width="34.140625" style="90" customWidth="1"/>
    <col min="3588" max="3841" width="11.42578125" style="90"/>
    <col min="3842" max="3842" width="37.140625" style="90" customWidth="1"/>
    <col min="3843" max="3843" width="34.140625" style="90" customWidth="1"/>
    <col min="3844" max="4097" width="11.42578125" style="90"/>
    <col min="4098" max="4098" width="37.140625" style="90" customWidth="1"/>
    <col min="4099" max="4099" width="34.140625" style="90" customWidth="1"/>
    <col min="4100" max="4353" width="11.42578125" style="90"/>
    <col min="4354" max="4354" width="37.140625" style="90" customWidth="1"/>
    <col min="4355" max="4355" width="34.140625" style="90" customWidth="1"/>
    <col min="4356" max="4609" width="11.42578125" style="90"/>
    <col min="4610" max="4610" width="37.140625" style="90" customWidth="1"/>
    <col min="4611" max="4611" width="34.140625" style="90" customWidth="1"/>
    <col min="4612" max="4865" width="11.42578125" style="90"/>
    <col min="4866" max="4866" width="37.140625" style="90" customWidth="1"/>
    <col min="4867" max="4867" width="34.140625" style="90" customWidth="1"/>
    <col min="4868" max="5121" width="11.42578125" style="90"/>
    <col min="5122" max="5122" width="37.140625" style="90" customWidth="1"/>
    <col min="5123" max="5123" width="34.140625" style="90" customWidth="1"/>
    <col min="5124" max="5377" width="11.42578125" style="90"/>
    <col min="5378" max="5378" width="37.140625" style="90" customWidth="1"/>
    <col min="5379" max="5379" width="34.140625" style="90" customWidth="1"/>
    <col min="5380" max="5633" width="11.42578125" style="90"/>
    <col min="5634" max="5634" width="37.140625" style="90" customWidth="1"/>
    <col min="5635" max="5635" width="34.140625" style="90" customWidth="1"/>
    <col min="5636" max="5889" width="11.42578125" style="90"/>
    <col min="5890" max="5890" width="37.140625" style="90" customWidth="1"/>
    <col min="5891" max="5891" width="34.140625" style="90" customWidth="1"/>
    <col min="5892" max="6145" width="11.42578125" style="90"/>
    <col min="6146" max="6146" width="37.140625" style="90" customWidth="1"/>
    <col min="6147" max="6147" width="34.140625" style="90" customWidth="1"/>
    <col min="6148" max="6401" width="11.42578125" style="90"/>
    <col min="6402" max="6402" width="37.140625" style="90" customWidth="1"/>
    <col min="6403" max="6403" width="34.140625" style="90" customWidth="1"/>
    <col min="6404" max="6657" width="11.42578125" style="90"/>
    <col min="6658" max="6658" width="37.140625" style="90" customWidth="1"/>
    <col min="6659" max="6659" width="34.140625" style="90" customWidth="1"/>
    <col min="6660" max="6913" width="11.42578125" style="90"/>
    <col min="6914" max="6914" width="37.140625" style="90" customWidth="1"/>
    <col min="6915" max="6915" width="34.140625" style="90" customWidth="1"/>
    <col min="6916" max="7169" width="11.42578125" style="90"/>
    <col min="7170" max="7170" width="37.140625" style="90" customWidth="1"/>
    <col min="7171" max="7171" width="34.140625" style="90" customWidth="1"/>
    <col min="7172" max="7425" width="11.42578125" style="90"/>
    <col min="7426" max="7426" width="37.140625" style="90" customWidth="1"/>
    <col min="7427" max="7427" width="34.140625" style="90" customWidth="1"/>
    <col min="7428" max="7681" width="11.42578125" style="90"/>
    <col min="7682" max="7682" width="37.140625" style="90" customWidth="1"/>
    <col min="7683" max="7683" width="34.140625" style="90" customWidth="1"/>
    <col min="7684" max="7937" width="11.42578125" style="90"/>
    <col min="7938" max="7938" width="37.140625" style="90" customWidth="1"/>
    <col min="7939" max="7939" width="34.140625" style="90" customWidth="1"/>
    <col min="7940" max="8193" width="11.42578125" style="90"/>
    <col min="8194" max="8194" width="37.140625" style="90" customWidth="1"/>
    <col min="8195" max="8195" width="34.140625" style="90" customWidth="1"/>
    <col min="8196" max="8449" width="11.42578125" style="90"/>
    <col min="8450" max="8450" width="37.140625" style="90" customWidth="1"/>
    <col min="8451" max="8451" width="34.140625" style="90" customWidth="1"/>
    <col min="8452" max="8705" width="11.42578125" style="90"/>
    <col min="8706" max="8706" width="37.140625" style="90" customWidth="1"/>
    <col min="8707" max="8707" width="34.140625" style="90" customWidth="1"/>
    <col min="8708" max="8961" width="11.42578125" style="90"/>
    <col min="8962" max="8962" width="37.140625" style="90" customWidth="1"/>
    <col min="8963" max="8963" width="34.140625" style="90" customWidth="1"/>
    <col min="8964" max="9217" width="11.42578125" style="90"/>
    <col min="9218" max="9218" width="37.140625" style="90" customWidth="1"/>
    <col min="9219" max="9219" width="34.140625" style="90" customWidth="1"/>
    <col min="9220" max="9473" width="11.42578125" style="90"/>
    <col min="9474" max="9474" width="37.140625" style="90" customWidth="1"/>
    <col min="9475" max="9475" width="34.140625" style="90" customWidth="1"/>
    <col min="9476" max="9729" width="11.42578125" style="90"/>
    <col min="9730" max="9730" width="37.140625" style="90" customWidth="1"/>
    <col min="9731" max="9731" width="34.140625" style="90" customWidth="1"/>
    <col min="9732" max="9985" width="11.42578125" style="90"/>
    <col min="9986" max="9986" width="37.140625" style="90" customWidth="1"/>
    <col min="9987" max="9987" width="34.140625" style="90" customWidth="1"/>
    <col min="9988" max="10241" width="11.42578125" style="90"/>
    <col min="10242" max="10242" width="37.140625" style="90" customWidth="1"/>
    <col min="10243" max="10243" width="34.140625" style="90" customWidth="1"/>
    <col min="10244" max="10497" width="11.42578125" style="90"/>
    <col min="10498" max="10498" width="37.140625" style="90" customWidth="1"/>
    <col min="10499" max="10499" width="34.140625" style="90" customWidth="1"/>
    <col min="10500" max="10753" width="11.42578125" style="90"/>
    <col min="10754" max="10754" width="37.140625" style="90" customWidth="1"/>
    <col min="10755" max="10755" width="34.140625" style="90" customWidth="1"/>
    <col min="10756" max="11009" width="11.42578125" style="90"/>
    <col min="11010" max="11010" width="37.140625" style="90" customWidth="1"/>
    <col min="11011" max="11011" width="34.140625" style="90" customWidth="1"/>
    <col min="11012" max="11265" width="11.42578125" style="90"/>
    <col min="11266" max="11266" width="37.140625" style="90" customWidth="1"/>
    <col min="11267" max="11267" width="34.140625" style="90" customWidth="1"/>
    <col min="11268" max="11521" width="11.42578125" style="90"/>
    <col min="11522" max="11522" width="37.140625" style="90" customWidth="1"/>
    <col min="11523" max="11523" width="34.140625" style="90" customWidth="1"/>
    <col min="11524" max="11777" width="11.42578125" style="90"/>
    <col min="11778" max="11778" width="37.140625" style="90" customWidth="1"/>
    <col min="11779" max="11779" width="34.140625" style="90" customWidth="1"/>
    <col min="11780" max="12033" width="11.42578125" style="90"/>
    <col min="12034" max="12034" width="37.140625" style="90" customWidth="1"/>
    <col min="12035" max="12035" width="34.140625" style="90" customWidth="1"/>
    <col min="12036" max="12289" width="11.42578125" style="90"/>
    <col min="12290" max="12290" width="37.140625" style="90" customWidth="1"/>
    <col min="12291" max="12291" width="34.140625" style="90" customWidth="1"/>
    <col min="12292" max="12545" width="11.42578125" style="90"/>
    <col min="12546" max="12546" width="37.140625" style="90" customWidth="1"/>
    <col min="12547" max="12547" width="34.140625" style="90" customWidth="1"/>
    <col min="12548" max="12801" width="11.42578125" style="90"/>
    <col min="12802" max="12802" width="37.140625" style="90" customWidth="1"/>
    <col min="12803" max="12803" width="34.140625" style="90" customWidth="1"/>
    <col min="12804" max="13057" width="11.42578125" style="90"/>
    <col min="13058" max="13058" width="37.140625" style="90" customWidth="1"/>
    <col min="13059" max="13059" width="34.140625" style="90" customWidth="1"/>
    <col min="13060" max="13313" width="11.42578125" style="90"/>
    <col min="13314" max="13314" width="37.140625" style="90" customWidth="1"/>
    <col min="13315" max="13315" width="34.140625" style="90" customWidth="1"/>
    <col min="13316" max="13569" width="11.42578125" style="90"/>
    <col min="13570" max="13570" width="37.140625" style="90" customWidth="1"/>
    <col min="13571" max="13571" width="34.140625" style="90" customWidth="1"/>
    <col min="13572" max="13825" width="11.42578125" style="90"/>
    <col min="13826" max="13826" width="37.140625" style="90" customWidth="1"/>
    <col min="13827" max="13827" width="34.140625" style="90" customWidth="1"/>
    <col min="13828" max="14081" width="11.42578125" style="90"/>
    <col min="14082" max="14082" width="37.140625" style="90" customWidth="1"/>
    <col min="14083" max="14083" width="34.140625" style="90" customWidth="1"/>
    <col min="14084" max="14337" width="11.42578125" style="90"/>
    <col min="14338" max="14338" width="37.140625" style="90" customWidth="1"/>
    <col min="14339" max="14339" width="34.140625" style="90" customWidth="1"/>
    <col min="14340" max="14593" width="11.42578125" style="90"/>
    <col min="14594" max="14594" width="37.140625" style="90" customWidth="1"/>
    <col min="14595" max="14595" width="34.140625" style="90" customWidth="1"/>
    <col min="14596" max="14849" width="11.42578125" style="90"/>
    <col min="14850" max="14850" width="37.140625" style="90" customWidth="1"/>
    <col min="14851" max="14851" width="34.140625" style="90" customWidth="1"/>
    <col min="14852" max="15105" width="11.42578125" style="90"/>
    <col min="15106" max="15106" width="37.140625" style="90" customWidth="1"/>
    <col min="15107" max="15107" width="34.140625" style="90" customWidth="1"/>
    <col min="15108" max="15361" width="11.42578125" style="90"/>
    <col min="15362" max="15362" width="37.140625" style="90" customWidth="1"/>
    <col min="15363" max="15363" width="34.140625" style="90" customWidth="1"/>
    <col min="15364" max="15617" width="11.42578125" style="90"/>
    <col min="15618" max="15618" width="37.140625" style="90" customWidth="1"/>
    <col min="15619" max="15619" width="34.140625" style="90" customWidth="1"/>
    <col min="15620" max="15873" width="11.42578125" style="90"/>
    <col min="15874" max="15874" width="37.140625" style="90" customWidth="1"/>
    <col min="15875" max="15875" width="34.140625" style="90" customWidth="1"/>
    <col min="15876" max="16129" width="11.42578125" style="90"/>
    <col min="16130" max="16130" width="37.140625" style="90" customWidth="1"/>
    <col min="16131" max="16131" width="34.140625" style="90" customWidth="1"/>
    <col min="16132" max="16384" width="11.42578125" style="90"/>
  </cols>
  <sheetData>
    <row r="1" spans="1:7" ht="39.6" customHeight="1" thickBot="1" x14ac:dyDescent="0.25">
      <c r="A1" s="701" t="s">
        <v>4033</v>
      </c>
      <c r="B1" s="697"/>
      <c r="C1" s="698"/>
      <c r="D1" s="55"/>
      <c r="E1" s="56"/>
    </row>
    <row r="2" spans="1:7" ht="20.100000000000001" customHeight="1" x14ac:dyDescent="0.2">
      <c r="A2" s="702" t="s">
        <v>4034</v>
      </c>
      <c r="B2" s="58" t="s">
        <v>4035</v>
      </c>
      <c r="C2" s="59">
        <f>B24</f>
        <v>2</v>
      </c>
      <c r="D2" s="56"/>
      <c r="E2" s="60"/>
    </row>
    <row r="3" spans="1:7" ht="20.100000000000001" customHeight="1" x14ac:dyDescent="0.2">
      <c r="A3" s="703"/>
      <c r="B3" s="58" t="s">
        <v>4036</v>
      </c>
      <c r="C3" s="59">
        <v>0.65</v>
      </c>
      <c r="D3" s="56"/>
      <c r="E3" s="56" t="s">
        <v>4037</v>
      </c>
    </row>
    <row r="4" spans="1:7" ht="20.100000000000001" customHeight="1" x14ac:dyDescent="0.2">
      <c r="A4" s="703"/>
      <c r="B4" s="58" t="s">
        <v>4038</v>
      </c>
      <c r="C4" s="59">
        <v>3</v>
      </c>
      <c r="D4" s="56"/>
      <c r="E4" s="56"/>
    </row>
    <row r="5" spans="1:7" ht="20.100000000000001" customHeight="1" thickBot="1" x14ac:dyDescent="0.25">
      <c r="A5" s="703"/>
      <c r="B5" s="61" t="s">
        <v>4438</v>
      </c>
      <c r="C5" s="62">
        <v>0</v>
      </c>
      <c r="D5" s="56"/>
      <c r="E5" s="56" t="s">
        <v>4037</v>
      </c>
    </row>
    <row r="6" spans="1:7" ht="20.100000000000001" customHeight="1" thickBot="1" x14ac:dyDescent="0.25">
      <c r="A6" s="704"/>
      <c r="B6" s="63" t="s">
        <v>4039</v>
      </c>
      <c r="C6" s="64">
        <f>SUM(C2:C5)</f>
        <v>5.65</v>
      </c>
      <c r="D6" s="56"/>
      <c r="E6" s="56"/>
      <c r="F6" s="65"/>
    </row>
    <row r="7" spans="1:7" ht="20.100000000000001" customHeight="1" x14ac:dyDescent="0.2">
      <c r="A7" s="66" t="s">
        <v>4040</v>
      </c>
      <c r="B7" s="67" t="s">
        <v>4041</v>
      </c>
      <c r="C7" s="68" t="s">
        <v>4042</v>
      </c>
      <c r="D7" s="56"/>
      <c r="E7" s="56"/>
      <c r="G7" s="69" t="s">
        <v>3666</v>
      </c>
    </row>
    <row r="8" spans="1:7" ht="20.100000000000001" customHeight="1" x14ac:dyDescent="0.2">
      <c r="A8" s="66" t="s">
        <v>4043</v>
      </c>
      <c r="B8" s="70">
        <v>4</v>
      </c>
      <c r="C8" s="71">
        <v>3.45</v>
      </c>
      <c r="D8" s="56"/>
      <c r="E8" s="72"/>
    </row>
    <row r="9" spans="1:7" ht="20.100000000000001" customHeight="1" x14ac:dyDescent="0.2">
      <c r="A9" s="73" t="s">
        <v>4044</v>
      </c>
      <c r="B9" s="74">
        <v>1.27</v>
      </c>
      <c r="C9" s="75">
        <v>0.85</v>
      </c>
      <c r="D9" s="56"/>
      <c r="E9" s="72"/>
    </row>
    <row r="10" spans="1:7" ht="20.100000000000001" customHeight="1" x14ac:dyDescent="0.2">
      <c r="A10" s="73" t="s">
        <v>4045</v>
      </c>
      <c r="B10" s="74">
        <v>1</v>
      </c>
      <c r="C10" s="75">
        <v>0.48</v>
      </c>
      <c r="D10" s="56"/>
      <c r="E10" s="72"/>
    </row>
    <row r="11" spans="1:7" ht="20.100000000000001" customHeight="1" x14ac:dyDescent="0.2">
      <c r="A11" s="73" t="s">
        <v>4046</v>
      </c>
      <c r="B11" s="74">
        <v>1.39</v>
      </c>
      <c r="C11" s="75">
        <v>0.85</v>
      </c>
      <c r="D11" s="56"/>
      <c r="E11" s="72"/>
    </row>
    <row r="12" spans="1:7" ht="20.100000000000001" customHeight="1" thickBot="1" x14ac:dyDescent="0.25">
      <c r="A12" s="76" t="s">
        <v>4047</v>
      </c>
      <c r="B12" s="77">
        <v>8.44</v>
      </c>
      <c r="C12" s="78">
        <v>5.1100000000000003</v>
      </c>
      <c r="D12" s="56"/>
      <c r="E12" s="72"/>
    </row>
    <row r="13" spans="1:7" ht="20.100000000000001" customHeight="1" thickBot="1" x14ac:dyDescent="0.25">
      <c r="A13" s="79" t="s">
        <v>4048</v>
      </c>
      <c r="B13" s="80">
        <f>(((((1+(B8+B9+B10)/100)*(1+B11/100)*(1+B12/100))/(1-C6/100))-1)*100)</f>
        <v>23.837851312347635</v>
      </c>
      <c r="C13" s="64">
        <f>(((((1+(C8+C9+C10)/100)*(1+C11/100)*(1+C12/100))/(1-(C3+C4+C5)/100))-1)*100)</f>
        <v>15.278047942916428</v>
      </c>
      <c r="D13" s="81"/>
      <c r="E13" s="56"/>
    </row>
    <row r="14" spans="1:7" ht="20.100000000000001" customHeight="1" thickBot="1" x14ac:dyDescent="0.25">
      <c r="A14" s="705" t="s">
        <v>4049</v>
      </c>
      <c r="B14" s="706"/>
      <c r="C14" s="707"/>
      <c r="D14" s="81"/>
      <c r="E14" s="56"/>
    </row>
    <row r="15" spans="1:7" ht="20.100000000000001" customHeight="1" thickBot="1" x14ac:dyDescent="0.25">
      <c r="A15" s="82" t="s">
        <v>4050</v>
      </c>
      <c r="B15" s="83">
        <f>IF(D15="X",0,ROUND(B13,2)/100)</f>
        <v>0.2384</v>
      </c>
      <c r="C15" s="84"/>
      <c r="D15" s="85"/>
      <c r="E15" s="86"/>
      <c r="F15" s="57" t="s">
        <v>4051</v>
      </c>
    </row>
    <row r="16" spans="1:7" ht="9.9499999999999993" customHeight="1" thickBot="1" x14ac:dyDescent="0.25">
      <c r="A16" s="87"/>
      <c r="B16" s="87"/>
      <c r="C16" s="87"/>
      <c r="D16" s="81"/>
      <c r="E16" s="56"/>
    </row>
    <row r="17" spans="1:13" ht="18.75" thickBot="1" x14ac:dyDescent="0.25">
      <c r="A17" s="82" t="s">
        <v>4052</v>
      </c>
      <c r="B17" s="83">
        <f>IF(D15="X",0,ROUND(C13,2)/100)</f>
        <v>0.15279999999999999</v>
      </c>
      <c r="C17" s="84"/>
      <c r="D17" s="56"/>
      <c r="E17" s="86"/>
      <c r="F17" s="88"/>
      <c r="G17" s="88"/>
      <c r="H17" s="88"/>
      <c r="I17" s="89"/>
      <c r="J17" s="89"/>
      <c r="K17" s="89"/>
      <c r="L17" s="89"/>
      <c r="M17" s="89"/>
    </row>
    <row r="18" spans="1:13" ht="6.6" customHeight="1" x14ac:dyDescent="0.2">
      <c r="A18" s="91"/>
      <c r="B18" s="91"/>
      <c r="C18" s="91"/>
      <c r="D18" s="56"/>
      <c r="E18" s="56"/>
    </row>
    <row r="19" spans="1:13" x14ac:dyDescent="0.2">
      <c r="A19" s="92"/>
      <c r="B19" s="92"/>
      <c r="C19" s="92"/>
      <c r="D19" s="56"/>
      <c r="E19" s="56"/>
    </row>
    <row r="20" spans="1:13" ht="16.5" thickBot="1" x14ac:dyDescent="0.25">
      <c r="A20" s="93"/>
      <c r="B20" s="94" t="s">
        <v>4053</v>
      </c>
      <c r="C20" s="92"/>
      <c r="D20" s="56"/>
      <c r="E20" s="56"/>
    </row>
    <row r="21" spans="1:13" ht="18.75" thickBot="1" x14ac:dyDescent="0.25">
      <c r="A21" s="95" t="s">
        <v>4054</v>
      </c>
      <c r="B21" s="96">
        <v>5</v>
      </c>
      <c r="C21" s="97" t="s">
        <v>2282</v>
      </c>
      <c r="D21" s="56"/>
      <c r="E21" s="60"/>
    </row>
    <row r="22" spans="1:13" ht="18.75" thickBot="1" x14ac:dyDescent="0.25">
      <c r="A22" s="95" t="s">
        <v>4055</v>
      </c>
      <c r="B22" s="96">
        <v>40</v>
      </c>
      <c r="C22" s="97" t="s">
        <v>2282</v>
      </c>
      <c r="D22" s="56"/>
      <c r="E22" s="60"/>
    </row>
    <row r="23" spans="1:13" ht="18" x14ac:dyDescent="0.2">
      <c r="A23" s="95" t="s">
        <v>4056</v>
      </c>
      <c r="B23" s="98" t="s">
        <v>4057</v>
      </c>
      <c r="C23" s="97" t="s">
        <v>2282</v>
      </c>
      <c r="D23" s="56"/>
      <c r="E23" s="56"/>
    </row>
    <row r="24" spans="1:13" ht="18" x14ac:dyDescent="0.2">
      <c r="A24" s="95" t="s">
        <v>7074</v>
      </c>
      <c r="B24" s="99">
        <f>ROUND(B21*B22/100,4)</f>
        <v>2</v>
      </c>
      <c r="C24" s="97" t="s">
        <v>2282</v>
      </c>
      <c r="D24" s="56"/>
      <c r="E24" s="56"/>
    </row>
    <row r="25" spans="1:13" ht="13.5" thickBot="1" x14ac:dyDescent="0.25">
      <c r="A25" s="100"/>
      <c r="B25" s="101"/>
      <c r="C25" s="101"/>
      <c r="D25" s="56"/>
      <c r="E25" s="56"/>
    </row>
    <row r="26" spans="1:13" ht="13.5" thickBot="1" x14ac:dyDescent="0.25">
      <c r="A26" s="708" t="s">
        <v>4058</v>
      </c>
      <c r="B26" s="709"/>
      <c r="C26" s="709"/>
      <c r="D26" s="710"/>
      <c r="E26" s="56"/>
    </row>
    <row r="27" spans="1:13" ht="13.5" thickBot="1" x14ac:dyDescent="0.25">
      <c r="A27" s="102" t="s">
        <v>4059</v>
      </c>
      <c r="B27" s="103" t="s">
        <v>4060</v>
      </c>
      <c r="C27" s="104" t="s">
        <v>4061</v>
      </c>
      <c r="D27" s="105" t="s">
        <v>4062</v>
      </c>
      <c r="E27" s="56"/>
    </row>
    <row r="28" spans="1:13" x14ac:dyDescent="0.2">
      <c r="A28" s="106" t="s">
        <v>4063</v>
      </c>
      <c r="B28" s="107">
        <v>0.2034</v>
      </c>
      <c r="C28" s="108">
        <v>0.22120000000000001</v>
      </c>
      <c r="D28" s="109">
        <v>0.25</v>
      </c>
      <c r="E28" s="56"/>
    </row>
    <row r="29" spans="1:13" x14ac:dyDescent="0.2">
      <c r="A29" s="110" t="s">
        <v>4064</v>
      </c>
      <c r="B29" s="111">
        <v>0.19600000000000001</v>
      </c>
      <c r="C29" s="112">
        <v>0.20949999999999999</v>
      </c>
      <c r="D29" s="113">
        <v>0.24229999999999999</v>
      </c>
      <c r="E29" s="56"/>
    </row>
    <row r="30" spans="1:13" ht="38.25" x14ac:dyDescent="0.2">
      <c r="A30" s="110" t="s">
        <v>4065</v>
      </c>
      <c r="B30" s="111">
        <v>0.20760000000000001</v>
      </c>
      <c r="C30" s="112">
        <v>0.24179999999999999</v>
      </c>
      <c r="D30" s="113">
        <v>0.26440000000000002</v>
      </c>
      <c r="E30" s="56"/>
    </row>
    <row r="31" spans="1:13" ht="25.5" x14ac:dyDescent="0.2">
      <c r="A31" s="110" t="s">
        <v>4066</v>
      </c>
      <c r="B31" s="111">
        <v>0.24</v>
      </c>
      <c r="C31" s="112">
        <v>0.25840000000000002</v>
      </c>
      <c r="D31" s="113">
        <v>0.27860000000000001</v>
      </c>
      <c r="E31" s="56"/>
    </row>
    <row r="32" spans="1:13" ht="13.5" thickBot="1" x14ac:dyDescent="0.25">
      <c r="A32" s="114" t="s">
        <v>4067</v>
      </c>
      <c r="B32" s="115">
        <v>0.22800000000000001</v>
      </c>
      <c r="C32" s="116">
        <v>0.27479999999999999</v>
      </c>
      <c r="D32" s="117">
        <v>0.3095</v>
      </c>
      <c r="E32" s="56"/>
    </row>
    <row r="33" spans="1:17" x14ac:dyDescent="0.2">
      <c r="A33" s="118"/>
      <c r="B33" s="101"/>
      <c r="C33" s="101"/>
      <c r="D33" s="56"/>
      <c r="E33" s="56"/>
    </row>
    <row r="34" spans="1:17" ht="13.5" thickBot="1" x14ac:dyDescent="0.25">
      <c r="A34" s="118"/>
      <c r="B34" s="101"/>
      <c r="C34" s="101"/>
      <c r="D34" s="56"/>
      <c r="E34" s="56"/>
    </row>
    <row r="35" spans="1:17" ht="13.5" thickBot="1" x14ac:dyDescent="0.25">
      <c r="A35" s="711" t="s">
        <v>4068</v>
      </c>
      <c r="B35" s="103" t="s">
        <v>4060</v>
      </c>
      <c r="C35" s="104" t="s">
        <v>4061</v>
      </c>
      <c r="D35" s="105" t="s">
        <v>4062</v>
      </c>
      <c r="E35" s="56"/>
    </row>
    <row r="36" spans="1:17" ht="13.5" thickBot="1" x14ac:dyDescent="0.25">
      <c r="A36" s="712"/>
      <c r="B36" s="119">
        <v>0.111</v>
      </c>
      <c r="C36" s="120">
        <v>0.14019999999999999</v>
      </c>
      <c r="D36" s="121">
        <v>0.16800000000000001</v>
      </c>
      <c r="E36" s="56"/>
    </row>
    <row r="37" spans="1:17" x14ac:dyDescent="0.2">
      <c r="A37" s="118"/>
      <c r="B37" s="101"/>
      <c r="C37" s="101"/>
      <c r="D37" s="56"/>
      <c r="E37" s="56"/>
    </row>
    <row r="38" spans="1:17" ht="13.5" thickBot="1" x14ac:dyDescent="0.25">
      <c r="A38" s="118"/>
      <c r="B38" s="101"/>
      <c r="C38" s="101"/>
      <c r="D38" s="56"/>
      <c r="E38" s="56"/>
      <c r="F38" s="56"/>
      <c r="G38" s="56"/>
      <c r="H38" s="56"/>
      <c r="I38" s="122"/>
      <c r="J38" s="122"/>
      <c r="K38" s="122"/>
      <c r="L38" s="122"/>
      <c r="M38" s="122"/>
      <c r="N38" s="122"/>
      <c r="O38" s="122"/>
      <c r="P38" s="122"/>
      <c r="Q38" s="122"/>
    </row>
    <row r="39" spans="1:17" ht="13.5" customHeight="1" thickBot="1" x14ac:dyDescent="0.25">
      <c r="A39" s="699" t="s">
        <v>4059</v>
      </c>
      <c r="B39" s="692" t="s">
        <v>4043</v>
      </c>
      <c r="C39" s="693"/>
      <c r="D39" s="694"/>
      <c r="E39" s="692" t="s">
        <v>4069</v>
      </c>
      <c r="F39" s="693"/>
      <c r="G39" s="694"/>
      <c r="H39" s="692" t="s">
        <v>4070</v>
      </c>
      <c r="I39" s="693"/>
      <c r="J39" s="694"/>
      <c r="K39" s="692" t="s">
        <v>4071</v>
      </c>
      <c r="L39" s="695"/>
      <c r="M39" s="696"/>
      <c r="N39" s="692" t="s">
        <v>4047</v>
      </c>
      <c r="O39" s="695"/>
      <c r="P39" s="696"/>
      <c r="Q39" s="122"/>
    </row>
    <row r="40" spans="1:17" ht="13.5" thickBot="1" x14ac:dyDescent="0.25">
      <c r="A40" s="700"/>
      <c r="B40" s="103" t="s">
        <v>4060</v>
      </c>
      <c r="C40" s="104" t="s">
        <v>4061</v>
      </c>
      <c r="D40" s="105" t="s">
        <v>4062</v>
      </c>
      <c r="E40" s="103" t="s">
        <v>4060</v>
      </c>
      <c r="F40" s="104" t="s">
        <v>4061</v>
      </c>
      <c r="G40" s="105" t="s">
        <v>4062</v>
      </c>
      <c r="H40" s="103" t="s">
        <v>4060</v>
      </c>
      <c r="I40" s="104" t="s">
        <v>4061</v>
      </c>
      <c r="J40" s="105" t="s">
        <v>4062</v>
      </c>
      <c r="K40" s="103" t="s">
        <v>4060</v>
      </c>
      <c r="L40" s="104" t="s">
        <v>4061</v>
      </c>
      <c r="M40" s="105" t="s">
        <v>4062</v>
      </c>
      <c r="N40" s="103" t="s">
        <v>4060</v>
      </c>
      <c r="O40" s="104" t="s">
        <v>4061</v>
      </c>
      <c r="P40" s="105" t="s">
        <v>4062</v>
      </c>
      <c r="Q40" s="122"/>
    </row>
    <row r="41" spans="1:17" x14ac:dyDescent="0.2">
      <c r="A41" s="106" t="s">
        <v>4063</v>
      </c>
      <c r="B41" s="107">
        <v>0.03</v>
      </c>
      <c r="C41" s="108">
        <v>0.04</v>
      </c>
      <c r="D41" s="109">
        <v>5.5E-2</v>
      </c>
      <c r="E41" s="107">
        <v>9.7000000000000003E-3</v>
      </c>
      <c r="F41" s="108">
        <v>1.2699999999999999E-2</v>
      </c>
      <c r="G41" s="109">
        <v>1.2699999999999999E-2</v>
      </c>
      <c r="H41" s="107">
        <v>8.0000000000000002E-3</v>
      </c>
      <c r="I41" s="108">
        <v>8.0000000000000002E-3</v>
      </c>
      <c r="J41" s="109">
        <v>0.01</v>
      </c>
      <c r="K41" s="107">
        <v>5.8999999999999999E-3</v>
      </c>
      <c r="L41" s="108">
        <v>1.23E-2</v>
      </c>
      <c r="M41" s="109">
        <v>1.3899999999999999E-2</v>
      </c>
      <c r="N41" s="107">
        <v>6.1600000000000002E-2</v>
      </c>
      <c r="O41" s="108">
        <v>7.3999999999999996E-2</v>
      </c>
      <c r="P41" s="109">
        <v>8.9599999999999999E-2</v>
      </c>
      <c r="Q41" s="122"/>
    </row>
    <row r="42" spans="1:17" x14ac:dyDescent="0.2">
      <c r="A42" s="110" t="s">
        <v>4064</v>
      </c>
      <c r="B42" s="111">
        <v>3.7999999999999999E-2</v>
      </c>
      <c r="C42" s="112">
        <v>4.0099999999999997E-2</v>
      </c>
      <c r="D42" s="113">
        <v>4.6699999999999998E-2</v>
      </c>
      <c r="E42" s="111">
        <v>5.0000000000000001E-3</v>
      </c>
      <c r="F42" s="112">
        <v>5.5999999999999999E-3</v>
      </c>
      <c r="G42" s="113">
        <v>9.7000000000000003E-3</v>
      </c>
      <c r="H42" s="111">
        <v>3.2000000000000002E-3</v>
      </c>
      <c r="I42" s="112">
        <v>4.0000000000000001E-3</v>
      </c>
      <c r="J42" s="113">
        <v>7.4000000000000003E-3</v>
      </c>
      <c r="K42" s="111">
        <v>1.0200000000000001E-2</v>
      </c>
      <c r="L42" s="112">
        <v>1.11E-2</v>
      </c>
      <c r="M42" s="113">
        <v>1.21E-2</v>
      </c>
      <c r="N42" s="111">
        <v>6.6400000000000001E-2</v>
      </c>
      <c r="O42" s="112">
        <v>7.2999999999999995E-2</v>
      </c>
      <c r="P42" s="113">
        <v>8.6900000000000005E-2</v>
      </c>
      <c r="Q42" s="122"/>
    </row>
    <row r="43" spans="1:17" ht="38.25" x14ac:dyDescent="0.2">
      <c r="A43" s="110" t="s">
        <v>4065</v>
      </c>
      <c r="B43" s="111">
        <v>3.4299999999999997E-2</v>
      </c>
      <c r="C43" s="112">
        <v>4.9299999999999997E-2</v>
      </c>
      <c r="D43" s="113">
        <v>6.7100000000000007E-2</v>
      </c>
      <c r="E43" s="111">
        <v>0.01</v>
      </c>
      <c r="F43" s="112">
        <v>1.3899999999999999E-2</v>
      </c>
      <c r="G43" s="113">
        <v>1.7399999999999999E-2</v>
      </c>
      <c r="H43" s="111">
        <v>2.8E-3</v>
      </c>
      <c r="I43" s="112">
        <v>4.8999999999999998E-3</v>
      </c>
      <c r="J43" s="113">
        <v>7.4999999999999997E-3</v>
      </c>
      <c r="K43" s="111">
        <v>9.4000000000000004E-3</v>
      </c>
      <c r="L43" s="112">
        <v>9.9000000000000008E-3</v>
      </c>
      <c r="M43" s="113">
        <v>1.17E-2</v>
      </c>
      <c r="N43" s="111">
        <v>6.7400000000000002E-2</v>
      </c>
      <c r="O43" s="112">
        <v>8.0399999999999999E-2</v>
      </c>
      <c r="P43" s="113">
        <v>9.4E-2</v>
      </c>
      <c r="Q43" s="122"/>
    </row>
    <row r="44" spans="1:17" ht="25.5" x14ac:dyDescent="0.2">
      <c r="A44" s="110" t="s">
        <v>4066</v>
      </c>
      <c r="B44" s="111">
        <v>5.2900000000000003E-2</v>
      </c>
      <c r="C44" s="112">
        <v>5.9200000000000003E-2</v>
      </c>
      <c r="D44" s="113">
        <v>7.9299999999999995E-2</v>
      </c>
      <c r="E44" s="111">
        <v>0.01</v>
      </c>
      <c r="F44" s="112">
        <v>1.4800000000000001E-2</v>
      </c>
      <c r="G44" s="113">
        <v>1.9699999999999999E-2</v>
      </c>
      <c r="H44" s="111">
        <v>2.5000000000000001E-3</v>
      </c>
      <c r="I44" s="112">
        <v>5.1000000000000004E-3</v>
      </c>
      <c r="J44" s="113">
        <v>5.5999999999999999E-3</v>
      </c>
      <c r="K44" s="111">
        <v>1.01E-2</v>
      </c>
      <c r="L44" s="112">
        <v>1.0699999999999999E-2</v>
      </c>
      <c r="M44" s="113">
        <v>1.11E-2</v>
      </c>
      <c r="N44" s="111">
        <v>0.08</v>
      </c>
      <c r="O44" s="112">
        <v>8.3099999999999993E-2</v>
      </c>
      <c r="P44" s="113">
        <v>9.5100000000000004E-2</v>
      </c>
      <c r="Q44" s="122"/>
    </row>
    <row r="45" spans="1:17" ht="13.5" thickBot="1" x14ac:dyDescent="0.25">
      <c r="A45" s="114" t="s">
        <v>4067</v>
      </c>
      <c r="B45" s="115">
        <v>0.04</v>
      </c>
      <c r="C45" s="116">
        <v>5.5199999999999999E-2</v>
      </c>
      <c r="D45" s="117">
        <v>7.85E-2</v>
      </c>
      <c r="E45" s="115">
        <v>1.46E-2</v>
      </c>
      <c r="F45" s="116">
        <v>2.3199999999999998E-2</v>
      </c>
      <c r="G45" s="117">
        <v>3.1600000000000003E-2</v>
      </c>
      <c r="H45" s="115">
        <v>8.0999999999999996E-3</v>
      </c>
      <c r="I45" s="116">
        <v>1.2200000000000001E-2</v>
      </c>
      <c r="J45" s="117">
        <v>1.9900000000000001E-2</v>
      </c>
      <c r="K45" s="115">
        <v>9.4000000000000004E-3</v>
      </c>
      <c r="L45" s="116">
        <v>1.0200000000000001E-2</v>
      </c>
      <c r="M45" s="117">
        <v>1.3299999999999999E-2</v>
      </c>
      <c r="N45" s="115">
        <v>7.1400000000000005E-2</v>
      </c>
      <c r="O45" s="116">
        <v>8.4000000000000005E-2</v>
      </c>
      <c r="P45" s="117">
        <v>0.1043</v>
      </c>
      <c r="Q45" s="122"/>
    </row>
    <row r="46" spans="1:17" x14ac:dyDescent="0.2">
      <c r="A46" s="101"/>
      <c r="B46" s="101"/>
      <c r="C46" s="101"/>
      <c r="D46" s="56"/>
      <c r="E46" s="56"/>
    </row>
    <row r="47" spans="1:17" ht="13.5" thickBot="1" x14ac:dyDescent="0.25">
      <c r="A47" s="101"/>
      <c r="B47" s="101"/>
      <c r="C47" s="101"/>
      <c r="D47" s="56"/>
      <c r="E47" s="56"/>
    </row>
    <row r="48" spans="1:17" ht="13.5" thickBot="1" x14ac:dyDescent="0.25">
      <c r="A48" s="692" t="s">
        <v>4072</v>
      </c>
      <c r="B48" s="697"/>
      <c r="C48" s="697"/>
      <c r="D48" s="698"/>
      <c r="E48" s="56"/>
      <c r="H48" s="90"/>
    </row>
    <row r="49" spans="1:16" ht="13.5" thickBot="1" x14ac:dyDescent="0.25">
      <c r="A49" s="123" t="s">
        <v>4073</v>
      </c>
      <c r="B49" s="124" t="s">
        <v>4060</v>
      </c>
      <c r="C49" s="125" t="s">
        <v>4061</v>
      </c>
      <c r="D49" s="126" t="s">
        <v>4062</v>
      </c>
      <c r="E49" s="56"/>
      <c r="H49" s="90"/>
    </row>
    <row r="50" spans="1:16" x14ac:dyDescent="0.2">
      <c r="A50" s="106" t="s">
        <v>4043</v>
      </c>
      <c r="B50" s="107">
        <v>1.4999999999999999E-2</v>
      </c>
      <c r="C50" s="108">
        <v>3.4500000000000003E-2</v>
      </c>
      <c r="D50" s="109">
        <v>4.4900000000000002E-2</v>
      </c>
      <c r="E50" s="56"/>
      <c r="H50" s="90"/>
    </row>
    <row r="51" spans="1:16" x14ac:dyDescent="0.2">
      <c r="A51" s="110" t="s">
        <v>4070</v>
      </c>
      <c r="B51" s="111">
        <v>3.0000000000000001E-3</v>
      </c>
      <c r="C51" s="112">
        <v>4.7999999999999996E-3</v>
      </c>
      <c r="D51" s="113">
        <v>8.2000000000000007E-3</v>
      </c>
      <c r="E51" s="56"/>
      <c r="H51" s="90"/>
    </row>
    <row r="52" spans="1:16" x14ac:dyDescent="0.2">
      <c r="A52" s="110" t="s">
        <v>4069</v>
      </c>
      <c r="B52" s="111">
        <v>5.5999999999999999E-3</v>
      </c>
      <c r="C52" s="112">
        <v>8.5000000000000006E-3</v>
      </c>
      <c r="D52" s="113">
        <v>8.8999999999999999E-3</v>
      </c>
      <c r="E52" s="56"/>
      <c r="H52" s="90"/>
    </row>
    <row r="53" spans="1:16" x14ac:dyDescent="0.2">
      <c r="A53" s="110" t="s">
        <v>4071</v>
      </c>
      <c r="B53" s="111">
        <v>8.5000000000000006E-3</v>
      </c>
      <c r="C53" s="112">
        <v>8.5000000000000006E-3</v>
      </c>
      <c r="D53" s="113">
        <v>1.11E-2</v>
      </c>
      <c r="E53" s="56"/>
      <c r="H53" s="90"/>
    </row>
    <row r="54" spans="1:16" ht="13.5" thickBot="1" x14ac:dyDescent="0.25">
      <c r="A54" s="114" t="s">
        <v>4047</v>
      </c>
      <c r="B54" s="115">
        <v>3.5000000000000003E-2</v>
      </c>
      <c r="C54" s="116">
        <v>5.11E-2</v>
      </c>
      <c r="D54" s="117">
        <v>6.2199999999999998E-2</v>
      </c>
      <c r="E54" s="56"/>
      <c r="H54" s="90"/>
    </row>
    <row r="55" spans="1:16" x14ac:dyDescent="0.2">
      <c r="A55" s="101"/>
      <c r="B55" s="101"/>
      <c r="C55" s="127"/>
      <c r="D55" s="56"/>
      <c r="E55" s="128"/>
    </row>
    <row r="56" spans="1:16" ht="13.5" thickBot="1" x14ac:dyDescent="0.25">
      <c r="A56" s="101"/>
      <c r="B56" s="101"/>
      <c r="C56" s="101"/>
      <c r="D56" s="56"/>
      <c r="E56" s="56"/>
    </row>
    <row r="57" spans="1:16" ht="13.5" thickBot="1" x14ac:dyDescent="0.25">
      <c r="A57" s="692" t="s">
        <v>4074</v>
      </c>
      <c r="B57" s="697"/>
      <c r="C57" s="697"/>
      <c r="D57" s="698"/>
      <c r="E57" s="56"/>
    </row>
    <row r="58" spans="1:16" ht="13.5" thickBot="1" x14ac:dyDescent="0.25">
      <c r="A58" s="129" t="s">
        <v>4059</v>
      </c>
      <c r="B58" s="103" t="s">
        <v>4060</v>
      </c>
      <c r="C58" s="104" t="s">
        <v>4061</v>
      </c>
      <c r="D58" s="105" t="s">
        <v>4062</v>
      </c>
      <c r="E58" s="56"/>
    </row>
    <row r="59" spans="1:16" x14ac:dyDescent="0.2">
      <c r="A59" s="106" t="s">
        <v>4063</v>
      </c>
      <c r="B59" s="107">
        <v>3.49E-2</v>
      </c>
      <c r="C59" s="108">
        <v>6.2300000000000001E-2</v>
      </c>
      <c r="D59" s="109">
        <v>8.8700000000000001E-2</v>
      </c>
      <c r="E59" s="56"/>
    </row>
    <row r="60" spans="1:16" x14ac:dyDescent="0.2">
      <c r="A60" s="110" t="s">
        <v>4064</v>
      </c>
      <c r="B60" s="111">
        <v>1.9800000000000002E-2</v>
      </c>
      <c r="C60" s="112">
        <v>6.9900000000000004E-2</v>
      </c>
      <c r="D60" s="113">
        <v>0.10680000000000001</v>
      </c>
      <c r="E60" s="56"/>
    </row>
    <row r="61" spans="1:16" ht="38.25" x14ac:dyDescent="0.2">
      <c r="A61" s="110" t="s">
        <v>4065</v>
      </c>
      <c r="B61" s="111">
        <v>4.1300000000000003E-2</v>
      </c>
      <c r="C61" s="112">
        <v>7.6399999999999996E-2</v>
      </c>
      <c r="D61" s="113">
        <v>0.1089</v>
      </c>
      <c r="E61" s="56"/>
    </row>
    <row r="62" spans="1:16" s="57" customFormat="1" ht="25.5" x14ac:dyDescent="0.2">
      <c r="A62" s="110" t="s">
        <v>4066</v>
      </c>
      <c r="B62" s="111">
        <v>1.8499999999999999E-2</v>
      </c>
      <c r="C62" s="112">
        <v>5.0500000000000003E-2</v>
      </c>
      <c r="D62" s="113">
        <v>7.4499999999999997E-2</v>
      </c>
      <c r="E62" s="56"/>
      <c r="I62" s="90"/>
      <c r="J62" s="90"/>
      <c r="K62" s="90"/>
      <c r="L62" s="90"/>
      <c r="M62" s="90"/>
      <c r="N62" s="90"/>
      <c r="O62" s="90"/>
      <c r="P62" s="90"/>
    </row>
    <row r="63" spans="1:16" s="57" customFormat="1" ht="13.5" thickBot="1" x14ac:dyDescent="0.25">
      <c r="A63" s="114" t="s">
        <v>4067</v>
      </c>
      <c r="B63" s="115">
        <v>6.2300000000000001E-2</v>
      </c>
      <c r="C63" s="116">
        <v>7.4800000000000005E-2</v>
      </c>
      <c r="D63" s="117">
        <v>9.0899999999999995E-2</v>
      </c>
      <c r="E63" s="56"/>
      <c r="I63" s="90"/>
      <c r="J63" s="90"/>
      <c r="K63" s="90"/>
      <c r="L63" s="90"/>
      <c r="M63" s="90"/>
      <c r="N63" s="90"/>
      <c r="O63" s="90"/>
      <c r="P63" s="90"/>
    </row>
    <row r="64" spans="1:16" x14ac:dyDescent="0.2">
      <c r="A64" s="101"/>
      <c r="B64" s="101"/>
      <c r="C64" s="101"/>
      <c r="D64" s="56"/>
      <c r="E64" s="56"/>
    </row>
    <row r="65" spans="1:16" s="57" customFormat="1" ht="40.5" customHeight="1" x14ac:dyDescent="0.2">
      <c r="A65" s="689" t="s">
        <v>4075</v>
      </c>
      <c r="B65" s="690"/>
      <c r="C65" s="690"/>
      <c r="D65" s="691"/>
      <c r="E65" s="56"/>
      <c r="I65" s="90"/>
      <c r="J65" s="90"/>
      <c r="K65" s="90"/>
      <c r="L65" s="90"/>
      <c r="M65" s="90"/>
      <c r="N65" s="90"/>
      <c r="O65" s="90"/>
      <c r="P65" s="90"/>
    </row>
    <row r="66" spans="1:16" x14ac:dyDescent="0.2">
      <c r="A66" s="101"/>
      <c r="B66" s="101"/>
      <c r="C66" s="101"/>
      <c r="D66" s="56"/>
      <c r="E66" s="56"/>
    </row>
  </sheetData>
  <sheetProtection sheet="1" objects="1" scenarios="1"/>
  <mergeCells count="14">
    <mergeCell ref="A1:C1"/>
    <mergeCell ref="A2:A6"/>
    <mergeCell ref="A14:C14"/>
    <mergeCell ref="A26:D26"/>
    <mergeCell ref="A35:A36"/>
    <mergeCell ref="A65:D65"/>
    <mergeCell ref="E39:G39"/>
    <mergeCell ref="H39:J39"/>
    <mergeCell ref="K39:M39"/>
    <mergeCell ref="N39:P39"/>
    <mergeCell ref="A48:D48"/>
    <mergeCell ref="A57:D57"/>
    <mergeCell ref="A39:A40"/>
    <mergeCell ref="B39:D39"/>
  </mergeCells>
  <pageMargins left="1.1811023622047245" right="0.78740157480314965" top="1.1811023622047245" bottom="1.1811023622047245" header="0.51181102362204722" footer="0.51181102362204722"/>
  <pageSetup paperSize="9" scale="89"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DA2F3-8C90-4302-B598-165231E69A7A}">
  <sheetPr>
    <pageSetUpPr fitToPage="1"/>
  </sheetPr>
  <dimension ref="A1:G46"/>
  <sheetViews>
    <sheetView showGridLines="0" showZeros="0" zoomScaleNormal="100" zoomScaleSheetLayoutView="100" workbookViewId="0">
      <selection activeCell="N26" sqref="N26"/>
    </sheetView>
  </sheetViews>
  <sheetFormatPr defaultColWidth="9.28515625" defaultRowHeight="12.75" x14ac:dyDescent="0.2"/>
  <cols>
    <col min="1" max="1" width="12.85546875" style="191" bestFit="1" customWidth="1"/>
    <col min="2" max="2" width="41.42578125" style="191" customWidth="1"/>
    <col min="3" max="3" width="24.7109375" style="181" customWidth="1"/>
    <col min="4" max="4" width="14.5703125" style="181" customWidth="1"/>
    <col min="5" max="5" width="16.28515625" style="181" customWidth="1"/>
    <col min="6" max="6" width="19.28515625" style="181" customWidth="1"/>
    <col min="7" max="7" width="11.28515625" style="181" customWidth="1"/>
    <col min="8" max="16384" width="9.28515625" style="52"/>
  </cols>
  <sheetData>
    <row r="1" spans="1:7" ht="24.75" customHeight="1" thickBot="1" x14ac:dyDescent="0.25">
      <c r="A1" s="140" t="s">
        <v>2281</v>
      </c>
      <c r="B1" s="141"/>
      <c r="C1" s="142"/>
      <c r="D1" s="142"/>
      <c r="E1" s="142"/>
      <c r="F1" s="143"/>
      <c r="G1" s="144"/>
    </row>
    <row r="2" spans="1:7" ht="13.9" customHeight="1" x14ac:dyDescent="0.2">
      <c r="A2" s="145" t="s">
        <v>127</v>
      </c>
      <c r="B2" s="146" t="str">
        <f>Cartilha!C16</f>
        <v>SULINA</v>
      </c>
      <c r="C2" s="147"/>
      <c r="D2" s="148"/>
      <c r="E2" s="149" t="s">
        <v>128</v>
      </c>
      <c r="F2" s="150" t="str">
        <f>Cartilha!P16</f>
        <v>53</v>
      </c>
      <c r="G2" s="144"/>
    </row>
    <row r="3" spans="1:7" ht="13.9" customHeight="1" thickBot="1" x14ac:dyDescent="0.25">
      <c r="A3" s="151" t="s">
        <v>5806</v>
      </c>
      <c r="B3" s="152" t="str">
        <f>Cartilha!C17</f>
        <v>ILUMINAÇÃO DO ESTÁDIO</v>
      </c>
      <c r="C3" s="153"/>
      <c r="D3" s="153"/>
      <c r="E3" s="154" t="s">
        <v>129</v>
      </c>
      <c r="F3" s="155" t="str">
        <f>Cartilha!P17</f>
        <v>01</v>
      </c>
      <c r="G3" s="144"/>
    </row>
    <row r="4" spans="1:7" ht="26.25" thickBot="1" x14ac:dyDescent="0.25">
      <c r="A4" s="156"/>
      <c r="B4" s="157"/>
      <c r="C4" s="158"/>
      <c r="D4" s="158"/>
      <c r="E4" s="159"/>
      <c r="F4" s="160" t="s">
        <v>140</v>
      </c>
      <c r="G4" s="161" t="s">
        <v>2278</v>
      </c>
    </row>
    <row r="5" spans="1:7" ht="13.5" thickBot="1" x14ac:dyDescent="0.25">
      <c r="A5" s="162">
        <v>1</v>
      </c>
      <c r="B5" s="163" t="s">
        <v>1839</v>
      </c>
      <c r="C5" s="164"/>
      <c r="D5" s="164"/>
      <c r="E5" s="165"/>
      <c r="F5" s="53">
        <f>Cartilha!K20</f>
        <v>3014.86</v>
      </c>
      <c r="G5" s="166">
        <f>IF(F5=0,0,ROUND(F5/$F$18,4))</f>
        <v>8.9999999999999993E-3</v>
      </c>
    </row>
    <row r="6" spans="1:7" ht="13.5" thickBot="1" x14ac:dyDescent="0.25">
      <c r="A6" s="167" t="s">
        <v>1841</v>
      </c>
      <c r="B6" s="168" t="s">
        <v>1842</v>
      </c>
      <c r="C6" s="169"/>
      <c r="D6" s="169"/>
      <c r="E6" s="170"/>
      <c r="F6" s="53">
        <v>0</v>
      </c>
      <c r="G6" s="166">
        <f t="shared" ref="G6:G16" si="0">IF(F6=0,0,ROUND(F6/$F$18,4))</f>
        <v>0</v>
      </c>
    </row>
    <row r="7" spans="1:7" ht="13.5" thickBot="1" x14ac:dyDescent="0.25">
      <c r="A7" s="167" t="s">
        <v>1844</v>
      </c>
      <c r="B7" s="168" t="s">
        <v>207</v>
      </c>
      <c r="C7" s="169"/>
      <c r="D7" s="169"/>
      <c r="E7" s="170"/>
      <c r="F7" s="53">
        <v>0</v>
      </c>
      <c r="G7" s="166">
        <f>IF(F7=0,0,ROUND(F7/$F$18,4))</f>
        <v>0</v>
      </c>
    </row>
    <row r="8" spans="1:7" ht="13.5" thickBot="1" x14ac:dyDescent="0.25">
      <c r="A8" s="167" t="s">
        <v>1845</v>
      </c>
      <c r="B8" s="171" t="s">
        <v>1846</v>
      </c>
      <c r="C8" s="144"/>
      <c r="D8" s="144"/>
      <c r="E8" s="170"/>
      <c r="F8" s="53">
        <v>0</v>
      </c>
      <c r="G8" s="166">
        <f>IF(F8=0,0,1-SUM(G5:G7)-SUM(G9:G16))</f>
        <v>0</v>
      </c>
    </row>
    <row r="9" spans="1:7" ht="13.5" thickBot="1" x14ac:dyDescent="0.25">
      <c r="A9" s="167" t="s">
        <v>1871</v>
      </c>
      <c r="B9" s="168" t="s">
        <v>1872</v>
      </c>
      <c r="C9" s="169"/>
      <c r="D9" s="169"/>
      <c r="E9" s="170"/>
      <c r="F9" s="53">
        <f>Cartilha!K2103</f>
        <v>290.39999999999998</v>
      </c>
      <c r="G9" s="166">
        <f t="shared" si="0"/>
        <v>8.9999999999999998E-4</v>
      </c>
    </row>
    <row r="10" spans="1:7" ht="13.5" thickBot="1" x14ac:dyDescent="0.25">
      <c r="A10" s="167" t="s">
        <v>1877</v>
      </c>
      <c r="B10" s="168" t="s">
        <v>236</v>
      </c>
      <c r="C10" s="169"/>
      <c r="D10" s="169"/>
      <c r="E10" s="170"/>
      <c r="F10" s="53">
        <v>0</v>
      </c>
      <c r="G10" s="166">
        <f t="shared" si="0"/>
        <v>0</v>
      </c>
    </row>
    <row r="11" spans="1:7" ht="13.5" thickBot="1" x14ac:dyDescent="0.25">
      <c r="A11" s="167" t="s">
        <v>1889</v>
      </c>
      <c r="B11" s="172" t="s">
        <v>1890</v>
      </c>
      <c r="C11" s="173"/>
      <c r="D11" s="173"/>
      <c r="E11" s="170"/>
      <c r="F11" s="53">
        <v>0</v>
      </c>
      <c r="G11" s="166">
        <f t="shared" si="0"/>
        <v>0</v>
      </c>
    </row>
    <row r="12" spans="1:7" ht="13.5" thickBot="1" x14ac:dyDescent="0.25">
      <c r="A12" s="167" t="s">
        <v>1894</v>
      </c>
      <c r="B12" s="172" t="s">
        <v>2193</v>
      </c>
      <c r="C12" s="173"/>
      <c r="D12" s="173"/>
      <c r="E12" s="170"/>
      <c r="F12" s="53">
        <f>Cartilha!K2879</f>
        <v>331142.46999999997</v>
      </c>
      <c r="G12" s="166">
        <f t="shared" si="0"/>
        <v>0.98819999999999997</v>
      </c>
    </row>
    <row r="13" spans="1:7" ht="13.5" thickBot="1" x14ac:dyDescent="0.25">
      <c r="A13" s="167" t="s">
        <v>1949</v>
      </c>
      <c r="B13" s="172" t="s">
        <v>2196</v>
      </c>
      <c r="C13" s="173"/>
      <c r="D13" s="173"/>
      <c r="E13" s="170"/>
      <c r="F13" s="53">
        <v>0</v>
      </c>
      <c r="G13" s="166">
        <f t="shared" si="0"/>
        <v>0</v>
      </c>
    </row>
    <row r="14" spans="1:7" ht="13.5" thickBot="1" x14ac:dyDescent="0.25">
      <c r="A14" s="167" t="s">
        <v>2053</v>
      </c>
      <c r="B14" s="172" t="s">
        <v>2197</v>
      </c>
      <c r="C14" s="173"/>
      <c r="D14" s="173"/>
      <c r="E14" s="170"/>
      <c r="F14" s="53">
        <f>Cartilha!K5913</f>
        <v>633.92000000000007</v>
      </c>
      <c r="G14" s="166">
        <f t="shared" si="0"/>
        <v>1.9E-3</v>
      </c>
    </row>
    <row r="15" spans="1:7" ht="13.5" thickBot="1" x14ac:dyDescent="0.25">
      <c r="A15" s="167" t="s">
        <v>2106</v>
      </c>
      <c r="B15" s="172" t="s">
        <v>2105</v>
      </c>
      <c r="C15" s="173"/>
      <c r="D15" s="173"/>
      <c r="E15" s="170"/>
      <c r="F15" s="53">
        <v>0</v>
      </c>
      <c r="G15" s="166">
        <f t="shared" si="0"/>
        <v>0</v>
      </c>
    </row>
    <row r="16" spans="1:7" ht="13.5" thickBot="1" x14ac:dyDescent="0.25">
      <c r="A16" s="167" t="s">
        <v>2118</v>
      </c>
      <c r="B16" s="172" t="s">
        <v>2122</v>
      </c>
      <c r="C16" s="173"/>
      <c r="D16" s="173"/>
      <c r="E16" s="170"/>
      <c r="F16" s="53">
        <v>0</v>
      </c>
      <c r="G16" s="166">
        <f t="shared" si="0"/>
        <v>0</v>
      </c>
    </row>
    <row r="17" spans="1:7" ht="7.15" customHeight="1" thickBot="1" x14ac:dyDescent="0.25">
      <c r="A17" s="174"/>
      <c r="B17" s="144"/>
      <c r="C17" s="144"/>
      <c r="D17" s="144"/>
      <c r="E17" s="144"/>
      <c r="F17" s="175"/>
      <c r="G17" s="144"/>
    </row>
    <row r="18" spans="1:7" ht="14.45" customHeight="1" thickBot="1" x14ac:dyDescent="0.25">
      <c r="A18" s="176" t="s">
        <v>184</v>
      </c>
      <c r="B18" s="177"/>
      <c r="C18" s="178" t="s">
        <v>251</v>
      </c>
      <c r="D18" s="178"/>
      <c r="E18" s="170">
        <v>0</v>
      </c>
      <c r="F18" s="53">
        <f>SUM(F5:F16)</f>
        <v>335081.64999999997</v>
      </c>
      <c r="G18" s="54">
        <f>SUM(G5:G17)</f>
        <v>1</v>
      </c>
    </row>
    <row r="19" spans="1:7" ht="31.9" customHeight="1" x14ac:dyDescent="0.2">
      <c r="A19" s="179" t="s">
        <v>5807</v>
      </c>
      <c r="B19" s="180"/>
      <c r="D19" s="182" t="s">
        <v>2279</v>
      </c>
      <c r="E19" s="182" t="s">
        <v>2280</v>
      </c>
      <c r="F19" s="183" t="s">
        <v>5808</v>
      </c>
    </row>
    <row r="20" spans="1:7" x14ac:dyDescent="0.2">
      <c r="A20" s="713"/>
      <c r="B20" s="714"/>
      <c r="C20" s="715"/>
      <c r="D20" s="184"/>
      <c r="E20" s="185"/>
      <c r="F20" s="186">
        <f>ROUND(D20*0.5,-0.01)</f>
        <v>0</v>
      </c>
    </row>
    <row r="21" spans="1:7" ht="13.5" thickBot="1" x14ac:dyDescent="0.25">
      <c r="A21" s="187"/>
      <c r="B21" s="188"/>
      <c r="C21" s="189"/>
      <c r="D21" s="189"/>
      <c r="E21" s="189"/>
      <c r="F21" s="190"/>
    </row>
    <row r="24" spans="1:7" x14ac:dyDescent="0.2">
      <c r="A24" s="191" t="s">
        <v>7055</v>
      </c>
    </row>
    <row r="26" spans="1:7" ht="15.75" x14ac:dyDescent="0.25">
      <c r="A26" s="417" t="s">
        <v>7056</v>
      </c>
    </row>
    <row r="27" spans="1:7" ht="15.75" x14ac:dyDescent="0.2">
      <c r="A27" s="416" t="s">
        <v>7057</v>
      </c>
    </row>
    <row r="28" spans="1:7" ht="15" x14ac:dyDescent="0.2">
      <c r="A28" s="416"/>
    </row>
    <row r="29" spans="1:7" ht="15.75" x14ac:dyDescent="0.2">
      <c r="A29" s="418" t="s">
        <v>7058</v>
      </c>
    </row>
    <row r="30" spans="1:7" ht="15.75" x14ac:dyDescent="0.2">
      <c r="A30" s="416" t="s">
        <v>7059</v>
      </c>
    </row>
    <row r="32" spans="1:7" ht="15.75" x14ac:dyDescent="0.2">
      <c r="A32" s="418" t="s">
        <v>7060</v>
      </c>
    </row>
    <row r="33" spans="1:1" ht="15.75" x14ac:dyDescent="0.2">
      <c r="A33" s="420" t="s">
        <v>7061</v>
      </c>
    </row>
    <row r="35" spans="1:1" ht="15.75" x14ac:dyDescent="0.2">
      <c r="A35" s="418" t="s">
        <v>7062</v>
      </c>
    </row>
    <row r="36" spans="1:1" ht="15.75" x14ac:dyDescent="0.2">
      <c r="A36" s="420" t="s">
        <v>7063</v>
      </c>
    </row>
    <row r="37" spans="1:1" ht="15.75" x14ac:dyDescent="0.2">
      <c r="A37" s="419" t="s">
        <v>7064</v>
      </c>
    </row>
    <row r="39" spans="1:1" ht="15.75" x14ac:dyDescent="0.2">
      <c r="A39" s="418" t="s">
        <v>7065</v>
      </c>
    </row>
    <row r="40" spans="1:1" ht="15" x14ac:dyDescent="0.2">
      <c r="A40" s="416" t="s">
        <v>7066</v>
      </c>
    </row>
    <row r="42" spans="1:1" ht="15.75" x14ac:dyDescent="0.2">
      <c r="A42" s="418" t="s">
        <v>7067</v>
      </c>
    </row>
    <row r="43" spans="1:1" ht="15" x14ac:dyDescent="0.2">
      <c r="A43" s="416" t="s">
        <v>7068</v>
      </c>
    </row>
    <row r="45" spans="1:1" ht="15.75" x14ac:dyDescent="0.2">
      <c r="A45" s="418" t="s">
        <v>7069</v>
      </c>
    </row>
    <row r="46" spans="1:1" ht="15" x14ac:dyDescent="0.2">
      <c r="A46" s="416" t="s">
        <v>7070</v>
      </c>
    </row>
  </sheetData>
  <autoFilter ref="A4:F21" xr:uid="{00000000-0009-0000-0000-000003000000}"/>
  <mergeCells count="1">
    <mergeCell ref="A20:C20"/>
  </mergeCells>
  <pageMargins left="1.1811023622047245" right="0.78740157480314965" top="1.1811023622047245" bottom="1.1811023622047245" header="0.51181102362204722" footer="0.51181102362204722"/>
  <pageSetup paperSize="9" scale="90" fitToHeight="0" orientation="landscape" r:id="rId1"/>
  <headerFooter alignWithMargins="0"/>
  <ignoredErrors>
    <ignoredError sqref="G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A402-0FD2-4762-955F-7129ADBA3441}">
  <sheetPr filterMode="1">
    <pageSetUpPr fitToPage="1"/>
  </sheetPr>
  <dimension ref="A1:W7997"/>
  <sheetViews>
    <sheetView showGridLines="0" showZeros="0" topLeftCell="A3238" zoomScale="80" zoomScaleNormal="80" zoomScaleSheetLayoutView="50" workbookViewId="0">
      <selection activeCell="U3547" sqref="U3547"/>
    </sheetView>
  </sheetViews>
  <sheetFormatPr defaultColWidth="13.28515625" defaultRowHeight="11.25" x14ac:dyDescent="0.2"/>
  <cols>
    <col min="1" max="1" width="16" style="393" customWidth="1"/>
    <col min="2" max="2" width="12.42578125" style="393" customWidth="1"/>
    <col min="3" max="3" width="77.140625" style="393" customWidth="1"/>
    <col min="4" max="4" width="7.5703125" style="393" customWidth="1"/>
    <col min="5" max="5" width="10.28515625" style="414" customWidth="1"/>
    <col min="6" max="6" width="10.140625" style="393" bestFit="1" customWidth="1"/>
    <col min="7" max="7" width="10.42578125" style="411" customWidth="1"/>
    <col min="8" max="8" width="10.42578125" style="393" customWidth="1"/>
    <col min="9" max="11" width="15" style="393" customWidth="1"/>
    <col min="12" max="13" width="10.42578125" style="393" customWidth="1"/>
    <col min="14" max="16" width="15" style="393" customWidth="1"/>
    <col min="17" max="19" width="7" style="393" customWidth="1"/>
    <col min="20" max="21" width="13.28515625" style="1" customWidth="1"/>
    <col min="22" max="22" width="13.28515625" style="412" customWidth="1"/>
    <col min="23" max="23" width="0" style="1" hidden="1" customWidth="1"/>
    <col min="24" max="16384" width="13.28515625" style="1"/>
  </cols>
  <sheetData>
    <row r="1" spans="1:22" x14ac:dyDescent="0.2">
      <c r="A1" s="421" t="s">
        <v>7071</v>
      </c>
      <c r="B1" s="421"/>
      <c r="C1" s="421"/>
      <c r="D1" s="421"/>
      <c r="E1" s="422"/>
      <c r="F1" s="421"/>
      <c r="G1" s="421"/>
      <c r="H1" s="421"/>
      <c r="I1" s="421"/>
      <c r="J1" s="421"/>
      <c r="K1" s="421"/>
      <c r="L1" s="421"/>
      <c r="M1" s="421"/>
      <c r="Q1" s="421" t="s">
        <v>7071</v>
      </c>
      <c r="R1" s="421"/>
      <c r="S1" s="421"/>
    </row>
    <row r="2" spans="1:22" x14ac:dyDescent="0.2">
      <c r="G2" s="393"/>
    </row>
    <row r="3" spans="1:22" ht="12" thickBot="1" x14ac:dyDescent="0.25">
      <c r="A3" s="423"/>
      <c r="B3" s="423"/>
      <c r="C3" s="424" t="s">
        <v>7072</v>
      </c>
      <c r="D3" s="425"/>
      <c r="G3" s="393"/>
      <c r="L3" s="423" t="s">
        <v>7072</v>
      </c>
      <c r="M3" s="423"/>
      <c r="O3" s="423"/>
      <c r="P3" s="423" t="s">
        <v>7072</v>
      </c>
    </row>
    <row r="4" spans="1:22" x14ac:dyDescent="0.2">
      <c r="A4" s="430">
        <v>103072</v>
      </c>
      <c r="B4" s="431"/>
      <c r="C4" s="131">
        <v>758976.46999999904</v>
      </c>
      <c r="D4" s="371"/>
      <c r="E4" s="372"/>
      <c r="F4" s="373"/>
      <c r="G4" s="374"/>
      <c r="H4" s="375"/>
      <c r="I4" s="132"/>
      <c r="J4" s="132"/>
      <c r="K4" s="376"/>
      <c r="L4" s="377"/>
      <c r="M4" s="377"/>
      <c r="N4" s="371"/>
      <c r="O4" s="373"/>
      <c r="P4" s="378"/>
      <c r="Q4" s="390"/>
      <c r="R4" s="390"/>
      <c r="S4" s="390"/>
    </row>
    <row r="5" spans="1:22" x14ac:dyDescent="0.2">
      <c r="A5" s="391" t="s">
        <v>185</v>
      </c>
      <c r="B5" s="392"/>
      <c r="D5" s="394" t="s">
        <v>8104</v>
      </c>
      <c r="E5" s="395"/>
      <c r="F5" s="388"/>
      <c r="H5" s="394"/>
      <c r="I5" s="133"/>
      <c r="J5" s="133"/>
      <c r="K5" s="379"/>
      <c r="L5" s="394" t="s">
        <v>8105</v>
      </c>
      <c r="M5" s="396"/>
      <c r="N5" s="397"/>
      <c r="O5" s="398"/>
      <c r="P5" s="379"/>
      <c r="Q5" s="390"/>
      <c r="R5" s="390"/>
      <c r="S5" s="390"/>
    </row>
    <row r="6" spans="1:22" x14ac:dyDescent="0.2">
      <c r="A6" s="432" t="s">
        <v>184</v>
      </c>
      <c r="B6" s="433"/>
      <c r="C6" s="382">
        <v>1622472.98999999</v>
      </c>
      <c r="D6" s="383"/>
      <c r="E6" s="384"/>
      <c r="F6" s="385"/>
      <c r="G6" s="386"/>
      <c r="H6" s="387"/>
      <c r="I6" s="133"/>
      <c r="J6" s="133"/>
      <c r="K6" s="380"/>
      <c r="L6" s="388"/>
      <c r="M6" s="388"/>
      <c r="N6" s="383"/>
      <c r="O6" s="385"/>
      <c r="P6" s="379"/>
      <c r="Q6" s="390"/>
      <c r="R6" s="390"/>
      <c r="S6" s="390"/>
    </row>
    <row r="7" spans="1:22" x14ac:dyDescent="0.2">
      <c r="A7" s="432" t="s">
        <v>184</v>
      </c>
      <c r="B7" s="433"/>
      <c r="C7" s="395" t="s">
        <v>186</v>
      </c>
      <c r="D7" s="399" t="s">
        <v>187</v>
      </c>
      <c r="E7" s="716"/>
      <c r="F7" s="716"/>
      <c r="G7" s="363"/>
      <c r="H7" s="365"/>
      <c r="I7" s="134"/>
      <c r="J7" s="135"/>
      <c r="K7" s="366"/>
      <c r="L7" s="400">
        <f t="shared" ref="L7:L14" si="0">E7</f>
        <v>0</v>
      </c>
      <c r="M7" s="401"/>
      <c r="N7" s="365"/>
      <c r="O7" s="365"/>
      <c r="P7" s="136"/>
      <c r="Q7" s="390"/>
      <c r="R7" s="390"/>
      <c r="S7" s="390"/>
    </row>
    <row r="8" spans="1:22" x14ac:dyDescent="0.2">
      <c r="A8" s="432" t="s">
        <v>184</v>
      </c>
      <c r="B8" s="433"/>
      <c r="C8" s="395" t="s">
        <v>188</v>
      </c>
      <c r="D8" s="399" t="s">
        <v>187</v>
      </c>
      <c r="E8" s="716" t="s">
        <v>172</v>
      </c>
      <c r="F8" s="716"/>
      <c r="G8" s="363"/>
      <c r="H8" s="365"/>
      <c r="I8" s="134"/>
      <c r="J8" s="135"/>
      <c r="K8" s="366"/>
      <c r="L8" s="400" t="str">
        <f t="shared" si="0"/>
        <v>CONSTRUÇÃO CIVIL</v>
      </c>
      <c r="M8" s="402"/>
      <c r="N8" s="365"/>
      <c r="O8" s="365"/>
      <c r="P8" s="136"/>
      <c r="Q8" s="390"/>
      <c r="R8" s="390"/>
      <c r="S8" s="390"/>
    </row>
    <row r="9" spans="1:22" x14ac:dyDescent="0.2">
      <c r="A9" s="432" t="s">
        <v>184</v>
      </c>
      <c r="B9" s="433"/>
      <c r="C9" s="395" t="s">
        <v>173</v>
      </c>
      <c r="D9" s="399" t="s">
        <v>187</v>
      </c>
      <c r="E9" s="716"/>
      <c r="F9" s="716"/>
      <c r="G9" s="363"/>
      <c r="H9" s="365"/>
      <c r="I9" s="134"/>
      <c r="J9" s="135"/>
      <c r="K9" s="366"/>
      <c r="L9" s="400">
        <f t="shared" si="0"/>
        <v>0</v>
      </c>
      <c r="M9" s="401"/>
      <c r="N9" s="365"/>
      <c r="O9" s="365"/>
      <c r="P9" s="136"/>
      <c r="Q9" s="390"/>
      <c r="R9" s="390"/>
      <c r="S9" s="390"/>
    </row>
    <row r="10" spans="1:22" x14ac:dyDescent="0.2">
      <c r="A10" s="432" t="s">
        <v>184</v>
      </c>
      <c r="B10" s="433"/>
      <c r="C10" s="395" t="s">
        <v>174</v>
      </c>
      <c r="D10" s="399" t="s">
        <v>187</v>
      </c>
      <c r="E10" s="716"/>
      <c r="F10" s="716"/>
      <c r="G10" s="363"/>
      <c r="H10" s="365"/>
      <c r="I10" s="134"/>
      <c r="J10" s="135"/>
      <c r="K10" s="366"/>
      <c r="L10" s="400">
        <f t="shared" si="0"/>
        <v>0</v>
      </c>
      <c r="M10" s="401"/>
      <c r="N10" s="365"/>
      <c r="O10" s="365"/>
      <c r="P10" s="136"/>
      <c r="Q10" s="390"/>
      <c r="R10" s="390"/>
      <c r="S10" s="390"/>
    </row>
    <row r="11" spans="1:22" ht="12" thickBot="1" x14ac:dyDescent="0.25">
      <c r="A11" s="381"/>
      <c r="B11" s="389"/>
      <c r="C11" s="395" t="s">
        <v>175</v>
      </c>
      <c r="D11" s="399" t="s">
        <v>187</v>
      </c>
      <c r="E11" s="716"/>
      <c r="F11" s="716"/>
      <c r="G11" s="363"/>
      <c r="H11" s="365"/>
      <c r="I11" s="134"/>
      <c r="J11" s="135"/>
      <c r="K11" s="366"/>
      <c r="L11" s="400">
        <f t="shared" si="0"/>
        <v>0</v>
      </c>
      <c r="M11" s="401"/>
      <c r="N11" s="365"/>
      <c r="O11" s="365"/>
      <c r="P11" s="136"/>
      <c r="Q11" s="390"/>
      <c r="R11" s="390"/>
      <c r="S11" s="390"/>
    </row>
    <row r="12" spans="1:22" ht="12" thickBot="1" x14ac:dyDescent="0.25">
      <c r="A12" s="432" t="s">
        <v>184</v>
      </c>
      <c r="B12" s="433"/>
      <c r="C12" s="395" t="s">
        <v>4076</v>
      </c>
      <c r="D12" s="399" t="s">
        <v>187</v>
      </c>
      <c r="E12" s="403">
        <f>'BDI Edificação'!B17</f>
        <v>0.15279999999999999</v>
      </c>
      <c r="F12" s="404"/>
      <c r="G12" s="363"/>
      <c r="H12" s="365"/>
      <c r="I12" s="134"/>
      <c r="J12" s="135"/>
      <c r="K12" s="366"/>
      <c r="L12" s="403">
        <f>E12</f>
        <v>0.15279999999999999</v>
      </c>
      <c r="M12" s="401"/>
      <c r="N12" s="365"/>
      <c r="O12" s="365"/>
      <c r="P12" s="136"/>
      <c r="Q12" s="390"/>
      <c r="R12" s="390"/>
      <c r="S12" s="390"/>
    </row>
    <row r="13" spans="1:22" ht="12" thickBot="1" x14ac:dyDescent="0.25">
      <c r="A13" s="432" t="s">
        <v>184</v>
      </c>
      <c r="B13" s="433"/>
      <c r="C13" s="395" t="s">
        <v>4077</v>
      </c>
      <c r="D13" s="399" t="s">
        <v>187</v>
      </c>
      <c r="E13" s="403">
        <f>'BDI Edificação'!B15</f>
        <v>0.2384</v>
      </c>
      <c r="F13" s="404"/>
      <c r="G13" s="363"/>
      <c r="H13" s="365"/>
      <c r="I13" s="134"/>
      <c r="J13" s="135"/>
      <c r="K13" s="366"/>
      <c r="L13" s="403">
        <f t="shared" si="0"/>
        <v>0.2384</v>
      </c>
      <c r="M13" s="401"/>
      <c r="N13" s="365"/>
      <c r="O13" s="365"/>
      <c r="P13" s="136"/>
      <c r="Q13" s="390"/>
      <c r="R13" s="390"/>
      <c r="S13" s="390"/>
    </row>
    <row r="14" spans="1:22" ht="12" thickBot="1" x14ac:dyDescent="0.25">
      <c r="A14" s="434" t="s">
        <v>184</v>
      </c>
      <c r="B14" s="435"/>
      <c r="C14" s="405" t="s">
        <v>176</v>
      </c>
      <c r="D14" s="406" t="s">
        <v>187</v>
      </c>
      <c r="E14" s="407"/>
      <c r="F14" s="408"/>
      <c r="G14" s="364"/>
      <c r="H14" s="367"/>
      <c r="I14" s="137"/>
      <c r="J14" s="138"/>
      <c r="K14" s="368"/>
      <c r="L14" s="409">
        <f t="shared" si="0"/>
        <v>0</v>
      </c>
      <c r="M14" s="410"/>
      <c r="N14" s="367"/>
      <c r="O14" s="367"/>
      <c r="P14" s="139"/>
      <c r="Q14" s="390"/>
      <c r="R14" s="390"/>
      <c r="S14" s="390"/>
    </row>
    <row r="15" spans="1:22" s="415" customFormat="1" ht="21" thickBot="1" x14ac:dyDescent="0.35">
      <c r="A15" s="369" t="s">
        <v>126</v>
      </c>
      <c r="B15" s="370"/>
      <c r="C15" s="679"/>
      <c r="D15" s="680"/>
      <c r="E15" s="681"/>
      <c r="F15" s="680"/>
      <c r="G15" s="682"/>
      <c r="H15" s="682"/>
      <c r="I15" s="682"/>
      <c r="J15" s="682"/>
      <c r="K15" s="683"/>
      <c r="L15" s="684"/>
      <c r="M15" s="684"/>
      <c r="N15" s="684"/>
      <c r="O15" s="684"/>
      <c r="P15" s="685"/>
      <c r="Q15" s="686"/>
      <c r="R15" s="686"/>
      <c r="S15" s="686"/>
      <c r="V15" s="426"/>
    </row>
    <row r="16" spans="1:22" x14ac:dyDescent="0.2">
      <c r="A16" s="437" t="s">
        <v>127</v>
      </c>
      <c r="B16" s="438"/>
      <c r="C16" s="439" t="s">
        <v>8110</v>
      </c>
      <c r="D16" s="440"/>
      <c r="E16" s="441"/>
      <c r="F16" s="442"/>
      <c r="G16" s="443"/>
      <c r="H16" s="443"/>
      <c r="I16" s="443"/>
      <c r="J16" s="443"/>
      <c r="K16" s="444"/>
      <c r="L16" s="445"/>
      <c r="M16" s="445"/>
      <c r="N16" s="445"/>
      <c r="O16" s="446" t="s">
        <v>128</v>
      </c>
      <c r="P16" s="447" t="s">
        <v>8112</v>
      </c>
      <c r="Q16" s="436"/>
      <c r="R16" s="436"/>
      <c r="S16" s="436"/>
    </row>
    <row r="17" spans="1:23" ht="12" thickBot="1" x14ac:dyDescent="0.25">
      <c r="A17" s="448" t="s">
        <v>7075</v>
      </c>
      <c r="B17" s="449"/>
      <c r="C17" s="450" t="s">
        <v>8111</v>
      </c>
      <c r="D17" s="451"/>
      <c r="E17" s="452"/>
      <c r="F17" s="453"/>
      <c r="G17" s="454"/>
      <c r="H17" s="454"/>
      <c r="I17" s="454"/>
      <c r="J17" s="454"/>
      <c r="K17" s="455"/>
      <c r="L17" s="456"/>
      <c r="M17" s="456"/>
      <c r="N17" s="456"/>
      <c r="O17" s="457" t="s">
        <v>129</v>
      </c>
      <c r="P17" s="458" t="s">
        <v>8113</v>
      </c>
      <c r="Q17" s="436"/>
      <c r="R17" s="436"/>
      <c r="S17" s="436"/>
    </row>
    <row r="18" spans="1:23" x14ac:dyDescent="0.2">
      <c r="A18" s="459" t="s">
        <v>130</v>
      </c>
      <c r="B18" s="460" t="s">
        <v>7076</v>
      </c>
      <c r="C18" s="461" t="s">
        <v>131</v>
      </c>
      <c r="D18" s="462" t="s">
        <v>132</v>
      </c>
      <c r="E18" s="463" t="s">
        <v>6605</v>
      </c>
      <c r="F18" s="464" t="s">
        <v>5810</v>
      </c>
      <c r="G18" s="465" t="s">
        <v>133</v>
      </c>
      <c r="H18" s="466"/>
      <c r="I18" s="467"/>
      <c r="J18" s="467"/>
      <c r="K18" s="468"/>
      <c r="L18" s="469" t="s">
        <v>134</v>
      </c>
      <c r="M18" s="466"/>
      <c r="N18" s="467"/>
      <c r="O18" s="467"/>
      <c r="P18" s="468"/>
      <c r="Q18" s="470" t="s">
        <v>135</v>
      </c>
      <c r="R18" s="470"/>
      <c r="S18" s="471"/>
    </row>
    <row r="19" spans="1:23" ht="44.25" thickBot="1" x14ac:dyDescent="0.25">
      <c r="A19" s="472" t="s">
        <v>2191</v>
      </c>
      <c r="B19" s="473"/>
      <c r="C19" s="474"/>
      <c r="D19" s="475"/>
      <c r="E19" s="476"/>
      <c r="F19" s="477"/>
      <c r="G19" s="478" t="s">
        <v>136</v>
      </c>
      <c r="H19" s="479" t="s">
        <v>137</v>
      </c>
      <c r="I19" s="480" t="s">
        <v>138</v>
      </c>
      <c r="J19" s="481" t="s">
        <v>139</v>
      </c>
      <c r="K19" s="482" t="s">
        <v>140</v>
      </c>
      <c r="L19" s="478" t="s">
        <v>136</v>
      </c>
      <c r="M19" s="479" t="s">
        <v>137</v>
      </c>
      <c r="N19" s="481" t="s">
        <v>141</v>
      </c>
      <c r="O19" s="481" t="s">
        <v>142</v>
      </c>
      <c r="P19" s="482" t="s">
        <v>140</v>
      </c>
      <c r="Q19" s="483" t="s">
        <v>143</v>
      </c>
      <c r="R19" s="483" t="s">
        <v>144</v>
      </c>
      <c r="S19" s="484" t="s">
        <v>145</v>
      </c>
    </row>
    <row r="20" spans="1:23" ht="12" thickBot="1" x14ac:dyDescent="0.25">
      <c r="A20" s="485">
        <v>1</v>
      </c>
      <c r="B20" s="486"/>
      <c r="C20" s="487" t="s">
        <v>1839</v>
      </c>
      <c r="D20" s="488"/>
      <c r="E20" s="489"/>
      <c r="F20" s="490"/>
      <c r="G20" s="491"/>
      <c r="H20" s="491"/>
      <c r="I20" s="4"/>
      <c r="J20" s="4"/>
      <c r="K20" s="492">
        <f>SUM(J23:J226)</f>
        <v>3014.86</v>
      </c>
      <c r="L20" s="491"/>
      <c r="M20" s="491"/>
      <c r="N20" s="4"/>
      <c r="O20" s="493"/>
      <c r="P20" s="492">
        <f>SUM(O23:O226)</f>
        <v>3014.86</v>
      </c>
      <c r="Q20" s="494" t="str">
        <f>IF(OR(K20&gt;0,P20&gt;0),"X","")</f>
        <v>X</v>
      </c>
      <c r="R20" s="412" t="str">
        <f>IF(Q20="X","x",IF(Q20="xx","x",IF(O20&gt;0,"x","")))</f>
        <v>x</v>
      </c>
      <c r="S20" s="412" t="str">
        <f>IF(Q20="X","x",IF(Q20="xx","x",IF(OR(J20&gt;0,O20&gt;0),"x","")))</f>
        <v>x</v>
      </c>
    </row>
    <row r="21" spans="1:23" hidden="1" x14ac:dyDescent="0.2">
      <c r="A21" s="495" t="s">
        <v>257</v>
      </c>
      <c r="B21" s="496"/>
      <c r="C21" s="497" t="s">
        <v>2143</v>
      </c>
      <c r="D21" s="498"/>
      <c r="E21" s="499"/>
      <c r="F21" s="500"/>
      <c r="G21" s="501"/>
      <c r="H21" s="501"/>
      <c r="I21" s="502"/>
      <c r="J21" s="503"/>
      <c r="K21" s="504"/>
      <c r="L21" s="505"/>
      <c r="M21" s="501"/>
      <c r="N21" s="502"/>
      <c r="O21" s="503"/>
      <c r="P21" s="506"/>
      <c r="Q21" s="494" t="str">
        <f>IF(OR(SUM(J22:J77)&gt;0,SUM(O22:O77)&gt;0),"xx","")</f>
        <v/>
      </c>
      <c r="R21" s="412" t="str">
        <f>IF(Q21="X","x",IF(Q21="xx","x",IF(O21&gt;0,"x","")))</f>
        <v/>
      </c>
      <c r="S21" s="412" t="str">
        <f t="shared" ref="S21:S89" si="1">IF(Q21="X","x",IF(Q21="xx","x",IF(OR(J21&gt;0,O21&gt;0),"x","")))</f>
        <v/>
      </c>
    </row>
    <row r="22" spans="1:23" hidden="1" x14ac:dyDescent="0.2">
      <c r="A22" s="507" t="s">
        <v>2144</v>
      </c>
      <c r="B22" s="508"/>
      <c r="C22" s="497" t="s">
        <v>2289</v>
      </c>
      <c r="D22" s="509"/>
      <c r="E22" s="499"/>
      <c r="F22" s="510"/>
      <c r="G22" s="501"/>
      <c r="H22" s="501"/>
      <c r="I22" s="502"/>
      <c r="J22" s="503"/>
      <c r="K22" s="504"/>
      <c r="L22" s="505"/>
      <c r="M22" s="501"/>
      <c r="N22" s="502"/>
      <c r="O22" s="503"/>
      <c r="P22" s="506"/>
      <c r="Q22" s="494" t="str">
        <f>IF(OR(SUM(J23:J60)&gt;0,SUM(O23:O60)&gt;0),"xx","")</f>
        <v/>
      </c>
      <c r="R22" s="412" t="str">
        <f>IF(Q22="X","x",IF(Q22="xx","x",IF(O22&gt;0,"x","")))</f>
        <v/>
      </c>
      <c r="S22" s="412" t="str">
        <f t="shared" si="1"/>
        <v/>
      </c>
    </row>
    <row r="23" spans="1:23" hidden="1" x14ac:dyDescent="0.2">
      <c r="A23" s="511" t="s">
        <v>7077</v>
      </c>
      <c r="B23" s="512" t="s">
        <v>7078</v>
      </c>
      <c r="C23" s="513" t="s">
        <v>7079</v>
      </c>
      <c r="D23" s="498" t="s">
        <v>171</v>
      </c>
      <c r="E23" s="514">
        <v>311.23</v>
      </c>
      <c r="F23" s="500">
        <f t="shared" ref="F23:F91" si="2">IF(E23=0,0,ROUND(E23*(1+E$13)*(1-E$14),2))</f>
        <v>385.43</v>
      </c>
      <c r="G23" s="515"/>
      <c r="H23" s="516"/>
      <c r="I23" s="517">
        <f t="shared" ref="I23:I59" si="3">IF(ISBLANK(E23),0,ROUND(F23*G23,2))</f>
        <v>0</v>
      </c>
      <c r="J23" s="517">
        <f t="shared" ref="J23:J59" si="4">IF(ISBLANK(G23),0,ROUND(G23*H23,2))</f>
        <v>0</v>
      </c>
      <c r="K23" s="504"/>
      <c r="L23" s="518">
        <f t="shared" ref="L23:M59" si="5">G23</f>
        <v>0</v>
      </c>
      <c r="M23" s="518">
        <f t="shared" si="5"/>
        <v>0</v>
      </c>
      <c r="N23" s="519">
        <f t="shared" ref="N23:N59" si="6">IF(ISBLANK(E23),0,ROUND(F23*L23,2))</f>
        <v>0</v>
      </c>
      <c r="O23" s="519">
        <f t="shared" ref="O23:O59" si="7">IF(ISBLANK(L23),0,ROUND(L23*M23,2))</f>
        <v>0</v>
      </c>
      <c r="P23" s="506"/>
      <c r="Q23" s="494"/>
      <c r="R23" s="412" t="str">
        <f t="shared" ref="R23:R86" si="8">IF(Q23="X","x",IF(Q23="xx","x",IF(O23&gt;0,"x","")))</f>
        <v/>
      </c>
      <c r="S23" s="412" t="str">
        <f t="shared" si="1"/>
        <v/>
      </c>
      <c r="T23" s="427"/>
      <c r="U23" s="429"/>
      <c r="W23" s="6" t="str">
        <f>VLOOKUP(A23,'[3]Cartilha Global'!$A:$A,1,FALSE)</f>
        <v>0030703</v>
      </c>
    </row>
    <row r="24" spans="1:23" hidden="1" x14ac:dyDescent="0.2">
      <c r="A24" s="511" t="s">
        <v>7080</v>
      </c>
      <c r="B24" s="512" t="s">
        <v>7078</v>
      </c>
      <c r="C24" s="513" t="s">
        <v>7081</v>
      </c>
      <c r="D24" s="498" t="s">
        <v>171</v>
      </c>
      <c r="E24" s="514">
        <v>389.08</v>
      </c>
      <c r="F24" s="500">
        <f t="shared" si="2"/>
        <v>481.84</v>
      </c>
      <c r="G24" s="515"/>
      <c r="H24" s="516"/>
      <c r="I24" s="517">
        <f t="shared" si="3"/>
        <v>0</v>
      </c>
      <c r="J24" s="517">
        <f t="shared" si="4"/>
        <v>0</v>
      </c>
      <c r="K24" s="504"/>
      <c r="L24" s="518">
        <f t="shared" si="5"/>
        <v>0</v>
      </c>
      <c r="M24" s="518">
        <f t="shared" si="5"/>
        <v>0</v>
      </c>
      <c r="N24" s="519">
        <f t="shared" si="6"/>
        <v>0</v>
      </c>
      <c r="O24" s="519">
        <f t="shared" si="7"/>
        <v>0</v>
      </c>
      <c r="P24" s="506"/>
      <c r="Q24" s="494"/>
      <c r="R24" s="412" t="str">
        <f t="shared" si="8"/>
        <v/>
      </c>
      <c r="S24" s="412" t="str">
        <f t="shared" si="1"/>
        <v/>
      </c>
      <c r="T24" s="427"/>
      <c r="U24" s="429"/>
      <c r="W24" s="6" t="str">
        <f>VLOOKUP(A24,'[3]Cartilha Global'!$A:$A,1,FALSE)</f>
        <v>0030704</v>
      </c>
    </row>
    <row r="25" spans="1:23" hidden="1" x14ac:dyDescent="0.2">
      <c r="A25" s="511" t="s">
        <v>7082</v>
      </c>
      <c r="B25" s="512" t="s">
        <v>7078</v>
      </c>
      <c r="C25" s="513" t="s">
        <v>7083</v>
      </c>
      <c r="D25" s="498" t="s">
        <v>171</v>
      </c>
      <c r="E25" s="514">
        <v>466.84</v>
      </c>
      <c r="F25" s="500">
        <f t="shared" si="2"/>
        <v>578.13</v>
      </c>
      <c r="G25" s="515"/>
      <c r="H25" s="516"/>
      <c r="I25" s="517">
        <f t="shared" si="3"/>
        <v>0</v>
      </c>
      <c r="J25" s="517">
        <f t="shared" si="4"/>
        <v>0</v>
      </c>
      <c r="K25" s="504"/>
      <c r="L25" s="518">
        <f t="shared" si="5"/>
        <v>0</v>
      </c>
      <c r="M25" s="518">
        <f t="shared" si="5"/>
        <v>0</v>
      </c>
      <c r="N25" s="519">
        <f t="shared" si="6"/>
        <v>0</v>
      </c>
      <c r="O25" s="519">
        <f t="shared" si="7"/>
        <v>0</v>
      </c>
      <c r="P25" s="506"/>
      <c r="Q25" s="494"/>
      <c r="R25" s="412" t="str">
        <f t="shared" si="8"/>
        <v/>
      </c>
      <c r="S25" s="412" t="str">
        <f t="shared" si="1"/>
        <v/>
      </c>
      <c r="T25" s="427"/>
      <c r="U25" s="429"/>
      <c r="W25" s="6" t="str">
        <f>VLOOKUP(A25,'[3]Cartilha Global'!$A:$A,1,FALSE)</f>
        <v>0030705</v>
      </c>
    </row>
    <row r="26" spans="1:23" hidden="1" x14ac:dyDescent="0.2">
      <c r="A26" s="511" t="s">
        <v>7084</v>
      </c>
      <c r="B26" s="512" t="s">
        <v>7078</v>
      </c>
      <c r="C26" s="513" t="s">
        <v>7085</v>
      </c>
      <c r="D26" s="498" t="s">
        <v>171</v>
      </c>
      <c r="E26" s="514">
        <v>583.63</v>
      </c>
      <c r="F26" s="500">
        <f t="shared" si="2"/>
        <v>722.77</v>
      </c>
      <c r="G26" s="515"/>
      <c r="H26" s="516"/>
      <c r="I26" s="517">
        <f t="shared" si="3"/>
        <v>0</v>
      </c>
      <c r="J26" s="517">
        <f t="shared" si="4"/>
        <v>0</v>
      </c>
      <c r="K26" s="504"/>
      <c r="L26" s="518">
        <f t="shared" si="5"/>
        <v>0</v>
      </c>
      <c r="M26" s="518">
        <f t="shared" si="5"/>
        <v>0</v>
      </c>
      <c r="N26" s="519">
        <f t="shared" si="6"/>
        <v>0</v>
      </c>
      <c r="O26" s="519">
        <f t="shared" si="7"/>
        <v>0</v>
      </c>
      <c r="P26" s="506"/>
      <c r="Q26" s="494"/>
      <c r="R26" s="412" t="str">
        <f t="shared" si="8"/>
        <v/>
      </c>
      <c r="S26" s="412" t="str">
        <f t="shared" si="1"/>
        <v/>
      </c>
      <c r="T26" s="427"/>
      <c r="U26" s="429"/>
      <c r="W26" s="6" t="str">
        <f>VLOOKUP(A26,'[3]Cartilha Global'!$A:$A,1,FALSE)</f>
        <v>0030706</v>
      </c>
    </row>
    <row r="27" spans="1:23" hidden="1" x14ac:dyDescent="0.2">
      <c r="A27" s="511" t="s">
        <v>7086</v>
      </c>
      <c r="B27" s="512" t="s">
        <v>7078</v>
      </c>
      <c r="C27" s="513" t="s">
        <v>7087</v>
      </c>
      <c r="D27" s="498" t="s">
        <v>171</v>
      </c>
      <c r="E27" s="514">
        <v>614.77</v>
      </c>
      <c r="F27" s="500">
        <f t="shared" si="2"/>
        <v>761.33</v>
      </c>
      <c r="G27" s="515"/>
      <c r="H27" s="516"/>
      <c r="I27" s="517">
        <f>IF(ISBLANK(E27),0,ROUND(F27*G27,2))</f>
        <v>0</v>
      </c>
      <c r="J27" s="517">
        <f>IF(ISBLANK(G27),0,ROUND(G27*H27,2))</f>
        <v>0</v>
      </c>
      <c r="K27" s="504"/>
      <c r="L27" s="518">
        <f>G27</f>
        <v>0</v>
      </c>
      <c r="M27" s="518">
        <f>H27</f>
        <v>0</v>
      </c>
      <c r="N27" s="519">
        <f>IF(ISBLANK(E27),0,ROUND(F27*L27,2))</f>
        <v>0</v>
      </c>
      <c r="O27" s="519">
        <f>IF(ISBLANK(L27),0,ROUND(L27*M27,2))</f>
        <v>0</v>
      </c>
      <c r="P27" s="506"/>
      <c r="Q27" s="494"/>
      <c r="R27" s="412" t="str">
        <f>IF(Q27="X","x",IF(Q27="xx","x",IF(O27&gt;0,"x","")))</f>
        <v/>
      </c>
      <c r="S27" s="412" t="str">
        <f t="shared" si="1"/>
        <v/>
      </c>
      <c r="T27" s="427"/>
      <c r="U27" s="429"/>
      <c r="W27" s="6" t="str">
        <f>VLOOKUP(A27,'[3]Cartilha Global'!$A:$A,1,FALSE)</f>
        <v>0030707</v>
      </c>
    </row>
    <row r="28" spans="1:23" hidden="1" x14ac:dyDescent="0.2">
      <c r="A28" s="511" t="s">
        <v>7088</v>
      </c>
      <c r="B28" s="512" t="s">
        <v>7078</v>
      </c>
      <c r="C28" s="513" t="s">
        <v>7089</v>
      </c>
      <c r="D28" s="498" t="s">
        <v>171</v>
      </c>
      <c r="E28" s="514">
        <v>778.18</v>
      </c>
      <c r="F28" s="500">
        <f t="shared" si="2"/>
        <v>963.7</v>
      </c>
      <c r="G28" s="515"/>
      <c r="H28" s="516"/>
      <c r="I28" s="517">
        <f t="shared" si="3"/>
        <v>0</v>
      </c>
      <c r="J28" s="517">
        <f t="shared" si="4"/>
        <v>0</v>
      </c>
      <c r="K28" s="504"/>
      <c r="L28" s="518">
        <f t="shared" si="5"/>
        <v>0</v>
      </c>
      <c r="M28" s="518">
        <f t="shared" si="5"/>
        <v>0</v>
      </c>
      <c r="N28" s="519">
        <f t="shared" si="6"/>
        <v>0</v>
      </c>
      <c r="O28" s="519">
        <f t="shared" si="7"/>
        <v>0</v>
      </c>
      <c r="P28" s="506"/>
      <c r="Q28" s="494"/>
      <c r="R28" s="412" t="str">
        <f t="shared" si="8"/>
        <v/>
      </c>
      <c r="S28" s="412" t="str">
        <f t="shared" si="1"/>
        <v/>
      </c>
      <c r="T28" s="427"/>
      <c r="U28" s="429"/>
      <c r="W28" s="6" t="str">
        <f>VLOOKUP(A28,'[3]Cartilha Global'!$A:$A,1,FALSE)</f>
        <v>0030708</v>
      </c>
    </row>
    <row r="29" spans="1:23" hidden="1" x14ac:dyDescent="0.2">
      <c r="A29" s="511" t="s">
        <v>7090</v>
      </c>
      <c r="B29" s="512" t="s">
        <v>7078</v>
      </c>
      <c r="C29" s="513" t="s">
        <v>7091</v>
      </c>
      <c r="D29" s="498" t="s">
        <v>171</v>
      </c>
      <c r="E29" s="514">
        <v>155.61000000000001</v>
      </c>
      <c r="F29" s="500">
        <f t="shared" si="2"/>
        <v>192.71</v>
      </c>
      <c r="G29" s="515"/>
      <c r="H29" s="516"/>
      <c r="I29" s="517">
        <f t="shared" si="3"/>
        <v>0</v>
      </c>
      <c r="J29" s="517">
        <f t="shared" si="4"/>
        <v>0</v>
      </c>
      <c r="K29" s="504"/>
      <c r="L29" s="518">
        <f t="shared" si="5"/>
        <v>0</v>
      </c>
      <c r="M29" s="518">
        <f t="shared" si="5"/>
        <v>0</v>
      </c>
      <c r="N29" s="519">
        <f t="shared" si="6"/>
        <v>0</v>
      </c>
      <c r="O29" s="519">
        <f t="shared" si="7"/>
        <v>0</v>
      </c>
      <c r="P29" s="506"/>
      <c r="Q29" s="494"/>
      <c r="R29" s="412" t="str">
        <f t="shared" si="8"/>
        <v/>
      </c>
      <c r="S29" s="412" t="str">
        <f t="shared" si="1"/>
        <v/>
      </c>
      <c r="T29" s="427"/>
      <c r="U29" s="429"/>
      <c r="W29" s="6" t="str">
        <f>VLOOKUP(A29,'[3]Cartilha Global'!$A:$A,1,FALSE)</f>
        <v>0030709</v>
      </c>
    </row>
    <row r="30" spans="1:23" ht="22.5" hidden="1" x14ac:dyDescent="0.2">
      <c r="A30" s="507">
        <v>97621</v>
      </c>
      <c r="B30" s="512" t="s">
        <v>3144</v>
      </c>
      <c r="C30" s="513" t="s">
        <v>2303</v>
      </c>
      <c r="D30" s="498" t="s">
        <v>171</v>
      </c>
      <c r="E30" s="499">
        <v>117.41</v>
      </c>
      <c r="F30" s="500">
        <f t="shared" si="2"/>
        <v>145.4</v>
      </c>
      <c r="G30" s="515"/>
      <c r="H30" s="516"/>
      <c r="I30" s="517">
        <f t="shared" si="3"/>
        <v>0</v>
      </c>
      <c r="J30" s="517">
        <f t="shared" si="4"/>
        <v>0</v>
      </c>
      <c r="K30" s="504"/>
      <c r="L30" s="518">
        <f t="shared" si="5"/>
        <v>0</v>
      </c>
      <c r="M30" s="518">
        <f t="shared" si="5"/>
        <v>0</v>
      </c>
      <c r="N30" s="519">
        <f t="shared" si="6"/>
        <v>0</v>
      </c>
      <c r="O30" s="519">
        <f t="shared" si="7"/>
        <v>0</v>
      </c>
      <c r="P30" s="506"/>
      <c r="Q30" s="520"/>
      <c r="R30" s="412" t="str">
        <f t="shared" si="8"/>
        <v/>
      </c>
      <c r="S30" s="412" t="str">
        <f t="shared" si="1"/>
        <v/>
      </c>
      <c r="T30" s="427"/>
      <c r="U30" s="429"/>
      <c r="W30" s="6">
        <f>VLOOKUP(A30,'[3]Cartilha Global'!$A:$A,1,FALSE)</f>
        <v>97621</v>
      </c>
    </row>
    <row r="31" spans="1:23" ht="22.5" hidden="1" x14ac:dyDescent="0.2">
      <c r="A31" s="507">
        <v>97622</v>
      </c>
      <c r="B31" s="512" t="s">
        <v>3144</v>
      </c>
      <c r="C31" s="513" t="s">
        <v>2304</v>
      </c>
      <c r="D31" s="498" t="s">
        <v>171</v>
      </c>
      <c r="E31" s="499">
        <v>57.22</v>
      </c>
      <c r="F31" s="500">
        <f t="shared" si="2"/>
        <v>70.86</v>
      </c>
      <c r="G31" s="515"/>
      <c r="H31" s="516"/>
      <c r="I31" s="517">
        <f t="shared" si="3"/>
        <v>0</v>
      </c>
      <c r="J31" s="517">
        <f t="shared" si="4"/>
        <v>0</v>
      </c>
      <c r="K31" s="504"/>
      <c r="L31" s="518">
        <f t="shared" si="5"/>
        <v>0</v>
      </c>
      <c r="M31" s="518">
        <f t="shared" si="5"/>
        <v>0</v>
      </c>
      <c r="N31" s="519">
        <f t="shared" si="6"/>
        <v>0</v>
      </c>
      <c r="O31" s="519">
        <f t="shared" si="7"/>
        <v>0</v>
      </c>
      <c r="P31" s="506"/>
      <c r="Q31" s="520"/>
      <c r="R31" s="412" t="str">
        <f t="shared" si="8"/>
        <v/>
      </c>
      <c r="S31" s="412" t="str">
        <f t="shared" si="1"/>
        <v/>
      </c>
      <c r="T31" s="427"/>
      <c r="U31" s="429"/>
      <c r="W31" s="6">
        <f>VLOOKUP(A31,'[3]Cartilha Global'!$A:$A,1,FALSE)</f>
        <v>97622</v>
      </c>
    </row>
    <row r="32" spans="1:23" hidden="1" x14ac:dyDescent="0.2">
      <c r="A32" s="507">
        <v>97623</v>
      </c>
      <c r="B32" s="512" t="s">
        <v>3144</v>
      </c>
      <c r="C32" s="513" t="s">
        <v>8114</v>
      </c>
      <c r="D32" s="498" t="s">
        <v>171</v>
      </c>
      <c r="E32" s="499">
        <v>175.28</v>
      </c>
      <c r="F32" s="500">
        <f t="shared" si="2"/>
        <v>217.07</v>
      </c>
      <c r="G32" s="515"/>
      <c r="H32" s="516"/>
      <c r="I32" s="517">
        <f t="shared" si="3"/>
        <v>0</v>
      </c>
      <c r="J32" s="517">
        <f t="shared" si="4"/>
        <v>0</v>
      </c>
      <c r="K32" s="504"/>
      <c r="L32" s="518">
        <f t="shared" si="5"/>
        <v>0</v>
      </c>
      <c r="M32" s="518">
        <f t="shared" si="5"/>
        <v>0</v>
      </c>
      <c r="N32" s="519">
        <f t="shared" si="6"/>
        <v>0</v>
      </c>
      <c r="O32" s="519">
        <f t="shared" si="7"/>
        <v>0</v>
      </c>
      <c r="P32" s="506"/>
      <c r="Q32" s="520"/>
      <c r="R32" s="412" t="str">
        <f t="shared" si="8"/>
        <v/>
      </c>
      <c r="S32" s="412" t="str">
        <f t="shared" si="1"/>
        <v/>
      </c>
      <c r="T32" s="427"/>
      <c r="U32" s="429"/>
      <c r="W32" s="6">
        <f>VLOOKUP(A32,'[3]Cartilha Global'!$A:$A,1,FALSE)</f>
        <v>97623</v>
      </c>
    </row>
    <row r="33" spans="1:23" ht="22.5" hidden="1" x14ac:dyDescent="0.2">
      <c r="A33" s="507">
        <v>97624</v>
      </c>
      <c r="B33" s="512" t="s">
        <v>3144</v>
      </c>
      <c r="C33" s="513" t="s">
        <v>2306</v>
      </c>
      <c r="D33" s="498" t="s">
        <v>171</v>
      </c>
      <c r="E33" s="499">
        <v>107.58</v>
      </c>
      <c r="F33" s="500">
        <f t="shared" si="2"/>
        <v>133.22999999999999</v>
      </c>
      <c r="G33" s="515"/>
      <c r="H33" s="516"/>
      <c r="I33" s="517">
        <f t="shared" si="3"/>
        <v>0</v>
      </c>
      <c r="J33" s="517">
        <f t="shared" si="4"/>
        <v>0</v>
      </c>
      <c r="K33" s="504"/>
      <c r="L33" s="518">
        <f t="shared" si="5"/>
        <v>0</v>
      </c>
      <c r="M33" s="518">
        <f t="shared" si="5"/>
        <v>0</v>
      </c>
      <c r="N33" s="519">
        <f t="shared" si="6"/>
        <v>0</v>
      </c>
      <c r="O33" s="519">
        <f t="shared" si="7"/>
        <v>0</v>
      </c>
      <c r="P33" s="506"/>
      <c r="Q33" s="520"/>
      <c r="R33" s="412" t="str">
        <f t="shared" si="8"/>
        <v/>
      </c>
      <c r="S33" s="412" t="str">
        <f t="shared" si="1"/>
        <v/>
      </c>
      <c r="T33" s="427"/>
      <c r="U33" s="429"/>
      <c r="W33" s="6">
        <f>VLOOKUP(A33,'[3]Cartilha Global'!$A:$A,1,FALSE)</f>
        <v>97624</v>
      </c>
    </row>
    <row r="34" spans="1:23" ht="22.5" hidden="1" x14ac:dyDescent="0.2">
      <c r="A34" s="507">
        <v>97625</v>
      </c>
      <c r="B34" s="512" t="s">
        <v>3144</v>
      </c>
      <c r="C34" s="513" t="s">
        <v>2307</v>
      </c>
      <c r="D34" s="498" t="s">
        <v>171</v>
      </c>
      <c r="E34" s="499">
        <v>55.86</v>
      </c>
      <c r="F34" s="500">
        <f t="shared" si="2"/>
        <v>69.180000000000007</v>
      </c>
      <c r="G34" s="515"/>
      <c r="H34" s="516"/>
      <c r="I34" s="517">
        <f t="shared" si="3"/>
        <v>0</v>
      </c>
      <c r="J34" s="517">
        <f t="shared" si="4"/>
        <v>0</v>
      </c>
      <c r="K34" s="504"/>
      <c r="L34" s="518">
        <f t="shared" si="5"/>
        <v>0</v>
      </c>
      <c r="M34" s="518">
        <f t="shared" si="5"/>
        <v>0</v>
      </c>
      <c r="N34" s="519">
        <f t="shared" si="6"/>
        <v>0</v>
      </c>
      <c r="O34" s="519">
        <f t="shared" si="7"/>
        <v>0</v>
      </c>
      <c r="P34" s="506"/>
      <c r="Q34" s="520"/>
      <c r="R34" s="412" t="str">
        <f t="shared" si="8"/>
        <v/>
      </c>
      <c r="S34" s="412" t="str">
        <f t="shared" si="1"/>
        <v/>
      </c>
      <c r="T34" s="427"/>
      <c r="U34" s="429"/>
      <c r="W34" s="6">
        <f>VLOOKUP(A34,'[3]Cartilha Global'!$A:$A,1,FALSE)</f>
        <v>97625</v>
      </c>
    </row>
    <row r="35" spans="1:23" ht="22.5" hidden="1" x14ac:dyDescent="0.2">
      <c r="A35" s="507">
        <v>97626</v>
      </c>
      <c r="B35" s="512" t="s">
        <v>3144</v>
      </c>
      <c r="C35" s="513" t="s">
        <v>2308</v>
      </c>
      <c r="D35" s="498" t="s">
        <v>171</v>
      </c>
      <c r="E35" s="499">
        <v>615.72</v>
      </c>
      <c r="F35" s="500">
        <f t="shared" si="2"/>
        <v>762.51</v>
      </c>
      <c r="G35" s="515"/>
      <c r="H35" s="516"/>
      <c r="I35" s="517">
        <f t="shared" si="3"/>
        <v>0</v>
      </c>
      <c r="J35" s="517">
        <f t="shared" si="4"/>
        <v>0</v>
      </c>
      <c r="K35" s="504"/>
      <c r="L35" s="518">
        <f t="shared" si="5"/>
        <v>0</v>
      </c>
      <c r="M35" s="518">
        <f t="shared" si="5"/>
        <v>0</v>
      </c>
      <c r="N35" s="519">
        <f t="shared" si="6"/>
        <v>0</v>
      </c>
      <c r="O35" s="519">
        <f t="shared" si="7"/>
        <v>0</v>
      </c>
      <c r="P35" s="506"/>
      <c r="Q35" s="520"/>
      <c r="R35" s="412" t="str">
        <f t="shared" si="8"/>
        <v/>
      </c>
      <c r="S35" s="412" t="str">
        <f t="shared" si="1"/>
        <v/>
      </c>
      <c r="T35" s="427"/>
      <c r="U35" s="429"/>
      <c r="W35" s="6">
        <f>VLOOKUP(A35,'[3]Cartilha Global'!$A:$A,1,FALSE)</f>
        <v>97626</v>
      </c>
    </row>
    <row r="36" spans="1:23" ht="22.5" hidden="1" x14ac:dyDescent="0.2">
      <c r="A36" s="507">
        <v>97627</v>
      </c>
      <c r="B36" s="512" t="s">
        <v>3144</v>
      </c>
      <c r="C36" s="513" t="s">
        <v>2309</v>
      </c>
      <c r="D36" s="498" t="s">
        <v>171</v>
      </c>
      <c r="E36" s="499">
        <v>297.39999999999998</v>
      </c>
      <c r="F36" s="500">
        <f t="shared" si="2"/>
        <v>368.3</v>
      </c>
      <c r="G36" s="515"/>
      <c r="H36" s="516"/>
      <c r="I36" s="517">
        <f t="shared" si="3"/>
        <v>0</v>
      </c>
      <c r="J36" s="517">
        <f t="shared" si="4"/>
        <v>0</v>
      </c>
      <c r="K36" s="504"/>
      <c r="L36" s="518">
        <f t="shared" si="5"/>
        <v>0</v>
      </c>
      <c r="M36" s="518">
        <f t="shared" si="5"/>
        <v>0</v>
      </c>
      <c r="N36" s="519">
        <f t="shared" si="6"/>
        <v>0</v>
      </c>
      <c r="O36" s="519">
        <f t="shared" si="7"/>
        <v>0</v>
      </c>
      <c r="P36" s="506"/>
      <c r="Q36" s="520"/>
      <c r="R36" s="412" t="str">
        <f t="shared" si="8"/>
        <v/>
      </c>
      <c r="S36" s="412" t="str">
        <f t="shared" si="1"/>
        <v/>
      </c>
      <c r="T36" s="427"/>
      <c r="U36" s="429"/>
      <c r="W36" s="6">
        <f>VLOOKUP(A36,'[3]Cartilha Global'!$A:$A,1,FALSE)</f>
        <v>97627</v>
      </c>
    </row>
    <row r="37" spans="1:23" hidden="1" x14ac:dyDescent="0.2">
      <c r="A37" s="507">
        <v>97631</v>
      </c>
      <c r="B37" s="512" t="s">
        <v>3144</v>
      </c>
      <c r="C37" s="513" t="s">
        <v>2310</v>
      </c>
      <c r="D37" s="498" t="s">
        <v>170</v>
      </c>
      <c r="E37" s="499">
        <v>3.36</v>
      </c>
      <c r="F37" s="500">
        <f t="shared" si="2"/>
        <v>4.16</v>
      </c>
      <c r="G37" s="515"/>
      <c r="H37" s="516"/>
      <c r="I37" s="517">
        <f t="shared" si="3"/>
        <v>0</v>
      </c>
      <c r="J37" s="517">
        <f t="shared" si="4"/>
        <v>0</v>
      </c>
      <c r="K37" s="504"/>
      <c r="L37" s="518">
        <f t="shared" si="5"/>
        <v>0</v>
      </c>
      <c r="M37" s="518">
        <f t="shared" si="5"/>
        <v>0</v>
      </c>
      <c r="N37" s="519">
        <f t="shared" si="6"/>
        <v>0</v>
      </c>
      <c r="O37" s="519">
        <f t="shared" si="7"/>
        <v>0</v>
      </c>
      <c r="P37" s="506"/>
      <c r="Q37" s="520"/>
      <c r="R37" s="412" t="str">
        <f t="shared" si="8"/>
        <v/>
      </c>
      <c r="S37" s="412" t="str">
        <f t="shared" si="1"/>
        <v/>
      </c>
      <c r="T37" s="427"/>
      <c r="U37" s="429"/>
      <c r="W37" s="6">
        <f>VLOOKUP(A37,'[3]Cartilha Global'!$A:$A,1,FALSE)</f>
        <v>97631</v>
      </c>
    </row>
    <row r="38" spans="1:23" hidden="1" x14ac:dyDescent="0.2">
      <c r="A38" s="507">
        <v>97632</v>
      </c>
      <c r="B38" s="512" t="s">
        <v>3144</v>
      </c>
      <c r="C38" s="513" t="s">
        <v>2311</v>
      </c>
      <c r="D38" s="498" t="s">
        <v>6927</v>
      </c>
      <c r="E38" s="499">
        <v>2.62</v>
      </c>
      <c r="F38" s="500">
        <f t="shared" si="2"/>
        <v>3.24</v>
      </c>
      <c r="G38" s="515"/>
      <c r="H38" s="516"/>
      <c r="I38" s="517">
        <f t="shared" si="3"/>
        <v>0</v>
      </c>
      <c r="J38" s="517">
        <f t="shared" si="4"/>
        <v>0</v>
      </c>
      <c r="K38" s="504"/>
      <c r="L38" s="518">
        <f t="shared" si="5"/>
        <v>0</v>
      </c>
      <c r="M38" s="518">
        <f t="shared" si="5"/>
        <v>0</v>
      </c>
      <c r="N38" s="519">
        <f t="shared" si="6"/>
        <v>0</v>
      </c>
      <c r="O38" s="519">
        <f t="shared" si="7"/>
        <v>0</v>
      </c>
      <c r="P38" s="506"/>
      <c r="Q38" s="520"/>
      <c r="R38" s="412" t="str">
        <f t="shared" si="8"/>
        <v/>
      </c>
      <c r="S38" s="412" t="str">
        <f t="shared" si="1"/>
        <v/>
      </c>
      <c r="T38" s="427"/>
      <c r="U38" s="429"/>
      <c r="W38" s="6">
        <f>VLOOKUP(A38,'[3]Cartilha Global'!$A:$A,1,FALSE)</f>
        <v>97632</v>
      </c>
    </row>
    <row r="39" spans="1:23" ht="22.5" hidden="1" x14ac:dyDescent="0.2">
      <c r="A39" s="507">
        <v>97633</v>
      </c>
      <c r="B39" s="512" t="s">
        <v>3144</v>
      </c>
      <c r="C39" s="513" t="s">
        <v>2312</v>
      </c>
      <c r="D39" s="498" t="s">
        <v>170</v>
      </c>
      <c r="E39" s="499">
        <v>22.94</v>
      </c>
      <c r="F39" s="500">
        <f t="shared" si="2"/>
        <v>28.41</v>
      </c>
      <c r="G39" s="515"/>
      <c r="H39" s="516"/>
      <c r="I39" s="517">
        <f t="shared" si="3"/>
        <v>0</v>
      </c>
      <c r="J39" s="517">
        <f t="shared" si="4"/>
        <v>0</v>
      </c>
      <c r="K39" s="504"/>
      <c r="L39" s="518">
        <f t="shared" si="5"/>
        <v>0</v>
      </c>
      <c r="M39" s="518">
        <f t="shared" si="5"/>
        <v>0</v>
      </c>
      <c r="N39" s="519">
        <f t="shared" si="6"/>
        <v>0</v>
      </c>
      <c r="O39" s="519">
        <f t="shared" si="7"/>
        <v>0</v>
      </c>
      <c r="P39" s="506"/>
      <c r="Q39" s="520"/>
      <c r="R39" s="412" t="str">
        <f t="shared" si="8"/>
        <v/>
      </c>
      <c r="S39" s="412" t="str">
        <f t="shared" si="1"/>
        <v/>
      </c>
      <c r="T39" s="427"/>
      <c r="U39" s="429"/>
      <c r="W39" s="6">
        <f>VLOOKUP(A39,'[3]Cartilha Global'!$A:$A,1,FALSE)</f>
        <v>97633</v>
      </c>
    </row>
    <row r="40" spans="1:23" ht="22.5" hidden="1" x14ac:dyDescent="0.2">
      <c r="A40" s="507">
        <v>97634</v>
      </c>
      <c r="B40" s="512" t="s">
        <v>3144</v>
      </c>
      <c r="C40" s="513" t="s">
        <v>2313</v>
      </c>
      <c r="D40" s="498" t="s">
        <v>170</v>
      </c>
      <c r="E40" s="499">
        <v>12.53</v>
      </c>
      <c r="F40" s="500">
        <f t="shared" si="2"/>
        <v>15.52</v>
      </c>
      <c r="G40" s="515"/>
      <c r="H40" s="516"/>
      <c r="I40" s="517">
        <f t="shared" si="3"/>
        <v>0</v>
      </c>
      <c r="J40" s="517">
        <f t="shared" si="4"/>
        <v>0</v>
      </c>
      <c r="K40" s="504"/>
      <c r="L40" s="518">
        <f t="shared" si="5"/>
        <v>0</v>
      </c>
      <c r="M40" s="518">
        <f t="shared" si="5"/>
        <v>0</v>
      </c>
      <c r="N40" s="519">
        <f t="shared" si="6"/>
        <v>0</v>
      </c>
      <c r="O40" s="519">
        <f t="shared" si="7"/>
        <v>0</v>
      </c>
      <c r="P40" s="506"/>
      <c r="Q40" s="520"/>
      <c r="R40" s="412" t="str">
        <f t="shared" si="8"/>
        <v/>
      </c>
      <c r="S40" s="412" t="str">
        <f t="shared" si="1"/>
        <v/>
      </c>
      <c r="T40" s="427"/>
      <c r="U40" s="429"/>
      <c r="W40" s="6">
        <f>VLOOKUP(A40,'[3]Cartilha Global'!$A:$A,1,FALSE)</f>
        <v>97634</v>
      </c>
    </row>
    <row r="41" spans="1:23" ht="22.5" hidden="1" x14ac:dyDescent="0.2">
      <c r="A41" s="507">
        <v>97635</v>
      </c>
      <c r="B41" s="512" t="s">
        <v>3144</v>
      </c>
      <c r="C41" s="513" t="s">
        <v>2314</v>
      </c>
      <c r="D41" s="498" t="s">
        <v>170</v>
      </c>
      <c r="E41" s="499">
        <v>14.9</v>
      </c>
      <c r="F41" s="500">
        <f t="shared" si="2"/>
        <v>18.45</v>
      </c>
      <c r="G41" s="515"/>
      <c r="H41" s="516"/>
      <c r="I41" s="517">
        <f t="shared" si="3"/>
        <v>0</v>
      </c>
      <c r="J41" s="517">
        <f t="shared" si="4"/>
        <v>0</v>
      </c>
      <c r="K41" s="504"/>
      <c r="L41" s="518">
        <f t="shared" si="5"/>
        <v>0</v>
      </c>
      <c r="M41" s="518">
        <f t="shared" si="5"/>
        <v>0</v>
      </c>
      <c r="N41" s="519">
        <f t="shared" si="6"/>
        <v>0</v>
      </c>
      <c r="O41" s="519">
        <f t="shared" si="7"/>
        <v>0</v>
      </c>
      <c r="P41" s="506"/>
      <c r="Q41" s="520"/>
      <c r="R41" s="412" t="str">
        <f t="shared" si="8"/>
        <v/>
      </c>
      <c r="S41" s="412" t="str">
        <f t="shared" si="1"/>
        <v/>
      </c>
      <c r="T41" s="427"/>
      <c r="U41" s="429"/>
      <c r="W41" s="6">
        <f>VLOOKUP(A41,'[3]Cartilha Global'!$A:$A,1,FALSE)</f>
        <v>97635</v>
      </c>
    </row>
    <row r="42" spans="1:23" ht="22.5" hidden="1" x14ac:dyDescent="0.2">
      <c r="A42" s="507">
        <v>97636</v>
      </c>
      <c r="B42" s="512" t="s">
        <v>3144</v>
      </c>
      <c r="C42" s="513" t="s">
        <v>2315</v>
      </c>
      <c r="D42" s="498" t="s">
        <v>170</v>
      </c>
      <c r="E42" s="499">
        <v>19.14</v>
      </c>
      <c r="F42" s="500">
        <f t="shared" si="2"/>
        <v>23.7</v>
      </c>
      <c r="G42" s="515"/>
      <c r="H42" s="516"/>
      <c r="I42" s="517">
        <f t="shared" si="3"/>
        <v>0</v>
      </c>
      <c r="J42" s="517">
        <f t="shared" si="4"/>
        <v>0</v>
      </c>
      <c r="K42" s="504"/>
      <c r="L42" s="518">
        <f t="shared" si="5"/>
        <v>0</v>
      </c>
      <c r="M42" s="518">
        <f t="shared" si="5"/>
        <v>0</v>
      </c>
      <c r="N42" s="519">
        <f t="shared" si="6"/>
        <v>0</v>
      </c>
      <c r="O42" s="519">
        <f t="shared" si="7"/>
        <v>0</v>
      </c>
      <c r="P42" s="506"/>
      <c r="Q42" s="520"/>
      <c r="R42" s="412" t="str">
        <f t="shared" si="8"/>
        <v/>
      </c>
      <c r="S42" s="412" t="str">
        <f t="shared" si="1"/>
        <v/>
      </c>
      <c r="T42" s="427"/>
      <c r="U42" s="429"/>
      <c r="W42" s="6">
        <f>VLOOKUP(A42,'[3]Cartilha Global'!$A:$A,1,FALSE)</f>
        <v>97636</v>
      </c>
    </row>
    <row r="43" spans="1:23" ht="22.5" hidden="1" x14ac:dyDescent="0.2">
      <c r="A43" s="507">
        <v>97637</v>
      </c>
      <c r="B43" s="512" t="s">
        <v>3144</v>
      </c>
      <c r="C43" s="513" t="s">
        <v>2316</v>
      </c>
      <c r="D43" s="498" t="s">
        <v>170</v>
      </c>
      <c r="E43" s="499">
        <v>2.8</v>
      </c>
      <c r="F43" s="500">
        <f t="shared" si="2"/>
        <v>3.47</v>
      </c>
      <c r="G43" s="515"/>
      <c r="H43" s="516"/>
      <c r="I43" s="517">
        <f t="shared" si="3"/>
        <v>0</v>
      </c>
      <c r="J43" s="517">
        <f t="shared" si="4"/>
        <v>0</v>
      </c>
      <c r="K43" s="504"/>
      <c r="L43" s="518">
        <f t="shared" si="5"/>
        <v>0</v>
      </c>
      <c r="M43" s="518">
        <f t="shared" si="5"/>
        <v>0</v>
      </c>
      <c r="N43" s="519">
        <f t="shared" si="6"/>
        <v>0</v>
      </c>
      <c r="O43" s="519">
        <f t="shared" si="7"/>
        <v>0</v>
      </c>
      <c r="P43" s="506"/>
      <c r="Q43" s="520"/>
      <c r="R43" s="412" t="str">
        <f t="shared" si="8"/>
        <v/>
      </c>
      <c r="S43" s="412" t="str">
        <f t="shared" si="1"/>
        <v/>
      </c>
      <c r="T43" s="427"/>
      <c r="U43" s="429"/>
      <c r="W43" s="6">
        <f>VLOOKUP(A43,'[3]Cartilha Global'!$A:$A,1,FALSE)</f>
        <v>97637</v>
      </c>
    </row>
    <row r="44" spans="1:23" ht="22.5" hidden="1" x14ac:dyDescent="0.2">
      <c r="A44" s="507">
        <v>97638</v>
      </c>
      <c r="B44" s="512" t="s">
        <v>3144</v>
      </c>
      <c r="C44" s="513" t="s">
        <v>2317</v>
      </c>
      <c r="D44" s="498" t="s">
        <v>170</v>
      </c>
      <c r="E44" s="499">
        <v>8.16</v>
      </c>
      <c r="F44" s="500">
        <f t="shared" si="2"/>
        <v>10.11</v>
      </c>
      <c r="G44" s="515"/>
      <c r="H44" s="516"/>
      <c r="I44" s="517">
        <f t="shared" si="3"/>
        <v>0</v>
      </c>
      <c r="J44" s="517">
        <f t="shared" si="4"/>
        <v>0</v>
      </c>
      <c r="K44" s="504"/>
      <c r="L44" s="518">
        <f t="shared" si="5"/>
        <v>0</v>
      </c>
      <c r="M44" s="518">
        <f t="shared" si="5"/>
        <v>0</v>
      </c>
      <c r="N44" s="519">
        <f t="shared" si="6"/>
        <v>0</v>
      </c>
      <c r="O44" s="519">
        <f t="shared" si="7"/>
        <v>0</v>
      </c>
      <c r="P44" s="506"/>
      <c r="Q44" s="520"/>
      <c r="R44" s="412" t="str">
        <f t="shared" si="8"/>
        <v/>
      </c>
      <c r="S44" s="412" t="str">
        <f t="shared" si="1"/>
        <v/>
      </c>
      <c r="T44" s="427"/>
      <c r="U44" s="429"/>
      <c r="W44" s="6">
        <f>VLOOKUP(A44,'[3]Cartilha Global'!$A:$A,1,FALSE)</f>
        <v>97638</v>
      </c>
    </row>
    <row r="45" spans="1:23" ht="22.5" hidden="1" x14ac:dyDescent="0.2">
      <c r="A45" s="507">
        <v>97639</v>
      </c>
      <c r="B45" s="512" t="s">
        <v>3144</v>
      </c>
      <c r="C45" s="513" t="s">
        <v>2318</v>
      </c>
      <c r="D45" s="498" t="s">
        <v>170</v>
      </c>
      <c r="E45" s="499">
        <v>20.28</v>
      </c>
      <c r="F45" s="500">
        <f t="shared" si="2"/>
        <v>25.11</v>
      </c>
      <c r="G45" s="515"/>
      <c r="H45" s="516"/>
      <c r="I45" s="517">
        <f t="shared" si="3"/>
        <v>0</v>
      </c>
      <c r="J45" s="517">
        <f t="shared" si="4"/>
        <v>0</v>
      </c>
      <c r="K45" s="504"/>
      <c r="L45" s="518">
        <f t="shared" si="5"/>
        <v>0</v>
      </c>
      <c r="M45" s="518">
        <f t="shared" si="5"/>
        <v>0</v>
      </c>
      <c r="N45" s="519">
        <f t="shared" si="6"/>
        <v>0</v>
      </c>
      <c r="O45" s="519">
        <f t="shared" si="7"/>
        <v>0</v>
      </c>
      <c r="P45" s="506"/>
      <c r="Q45" s="520"/>
      <c r="R45" s="412" t="str">
        <f t="shared" si="8"/>
        <v/>
      </c>
      <c r="S45" s="412" t="str">
        <f t="shared" si="1"/>
        <v/>
      </c>
      <c r="T45" s="427"/>
      <c r="U45" s="429"/>
      <c r="W45" s="6">
        <f>VLOOKUP(A45,'[3]Cartilha Global'!$A:$A,1,FALSE)</f>
        <v>97639</v>
      </c>
    </row>
    <row r="46" spans="1:23" ht="22.5" hidden="1" x14ac:dyDescent="0.2">
      <c r="A46" s="507">
        <v>97640</v>
      </c>
      <c r="B46" s="512" t="s">
        <v>3144</v>
      </c>
      <c r="C46" s="513" t="s">
        <v>2319</v>
      </c>
      <c r="D46" s="498" t="s">
        <v>170</v>
      </c>
      <c r="E46" s="499">
        <v>1.76</v>
      </c>
      <c r="F46" s="500">
        <f t="shared" si="2"/>
        <v>2.1800000000000002</v>
      </c>
      <c r="G46" s="515"/>
      <c r="H46" s="516"/>
      <c r="I46" s="517">
        <f t="shared" si="3"/>
        <v>0</v>
      </c>
      <c r="J46" s="517">
        <f t="shared" si="4"/>
        <v>0</v>
      </c>
      <c r="K46" s="504"/>
      <c r="L46" s="518">
        <f t="shared" si="5"/>
        <v>0</v>
      </c>
      <c r="M46" s="518">
        <f t="shared" si="5"/>
        <v>0</v>
      </c>
      <c r="N46" s="519">
        <f t="shared" si="6"/>
        <v>0</v>
      </c>
      <c r="O46" s="519">
        <f t="shared" si="7"/>
        <v>0</v>
      </c>
      <c r="P46" s="506"/>
      <c r="Q46" s="520"/>
      <c r="R46" s="412" t="str">
        <f t="shared" si="8"/>
        <v/>
      </c>
      <c r="S46" s="412" t="str">
        <f t="shared" si="1"/>
        <v/>
      </c>
      <c r="T46" s="427"/>
      <c r="U46" s="429"/>
      <c r="W46" s="6">
        <f>VLOOKUP(A46,'[3]Cartilha Global'!$A:$A,1,FALSE)</f>
        <v>97640</v>
      </c>
    </row>
    <row r="47" spans="1:23" hidden="1" x14ac:dyDescent="0.2">
      <c r="A47" s="507">
        <v>97641</v>
      </c>
      <c r="B47" s="512" t="s">
        <v>3144</v>
      </c>
      <c r="C47" s="513" t="s">
        <v>2320</v>
      </c>
      <c r="D47" s="498" t="s">
        <v>170</v>
      </c>
      <c r="E47" s="499">
        <v>4.99</v>
      </c>
      <c r="F47" s="500">
        <f t="shared" si="2"/>
        <v>6.18</v>
      </c>
      <c r="G47" s="515"/>
      <c r="H47" s="516"/>
      <c r="I47" s="517">
        <f t="shared" si="3"/>
        <v>0</v>
      </c>
      <c r="J47" s="517">
        <f t="shared" si="4"/>
        <v>0</v>
      </c>
      <c r="K47" s="504"/>
      <c r="L47" s="518">
        <f t="shared" si="5"/>
        <v>0</v>
      </c>
      <c r="M47" s="518">
        <f t="shared" si="5"/>
        <v>0</v>
      </c>
      <c r="N47" s="519">
        <f t="shared" si="6"/>
        <v>0</v>
      </c>
      <c r="O47" s="519">
        <f t="shared" si="7"/>
        <v>0</v>
      </c>
      <c r="P47" s="506"/>
      <c r="Q47" s="520"/>
      <c r="R47" s="412" t="str">
        <f t="shared" si="8"/>
        <v/>
      </c>
      <c r="S47" s="412" t="str">
        <f t="shared" si="1"/>
        <v/>
      </c>
      <c r="T47" s="427"/>
      <c r="U47" s="429"/>
      <c r="W47" s="6">
        <f>VLOOKUP(A47,'[3]Cartilha Global'!$A:$A,1,FALSE)</f>
        <v>97641</v>
      </c>
    </row>
    <row r="48" spans="1:23" ht="22.5" hidden="1" x14ac:dyDescent="0.2">
      <c r="A48" s="507">
        <v>97642</v>
      </c>
      <c r="B48" s="512" t="s">
        <v>3144</v>
      </c>
      <c r="C48" s="513" t="s">
        <v>2321</v>
      </c>
      <c r="D48" s="498" t="s">
        <v>170</v>
      </c>
      <c r="E48" s="499">
        <v>3.16</v>
      </c>
      <c r="F48" s="500">
        <f t="shared" si="2"/>
        <v>3.91</v>
      </c>
      <c r="G48" s="515"/>
      <c r="H48" s="516"/>
      <c r="I48" s="517">
        <f t="shared" si="3"/>
        <v>0</v>
      </c>
      <c r="J48" s="517">
        <f t="shared" si="4"/>
        <v>0</v>
      </c>
      <c r="K48" s="504"/>
      <c r="L48" s="518">
        <f t="shared" si="5"/>
        <v>0</v>
      </c>
      <c r="M48" s="518">
        <f t="shared" si="5"/>
        <v>0</v>
      </c>
      <c r="N48" s="519">
        <f t="shared" si="6"/>
        <v>0</v>
      </c>
      <c r="O48" s="519">
        <f t="shared" si="7"/>
        <v>0</v>
      </c>
      <c r="P48" s="506"/>
      <c r="Q48" s="520"/>
      <c r="R48" s="412" t="str">
        <f t="shared" si="8"/>
        <v/>
      </c>
      <c r="S48" s="412" t="str">
        <f t="shared" si="1"/>
        <v/>
      </c>
      <c r="T48" s="427"/>
      <c r="U48" s="429"/>
      <c r="W48" s="6">
        <f>VLOOKUP(A48,'[3]Cartilha Global'!$A:$A,1,FALSE)</f>
        <v>97642</v>
      </c>
    </row>
    <row r="49" spans="1:23" ht="22.5" hidden="1" x14ac:dyDescent="0.2">
      <c r="A49" s="507">
        <v>97643</v>
      </c>
      <c r="B49" s="512" t="s">
        <v>3144</v>
      </c>
      <c r="C49" s="513" t="s">
        <v>2322</v>
      </c>
      <c r="D49" s="498" t="s">
        <v>170</v>
      </c>
      <c r="E49" s="499">
        <v>24.88</v>
      </c>
      <c r="F49" s="500">
        <f t="shared" si="2"/>
        <v>30.81</v>
      </c>
      <c r="G49" s="515"/>
      <c r="H49" s="516"/>
      <c r="I49" s="517">
        <f t="shared" si="3"/>
        <v>0</v>
      </c>
      <c r="J49" s="517">
        <f t="shared" si="4"/>
        <v>0</v>
      </c>
      <c r="K49" s="504"/>
      <c r="L49" s="518">
        <f t="shared" si="5"/>
        <v>0</v>
      </c>
      <c r="M49" s="518">
        <f t="shared" si="5"/>
        <v>0</v>
      </c>
      <c r="N49" s="519">
        <f t="shared" si="6"/>
        <v>0</v>
      </c>
      <c r="O49" s="519">
        <f t="shared" si="7"/>
        <v>0</v>
      </c>
      <c r="P49" s="506"/>
      <c r="Q49" s="520"/>
      <c r="R49" s="412" t="str">
        <f t="shared" si="8"/>
        <v/>
      </c>
      <c r="S49" s="412" t="str">
        <f t="shared" si="1"/>
        <v/>
      </c>
      <c r="T49" s="427"/>
      <c r="U49" s="429"/>
      <c r="W49" s="6">
        <f>VLOOKUP(A49,'[3]Cartilha Global'!$A:$A,1,FALSE)</f>
        <v>97643</v>
      </c>
    </row>
    <row r="50" spans="1:23" hidden="1" x14ac:dyDescent="0.2">
      <c r="A50" s="507">
        <v>97644</v>
      </c>
      <c r="B50" s="512" t="s">
        <v>3144</v>
      </c>
      <c r="C50" s="513" t="s">
        <v>2323</v>
      </c>
      <c r="D50" s="498" t="s">
        <v>170</v>
      </c>
      <c r="E50" s="499">
        <v>9.3699999999999992</v>
      </c>
      <c r="F50" s="500">
        <f t="shared" si="2"/>
        <v>11.6</v>
      </c>
      <c r="G50" s="515"/>
      <c r="H50" s="516"/>
      <c r="I50" s="517">
        <f t="shared" si="3"/>
        <v>0</v>
      </c>
      <c r="J50" s="517">
        <f t="shared" si="4"/>
        <v>0</v>
      </c>
      <c r="K50" s="504"/>
      <c r="L50" s="518">
        <f t="shared" si="5"/>
        <v>0</v>
      </c>
      <c r="M50" s="518">
        <f t="shared" si="5"/>
        <v>0</v>
      </c>
      <c r="N50" s="519">
        <f t="shared" si="6"/>
        <v>0</v>
      </c>
      <c r="O50" s="519">
        <f t="shared" si="7"/>
        <v>0</v>
      </c>
      <c r="P50" s="506"/>
      <c r="Q50" s="520"/>
      <c r="R50" s="412" t="str">
        <f t="shared" si="8"/>
        <v/>
      </c>
      <c r="S50" s="412" t="str">
        <f t="shared" si="1"/>
        <v/>
      </c>
      <c r="T50" s="427"/>
      <c r="U50" s="429"/>
      <c r="W50" s="6">
        <f>VLOOKUP(A50,'[3]Cartilha Global'!$A:$A,1,FALSE)</f>
        <v>97644</v>
      </c>
    </row>
    <row r="51" spans="1:23" hidden="1" x14ac:dyDescent="0.2">
      <c r="A51" s="507">
        <v>97645</v>
      </c>
      <c r="B51" s="512" t="s">
        <v>3144</v>
      </c>
      <c r="C51" s="513" t="s">
        <v>2324</v>
      </c>
      <c r="D51" s="498" t="s">
        <v>170</v>
      </c>
      <c r="E51" s="499">
        <v>34.89</v>
      </c>
      <c r="F51" s="500">
        <f t="shared" si="2"/>
        <v>43.21</v>
      </c>
      <c r="G51" s="515"/>
      <c r="H51" s="516"/>
      <c r="I51" s="517">
        <f t="shared" si="3"/>
        <v>0</v>
      </c>
      <c r="J51" s="517">
        <f t="shared" si="4"/>
        <v>0</v>
      </c>
      <c r="K51" s="504"/>
      <c r="L51" s="518">
        <f t="shared" si="5"/>
        <v>0</v>
      </c>
      <c r="M51" s="518">
        <f t="shared" si="5"/>
        <v>0</v>
      </c>
      <c r="N51" s="519">
        <f t="shared" si="6"/>
        <v>0</v>
      </c>
      <c r="O51" s="519">
        <f t="shared" si="7"/>
        <v>0</v>
      </c>
      <c r="P51" s="506"/>
      <c r="Q51" s="520"/>
      <c r="R51" s="412" t="str">
        <f t="shared" si="8"/>
        <v/>
      </c>
      <c r="S51" s="412" t="str">
        <f t="shared" si="1"/>
        <v/>
      </c>
      <c r="T51" s="427"/>
      <c r="U51" s="429"/>
      <c r="W51" s="6">
        <f>VLOOKUP(A51,'[3]Cartilha Global'!$A:$A,1,FALSE)</f>
        <v>97645</v>
      </c>
    </row>
    <row r="52" spans="1:23" ht="22.5" hidden="1" x14ac:dyDescent="0.2">
      <c r="A52" s="507">
        <v>97648</v>
      </c>
      <c r="B52" s="512" t="s">
        <v>3144</v>
      </c>
      <c r="C52" s="513" t="s">
        <v>2325</v>
      </c>
      <c r="D52" s="498" t="s">
        <v>170</v>
      </c>
      <c r="E52" s="499">
        <v>2.0099999999999998</v>
      </c>
      <c r="F52" s="500">
        <f t="shared" si="2"/>
        <v>2.4900000000000002</v>
      </c>
      <c r="G52" s="515"/>
      <c r="H52" s="516"/>
      <c r="I52" s="517">
        <f t="shared" si="3"/>
        <v>0</v>
      </c>
      <c r="J52" s="517">
        <f t="shared" si="4"/>
        <v>0</v>
      </c>
      <c r="K52" s="504"/>
      <c r="L52" s="518">
        <f t="shared" si="5"/>
        <v>0</v>
      </c>
      <c r="M52" s="518">
        <f t="shared" si="5"/>
        <v>0</v>
      </c>
      <c r="N52" s="519">
        <f t="shared" si="6"/>
        <v>0</v>
      </c>
      <c r="O52" s="519">
        <f t="shared" si="7"/>
        <v>0</v>
      </c>
      <c r="P52" s="506"/>
      <c r="Q52" s="520"/>
      <c r="R52" s="412" t="str">
        <f t="shared" si="8"/>
        <v/>
      </c>
      <c r="S52" s="412" t="str">
        <f t="shared" si="1"/>
        <v/>
      </c>
      <c r="T52" s="427"/>
      <c r="U52" s="429"/>
      <c r="W52" s="6">
        <f>VLOOKUP(A52,'[3]Cartilha Global'!$A:$A,1,FALSE)</f>
        <v>97648</v>
      </c>
    </row>
    <row r="53" spans="1:23" ht="22.5" hidden="1" x14ac:dyDescent="0.2">
      <c r="A53" s="507">
        <v>97660</v>
      </c>
      <c r="B53" s="512" t="s">
        <v>3144</v>
      </c>
      <c r="C53" s="513" t="s">
        <v>2326</v>
      </c>
      <c r="D53" s="498" t="s">
        <v>169</v>
      </c>
      <c r="E53" s="499">
        <v>0.67</v>
      </c>
      <c r="F53" s="500">
        <f t="shared" si="2"/>
        <v>0.83</v>
      </c>
      <c r="G53" s="515"/>
      <c r="H53" s="516"/>
      <c r="I53" s="517">
        <f t="shared" si="3"/>
        <v>0</v>
      </c>
      <c r="J53" s="517">
        <f t="shared" si="4"/>
        <v>0</v>
      </c>
      <c r="K53" s="504"/>
      <c r="L53" s="518">
        <f t="shared" si="5"/>
        <v>0</v>
      </c>
      <c r="M53" s="518">
        <f t="shared" si="5"/>
        <v>0</v>
      </c>
      <c r="N53" s="519">
        <f t="shared" si="6"/>
        <v>0</v>
      </c>
      <c r="O53" s="519">
        <f t="shared" si="7"/>
        <v>0</v>
      </c>
      <c r="P53" s="506"/>
      <c r="Q53" s="520"/>
      <c r="R53" s="412" t="str">
        <f t="shared" si="8"/>
        <v/>
      </c>
      <c r="S53" s="412" t="str">
        <f t="shared" si="1"/>
        <v/>
      </c>
      <c r="T53" s="427"/>
      <c r="U53" s="429"/>
      <c r="W53" s="6">
        <f>VLOOKUP(A53,'[3]Cartilha Global'!$A:$A,1,FALSE)</f>
        <v>97660</v>
      </c>
    </row>
    <row r="54" spans="1:23" hidden="1" x14ac:dyDescent="0.2">
      <c r="A54" s="507">
        <v>97661</v>
      </c>
      <c r="B54" s="512" t="s">
        <v>3144</v>
      </c>
      <c r="C54" s="513" t="s">
        <v>2327</v>
      </c>
      <c r="D54" s="498" t="s">
        <v>6927</v>
      </c>
      <c r="E54" s="499">
        <v>0.68</v>
      </c>
      <c r="F54" s="500">
        <f t="shared" si="2"/>
        <v>0.84</v>
      </c>
      <c r="G54" s="515"/>
      <c r="H54" s="516"/>
      <c r="I54" s="517">
        <f t="shared" si="3"/>
        <v>0</v>
      </c>
      <c r="J54" s="517">
        <f t="shared" si="4"/>
        <v>0</v>
      </c>
      <c r="K54" s="504"/>
      <c r="L54" s="518">
        <f t="shared" si="5"/>
        <v>0</v>
      </c>
      <c r="M54" s="518">
        <f t="shared" si="5"/>
        <v>0</v>
      </c>
      <c r="N54" s="519">
        <f t="shared" si="6"/>
        <v>0</v>
      </c>
      <c r="O54" s="519">
        <f t="shared" si="7"/>
        <v>0</v>
      </c>
      <c r="P54" s="506"/>
      <c r="Q54" s="520"/>
      <c r="R54" s="412" t="str">
        <f t="shared" si="8"/>
        <v/>
      </c>
      <c r="S54" s="412" t="str">
        <f t="shared" si="1"/>
        <v/>
      </c>
      <c r="T54" s="427"/>
      <c r="U54" s="429"/>
      <c r="W54" s="6">
        <f>VLOOKUP(A54,'[3]Cartilha Global'!$A:$A,1,FALSE)</f>
        <v>97661</v>
      </c>
    </row>
    <row r="55" spans="1:23" ht="22.5" hidden="1" x14ac:dyDescent="0.2">
      <c r="A55" s="507">
        <v>97662</v>
      </c>
      <c r="B55" s="512" t="s">
        <v>3144</v>
      </c>
      <c r="C55" s="513" t="s">
        <v>2328</v>
      </c>
      <c r="D55" s="498" t="s">
        <v>6927</v>
      </c>
      <c r="E55" s="499">
        <v>0.49</v>
      </c>
      <c r="F55" s="500">
        <f t="shared" si="2"/>
        <v>0.61</v>
      </c>
      <c r="G55" s="515"/>
      <c r="H55" s="516"/>
      <c r="I55" s="517">
        <f t="shared" si="3"/>
        <v>0</v>
      </c>
      <c r="J55" s="517">
        <f t="shared" si="4"/>
        <v>0</v>
      </c>
      <c r="K55" s="504"/>
      <c r="L55" s="518">
        <f t="shared" si="5"/>
        <v>0</v>
      </c>
      <c r="M55" s="518">
        <f t="shared" si="5"/>
        <v>0</v>
      </c>
      <c r="N55" s="519">
        <f t="shared" si="6"/>
        <v>0</v>
      </c>
      <c r="O55" s="519">
        <f t="shared" si="7"/>
        <v>0</v>
      </c>
      <c r="P55" s="506"/>
      <c r="Q55" s="520"/>
      <c r="R55" s="412" t="str">
        <f t="shared" si="8"/>
        <v/>
      </c>
      <c r="S55" s="412" t="str">
        <f t="shared" si="1"/>
        <v/>
      </c>
      <c r="T55" s="427"/>
      <c r="U55" s="429"/>
      <c r="W55" s="6">
        <f>VLOOKUP(A55,'[3]Cartilha Global'!$A:$A,1,FALSE)</f>
        <v>97662</v>
      </c>
    </row>
    <row r="56" spans="1:23" hidden="1" x14ac:dyDescent="0.2">
      <c r="A56" s="507">
        <v>97663</v>
      </c>
      <c r="B56" s="512" t="s">
        <v>3144</v>
      </c>
      <c r="C56" s="513" t="s">
        <v>2329</v>
      </c>
      <c r="D56" s="498" t="s">
        <v>169</v>
      </c>
      <c r="E56" s="499">
        <v>12.41</v>
      </c>
      <c r="F56" s="500">
        <f t="shared" si="2"/>
        <v>15.37</v>
      </c>
      <c r="G56" s="515"/>
      <c r="H56" s="516"/>
      <c r="I56" s="517">
        <f t="shared" si="3"/>
        <v>0</v>
      </c>
      <c r="J56" s="517">
        <f t="shared" si="4"/>
        <v>0</v>
      </c>
      <c r="K56" s="504"/>
      <c r="L56" s="518">
        <f t="shared" si="5"/>
        <v>0</v>
      </c>
      <c r="M56" s="518">
        <f t="shared" si="5"/>
        <v>0</v>
      </c>
      <c r="N56" s="519">
        <f t="shared" si="6"/>
        <v>0</v>
      </c>
      <c r="O56" s="519">
        <f t="shared" si="7"/>
        <v>0</v>
      </c>
      <c r="P56" s="506"/>
      <c r="Q56" s="520"/>
      <c r="R56" s="412" t="str">
        <f t="shared" si="8"/>
        <v/>
      </c>
      <c r="S56" s="412" t="str">
        <f t="shared" si="1"/>
        <v/>
      </c>
      <c r="T56" s="427"/>
      <c r="U56" s="429"/>
      <c r="W56" s="6">
        <f>VLOOKUP(A56,'[3]Cartilha Global'!$A:$A,1,FALSE)</f>
        <v>97663</v>
      </c>
    </row>
    <row r="57" spans="1:23" hidden="1" x14ac:dyDescent="0.2">
      <c r="A57" s="507">
        <v>97664</v>
      </c>
      <c r="B57" s="512" t="s">
        <v>3144</v>
      </c>
      <c r="C57" s="513" t="s">
        <v>2330</v>
      </c>
      <c r="D57" s="498" t="s">
        <v>169</v>
      </c>
      <c r="E57" s="499">
        <v>1.54</v>
      </c>
      <c r="F57" s="500">
        <f t="shared" si="2"/>
        <v>1.91</v>
      </c>
      <c r="G57" s="515"/>
      <c r="H57" s="516"/>
      <c r="I57" s="517">
        <f t="shared" si="3"/>
        <v>0</v>
      </c>
      <c r="J57" s="517">
        <f t="shared" si="4"/>
        <v>0</v>
      </c>
      <c r="K57" s="504"/>
      <c r="L57" s="518">
        <f t="shared" si="5"/>
        <v>0</v>
      </c>
      <c r="M57" s="518">
        <f t="shared" si="5"/>
        <v>0</v>
      </c>
      <c r="N57" s="519">
        <f t="shared" si="6"/>
        <v>0</v>
      </c>
      <c r="O57" s="519">
        <f t="shared" si="7"/>
        <v>0</v>
      </c>
      <c r="P57" s="506"/>
      <c r="Q57" s="520"/>
      <c r="R57" s="412" t="str">
        <f t="shared" si="8"/>
        <v/>
      </c>
      <c r="S57" s="412" t="str">
        <f t="shared" si="1"/>
        <v/>
      </c>
      <c r="T57" s="427"/>
      <c r="U57" s="429"/>
      <c r="W57" s="6">
        <f>VLOOKUP(A57,'[3]Cartilha Global'!$A:$A,1,FALSE)</f>
        <v>97664</v>
      </c>
    </row>
    <row r="58" spans="1:23" hidden="1" x14ac:dyDescent="0.2">
      <c r="A58" s="507">
        <v>97665</v>
      </c>
      <c r="B58" s="512" t="s">
        <v>3144</v>
      </c>
      <c r="C58" s="513" t="s">
        <v>2331</v>
      </c>
      <c r="D58" s="498" t="s">
        <v>169</v>
      </c>
      <c r="E58" s="499">
        <v>1.3</v>
      </c>
      <c r="F58" s="500">
        <f t="shared" si="2"/>
        <v>1.61</v>
      </c>
      <c r="G58" s="515"/>
      <c r="H58" s="516"/>
      <c r="I58" s="517">
        <f t="shared" si="3"/>
        <v>0</v>
      </c>
      <c r="J58" s="517">
        <f t="shared" si="4"/>
        <v>0</v>
      </c>
      <c r="K58" s="504"/>
      <c r="L58" s="518">
        <f t="shared" si="5"/>
        <v>0</v>
      </c>
      <c r="M58" s="518">
        <f t="shared" si="5"/>
        <v>0</v>
      </c>
      <c r="N58" s="519">
        <f t="shared" si="6"/>
        <v>0</v>
      </c>
      <c r="O58" s="519">
        <f t="shared" si="7"/>
        <v>0</v>
      </c>
      <c r="P58" s="506"/>
      <c r="Q58" s="520"/>
      <c r="R58" s="412" t="str">
        <f t="shared" si="8"/>
        <v/>
      </c>
      <c r="S58" s="412" t="str">
        <f t="shared" si="1"/>
        <v/>
      </c>
      <c r="T58" s="427"/>
      <c r="U58" s="429"/>
      <c r="W58" s="6">
        <f>VLOOKUP(A58,'[3]Cartilha Global'!$A:$A,1,FALSE)</f>
        <v>97665</v>
      </c>
    </row>
    <row r="59" spans="1:23" hidden="1" x14ac:dyDescent="0.2">
      <c r="A59" s="507">
        <v>97666</v>
      </c>
      <c r="B59" s="512" t="s">
        <v>3144</v>
      </c>
      <c r="C59" s="513" t="s">
        <v>2332</v>
      </c>
      <c r="D59" s="498" t="s">
        <v>169</v>
      </c>
      <c r="E59" s="499">
        <v>9.0399999999999991</v>
      </c>
      <c r="F59" s="500">
        <f t="shared" si="2"/>
        <v>11.2</v>
      </c>
      <c r="G59" s="515"/>
      <c r="H59" s="516"/>
      <c r="I59" s="517">
        <f t="shared" si="3"/>
        <v>0</v>
      </c>
      <c r="J59" s="517">
        <f t="shared" si="4"/>
        <v>0</v>
      </c>
      <c r="K59" s="504"/>
      <c r="L59" s="518">
        <f t="shared" si="5"/>
        <v>0</v>
      </c>
      <c r="M59" s="518">
        <f t="shared" si="5"/>
        <v>0</v>
      </c>
      <c r="N59" s="519">
        <f t="shared" si="6"/>
        <v>0</v>
      </c>
      <c r="O59" s="519">
        <f t="shared" si="7"/>
        <v>0</v>
      </c>
      <c r="P59" s="506"/>
      <c r="Q59" s="520"/>
      <c r="R59" s="412" t="str">
        <f t="shared" si="8"/>
        <v/>
      </c>
      <c r="S59" s="412" t="str">
        <f t="shared" si="1"/>
        <v/>
      </c>
      <c r="T59" s="427"/>
      <c r="U59" s="429"/>
      <c r="W59" s="6">
        <f>VLOOKUP(A59,'[3]Cartilha Global'!$A:$A,1,FALSE)</f>
        <v>97666</v>
      </c>
    </row>
    <row r="60" spans="1:23" hidden="1" x14ac:dyDescent="0.2">
      <c r="A60" s="507">
        <v>400000</v>
      </c>
      <c r="B60" s="521" t="s">
        <v>7092</v>
      </c>
      <c r="C60" s="513" t="s">
        <v>5811</v>
      </c>
      <c r="D60" s="498" t="s">
        <v>146</v>
      </c>
      <c r="E60" s="499">
        <v>1.05</v>
      </c>
      <c r="F60" s="500">
        <f t="shared" si="2"/>
        <v>1.3</v>
      </c>
      <c r="G60" s="515"/>
      <c r="H60" s="516"/>
      <c r="I60" s="517">
        <f>IF(ISBLANK(E60),0,ROUND(F60*G60,2))</f>
        <v>0</v>
      </c>
      <c r="J60" s="517">
        <f>IF(ISBLANK(G60),0,ROUND(G60*H60,2))</f>
        <v>0</v>
      </c>
      <c r="K60" s="504"/>
      <c r="L60" s="518">
        <f>G60</f>
        <v>0</v>
      </c>
      <c r="M60" s="518">
        <f>H60</f>
        <v>0</v>
      </c>
      <c r="N60" s="519">
        <f>IF(ISBLANK(E60),0,ROUND(F60*L60,2))</f>
        <v>0</v>
      </c>
      <c r="O60" s="519">
        <f>IF(ISBLANK(L60),0,ROUND(L60*M60,2))</f>
        <v>0</v>
      </c>
      <c r="P60" s="506"/>
      <c r="Q60" s="520"/>
      <c r="R60" s="412" t="str">
        <f t="shared" si="8"/>
        <v/>
      </c>
      <c r="S60" s="412" t="str">
        <f t="shared" si="1"/>
        <v/>
      </c>
      <c r="T60" s="427"/>
      <c r="U60" s="429"/>
      <c r="W60" s="6">
        <f>VLOOKUP(A60,'[3]Cartilha Global'!$A:$A,1,FALSE)</f>
        <v>400000</v>
      </c>
    </row>
    <row r="61" spans="1:23" hidden="1" x14ac:dyDescent="0.2">
      <c r="A61" s="507" t="s">
        <v>2145</v>
      </c>
      <c r="B61" s="512"/>
      <c r="C61" s="497" t="s">
        <v>183</v>
      </c>
      <c r="D61" s="498"/>
      <c r="E61" s="499"/>
      <c r="F61" s="500">
        <f t="shared" si="2"/>
        <v>0</v>
      </c>
      <c r="G61" s="501"/>
      <c r="H61" s="501"/>
      <c r="I61" s="502"/>
      <c r="J61" s="503"/>
      <c r="K61" s="504"/>
      <c r="L61" s="505"/>
      <c r="M61" s="501"/>
      <c r="N61" s="502"/>
      <c r="O61" s="503"/>
      <c r="P61" s="506"/>
      <c r="Q61" s="494" t="str">
        <f>IF(OR(SUM(J62:J68)&gt;0,SUM(O62:O68)&gt;0),"xx","")</f>
        <v/>
      </c>
      <c r="R61" s="412" t="str">
        <f t="shared" si="8"/>
        <v/>
      </c>
      <c r="S61" s="412" t="str">
        <f t="shared" si="1"/>
        <v/>
      </c>
      <c r="T61" s="427"/>
      <c r="U61" s="429"/>
      <c r="W61" s="6" t="str">
        <f>VLOOKUP(A61,'[3]Cartilha Global'!$A:$A,1,FALSE)</f>
        <v>1.1.2</v>
      </c>
    </row>
    <row r="62" spans="1:23" hidden="1" x14ac:dyDescent="0.2">
      <c r="A62" s="507">
        <v>99058</v>
      </c>
      <c r="B62" s="512" t="s">
        <v>3144</v>
      </c>
      <c r="C62" s="513" t="s">
        <v>2608</v>
      </c>
      <c r="D62" s="498" t="s">
        <v>169</v>
      </c>
      <c r="E62" s="499">
        <v>7.84</v>
      </c>
      <c r="F62" s="500">
        <f t="shared" si="2"/>
        <v>9.7100000000000009</v>
      </c>
      <c r="G62" s="515"/>
      <c r="H62" s="516"/>
      <c r="I62" s="517">
        <f>IF(ISBLANK(E62),0,ROUND(F62*G62,2))</f>
        <v>0</v>
      </c>
      <c r="J62" s="517">
        <f>IF(ISBLANK(G62),0,ROUND(G62*H62,2))</f>
        <v>0</v>
      </c>
      <c r="K62" s="504"/>
      <c r="L62" s="518">
        <f t="shared" ref="L62:M68" si="9">G62</f>
        <v>0</v>
      </c>
      <c r="M62" s="518">
        <f t="shared" si="9"/>
        <v>0</v>
      </c>
      <c r="N62" s="519">
        <f>IF(ISBLANK(E62),0,ROUND(F62*L62,2))</f>
        <v>0</v>
      </c>
      <c r="O62" s="519">
        <f>IF(ISBLANK(L62),0,ROUND(L62*M62,2))</f>
        <v>0</v>
      </c>
      <c r="P62" s="506"/>
      <c r="Q62" s="520"/>
      <c r="R62" s="412" t="str">
        <f t="shared" si="8"/>
        <v/>
      </c>
      <c r="S62" s="412" t="str">
        <f t="shared" si="1"/>
        <v/>
      </c>
      <c r="T62" s="427"/>
      <c r="U62" s="429"/>
      <c r="W62" s="6">
        <f>VLOOKUP(A62,'[3]Cartilha Global'!$A:$A,1,FALSE)</f>
        <v>99058</v>
      </c>
    </row>
    <row r="63" spans="1:23" ht="22.5" hidden="1" x14ac:dyDescent="0.2">
      <c r="A63" s="507">
        <v>99059</v>
      </c>
      <c r="B63" s="512" t="s">
        <v>3144</v>
      </c>
      <c r="C63" s="513" t="s">
        <v>3160</v>
      </c>
      <c r="D63" s="498" t="s">
        <v>6927</v>
      </c>
      <c r="E63" s="499">
        <v>62.63</v>
      </c>
      <c r="F63" s="500">
        <f t="shared" si="2"/>
        <v>77.56</v>
      </c>
      <c r="G63" s="515"/>
      <c r="H63" s="516"/>
      <c r="I63" s="517">
        <f>IF(ISBLANK(E63),0,ROUND(F63*G63,2))</f>
        <v>0</v>
      </c>
      <c r="J63" s="517">
        <f>IF(ISBLANK(G63),0,ROUND(G63*H63,2))</f>
        <v>0</v>
      </c>
      <c r="K63" s="504"/>
      <c r="L63" s="518">
        <f t="shared" si="9"/>
        <v>0</v>
      </c>
      <c r="M63" s="518">
        <f t="shared" si="9"/>
        <v>0</v>
      </c>
      <c r="N63" s="519">
        <f>IF(ISBLANK(E63),0,ROUND(F63*L63,2))</f>
        <v>0</v>
      </c>
      <c r="O63" s="519">
        <f>IF(ISBLANK(L63),0,ROUND(L63*M63,2))</f>
        <v>0</v>
      </c>
      <c r="P63" s="506"/>
      <c r="Q63" s="520"/>
      <c r="R63" s="412" t="str">
        <f t="shared" si="8"/>
        <v/>
      </c>
      <c r="S63" s="412" t="str">
        <f t="shared" si="1"/>
        <v/>
      </c>
      <c r="T63" s="427"/>
      <c r="U63" s="429"/>
      <c r="W63" s="6">
        <f>VLOOKUP(A63,'[3]Cartilha Global'!$A:$A,1,FALSE)</f>
        <v>99059</v>
      </c>
    </row>
    <row r="64" spans="1:23" hidden="1" x14ac:dyDescent="0.2">
      <c r="A64" s="507">
        <v>99063</v>
      </c>
      <c r="B64" s="512" t="s">
        <v>3144</v>
      </c>
      <c r="C64" s="513" t="s">
        <v>2609</v>
      </c>
      <c r="D64" s="498" t="s">
        <v>6927</v>
      </c>
      <c r="E64" s="499">
        <v>5.64</v>
      </c>
      <c r="F64" s="500">
        <f t="shared" si="2"/>
        <v>6.98</v>
      </c>
      <c r="G64" s="515"/>
      <c r="H64" s="516"/>
      <c r="I64" s="517">
        <f>IF(ISBLANK(E64),0,ROUND(F64*G64,2))</f>
        <v>0</v>
      </c>
      <c r="J64" s="517">
        <f>IF(ISBLANK(G64),0,ROUND(G64*H64,2))</f>
        <v>0</v>
      </c>
      <c r="K64" s="504"/>
      <c r="L64" s="518">
        <f t="shared" si="9"/>
        <v>0</v>
      </c>
      <c r="M64" s="518">
        <f t="shared" si="9"/>
        <v>0</v>
      </c>
      <c r="N64" s="519">
        <f>IF(ISBLANK(E64),0,ROUND(F64*L64,2))</f>
        <v>0</v>
      </c>
      <c r="O64" s="519">
        <f>IF(ISBLANK(L64),0,ROUND(L64*M64,2))</f>
        <v>0</v>
      </c>
      <c r="P64" s="506"/>
      <c r="Q64" s="520"/>
      <c r="R64" s="412" t="str">
        <f t="shared" si="8"/>
        <v/>
      </c>
      <c r="S64" s="412" t="str">
        <f t="shared" si="1"/>
        <v/>
      </c>
      <c r="T64" s="427"/>
      <c r="U64" s="429"/>
      <c r="W64" s="6">
        <f>VLOOKUP(A64,'[3]Cartilha Global'!$A:$A,1,FALSE)</f>
        <v>99063</v>
      </c>
    </row>
    <row r="65" spans="1:23" hidden="1" x14ac:dyDescent="0.2">
      <c r="A65" s="507">
        <v>99064</v>
      </c>
      <c r="B65" s="512" t="s">
        <v>3144</v>
      </c>
      <c r="C65" s="513" t="s">
        <v>2610</v>
      </c>
      <c r="D65" s="498" t="s">
        <v>6927</v>
      </c>
      <c r="E65" s="499">
        <v>0.39</v>
      </c>
      <c r="F65" s="500">
        <f t="shared" si="2"/>
        <v>0.48</v>
      </c>
      <c r="G65" s="515"/>
      <c r="H65" s="516"/>
      <c r="I65" s="517">
        <f t="shared" ref="I65:I67" si="10">IF(ISBLANK(E65),0,ROUND(F65*G65,2))</f>
        <v>0</v>
      </c>
      <c r="J65" s="517">
        <f t="shared" ref="J65:J67" si="11">IF(ISBLANK(G65),0,ROUND(G65*H65,2))</f>
        <v>0</v>
      </c>
      <c r="K65" s="504"/>
      <c r="L65" s="518">
        <f t="shared" si="9"/>
        <v>0</v>
      </c>
      <c r="M65" s="518">
        <f t="shared" si="9"/>
        <v>0</v>
      </c>
      <c r="N65" s="519">
        <f t="shared" ref="N65:N67" si="12">IF(ISBLANK(E65),0,ROUND(F65*L65,2))</f>
        <v>0</v>
      </c>
      <c r="O65" s="519">
        <f t="shared" ref="O65:O67" si="13">IF(ISBLANK(L65),0,ROUND(L65*M65,2))</f>
        <v>0</v>
      </c>
      <c r="P65" s="506"/>
      <c r="Q65" s="520"/>
      <c r="R65" s="412" t="str">
        <f t="shared" si="8"/>
        <v/>
      </c>
      <c r="S65" s="412" t="str">
        <f t="shared" si="1"/>
        <v/>
      </c>
      <c r="T65" s="427"/>
      <c r="U65" s="429"/>
      <c r="W65" s="6">
        <f>VLOOKUP(A65,'[3]Cartilha Global'!$A:$A,1,FALSE)</f>
        <v>99064</v>
      </c>
    </row>
    <row r="66" spans="1:23" hidden="1" x14ac:dyDescent="0.2">
      <c r="A66" s="507">
        <v>99060</v>
      </c>
      <c r="B66" s="512" t="s">
        <v>3144</v>
      </c>
      <c r="C66" s="513" t="s">
        <v>6606</v>
      </c>
      <c r="D66" s="498" t="s">
        <v>169</v>
      </c>
      <c r="E66" s="499">
        <v>172.62</v>
      </c>
      <c r="F66" s="500">
        <f t="shared" si="2"/>
        <v>213.77</v>
      </c>
      <c r="G66" s="515"/>
      <c r="H66" s="516"/>
      <c r="I66" s="517">
        <f t="shared" si="10"/>
        <v>0</v>
      </c>
      <c r="J66" s="517">
        <f t="shared" si="11"/>
        <v>0</v>
      </c>
      <c r="K66" s="504"/>
      <c r="L66" s="518">
        <f t="shared" si="9"/>
        <v>0</v>
      </c>
      <c r="M66" s="518">
        <f t="shared" si="9"/>
        <v>0</v>
      </c>
      <c r="N66" s="519">
        <f t="shared" si="12"/>
        <v>0</v>
      </c>
      <c r="O66" s="519">
        <f t="shared" si="13"/>
        <v>0</v>
      </c>
      <c r="P66" s="506"/>
      <c r="Q66" s="520"/>
      <c r="R66" s="412" t="str">
        <f t="shared" si="8"/>
        <v/>
      </c>
      <c r="S66" s="412" t="str">
        <f t="shared" si="1"/>
        <v/>
      </c>
      <c r="T66" s="427"/>
      <c r="U66" s="429"/>
      <c r="W66" s="6" t="e">
        <f>VLOOKUP(A66,'[3]Cartilha Global'!$A:$A,1,FALSE)</f>
        <v>#N/A</v>
      </c>
    </row>
    <row r="67" spans="1:23" hidden="1" x14ac:dyDescent="0.2">
      <c r="A67" s="507">
        <v>99061</v>
      </c>
      <c r="B67" s="512" t="s">
        <v>3144</v>
      </c>
      <c r="C67" s="513" t="s">
        <v>6607</v>
      </c>
      <c r="D67" s="498" t="s">
        <v>169</v>
      </c>
      <c r="E67" s="499">
        <v>112.92</v>
      </c>
      <c r="F67" s="500">
        <f t="shared" si="2"/>
        <v>139.84</v>
      </c>
      <c r="G67" s="515"/>
      <c r="H67" s="516"/>
      <c r="I67" s="517">
        <f t="shared" si="10"/>
        <v>0</v>
      </c>
      <c r="J67" s="517">
        <f t="shared" si="11"/>
        <v>0</v>
      </c>
      <c r="K67" s="504"/>
      <c r="L67" s="518">
        <f t="shared" si="9"/>
        <v>0</v>
      </c>
      <c r="M67" s="518">
        <f t="shared" si="9"/>
        <v>0</v>
      </c>
      <c r="N67" s="519">
        <f t="shared" si="12"/>
        <v>0</v>
      </c>
      <c r="O67" s="519">
        <f t="shared" si="13"/>
        <v>0</v>
      </c>
      <c r="P67" s="506"/>
      <c r="Q67" s="520"/>
      <c r="R67" s="412" t="str">
        <f t="shared" si="8"/>
        <v/>
      </c>
      <c r="S67" s="412" t="str">
        <f t="shared" si="1"/>
        <v/>
      </c>
      <c r="T67" s="427"/>
      <c r="U67" s="429"/>
      <c r="W67" s="6" t="e">
        <f>VLOOKUP(A67,'[3]Cartilha Global'!$A:$A,1,FALSE)</f>
        <v>#N/A</v>
      </c>
    </row>
    <row r="68" spans="1:23" hidden="1" x14ac:dyDescent="0.2">
      <c r="A68" s="507">
        <v>99062</v>
      </c>
      <c r="B68" s="512" t="s">
        <v>3144</v>
      </c>
      <c r="C68" s="513" t="s">
        <v>6608</v>
      </c>
      <c r="D68" s="498" t="s">
        <v>169</v>
      </c>
      <c r="E68" s="499">
        <v>2.62</v>
      </c>
      <c r="F68" s="500">
        <f t="shared" si="2"/>
        <v>3.24</v>
      </c>
      <c r="G68" s="515"/>
      <c r="H68" s="516"/>
      <c r="I68" s="517">
        <f>IF(ISBLANK(E68),0,ROUND(F68*G68,2))</f>
        <v>0</v>
      </c>
      <c r="J68" s="517">
        <f>IF(ISBLANK(G68),0,ROUND(G68*H68,2))</f>
        <v>0</v>
      </c>
      <c r="K68" s="504"/>
      <c r="L68" s="518">
        <f t="shared" si="9"/>
        <v>0</v>
      </c>
      <c r="M68" s="518">
        <f t="shared" si="9"/>
        <v>0</v>
      </c>
      <c r="N68" s="519">
        <f>IF(ISBLANK(E68),0,ROUND(F68*L68,2))</f>
        <v>0</v>
      </c>
      <c r="O68" s="519">
        <f>IF(ISBLANK(L68),0,ROUND(L68*M68,2))</f>
        <v>0</v>
      </c>
      <c r="P68" s="506"/>
      <c r="Q68" s="520"/>
      <c r="R68" s="412" t="str">
        <f t="shared" si="8"/>
        <v/>
      </c>
      <c r="S68" s="412" t="str">
        <f t="shared" si="1"/>
        <v/>
      </c>
      <c r="T68" s="427"/>
      <c r="U68" s="429"/>
      <c r="W68" s="6" t="e">
        <f>VLOOKUP(A68,'[3]Cartilha Global'!$A:$A,1,FALSE)</f>
        <v>#N/A</v>
      </c>
    </row>
    <row r="69" spans="1:23" hidden="1" x14ac:dyDescent="0.2">
      <c r="A69" s="507" t="s">
        <v>2146</v>
      </c>
      <c r="B69" s="512"/>
      <c r="C69" s="497" t="s">
        <v>178</v>
      </c>
      <c r="D69" s="498"/>
      <c r="E69" s="499"/>
      <c r="F69" s="500">
        <f t="shared" si="2"/>
        <v>0</v>
      </c>
      <c r="G69" s="501"/>
      <c r="H69" s="501"/>
      <c r="I69" s="502"/>
      <c r="J69" s="503"/>
      <c r="K69" s="504"/>
      <c r="L69" s="505"/>
      <c r="M69" s="501"/>
      <c r="N69" s="502"/>
      <c r="O69" s="503"/>
      <c r="P69" s="506"/>
      <c r="Q69" s="494" t="str">
        <f>IF(OR(SUM(J70:J75)&gt;0,SUM(O70:O75)&gt;0),"xx","")</f>
        <v/>
      </c>
      <c r="R69" s="412" t="str">
        <f t="shared" si="8"/>
        <v/>
      </c>
      <c r="S69" s="412" t="str">
        <f t="shared" si="1"/>
        <v/>
      </c>
      <c r="T69" s="427"/>
      <c r="U69" s="429"/>
      <c r="W69" s="6" t="str">
        <f>VLOOKUP(A69,'[3]Cartilha Global'!$A:$A,1,FALSE)</f>
        <v>1.1.3</v>
      </c>
    </row>
    <row r="70" spans="1:23" hidden="1" x14ac:dyDescent="0.2">
      <c r="A70" s="507">
        <v>97062</v>
      </c>
      <c r="B70" s="512" t="s">
        <v>3144</v>
      </c>
      <c r="C70" s="513" t="s">
        <v>2283</v>
      </c>
      <c r="D70" s="498" t="s">
        <v>170</v>
      </c>
      <c r="E70" s="499">
        <v>6.54</v>
      </c>
      <c r="F70" s="500">
        <f t="shared" si="2"/>
        <v>8.1</v>
      </c>
      <c r="G70" s="515"/>
      <c r="H70" s="516"/>
      <c r="I70" s="517">
        <f>IF(ISBLANK(E70),0,ROUND(F70*G70,2))</f>
        <v>0</v>
      </c>
      <c r="J70" s="517">
        <f>IF(ISBLANK(G70),0,ROUND(G70*H70,2))</f>
        <v>0</v>
      </c>
      <c r="K70" s="504"/>
      <c r="L70" s="518">
        <f t="shared" ref="L70:M75" si="14">G70</f>
        <v>0</v>
      </c>
      <c r="M70" s="518">
        <f t="shared" si="14"/>
        <v>0</v>
      </c>
      <c r="N70" s="519">
        <f>IF(ISBLANK(E70),0,ROUND(F70*L70,2))</f>
        <v>0</v>
      </c>
      <c r="O70" s="519">
        <f>IF(ISBLANK(L70),0,ROUND(L70*M70,2))</f>
        <v>0</v>
      </c>
      <c r="P70" s="506"/>
      <c r="Q70" s="520"/>
      <c r="R70" s="412" t="str">
        <f t="shared" si="8"/>
        <v/>
      </c>
      <c r="S70" s="412" t="str">
        <f t="shared" si="1"/>
        <v/>
      </c>
      <c r="T70" s="427"/>
      <c r="U70" s="429"/>
      <c r="W70" s="6">
        <f>VLOOKUP(A70,'[3]Cartilha Global'!$A:$A,1,FALSE)</f>
        <v>97062</v>
      </c>
    </row>
    <row r="71" spans="1:23" ht="22.5" hidden="1" x14ac:dyDescent="0.2">
      <c r="A71" s="507">
        <v>97066</v>
      </c>
      <c r="B71" s="512" t="s">
        <v>3144</v>
      </c>
      <c r="C71" s="513" t="s">
        <v>6609</v>
      </c>
      <c r="D71" s="498" t="s">
        <v>170</v>
      </c>
      <c r="E71" s="499">
        <v>98.34</v>
      </c>
      <c r="F71" s="500">
        <f t="shared" si="2"/>
        <v>121.78</v>
      </c>
      <c r="G71" s="515"/>
      <c r="H71" s="516"/>
      <c r="I71" s="517">
        <f t="shared" ref="I71:I74" si="15">IF(ISBLANK(E71),0,ROUND(F71*G71,2))</f>
        <v>0</v>
      </c>
      <c r="J71" s="517">
        <f t="shared" ref="J71:J74" si="16">IF(ISBLANK(G71),0,ROUND(G71*H71,2))</f>
        <v>0</v>
      </c>
      <c r="K71" s="504"/>
      <c r="L71" s="518">
        <f t="shared" si="14"/>
        <v>0</v>
      </c>
      <c r="M71" s="518">
        <f t="shared" si="14"/>
        <v>0</v>
      </c>
      <c r="N71" s="519">
        <f t="shared" ref="N71:N74" si="17">IF(ISBLANK(E71),0,ROUND(F71*L71,2))</f>
        <v>0</v>
      </c>
      <c r="O71" s="519">
        <f t="shared" ref="O71:O74" si="18">IF(ISBLANK(L71),0,ROUND(L71*M71,2))</f>
        <v>0</v>
      </c>
      <c r="P71" s="506"/>
      <c r="Q71" s="520"/>
      <c r="R71" s="412" t="str">
        <f t="shared" si="8"/>
        <v/>
      </c>
      <c r="S71" s="412" t="str">
        <f t="shared" si="1"/>
        <v/>
      </c>
      <c r="T71" s="427"/>
      <c r="U71" s="429"/>
      <c r="W71" s="6" t="e">
        <f>VLOOKUP(A71,'[3]Cartilha Global'!$A:$A,1,FALSE)</f>
        <v>#N/A</v>
      </c>
    </row>
    <row r="72" spans="1:23" ht="22.5" hidden="1" x14ac:dyDescent="0.2">
      <c r="A72" s="507">
        <v>97067</v>
      </c>
      <c r="B72" s="512" t="s">
        <v>3144</v>
      </c>
      <c r="C72" s="513" t="s">
        <v>6610</v>
      </c>
      <c r="D72" s="498" t="s">
        <v>6927</v>
      </c>
      <c r="E72" s="499">
        <v>861.81</v>
      </c>
      <c r="F72" s="500">
        <f t="shared" si="2"/>
        <v>1067.27</v>
      </c>
      <c r="G72" s="515"/>
      <c r="H72" s="516"/>
      <c r="I72" s="517">
        <f t="shared" si="15"/>
        <v>0</v>
      </c>
      <c r="J72" s="517">
        <f t="shared" si="16"/>
        <v>0</v>
      </c>
      <c r="K72" s="504"/>
      <c r="L72" s="518">
        <f t="shared" si="14"/>
        <v>0</v>
      </c>
      <c r="M72" s="518">
        <f t="shared" si="14"/>
        <v>0</v>
      </c>
      <c r="N72" s="519">
        <f t="shared" si="17"/>
        <v>0</v>
      </c>
      <c r="O72" s="519">
        <f t="shared" si="18"/>
        <v>0</v>
      </c>
      <c r="P72" s="506"/>
      <c r="Q72" s="520"/>
      <c r="R72" s="412" t="str">
        <f t="shared" si="8"/>
        <v/>
      </c>
      <c r="S72" s="412" t="str">
        <f t="shared" si="1"/>
        <v/>
      </c>
      <c r="T72" s="427"/>
      <c r="U72" s="429"/>
      <c r="W72" s="6" t="e">
        <f>VLOOKUP(A72,'[3]Cartilha Global'!$A:$A,1,FALSE)</f>
        <v>#N/A</v>
      </c>
    </row>
    <row r="73" spans="1:23" ht="22.5" hidden="1" x14ac:dyDescent="0.2">
      <c r="A73" s="507">
        <v>97063</v>
      </c>
      <c r="B73" s="512" t="s">
        <v>3144</v>
      </c>
      <c r="C73" s="513" t="s">
        <v>2284</v>
      </c>
      <c r="D73" s="498" t="s">
        <v>170</v>
      </c>
      <c r="E73" s="499">
        <v>11.16</v>
      </c>
      <c r="F73" s="500">
        <f t="shared" si="2"/>
        <v>13.82</v>
      </c>
      <c r="G73" s="515"/>
      <c r="H73" s="516"/>
      <c r="I73" s="517">
        <f t="shared" si="15"/>
        <v>0</v>
      </c>
      <c r="J73" s="517">
        <f t="shared" si="16"/>
        <v>0</v>
      </c>
      <c r="K73" s="504"/>
      <c r="L73" s="518">
        <f t="shared" si="14"/>
        <v>0</v>
      </c>
      <c r="M73" s="518">
        <f t="shared" si="14"/>
        <v>0</v>
      </c>
      <c r="N73" s="519">
        <f t="shared" si="17"/>
        <v>0</v>
      </c>
      <c r="O73" s="519">
        <f t="shared" si="18"/>
        <v>0</v>
      </c>
      <c r="P73" s="506"/>
      <c r="Q73" s="520"/>
      <c r="R73" s="412" t="str">
        <f t="shared" si="8"/>
        <v/>
      </c>
      <c r="S73" s="412" t="str">
        <f t="shared" si="1"/>
        <v/>
      </c>
      <c r="T73" s="427"/>
      <c r="U73" s="429"/>
      <c r="W73" s="6">
        <f>VLOOKUP(A73,'[3]Cartilha Global'!$A:$A,1,FALSE)</f>
        <v>97063</v>
      </c>
    </row>
    <row r="74" spans="1:23" ht="22.5" hidden="1" x14ac:dyDescent="0.2">
      <c r="A74" s="507">
        <v>97064</v>
      </c>
      <c r="B74" s="512" t="s">
        <v>3144</v>
      </c>
      <c r="C74" s="513" t="s">
        <v>6611</v>
      </c>
      <c r="D74" s="498" t="s">
        <v>6927</v>
      </c>
      <c r="E74" s="499">
        <v>20.49</v>
      </c>
      <c r="F74" s="500">
        <f t="shared" si="2"/>
        <v>25.37</v>
      </c>
      <c r="G74" s="515"/>
      <c r="H74" s="516"/>
      <c r="I74" s="517">
        <f t="shared" si="15"/>
        <v>0</v>
      </c>
      <c r="J74" s="517">
        <f t="shared" si="16"/>
        <v>0</v>
      </c>
      <c r="K74" s="504"/>
      <c r="L74" s="518">
        <f t="shared" si="14"/>
        <v>0</v>
      </c>
      <c r="M74" s="518">
        <f t="shared" si="14"/>
        <v>0</v>
      </c>
      <c r="N74" s="519">
        <f t="shared" si="17"/>
        <v>0</v>
      </c>
      <c r="O74" s="519">
        <f t="shared" si="18"/>
        <v>0</v>
      </c>
      <c r="P74" s="506"/>
      <c r="Q74" s="520"/>
      <c r="R74" s="412" t="str">
        <f t="shared" si="8"/>
        <v/>
      </c>
      <c r="S74" s="412" t="str">
        <f t="shared" si="1"/>
        <v/>
      </c>
      <c r="T74" s="427"/>
      <c r="U74" s="429"/>
      <c r="W74" s="6" t="e">
        <f>VLOOKUP(A74,'[3]Cartilha Global'!$A:$A,1,FALSE)</f>
        <v>#N/A</v>
      </c>
    </row>
    <row r="75" spans="1:23" ht="22.5" hidden="1" x14ac:dyDescent="0.2">
      <c r="A75" s="507">
        <v>97065</v>
      </c>
      <c r="B75" s="512" t="s">
        <v>3144</v>
      </c>
      <c r="C75" s="513" t="s">
        <v>6612</v>
      </c>
      <c r="D75" s="498" t="s">
        <v>171</v>
      </c>
      <c r="E75" s="499">
        <v>7.05</v>
      </c>
      <c r="F75" s="500">
        <f t="shared" si="2"/>
        <v>8.73</v>
      </c>
      <c r="G75" s="515"/>
      <c r="H75" s="516"/>
      <c r="I75" s="517">
        <f>IF(ISBLANK(E75),0,ROUND(F75*G75,2))</f>
        <v>0</v>
      </c>
      <c r="J75" s="517">
        <f>IF(ISBLANK(G75),0,ROUND(G75*H75,2))</f>
        <v>0</v>
      </c>
      <c r="K75" s="504"/>
      <c r="L75" s="518">
        <f t="shared" si="14"/>
        <v>0</v>
      </c>
      <c r="M75" s="518">
        <f t="shared" si="14"/>
        <v>0</v>
      </c>
      <c r="N75" s="519">
        <f>IF(ISBLANK(E75),0,ROUND(F75*L75,2))</f>
        <v>0</v>
      </c>
      <c r="O75" s="519">
        <f>IF(ISBLANK(L75),0,ROUND(L75*M75,2))</f>
        <v>0</v>
      </c>
      <c r="P75" s="506"/>
      <c r="Q75" s="520"/>
      <c r="R75" s="412" t="str">
        <f t="shared" si="8"/>
        <v/>
      </c>
      <c r="S75" s="412" t="str">
        <f t="shared" si="1"/>
        <v/>
      </c>
      <c r="T75" s="427"/>
      <c r="U75" s="429"/>
      <c r="W75" s="6" t="e">
        <f>VLOOKUP(A75,'[3]Cartilha Global'!$A:$A,1,FALSE)</f>
        <v>#N/A</v>
      </c>
    </row>
    <row r="76" spans="1:23" hidden="1" x14ac:dyDescent="0.2">
      <c r="A76" s="507" t="s">
        <v>5812</v>
      </c>
      <c r="B76" s="512"/>
      <c r="C76" s="497" t="s">
        <v>5813</v>
      </c>
      <c r="D76" s="498">
        <v>0</v>
      </c>
      <c r="E76" s="499"/>
      <c r="F76" s="500">
        <f t="shared" si="2"/>
        <v>0</v>
      </c>
      <c r="G76" s="501"/>
      <c r="H76" s="501"/>
      <c r="I76" s="502"/>
      <c r="J76" s="503"/>
      <c r="K76" s="504"/>
      <c r="L76" s="505"/>
      <c r="M76" s="501"/>
      <c r="N76" s="502"/>
      <c r="O76" s="503"/>
      <c r="P76" s="506"/>
      <c r="Q76" s="494" t="str">
        <f>IF(OR(SUM(J76)&gt;0,SUM(O76)&gt;0),"xx","")</f>
        <v/>
      </c>
      <c r="R76" s="412" t="str">
        <f t="shared" si="8"/>
        <v/>
      </c>
      <c r="S76" s="412" t="str">
        <f t="shared" si="1"/>
        <v/>
      </c>
      <c r="T76" s="427"/>
      <c r="U76" s="429"/>
      <c r="W76" s="6" t="e">
        <f>VLOOKUP(A76,'[3]Cartilha Global'!$A:$A,1,FALSE)</f>
        <v>#N/A</v>
      </c>
    </row>
    <row r="77" spans="1:23" hidden="1" x14ac:dyDescent="0.2">
      <c r="A77" s="507" t="s">
        <v>5814</v>
      </c>
      <c r="B77" s="512"/>
      <c r="C77" s="497" t="s">
        <v>5815</v>
      </c>
      <c r="D77" s="498">
        <v>0</v>
      </c>
      <c r="E77" s="499"/>
      <c r="F77" s="500">
        <f t="shared" si="2"/>
        <v>0</v>
      </c>
      <c r="G77" s="501"/>
      <c r="H77" s="501"/>
      <c r="I77" s="502"/>
      <c r="J77" s="503"/>
      <c r="K77" s="504"/>
      <c r="L77" s="505"/>
      <c r="M77" s="501"/>
      <c r="N77" s="502"/>
      <c r="O77" s="503"/>
      <c r="P77" s="506"/>
      <c r="Q77" s="494" t="str">
        <f>IF(OR(SUM(J77)&gt;0,SUM(O77)&gt;0),"xx","")</f>
        <v/>
      </c>
      <c r="R77" s="412" t="str">
        <f t="shared" si="8"/>
        <v/>
      </c>
      <c r="S77" s="412" t="str">
        <f t="shared" si="1"/>
        <v/>
      </c>
      <c r="T77" s="427"/>
      <c r="U77" s="429"/>
      <c r="W77" s="6" t="e">
        <f>VLOOKUP(A77,'[3]Cartilha Global'!$A:$A,1,FALSE)</f>
        <v>#N/A</v>
      </c>
    </row>
    <row r="78" spans="1:23" x14ac:dyDescent="0.2">
      <c r="A78" s="522" t="s">
        <v>262</v>
      </c>
      <c r="B78" s="512"/>
      <c r="C78" s="523" t="s">
        <v>2147</v>
      </c>
      <c r="D78" s="524">
        <v>0</v>
      </c>
      <c r="E78" s="525"/>
      <c r="F78" s="510">
        <f t="shared" si="2"/>
        <v>0</v>
      </c>
      <c r="G78" s="501"/>
      <c r="H78" s="501"/>
      <c r="I78" s="502"/>
      <c r="J78" s="503"/>
      <c r="K78" s="526"/>
      <c r="L78" s="505"/>
      <c r="M78" s="501"/>
      <c r="N78" s="502"/>
      <c r="O78" s="503"/>
      <c r="P78" s="506"/>
      <c r="Q78" s="494" t="str">
        <f>IF(OR(SUM(J80:J203)&gt;0,SUM(O80:O203)&gt;0),"xx","")</f>
        <v>xx</v>
      </c>
      <c r="R78" s="412" t="str">
        <f t="shared" si="8"/>
        <v>x</v>
      </c>
      <c r="S78" s="412" t="str">
        <f t="shared" si="1"/>
        <v>x</v>
      </c>
      <c r="T78" s="427"/>
      <c r="U78" s="429"/>
      <c r="W78" s="6" t="str">
        <f>VLOOKUP(A78,'[3]Cartilha Global'!$A:$A,1,FALSE)</f>
        <v>1.2</v>
      </c>
    </row>
    <row r="79" spans="1:23" hidden="1" x14ac:dyDescent="0.2">
      <c r="A79" s="522" t="s">
        <v>2148</v>
      </c>
      <c r="B79" s="512"/>
      <c r="C79" s="523" t="s">
        <v>258</v>
      </c>
      <c r="D79" s="524">
        <v>0</v>
      </c>
      <c r="E79" s="525"/>
      <c r="F79" s="510">
        <f t="shared" si="2"/>
        <v>0</v>
      </c>
      <c r="G79" s="501"/>
      <c r="H79" s="501"/>
      <c r="I79" s="502"/>
      <c r="J79" s="503"/>
      <c r="K79" s="526"/>
      <c r="L79" s="505"/>
      <c r="M79" s="501"/>
      <c r="N79" s="502"/>
      <c r="O79" s="503"/>
      <c r="P79" s="506"/>
      <c r="Q79" s="494" t="str">
        <f>IF(OR(SUM(J81:J175)&gt;0,SUM(O81:O175)&gt;0),"xx","")</f>
        <v/>
      </c>
      <c r="R79" s="412" t="str">
        <f t="shared" si="8"/>
        <v/>
      </c>
      <c r="S79" s="412" t="str">
        <f t="shared" si="1"/>
        <v/>
      </c>
      <c r="T79" s="427"/>
      <c r="U79" s="429"/>
      <c r="W79" s="6" t="str">
        <f>VLOOKUP(A79,'[3]Cartilha Global'!$A:$A,1,FALSE)</f>
        <v>1.2.1</v>
      </c>
    </row>
    <row r="80" spans="1:23" hidden="1" x14ac:dyDescent="0.2">
      <c r="A80" s="522" t="s">
        <v>5816</v>
      </c>
      <c r="B80" s="512"/>
      <c r="C80" s="523" t="s">
        <v>5817</v>
      </c>
      <c r="D80" s="498">
        <v>0</v>
      </c>
      <c r="E80" s="499"/>
      <c r="F80" s="500">
        <f t="shared" si="2"/>
        <v>0</v>
      </c>
      <c r="G80" s="501"/>
      <c r="H80" s="501"/>
      <c r="I80" s="502"/>
      <c r="J80" s="503"/>
      <c r="K80" s="504"/>
      <c r="L80" s="505"/>
      <c r="M80" s="501"/>
      <c r="N80" s="502"/>
      <c r="O80" s="503"/>
      <c r="P80" s="506"/>
      <c r="Q80" s="494" t="str">
        <f>IF(OR(SUM(J81:J152)&gt;0,SUM(O81:O152)&gt;0),"xx","")</f>
        <v/>
      </c>
      <c r="R80" s="412" t="str">
        <f t="shared" si="8"/>
        <v/>
      </c>
      <c r="S80" s="412" t="str">
        <f t="shared" si="1"/>
        <v/>
      </c>
      <c r="T80" s="427"/>
      <c r="U80" s="429"/>
      <c r="W80" s="6" t="e">
        <f>VLOOKUP(A80,'[3]Cartilha Global'!$A:$A,1,FALSE)</f>
        <v>#N/A</v>
      </c>
    </row>
    <row r="81" spans="1:23" ht="22.5" hidden="1" x14ac:dyDescent="0.2">
      <c r="A81" s="522">
        <v>95967</v>
      </c>
      <c r="B81" s="512" t="s">
        <v>3144</v>
      </c>
      <c r="C81" s="513" t="s">
        <v>7093</v>
      </c>
      <c r="D81" s="498" t="s">
        <v>7094</v>
      </c>
      <c r="E81" s="499">
        <v>150.41</v>
      </c>
      <c r="F81" s="500">
        <f t="shared" si="2"/>
        <v>186.27</v>
      </c>
      <c r="G81" s="527"/>
      <c r="H81" s="528"/>
      <c r="I81" s="517">
        <f>IF(ISBLANK(E81),0,ROUND(F81*G81,2))</f>
        <v>0</v>
      </c>
      <c r="J81" s="517">
        <f>IF(ISBLANK(G81),0,ROUND(G81*H81,2))</f>
        <v>0</v>
      </c>
      <c r="K81" s="504"/>
      <c r="L81" s="518">
        <f>G81</f>
        <v>0</v>
      </c>
      <c r="M81" s="518">
        <f>H81</f>
        <v>0</v>
      </c>
      <c r="N81" s="519">
        <f>IF(ISBLANK(E81),0,ROUND(F81*L81,2))</f>
        <v>0</v>
      </c>
      <c r="O81" s="519">
        <f>IF(ISBLANK(L81),0,ROUND(L81*M81,2))</f>
        <v>0</v>
      </c>
      <c r="P81" s="506"/>
      <c r="Q81" s="520"/>
      <c r="R81" s="412" t="str">
        <f t="shared" si="8"/>
        <v/>
      </c>
      <c r="S81" s="412" t="str">
        <f t="shared" si="1"/>
        <v/>
      </c>
      <c r="T81" s="427"/>
      <c r="U81" s="429"/>
      <c r="W81" s="6" t="e">
        <f>VLOOKUP(A81,'[3]Cartilha Global'!$A:$A,1,FALSE)</f>
        <v>#N/A</v>
      </c>
    </row>
    <row r="82" spans="1:23" hidden="1" x14ac:dyDescent="0.2">
      <c r="A82" s="522">
        <v>88238</v>
      </c>
      <c r="B82" s="512" t="s">
        <v>3144</v>
      </c>
      <c r="C82" s="513" t="s">
        <v>7095</v>
      </c>
      <c r="D82" s="498" t="s">
        <v>7094</v>
      </c>
      <c r="E82" s="499">
        <v>21.85</v>
      </c>
      <c r="F82" s="500">
        <f t="shared" si="2"/>
        <v>27.06</v>
      </c>
      <c r="G82" s="527"/>
      <c r="H82" s="528"/>
      <c r="I82" s="517">
        <f>IF(ISBLANK(E82),0,ROUND(F82*G82,2))</f>
        <v>0</v>
      </c>
      <c r="J82" s="517">
        <f>IF(ISBLANK(G82),0,ROUND(G82*H82,2))</f>
        <v>0</v>
      </c>
      <c r="K82" s="504"/>
      <c r="L82" s="518">
        <f>G82</f>
        <v>0</v>
      </c>
      <c r="M82" s="518">
        <f>H82</f>
        <v>0</v>
      </c>
      <c r="N82" s="519">
        <f>IF(ISBLANK(E82),0,ROUND(F82*L82,2))</f>
        <v>0</v>
      </c>
      <c r="O82" s="519">
        <f>IF(ISBLANK(L82),0,ROUND(L82*M82,2))</f>
        <v>0</v>
      </c>
      <c r="P82" s="506"/>
      <c r="Q82" s="520"/>
      <c r="R82" s="412" t="str">
        <f t="shared" si="8"/>
        <v/>
      </c>
      <c r="S82" s="412" t="str">
        <f t="shared" si="1"/>
        <v/>
      </c>
      <c r="T82" s="427"/>
      <c r="U82" s="429"/>
      <c r="W82" s="6" t="e">
        <f>VLOOKUP(A82,'[3]Cartilha Global'!$A:$A,1,FALSE)</f>
        <v>#N/A</v>
      </c>
    </row>
    <row r="83" spans="1:23" hidden="1" x14ac:dyDescent="0.2">
      <c r="A83" s="522">
        <v>88239</v>
      </c>
      <c r="B83" s="512" t="s">
        <v>3144</v>
      </c>
      <c r="C83" s="513" t="s">
        <v>7096</v>
      </c>
      <c r="D83" s="498" t="s">
        <v>7094</v>
      </c>
      <c r="E83" s="499">
        <v>23.07</v>
      </c>
      <c r="F83" s="500">
        <f t="shared" si="2"/>
        <v>28.57</v>
      </c>
      <c r="G83" s="527"/>
      <c r="H83" s="528"/>
      <c r="I83" s="517">
        <f t="shared" ref="I83:I146" si="19">IF(ISBLANK(E83),0,ROUND(F83*G83,2))</f>
        <v>0</v>
      </c>
      <c r="J83" s="517">
        <f t="shared" ref="J83:J146" si="20">IF(ISBLANK(G83),0,ROUND(G83*H83,2))</f>
        <v>0</v>
      </c>
      <c r="K83" s="504"/>
      <c r="L83" s="518">
        <f t="shared" ref="L83:M109" si="21">G83</f>
        <v>0</v>
      </c>
      <c r="M83" s="518">
        <f t="shared" si="21"/>
        <v>0</v>
      </c>
      <c r="N83" s="519">
        <f t="shared" ref="N83:N146" si="22">IF(ISBLANK(E83),0,ROUND(F83*L83,2))</f>
        <v>0</v>
      </c>
      <c r="O83" s="519">
        <f t="shared" ref="O83:O146" si="23">IF(ISBLANK(L83),0,ROUND(L83*M83,2))</f>
        <v>0</v>
      </c>
      <c r="P83" s="506"/>
      <c r="Q83" s="520"/>
      <c r="R83" s="412" t="str">
        <f t="shared" si="8"/>
        <v/>
      </c>
      <c r="S83" s="412" t="str">
        <f t="shared" si="1"/>
        <v/>
      </c>
      <c r="T83" s="427"/>
      <c r="U83" s="429"/>
      <c r="W83" s="6" t="e">
        <f>VLOOKUP(A83,'[3]Cartilha Global'!$A:$A,1,FALSE)</f>
        <v>#N/A</v>
      </c>
    </row>
    <row r="84" spans="1:23" hidden="1" x14ac:dyDescent="0.2">
      <c r="A84" s="522">
        <v>88240</v>
      </c>
      <c r="B84" s="512" t="s">
        <v>3144</v>
      </c>
      <c r="C84" s="513" t="s">
        <v>7097</v>
      </c>
      <c r="D84" s="498" t="s">
        <v>7094</v>
      </c>
      <c r="E84" s="499">
        <v>20.010000000000002</v>
      </c>
      <c r="F84" s="500">
        <f t="shared" si="2"/>
        <v>24.78</v>
      </c>
      <c r="G84" s="527"/>
      <c r="H84" s="528"/>
      <c r="I84" s="517">
        <f t="shared" si="19"/>
        <v>0</v>
      </c>
      <c r="J84" s="517">
        <f t="shared" si="20"/>
        <v>0</v>
      </c>
      <c r="K84" s="504"/>
      <c r="L84" s="518">
        <f t="shared" si="21"/>
        <v>0</v>
      </c>
      <c r="M84" s="518">
        <f t="shared" si="21"/>
        <v>0</v>
      </c>
      <c r="N84" s="519">
        <f t="shared" si="22"/>
        <v>0</v>
      </c>
      <c r="O84" s="519">
        <f t="shared" si="23"/>
        <v>0</v>
      </c>
      <c r="P84" s="506"/>
      <c r="Q84" s="520"/>
      <c r="R84" s="412" t="str">
        <f t="shared" si="8"/>
        <v/>
      </c>
      <c r="S84" s="412" t="str">
        <f t="shared" si="1"/>
        <v/>
      </c>
      <c r="T84" s="427"/>
      <c r="U84" s="429"/>
      <c r="W84" s="6" t="e">
        <f>VLOOKUP(A84,'[3]Cartilha Global'!$A:$A,1,FALSE)</f>
        <v>#N/A</v>
      </c>
    </row>
    <row r="85" spans="1:23" hidden="1" x14ac:dyDescent="0.2">
      <c r="A85" s="522">
        <v>88241</v>
      </c>
      <c r="B85" s="512" t="s">
        <v>3144</v>
      </c>
      <c r="C85" s="513" t="s">
        <v>7098</v>
      </c>
      <c r="D85" s="498" t="s">
        <v>7094</v>
      </c>
      <c r="E85" s="499">
        <v>23.15</v>
      </c>
      <c r="F85" s="500">
        <f t="shared" si="2"/>
        <v>28.67</v>
      </c>
      <c r="G85" s="527"/>
      <c r="H85" s="528"/>
      <c r="I85" s="517">
        <f t="shared" si="19"/>
        <v>0</v>
      </c>
      <c r="J85" s="517">
        <f t="shared" si="20"/>
        <v>0</v>
      </c>
      <c r="K85" s="504"/>
      <c r="L85" s="518">
        <f t="shared" si="21"/>
        <v>0</v>
      </c>
      <c r="M85" s="518">
        <f t="shared" si="21"/>
        <v>0</v>
      </c>
      <c r="N85" s="519">
        <f t="shared" si="22"/>
        <v>0</v>
      </c>
      <c r="O85" s="519">
        <f t="shared" si="23"/>
        <v>0</v>
      </c>
      <c r="P85" s="506"/>
      <c r="Q85" s="520"/>
      <c r="R85" s="412" t="str">
        <f t="shared" si="8"/>
        <v/>
      </c>
      <c r="S85" s="412" t="str">
        <f t="shared" si="1"/>
        <v/>
      </c>
      <c r="T85" s="427"/>
      <c r="U85" s="429"/>
      <c r="W85" s="6" t="e">
        <f>VLOOKUP(A85,'[3]Cartilha Global'!$A:$A,1,FALSE)</f>
        <v>#N/A</v>
      </c>
    </row>
    <row r="86" spans="1:23" hidden="1" x14ac:dyDescent="0.2">
      <c r="A86" s="522">
        <v>88242</v>
      </c>
      <c r="B86" s="512" t="s">
        <v>3144</v>
      </c>
      <c r="C86" s="513" t="s">
        <v>7099</v>
      </c>
      <c r="D86" s="498" t="s">
        <v>7094</v>
      </c>
      <c r="E86" s="499">
        <v>21.89</v>
      </c>
      <c r="F86" s="500">
        <f t="shared" si="2"/>
        <v>27.11</v>
      </c>
      <c r="G86" s="527"/>
      <c r="H86" s="528"/>
      <c r="I86" s="517">
        <f t="shared" si="19"/>
        <v>0</v>
      </c>
      <c r="J86" s="517">
        <f t="shared" si="20"/>
        <v>0</v>
      </c>
      <c r="K86" s="504"/>
      <c r="L86" s="518">
        <f t="shared" si="21"/>
        <v>0</v>
      </c>
      <c r="M86" s="518">
        <f t="shared" si="21"/>
        <v>0</v>
      </c>
      <c r="N86" s="519">
        <f t="shared" si="22"/>
        <v>0</v>
      </c>
      <c r="O86" s="519">
        <f t="shared" si="23"/>
        <v>0</v>
      </c>
      <c r="P86" s="506"/>
      <c r="Q86" s="520"/>
      <c r="R86" s="412" t="str">
        <f t="shared" si="8"/>
        <v/>
      </c>
      <c r="S86" s="412" t="str">
        <f t="shared" si="1"/>
        <v/>
      </c>
      <c r="T86" s="427"/>
      <c r="U86" s="429"/>
      <c r="W86" s="6" t="e">
        <f>VLOOKUP(A86,'[3]Cartilha Global'!$A:$A,1,FALSE)</f>
        <v>#N/A</v>
      </c>
    </row>
    <row r="87" spans="1:23" hidden="1" x14ac:dyDescent="0.2">
      <c r="A87" s="522">
        <v>88243</v>
      </c>
      <c r="B87" s="512" t="s">
        <v>3144</v>
      </c>
      <c r="C87" s="513" t="s">
        <v>7100</v>
      </c>
      <c r="D87" s="498" t="s">
        <v>7094</v>
      </c>
      <c r="E87" s="499">
        <v>23.03</v>
      </c>
      <c r="F87" s="500">
        <f t="shared" si="2"/>
        <v>28.52</v>
      </c>
      <c r="G87" s="527"/>
      <c r="H87" s="528"/>
      <c r="I87" s="517">
        <f t="shared" si="19"/>
        <v>0</v>
      </c>
      <c r="J87" s="517">
        <f t="shared" si="20"/>
        <v>0</v>
      </c>
      <c r="K87" s="504"/>
      <c r="L87" s="518">
        <f t="shared" si="21"/>
        <v>0</v>
      </c>
      <c r="M87" s="518">
        <f t="shared" si="21"/>
        <v>0</v>
      </c>
      <c r="N87" s="519">
        <f t="shared" si="22"/>
        <v>0</v>
      </c>
      <c r="O87" s="519">
        <f t="shared" si="23"/>
        <v>0</v>
      </c>
      <c r="P87" s="506"/>
      <c r="Q87" s="520"/>
      <c r="R87" s="412" t="str">
        <f t="shared" ref="R87:R150" si="24">IF(Q87="X","x",IF(Q87="xx","x",IF(O87&gt;0,"x","")))</f>
        <v/>
      </c>
      <c r="S87" s="412" t="str">
        <f t="shared" si="1"/>
        <v/>
      </c>
      <c r="T87" s="427"/>
      <c r="U87" s="429"/>
      <c r="W87" s="6" t="e">
        <f>VLOOKUP(A87,'[3]Cartilha Global'!$A:$A,1,FALSE)</f>
        <v>#N/A</v>
      </c>
    </row>
    <row r="88" spans="1:23" hidden="1" x14ac:dyDescent="0.2">
      <c r="A88" s="522">
        <v>88245</v>
      </c>
      <c r="B88" s="512" t="s">
        <v>3144</v>
      </c>
      <c r="C88" s="513" t="s">
        <v>7101</v>
      </c>
      <c r="D88" s="498" t="s">
        <v>7094</v>
      </c>
      <c r="E88" s="499">
        <v>28.22</v>
      </c>
      <c r="F88" s="500">
        <f t="shared" si="2"/>
        <v>34.950000000000003</v>
      </c>
      <c r="G88" s="527"/>
      <c r="H88" s="528"/>
      <c r="I88" s="517">
        <f t="shared" si="19"/>
        <v>0</v>
      </c>
      <c r="J88" s="517">
        <f t="shared" si="20"/>
        <v>0</v>
      </c>
      <c r="K88" s="504"/>
      <c r="L88" s="518">
        <f t="shared" si="21"/>
        <v>0</v>
      </c>
      <c r="M88" s="518">
        <f t="shared" si="21"/>
        <v>0</v>
      </c>
      <c r="N88" s="519">
        <f t="shared" si="22"/>
        <v>0</v>
      </c>
      <c r="O88" s="519">
        <f t="shared" si="23"/>
        <v>0</v>
      </c>
      <c r="P88" s="506"/>
      <c r="Q88" s="520"/>
      <c r="R88" s="412" t="str">
        <f t="shared" si="24"/>
        <v/>
      </c>
      <c r="S88" s="412" t="str">
        <f t="shared" si="1"/>
        <v/>
      </c>
      <c r="T88" s="427"/>
      <c r="U88" s="429"/>
      <c r="W88" s="6" t="e">
        <f>VLOOKUP(A88,'[3]Cartilha Global'!$A:$A,1,FALSE)</f>
        <v>#N/A</v>
      </c>
    </row>
    <row r="89" spans="1:23" hidden="1" x14ac:dyDescent="0.2">
      <c r="A89" s="522">
        <v>88246</v>
      </c>
      <c r="B89" s="512" t="s">
        <v>3144</v>
      </c>
      <c r="C89" s="513" t="s">
        <v>7102</v>
      </c>
      <c r="D89" s="498" t="s">
        <v>7094</v>
      </c>
      <c r="E89" s="499">
        <v>25.57</v>
      </c>
      <c r="F89" s="500">
        <f t="shared" si="2"/>
        <v>31.67</v>
      </c>
      <c r="G89" s="527"/>
      <c r="H89" s="528"/>
      <c r="I89" s="517">
        <f t="shared" si="19"/>
        <v>0</v>
      </c>
      <c r="J89" s="517">
        <f t="shared" si="20"/>
        <v>0</v>
      </c>
      <c r="K89" s="504"/>
      <c r="L89" s="518">
        <f t="shared" si="21"/>
        <v>0</v>
      </c>
      <c r="M89" s="518">
        <f t="shared" si="21"/>
        <v>0</v>
      </c>
      <c r="N89" s="519">
        <f t="shared" si="22"/>
        <v>0</v>
      </c>
      <c r="O89" s="519">
        <f t="shared" si="23"/>
        <v>0</v>
      </c>
      <c r="P89" s="506"/>
      <c r="Q89" s="520"/>
      <c r="R89" s="412" t="str">
        <f t="shared" si="24"/>
        <v/>
      </c>
      <c r="S89" s="412" t="str">
        <f t="shared" si="1"/>
        <v/>
      </c>
      <c r="T89" s="427"/>
      <c r="U89" s="429"/>
      <c r="W89" s="6" t="e">
        <f>VLOOKUP(A89,'[3]Cartilha Global'!$A:$A,1,FALSE)</f>
        <v>#N/A</v>
      </c>
    </row>
    <row r="90" spans="1:23" hidden="1" x14ac:dyDescent="0.2">
      <c r="A90" s="522">
        <v>88247</v>
      </c>
      <c r="B90" s="512" t="s">
        <v>3144</v>
      </c>
      <c r="C90" s="513" t="s">
        <v>7103</v>
      </c>
      <c r="D90" s="498" t="s">
        <v>7094</v>
      </c>
      <c r="E90" s="499">
        <v>23.51</v>
      </c>
      <c r="F90" s="500">
        <f t="shared" si="2"/>
        <v>29.11</v>
      </c>
      <c r="G90" s="527"/>
      <c r="H90" s="528"/>
      <c r="I90" s="517">
        <f t="shared" si="19"/>
        <v>0</v>
      </c>
      <c r="J90" s="517">
        <f t="shared" si="20"/>
        <v>0</v>
      </c>
      <c r="K90" s="504"/>
      <c r="L90" s="518">
        <f t="shared" si="21"/>
        <v>0</v>
      </c>
      <c r="M90" s="518">
        <f t="shared" si="21"/>
        <v>0</v>
      </c>
      <c r="N90" s="519">
        <f t="shared" si="22"/>
        <v>0</v>
      </c>
      <c r="O90" s="519">
        <f t="shared" si="23"/>
        <v>0</v>
      </c>
      <c r="P90" s="506"/>
      <c r="Q90" s="520"/>
      <c r="R90" s="412" t="str">
        <f t="shared" si="24"/>
        <v/>
      </c>
      <c r="S90" s="412" t="str">
        <f t="shared" ref="S90:S153" si="25">IF(Q90="X","x",IF(Q90="xx","x",IF(OR(J90&gt;0,O90&gt;0),"x","")))</f>
        <v/>
      </c>
      <c r="T90" s="427"/>
      <c r="U90" s="429"/>
      <c r="W90" s="6" t="e">
        <f>VLOOKUP(A90,'[3]Cartilha Global'!$A:$A,1,FALSE)</f>
        <v>#N/A</v>
      </c>
    </row>
    <row r="91" spans="1:23" hidden="1" x14ac:dyDescent="0.2">
      <c r="A91" s="522">
        <v>88248</v>
      </c>
      <c r="B91" s="512" t="s">
        <v>3144</v>
      </c>
      <c r="C91" s="513" t="s">
        <v>7104</v>
      </c>
      <c r="D91" s="498" t="s">
        <v>7094</v>
      </c>
      <c r="E91" s="499">
        <v>22.66</v>
      </c>
      <c r="F91" s="500">
        <f t="shared" si="2"/>
        <v>28.06</v>
      </c>
      <c r="G91" s="527"/>
      <c r="H91" s="528"/>
      <c r="I91" s="517">
        <f t="shared" si="19"/>
        <v>0</v>
      </c>
      <c r="J91" s="517">
        <f t="shared" si="20"/>
        <v>0</v>
      </c>
      <c r="K91" s="504"/>
      <c r="L91" s="518">
        <f t="shared" si="21"/>
        <v>0</v>
      </c>
      <c r="M91" s="518">
        <f t="shared" si="21"/>
        <v>0</v>
      </c>
      <c r="N91" s="519">
        <f t="shared" si="22"/>
        <v>0</v>
      </c>
      <c r="O91" s="519">
        <f t="shared" si="23"/>
        <v>0</v>
      </c>
      <c r="P91" s="506"/>
      <c r="Q91" s="520"/>
      <c r="R91" s="412" t="str">
        <f t="shared" si="24"/>
        <v/>
      </c>
      <c r="S91" s="412" t="str">
        <f t="shared" si="25"/>
        <v/>
      </c>
      <c r="T91" s="427"/>
      <c r="U91" s="429"/>
      <c r="W91" s="6" t="e">
        <f>VLOOKUP(A91,'[3]Cartilha Global'!$A:$A,1,FALSE)</f>
        <v>#N/A</v>
      </c>
    </row>
    <row r="92" spans="1:23" hidden="1" x14ac:dyDescent="0.2">
      <c r="A92" s="522">
        <v>88249</v>
      </c>
      <c r="B92" s="512" t="s">
        <v>3144</v>
      </c>
      <c r="C92" s="513" t="s">
        <v>7105</v>
      </c>
      <c r="D92" s="498" t="s">
        <v>7094</v>
      </c>
      <c r="E92" s="499">
        <v>24.58</v>
      </c>
      <c r="F92" s="500">
        <f t="shared" ref="F92:F152" si="26">IF(E92=0,0,ROUND(E92*(1+E$13)*(1-E$14),2))</f>
        <v>30.44</v>
      </c>
      <c r="G92" s="527"/>
      <c r="H92" s="528"/>
      <c r="I92" s="517">
        <f t="shared" si="19"/>
        <v>0</v>
      </c>
      <c r="J92" s="517">
        <f t="shared" si="20"/>
        <v>0</v>
      </c>
      <c r="K92" s="504"/>
      <c r="L92" s="518">
        <f t="shared" si="21"/>
        <v>0</v>
      </c>
      <c r="M92" s="518">
        <f t="shared" si="21"/>
        <v>0</v>
      </c>
      <c r="N92" s="519">
        <f t="shared" si="22"/>
        <v>0</v>
      </c>
      <c r="O92" s="519">
        <f t="shared" si="23"/>
        <v>0</v>
      </c>
      <c r="P92" s="506"/>
      <c r="Q92" s="520"/>
      <c r="R92" s="412" t="str">
        <f t="shared" si="24"/>
        <v/>
      </c>
      <c r="S92" s="412" t="str">
        <f t="shared" si="25"/>
        <v/>
      </c>
      <c r="T92" s="427"/>
      <c r="U92" s="429"/>
      <c r="W92" s="6" t="e">
        <f>VLOOKUP(A92,'[3]Cartilha Global'!$A:$A,1,FALSE)</f>
        <v>#N/A</v>
      </c>
    </row>
    <row r="93" spans="1:23" hidden="1" x14ac:dyDescent="0.2">
      <c r="A93" s="522">
        <v>88250</v>
      </c>
      <c r="B93" s="512" t="s">
        <v>3144</v>
      </c>
      <c r="C93" s="513" t="s">
        <v>7106</v>
      </c>
      <c r="D93" s="498" t="s">
        <v>7094</v>
      </c>
      <c r="E93" s="499">
        <v>19.95</v>
      </c>
      <c r="F93" s="500">
        <f t="shared" si="26"/>
        <v>24.71</v>
      </c>
      <c r="G93" s="527"/>
      <c r="H93" s="528"/>
      <c r="I93" s="517">
        <f t="shared" si="19"/>
        <v>0</v>
      </c>
      <c r="J93" s="517">
        <f t="shared" si="20"/>
        <v>0</v>
      </c>
      <c r="K93" s="504"/>
      <c r="L93" s="518">
        <f t="shared" si="21"/>
        <v>0</v>
      </c>
      <c r="M93" s="518">
        <f t="shared" si="21"/>
        <v>0</v>
      </c>
      <c r="N93" s="519">
        <f t="shared" si="22"/>
        <v>0</v>
      </c>
      <c r="O93" s="519">
        <f t="shared" si="23"/>
        <v>0</v>
      </c>
      <c r="P93" s="506"/>
      <c r="Q93" s="520"/>
      <c r="R93" s="412" t="str">
        <f t="shared" si="24"/>
        <v/>
      </c>
      <c r="S93" s="412" t="str">
        <f t="shared" si="25"/>
        <v/>
      </c>
      <c r="T93" s="427"/>
      <c r="U93" s="429"/>
      <c r="W93" s="6" t="e">
        <f>VLOOKUP(A93,'[3]Cartilha Global'!$A:$A,1,FALSE)</f>
        <v>#N/A</v>
      </c>
    </row>
    <row r="94" spans="1:23" hidden="1" x14ac:dyDescent="0.2">
      <c r="A94" s="522">
        <v>88251</v>
      </c>
      <c r="B94" s="512" t="s">
        <v>3144</v>
      </c>
      <c r="C94" s="513" t="s">
        <v>7107</v>
      </c>
      <c r="D94" s="498" t="s">
        <v>7094</v>
      </c>
      <c r="E94" s="499">
        <v>23.15</v>
      </c>
      <c r="F94" s="500">
        <f t="shared" si="26"/>
        <v>28.67</v>
      </c>
      <c r="G94" s="527"/>
      <c r="H94" s="528"/>
      <c r="I94" s="517">
        <f t="shared" si="19"/>
        <v>0</v>
      </c>
      <c r="J94" s="517">
        <f t="shared" si="20"/>
        <v>0</v>
      </c>
      <c r="K94" s="504"/>
      <c r="L94" s="518">
        <f t="shared" si="21"/>
        <v>0</v>
      </c>
      <c r="M94" s="518">
        <f t="shared" si="21"/>
        <v>0</v>
      </c>
      <c r="N94" s="519">
        <f t="shared" si="22"/>
        <v>0</v>
      </c>
      <c r="O94" s="519">
        <f t="shared" si="23"/>
        <v>0</v>
      </c>
      <c r="P94" s="506"/>
      <c r="Q94" s="520"/>
      <c r="R94" s="412" t="str">
        <f t="shared" si="24"/>
        <v/>
      </c>
      <c r="S94" s="412" t="str">
        <f t="shared" si="25"/>
        <v/>
      </c>
      <c r="T94" s="427"/>
      <c r="U94" s="429"/>
      <c r="W94" s="6" t="e">
        <f>VLOOKUP(A94,'[3]Cartilha Global'!$A:$A,1,FALSE)</f>
        <v>#N/A</v>
      </c>
    </row>
    <row r="95" spans="1:23" hidden="1" x14ac:dyDescent="0.2">
      <c r="A95" s="522">
        <v>88252</v>
      </c>
      <c r="B95" s="512" t="s">
        <v>3144</v>
      </c>
      <c r="C95" s="513" t="s">
        <v>7108</v>
      </c>
      <c r="D95" s="498" t="s">
        <v>7094</v>
      </c>
      <c r="E95" s="499">
        <v>21.76</v>
      </c>
      <c r="F95" s="500">
        <f t="shared" si="26"/>
        <v>26.95</v>
      </c>
      <c r="G95" s="527"/>
      <c r="H95" s="528"/>
      <c r="I95" s="517">
        <f t="shared" si="19"/>
        <v>0</v>
      </c>
      <c r="J95" s="517">
        <f t="shared" si="20"/>
        <v>0</v>
      </c>
      <c r="K95" s="504"/>
      <c r="L95" s="518">
        <f t="shared" si="21"/>
        <v>0</v>
      </c>
      <c r="M95" s="518">
        <f t="shared" si="21"/>
        <v>0</v>
      </c>
      <c r="N95" s="519">
        <f t="shared" si="22"/>
        <v>0</v>
      </c>
      <c r="O95" s="519">
        <f t="shared" si="23"/>
        <v>0</v>
      </c>
      <c r="P95" s="506"/>
      <c r="Q95" s="520"/>
      <c r="R95" s="412" t="str">
        <f t="shared" si="24"/>
        <v/>
      </c>
      <c r="S95" s="412" t="str">
        <f t="shared" si="25"/>
        <v/>
      </c>
      <c r="T95" s="427"/>
      <c r="U95" s="429"/>
      <c r="W95" s="6" t="e">
        <f>VLOOKUP(A95,'[3]Cartilha Global'!$A:$A,1,FALSE)</f>
        <v>#N/A</v>
      </c>
    </row>
    <row r="96" spans="1:23" hidden="1" x14ac:dyDescent="0.2">
      <c r="A96" s="522">
        <v>88253</v>
      </c>
      <c r="B96" s="512" t="s">
        <v>3144</v>
      </c>
      <c r="C96" s="513" t="s">
        <v>7109</v>
      </c>
      <c r="D96" s="498" t="s">
        <v>7094</v>
      </c>
      <c r="E96" s="499">
        <v>11.23</v>
      </c>
      <c r="F96" s="500">
        <f t="shared" si="26"/>
        <v>13.91</v>
      </c>
      <c r="G96" s="527"/>
      <c r="H96" s="528"/>
      <c r="I96" s="517">
        <f t="shared" si="19"/>
        <v>0</v>
      </c>
      <c r="J96" s="517">
        <f t="shared" si="20"/>
        <v>0</v>
      </c>
      <c r="K96" s="504"/>
      <c r="L96" s="518">
        <f t="shared" si="21"/>
        <v>0</v>
      </c>
      <c r="M96" s="518">
        <f t="shared" si="21"/>
        <v>0</v>
      </c>
      <c r="N96" s="519">
        <f t="shared" si="22"/>
        <v>0</v>
      </c>
      <c r="O96" s="519">
        <f t="shared" si="23"/>
        <v>0</v>
      </c>
      <c r="P96" s="506"/>
      <c r="Q96" s="520"/>
      <c r="R96" s="412" t="str">
        <f t="shared" si="24"/>
        <v/>
      </c>
      <c r="S96" s="412" t="str">
        <f t="shared" si="25"/>
        <v/>
      </c>
      <c r="T96" s="427"/>
      <c r="U96" s="429"/>
      <c r="W96" s="6" t="e">
        <f>VLOOKUP(A96,'[3]Cartilha Global'!$A:$A,1,FALSE)</f>
        <v>#N/A</v>
      </c>
    </row>
    <row r="97" spans="1:23" hidden="1" x14ac:dyDescent="0.2">
      <c r="A97" s="522">
        <v>88255</v>
      </c>
      <c r="B97" s="512" t="s">
        <v>3144</v>
      </c>
      <c r="C97" s="513" t="s">
        <v>7110</v>
      </c>
      <c r="D97" s="498" t="s">
        <v>7094</v>
      </c>
      <c r="E97" s="499">
        <v>35.36</v>
      </c>
      <c r="F97" s="500">
        <f t="shared" si="26"/>
        <v>43.79</v>
      </c>
      <c r="G97" s="527"/>
      <c r="H97" s="528"/>
      <c r="I97" s="517">
        <f t="shared" si="19"/>
        <v>0</v>
      </c>
      <c r="J97" s="517">
        <f t="shared" si="20"/>
        <v>0</v>
      </c>
      <c r="K97" s="504"/>
      <c r="L97" s="518">
        <f t="shared" si="21"/>
        <v>0</v>
      </c>
      <c r="M97" s="518">
        <f t="shared" si="21"/>
        <v>0</v>
      </c>
      <c r="N97" s="519">
        <f t="shared" si="22"/>
        <v>0</v>
      </c>
      <c r="O97" s="519">
        <f t="shared" si="23"/>
        <v>0</v>
      </c>
      <c r="P97" s="506"/>
      <c r="Q97" s="520"/>
      <c r="R97" s="412" t="str">
        <f t="shared" si="24"/>
        <v/>
      </c>
      <c r="S97" s="412" t="str">
        <f t="shared" si="25"/>
        <v/>
      </c>
      <c r="T97" s="427"/>
      <c r="U97" s="429"/>
      <c r="W97" s="6" t="e">
        <f>VLOOKUP(A97,'[3]Cartilha Global'!$A:$A,1,FALSE)</f>
        <v>#N/A</v>
      </c>
    </row>
    <row r="98" spans="1:23" hidden="1" x14ac:dyDescent="0.2">
      <c r="A98" s="522">
        <v>101373</v>
      </c>
      <c r="B98" s="512" t="s">
        <v>3144</v>
      </c>
      <c r="C98" s="513" t="s">
        <v>7111</v>
      </c>
      <c r="D98" s="498" t="s">
        <v>7094</v>
      </c>
      <c r="E98" s="499">
        <v>154.99</v>
      </c>
      <c r="F98" s="500">
        <f t="shared" si="26"/>
        <v>191.94</v>
      </c>
      <c r="G98" s="527"/>
      <c r="H98" s="528"/>
      <c r="I98" s="517">
        <f t="shared" si="19"/>
        <v>0</v>
      </c>
      <c r="J98" s="517">
        <f t="shared" si="20"/>
        <v>0</v>
      </c>
      <c r="K98" s="504"/>
      <c r="L98" s="518">
        <f t="shared" si="21"/>
        <v>0</v>
      </c>
      <c r="M98" s="518">
        <f t="shared" si="21"/>
        <v>0</v>
      </c>
      <c r="N98" s="519">
        <f t="shared" si="22"/>
        <v>0</v>
      </c>
      <c r="O98" s="519">
        <f t="shared" si="23"/>
        <v>0</v>
      </c>
      <c r="P98" s="506"/>
      <c r="Q98" s="520"/>
      <c r="R98" s="412" t="str">
        <f t="shared" si="24"/>
        <v/>
      </c>
      <c r="S98" s="412" t="str">
        <f t="shared" si="25"/>
        <v/>
      </c>
      <c r="T98" s="427"/>
      <c r="U98" s="429"/>
      <c r="W98" s="6" t="e">
        <f>VLOOKUP(A98,'[3]Cartilha Global'!$A:$A,1,FALSE)</f>
        <v>#N/A</v>
      </c>
    </row>
    <row r="99" spans="1:23" hidden="1" x14ac:dyDescent="0.2">
      <c r="A99" s="522">
        <v>88256</v>
      </c>
      <c r="B99" s="512" t="s">
        <v>3144</v>
      </c>
      <c r="C99" s="513" t="s">
        <v>7112</v>
      </c>
      <c r="D99" s="498" t="s">
        <v>7094</v>
      </c>
      <c r="E99" s="499">
        <v>28.27</v>
      </c>
      <c r="F99" s="500">
        <f t="shared" si="26"/>
        <v>35.01</v>
      </c>
      <c r="G99" s="527"/>
      <c r="H99" s="528"/>
      <c r="I99" s="517">
        <f t="shared" si="19"/>
        <v>0</v>
      </c>
      <c r="J99" s="517">
        <f t="shared" si="20"/>
        <v>0</v>
      </c>
      <c r="K99" s="504"/>
      <c r="L99" s="518">
        <f t="shared" si="21"/>
        <v>0</v>
      </c>
      <c r="M99" s="518">
        <f t="shared" si="21"/>
        <v>0</v>
      </c>
      <c r="N99" s="519">
        <f t="shared" si="22"/>
        <v>0</v>
      </c>
      <c r="O99" s="519">
        <f t="shared" si="23"/>
        <v>0</v>
      </c>
      <c r="P99" s="506"/>
      <c r="Q99" s="520"/>
      <c r="R99" s="412" t="str">
        <f t="shared" si="24"/>
        <v/>
      </c>
      <c r="S99" s="412" t="str">
        <f t="shared" si="25"/>
        <v/>
      </c>
      <c r="T99" s="427"/>
      <c r="U99" s="429"/>
      <c r="W99" s="6" t="e">
        <f>VLOOKUP(A99,'[3]Cartilha Global'!$A:$A,1,FALSE)</f>
        <v>#N/A</v>
      </c>
    </row>
    <row r="100" spans="1:23" hidden="1" x14ac:dyDescent="0.2">
      <c r="A100" s="522">
        <v>88257</v>
      </c>
      <c r="B100" s="512" t="s">
        <v>3144</v>
      </c>
      <c r="C100" s="513" t="s">
        <v>7113</v>
      </c>
      <c r="D100" s="498" t="s">
        <v>7094</v>
      </c>
      <c r="E100" s="499">
        <v>24.82</v>
      </c>
      <c r="F100" s="500">
        <f t="shared" si="26"/>
        <v>30.74</v>
      </c>
      <c r="G100" s="527"/>
      <c r="H100" s="528"/>
      <c r="I100" s="517">
        <f t="shared" si="19"/>
        <v>0</v>
      </c>
      <c r="J100" s="517">
        <f t="shared" si="20"/>
        <v>0</v>
      </c>
      <c r="K100" s="504"/>
      <c r="L100" s="518">
        <f t="shared" si="21"/>
        <v>0</v>
      </c>
      <c r="M100" s="518">
        <f t="shared" si="21"/>
        <v>0</v>
      </c>
      <c r="N100" s="519">
        <f t="shared" si="22"/>
        <v>0</v>
      </c>
      <c r="O100" s="519">
        <f t="shared" si="23"/>
        <v>0</v>
      </c>
      <c r="P100" s="506"/>
      <c r="Q100" s="520"/>
      <c r="R100" s="412" t="str">
        <f t="shared" si="24"/>
        <v/>
      </c>
      <c r="S100" s="412" t="str">
        <f t="shared" si="25"/>
        <v/>
      </c>
      <c r="T100" s="427"/>
      <c r="U100" s="429"/>
      <c r="W100" s="6" t="e">
        <f>VLOOKUP(A100,'[3]Cartilha Global'!$A:$A,1,FALSE)</f>
        <v>#N/A</v>
      </c>
    </row>
    <row r="101" spans="1:23" hidden="1" x14ac:dyDescent="0.2">
      <c r="A101" s="522">
        <v>88260</v>
      </c>
      <c r="B101" s="512" t="s">
        <v>3144</v>
      </c>
      <c r="C101" s="513" t="s">
        <v>7114</v>
      </c>
      <c r="D101" s="498" t="s">
        <v>7094</v>
      </c>
      <c r="E101" s="499">
        <v>24.96</v>
      </c>
      <c r="F101" s="500">
        <f t="shared" si="26"/>
        <v>30.91</v>
      </c>
      <c r="G101" s="527"/>
      <c r="H101" s="528"/>
      <c r="I101" s="517">
        <f t="shared" si="19"/>
        <v>0</v>
      </c>
      <c r="J101" s="517">
        <f t="shared" si="20"/>
        <v>0</v>
      </c>
      <c r="K101" s="504"/>
      <c r="L101" s="518">
        <f t="shared" si="21"/>
        <v>0</v>
      </c>
      <c r="M101" s="518">
        <f t="shared" si="21"/>
        <v>0</v>
      </c>
      <c r="N101" s="519">
        <f t="shared" si="22"/>
        <v>0</v>
      </c>
      <c r="O101" s="519">
        <f t="shared" si="23"/>
        <v>0</v>
      </c>
      <c r="P101" s="506"/>
      <c r="Q101" s="520"/>
      <c r="R101" s="412" t="str">
        <f t="shared" si="24"/>
        <v/>
      </c>
      <c r="S101" s="412" t="str">
        <f t="shared" si="25"/>
        <v/>
      </c>
      <c r="T101" s="427"/>
      <c r="U101" s="429"/>
      <c r="W101" s="6" t="e">
        <f>VLOOKUP(A101,'[3]Cartilha Global'!$A:$A,1,FALSE)</f>
        <v>#N/A</v>
      </c>
    </row>
    <row r="102" spans="1:23" hidden="1" x14ac:dyDescent="0.2">
      <c r="A102" s="522">
        <v>88261</v>
      </c>
      <c r="B102" s="512" t="s">
        <v>3144</v>
      </c>
      <c r="C102" s="513" t="s">
        <v>7115</v>
      </c>
      <c r="D102" s="498" t="s">
        <v>7094</v>
      </c>
      <c r="E102" s="499">
        <v>26.89</v>
      </c>
      <c r="F102" s="500">
        <f t="shared" si="26"/>
        <v>33.299999999999997</v>
      </c>
      <c r="G102" s="527"/>
      <c r="H102" s="528"/>
      <c r="I102" s="517">
        <f t="shared" si="19"/>
        <v>0</v>
      </c>
      <c r="J102" s="517">
        <f t="shared" si="20"/>
        <v>0</v>
      </c>
      <c r="K102" s="504"/>
      <c r="L102" s="518">
        <f t="shared" si="21"/>
        <v>0</v>
      </c>
      <c r="M102" s="518">
        <f t="shared" si="21"/>
        <v>0</v>
      </c>
      <c r="N102" s="519">
        <f t="shared" si="22"/>
        <v>0</v>
      </c>
      <c r="O102" s="519">
        <f t="shared" si="23"/>
        <v>0</v>
      </c>
      <c r="P102" s="506"/>
      <c r="Q102" s="520"/>
      <c r="R102" s="412" t="str">
        <f t="shared" si="24"/>
        <v/>
      </c>
      <c r="S102" s="412" t="str">
        <f t="shared" si="25"/>
        <v/>
      </c>
      <c r="T102" s="427"/>
      <c r="U102" s="429"/>
      <c r="W102" s="6" t="e">
        <f>VLOOKUP(A102,'[3]Cartilha Global'!$A:$A,1,FALSE)</f>
        <v>#N/A</v>
      </c>
    </row>
    <row r="103" spans="1:23" hidden="1" x14ac:dyDescent="0.2">
      <c r="A103" s="522">
        <v>88262</v>
      </c>
      <c r="B103" s="512" t="s">
        <v>3144</v>
      </c>
      <c r="C103" s="513" t="s">
        <v>7116</v>
      </c>
      <c r="D103" s="498" t="s">
        <v>7094</v>
      </c>
      <c r="E103" s="499">
        <v>28.1</v>
      </c>
      <c r="F103" s="500">
        <f t="shared" si="26"/>
        <v>34.799999999999997</v>
      </c>
      <c r="G103" s="527"/>
      <c r="H103" s="528"/>
      <c r="I103" s="517">
        <f t="shared" si="19"/>
        <v>0</v>
      </c>
      <c r="J103" s="517">
        <f t="shared" si="20"/>
        <v>0</v>
      </c>
      <c r="K103" s="504"/>
      <c r="L103" s="518">
        <f t="shared" si="21"/>
        <v>0</v>
      </c>
      <c r="M103" s="518">
        <f t="shared" si="21"/>
        <v>0</v>
      </c>
      <c r="N103" s="519">
        <f t="shared" si="22"/>
        <v>0</v>
      </c>
      <c r="O103" s="519">
        <f t="shared" si="23"/>
        <v>0</v>
      </c>
      <c r="P103" s="506"/>
      <c r="Q103" s="520"/>
      <c r="R103" s="412" t="str">
        <f t="shared" si="24"/>
        <v/>
      </c>
      <c r="S103" s="412" t="str">
        <f t="shared" si="25"/>
        <v/>
      </c>
      <c r="T103" s="427"/>
      <c r="U103" s="429"/>
      <c r="W103" s="6" t="e">
        <f>VLOOKUP(A103,'[3]Cartilha Global'!$A:$A,1,FALSE)</f>
        <v>#N/A</v>
      </c>
    </row>
    <row r="104" spans="1:23" hidden="1" x14ac:dyDescent="0.2">
      <c r="A104" s="522">
        <v>88263</v>
      </c>
      <c r="B104" s="512" t="s">
        <v>3144</v>
      </c>
      <c r="C104" s="513" t="s">
        <v>7117</v>
      </c>
      <c r="D104" s="498" t="s">
        <v>7094</v>
      </c>
      <c r="E104" s="499">
        <v>19.71</v>
      </c>
      <c r="F104" s="500">
        <f t="shared" si="26"/>
        <v>24.41</v>
      </c>
      <c r="G104" s="527"/>
      <c r="H104" s="528"/>
      <c r="I104" s="517">
        <f t="shared" si="19"/>
        <v>0</v>
      </c>
      <c r="J104" s="517">
        <f t="shared" si="20"/>
        <v>0</v>
      </c>
      <c r="K104" s="504"/>
      <c r="L104" s="518">
        <f t="shared" si="21"/>
        <v>0</v>
      </c>
      <c r="M104" s="518">
        <f t="shared" si="21"/>
        <v>0</v>
      </c>
      <c r="N104" s="519">
        <f t="shared" si="22"/>
        <v>0</v>
      </c>
      <c r="O104" s="519">
        <f t="shared" si="23"/>
        <v>0</v>
      </c>
      <c r="P104" s="506"/>
      <c r="Q104" s="520"/>
      <c r="R104" s="412" t="str">
        <f t="shared" si="24"/>
        <v/>
      </c>
      <c r="S104" s="412" t="str">
        <f t="shared" si="25"/>
        <v/>
      </c>
      <c r="T104" s="427"/>
      <c r="U104" s="429"/>
      <c r="W104" s="6" t="e">
        <f>VLOOKUP(A104,'[3]Cartilha Global'!$A:$A,1,FALSE)</f>
        <v>#N/A</v>
      </c>
    </row>
    <row r="105" spans="1:23" hidden="1" x14ac:dyDescent="0.2">
      <c r="A105" s="522">
        <v>88264</v>
      </c>
      <c r="B105" s="512" t="s">
        <v>3144</v>
      </c>
      <c r="C105" s="513" t="s">
        <v>7118</v>
      </c>
      <c r="D105" s="498" t="s">
        <v>7094</v>
      </c>
      <c r="E105" s="499">
        <v>28.68</v>
      </c>
      <c r="F105" s="500">
        <f t="shared" si="26"/>
        <v>35.520000000000003</v>
      </c>
      <c r="G105" s="527"/>
      <c r="H105" s="528"/>
      <c r="I105" s="517">
        <f t="shared" si="19"/>
        <v>0</v>
      </c>
      <c r="J105" s="517">
        <f t="shared" si="20"/>
        <v>0</v>
      </c>
      <c r="K105" s="504"/>
      <c r="L105" s="518">
        <f t="shared" si="21"/>
        <v>0</v>
      </c>
      <c r="M105" s="518">
        <f t="shared" si="21"/>
        <v>0</v>
      </c>
      <c r="N105" s="519">
        <f t="shared" si="22"/>
        <v>0</v>
      </c>
      <c r="O105" s="519">
        <f t="shared" si="23"/>
        <v>0</v>
      </c>
      <c r="P105" s="506"/>
      <c r="Q105" s="520"/>
      <c r="R105" s="412" t="str">
        <f t="shared" si="24"/>
        <v/>
      </c>
      <c r="S105" s="412" t="str">
        <f t="shared" si="25"/>
        <v/>
      </c>
      <c r="T105" s="427"/>
      <c r="U105" s="429"/>
      <c r="W105" s="6" t="e">
        <f>VLOOKUP(A105,'[3]Cartilha Global'!$A:$A,1,FALSE)</f>
        <v>#N/A</v>
      </c>
    </row>
    <row r="106" spans="1:23" hidden="1" x14ac:dyDescent="0.2">
      <c r="A106" s="522">
        <v>88265</v>
      </c>
      <c r="B106" s="512" t="s">
        <v>3144</v>
      </c>
      <c r="C106" s="513" t="s">
        <v>7119</v>
      </c>
      <c r="D106" s="498" t="s">
        <v>7094</v>
      </c>
      <c r="E106" s="499">
        <v>30.8</v>
      </c>
      <c r="F106" s="500">
        <f t="shared" si="26"/>
        <v>38.14</v>
      </c>
      <c r="G106" s="527"/>
      <c r="H106" s="528"/>
      <c r="I106" s="517">
        <f t="shared" si="19"/>
        <v>0</v>
      </c>
      <c r="J106" s="517">
        <f t="shared" si="20"/>
        <v>0</v>
      </c>
      <c r="K106" s="504"/>
      <c r="L106" s="518">
        <f t="shared" si="21"/>
        <v>0</v>
      </c>
      <c r="M106" s="518">
        <f t="shared" si="21"/>
        <v>0</v>
      </c>
      <c r="N106" s="519">
        <f t="shared" si="22"/>
        <v>0</v>
      </c>
      <c r="O106" s="519">
        <f t="shared" si="23"/>
        <v>0</v>
      </c>
      <c r="P106" s="506"/>
      <c r="Q106" s="520"/>
      <c r="R106" s="412" t="str">
        <f t="shared" si="24"/>
        <v/>
      </c>
      <c r="S106" s="412" t="str">
        <f t="shared" si="25"/>
        <v/>
      </c>
      <c r="T106" s="427"/>
      <c r="U106" s="429"/>
      <c r="W106" s="6" t="e">
        <f>VLOOKUP(A106,'[3]Cartilha Global'!$A:$A,1,FALSE)</f>
        <v>#N/A</v>
      </c>
    </row>
    <row r="107" spans="1:23" hidden="1" x14ac:dyDescent="0.2">
      <c r="A107" s="522">
        <v>88266</v>
      </c>
      <c r="B107" s="512" t="s">
        <v>3144</v>
      </c>
      <c r="C107" s="513" t="s">
        <v>7120</v>
      </c>
      <c r="D107" s="498" t="s">
        <v>7094</v>
      </c>
      <c r="E107" s="499">
        <v>34.21</v>
      </c>
      <c r="F107" s="500">
        <f t="shared" si="26"/>
        <v>42.37</v>
      </c>
      <c r="G107" s="527"/>
      <c r="H107" s="528"/>
      <c r="I107" s="517">
        <f t="shared" si="19"/>
        <v>0</v>
      </c>
      <c r="J107" s="517">
        <f t="shared" si="20"/>
        <v>0</v>
      </c>
      <c r="K107" s="504"/>
      <c r="L107" s="518">
        <f t="shared" si="21"/>
        <v>0</v>
      </c>
      <c r="M107" s="518">
        <f t="shared" si="21"/>
        <v>0</v>
      </c>
      <c r="N107" s="519">
        <f t="shared" si="22"/>
        <v>0</v>
      </c>
      <c r="O107" s="519">
        <f t="shared" si="23"/>
        <v>0</v>
      </c>
      <c r="P107" s="506"/>
      <c r="Q107" s="520"/>
      <c r="R107" s="412" t="str">
        <f t="shared" si="24"/>
        <v/>
      </c>
      <c r="S107" s="412" t="str">
        <f t="shared" si="25"/>
        <v/>
      </c>
      <c r="T107" s="427"/>
      <c r="U107" s="429"/>
      <c r="W107" s="6" t="e">
        <f>VLOOKUP(A107,'[3]Cartilha Global'!$A:$A,1,FALSE)</f>
        <v>#N/A</v>
      </c>
    </row>
    <row r="108" spans="1:23" hidden="1" x14ac:dyDescent="0.2">
      <c r="A108" s="522">
        <v>88267</v>
      </c>
      <c r="B108" s="512" t="s">
        <v>3144</v>
      </c>
      <c r="C108" s="513" t="s">
        <v>7121</v>
      </c>
      <c r="D108" s="498" t="s">
        <v>7094</v>
      </c>
      <c r="E108" s="499">
        <v>27.76</v>
      </c>
      <c r="F108" s="500">
        <f t="shared" si="26"/>
        <v>34.380000000000003</v>
      </c>
      <c r="G108" s="527"/>
      <c r="H108" s="528"/>
      <c r="I108" s="517">
        <f t="shared" si="19"/>
        <v>0</v>
      </c>
      <c r="J108" s="517">
        <f t="shared" si="20"/>
        <v>0</v>
      </c>
      <c r="K108" s="504"/>
      <c r="L108" s="518">
        <f t="shared" si="21"/>
        <v>0</v>
      </c>
      <c r="M108" s="518">
        <f t="shared" si="21"/>
        <v>0</v>
      </c>
      <c r="N108" s="519">
        <f t="shared" si="22"/>
        <v>0</v>
      </c>
      <c r="O108" s="519">
        <f t="shared" si="23"/>
        <v>0</v>
      </c>
      <c r="P108" s="506"/>
      <c r="Q108" s="520"/>
      <c r="R108" s="412" t="str">
        <f t="shared" si="24"/>
        <v/>
      </c>
      <c r="S108" s="412" t="str">
        <f t="shared" si="25"/>
        <v/>
      </c>
      <c r="T108" s="427"/>
      <c r="U108" s="429"/>
      <c r="W108" s="6" t="e">
        <f>VLOOKUP(A108,'[3]Cartilha Global'!$A:$A,1,FALSE)</f>
        <v>#N/A</v>
      </c>
    </row>
    <row r="109" spans="1:23" hidden="1" x14ac:dyDescent="0.2">
      <c r="A109" s="522">
        <v>88269</v>
      </c>
      <c r="B109" s="512" t="s">
        <v>3144</v>
      </c>
      <c r="C109" s="513" t="s">
        <v>7122</v>
      </c>
      <c r="D109" s="498" t="s">
        <v>7094</v>
      </c>
      <c r="E109" s="499">
        <v>27.2</v>
      </c>
      <c r="F109" s="500">
        <f t="shared" si="26"/>
        <v>33.68</v>
      </c>
      <c r="G109" s="527"/>
      <c r="H109" s="528"/>
      <c r="I109" s="517">
        <f t="shared" si="19"/>
        <v>0</v>
      </c>
      <c r="J109" s="517">
        <f t="shared" si="20"/>
        <v>0</v>
      </c>
      <c r="K109" s="504"/>
      <c r="L109" s="518">
        <f t="shared" si="21"/>
        <v>0</v>
      </c>
      <c r="M109" s="518">
        <f t="shared" si="21"/>
        <v>0</v>
      </c>
      <c r="N109" s="519">
        <f t="shared" si="22"/>
        <v>0</v>
      </c>
      <c r="O109" s="519">
        <f t="shared" si="23"/>
        <v>0</v>
      </c>
      <c r="P109" s="506"/>
      <c r="Q109" s="520"/>
      <c r="R109" s="412" t="str">
        <f t="shared" si="24"/>
        <v/>
      </c>
      <c r="S109" s="412" t="str">
        <f t="shared" si="25"/>
        <v/>
      </c>
      <c r="T109" s="427"/>
      <c r="U109" s="429"/>
      <c r="W109" s="6" t="e">
        <f>VLOOKUP(A109,'[3]Cartilha Global'!$A:$A,1,FALSE)</f>
        <v>#N/A</v>
      </c>
    </row>
    <row r="110" spans="1:23" hidden="1" x14ac:dyDescent="0.2">
      <c r="A110" s="522">
        <v>88270</v>
      </c>
      <c r="B110" s="512" t="s">
        <v>3144</v>
      </c>
      <c r="C110" s="513" t="s">
        <v>7123</v>
      </c>
      <c r="D110" s="498" t="s">
        <v>7094</v>
      </c>
      <c r="E110" s="499">
        <v>28.38</v>
      </c>
      <c r="F110" s="500">
        <f t="shared" si="26"/>
        <v>35.15</v>
      </c>
      <c r="G110" s="527"/>
      <c r="H110" s="528"/>
      <c r="I110" s="517">
        <f t="shared" si="19"/>
        <v>0</v>
      </c>
      <c r="J110" s="517">
        <f t="shared" si="20"/>
        <v>0</v>
      </c>
      <c r="K110" s="504"/>
      <c r="L110" s="518">
        <f t="shared" ref="L110:M139" si="27">G110</f>
        <v>0</v>
      </c>
      <c r="M110" s="518">
        <f t="shared" si="27"/>
        <v>0</v>
      </c>
      <c r="N110" s="519">
        <f t="shared" si="22"/>
        <v>0</v>
      </c>
      <c r="O110" s="519">
        <f t="shared" si="23"/>
        <v>0</v>
      </c>
      <c r="P110" s="506"/>
      <c r="Q110" s="520"/>
      <c r="R110" s="412" t="str">
        <f t="shared" si="24"/>
        <v/>
      </c>
      <c r="S110" s="412" t="str">
        <f t="shared" si="25"/>
        <v/>
      </c>
      <c r="T110" s="427"/>
      <c r="U110" s="429"/>
      <c r="W110" s="6" t="e">
        <f>VLOOKUP(A110,'[3]Cartilha Global'!$A:$A,1,FALSE)</f>
        <v>#N/A</v>
      </c>
    </row>
    <row r="111" spans="1:23" hidden="1" x14ac:dyDescent="0.2">
      <c r="A111" s="522">
        <v>88273</v>
      </c>
      <c r="B111" s="512" t="s">
        <v>3144</v>
      </c>
      <c r="C111" s="513" t="s">
        <v>7124</v>
      </c>
      <c r="D111" s="498" t="s">
        <v>7094</v>
      </c>
      <c r="E111" s="499">
        <v>26.34</v>
      </c>
      <c r="F111" s="500">
        <f t="shared" si="26"/>
        <v>32.619999999999997</v>
      </c>
      <c r="G111" s="527"/>
      <c r="H111" s="528"/>
      <c r="I111" s="517">
        <f t="shared" si="19"/>
        <v>0</v>
      </c>
      <c r="J111" s="517">
        <f t="shared" si="20"/>
        <v>0</v>
      </c>
      <c r="K111" s="504"/>
      <c r="L111" s="518">
        <f t="shared" si="27"/>
        <v>0</v>
      </c>
      <c r="M111" s="518">
        <f t="shared" si="27"/>
        <v>0</v>
      </c>
      <c r="N111" s="519">
        <f t="shared" si="22"/>
        <v>0</v>
      </c>
      <c r="O111" s="519">
        <f t="shared" si="23"/>
        <v>0</v>
      </c>
      <c r="P111" s="506"/>
      <c r="Q111" s="520"/>
      <c r="R111" s="412" t="str">
        <f t="shared" si="24"/>
        <v/>
      </c>
      <c r="S111" s="412" t="str">
        <f t="shared" si="25"/>
        <v/>
      </c>
      <c r="T111" s="427"/>
      <c r="U111" s="429"/>
      <c r="W111" s="6" t="e">
        <f>VLOOKUP(A111,'[3]Cartilha Global'!$A:$A,1,FALSE)</f>
        <v>#N/A</v>
      </c>
    </row>
    <row r="112" spans="1:23" hidden="1" x14ac:dyDescent="0.2">
      <c r="A112" s="522">
        <v>88274</v>
      </c>
      <c r="B112" s="512" t="s">
        <v>3144</v>
      </c>
      <c r="C112" s="513" t="s">
        <v>7125</v>
      </c>
      <c r="D112" s="498" t="s">
        <v>7094</v>
      </c>
      <c r="E112" s="499">
        <v>31.21</v>
      </c>
      <c r="F112" s="500">
        <f t="shared" si="26"/>
        <v>38.65</v>
      </c>
      <c r="G112" s="527"/>
      <c r="H112" s="528"/>
      <c r="I112" s="517">
        <f t="shared" si="19"/>
        <v>0</v>
      </c>
      <c r="J112" s="517">
        <f t="shared" si="20"/>
        <v>0</v>
      </c>
      <c r="K112" s="504"/>
      <c r="L112" s="518">
        <f t="shared" si="27"/>
        <v>0</v>
      </c>
      <c r="M112" s="518">
        <f t="shared" si="27"/>
        <v>0</v>
      </c>
      <c r="N112" s="519">
        <f t="shared" si="22"/>
        <v>0</v>
      </c>
      <c r="O112" s="519">
        <f t="shared" si="23"/>
        <v>0</v>
      </c>
      <c r="P112" s="506"/>
      <c r="Q112" s="520"/>
      <c r="R112" s="412" t="str">
        <f t="shared" si="24"/>
        <v/>
      </c>
      <c r="S112" s="412" t="str">
        <f t="shared" si="25"/>
        <v/>
      </c>
      <c r="T112" s="427"/>
      <c r="U112" s="429"/>
      <c r="W112" s="6" t="e">
        <f>VLOOKUP(A112,'[3]Cartilha Global'!$A:$A,1,FALSE)</f>
        <v>#N/A</v>
      </c>
    </row>
    <row r="113" spans="1:23" hidden="1" x14ac:dyDescent="0.2">
      <c r="A113" s="522">
        <v>88275</v>
      </c>
      <c r="B113" s="512" t="s">
        <v>3144</v>
      </c>
      <c r="C113" s="513" t="s">
        <v>7126</v>
      </c>
      <c r="D113" s="498" t="s">
        <v>7094</v>
      </c>
      <c r="E113" s="499">
        <v>30.62</v>
      </c>
      <c r="F113" s="500">
        <f t="shared" si="26"/>
        <v>37.92</v>
      </c>
      <c r="G113" s="527"/>
      <c r="H113" s="528"/>
      <c r="I113" s="517">
        <f t="shared" si="19"/>
        <v>0</v>
      </c>
      <c r="J113" s="517">
        <f t="shared" si="20"/>
        <v>0</v>
      </c>
      <c r="K113" s="504"/>
      <c r="L113" s="518">
        <f t="shared" si="27"/>
        <v>0</v>
      </c>
      <c r="M113" s="518">
        <f t="shared" si="27"/>
        <v>0</v>
      </c>
      <c r="N113" s="519">
        <f t="shared" si="22"/>
        <v>0</v>
      </c>
      <c r="O113" s="519">
        <f t="shared" si="23"/>
        <v>0</v>
      </c>
      <c r="P113" s="506"/>
      <c r="Q113" s="520"/>
      <c r="R113" s="412" t="str">
        <f t="shared" si="24"/>
        <v/>
      </c>
      <c r="S113" s="412" t="str">
        <f t="shared" si="25"/>
        <v/>
      </c>
      <c r="T113" s="427"/>
      <c r="U113" s="429"/>
      <c r="W113" s="6" t="e">
        <f>VLOOKUP(A113,'[3]Cartilha Global'!$A:$A,1,FALSE)</f>
        <v>#N/A</v>
      </c>
    </row>
    <row r="114" spans="1:23" hidden="1" x14ac:dyDescent="0.2">
      <c r="A114" s="522">
        <v>88277</v>
      </c>
      <c r="B114" s="512" t="s">
        <v>3144</v>
      </c>
      <c r="C114" s="513" t="s">
        <v>7127</v>
      </c>
      <c r="D114" s="498" t="s">
        <v>7094</v>
      </c>
      <c r="E114" s="499">
        <v>30.69</v>
      </c>
      <c r="F114" s="500">
        <f t="shared" si="26"/>
        <v>38.01</v>
      </c>
      <c r="G114" s="527"/>
      <c r="H114" s="528"/>
      <c r="I114" s="517">
        <f t="shared" si="19"/>
        <v>0</v>
      </c>
      <c r="J114" s="517">
        <f t="shared" si="20"/>
        <v>0</v>
      </c>
      <c r="K114" s="504"/>
      <c r="L114" s="518">
        <f t="shared" si="27"/>
        <v>0</v>
      </c>
      <c r="M114" s="518">
        <f t="shared" si="27"/>
        <v>0</v>
      </c>
      <c r="N114" s="519">
        <f t="shared" si="22"/>
        <v>0</v>
      </c>
      <c r="O114" s="519">
        <f t="shared" si="23"/>
        <v>0</v>
      </c>
      <c r="P114" s="506"/>
      <c r="Q114" s="520"/>
      <c r="R114" s="412" t="str">
        <f t="shared" si="24"/>
        <v/>
      </c>
      <c r="S114" s="412" t="str">
        <f t="shared" si="25"/>
        <v/>
      </c>
      <c r="T114" s="427"/>
      <c r="U114" s="429"/>
      <c r="W114" s="6" t="e">
        <f>VLOOKUP(A114,'[3]Cartilha Global'!$A:$A,1,FALSE)</f>
        <v>#N/A</v>
      </c>
    </row>
    <row r="115" spans="1:23" hidden="1" x14ac:dyDescent="0.2">
      <c r="A115" s="522">
        <v>88278</v>
      </c>
      <c r="B115" s="512" t="s">
        <v>3144</v>
      </c>
      <c r="C115" s="513" t="s">
        <v>7128</v>
      </c>
      <c r="D115" s="498" t="s">
        <v>7094</v>
      </c>
      <c r="E115" s="499">
        <v>25.89</v>
      </c>
      <c r="F115" s="500">
        <f t="shared" si="26"/>
        <v>32.06</v>
      </c>
      <c r="G115" s="527"/>
      <c r="H115" s="528"/>
      <c r="I115" s="517">
        <f t="shared" si="19"/>
        <v>0</v>
      </c>
      <c r="J115" s="517">
        <f t="shared" si="20"/>
        <v>0</v>
      </c>
      <c r="K115" s="504"/>
      <c r="L115" s="518">
        <f t="shared" si="27"/>
        <v>0</v>
      </c>
      <c r="M115" s="518">
        <f t="shared" si="27"/>
        <v>0</v>
      </c>
      <c r="N115" s="519">
        <f t="shared" si="22"/>
        <v>0</v>
      </c>
      <c r="O115" s="519">
        <f t="shared" si="23"/>
        <v>0</v>
      </c>
      <c r="P115" s="506"/>
      <c r="Q115" s="520"/>
      <c r="R115" s="412" t="str">
        <f t="shared" si="24"/>
        <v/>
      </c>
      <c r="S115" s="412" t="str">
        <f t="shared" si="25"/>
        <v/>
      </c>
      <c r="T115" s="427"/>
      <c r="U115" s="429"/>
      <c r="W115" s="6" t="e">
        <f>VLOOKUP(A115,'[3]Cartilha Global'!$A:$A,1,FALSE)</f>
        <v>#N/A</v>
      </c>
    </row>
    <row r="116" spans="1:23" hidden="1" x14ac:dyDescent="0.2">
      <c r="A116" s="522">
        <v>88279</v>
      </c>
      <c r="B116" s="512" t="s">
        <v>3144</v>
      </c>
      <c r="C116" s="513" t="s">
        <v>7129</v>
      </c>
      <c r="D116" s="498" t="s">
        <v>7094</v>
      </c>
      <c r="E116" s="499">
        <v>34.39</v>
      </c>
      <c r="F116" s="500">
        <f t="shared" si="26"/>
        <v>42.59</v>
      </c>
      <c r="G116" s="527"/>
      <c r="H116" s="528"/>
      <c r="I116" s="517">
        <f t="shared" si="19"/>
        <v>0</v>
      </c>
      <c r="J116" s="517">
        <f t="shared" si="20"/>
        <v>0</v>
      </c>
      <c r="K116" s="504"/>
      <c r="L116" s="518">
        <f t="shared" si="27"/>
        <v>0</v>
      </c>
      <c r="M116" s="518">
        <f t="shared" si="27"/>
        <v>0</v>
      </c>
      <c r="N116" s="519">
        <f t="shared" si="22"/>
        <v>0</v>
      </c>
      <c r="O116" s="519">
        <f t="shared" si="23"/>
        <v>0</v>
      </c>
      <c r="P116" s="506"/>
      <c r="Q116" s="520"/>
      <c r="R116" s="412" t="str">
        <f t="shared" si="24"/>
        <v/>
      </c>
      <c r="S116" s="412" t="str">
        <f t="shared" si="25"/>
        <v/>
      </c>
      <c r="T116" s="427"/>
      <c r="U116" s="429"/>
      <c r="W116" s="6" t="e">
        <f>VLOOKUP(A116,'[3]Cartilha Global'!$A:$A,1,FALSE)</f>
        <v>#N/A</v>
      </c>
    </row>
    <row r="117" spans="1:23" hidden="1" x14ac:dyDescent="0.2">
      <c r="A117" s="522">
        <v>88281</v>
      </c>
      <c r="B117" s="512" t="s">
        <v>3144</v>
      </c>
      <c r="C117" s="513" t="s">
        <v>7130</v>
      </c>
      <c r="D117" s="498" t="s">
        <v>7094</v>
      </c>
      <c r="E117" s="499">
        <v>22.69</v>
      </c>
      <c r="F117" s="500">
        <f t="shared" si="26"/>
        <v>28.1</v>
      </c>
      <c r="G117" s="527"/>
      <c r="H117" s="528"/>
      <c r="I117" s="517">
        <f t="shared" si="19"/>
        <v>0</v>
      </c>
      <c r="J117" s="517">
        <f t="shared" si="20"/>
        <v>0</v>
      </c>
      <c r="K117" s="504"/>
      <c r="L117" s="518">
        <f t="shared" si="27"/>
        <v>0</v>
      </c>
      <c r="M117" s="518">
        <f t="shared" si="27"/>
        <v>0</v>
      </c>
      <c r="N117" s="519">
        <f t="shared" si="22"/>
        <v>0</v>
      </c>
      <c r="O117" s="519">
        <f t="shared" si="23"/>
        <v>0</v>
      </c>
      <c r="P117" s="506"/>
      <c r="Q117" s="520"/>
      <c r="R117" s="412" t="str">
        <f t="shared" si="24"/>
        <v/>
      </c>
      <c r="S117" s="412" t="str">
        <f t="shared" si="25"/>
        <v/>
      </c>
      <c r="T117" s="427"/>
      <c r="U117" s="429"/>
      <c r="W117" s="6" t="e">
        <f>VLOOKUP(A117,'[3]Cartilha Global'!$A:$A,1,FALSE)</f>
        <v>#N/A</v>
      </c>
    </row>
    <row r="118" spans="1:23" hidden="1" x14ac:dyDescent="0.2">
      <c r="A118" s="522">
        <v>88282</v>
      </c>
      <c r="B118" s="512" t="s">
        <v>3144</v>
      </c>
      <c r="C118" s="513" t="s">
        <v>7131</v>
      </c>
      <c r="D118" s="498" t="s">
        <v>7094</v>
      </c>
      <c r="E118" s="499">
        <v>23.71</v>
      </c>
      <c r="F118" s="500">
        <f t="shared" si="26"/>
        <v>29.36</v>
      </c>
      <c r="G118" s="527"/>
      <c r="H118" s="528"/>
      <c r="I118" s="517">
        <f t="shared" si="19"/>
        <v>0</v>
      </c>
      <c r="J118" s="517">
        <f t="shared" si="20"/>
        <v>0</v>
      </c>
      <c r="K118" s="504"/>
      <c r="L118" s="518">
        <f t="shared" si="27"/>
        <v>0</v>
      </c>
      <c r="M118" s="518">
        <f t="shared" si="27"/>
        <v>0</v>
      </c>
      <c r="N118" s="519">
        <f t="shared" si="22"/>
        <v>0</v>
      </c>
      <c r="O118" s="519">
        <f t="shared" si="23"/>
        <v>0</v>
      </c>
      <c r="P118" s="506"/>
      <c r="Q118" s="520"/>
      <c r="R118" s="412" t="str">
        <f t="shared" si="24"/>
        <v/>
      </c>
      <c r="S118" s="412" t="str">
        <f t="shared" si="25"/>
        <v/>
      </c>
      <c r="T118" s="427"/>
      <c r="U118" s="429"/>
      <c r="W118" s="6" t="e">
        <f>VLOOKUP(A118,'[3]Cartilha Global'!$A:$A,1,FALSE)</f>
        <v>#N/A</v>
      </c>
    </row>
    <row r="119" spans="1:23" hidden="1" x14ac:dyDescent="0.2">
      <c r="A119" s="522">
        <v>88283</v>
      </c>
      <c r="B119" s="512" t="s">
        <v>3144</v>
      </c>
      <c r="C119" s="513" t="s">
        <v>7132</v>
      </c>
      <c r="D119" s="498" t="s">
        <v>7094</v>
      </c>
      <c r="E119" s="499">
        <v>29.8</v>
      </c>
      <c r="F119" s="500">
        <f t="shared" si="26"/>
        <v>36.9</v>
      </c>
      <c r="G119" s="527"/>
      <c r="H119" s="528"/>
      <c r="I119" s="517">
        <f t="shared" si="19"/>
        <v>0</v>
      </c>
      <c r="J119" s="517">
        <f t="shared" si="20"/>
        <v>0</v>
      </c>
      <c r="K119" s="504"/>
      <c r="L119" s="518">
        <f t="shared" si="27"/>
        <v>0</v>
      </c>
      <c r="M119" s="518">
        <f t="shared" si="27"/>
        <v>0</v>
      </c>
      <c r="N119" s="519">
        <f t="shared" si="22"/>
        <v>0</v>
      </c>
      <c r="O119" s="519">
        <f t="shared" si="23"/>
        <v>0</v>
      </c>
      <c r="P119" s="506"/>
      <c r="Q119" s="520"/>
      <c r="R119" s="412" t="str">
        <f t="shared" si="24"/>
        <v/>
      </c>
      <c r="S119" s="412" t="str">
        <f t="shared" si="25"/>
        <v/>
      </c>
      <c r="T119" s="427"/>
      <c r="U119" s="429"/>
      <c r="W119" s="6" t="e">
        <f>VLOOKUP(A119,'[3]Cartilha Global'!$A:$A,1,FALSE)</f>
        <v>#N/A</v>
      </c>
    </row>
    <row r="120" spans="1:23" hidden="1" x14ac:dyDescent="0.2">
      <c r="A120" s="522">
        <v>88284</v>
      </c>
      <c r="B120" s="512" t="s">
        <v>3144</v>
      </c>
      <c r="C120" s="513" t="s">
        <v>7133</v>
      </c>
      <c r="D120" s="498" t="s">
        <v>7094</v>
      </c>
      <c r="E120" s="499">
        <v>25.36</v>
      </c>
      <c r="F120" s="500">
        <f t="shared" si="26"/>
        <v>31.41</v>
      </c>
      <c r="G120" s="527"/>
      <c r="H120" s="528"/>
      <c r="I120" s="517">
        <f t="shared" si="19"/>
        <v>0</v>
      </c>
      <c r="J120" s="517">
        <f t="shared" si="20"/>
        <v>0</v>
      </c>
      <c r="K120" s="504"/>
      <c r="L120" s="518">
        <f t="shared" si="27"/>
        <v>0</v>
      </c>
      <c r="M120" s="518">
        <f t="shared" si="27"/>
        <v>0</v>
      </c>
      <c r="N120" s="519">
        <f t="shared" si="22"/>
        <v>0</v>
      </c>
      <c r="O120" s="519">
        <f t="shared" si="23"/>
        <v>0</v>
      </c>
      <c r="P120" s="506"/>
      <c r="Q120" s="520"/>
      <c r="R120" s="412" t="str">
        <f t="shared" si="24"/>
        <v/>
      </c>
      <c r="S120" s="412" t="str">
        <f t="shared" si="25"/>
        <v/>
      </c>
      <c r="T120" s="427"/>
      <c r="U120" s="429"/>
      <c r="W120" s="6" t="e">
        <f>VLOOKUP(A120,'[3]Cartilha Global'!$A:$A,1,FALSE)</f>
        <v>#N/A</v>
      </c>
    </row>
    <row r="121" spans="1:23" hidden="1" x14ac:dyDescent="0.2">
      <c r="A121" s="522">
        <v>88285</v>
      </c>
      <c r="B121" s="512" t="s">
        <v>3144</v>
      </c>
      <c r="C121" s="513" t="s">
        <v>7134</v>
      </c>
      <c r="D121" s="498" t="s">
        <v>7094</v>
      </c>
      <c r="E121" s="499">
        <v>26.09</v>
      </c>
      <c r="F121" s="500">
        <f t="shared" si="26"/>
        <v>32.31</v>
      </c>
      <c r="G121" s="527"/>
      <c r="H121" s="528"/>
      <c r="I121" s="517">
        <f t="shared" si="19"/>
        <v>0</v>
      </c>
      <c r="J121" s="517">
        <f t="shared" si="20"/>
        <v>0</v>
      </c>
      <c r="K121" s="504"/>
      <c r="L121" s="518">
        <f t="shared" si="27"/>
        <v>0</v>
      </c>
      <c r="M121" s="518">
        <f t="shared" si="27"/>
        <v>0</v>
      </c>
      <c r="N121" s="519">
        <f t="shared" si="22"/>
        <v>0</v>
      </c>
      <c r="O121" s="519">
        <f t="shared" si="23"/>
        <v>0</v>
      </c>
      <c r="P121" s="506"/>
      <c r="Q121" s="520"/>
      <c r="R121" s="412" t="str">
        <f t="shared" si="24"/>
        <v/>
      </c>
      <c r="S121" s="412" t="str">
        <f t="shared" si="25"/>
        <v/>
      </c>
      <c r="T121" s="427"/>
      <c r="U121" s="429"/>
      <c r="W121" s="6" t="e">
        <f>VLOOKUP(A121,'[3]Cartilha Global'!$A:$A,1,FALSE)</f>
        <v>#N/A</v>
      </c>
    </row>
    <row r="122" spans="1:23" hidden="1" x14ac:dyDescent="0.2">
      <c r="A122" s="522">
        <v>88286</v>
      </c>
      <c r="B122" s="512" t="s">
        <v>3144</v>
      </c>
      <c r="C122" s="513" t="s">
        <v>7135</v>
      </c>
      <c r="D122" s="498" t="s">
        <v>7094</v>
      </c>
      <c r="E122" s="499">
        <v>26.82</v>
      </c>
      <c r="F122" s="500">
        <f t="shared" si="26"/>
        <v>33.21</v>
      </c>
      <c r="G122" s="527"/>
      <c r="H122" s="528"/>
      <c r="I122" s="517">
        <f t="shared" si="19"/>
        <v>0</v>
      </c>
      <c r="J122" s="517">
        <f t="shared" si="20"/>
        <v>0</v>
      </c>
      <c r="K122" s="504"/>
      <c r="L122" s="518">
        <f t="shared" si="27"/>
        <v>0</v>
      </c>
      <c r="M122" s="518">
        <f t="shared" si="27"/>
        <v>0</v>
      </c>
      <c r="N122" s="519">
        <f t="shared" si="22"/>
        <v>0</v>
      </c>
      <c r="O122" s="519">
        <f t="shared" si="23"/>
        <v>0</v>
      </c>
      <c r="P122" s="506"/>
      <c r="Q122" s="520"/>
      <c r="R122" s="412" t="str">
        <f t="shared" si="24"/>
        <v/>
      </c>
      <c r="S122" s="412" t="str">
        <f t="shared" si="25"/>
        <v/>
      </c>
      <c r="T122" s="427"/>
      <c r="U122" s="429"/>
      <c r="W122" s="6" t="e">
        <f>VLOOKUP(A122,'[3]Cartilha Global'!$A:$A,1,FALSE)</f>
        <v>#N/A</v>
      </c>
    </row>
    <row r="123" spans="1:23" hidden="1" x14ac:dyDescent="0.2">
      <c r="A123" s="522">
        <v>88288</v>
      </c>
      <c r="B123" s="512" t="s">
        <v>3144</v>
      </c>
      <c r="C123" s="513" t="s">
        <v>7136</v>
      </c>
      <c r="D123" s="498" t="s">
        <v>7094</v>
      </c>
      <c r="E123" s="499">
        <v>13.9</v>
      </c>
      <c r="F123" s="500">
        <f t="shared" si="26"/>
        <v>17.21</v>
      </c>
      <c r="G123" s="527"/>
      <c r="H123" s="528"/>
      <c r="I123" s="517">
        <f t="shared" si="19"/>
        <v>0</v>
      </c>
      <c r="J123" s="517">
        <f t="shared" si="20"/>
        <v>0</v>
      </c>
      <c r="K123" s="504"/>
      <c r="L123" s="518">
        <f t="shared" si="27"/>
        <v>0</v>
      </c>
      <c r="M123" s="518">
        <f t="shared" si="27"/>
        <v>0</v>
      </c>
      <c r="N123" s="519">
        <f t="shared" si="22"/>
        <v>0</v>
      </c>
      <c r="O123" s="519">
        <f t="shared" si="23"/>
        <v>0</v>
      </c>
      <c r="P123" s="506"/>
      <c r="Q123" s="520"/>
      <c r="R123" s="412" t="str">
        <f t="shared" si="24"/>
        <v/>
      </c>
      <c r="S123" s="412" t="str">
        <f t="shared" si="25"/>
        <v/>
      </c>
      <c r="T123" s="427"/>
      <c r="U123" s="429"/>
      <c r="W123" s="6" t="e">
        <f>VLOOKUP(A123,'[3]Cartilha Global'!$A:$A,1,FALSE)</f>
        <v>#N/A</v>
      </c>
    </row>
    <row r="124" spans="1:23" hidden="1" x14ac:dyDescent="0.2">
      <c r="A124" s="522">
        <v>88291</v>
      </c>
      <c r="B124" s="512" t="s">
        <v>3144</v>
      </c>
      <c r="C124" s="513" t="s">
        <v>7137</v>
      </c>
      <c r="D124" s="498" t="s">
        <v>7094</v>
      </c>
      <c r="E124" s="499">
        <v>21.98</v>
      </c>
      <c r="F124" s="500">
        <f t="shared" si="26"/>
        <v>27.22</v>
      </c>
      <c r="G124" s="527"/>
      <c r="H124" s="528"/>
      <c r="I124" s="517">
        <f t="shared" si="19"/>
        <v>0</v>
      </c>
      <c r="J124" s="517">
        <f t="shared" si="20"/>
        <v>0</v>
      </c>
      <c r="K124" s="504"/>
      <c r="L124" s="518">
        <f t="shared" si="27"/>
        <v>0</v>
      </c>
      <c r="M124" s="518">
        <f t="shared" si="27"/>
        <v>0</v>
      </c>
      <c r="N124" s="519">
        <f t="shared" si="22"/>
        <v>0</v>
      </c>
      <c r="O124" s="519">
        <f t="shared" si="23"/>
        <v>0</v>
      </c>
      <c r="P124" s="506"/>
      <c r="Q124" s="520"/>
      <c r="R124" s="412" t="str">
        <f t="shared" si="24"/>
        <v/>
      </c>
      <c r="S124" s="412" t="str">
        <f t="shared" si="25"/>
        <v/>
      </c>
      <c r="T124" s="427"/>
      <c r="U124" s="429"/>
      <c r="W124" s="6" t="e">
        <f>VLOOKUP(A124,'[3]Cartilha Global'!$A:$A,1,FALSE)</f>
        <v>#N/A</v>
      </c>
    </row>
    <row r="125" spans="1:23" hidden="1" x14ac:dyDescent="0.2">
      <c r="A125" s="522">
        <v>88292</v>
      </c>
      <c r="B125" s="512" t="s">
        <v>3144</v>
      </c>
      <c r="C125" s="513" t="s">
        <v>7138</v>
      </c>
      <c r="D125" s="498" t="s">
        <v>7094</v>
      </c>
      <c r="E125" s="499">
        <v>23.45</v>
      </c>
      <c r="F125" s="500">
        <f t="shared" si="26"/>
        <v>29.04</v>
      </c>
      <c r="G125" s="527"/>
      <c r="H125" s="528"/>
      <c r="I125" s="517">
        <f t="shared" si="19"/>
        <v>0</v>
      </c>
      <c r="J125" s="517">
        <f t="shared" si="20"/>
        <v>0</v>
      </c>
      <c r="K125" s="504"/>
      <c r="L125" s="518">
        <f t="shared" si="27"/>
        <v>0</v>
      </c>
      <c r="M125" s="518">
        <f t="shared" si="27"/>
        <v>0</v>
      </c>
      <c r="N125" s="519">
        <f t="shared" si="22"/>
        <v>0</v>
      </c>
      <c r="O125" s="519">
        <f t="shared" si="23"/>
        <v>0</v>
      </c>
      <c r="P125" s="506"/>
      <c r="Q125" s="520"/>
      <c r="R125" s="412" t="str">
        <f t="shared" si="24"/>
        <v/>
      </c>
      <c r="S125" s="412" t="str">
        <f t="shared" si="25"/>
        <v/>
      </c>
      <c r="T125" s="427"/>
      <c r="U125" s="429"/>
      <c r="W125" s="6" t="e">
        <f>VLOOKUP(A125,'[3]Cartilha Global'!$A:$A,1,FALSE)</f>
        <v>#N/A</v>
      </c>
    </row>
    <row r="126" spans="1:23" hidden="1" x14ac:dyDescent="0.2">
      <c r="A126" s="522">
        <v>88293</v>
      </c>
      <c r="B126" s="512" t="s">
        <v>3144</v>
      </c>
      <c r="C126" s="513" t="s">
        <v>7139</v>
      </c>
      <c r="D126" s="498" t="s">
        <v>7094</v>
      </c>
      <c r="E126" s="499">
        <v>25.75</v>
      </c>
      <c r="F126" s="500">
        <f t="shared" si="26"/>
        <v>31.89</v>
      </c>
      <c r="G126" s="527"/>
      <c r="H126" s="528"/>
      <c r="I126" s="517">
        <f t="shared" si="19"/>
        <v>0</v>
      </c>
      <c r="J126" s="517">
        <f t="shared" si="20"/>
        <v>0</v>
      </c>
      <c r="K126" s="504"/>
      <c r="L126" s="518">
        <f t="shared" si="27"/>
        <v>0</v>
      </c>
      <c r="M126" s="518">
        <f t="shared" si="27"/>
        <v>0</v>
      </c>
      <c r="N126" s="519">
        <f t="shared" si="22"/>
        <v>0</v>
      </c>
      <c r="O126" s="519">
        <f t="shared" si="23"/>
        <v>0</v>
      </c>
      <c r="P126" s="506"/>
      <c r="Q126" s="520"/>
      <c r="R126" s="412" t="str">
        <f t="shared" si="24"/>
        <v/>
      </c>
      <c r="S126" s="412" t="str">
        <f t="shared" si="25"/>
        <v/>
      </c>
      <c r="T126" s="427"/>
      <c r="U126" s="429"/>
      <c r="W126" s="6" t="e">
        <f>VLOOKUP(A126,'[3]Cartilha Global'!$A:$A,1,FALSE)</f>
        <v>#N/A</v>
      </c>
    </row>
    <row r="127" spans="1:23" hidden="1" x14ac:dyDescent="0.2">
      <c r="A127" s="522">
        <v>88294</v>
      </c>
      <c r="B127" s="512" t="s">
        <v>3144</v>
      </c>
      <c r="C127" s="513" t="s">
        <v>7140</v>
      </c>
      <c r="D127" s="498" t="s">
        <v>7094</v>
      </c>
      <c r="E127" s="499">
        <v>27.76</v>
      </c>
      <c r="F127" s="500">
        <f t="shared" si="26"/>
        <v>34.380000000000003</v>
      </c>
      <c r="G127" s="527"/>
      <c r="H127" s="528"/>
      <c r="I127" s="517">
        <f t="shared" si="19"/>
        <v>0</v>
      </c>
      <c r="J127" s="517">
        <f t="shared" si="20"/>
        <v>0</v>
      </c>
      <c r="K127" s="504"/>
      <c r="L127" s="518">
        <f t="shared" si="27"/>
        <v>0</v>
      </c>
      <c r="M127" s="518">
        <f t="shared" si="27"/>
        <v>0</v>
      </c>
      <c r="N127" s="519">
        <f t="shared" si="22"/>
        <v>0</v>
      </c>
      <c r="O127" s="519">
        <f t="shared" si="23"/>
        <v>0</v>
      </c>
      <c r="P127" s="506"/>
      <c r="Q127" s="520"/>
      <c r="R127" s="412" t="str">
        <f t="shared" si="24"/>
        <v/>
      </c>
      <c r="S127" s="412" t="str">
        <f t="shared" si="25"/>
        <v/>
      </c>
      <c r="T127" s="427"/>
      <c r="U127" s="429"/>
      <c r="W127" s="6" t="e">
        <f>VLOOKUP(A127,'[3]Cartilha Global'!$A:$A,1,FALSE)</f>
        <v>#N/A</v>
      </c>
    </row>
    <row r="128" spans="1:23" hidden="1" x14ac:dyDescent="0.2">
      <c r="A128" s="522">
        <v>88295</v>
      </c>
      <c r="B128" s="512" t="s">
        <v>3144</v>
      </c>
      <c r="C128" s="513" t="s">
        <v>7141</v>
      </c>
      <c r="D128" s="498" t="s">
        <v>7094</v>
      </c>
      <c r="E128" s="499">
        <v>26.01</v>
      </c>
      <c r="F128" s="500">
        <f t="shared" si="26"/>
        <v>32.21</v>
      </c>
      <c r="G128" s="527"/>
      <c r="H128" s="528"/>
      <c r="I128" s="517">
        <f t="shared" si="19"/>
        <v>0</v>
      </c>
      <c r="J128" s="517">
        <f t="shared" si="20"/>
        <v>0</v>
      </c>
      <c r="K128" s="504"/>
      <c r="L128" s="518">
        <f t="shared" si="27"/>
        <v>0</v>
      </c>
      <c r="M128" s="518">
        <f t="shared" si="27"/>
        <v>0</v>
      </c>
      <c r="N128" s="519">
        <f t="shared" si="22"/>
        <v>0</v>
      </c>
      <c r="O128" s="519">
        <f t="shared" si="23"/>
        <v>0</v>
      </c>
      <c r="P128" s="506"/>
      <c r="Q128" s="520"/>
      <c r="R128" s="412" t="str">
        <f t="shared" si="24"/>
        <v/>
      </c>
      <c r="S128" s="412" t="str">
        <f t="shared" si="25"/>
        <v/>
      </c>
      <c r="T128" s="427"/>
      <c r="U128" s="429"/>
      <c r="W128" s="6" t="e">
        <f>VLOOKUP(A128,'[3]Cartilha Global'!$A:$A,1,FALSE)</f>
        <v>#N/A</v>
      </c>
    </row>
    <row r="129" spans="1:23" hidden="1" x14ac:dyDescent="0.2">
      <c r="A129" s="522">
        <v>88297</v>
      </c>
      <c r="B129" s="512" t="s">
        <v>3144</v>
      </c>
      <c r="C129" s="513" t="s">
        <v>7142</v>
      </c>
      <c r="D129" s="498" t="s">
        <v>7094</v>
      </c>
      <c r="E129" s="499">
        <v>27.39</v>
      </c>
      <c r="F129" s="500">
        <f t="shared" si="26"/>
        <v>33.92</v>
      </c>
      <c r="G129" s="527"/>
      <c r="H129" s="528"/>
      <c r="I129" s="517">
        <f t="shared" si="19"/>
        <v>0</v>
      </c>
      <c r="J129" s="517">
        <f t="shared" si="20"/>
        <v>0</v>
      </c>
      <c r="K129" s="504"/>
      <c r="L129" s="518">
        <f t="shared" si="27"/>
        <v>0</v>
      </c>
      <c r="M129" s="518">
        <f t="shared" si="27"/>
        <v>0</v>
      </c>
      <c r="N129" s="519">
        <f t="shared" si="22"/>
        <v>0</v>
      </c>
      <c r="O129" s="519">
        <f t="shared" si="23"/>
        <v>0</v>
      </c>
      <c r="P129" s="506"/>
      <c r="Q129" s="520"/>
      <c r="R129" s="412" t="str">
        <f t="shared" si="24"/>
        <v/>
      </c>
      <c r="S129" s="412" t="str">
        <f t="shared" si="25"/>
        <v/>
      </c>
      <c r="T129" s="427"/>
      <c r="U129" s="429"/>
      <c r="W129" s="6" t="e">
        <f>VLOOKUP(A129,'[3]Cartilha Global'!$A:$A,1,FALSE)</f>
        <v>#N/A</v>
      </c>
    </row>
    <row r="130" spans="1:23" hidden="1" x14ac:dyDescent="0.2">
      <c r="A130" s="522">
        <v>88298</v>
      </c>
      <c r="B130" s="512" t="s">
        <v>3144</v>
      </c>
      <c r="C130" s="513" t="s">
        <v>7143</v>
      </c>
      <c r="D130" s="498" t="s">
        <v>7094</v>
      </c>
      <c r="E130" s="499">
        <v>23.09</v>
      </c>
      <c r="F130" s="500">
        <f t="shared" si="26"/>
        <v>28.59</v>
      </c>
      <c r="G130" s="527"/>
      <c r="H130" s="528"/>
      <c r="I130" s="517">
        <f t="shared" si="19"/>
        <v>0</v>
      </c>
      <c r="J130" s="517">
        <f t="shared" si="20"/>
        <v>0</v>
      </c>
      <c r="K130" s="504"/>
      <c r="L130" s="518">
        <f t="shared" si="27"/>
        <v>0</v>
      </c>
      <c r="M130" s="518">
        <f t="shared" si="27"/>
        <v>0</v>
      </c>
      <c r="N130" s="519">
        <f t="shared" si="22"/>
        <v>0</v>
      </c>
      <c r="O130" s="519">
        <f t="shared" si="23"/>
        <v>0</v>
      </c>
      <c r="P130" s="506"/>
      <c r="Q130" s="520"/>
      <c r="R130" s="412" t="str">
        <f t="shared" si="24"/>
        <v/>
      </c>
      <c r="S130" s="412" t="str">
        <f t="shared" si="25"/>
        <v/>
      </c>
      <c r="T130" s="427"/>
      <c r="U130" s="429"/>
      <c r="W130" s="6" t="e">
        <f>VLOOKUP(A130,'[3]Cartilha Global'!$A:$A,1,FALSE)</f>
        <v>#N/A</v>
      </c>
    </row>
    <row r="131" spans="1:23" hidden="1" x14ac:dyDescent="0.2">
      <c r="A131" s="522">
        <v>88299</v>
      </c>
      <c r="B131" s="512" t="s">
        <v>3144</v>
      </c>
      <c r="C131" s="513" t="s">
        <v>7144</v>
      </c>
      <c r="D131" s="498" t="s">
        <v>7094</v>
      </c>
      <c r="E131" s="499">
        <v>26.1</v>
      </c>
      <c r="F131" s="500">
        <f t="shared" si="26"/>
        <v>32.32</v>
      </c>
      <c r="G131" s="527"/>
      <c r="H131" s="528"/>
      <c r="I131" s="517">
        <f t="shared" si="19"/>
        <v>0</v>
      </c>
      <c r="J131" s="517">
        <f t="shared" si="20"/>
        <v>0</v>
      </c>
      <c r="K131" s="504"/>
      <c r="L131" s="518">
        <f t="shared" si="27"/>
        <v>0</v>
      </c>
      <c r="M131" s="518">
        <f t="shared" si="27"/>
        <v>0</v>
      </c>
      <c r="N131" s="519">
        <f t="shared" si="22"/>
        <v>0</v>
      </c>
      <c r="O131" s="519">
        <f t="shared" si="23"/>
        <v>0</v>
      </c>
      <c r="P131" s="506"/>
      <c r="Q131" s="520"/>
      <c r="R131" s="412" t="str">
        <f t="shared" si="24"/>
        <v/>
      </c>
      <c r="S131" s="412" t="str">
        <f t="shared" si="25"/>
        <v/>
      </c>
      <c r="T131" s="427"/>
      <c r="U131" s="429"/>
      <c r="W131" s="6" t="e">
        <f>VLOOKUP(A131,'[3]Cartilha Global'!$A:$A,1,FALSE)</f>
        <v>#N/A</v>
      </c>
    </row>
    <row r="132" spans="1:23" hidden="1" x14ac:dyDescent="0.2">
      <c r="A132" s="522">
        <v>88300</v>
      </c>
      <c r="B132" s="512" t="s">
        <v>3144</v>
      </c>
      <c r="C132" s="513" t="s">
        <v>7145</v>
      </c>
      <c r="D132" s="498" t="s">
        <v>7094</v>
      </c>
      <c r="E132" s="499">
        <v>30.77</v>
      </c>
      <c r="F132" s="500">
        <f t="shared" si="26"/>
        <v>38.11</v>
      </c>
      <c r="G132" s="527"/>
      <c r="H132" s="528"/>
      <c r="I132" s="517">
        <f t="shared" si="19"/>
        <v>0</v>
      </c>
      <c r="J132" s="517">
        <f t="shared" si="20"/>
        <v>0</v>
      </c>
      <c r="K132" s="504"/>
      <c r="L132" s="518">
        <f t="shared" si="27"/>
        <v>0</v>
      </c>
      <c r="M132" s="518">
        <f t="shared" si="27"/>
        <v>0</v>
      </c>
      <c r="N132" s="519">
        <f t="shared" si="22"/>
        <v>0</v>
      </c>
      <c r="O132" s="519">
        <f t="shared" si="23"/>
        <v>0</v>
      </c>
      <c r="P132" s="506"/>
      <c r="Q132" s="520"/>
      <c r="R132" s="412" t="str">
        <f t="shared" si="24"/>
        <v/>
      </c>
      <c r="S132" s="412" t="str">
        <f t="shared" si="25"/>
        <v/>
      </c>
      <c r="T132" s="427"/>
      <c r="U132" s="429"/>
      <c r="W132" s="6" t="e">
        <f>VLOOKUP(A132,'[3]Cartilha Global'!$A:$A,1,FALSE)</f>
        <v>#N/A</v>
      </c>
    </row>
    <row r="133" spans="1:23" hidden="1" x14ac:dyDescent="0.2">
      <c r="A133" s="522">
        <v>88301</v>
      </c>
      <c r="B133" s="512" t="s">
        <v>3144</v>
      </c>
      <c r="C133" s="513" t="s">
        <v>7146</v>
      </c>
      <c r="D133" s="498" t="s">
        <v>7094</v>
      </c>
      <c r="E133" s="499">
        <v>26.4</v>
      </c>
      <c r="F133" s="500">
        <f t="shared" si="26"/>
        <v>32.69</v>
      </c>
      <c r="G133" s="527"/>
      <c r="H133" s="528"/>
      <c r="I133" s="517">
        <f t="shared" si="19"/>
        <v>0</v>
      </c>
      <c r="J133" s="517">
        <f t="shared" si="20"/>
        <v>0</v>
      </c>
      <c r="K133" s="504"/>
      <c r="L133" s="518">
        <f t="shared" si="27"/>
        <v>0</v>
      </c>
      <c r="M133" s="518">
        <f t="shared" si="27"/>
        <v>0</v>
      </c>
      <c r="N133" s="519">
        <f t="shared" si="22"/>
        <v>0</v>
      </c>
      <c r="O133" s="519">
        <f t="shared" si="23"/>
        <v>0</v>
      </c>
      <c r="P133" s="506"/>
      <c r="Q133" s="520"/>
      <c r="R133" s="412" t="str">
        <f t="shared" si="24"/>
        <v/>
      </c>
      <c r="S133" s="412" t="str">
        <f t="shared" si="25"/>
        <v/>
      </c>
      <c r="T133" s="427"/>
      <c r="U133" s="429"/>
      <c r="W133" s="6" t="e">
        <f>VLOOKUP(A133,'[3]Cartilha Global'!$A:$A,1,FALSE)</f>
        <v>#N/A</v>
      </c>
    </row>
    <row r="134" spans="1:23" hidden="1" x14ac:dyDescent="0.2">
      <c r="A134" s="522">
        <v>88302</v>
      </c>
      <c r="B134" s="512" t="s">
        <v>3144</v>
      </c>
      <c r="C134" s="513" t="s">
        <v>7147</v>
      </c>
      <c r="D134" s="498" t="s">
        <v>7094</v>
      </c>
      <c r="E134" s="499">
        <v>26.77</v>
      </c>
      <c r="F134" s="500">
        <f t="shared" si="26"/>
        <v>33.15</v>
      </c>
      <c r="G134" s="527"/>
      <c r="H134" s="528"/>
      <c r="I134" s="517">
        <f t="shared" si="19"/>
        <v>0</v>
      </c>
      <c r="J134" s="517">
        <f t="shared" si="20"/>
        <v>0</v>
      </c>
      <c r="K134" s="504"/>
      <c r="L134" s="518">
        <f t="shared" si="27"/>
        <v>0</v>
      </c>
      <c r="M134" s="518">
        <f t="shared" si="27"/>
        <v>0</v>
      </c>
      <c r="N134" s="519">
        <f t="shared" si="22"/>
        <v>0</v>
      </c>
      <c r="O134" s="519">
        <f t="shared" si="23"/>
        <v>0</v>
      </c>
      <c r="P134" s="506"/>
      <c r="Q134" s="520"/>
      <c r="R134" s="412" t="str">
        <f t="shared" si="24"/>
        <v/>
      </c>
      <c r="S134" s="412" t="str">
        <f t="shared" si="25"/>
        <v/>
      </c>
      <c r="T134" s="427"/>
      <c r="U134" s="429"/>
      <c r="W134" s="6" t="e">
        <f>VLOOKUP(A134,'[3]Cartilha Global'!$A:$A,1,FALSE)</f>
        <v>#N/A</v>
      </c>
    </row>
    <row r="135" spans="1:23" hidden="1" x14ac:dyDescent="0.2">
      <c r="A135" s="522">
        <v>88303</v>
      </c>
      <c r="B135" s="512" t="s">
        <v>3144</v>
      </c>
      <c r="C135" s="513" t="s">
        <v>7148</v>
      </c>
      <c r="D135" s="498" t="s">
        <v>7094</v>
      </c>
      <c r="E135" s="499">
        <v>24.04</v>
      </c>
      <c r="F135" s="500">
        <f t="shared" si="26"/>
        <v>29.77</v>
      </c>
      <c r="G135" s="527"/>
      <c r="H135" s="528"/>
      <c r="I135" s="517">
        <f t="shared" si="19"/>
        <v>0</v>
      </c>
      <c r="J135" s="517">
        <f t="shared" si="20"/>
        <v>0</v>
      </c>
      <c r="K135" s="504"/>
      <c r="L135" s="518">
        <f t="shared" si="27"/>
        <v>0</v>
      </c>
      <c r="M135" s="518">
        <f t="shared" si="27"/>
        <v>0</v>
      </c>
      <c r="N135" s="519">
        <f t="shared" si="22"/>
        <v>0</v>
      </c>
      <c r="O135" s="519">
        <f t="shared" si="23"/>
        <v>0</v>
      </c>
      <c r="P135" s="506"/>
      <c r="Q135" s="520"/>
      <c r="R135" s="412" t="str">
        <f t="shared" si="24"/>
        <v/>
      </c>
      <c r="S135" s="412" t="str">
        <f t="shared" si="25"/>
        <v/>
      </c>
      <c r="T135" s="427"/>
      <c r="U135" s="429"/>
      <c r="W135" s="6" t="e">
        <f>VLOOKUP(A135,'[3]Cartilha Global'!$A:$A,1,FALSE)</f>
        <v>#N/A</v>
      </c>
    </row>
    <row r="136" spans="1:23" hidden="1" x14ac:dyDescent="0.2">
      <c r="A136" s="522">
        <v>88304</v>
      </c>
      <c r="B136" s="512" t="s">
        <v>3144</v>
      </c>
      <c r="C136" s="513" t="s">
        <v>7149</v>
      </c>
      <c r="D136" s="498" t="s">
        <v>7094</v>
      </c>
      <c r="E136" s="499">
        <v>23.79</v>
      </c>
      <c r="F136" s="500">
        <f t="shared" si="26"/>
        <v>29.46</v>
      </c>
      <c r="G136" s="527"/>
      <c r="H136" s="528"/>
      <c r="I136" s="517">
        <f t="shared" si="19"/>
        <v>0</v>
      </c>
      <c r="J136" s="517">
        <f t="shared" si="20"/>
        <v>0</v>
      </c>
      <c r="K136" s="504"/>
      <c r="L136" s="518">
        <f t="shared" si="27"/>
        <v>0</v>
      </c>
      <c r="M136" s="518">
        <f t="shared" si="27"/>
        <v>0</v>
      </c>
      <c r="N136" s="519">
        <f t="shared" si="22"/>
        <v>0</v>
      </c>
      <c r="O136" s="519">
        <f t="shared" si="23"/>
        <v>0</v>
      </c>
      <c r="P136" s="506"/>
      <c r="Q136" s="520"/>
      <c r="R136" s="412" t="str">
        <f t="shared" si="24"/>
        <v/>
      </c>
      <c r="S136" s="412" t="str">
        <f t="shared" si="25"/>
        <v/>
      </c>
      <c r="T136" s="427"/>
      <c r="U136" s="429"/>
      <c r="W136" s="6" t="e">
        <f>VLOOKUP(A136,'[3]Cartilha Global'!$A:$A,1,FALSE)</f>
        <v>#N/A</v>
      </c>
    </row>
    <row r="137" spans="1:23" hidden="1" x14ac:dyDescent="0.2">
      <c r="A137" s="522">
        <v>88306</v>
      </c>
      <c r="B137" s="512" t="s">
        <v>3144</v>
      </c>
      <c r="C137" s="513" t="s">
        <v>7150</v>
      </c>
      <c r="D137" s="498" t="s">
        <v>7094</v>
      </c>
      <c r="E137" s="499">
        <v>25.42</v>
      </c>
      <c r="F137" s="500">
        <f t="shared" si="26"/>
        <v>31.48</v>
      </c>
      <c r="G137" s="527"/>
      <c r="H137" s="528"/>
      <c r="I137" s="517">
        <f t="shared" si="19"/>
        <v>0</v>
      </c>
      <c r="J137" s="517">
        <f t="shared" si="20"/>
        <v>0</v>
      </c>
      <c r="K137" s="504"/>
      <c r="L137" s="518">
        <f t="shared" si="27"/>
        <v>0</v>
      </c>
      <c r="M137" s="518">
        <f t="shared" si="27"/>
        <v>0</v>
      </c>
      <c r="N137" s="519">
        <f t="shared" si="22"/>
        <v>0</v>
      </c>
      <c r="O137" s="519">
        <f t="shared" si="23"/>
        <v>0</v>
      </c>
      <c r="P137" s="506"/>
      <c r="Q137" s="520"/>
      <c r="R137" s="412" t="str">
        <f t="shared" si="24"/>
        <v/>
      </c>
      <c r="S137" s="412" t="str">
        <f t="shared" si="25"/>
        <v/>
      </c>
      <c r="T137" s="427"/>
      <c r="U137" s="429"/>
      <c r="W137" s="6" t="e">
        <f>VLOOKUP(A137,'[3]Cartilha Global'!$A:$A,1,FALSE)</f>
        <v>#N/A</v>
      </c>
    </row>
    <row r="138" spans="1:23" hidden="1" x14ac:dyDescent="0.2">
      <c r="A138" s="522">
        <v>88307</v>
      </c>
      <c r="B138" s="512" t="s">
        <v>3144</v>
      </c>
      <c r="C138" s="513" t="s">
        <v>7151</v>
      </c>
      <c r="D138" s="498" t="s">
        <v>7094</v>
      </c>
      <c r="E138" s="499">
        <v>25.41</v>
      </c>
      <c r="F138" s="500">
        <f t="shared" si="26"/>
        <v>31.47</v>
      </c>
      <c r="G138" s="527"/>
      <c r="H138" s="528"/>
      <c r="I138" s="517">
        <f t="shared" si="19"/>
        <v>0</v>
      </c>
      <c r="J138" s="517">
        <f t="shared" si="20"/>
        <v>0</v>
      </c>
      <c r="K138" s="504"/>
      <c r="L138" s="518">
        <f t="shared" si="27"/>
        <v>0</v>
      </c>
      <c r="M138" s="518">
        <f t="shared" si="27"/>
        <v>0</v>
      </c>
      <c r="N138" s="519">
        <f t="shared" si="22"/>
        <v>0</v>
      </c>
      <c r="O138" s="519">
        <f t="shared" si="23"/>
        <v>0</v>
      </c>
      <c r="P138" s="506"/>
      <c r="Q138" s="520"/>
      <c r="R138" s="412" t="str">
        <f t="shared" si="24"/>
        <v/>
      </c>
      <c r="S138" s="412" t="str">
        <f t="shared" si="25"/>
        <v/>
      </c>
      <c r="T138" s="427"/>
      <c r="U138" s="429"/>
      <c r="W138" s="6" t="e">
        <f>VLOOKUP(A138,'[3]Cartilha Global'!$A:$A,1,FALSE)</f>
        <v>#N/A</v>
      </c>
    </row>
    <row r="139" spans="1:23" hidden="1" x14ac:dyDescent="0.2">
      <c r="A139" s="522">
        <v>88308</v>
      </c>
      <c r="B139" s="512" t="s">
        <v>3144</v>
      </c>
      <c r="C139" s="513" t="s">
        <v>7152</v>
      </c>
      <c r="D139" s="498" t="s">
        <v>7094</v>
      </c>
      <c r="E139" s="499">
        <v>28.27</v>
      </c>
      <c r="F139" s="500">
        <f t="shared" si="26"/>
        <v>35.01</v>
      </c>
      <c r="G139" s="527"/>
      <c r="H139" s="528"/>
      <c r="I139" s="517">
        <f t="shared" si="19"/>
        <v>0</v>
      </c>
      <c r="J139" s="517">
        <f t="shared" si="20"/>
        <v>0</v>
      </c>
      <c r="K139" s="504"/>
      <c r="L139" s="518">
        <f t="shared" si="27"/>
        <v>0</v>
      </c>
      <c r="M139" s="518">
        <f t="shared" si="27"/>
        <v>0</v>
      </c>
      <c r="N139" s="519">
        <f t="shared" si="22"/>
        <v>0</v>
      </c>
      <c r="O139" s="519">
        <f t="shared" si="23"/>
        <v>0</v>
      </c>
      <c r="P139" s="506"/>
      <c r="Q139" s="520"/>
      <c r="R139" s="412" t="str">
        <f t="shared" si="24"/>
        <v/>
      </c>
      <c r="S139" s="412" t="str">
        <f t="shared" si="25"/>
        <v/>
      </c>
      <c r="T139" s="427"/>
      <c r="U139" s="429"/>
      <c r="W139" s="6" t="e">
        <f>VLOOKUP(A139,'[3]Cartilha Global'!$A:$A,1,FALSE)</f>
        <v>#N/A</v>
      </c>
    </row>
    <row r="140" spans="1:23" hidden="1" x14ac:dyDescent="0.2">
      <c r="A140" s="522">
        <v>88309</v>
      </c>
      <c r="B140" s="512" t="s">
        <v>3144</v>
      </c>
      <c r="C140" s="513" t="s">
        <v>7153</v>
      </c>
      <c r="D140" s="498" t="s">
        <v>7094</v>
      </c>
      <c r="E140" s="499">
        <v>28.38</v>
      </c>
      <c r="F140" s="500">
        <f t="shared" si="26"/>
        <v>35.15</v>
      </c>
      <c r="G140" s="527"/>
      <c r="H140" s="528"/>
      <c r="I140" s="517">
        <f t="shared" si="19"/>
        <v>0</v>
      </c>
      <c r="J140" s="517">
        <f t="shared" si="20"/>
        <v>0</v>
      </c>
      <c r="K140" s="504"/>
      <c r="L140" s="518">
        <f t="shared" ref="L140:M152" si="28">G140</f>
        <v>0</v>
      </c>
      <c r="M140" s="518">
        <f t="shared" si="28"/>
        <v>0</v>
      </c>
      <c r="N140" s="519">
        <f t="shared" si="22"/>
        <v>0</v>
      </c>
      <c r="O140" s="519">
        <f t="shared" si="23"/>
        <v>0</v>
      </c>
      <c r="P140" s="506"/>
      <c r="Q140" s="520"/>
      <c r="R140" s="412" t="str">
        <f t="shared" si="24"/>
        <v/>
      </c>
      <c r="S140" s="412" t="str">
        <f t="shared" si="25"/>
        <v/>
      </c>
      <c r="T140" s="427"/>
      <c r="U140" s="429"/>
      <c r="W140" s="6" t="e">
        <f>VLOOKUP(A140,'[3]Cartilha Global'!$A:$A,1,FALSE)</f>
        <v>#N/A</v>
      </c>
    </row>
    <row r="141" spans="1:23" hidden="1" x14ac:dyDescent="0.2">
      <c r="A141" s="522">
        <v>88310</v>
      </c>
      <c r="B141" s="512" t="s">
        <v>3144</v>
      </c>
      <c r="C141" s="513" t="s">
        <v>7154</v>
      </c>
      <c r="D141" s="498" t="s">
        <v>7094</v>
      </c>
      <c r="E141" s="499">
        <v>29.42</v>
      </c>
      <c r="F141" s="500">
        <f t="shared" si="26"/>
        <v>36.43</v>
      </c>
      <c r="G141" s="527"/>
      <c r="H141" s="528"/>
      <c r="I141" s="517">
        <f t="shared" si="19"/>
        <v>0</v>
      </c>
      <c r="J141" s="517">
        <f t="shared" si="20"/>
        <v>0</v>
      </c>
      <c r="K141" s="504"/>
      <c r="L141" s="518">
        <f t="shared" si="28"/>
        <v>0</v>
      </c>
      <c r="M141" s="518">
        <f t="shared" si="28"/>
        <v>0</v>
      </c>
      <c r="N141" s="519">
        <f t="shared" si="22"/>
        <v>0</v>
      </c>
      <c r="O141" s="519">
        <f t="shared" si="23"/>
        <v>0</v>
      </c>
      <c r="P141" s="506"/>
      <c r="Q141" s="520"/>
      <c r="R141" s="412" t="str">
        <f t="shared" si="24"/>
        <v/>
      </c>
      <c r="S141" s="412" t="str">
        <f t="shared" si="25"/>
        <v/>
      </c>
      <c r="T141" s="427"/>
      <c r="U141" s="429"/>
      <c r="W141" s="6" t="e">
        <f>VLOOKUP(A141,'[3]Cartilha Global'!$A:$A,1,FALSE)</f>
        <v>#N/A</v>
      </c>
    </row>
    <row r="142" spans="1:23" hidden="1" x14ac:dyDescent="0.2">
      <c r="A142" s="522">
        <v>88311</v>
      </c>
      <c r="B142" s="512" t="s">
        <v>3144</v>
      </c>
      <c r="C142" s="513" t="s">
        <v>7155</v>
      </c>
      <c r="D142" s="498" t="s">
        <v>7094</v>
      </c>
      <c r="E142" s="499">
        <v>28.78</v>
      </c>
      <c r="F142" s="500">
        <f t="shared" si="26"/>
        <v>35.64</v>
      </c>
      <c r="G142" s="527"/>
      <c r="H142" s="528"/>
      <c r="I142" s="517">
        <f t="shared" si="19"/>
        <v>0</v>
      </c>
      <c r="J142" s="517">
        <f t="shared" si="20"/>
        <v>0</v>
      </c>
      <c r="K142" s="504"/>
      <c r="L142" s="518">
        <f t="shared" si="28"/>
        <v>0</v>
      </c>
      <c r="M142" s="518">
        <f t="shared" si="28"/>
        <v>0</v>
      </c>
      <c r="N142" s="519">
        <f t="shared" si="22"/>
        <v>0</v>
      </c>
      <c r="O142" s="519">
        <f t="shared" si="23"/>
        <v>0</v>
      </c>
      <c r="P142" s="506"/>
      <c r="Q142" s="520"/>
      <c r="R142" s="412" t="str">
        <f t="shared" si="24"/>
        <v/>
      </c>
      <c r="S142" s="412" t="str">
        <f t="shared" si="25"/>
        <v/>
      </c>
      <c r="T142" s="427"/>
      <c r="U142" s="429"/>
      <c r="W142" s="6" t="e">
        <f>VLOOKUP(A142,'[3]Cartilha Global'!$A:$A,1,FALSE)</f>
        <v>#N/A</v>
      </c>
    </row>
    <row r="143" spans="1:23" hidden="1" x14ac:dyDescent="0.2">
      <c r="A143" s="522">
        <v>88312</v>
      </c>
      <c r="B143" s="512" t="s">
        <v>3144</v>
      </c>
      <c r="C143" s="513" t="s">
        <v>7156</v>
      </c>
      <c r="D143" s="498" t="s">
        <v>7094</v>
      </c>
      <c r="E143" s="499">
        <v>29.42</v>
      </c>
      <c r="F143" s="500">
        <f t="shared" si="26"/>
        <v>36.43</v>
      </c>
      <c r="G143" s="527"/>
      <c r="H143" s="528"/>
      <c r="I143" s="517">
        <f t="shared" si="19"/>
        <v>0</v>
      </c>
      <c r="J143" s="517">
        <f t="shared" si="20"/>
        <v>0</v>
      </c>
      <c r="K143" s="504"/>
      <c r="L143" s="518">
        <f t="shared" si="28"/>
        <v>0</v>
      </c>
      <c r="M143" s="518">
        <f t="shared" si="28"/>
        <v>0</v>
      </c>
      <c r="N143" s="519">
        <f t="shared" si="22"/>
        <v>0</v>
      </c>
      <c r="O143" s="519">
        <f t="shared" si="23"/>
        <v>0</v>
      </c>
      <c r="P143" s="506"/>
      <c r="Q143" s="520"/>
      <c r="R143" s="412" t="str">
        <f t="shared" si="24"/>
        <v/>
      </c>
      <c r="S143" s="412" t="str">
        <f t="shared" si="25"/>
        <v/>
      </c>
      <c r="T143" s="427"/>
      <c r="U143" s="429"/>
      <c r="W143" s="6" t="e">
        <f>VLOOKUP(A143,'[3]Cartilha Global'!$A:$A,1,FALSE)</f>
        <v>#N/A</v>
      </c>
    </row>
    <row r="144" spans="1:23" hidden="1" x14ac:dyDescent="0.2">
      <c r="A144" s="522">
        <v>88313</v>
      </c>
      <c r="B144" s="512" t="s">
        <v>3144</v>
      </c>
      <c r="C144" s="513" t="s">
        <v>7157</v>
      </c>
      <c r="D144" s="498" t="s">
        <v>7094</v>
      </c>
      <c r="E144" s="499">
        <v>21.68</v>
      </c>
      <c r="F144" s="500">
        <f t="shared" si="26"/>
        <v>26.85</v>
      </c>
      <c r="G144" s="527"/>
      <c r="H144" s="528"/>
      <c r="I144" s="517">
        <f t="shared" si="19"/>
        <v>0</v>
      </c>
      <c r="J144" s="517">
        <f t="shared" si="20"/>
        <v>0</v>
      </c>
      <c r="K144" s="504"/>
      <c r="L144" s="518">
        <f t="shared" si="28"/>
        <v>0</v>
      </c>
      <c r="M144" s="518">
        <f t="shared" si="28"/>
        <v>0</v>
      </c>
      <c r="N144" s="519">
        <f t="shared" si="22"/>
        <v>0</v>
      </c>
      <c r="O144" s="519">
        <f t="shared" si="23"/>
        <v>0</v>
      </c>
      <c r="P144" s="506"/>
      <c r="Q144" s="520"/>
      <c r="R144" s="412" t="str">
        <f t="shared" si="24"/>
        <v/>
      </c>
      <c r="S144" s="412" t="str">
        <f t="shared" si="25"/>
        <v/>
      </c>
      <c r="T144" s="427"/>
      <c r="U144" s="429"/>
      <c r="W144" s="6" t="e">
        <f>VLOOKUP(A144,'[3]Cartilha Global'!$A:$A,1,FALSE)</f>
        <v>#N/A</v>
      </c>
    </row>
    <row r="145" spans="1:23" hidden="1" x14ac:dyDescent="0.2">
      <c r="A145" s="522">
        <v>88314</v>
      </c>
      <c r="B145" s="512" t="s">
        <v>3144</v>
      </c>
      <c r="C145" s="513" t="s">
        <v>7158</v>
      </c>
      <c r="D145" s="498" t="s">
        <v>7094</v>
      </c>
      <c r="E145" s="499">
        <v>19.87</v>
      </c>
      <c r="F145" s="500">
        <f t="shared" si="26"/>
        <v>24.61</v>
      </c>
      <c r="G145" s="527"/>
      <c r="H145" s="528"/>
      <c r="I145" s="517">
        <f t="shared" si="19"/>
        <v>0</v>
      </c>
      <c r="J145" s="517">
        <f t="shared" si="20"/>
        <v>0</v>
      </c>
      <c r="K145" s="504"/>
      <c r="L145" s="518">
        <f t="shared" si="28"/>
        <v>0</v>
      </c>
      <c r="M145" s="518">
        <f t="shared" si="28"/>
        <v>0</v>
      </c>
      <c r="N145" s="519">
        <f t="shared" si="22"/>
        <v>0</v>
      </c>
      <c r="O145" s="519">
        <f t="shared" si="23"/>
        <v>0</v>
      </c>
      <c r="P145" s="506"/>
      <c r="Q145" s="520"/>
      <c r="R145" s="412" t="str">
        <f t="shared" si="24"/>
        <v/>
      </c>
      <c r="S145" s="412" t="str">
        <f t="shared" si="25"/>
        <v/>
      </c>
      <c r="T145" s="427"/>
      <c r="U145" s="429"/>
      <c r="W145" s="6" t="e">
        <f>VLOOKUP(A145,'[3]Cartilha Global'!$A:$A,1,FALSE)</f>
        <v>#N/A</v>
      </c>
    </row>
    <row r="146" spans="1:23" hidden="1" x14ac:dyDescent="0.2">
      <c r="A146" s="522">
        <v>88315</v>
      </c>
      <c r="B146" s="512" t="s">
        <v>3144</v>
      </c>
      <c r="C146" s="513" t="s">
        <v>7159</v>
      </c>
      <c r="D146" s="498" t="s">
        <v>7094</v>
      </c>
      <c r="E146" s="499">
        <v>28.22</v>
      </c>
      <c r="F146" s="500">
        <f t="shared" si="26"/>
        <v>34.950000000000003</v>
      </c>
      <c r="G146" s="527"/>
      <c r="H146" s="528"/>
      <c r="I146" s="517">
        <f t="shared" si="19"/>
        <v>0</v>
      </c>
      <c r="J146" s="517">
        <f t="shared" si="20"/>
        <v>0</v>
      </c>
      <c r="K146" s="504"/>
      <c r="L146" s="518">
        <f t="shared" si="28"/>
        <v>0</v>
      </c>
      <c r="M146" s="518">
        <f t="shared" si="28"/>
        <v>0</v>
      </c>
      <c r="N146" s="519">
        <f t="shared" si="22"/>
        <v>0</v>
      </c>
      <c r="O146" s="519">
        <f t="shared" si="23"/>
        <v>0</v>
      </c>
      <c r="P146" s="506"/>
      <c r="Q146" s="520"/>
      <c r="R146" s="412" t="str">
        <f t="shared" si="24"/>
        <v/>
      </c>
      <c r="S146" s="412" t="str">
        <f t="shared" si="25"/>
        <v/>
      </c>
      <c r="T146" s="427"/>
      <c r="U146" s="429"/>
      <c r="W146" s="6" t="e">
        <f>VLOOKUP(A146,'[3]Cartilha Global'!$A:$A,1,FALSE)</f>
        <v>#N/A</v>
      </c>
    </row>
    <row r="147" spans="1:23" hidden="1" x14ac:dyDescent="0.2">
      <c r="A147" s="522">
        <v>88316</v>
      </c>
      <c r="B147" s="512" t="s">
        <v>3144</v>
      </c>
      <c r="C147" s="513" t="s">
        <v>7160</v>
      </c>
      <c r="D147" s="498" t="s">
        <v>7094</v>
      </c>
      <c r="E147" s="499">
        <v>21.87</v>
      </c>
      <c r="F147" s="500">
        <f t="shared" si="26"/>
        <v>27.08</v>
      </c>
      <c r="G147" s="527"/>
      <c r="H147" s="528"/>
      <c r="I147" s="517">
        <f t="shared" ref="I147:I152" si="29">IF(ISBLANK(E147),0,ROUND(F147*G147,2))</f>
        <v>0</v>
      </c>
      <c r="J147" s="517">
        <f t="shared" ref="J147:J152" si="30">IF(ISBLANK(G147),0,ROUND(G147*H147,2))</f>
        <v>0</v>
      </c>
      <c r="K147" s="504"/>
      <c r="L147" s="518">
        <f t="shared" si="28"/>
        <v>0</v>
      </c>
      <c r="M147" s="518">
        <f t="shared" si="28"/>
        <v>0</v>
      </c>
      <c r="N147" s="519">
        <f t="shared" ref="N147:N152" si="31">IF(ISBLANK(E147),0,ROUND(F147*L147,2))</f>
        <v>0</v>
      </c>
      <c r="O147" s="519">
        <f t="shared" ref="O147:O152" si="32">IF(ISBLANK(L147),0,ROUND(L147*M147,2))</f>
        <v>0</v>
      </c>
      <c r="P147" s="506"/>
      <c r="Q147" s="520"/>
      <c r="R147" s="412" t="str">
        <f t="shared" si="24"/>
        <v/>
      </c>
      <c r="S147" s="412" t="str">
        <f t="shared" si="25"/>
        <v/>
      </c>
      <c r="T147" s="427"/>
      <c r="U147" s="429"/>
      <c r="W147" s="6" t="e">
        <f>VLOOKUP(A147,'[3]Cartilha Global'!$A:$A,1,FALSE)</f>
        <v>#N/A</v>
      </c>
    </row>
    <row r="148" spans="1:23" hidden="1" x14ac:dyDescent="0.2">
      <c r="A148" s="522">
        <v>88317</v>
      </c>
      <c r="B148" s="512" t="s">
        <v>3144</v>
      </c>
      <c r="C148" s="513" t="s">
        <v>7161</v>
      </c>
      <c r="D148" s="498" t="s">
        <v>7094</v>
      </c>
      <c r="E148" s="499">
        <v>29.64</v>
      </c>
      <c r="F148" s="500">
        <f t="shared" si="26"/>
        <v>36.71</v>
      </c>
      <c r="G148" s="527"/>
      <c r="H148" s="528"/>
      <c r="I148" s="517">
        <f t="shared" si="29"/>
        <v>0</v>
      </c>
      <c r="J148" s="517">
        <f t="shared" si="30"/>
        <v>0</v>
      </c>
      <c r="K148" s="504"/>
      <c r="L148" s="518">
        <f t="shared" si="28"/>
        <v>0</v>
      </c>
      <c r="M148" s="518">
        <f t="shared" si="28"/>
        <v>0</v>
      </c>
      <c r="N148" s="519">
        <f t="shared" si="31"/>
        <v>0</v>
      </c>
      <c r="O148" s="519">
        <f t="shared" si="32"/>
        <v>0</v>
      </c>
      <c r="P148" s="506"/>
      <c r="Q148" s="520"/>
      <c r="R148" s="412" t="str">
        <f t="shared" si="24"/>
        <v/>
      </c>
      <c r="S148" s="412" t="str">
        <f t="shared" si="25"/>
        <v/>
      </c>
      <c r="T148" s="427"/>
      <c r="U148" s="429"/>
      <c r="W148" s="6" t="e">
        <f>VLOOKUP(A148,'[3]Cartilha Global'!$A:$A,1,FALSE)</f>
        <v>#N/A</v>
      </c>
    </row>
    <row r="149" spans="1:23" hidden="1" x14ac:dyDescent="0.2">
      <c r="A149" s="522">
        <v>88318</v>
      </c>
      <c r="B149" s="512" t="s">
        <v>3144</v>
      </c>
      <c r="C149" s="513" t="s">
        <v>7162</v>
      </c>
      <c r="D149" s="498" t="s">
        <v>7094</v>
      </c>
      <c r="E149" s="499">
        <v>25.4</v>
      </c>
      <c r="F149" s="500">
        <f t="shared" si="26"/>
        <v>31.46</v>
      </c>
      <c r="G149" s="527"/>
      <c r="H149" s="528"/>
      <c r="I149" s="517">
        <f t="shared" si="29"/>
        <v>0</v>
      </c>
      <c r="J149" s="517">
        <f t="shared" si="30"/>
        <v>0</v>
      </c>
      <c r="K149" s="504"/>
      <c r="L149" s="518">
        <f t="shared" si="28"/>
        <v>0</v>
      </c>
      <c r="M149" s="518">
        <f t="shared" si="28"/>
        <v>0</v>
      </c>
      <c r="N149" s="519">
        <f t="shared" si="31"/>
        <v>0</v>
      </c>
      <c r="O149" s="519">
        <f t="shared" si="32"/>
        <v>0</v>
      </c>
      <c r="P149" s="506"/>
      <c r="Q149" s="520"/>
      <c r="R149" s="412" t="str">
        <f t="shared" si="24"/>
        <v/>
      </c>
      <c r="S149" s="412" t="str">
        <f t="shared" si="25"/>
        <v/>
      </c>
      <c r="T149" s="427"/>
      <c r="U149" s="429"/>
      <c r="W149" s="6" t="e">
        <f>VLOOKUP(A149,'[3]Cartilha Global'!$A:$A,1,FALSE)</f>
        <v>#N/A</v>
      </c>
    </row>
    <row r="150" spans="1:23" hidden="1" x14ac:dyDescent="0.2">
      <c r="A150" s="522">
        <v>88320</v>
      </c>
      <c r="B150" s="512" t="s">
        <v>3144</v>
      </c>
      <c r="C150" s="513" t="s">
        <v>7163</v>
      </c>
      <c r="D150" s="498" t="s">
        <v>7094</v>
      </c>
      <c r="E150" s="499">
        <v>28.1</v>
      </c>
      <c r="F150" s="500">
        <f t="shared" si="26"/>
        <v>34.799999999999997</v>
      </c>
      <c r="G150" s="527"/>
      <c r="H150" s="528"/>
      <c r="I150" s="517">
        <f t="shared" si="29"/>
        <v>0</v>
      </c>
      <c r="J150" s="517">
        <f t="shared" si="30"/>
        <v>0</v>
      </c>
      <c r="K150" s="504"/>
      <c r="L150" s="518">
        <f t="shared" si="28"/>
        <v>0</v>
      </c>
      <c r="M150" s="518">
        <f t="shared" si="28"/>
        <v>0</v>
      </c>
      <c r="N150" s="519">
        <f t="shared" si="31"/>
        <v>0</v>
      </c>
      <c r="O150" s="519">
        <f t="shared" si="32"/>
        <v>0</v>
      </c>
      <c r="P150" s="506"/>
      <c r="Q150" s="520"/>
      <c r="R150" s="412" t="str">
        <f t="shared" si="24"/>
        <v/>
      </c>
      <c r="S150" s="412" t="str">
        <f t="shared" si="25"/>
        <v/>
      </c>
      <c r="T150" s="427"/>
      <c r="U150" s="429"/>
      <c r="W150" s="6" t="e">
        <f>VLOOKUP(A150,'[3]Cartilha Global'!$A:$A,1,FALSE)</f>
        <v>#N/A</v>
      </c>
    </row>
    <row r="151" spans="1:23" hidden="1" x14ac:dyDescent="0.2">
      <c r="A151" s="522">
        <v>88321</v>
      </c>
      <c r="B151" s="512" t="s">
        <v>3144</v>
      </c>
      <c r="C151" s="513" t="s">
        <v>7164</v>
      </c>
      <c r="D151" s="498" t="s">
        <v>7094</v>
      </c>
      <c r="E151" s="499">
        <v>33.08</v>
      </c>
      <c r="F151" s="500">
        <f t="shared" si="26"/>
        <v>40.97</v>
      </c>
      <c r="G151" s="527"/>
      <c r="H151" s="528"/>
      <c r="I151" s="517">
        <f t="shared" si="29"/>
        <v>0</v>
      </c>
      <c r="J151" s="517">
        <f t="shared" si="30"/>
        <v>0</v>
      </c>
      <c r="K151" s="504"/>
      <c r="L151" s="518">
        <f t="shared" si="28"/>
        <v>0</v>
      </c>
      <c r="M151" s="518">
        <f t="shared" si="28"/>
        <v>0</v>
      </c>
      <c r="N151" s="519">
        <f t="shared" si="31"/>
        <v>0</v>
      </c>
      <c r="O151" s="519">
        <f t="shared" si="32"/>
        <v>0</v>
      </c>
      <c r="P151" s="506"/>
      <c r="Q151" s="520"/>
      <c r="R151" s="412" t="str">
        <f t="shared" ref="R151:R211" si="33">IF(Q151="X","x",IF(Q151="xx","x",IF(O151&gt;0,"x","")))</f>
        <v/>
      </c>
      <c r="S151" s="412" t="str">
        <f t="shared" si="25"/>
        <v/>
      </c>
      <c r="T151" s="427"/>
      <c r="U151" s="429"/>
      <c r="W151" s="6" t="e">
        <f>VLOOKUP(A151,'[3]Cartilha Global'!$A:$A,1,FALSE)</f>
        <v>#N/A</v>
      </c>
    </row>
    <row r="152" spans="1:23" hidden="1" x14ac:dyDescent="0.2">
      <c r="A152" s="522">
        <v>88323</v>
      </c>
      <c r="B152" s="512" t="s">
        <v>3144</v>
      </c>
      <c r="C152" s="513" t="s">
        <v>7165</v>
      </c>
      <c r="D152" s="498" t="s">
        <v>7094</v>
      </c>
      <c r="E152" s="499">
        <v>27.83</v>
      </c>
      <c r="F152" s="500">
        <f t="shared" si="26"/>
        <v>34.46</v>
      </c>
      <c r="G152" s="527"/>
      <c r="H152" s="528"/>
      <c r="I152" s="517">
        <f t="shared" si="29"/>
        <v>0</v>
      </c>
      <c r="J152" s="517">
        <f t="shared" si="30"/>
        <v>0</v>
      </c>
      <c r="K152" s="504"/>
      <c r="L152" s="518">
        <f t="shared" si="28"/>
        <v>0</v>
      </c>
      <c r="M152" s="518">
        <f t="shared" si="28"/>
        <v>0</v>
      </c>
      <c r="N152" s="519">
        <f t="shared" si="31"/>
        <v>0</v>
      </c>
      <c r="O152" s="519">
        <f t="shared" si="32"/>
        <v>0</v>
      </c>
      <c r="P152" s="506"/>
      <c r="Q152" s="520"/>
      <c r="R152" s="412" t="str">
        <f t="shared" si="33"/>
        <v/>
      </c>
      <c r="S152" s="412" t="str">
        <f t="shared" si="25"/>
        <v/>
      </c>
      <c r="T152" s="427"/>
      <c r="U152" s="429"/>
      <c r="W152" s="6" t="e">
        <f>VLOOKUP(A152,'[3]Cartilha Global'!$A:$A,1,FALSE)</f>
        <v>#N/A</v>
      </c>
    </row>
    <row r="153" spans="1:23" hidden="1" x14ac:dyDescent="0.2">
      <c r="A153" s="522" t="s">
        <v>2149</v>
      </c>
      <c r="B153" s="512"/>
      <c r="C153" s="523" t="s">
        <v>6613</v>
      </c>
      <c r="D153" s="498">
        <v>0</v>
      </c>
      <c r="E153" s="499"/>
      <c r="F153" s="500">
        <f t="shared" ref="F153:F155" si="34">IF(E153=0,0,ROUND(E153*(1+E$13)*(1-E$14),2))</f>
        <v>0</v>
      </c>
      <c r="G153" s="501"/>
      <c r="H153" s="501"/>
      <c r="I153" s="502"/>
      <c r="J153" s="503"/>
      <c r="K153" s="504"/>
      <c r="L153" s="505"/>
      <c r="M153" s="501"/>
      <c r="N153" s="502"/>
      <c r="O153" s="503"/>
      <c r="P153" s="506"/>
      <c r="Q153" s="494" t="str">
        <f>IF(OR(SUM(J154:J174)&gt;0,SUM(O154:O174)&gt;0),"xx","")</f>
        <v/>
      </c>
      <c r="R153" s="412" t="str">
        <f t="shared" si="33"/>
        <v/>
      </c>
      <c r="S153" s="412" t="str">
        <f t="shared" si="25"/>
        <v/>
      </c>
      <c r="T153" s="427"/>
      <c r="U153" s="429"/>
      <c r="W153" s="6" t="str">
        <f>VLOOKUP(A153,'[3]Cartilha Global'!$A:$A,1,FALSE)</f>
        <v>1.2.1.2</v>
      </c>
    </row>
    <row r="154" spans="1:23" ht="22.5" hidden="1" x14ac:dyDescent="0.2">
      <c r="A154" s="522">
        <v>98441</v>
      </c>
      <c r="B154" s="512" t="s">
        <v>3144</v>
      </c>
      <c r="C154" s="513" t="s">
        <v>6614</v>
      </c>
      <c r="D154" s="498" t="s">
        <v>170</v>
      </c>
      <c r="E154" s="499">
        <v>170.63</v>
      </c>
      <c r="F154" s="500">
        <f t="shared" si="34"/>
        <v>211.31</v>
      </c>
      <c r="G154" s="527"/>
      <c r="H154" s="528"/>
      <c r="I154" s="517">
        <f>IF(ISBLANK(E154),0,ROUND(F154*G154,2))</f>
        <v>0</v>
      </c>
      <c r="J154" s="517">
        <f>IF(ISBLANK(G154),0,ROUND(G154*H154,2))</f>
        <v>0</v>
      </c>
      <c r="K154" s="504"/>
      <c r="L154" s="518">
        <f>G154</f>
        <v>0</v>
      </c>
      <c r="M154" s="518">
        <f>H154</f>
        <v>0</v>
      </c>
      <c r="N154" s="519">
        <f>IF(ISBLANK(E154),0,ROUND(F154*L154,2))</f>
        <v>0</v>
      </c>
      <c r="O154" s="519">
        <f>IF(ISBLANK(L154),0,ROUND(L154*M154,2))</f>
        <v>0</v>
      </c>
      <c r="P154" s="506"/>
      <c r="Q154" s="520"/>
      <c r="R154" s="412" t="str">
        <f t="shared" si="33"/>
        <v/>
      </c>
      <c r="S154" s="412" t="str">
        <f t="shared" ref="S154:S214" si="35">IF(Q154="X","x",IF(Q154="xx","x",IF(OR(J154&gt;0,O154&gt;0),"x","")))</f>
        <v/>
      </c>
      <c r="T154" s="427"/>
      <c r="U154" s="429"/>
      <c r="W154" s="6" t="e">
        <f>VLOOKUP(A154,'[3]Cartilha Global'!$A:$A,1,FALSE)</f>
        <v>#N/A</v>
      </c>
    </row>
    <row r="155" spans="1:23" ht="22.5" hidden="1" x14ac:dyDescent="0.2">
      <c r="A155" s="522">
        <v>98442</v>
      </c>
      <c r="B155" s="512" t="s">
        <v>3144</v>
      </c>
      <c r="C155" s="513" t="s">
        <v>6615</v>
      </c>
      <c r="D155" s="498" t="s">
        <v>170</v>
      </c>
      <c r="E155" s="499">
        <v>174.11</v>
      </c>
      <c r="F155" s="500">
        <f t="shared" si="34"/>
        <v>215.62</v>
      </c>
      <c r="G155" s="527"/>
      <c r="H155" s="528"/>
      <c r="I155" s="517">
        <f t="shared" ref="I155:I173" si="36">IF(ISBLANK(E155),0,ROUND(F155*G155,2))</f>
        <v>0</v>
      </c>
      <c r="J155" s="517">
        <f t="shared" ref="J155:J173" si="37">IF(ISBLANK(G155),0,ROUND(G155*H155,2))</f>
        <v>0</v>
      </c>
      <c r="K155" s="504"/>
      <c r="L155" s="518">
        <f t="shared" ref="L155:M173" si="38">G155</f>
        <v>0</v>
      </c>
      <c r="M155" s="518">
        <f t="shared" si="38"/>
        <v>0</v>
      </c>
      <c r="N155" s="519">
        <f t="shared" ref="N155:N173" si="39">IF(ISBLANK(E155),0,ROUND(F155*L155,2))</f>
        <v>0</v>
      </c>
      <c r="O155" s="519">
        <f t="shared" ref="O155:O173" si="40">IF(ISBLANK(L155),0,ROUND(L155*M155,2))</f>
        <v>0</v>
      </c>
      <c r="P155" s="506"/>
      <c r="Q155" s="520"/>
      <c r="R155" s="412" t="str">
        <f t="shared" si="33"/>
        <v/>
      </c>
      <c r="S155" s="412" t="str">
        <f t="shared" si="35"/>
        <v/>
      </c>
      <c r="T155" s="427"/>
      <c r="U155" s="429"/>
      <c r="W155" s="6" t="e">
        <f>VLOOKUP(A155,'[3]Cartilha Global'!$A:$A,1,FALSE)</f>
        <v>#N/A</v>
      </c>
    </row>
    <row r="156" spans="1:23" ht="22.5" hidden="1" x14ac:dyDescent="0.2">
      <c r="A156" s="522">
        <v>98443</v>
      </c>
      <c r="B156" s="512" t="s">
        <v>3144</v>
      </c>
      <c r="C156" s="513" t="s">
        <v>6616</v>
      </c>
      <c r="D156" s="498" t="s">
        <v>170</v>
      </c>
      <c r="E156" s="499">
        <v>149.24</v>
      </c>
      <c r="F156" s="500">
        <f t="shared" ref="F156:F174" si="41">IF(E156=0,0,ROUND(E156*(1+E$13)*(1-E$14),2))</f>
        <v>184.82</v>
      </c>
      <c r="G156" s="527"/>
      <c r="H156" s="528"/>
      <c r="I156" s="517">
        <f t="shared" si="36"/>
        <v>0</v>
      </c>
      <c r="J156" s="517">
        <f t="shared" si="37"/>
        <v>0</v>
      </c>
      <c r="K156" s="504"/>
      <c r="L156" s="518">
        <f t="shared" si="38"/>
        <v>0</v>
      </c>
      <c r="M156" s="518">
        <f t="shared" si="38"/>
        <v>0</v>
      </c>
      <c r="N156" s="519">
        <f t="shared" si="39"/>
        <v>0</v>
      </c>
      <c r="O156" s="519">
        <f t="shared" si="40"/>
        <v>0</v>
      </c>
      <c r="P156" s="506"/>
      <c r="Q156" s="520"/>
      <c r="R156" s="412" t="str">
        <f t="shared" si="33"/>
        <v/>
      </c>
      <c r="S156" s="412" t="str">
        <f t="shared" si="35"/>
        <v/>
      </c>
      <c r="T156" s="427"/>
      <c r="U156" s="429"/>
      <c r="W156" s="6" t="e">
        <f>VLOOKUP(A156,'[3]Cartilha Global'!$A:$A,1,FALSE)</f>
        <v>#N/A</v>
      </c>
    </row>
    <row r="157" spans="1:23" ht="22.5" hidden="1" x14ac:dyDescent="0.2">
      <c r="A157" s="522">
        <v>98444</v>
      </c>
      <c r="B157" s="512" t="s">
        <v>3144</v>
      </c>
      <c r="C157" s="513" t="s">
        <v>6617</v>
      </c>
      <c r="D157" s="498" t="s">
        <v>170</v>
      </c>
      <c r="E157" s="499">
        <v>151.72</v>
      </c>
      <c r="F157" s="500">
        <f t="shared" si="41"/>
        <v>187.89</v>
      </c>
      <c r="G157" s="527"/>
      <c r="H157" s="528"/>
      <c r="I157" s="517">
        <f t="shared" si="36"/>
        <v>0</v>
      </c>
      <c r="J157" s="517">
        <f t="shared" si="37"/>
        <v>0</v>
      </c>
      <c r="K157" s="504"/>
      <c r="L157" s="518">
        <f t="shared" si="38"/>
        <v>0</v>
      </c>
      <c r="M157" s="518">
        <f t="shared" si="38"/>
        <v>0</v>
      </c>
      <c r="N157" s="519">
        <f t="shared" si="39"/>
        <v>0</v>
      </c>
      <c r="O157" s="519">
        <f t="shared" si="40"/>
        <v>0</v>
      </c>
      <c r="P157" s="506"/>
      <c r="Q157" s="520"/>
      <c r="R157" s="412" t="str">
        <f t="shared" si="33"/>
        <v/>
      </c>
      <c r="S157" s="412" t="str">
        <f t="shared" si="35"/>
        <v/>
      </c>
      <c r="T157" s="427"/>
      <c r="U157" s="429"/>
      <c r="W157" s="6" t="e">
        <f>VLOOKUP(A157,'[3]Cartilha Global'!$A:$A,1,FALSE)</f>
        <v>#N/A</v>
      </c>
    </row>
    <row r="158" spans="1:23" ht="22.5" hidden="1" x14ac:dyDescent="0.2">
      <c r="A158" s="522">
        <v>98445</v>
      </c>
      <c r="B158" s="512" t="s">
        <v>3144</v>
      </c>
      <c r="C158" s="513" t="s">
        <v>6618</v>
      </c>
      <c r="D158" s="498" t="s">
        <v>170</v>
      </c>
      <c r="E158" s="499">
        <v>207.93</v>
      </c>
      <c r="F158" s="500">
        <f t="shared" si="41"/>
        <v>257.5</v>
      </c>
      <c r="G158" s="527"/>
      <c r="H158" s="528"/>
      <c r="I158" s="517">
        <f t="shared" si="36"/>
        <v>0</v>
      </c>
      <c r="J158" s="517">
        <f t="shared" si="37"/>
        <v>0</v>
      </c>
      <c r="K158" s="504"/>
      <c r="L158" s="518">
        <f t="shared" si="38"/>
        <v>0</v>
      </c>
      <c r="M158" s="518">
        <f t="shared" si="38"/>
        <v>0</v>
      </c>
      <c r="N158" s="519">
        <f t="shared" si="39"/>
        <v>0</v>
      </c>
      <c r="O158" s="519">
        <f t="shared" si="40"/>
        <v>0</v>
      </c>
      <c r="P158" s="506"/>
      <c r="Q158" s="520"/>
      <c r="R158" s="412" t="str">
        <f t="shared" si="33"/>
        <v/>
      </c>
      <c r="S158" s="412" t="str">
        <f t="shared" si="35"/>
        <v/>
      </c>
      <c r="T158" s="427"/>
      <c r="U158" s="429"/>
      <c r="W158" s="6" t="e">
        <f>VLOOKUP(A158,'[3]Cartilha Global'!$A:$A,1,FALSE)</f>
        <v>#N/A</v>
      </c>
    </row>
    <row r="159" spans="1:23" ht="22.5" hidden="1" x14ac:dyDescent="0.2">
      <c r="A159" s="522">
        <v>98446</v>
      </c>
      <c r="B159" s="512" t="s">
        <v>3144</v>
      </c>
      <c r="C159" s="513" t="s">
        <v>6619</v>
      </c>
      <c r="D159" s="498" t="s">
        <v>170</v>
      </c>
      <c r="E159" s="499">
        <v>268.97000000000003</v>
      </c>
      <c r="F159" s="500">
        <f t="shared" si="41"/>
        <v>333.09</v>
      </c>
      <c r="G159" s="527"/>
      <c r="H159" s="528"/>
      <c r="I159" s="517">
        <f t="shared" si="36"/>
        <v>0</v>
      </c>
      <c r="J159" s="517">
        <f t="shared" si="37"/>
        <v>0</v>
      </c>
      <c r="K159" s="504"/>
      <c r="L159" s="518">
        <f t="shared" si="38"/>
        <v>0</v>
      </c>
      <c r="M159" s="518">
        <f t="shared" si="38"/>
        <v>0</v>
      </c>
      <c r="N159" s="519">
        <f t="shared" si="39"/>
        <v>0</v>
      </c>
      <c r="O159" s="519">
        <f t="shared" si="40"/>
        <v>0</v>
      </c>
      <c r="P159" s="506"/>
      <c r="Q159" s="520"/>
      <c r="R159" s="412" t="str">
        <f t="shared" si="33"/>
        <v/>
      </c>
      <c r="S159" s="412" t="str">
        <f t="shared" si="35"/>
        <v/>
      </c>
      <c r="T159" s="427"/>
      <c r="U159" s="429"/>
      <c r="W159" s="6" t="e">
        <f>VLOOKUP(A159,'[3]Cartilha Global'!$A:$A,1,FALSE)</f>
        <v>#N/A</v>
      </c>
    </row>
    <row r="160" spans="1:23" ht="22.5" hidden="1" x14ac:dyDescent="0.2">
      <c r="A160" s="522">
        <v>98447</v>
      </c>
      <c r="B160" s="512" t="s">
        <v>3144</v>
      </c>
      <c r="C160" s="513" t="s">
        <v>6620</v>
      </c>
      <c r="D160" s="498" t="s">
        <v>170</v>
      </c>
      <c r="E160" s="499">
        <v>178.02</v>
      </c>
      <c r="F160" s="500">
        <f t="shared" si="41"/>
        <v>220.46</v>
      </c>
      <c r="G160" s="527"/>
      <c r="H160" s="528"/>
      <c r="I160" s="517">
        <f t="shared" si="36"/>
        <v>0</v>
      </c>
      <c r="J160" s="517">
        <f t="shared" si="37"/>
        <v>0</v>
      </c>
      <c r="K160" s="504"/>
      <c r="L160" s="518">
        <f t="shared" si="38"/>
        <v>0</v>
      </c>
      <c r="M160" s="518">
        <f t="shared" si="38"/>
        <v>0</v>
      </c>
      <c r="N160" s="519">
        <f t="shared" si="39"/>
        <v>0</v>
      </c>
      <c r="O160" s="519">
        <f t="shared" si="40"/>
        <v>0</v>
      </c>
      <c r="P160" s="506"/>
      <c r="Q160" s="520"/>
      <c r="R160" s="412" t="str">
        <f t="shared" si="33"/>
        <v/>
      </c>
      <c r="S160" s="412" t="str">
        <f t="shared" si="35"/>
        <v/>
      </c>
      <c r="T160" s="427"/>
      <c r="U160" s="429"/>
      <c r="W160" s="6" t="e">
        <f>VLOOKUP(A160,'[3]Cartilha Global'!$A:$A,1,FALSE)</f>
        <v>#N/A</v>
      </c>
    </row>
    <row r="161" spans="1:23" ht="22.5" hidden="1" x14ac:dyDescent="0.2">
      <c r="A161" s="522">
        <v>98448</v>
      </c>
      <c r="B161" s="512" t="s">
        <v>3144</v>
      </c>
      <c r="C161" s="513" t="s">
        <v>6621</v>
      </c>
      <c r="D161" s="498" t="s">
        <v>170</v>
      </c>
      <c r="E161" s="499">
        <v>225.94</v>
      </c>
      <c r="F161" s="500">
        <f t="shared" si="41"/>
        <v>279.8</v>
      </c>
      <c r="G161" s="527"/>
      <c r="H161" s="528"/>
      <c r="I161" s="517">
        <f t="shared" si="36"/>
        <v>0</v>
      </c>
      <c r="J161" s="517">
        <f t="shared" si="37"/>
        <v>0</v>
      </c>
      <c r="K161" s="504"/>
      <c r="L161" s="518">
        <f t="shared" si="38"/>
        <v>0</v>
      </c>
      <c r="M161" s="518">
        <f t="shared" si="38"/>
        <v>0</v>
      </c>
      <c r="N161" s="519">
        <f t="shared" si="39"/>
        <v>0</v>
      </c>
      <c r="O161" s="519">
        <f t="shared" si="40"/>
        <v>0</v>
      </c>
      <c r="P161" s="506"/>
      <c r="Q161" s="520"/>
      <c r="R161" s="412" t="str">
        <f t="shared" si="33"/>
        <v/>
      </c>
      <c r="S161" s="412" t="str">
        <f t="shared" si="35"/>
        <v/>
      </c>
      <c r="T161" s="427"/>
      <c r="U161" s="429"/>
      <c r="W161" s="6" t="e">
        <f>VLOOKUP(A161,'[3]Cartilha Global'!$A:$A,1,FALSE)</f>
        <v>#N/A</v>
      </c>
    </row>
    <row r="162" spans="1:23" ht="22.5" hidden="1" x14ac:dyDescent="0.2">
      <c r="A162" s="522">
        <v>98449</v>
      </c>
      <c r="B162" s="512" t="s">
        <v>3144</v>
      </c>
      <c r="C162" s="513" t="s">
        <v>6622</v>
      </c>
      <c r="D162" s="498" t="s">
        <v>170</v>
      </c>
      <c r="E162" s="499">
        <v>206.79</v>
      </c>
      <c r="F162" s="500">
        <f t="shared" si="41"/>
        <v>256.08999999999997</v>
      </c>
      <c r="G162" s="527"/>
      <c r="H162" s="528"/>
      <c r="I162" s="517">
        <f t="shared" si="36"/>
        <v>0</v>
      </c>
      <c r="J162" s="517">
        <f t="shared" si="37"/>
        <v>0</v>
      </c>
      <c r="K162" s="504"/>
      <c r="L162" s="518">
        <f t="shared" si="38"/>
        <v>0</v>
      </c>
      <c r="M162" s="518">
        <f t="shared" si="38"/>
        <v>0</v>
      </c>
      <c r="N162" s="519">
        <f t="shared" si="39"/>
        <v>0</v>
      </c>
      <c r="O162" s="519">
        <f t="shared" si="40"/>
        <v>0</v>
      </c>
      <c r="P162" s="506"/>
      <c r="Q162" s="520"/>
      <c r="R162" s="412" t="str">
        <f t="shared" si="33"/>
        <v/>
      </c>
      <c r="S162" s="412" t="str">
        <f t="shared" si="35"/>
        <v/>
      </c>
      <c r="T162" s="427"/>
      <c r="U162" s="429"/>
      <c r="W162" s="6" t="e">
        <f>VLOOKUP(A162,'[3]Cartilha Global'!$A:$A,1,FALSE)</f>
        <v>#N/A</v>
      </c>
    </row>
    <row r="163" spans="1:23" ht="22.5" hidden="1" x14ac:dyDescent="0.2">
      <c r="A163" s="522">
        <v>98450</v>
      </c>
      <c r="B163" s="512" t="s">
        <v>3144</v>
      </c>
      <c r="C163" s="513" t="s">
        <v>6623</v>
      </c>
      <c r="D163" s="498" t="s">
        <v>170</v>
      </c>
      <c r="E163" s="499">
        <v>211.85</v>
      </c>
      <c r="F163" s="500">
        <f t="shared" si="41"/>
        <v>262.36</v>
      </c>
      <c r="G163" s="527"/>
      <c r="H163" s="528"/>
      <c r="I163" s="517">
        <f t="shared" si="36"/>
        <v>0</v>
      </c>
      <c r="J163" s="517">
        <f t="shared" si="37"/>
        <v>0</v>
      </c>
      <c r="K163" s="504"/>
      <c r="L163" s="518">
        <f t="shared" si="38"/>
        <v>0</v>
      </c>
      <c r="M163" s="518">
        <f t="shared" si="38"/>
        <v>0</v>
      </c>
      <c r="N163" s="519">
        <f t="shared" si="39"/>
        <v>0</v>
      </c>
      <c r="O163" s="519">
        <f t="shared" si="40"/>
        <v>0</v>
      </c>
      <c r="P163" s="506"/>
      <c r="Q163" s="520"/>
      <c r="R163" s="412" t="str">
        <f t="shared" si="33"/>
        <v/>
      </c>
      <c r="S163" s="412" t="str">
        <f t="shared" si="35"/>
        <v/>
      </c>
      <c r="T163" s="427"/>
      <c r="U163" s="429"/>
      <c r="W163" s="6" t="e">
        <f>VLOOKUP(A163,'[3]Cartilha Global'!$A:$A,1,FALSE)</f>
        <v>#N/A</v>
      </c>
    </row>
    <row r="164" spans="1:23" ht="22.5" hidden="1" x14ac:dyDescent="0.2">
      <c r="A164" s="522">
        <v>98451</v>
      </c>
      <c r="B164" s="512" t="s">
        <v>3144</v>
      </c>
      <c r="C164" s="513" t="s">
        <v>6624</v>
      </c>
      <c r="D164" s="498" t="s">
        <v>170</v>
      </c>
      <c r="E164" s="499">
        <v>182.42</v>
      </c>
      <c r="F164" s="500">
        <f t="shared" si="41"/>
        <v>225.91</v>
      </c>
      <c r="G164" s="527"/>
      <c r="H164" s="528"/>
      <c r="I164" s="517">
        <f t="shared" si="36"/>
        <v>0</v>
      </c>
      <c r="J164" s="517">
        <f t="shared" si="37"/>
        <v>0</v>
      </c>
      <c r="K164" s="504"/>
      <c r="L164" s="518">
        <f t="shared" si="38"/>
        <v>0</v>
      </c>
      <c r="M164" s="518">
        <f t="shared" si="38"/>
        <v>0</v>
      </c>
      <c r="N164" s="519">
        <f t="shared" si="39"/>
        <v>0</v>
      </c>
      <c r="O164" s="519">
        <f t="shared" si="40"/>
        <v>0</v>
      </c>
      <c r="P164" s="506"/>
      <c r="Q164" s="520"/>
      <c r="R164" s="412" t="str">
        <f t="shared" si="33"/>
        <v/>
      </c>
      <c r="S164" s="412" t="str">
        <f t="shared" si="35"/>
        <v/>
      </c>
      <c r="T164" s="427"/>
      <c r="U164" s="429"/>
      <c r="W164" s="6" t="e">
        <f>VLOOKUP(A164,'[3]Cartilha Global'!$A:$A,1,FALSE)</f>
        <v>#N/A</v>
      </c>
    </row>
    <row r="165" spans="1:23" ht="22.5" hidden="1" x14ac:dyDescent="0.2">
      <c r="A165" s="522">
        <v>98452</v>
      </c>
      <c r="B165" s="512" t="s">
        <v>3144</v>
      </c>
      <c r="C165" s="513" t="s">
        <v>6625</v>
      </c>
      <c r="D165" s="498" t="s">
        <v>170</v>
      </c>
      <c r="E165" s="499">
        <v>185.48</v>
      </c>
      <c r="F165" s="500">
        <f t="shared" si="41"/>
        <v>229.7</v>
      </c>
      <c r="G165" s="527"/>
      <c r="H165" s="528"/>
      <c r="I165" s="517">
        <f t="shared" si="36"/>
        <v>0</v>
      </c>
      <c r="J165" s="517">
        <f t="shared" si="37"/>
        <v>0</v>
      </c>
      <c r="K165" s="504"/>
      <c r="L165" s="518">
        <f t="shared" si="38"/>
        <v>0</v>
      </c>
      <c r="M165" s="518">
        <f t="shared" si="38"/>
        <v>0</v>
      </c>
      <c r="N165" s="519">
        <f t="shared" si="39"/>
        <v>0</v>
      </c>
      <c r="O165" s="519">
        <f t="shared" si="40"/>
        <v>0</v>
      </c>
      <c r="P165" s="506"/>
      <c r="Q165" s="520"/>
      <c r="R165" s="412" t="str">
        <f t="shared" si="33"/>
        <v/>
      </c>
      <c r="S165" s="412" t="str">
        <f t="shared" si="35"/>
        <v/>
      </c>
      <c r="T165" s="427"/>
      <c r="U165" s="429"/>
      <c r="W165" s="6" t="e">
        <f>VLOOKUP(A165,'[3]Cartilha Global'!$A:$A,1,FALSE)</f>
        <v>#N/A</v>
      </c>
    </row>
    <row r="166" spans="1:23" ht="22.5" hidden="1" x14ac:dyDescent="0.2">
      <c r="A166" s="522">
        <v>98453</v>
      </c>
      <c r="B166" s="512" t="s">
        <v>3144</v>
      </c>
      <c r="C166" s="513" t="s">
        <v>6626</v>
      </c>
      <c r="D166" s="498" t="s">
        <v>170</v>
      </c>
      <c r="E166" s="499">
        <v>250.06</v>
      </c>
      <c r="F166" s="500">
        <f t="shared" si="41"/>
        <v>309.67</v>
      </c>
      <c r="G166" s="527"/>
      <c r="H166" s="528"/>
      <c r="I166" s="517">
        <f t="shared" si="36"/>
        <v>0</v>
      </c>
      <c r="J166" s="517">
        <f t="shared" si="37"/>
        <v>0</v>
      </c>
      <c r="K166" s="504"/>
      <c r="L166" s="518">
        <f t="shared" si="38"/>
        <v>0</v>
      </c>
      <c r="M166" s="518">
        <f t="shared" si="38"/>
        <v>0</v>
      </c>
      <c r="N166" s="519">
        <f t="shared" si="39"/>
        <v>0</v>
      </c>
      <c r="O166" s="519">
        <f t="shared" si="40"/>
        <v>0</v>
      </c>
      <c r="P166" s="506"/>
      <c r="Q166" s="520"/>
      <c r="R166" s="412" t="str">
        <f t="shared" si="33"/>
        <v/>
      </c>
      <c r="S166" s="412" t="str">
        <f t="shared" si="35"/>
        <v/>
      </c>
      <c r="T166" s="427"/>
      <c r="U166" s="429"/>
      <c r="W166" s="6" t="e">
        <f>VLOOKUP(A166,'[3]Cartilha Global'!$A:$A,1,FALSE)</f>
        <v>#N/A</v>
      </c>
    </row>
    <row r="167" spans="1:23" ht="22.5" hidden="1" x14ac:dyDescent="0.2">
      <c r="A167" s="522">
        <v>98454</v>
      </c>
      <c r="B167" s="512" t="s">
        <v>3144</v>
      </c>
      <c r="C167" s="513" t="s">
        <v>6627</v>
      </c>
      <c r="D167" s="498" t="s">
        <v>170</v>
      </c>
      <c r="E167" s="499">
        <v>325.63</v>
      </c>
      <c r="F167" s="500">
        <f t="shared" si="41"/>
        <v>403.26</v>
      </c>
      <c r="G167" s="527"/>
      <c r="H167" s="528"/>
      <c r="I167" s="517">
        <f t="shared" si="36"/>
        <v>0</v>
      </c>
      <c r="J167" s="517">
        <f t="shared" si="37"/>
        <v>0</v>
      </c>
      <c r="K167" s="504"/>
      <c r="L167" s="518">
        <f t="shared" si="38"/>
        <v>0</v>
      </c>
      <c r="M167" s="518">
        <f t="shared" si="38"/>
        <v>0</v>
      </c>
      <c r="N167" s="519">
        <f t="shared" si="39"/>
        <v>0</v>
      </c>
      <c r="O167" s="519">
        <f t="shared" si="40"/>
        <v>0</v>
      </c>
      <c r="P167" s="506"/>
      <c r="Q167" s="520"/>
      <c r="R167" s="412" t="str">
        <f t="shared" si="33"/>
        <v/>
      </c>
      <c r="S167" s="412" t="str">
        <f t="shared" si="35"/>
        <v/>
      </c>
      <c r="T167" s="427"/>
      <c r="U167" s="429"/>
      <c r="W167" s="6" t="e">
        <f>VLOOKUP(A167,'[3]Cartilha Global'!$A:$A,1,FALSE)</f>
        <v>#N/A</v>
      </c>
    </row>
    <row r="168" spans="1:23" ht="22.5" hidden="1" x14ac:dyDescent="0.2">
      <c r="A168" s="522">
        <v>98455</v>
      </c>
      <c r="B168" s="512" t="s">
        <v>3144</v>
      </c>
      <c r="C168" s="513" t="s">
        <v>6628</v>
      </c>
      <c r="D168" s="498" t="s">
        <v>170</v>
      </c>
      <c r="E168" s="499">
        <v>217.16</v>
      </c>
      <c r="F168" s="500">
        <f t="shared" si="41"/>
        <v>268.93</v>
      </c>
      <c r="G168" s="527"/>
      <c r="H168" s="528"/>
      <c r="I168" s="517">
        <f t="shared" si="36"/>
        <v>0</v>
      </c>
      <c r="J168" s="517">
        <f t="shared" si="37"/>
        <v>0</v>
      </c>
      <c r="K168" s="504"/>
      <c r="L168" s="518">
        <f t="shared" si="38"/>
        <v>0</v>
      </c>
      <c r="M168" s="518">
        <f t="shared" si="38"/>
        <v>0</v>
      </c>
      <c r="N168" s="519">
        <f t="shared" si="39"/>
        <v>0</v>
      </c>
      <c r="O168" s="519">
        <f t="shared" si="40"/>
        <v>0</v>
      </c>
      <c r="P168" s="506"/>
      <c r="Q168" s="520"/>
      <c r="R168" s="412" t="str">
        <f t="shared" si="33"/>
        <v/>
      </c>
      <c r="S168" s="412" t="str">
        <f t="shared" si="35"/>
        <v/>
      </c>
      <c r="T168" s="427"/>
      <c r="U168" s="429"/>
      <c r="W168" s="6" t="e">
        <f>VLOOKUP(A168,'[3]Cartilha Global'!$A:$A,1,FALSE)</f>
        <v>#N/A</v>
      </c>
    </row>
    <row r="169" spans="1:23" ht="22.5" hidden="1" x14ac:dyDescent="0.2">
      <c r="A169" s="522">
        <v>98456</v>
      </c>
      <c r="B169" s="512" t="s">
        <v>3144</v>
      </c>
      <c r="C169" s="513" t="s">
        <v>6629</v>
      </c>
      <c r="D169" s="498" t="s">
        <v>170</v>
      </c>
      <c r="E169" s="499">
        <v>278.61</v>
      </c>
      <c r="F169" s="500">
        <f t="shared" si="41"/>
        <v>345.03</v>
      </c>
      <c r="G169" s="527"/>
      <c r="H169" s="528"/>
      <c r="I169" s="517">
        <f t="shared" si="36"/>
        <v>0</v>
      </c>
      <c r="J169" s="517">
        <f t="shared" si="37"/>
        <v>0</v>
      </c>
      <c r="K169" s="504"/>
      <c r="L169" s="518">
        <f t="shared" si="38"/>
        <v>0</v>
      </c>
      <c r="M169" s="518">
        <f t="shared" si="38"/>
        <v>0</v>
      </c>
      <c r="N169" s="519">
        <f t="shared" si="39"/>
        <v>0</v>
      </c>
      <c r="O169" s="519">
        <f t="shared" si="40"/>
        <v>0</v>
      </c>
      <c r="P169" s="506"/>
      <c r="Q169" s="520"/>
      <c r="R169" s="412" t="str">
        <f t="shared" si="33"/>
        <v/>
      </c>
      <c r="S169" s="412" t="str">
        <f t="shared" si="35"/>
        <v/>
      </c>
      <c r="T169" s="427"/>
      <c r="U169" s="429"/>
      <c r="W169" s="6" t="e">
        <f>VLOOKUP(A169,'[3]Cartilha Global'!$A:$A,1,FALSE)</f>
        <v>#N/A</v>
      </c>
    </row>
    <row r="170" spans="1:23" hidden="1" x14ac:dyDescent="0.2">
      <c r="A170" s="522">
        <v>98460</v>
      </c>
      <c r="B170" s="512" t="s">
        <v>3144</v>
      </c>
      <c r="C170" s="513" t="s">
        <v>6630</v>
      </c>
      <c r="D170" s="498" t="s">
        <v>170</v>
      </c>
      <c r="E170" s="499">
        <v>194.79</v>
      </c>
      <c r="F170" s="500">
        <f t="shared" si="41"/>
        <v>241.23</v>
      </c>
      <c r="G170" s="527"/>
      <c r="H170" s="528"/>
      <c r="I170" s="517">
        <f t="shared" si="36"/>
        <v>0</v>
      </c>
      <c r="J170" s="517">
        <f t="shared" si="37"/>
        <v>0</v>
      </c>
      <c r="K170" s="504"/>
      <c r="L170" s="518">
        <f t="shared" si="38"/>
        <v>0</v>
      </c>
      <c r="M170" s="518">
        <f t="shared" si="38"/>
        <v>0</v>
      </c>
      <c r="N170" s="519">
        <f t="shared" si="39"/>
        <v>0</v>
      </c>
      <c r="O170" s="519">
        <f t="shared" si="40"/>
        <v>0</v>
      </c>
      <c r="P170" s="506"/>
      <c r="Q170" s="520"/>
      <c r="R170" s="412" t="str">
        <f t="shared" si="33"/>
        <v/>
      </c>
      <c r="S170" s="412" t="str">
        <f t="shared" si="35"/>
        <v/>
      </c>
      <c r="T170" s="427"/>
      <c r="U170" s="429"/>
      <c r="W170" s="6" t="e">
        <f>VLOOKUP(A170,'[3]Cartilha Global'!$A:$A,1,FALSE)</f>
        <v>#N/A</v>
      </c>
    </row>
    <row r="171" spans="1:23" ht="22.5" hidden="1" x14ac:dyDescent="0.2">
      <c r="A171" s="522">
        <v>98461</v>
      </c>
      <c r="B171" s="512" t="s">
        <v>3144</v>
      </c>
      <c r="C171" s="513" t="s">
        <v>6631</v>
      </c>
      <c r="D171" s="498" t="s">
        <v>169</v>
      </c>
      <c r="E171" s="499">
        <v>6415.53</v>
      </c>
      <c r="F171" s="500">
        <f t="shared" si="41"/>
        <v>7944.99</v>
      </c>
      <c r="G171" s="527"/>
      <c r="H171" s="528"/>
      <c r="I171" s="517">
        <f t="shared" si="36"/>
        <v>0</v>
      </c>
      <c r="J171" s="517">
        <f t="shared" si="37"/>
        <v>0</v>
      </c>
      <c r="K171" s="504"/>
      <c r="L171" s="518">
        <f t="shared" si="38"/>
        <v>0</v>
      </c>
      <c r="M171" s="518">
        <f t="shared" si="38"/>
        <v>0</v>
      </c>
      <c r="N171" s="519">
        <f t="shared" si="39"/>
        <v>0</v>
      </c>
      <c r="O171" s="519">
        <f t="shared" si="40"/>
        <v>0</v>
      </c>
      <c r="P171" s="506"/>
      <c r="Q171" s="520"/>
      <c r="R171" s="412" t="str">
        <f t="shared" si="33"/>
        <v/>
      </c>
      <c r="S171" s="412" t="str">
        <f t="shared" si="35"/>
        <v/>
      </c>
      <c r="T171" s="427"/>
      <c r="U171" s="429"/>
      <c r="W171" s="6" t="e">
        <f>VLOOKUP(A171,'[3]Cartilha Global'!$A:$A,1,FALSE)</f>
        <v>#N/A</v>
      </c>
    </row>
    <row r="172" spans="1:23" ht="22.5" hidden="1" x14ac:dyDescent="0.2">
      <c r="A172" s="522">
        <v>98462</v>
      </c>
      <c r="B172" s="512" t="s">
        <v>3144</v>
      </c>
      <c r="C172" s="513" t="s">
        <v>6632</v>
      </c>
      <c r="D172" s="498" t="s">
        <v>169</v>
      </c>
      <c r="E172" s="499">
        <v>9631.73</v>
      </c>
      <c r="F172" s="500">
        <f t="shared" si="41"/>
        <v>11927.93</v>
      </c>
      <c r="G172" s="527"/>
      <c r="H172" s="528"/>
      <c r="I172" s="517">
        <f t="shared" si="36"/>
        <v>0</v>
      </c>
      <c r="J172" s="517">
        <f t="shared" si="37"/>
        <v>0</v>
      </c>
      <c r="K172" s="504"/>
      <c r="L172" s="518">
        <f t="shared" si="38"/>
        <v>0</v>
      </c>
      <c r="M172" s="518">
        <f t="shared" si="38"/>
        <v>0</v>
      </c>
      <c r="N172" s="519">
        <f t="shared" si="39"/>
        <v>0</v>
      </c>
      <c r="O172" s="519">
        <f t="shared" si="40"/>
        <v>0</v>
      </c>
      <c r="P172" s="506"/>
      <c r="Q172" s="520"/>
      <c r="R172" s="412" t="str">
        <f t="shared" si="33"/>
        <v/>
      </c>
      <c r="S172" s="412" t="str">
        <f t="shared" si="35"/>
        <v/>
      </c>
      <c r="T172" s="427"/>
      <c r="U172" s="429"/>
      <c r="W172" s="6" t="e">
        <f>VLOOKUP(A172,'[3]Cartilha Global'!$A:$A,1,FALSE)</f>
        <v>#N/A</v>
      </c>
    </row>
    <row r="173" spans="1:23" hidden="1" x14ac:dyDescent="0.2">
      <c r="A173" s="522">
        <v>98458</v>
      </c>
      <c r="B173" s="512" t="s">
        <v>3144</v>
      </c>
      <c r="C173" s="513" t="s">
        <v>2333</v>
      </c>
      <c r="D173" s="498" t="s">
        <v>170</v>
      </c>
      <c r="E173" s="499">
        <v>164.72</v>
      </c>
      <c r="F173" s="500">
        <f t="shared" si="41"/>
        <v>203.99</v>
      </c>
      <c r="G173" s="527"/>
      <c r="H173" s="528"/>
      <c r="I173" s="517">
        <f t="shared" si="36"/>
        <v>0</v>
      </c>
      <c r="J173" s="517">
        <f t="shared" si="37"/>
        <v>0</v>
      </c>
      <c r="K173" s="504"/>
      <c r="L173" s="518">
        <f t="shared" si="38"/>
        <v>0</v>
      </c>
      <c r="M173" s="518">
        <f t="shared" si="38"/>
        <v>0</v>
      </c>
      <c r="N173" s="519">
        <f t="shared" si="39"/>
        <v>0</v>
      </c>
      <c r="O173" s="519">
        <f t="shared" si="40"/>
        <v>0</v>
      </c>
      <c r="P173" s="506"/>
      <c r="Q173" s="520"/>
      <c r="R173" s="412" t="str">
        <f t="shared" si="33"/>
        <v/>
      </c>
      <c r="S173" s="412" t="str">
        <f t="shared" si="35"/>
        <v/>
      </c>
      <c r="T173" s="427"/>
      <c r="U173" s="429"/>
      <c r="W173" s="6">
        <f>VLOOKUP(A173,'[3]Cartilha Global'!$A:$A,1,FALSE)</f>
        <v>98458</v>
      </c>
    </row>
    <row r="174" spans="1:23" hidden="1" x14ac:dyDescent="0.2">
      <c r="A174" s="522">
        <v>98459</v>
      </c>
      <c r="B174" s="512" t="s">
        <v>3144</v>
      </c>
      <c r="C174" s="513" t="s">
        <v>2334</v>
      </c>
      <c r="D174" s="498" t="s">
        <v>170</v>
      </c>
      <c r="E174" s="499">
        <v>146.51</v>
      </c>
      <c r="F174" s="500">
        <f t="shared" si="41"/>
        <v>181.44</v>
      </c>
      <c r="G174" s="527"/>
      <c r="H174" s="528"/>
      <c r="I174" s="517">
        <f>IF(ISBLANK(E174),0,ROUND(F174*G174,2))</f>
        <v>0</v>
      </c>
      <c r="J174" s="517">
        <f>IF(ISBLANK(G174),0,ROUND(G174*H174,2))</f>
        <v>0</v>
      </c>
      <c r="K174" s="504"/>
      <c r="L174" s="518">
        <f>G174</f>
        <v>0</v>
      </c>
      <c r="M174" s="518">
        <f>H174</f>
        <v>0</v>
      </c>
      <c r="N174" s="519">
        <f>IF(ISBLANK(E174),0,ROUND(F174*L174,2))</f>
        <v>0</v>
      </c>
      <c r="O174" s="519">
        <f>IF(ISBLANK(L174),0,ROUND(L174*M174,2))</f>
        <v>0</v>
      </c>
      <c r="P174" s="506"/>
      <c r="Q174" s="520"/>
      <c r="R174" s="412" t="str">
        <f t="shared" si="33"/>
        <v/>
      </c>
      <c r="S174" s="412" t="str">
        <f t="shared" si="35"/>
        <v/>
      </c>
      <c r="T174" s="427"/>
      <c r="U174" s="429"/>
      <c r="W174" s="6">
        <f>VLOOKUP(A174,'[3]Cartilha Global'!$A:$A,1,FALSE)</f>
        <v>98459</v>
      </c>
    </row>
    <row r="175" spans="1:23" hidden="1" x14ac:dyDescent="0.2">
      <c r="A175" s="522" t="s">
        <v>5818</v>
      </c>
      <c r="B175" s="512"/>
      <c r="C175" s="523" t="s">
        <v>5819</v>
      </c>
      <c r="D175" s="498">
        <v>0</v>
      </c>
      <c r="E175" s="499"/>
      <c r="F175" s="500">
        <f t="shared" ref="F175:F216" si="42">IF(E175=0,0,ROUND(E175*(1+E$13)*(1-E$14),2))</f>
        <v>0</v>
      </c>
      <c r="G175" s="501"/>
      <c r="H175" s="501"/>
      <c r="I175" s="502"/>
      <c r="J175" s="503"/>
      <c r="K175" s="504"/>
      <c r="L175" s="505"/>
      <c r="M175" s="501"/>
      <c r="N175" s="502"/>
      <c r="O175" s="503"/>
      <c r="P175" s="506"/>
      <c r="Q175" s="494" t="str">
        <f>IF(OR(SUM(J175)&gt;0,SUM(O175)&gt;0),"xx","")</f>
        <v/>
      </c>
      <c r="R175" s="412" t="str">
        <f t="shared" si="33"/>
        <v/>
      </c>
      <c r="S175" s="412" t="str">
        <f t="shared" si="35"/>
        <v/>
      </c>
      <c r="T175" s="427"/>
      <c r="U175" s="429"/>
      <c r="W175" s="6" t="e">
        <f>VLOOKUP(A175,'[3]Cartilha Global'!$A:$A,1,FALSE)</f>
        <v>#N/A</v>
      </c>
    </row>
    <row r="176" spans="1:23" hidden="1" x14ac:dyDescent="0.2">
      <c r="A176" s="522" t="s">
        <v>2150</v>
      </c>
      <c r="B176" s="512"/>
      <c r="C176" s="523" t="s">
        <v>147</v>
      </c>
      <c r="D176" s="498">
        <v>0</v>
      </c>
      <c r="E176" s="499"/>
      <c r="F176" s="500">
        <f t="shared" si="42"/>
        <v>0</v>
      </c>
      <c r="G176" s="501"/>
      <c r="H176" s="501"/>
      <c r="I176" s="502"/>
      <c r="J176" s="503"/>
      <c r="K176" s="504"/>
      <c r="L176" s="505"/>
      <c r="M176" s="501"/>
      <c r="N176" s="502"/>
      <c r="O176" s="503"/>
      <c r="P176" s="506"/>
      <c r="Q176" s="494" t="str">
        <f>IF(OR(SUM(J177:J193)&gt;0,SUM(O177:O193)&gt;0),"xx","")</f>
        <v/>
      </c>
      <c r="R176" s="412" t="str">
        <f t="shared" si="33"/>
        <v/>
      </c>
      <c r="S176" s="412" t="str">
        <f t="shared" si="35"/>
        <v/>
      </c>
      <c r="T176" s="427"/>
      <c r="U176" s="429"/>
      <c r="W176" s="6" t="str">
        <f>VLOOKUP(A176,'[3]Cartilha Global'!$A:$A,1,FALSE)</f>
        <v>1.2.2</v>
      </c>
    </row>
    <row r="177" spans="1:23" ht="22.5" hidden="1" x14ac:dyDescent="0.2">
      <c r="A177" s="522">
        <v>93206</v>
      </c>
      <c r="B177" s="512" t="s">
        <v>3144</v>
      </c>
      <c r="C177" s="513" t="s">
        <v>572</v>
      </c>
      <c r="D177" s="498" t="s">
        <v>170</v>
      </c>
      <c r="E177" s="499">
        <v>1191.44</v>
      </c>
      <c r="F177" s="500">
        <f t="shared" si="42"/>
        <v>1475.48</v>
      </c>
      <c r="G177" s="527"/>
      <c r="H177" s="528"/>
      <c r="I177" s="517">
        <f t="shared" ref="I177:I193" si="43">IF(ISBLANK(E177),0,ROUND(F177*G177,2))</f>
        <v>0</v>
      </c>
      <c r="J177" s="517">
        <f t="shared" ref="J177:J193" si="44">IF(ISBLANK(G177),0,ROUND(G177*H177,2))</f>
        <v>0</v>
      </c>
      <c r="K177" s="504"/>
      <c r="L177" s="518">
        <f t="shared" ref="L177:M193" si="45">G177</f>
        <v>0</v>
      </c>
      <c r="M177" s="518">
        <f t="shared" si="45"/>
        <v>0</v>
      </c>
      <c r="N177" s="519">
        <f t="shared" ref="N177:N193" si="46">IF(ISBLANK(E177),0,ROUND(F177*L177,2))</f>
        <v>0</v>
      </c>
      <c r="O177" s="519">
        <f t="shared" ref="O177:O193" si="47">IF(ISBLANK(L177),0,ROUND(L177*M177,2))</f>
        <v>0</v>
      </c>
      <c r="P177" s="506"/>
      <c r="Q177" s="520"/>
      <c r="R177" s="412" t="str">
        <f t="shared" si="33"/>
        <v/>
      </c>
      <c r="S177" s="412" t="str">
        <f t="shared" si="35"/>
        <v/>
      </c>
      <c r="T177" s="427"/>
      <c r="U177" s="429"/>
      <c r="W177" s="6">
        <f>VLOOKUP(A177,'[3]Cartilha Global'!$A:$A,1,FALSE)</f>
        <v>93206</v>
      </c>
    </row>
    <row r="178" spans="1:23" ht="22.5" hidden="1" x14ac:dyDescent="0.2">
      <c r="A178" s="522">
        <v>93207</v>
      </c>
      <c r="B178" s="512" t="s">
        <v>3144</v>
      </c>
      <c r="C178" s="513" t="s">
        <v>573</v>
      </c>
      <c r="D178" s="498" t="s">
        <v>170</v>
      </c>
      <c r="E178" s="499">
        <v>1239.96</v>
      </c>
      <c r="F178" s="500">
        <f t="shared" si="42"/>
        <v>1535.57</v>
      </c>
      <c r="G178" s="527"/>
      <c r="H178" s="528"/>
      <c r="I178" s="517">
        <f t="shared" si="43"/>
        <v>0</v>
      </c>
      <c r="J178" s="517">
        <f t="shared" si="44"/>
        <v>0</v>
      </c>
      <c r="K178" s="504"/>
      <c r="L178" s="518">
        <f t="shared" si="45"/>
        <v>0</v>
      </c>
      <c r="M178" s="518">
        <f t="shared" si="45"/>
        <v>0</v>
      </c>
      <c r="N178" s="519">
        <f t="shared" si="46"/>
        <v>0</v>
      </c>
      <c r="O178" s="519">
        <f t="shared" si="47"/>
        <v>0</v>
      </c>
      <c r="P178" s="506"/>
      <c r="Q178" s="520"/>
      <c r="R178" s="412" t="str">
        <f t="shared" si="33"/>
        <v/>
      </c>
      <c r="S178" s="412" t="str">
        <f t="shared" si="35"/>
        <v/>
      </c>
      <c r="T178" s="427"/>
      <c r="U178" s="429"/>
      <c r="W178" s="6">
        <f>VLOOKUP(A178,'[3]Cartilha Global'!$A:$A,1,FALSE)</f>
        <v>93207</v>
      </c>
    </row>
    <row r="179" spans="1:23" ht="22.5" hidden="1" x14ac:dyDescent="0.2">
      <c r="A179" s="522">
        <v>93208</v>
      </c>
      <c r="B179" s="512" t="s">
        <v>3144</v>
      </c>
      <c r="C179" s="513" t="s">
        <v>574</v>
      </c>
      <c r="D179" s="498" t="s">
        <v>170</v>
      </c>
      <c r="E179" s="499">
        <v>1046.33</v>
      </c>
      <c r="F179" s="500">
        <f t="shared" si="42"/>
        <v>1295.78</v>
      </c>
      <c r="G179" s="527"/>
      <c r="H179" s="528"/>
      <c r="I179" s="517">
        <f t="shared" si="43"/>
        <v>0</v>
      </c>
      <c r="J179" s="517">
        <f t="shared" si="44"/>
        <v>0</v>
      </c>
      <c r="K179" s="504"/>
      <c r="L179" s="518">
        <f t="shared" si="45"/>
        <v>0</v>
      </c>
      <c r="M179" s="518">
        <f t="shared" si="45"/>
        <v>0</v>
      </c>
      <c r="N179" s="519">
        <f t="shared" si="46"/>
        <v>0</v>
      </c>
      <c r="O179" s="519">
        <f t="shared" si="47"/>
        <v>0</v>
      </c>
      <c r="P179" s="506"/>
      <c r="Q179" s="520"/>
      <c r="R179" s="412" t="str">
        <f t="shared" si="33"/>
        <v/>
      </c>
      <c r="S179" s="412" t="str">
        <f t="shared" si="35"/>
        <v/>
      </c>
      <c r="T179" s="427"/>
      <c r="U179" s="429"/>
      <c r="W179" s="6">
        <f>VLOOKUP(A179,'[3]Cartilha Global'!$A:$A,1,FALSE)</f>
        <v>93208</v>
      </c>
    </row>
    <row r="180" spans="1:23" ht="22.5" hidden="1" x14ac:dyDescent="0.2">
      <c r="A180" s="522">
        <v>93209</v>
      </c>
      <c r="B180" s="512" t="s">
        <v>3144</v>
      </c>
      <c r="C180" s="513" t="s">
        <v>575</v>
      </c>
      <c r="D180" s="498" t="s">
        <v>170</v>
      </c>
      <c r="E180" s="499">
        <v>1026.21</v>
      </c>
      <c r="F180" s="500">
        <f t="shared" si="42"/>
        <v>1270.8599999999999</v>
      </c>
      <c r="G180" s="527"/>
      <c r="H180" s="528"/>
      <c r="I180" s="517">
        <f t="shared" si="43"/>
        <v>0</v>
      </c>
      <c r="J180" s="517">
        <f t="shared" si="44"/>
        <v>0</v>
      </c>
      <c r="K180" s="504"/>
      <c r="L180" s="518">
        <f t="shared" si="45"/>
        <v>0</v>
      </c>
      <c r="M180" s="518">
        <f t="shared" si="45"/>
        <v>0</v>
      </c>
      <c r="N180" s="519">
        <f t="shared" si="46"/>
        <v>0</v>
      </c>
      <c r="O180" s="519">
        <f t="shared" si="47"/>
        <v>0</v>
      </c>
      <c r="P180" s="506"/>
      <c r="Q180" s="520"/>
      <c r="R180" s="412" t="str">
        <f t="shared" si="33"/>
        <v/>
      </c>
      <c r="S180" s="412" t="str">
        <f t="shared" si="35"/>
        <v/>
      </c>
      <c r="T180" s="427"/>
      <c r="U180" s="429"/>
      <c r="W180" s="6">
        <f>VLOOKUP(A180,'[3]Cartilha Global'!$A:$A,1,FALSE)</f>
        <v>93209</v>
      </c>
    </row>
    <row r="181" spans="1:23" ht="22.5" hidden="1" x14ac:dyDescent="0.2">
      <c r="A181" s="522">
        <v>93210</v>
      </c>
      <c r="B181" s="512" t="s">
        <v>3144</v>
      </c>
      <c r="C181" s="513" t="s">
        <v>576</v>
      </c>
      <c r="D181" s="498" t="s">
        <v>170</v>
      </c>
      <c r="E181" s="499">
        <v>673.39</v>
      </c>
      <c r="F181" s="500">
        <f t="shared" si="42"/>
        <v>833.93</v>
      </c>
      <c r="G181" s="527"/>
      <c r="H181" s="528"/>
      <c r="I181" s="517">
        <f t="shared" si="43"/>
        <v>0</v>
      </c>
      <c r="J181" s="517">
        <f t="shared" si="44"/>
        <v>0</v>
      </c>
      <c r="K181" s="504"/>
      <c r="L181" s="518">
        <f t="shared" si="45"/>
        <v>0</v>
      </c>
      <c r="M181" s="518">
        <f t="shared" si="45"/>
        <v>0</v>
      </c>
      <c r="N181" s="519">
        <f t="shared" si="46"/>
        <v>0</v>
      </c>
      <c r="O181" s="519">
        <f t="shared" si="47"/>
        <v>0</v>
      </c>
      <c r="P181" s="506"/>
      <c r="Q181" s="520"/>
      <c r="R181" s="412" t="str">
        <f t="shared" si="33"/>
        <v/>
      </c>
      <c r="S181" s="412" t="str">
        <f t="shared" si="35"/>
        <v/>
      </c>
      <c r="T181" s="427"/>
      <c r="U181" s="429"/>
      <c r="W181" s="6">
        <f>VLOOKUP(A181,'[3]Cartilha Global'!$A:$A,1,FALSE)</f>
        <v>93210</v>
      </c>
    </row>
    <row r="182" spans="1:23" ht="22.5" hidden="1" x14ac:dyDescent="0.2">
      <c r="A182" s="522">
        <v>93211</v>
      </c>
      <c r="B182" s="512" t="s">
        <v>3144</v>
      </c>
      <c r="C182" s="513" t="s">
        <v>577</v>
      </c>
      <c r="D182" s="498" t="s">
        <v>170</v>
      </c>
      <c r="E182" s="499">
        <v>650.04999999999995</v>
      </c>
      <c r="F182" s="500">
        <f t="shared" si="42"/>
        <v>805.02</v>
      </c>
      <c r="G182" s="527"/>
      <c r="H182" s="528"/>
      <c r="I182" s="517">
        <f t="shared" si="43"/>
        <v>0</v>
      </c>
      <c r="J182" s="517">
        <f t="shared" si="44"/>
        <v>0</v>
      </c>
      <c r="K182" s="504"/>
      <c r="L182" s="518">
        <f t="shared" si="45"/>
        <v>0</v>
      </c>
      <c r="M182" s="518">
        <f t="shared" si="45"/>
        <v>0</v>
      </c>
      <c r="N182" s="519">
        <f t="shared" si="46"/>
        <v>0</v>
      </c>
      <c r="O182" s="519">
        <f t="shared" si="47"/>
        <v>0</v>
      </c>
      <c r="P182" s="506"/>
      <c r="Q182" s="520"/>
      <c r="R182" s="412" t="str">
        <f t="shared" si="33"/>
        <v/>
      </c>
      <c r="S182" s="412" t="str">
        <f t="shared" si="35"/>
        <v/>
      </c>
      <c r="T182" s="427"/>
      <c r="U182" s="429"/>
      <c r="W182" s="6">
        <f>VLOOKUP(A182,'[3]Cartilha Global'!$A:$A,1,FALSE)</f>
        <v>93211</v>
      </c>
    </row>
    <row r="183" spans="1:23" ht="22.5" hidden="1" x14ac:dyDescent="0.2">
      <c r="A183" s="522">
        <v>93212</v>
      </c>
      <c r="B183" s="512" t="s">
        <v>3144</v>
      </c>
      <c r="C183" s="513" t="s">
        <v>578</v>
      </c>
      <c r="D183" s="498" t="s">
        <v>170</v>
      </c>
      <c r="E183" s="499">
        <v>1117.04</v>
      </c>
      <c r="F183" s="500">
        <f t="shared" si="42"/>
        <v>1383.34</v>
      </c>
      <c r="G183" s="527"/>
      <c r="H183" s="528"/>
      <c r="I183" s="517">
        <f t="shared" si="43"/>
        <v>0</v>
      </c>
      <c r="J183" s="517">
        <f t="shared" si="44"/>
        <v>0</v>
      </c>
      <c r="K183" s="504"/>
      <c r="L183" s="518">
        <f t="shared" si="45"/>
        <v>0</v>
      </c>
      <c r="M183" s="518">
        <f t="shared" si="45"/>
        <v>0</v>
      </c>
      <c r="N183" s="519">
        <f t="shared" si="46"/>
        <v>0</v>
      </c>
      <c r="O183" s="519">
        <f t="shared" si="47"/>
        <v>0</v>
      </c>
      <c r="P183" s="506"/>
      <c r="Q183" s="520"/>
      <c r="R183" s="412" t="str">
        <f t="shared" si="33"/>
        <v/>
      </c>
      <c r="S183" s="412" t="str">
        <f t="shared" si="35"/>
        <v/>
      </c>
      <c r="T183" s="427"/>
      <c r="U183" s="429"/>
      <c r="W183" s="6">
        <f>VLOOKUP(A183,'[3]Cartilha Global'!$A:$A,1,FALSE)</f>
        <v>93212</v>
      </c>
    </row>
    <row r="184" spans="1:23" ht="22.5" hidden="1" x14ac:dyDescent="0.2">
      <c r="A184" s="522">
        <v>93213</v>
      </c>
      <c r="B184" s="512" t="s">
        <v>3144</v>
      </c>
      <c r="C184" s="513" t="s">
        <v>579</v>
      </c>
      <c r="D184" s="498" t="s">
        <v>170</v>
      </c>
      <c r="E184" s="499">
        <v>1075.56</v>
      </c>
      <c r="F184" s="500">
        <f t="shared" si="42"/>
        <v>1331.97</v>
      </c>
      <c r="G184" s="527"/>
      <c r="H184" s="528"/>
      <c r="I184" s="517">
        <f t="shared" si="43"/>
        <v>0</v>
      </c>
      <c r="J184" s="517">
        <f t="shared" si="44"/>
        <v>0</v>
      </c>
      <c r="K184" s="504"/>
      <c r="L184" s="518">
        <f t="shared" si="45"/>
        <v>0</v>
      </c>
      <c r="M184" s="518">
        <f t="shared" si="45"/>
        <v>0</v>
      </c>
      <c r="N184" s="519">
        <f t="shared" si="46"/>
        <v>0</v>
      </c>
      <c r="O184" s="519">
        <f t="shared" si="47"/>
        <v>0</v>
      </c>
      <c r="P184" s="506"/>
      <c r="Q184" s="520"/>
      <c r="R184" s="412" t="str">
        <f t="shared" si="33"/>
        <v/>
      </c>
      <c r="S184" s="412" t="str">
        <f t="shared" si="35"/>
        <v/>
      </c>
      <c r="T184" s="427"/>
      <c r="U184" s="429"/>
      <c r="W184" s="6">
        <f>VLOOKUP(A184,'[3]Cartilha Global'!$A:$A,1,FALSE)</f>
        <v>93213</v>
      </c>
    </row>
    <row r="185" spans="1:23" ht="22.5" hidden="1" x14ac:dyDescent="0.2">
      <c r="A185" s="522">
        <v>93214</v>
      </c>
      <c r="B185" s="512" t="s">
        <v>3144</v>
      </c>
      <c r="C185" s="513" t="s">
        <v>580</v>
      </c>
      <c r="D185" s="498" t="s">
        <v>169</v>
      </c>
      <c r="E185" s="499">
        <v>7284.78</v>
      </c>
      <c r="F185" s="500">
        <f t="shared" si="42"/>
        <v>9021.4699999999993</v>
      </c>
      <c r="G185" s="527"/>
      <c r="H185" s="528"/>
      <c r="I185" s="517">
        <f t="shared" si="43"/>
        <v>0</v>
      </c>
      <c r="J185" s="517">
        <f t="shared" si="44"/>
        <v>0</v>
      </c>
      <c r="K185" s="504"/>
      <c r="L185" s="518">
        <f t="shared" si="45"/>
        <v>0</v>
      </c>
      <c r="M185" s="518">
        <f t="shared" si="45"/>
        <v>0</v>
      </c>
      <c r="N185" s="519">
        <f t="shared" si="46"/>
        <v>0</v>
      </c>
      <c r="O185" s="519">
        <f t="shared" si="47"/>
        <v>0</v>
      </c>
      <c r="P185" s="506"/>
      <c r="Q185" s="520"/>
      <c r="R185" s="412" t="str">
        <f t="shared" si="33"/>
        <v/>
      </c>
      <c r="S185" s="412" t="str">
        <f t="shared" si="35"/>
        <v/>
      </c>
      <c r="T185" s="427"/>
      <c r="U185" s="429"/>
      <c r="W185" s="6">
        <f>VLOOKUP(A185,'[3]Cartilha Global'!$A:$A,1,FALSE)</f>
        <v>93214</v>
      </c>
    </row>
    <row r="186" spans="1:23" ht="22.5" hidden="1" x14ac:dyDescent="0.2">
      <c r="A186" s="522">
        <v>93243</v>
      </c>
      <c r="B186" s="512" t="s">
        <v>3144</v>
      </c>
      <c r="C186" s="513" t="s">
        <v>3010</v>
      </c>
      <c r="D186" s="498" t="s">
        <v>169</v>
      </c>
      <c r="E186" s="499">
        <v>11123.96</v>
      </c>
      <c r="F186" s="500">
        <f t="shared" si="42"/>
        <v>13775.91</v>
      </c>
      <c r="G186" s="527"/>
      <c r="H186" s="528"/>
      <c r="I186" s="517">
        <f t="shared" si="43"/>
        <v>0</v>
      </c>
      <c r="J186" s="517">
        <f t="shared" si="44"/>
        <v>0</v>
      </c>
      <c r="K186" s="504"/>
      <c r="L186" s="518">
        <f t="shared" si="45"/>
        <v>0</v>
      </c>
      <c r="M186" s="518">
        <f t="shared" si="45"/>
        <v>0</v>
      </c>
      <c r="N186" s="519">
        <f t="shared" si="46"/>
        <v>0</v>
      </c>
      <c r="O186" s="519">
        <f t="shared" si="47"/>
        <v>0</v>
      </c>
      <c r="P186" s="506"/>
      <c r="Q186" s="520"/>
      <c r="R186" s="412" t="str">
        <f t="shared" si="33"/>
        <v/>
      </c>
      <c r="S186" s="412" t="str">
        <f t="shared" si="35"/>
        <v/>
      </c>
      <c r="T186" s="427"/>
      <c r="U186" s="429"/>
      <c r="W186" s="6">
        <f>VLOOKUP(A186,'[3]Cartilha Global'!$A:$A,1,FALSE)</f>
        <v>93243</v>
      </c>
    </row>
    <row r="187" spans="1:23" ht="22.5" hidden="1" x14ac:dyDescent="0.2">
      <c r="A187" s="522">
        <v>93582</v>
      </c>
      <c r="B187" s="512" t="s">
        <v>3144</v>
      </c>
      <c r="C187" s="513" t="s">
        <v>581</v>
      </c>
      <c r="D187" s="498" t="s">
        <v>170</v>
      </c>
      <c r="E187" s="499">
        <v>310.06</v>
      </c>
      <c r="F187" s="500">
        <f t="shared" si="42"/>
        <v>383.98</v>
      </c>
      <c r="G187" s="527"/>
      <c r="H187" s="528"/>
      <c r="I187" s="517">
        <f t="shared" si="43"/>
        <v>0</v>
      </c>
      <c r="J187" s="517">
        <f t="shared" si="44"/>
        <v>0</v>
      </c>
      <c r="K187" s="504"/>
      <c r="L187" s="518">
        <f t="shared" si="45"/>
        <v>0</v>
      </c>
      <c r="M187" s="518">
        <f t="shared" si="45"/>
        <v>0</v>
      </c>
      <c r="N187" s="519">
        <f t="shared" si="46"/>
        <v>0</v>
      </c>
      <c r="O187" s="519">
        <f t="shared" si="47"/>
        <v>0</v>
      </c>
      <c r="P187" s="506"/>
      <c r="Q187" s="520"/>
      <c r="R187" s="412" t="str">
        <f t="shared" si="33"/>
        <v/>
      </c>
      <c r="S187" s="412" t="str">
        <f t="shared" si="35"/>
        <v/>
      </c>
      <c r="T187" s="427"/>
      <c r="U187" s="429"/>
      <c r="W187" s="6">
        <f>VLOOKUP(A187,'[3]Cartilha Global'!$A:$A,1,FALSE)</f>
        <v>93582</v>
      </c>
    </row>
    <row r="188" spans="1:23" ht="22.5" hidden="1" x14ac:dyDescent="0.2">
      <c r="A188" s="522">
        <v>93583</v>
      </c>
      <c r="B188" s="512" t="s">
        <v>3144</v>
      </c>
      <c r="C188" s="513" t="s">
        <v>582</v>
      </c>
      <c r="D188" s="498" t="s">
        <v>170</v>
      </c>
      <c r="E188" s="499">
        <v>494.38</v>
      </c>
      <c r="F188" s="500">
        <f t="shared" si="42"/>
        <v>612.24</v>
      </c>
      <c r="G188" s="527"/>
      <c r="H188" s="528"/>
      <c r="I188" s="517">
        <f t="shared" si="43"/>
        <v>0</v>
      </c>
      <c r="J188" s="517">
        <f t="shared" si="44"/>
        <v>0</v>
      </c>
      <c r="K188" s="504"/>
      <c r="L188" s="518">
        <f t="shared" si="45"/>
        <v>0</v>
      </c>
      <c r="M188" s="518">
        <f t="shared" si="45"/>
        <v>0</v>
      </c>
      <c r="N188" s="519">
        <f t="shared" si="46"/>
        <v>0</v>
      </c>
      <c r="O188" s="519">
        <f t="shared" si="47"/>
        <v>0</v>
      </c>
      <c r="P188" s="506"/>
      <c r="Q188" s="520"/>
      <c r="R188" s="412" t="str">
        <f t="shared" si="33"/>
        <v/>
      </c>
      <c r="S188" s="412" t="str">
        <f t="shared" si="35"/>
        <v/>
      </c>
      <c r="T188" s="427"/>
      <c r="U188" s="429"/>
      <c r="W188" s="6">
        <f>VLOOKUP(A188,'[3]Cartilha Global'!$A:$A,1,FALSE)</f>
        <v>93583</v>
      </c>
    </row>
    <row r="189" spans="1:23" ht="22.5" hidden="1" x14ac:dyDescent="0.2">
      <c r="A189" s="522">
        <v>93584</v>
      </c>
      <c r="B189" s="512" t="s">
        <v>3144</v>
      </c>
      <c r="C189" s="513" t="s">
        <v>583</v>
      </c>
      <c r="D189" s="498" t="s">
        <v>170</v>
      </c>
      <c r="E189" s="499">
        <v>1007.1</v>
      </c>
      <c r="F189" s="500">
        <f t="shared" si="42"/>
        <v>1247.19</v>
      </c>
      <c r="G189" s="527"/>
      <c r="H189" s="528"/>
      <c r="I189" s="517">
        <f t="shared" si="43"/>
        <v>0</v>
      </c>
      <c r="J189" s="517">
        <f t="shared" si="44"/>
        <v>0</v>
      </c>
      <c r="K189" s="504"/>
      <c r="L189" s="518">
        <f t="shared" si="45"/>
        <v>0</v>
      </c>
      <c r="M189" s="518">
        <f t="shared" si="45"/>
        <v>0</v>
      </c>
      <c r="N189" s="519">
        <f t="shared" si="46"/>
        <v>0</v>
      </c>
      <c r="O189" s="519">
        <f t="shared" si="47"/>
        <v>0</v>
      </c>
      <c r="P189" s="506"/>
      <c r="Q189" s="520"/>
      <c r="R189" s="412" t="str">
        <f t="shared" si="33"/>
        <v/>
      </c>
      <c r="S189" s="412" t="str">
        <f t="shared" si="35"/>
        <v/>
      </c>
      <c r="T189" s="427"/>
      <c r="U189" s="429"/>
      <c r="W189" s="6">
        <f>VLOOKUP(A189,'[3]Cartilha Global'!$A:$A,1,FALSE)</f>
        <v>93584</v>
      </c>
    </row>
    <row r="190" spans="1:23" ht="22.5" hidden="1" x14ac:dyDescent="0.2">
      <c r="A190" s="522">
        <v>93585</v>
      </c>
      <c r="B190" s="512" t="s">
        <v>3144</v>
      </c>
      <c r="C190" s="513" t="s">
        <v>584</v>
      </c>
      <c r="D190" s="498" t="s">
        <v>170</v>
      </c>
      <c r="E190" s="499">
        <v>1291.5899999999999</v>
      </c>
      <c r="F190" s="500">
        <f t="shared" si="42"/>
        <v>1599.51</v>
      </c>
      <c r="G190" s="527"/>
      <c r="H190" s="528"/>
      <c r="I190" s="517">
        <f t="shared" si="43"/>
        <v>0</v>
      </c>
      <c r="J190" s="517">
        <f t="shared" si="44"/>
        <v>0</v>
      </c>
      <c r="K190" s="504"/>
      <c r="L190" s="518">
        <f t="shared" si="45"/>
        <v>0</v>
      </c>
      <c r="M190" s="518">
        <f t="shared" si="45"/>
        <v>0</v>
      </c>
      <c r="N190" s="519">
        <f t="shared" si="46"/>
        <v>0</v>
      </c>
      <c r="O190" s="519">
        <f t="shared" si="47"/>
        <v>0</v>
      </c>
      <c r="P190" s="506"/>
      <c r="Q190" s="520"/>
      <c r="R190" s="412" t="str">
        <f t="shared" si="33"/>
        <v/>
      </c>
      <c r="S190" s="412" t="str">
        <f t="shared" si="35"/>
        <v/>
      </c>
      <c r="T190" s="427"/>
      <c r="U190" s="429"/>
      <c r="W190" s="6">
        <f>VLOOKUP(A190,'[3]Cartilha Global'!$A:$A,1,FALSE)</f>
        <v>93585</v>
      </c>
    </row>
    <row r="191" spans="1:23" hidden="1" x14ac:dyDescent="0.2">
      <c r="A191" s="529" t="s">
        <v>7166</v>
      </c>
      <c r="B191" s="530" t="s">
        <v>7073</v>
      </c>
      <c r="C191" s="513" t="s">
        <v>8106</v>
      </c>
      <c r="D191" s="498" t="s">
        <v>177</v>
      </c>
      <c r="E191" s="499">
        <v>1300</v>
      </c>
      <c r="F191" s="500">
        <f t="shared" si="42"/>
        <v>1609.92</v>
      </c>
      <c r="G191" s="527"/>
      <c r="H191" s="528"/>
      <c r="I191" s="517">
        <f t="shared" si="43"/>
        <v>0</v>
      </c>
      <c r="J191" s="517">
        <f t="shared" si="44"/>
        <v>0</v>
      </c>
      <c r="K191" s="504"/>
      <c r="L191" s="518">
        <f t="shared" si="45"/>
        <v>0</v>
      </c>
      <c r="M191" s="518">
        <f t="shared" si="45"/>
        <v>0</v>
      </c>
      <c r="N191" s="519">
        <f t="shared" si="46"/>
        <v>0</v>
      </c>
      <c r="O191" s="519">
        <f t="shared" si="47"/>
        <v>0</v>
      </c>
      <c r="P191" s="506"/>
      <c r="Q191" s="520"/>
      <c r="R191" s="412" t="str">
        <f t="shared" si="33"/>
        <v/>
      </c>
      <c r="S191" s="412" t="str">
        <f t="shared" si="35"/>
        <v/>
      </c>
      <c r="T191" s="427"/>
      <c r="U191" s="429"/>
      <c r="W191" s="6" t="str">
        <f>VLOOKUP(A191,'[3]Cartilha Global'!$A:$A,1,FALSE)</f>
        <v>COMPOSIÇÃO 04657</v>
      </c>
    </row>
    <row r="192" spans="1:23" hidden="1" x14ac:dyDescent="0.2">
      <c r="A192" s="529" t="s">
        <v>7167</v>
      </c>
      <c r="B192" s="530" t="s">
        <v>7073</v>
      </c>
      <c r="C192" s="513" t="s">
        <v>8107</v>
      </c>
      <c r="D192" s="498" t="s">
        <v>177</v>
      </c>
      <c r="E192" s="499">
        <v>942.39</v>
      </c>
      <c r="F192" s="500">
        <f t="shared" si="42"/>
        <v>1167.06</v>
      </c>
      <c r="G192" s="527"/>
      <c r="H192" s="528"/>
      <c r="I192" s="517">
        <f t="shared" si="43"/>
        <v>0</v>
      </c>
      <c r="J192" s="517">
        <f t="shared" si="44"/>
        <v>0</v>
      </c>
      <c r="K192" s="504"/>
      <c r="L192" s="518">
        <f t="shared" si="45"/>
        <v>0</v>
      </c>
      <c r="M192" s="518">
        <f t="shared" si="45"/>
        <v>0</v>
      </c>
      <c r="N192" s="519">
        <f t="shared" si="46"/>
        <v>0</v>
      </c>
      <c r="O192" s="519">
        <f t="shared" si="47"/>
        <v>0</v>
      </c>
      <c r="P192" s="506"/>
      <c r="Q192" s="520"/>
      <c r="R192" s="412" t="str">
        <f t="shared" si="33"/>
        <v/>
      </c>
      <c r="S192" s="412" t="str">
        <f t="shared" si="35"/>
        <v/>
      </c>
      <c r="T192" s="427"/>
      <c r="U192" s="429"/>
      <c r="W192" s="6" t="str">
        <f>VLOOKUP(A192,'[3]Cartilha Global'!$A:$A,1,FALSE)</f>
        <v>COMPOSIÇÃO 04656</v>
      </c>
    </row>
    <row r="193" spans="1:23" hidden="1" x14ac:dyDescent="0.2">
      <c r="A193" s="529" t="s">
        <v>7168</v>
      </c>
      <c r="B193" s="530" t="s">
        <v>7073</v>
      </c>
      <c r="C193" s="513" t="s">
        <v>8108</v>
      </c>
      <c r="D193" s="498" t="s">
        <v>177</v>
      </c>
      <c r="E193" s="499">
        <v>1000</v>
      </c>
      <c r="F193" s="500">
        <f t="shared" si="42"/>
        <v>1238.4000000000001</v>
      </c>
      <c r="G193" s="527"/>
      <c r="H193" s="528"/>
      <c r="I193" s="517">
        <f t="shared" si="43"/>
        <v>0</v>
      </c>
      <c r="J193" s="517">
        <f t="shared" si="44"/>
        <v>0</v>
      </c>
      <c r="K193" s="504"/>
      <c r="L193" s="518">
        <f t="shared" si="45"/>
        <v>0</v>
      </c>
      <c r="M193" s="518">
        <f t="shared" si="45"/>
        <v>0</v>
      </c>
      <c r="N193" s="519">
        <f t="shared" si="46"/>
        <v>0</v>
      </c>
      <c r="O193" s="519">
        <f t="shared" si="47"/>
        <v>0</v>
      </c>
      <c r="P193" s="506"/>
      <c r="Q193" s="520"/>
      <c r="R193" s="412" t="str">
        <f t="shared" si="33"/>
        <v/>
      </c>
      <c r="S193" s="412" t="str">
        <f t="shared" si="35"/>
        <v/>
      </c>
      <c r="T193" s="427"/>
      <c r="U193" s="429"/>
      <c r="W193" s="6" t="str">
        <f>VLOOKUP(A193,'[3]Cartilha Global'!$A:$A,1,FALSE)</f>
        <v>COMPOSIÇÃO 04654</v>
      </c>
    </row>
    <row r="194" spans="1:23" x14ac:dyDescent="0.2">
      <c r="A194" s="522" t="s">
        <v>2151</v>
      </c>
      <c r="B194" s="512"/>
      <c r="C194" s="523" t="s">
        <v>259</v>
      </c>
      <c r="D194" s="498">
        <v>0</v>
      </c>
      <c r="E194" s="499"/>
      <c r="F194" s="500">
        <f t="shared" si="42"/>
        <v>0</v>
      </c>
      <c r="G194" s="501"/>
      <c r="H194" s="501"/>
      <c r="I194" s="502"/>
      <c r="J194" s="503"/>
      <c r="K194" s="504"/>
      <c r="L194" s="505"/>
      <c r="M194" s="501"/>
      <c r="N194" s="502"/>
      <c r="O194" s="503"/>
      <c r="P194" s="506"/>
      <c r="Q194" s="494" t="str">
        <f>IF(OR(SUM(J195:J197)&gt;0,SUM(O195:O197)&gt;0),"xx","")</f>
        <v>xx</v>
      </c>
      <c r="R194" s="412" t="str">
        <f t="shared" si="33"/>
        <v>x</v>
      </c>
      <c r="S194" s="412" t="str">
        <f t="shared" si="35"/>
        <v>x</v>
      </c>
      <c r="T194" s="427"/>
      <c r="U194" s="429"/>
      <c r="W194" s="6" t="str">
        <f>VLOOKUP(A194,'[3]Cartilha Global'!$A:$A,1,FALSE)</f>
        <v>1.2.3</v>
      </c>
    </row>
    <row r="195" spans="1:23" ht="22.5" hidden="1" x14ac:dyDescent="0.2">
      <c r="A195" s="522" t="s">
        <v>7169</v>
      </c>
      <c r="B195" s="512" t="s">
        <v>7073</v>
      </c>
      <c r="C195" s="513" t="s">
        <v>6926</v>
      </c>
      <c r="D195" s="498" t="s">
        <v>169</v>
      </c>
      <c r="E195" s="499">
        <v>2973.84</v>
      </c>
      <c r="F195" s="500">
        <f t="shared" si="42"/>
        <v>3682.8</v>
      </c>
      <c r="G195" s="527"/>
      <c r="H195" s="528"/>
      <c r="I195" s="517">
        <f>IF(ISBLANK(E195),0,ROUND(F195*G195,2))</f>
        <v>0</v>
      </c>
      <c r="J195" s="517">
        <f>IF(ISBLANK(G195),0,ROUND(G195*H195,2))</f>
        <v>0</v>
      </c>
      <c r="K195" s="504"/>
      <c r="L195" s="518">
        <f t="shared" ref="L195:M197" si="48">G195</f>
        <v>0</v>
      </c>
      <c r="M195" s="518">
        <f t="shared" si="48"/>
        <v>0</v>
      </c>
      <c r="N195" s="519">
        <f>IF(ISBLANK(E195),0,ROUND(F195*L195,2))</f>
        <v>0</v>
      </c>
      <c r="O195" s="519">
        <f>IF(ISBLANK(L195),0,ROUND(L195*M195,2))</f>
        <v>0</v>
      </c>
      <c r="P195" s="506"/>
      <c r="Q195" s="520"/>
      <c r="R195" s="412" t="str">
        <f t="shared" si="33"/>
        <v/>
      </c>
      <c r="S195" s="412" t="str">
        <f t="shared" si="35"/>
        <v/>
      </c>
      <c r="T195" s="427"/>
      <c r="U195" s="429"/>
      <c r="W195" s="6" t="str">
        <f>VLOOKUP(A195,'[3]Cartilha Global'!$A:$A,1,FALSE)</f>
        <v>COMPOSIÇÃO 00051</v>
      </c>
    </row>
    <row r="196" spans="1:23" ht="23.25" thickBot="1" x14ac:dyDescent="0.25">
      <c r="A196" s="522" t="s">
        <v>7170</v>
      </c>
      <c r="B196" s="512" t="s">
        <v>7073</v>
      </c>
      <c r="C196" s="513" t="s">
        <v>4440</v>
      </c>
      <c r="D196" s="498" t="s">
        <v>169</v>
      </c>
      <c r="E196" s="499">
        <v>2434.48</v>
      </c>
      <c r="F196" s="500">
        <f t="shared" si="42"/>
        <v>3014.86</v>
      </c>
      <c r="G196" s="527">
        <v>1</v>
      </c>
      <c r="H196" s="528">
        <f>F196</f>
        <v>3014.86</v>
      </c>
      <c r="I196" s="517">
        <f>IF(ISBLANK(E196),0,ROUND(F196*G196,2))</f>
        <v>3014.86</v>
      </c>
      <c r="J196" s="517">
        <f>IF(ISBLANK(G196),0,ROUND(G196*H196,2))</f>
        <v>3014.86</v>
      </c>
      <c r="K196" s="504"/>
      <c r="L196" s="518">
        <f t="shared" si="48"/>
        <v>1</v>
      </c>
      <c r="M196" s="518">
        <v>3014.86</v>
      </c>
      <c r="N196" s="519">
        <f>IF(ISBLANK(E196),0,ROUND(F196*L196,2))</f>
        <v>3014.86</v>
      </c>
      <c r="O196" s="519">
        <f>IF(ISBLANK(L196),0,ROUND(L196*M196,2))</f>
        <v>3014.86</v>
      </c>
      <c r="P196" s="506"/>
      <c r="Q196" s="520"/>
      <c r="R196" s="412" t="str">
        <f t="shared" si="33"/>
        <v>x</v>
      </c>
      <c r="S196" s="412" t="str">
        <f t="shared" si="35"/>
        <v>x</v>
      </c>
      <c r="T196" s="427"/>
      <c r="U196" s="429"/>
      <c r="W196" s="6" t="str">
        <f>VLOOKUP(A196,'[3]Cartilha Global'!$A:$A,1,FALSE)</f>
        <v>COMPOSIÇÃO 11398</v>
      </c>
    </row>
    <row r="197" spans="1:23" ht="12" hidden="1" thickBot="1" x14ac:dyDescent="0.25">
      <c r="A197" s="522" t="s">
        <v>7171</v>
      </c>
      <c r="B197" s="512" t="s">
        <v>7073</v>
      </c>
      <c r="C197" s="513" t="s">
        <v>4439</v>
      </c>
      <c r="D197" s="498" t="s">
        <v>169</v>
      </c>
      <c r="E197" s="499">
        <v>97.47</v>
      </c>
      <c r="F197" s="500">
        <f t="shared" si="42"/>
        <v>120.71</v>
      </c>
      <c r="G197" s="527"/>
      <c r="H197" s="528"/>
      <c r="I197" s="517">
        <f>IF(ISBLANK(E197),0,ROUND(F197*G197,2))</f>
        <v>0</v>
      </c>
      <c r="J197" s="517">
        <f>IF(ISBLANK(G197),0,ROUND(G197*H197,2))</f>
        <v>0</v>
      </c>
      <c r="K197" s="504"/>
      <c r="L197" s="518">
        <f t="shared" si="48"/>
        <v>0</v>
      </c>
      <c r="M197" s="518">
        <f t="shared" si="48"/>
        <v>0</v>
      </c>
      <c r="N197" s="519">
        <f>IF(ISBLANK(E197),0,ROUND(F197*L197,2))</f>
        <v>0</v>
      </c>
      <c r="O197" s="519">
        <f>IF(ISBLANK(L197),0,ROUND(L197*M197,2))</f>
        <v>0</v>
      </c>
      <c r="P197" s="506"/>
      <c r="Q197" s="494"/>
      <c r="R197" s="412" t="str">
        <f t="shared" si="33"/>
        <v/>
      </c>
      <c r="S197" s="412" t="str">
        <f t="shared" si="35"/>
        <v/>
      </c>
      <c r="T197" s="427"/>
      <c r="U197" s="429"/>
      <c r="W197" s="6" t="str">
        <f>VLOOKUP(A197,'[3]Cartilha Global'!$A:$A,1,FALSE)</f>
        <v>COMPOSIÇÃO 01770</v>
      </c>
    </row>
    <row r="198" spans="1:23" ht="12" hidden="1" thickBot="1" x14ac:dyDescent="0.25">
      <c r="A198" s="522" t="s">
        <v>2152</v>
      </c>
      <c r="B198" s="512"/>
      <c r="C198" s="523" t="s">
        <v>260</v>
      </c>
      <c r="D198" s="498">
        <v>0</v>
      </c>
      <c r="E198" s="499"/>
      <c r="F198" s="500">
        <f t="shared" si="42"/>
        <v>0</v>
      </c>
      <c r="G198" s="501"/>
      <c r="H198" s="501"/>
      <c r="I198" s="502"/>
      <c r="J198" s="503"/>
      <c r="K198" s="504"/>
      <c r="L198" s="505"/>
      <c r="M198" s="501"/>
      <c r="N198" s="502"/>
      <c r="O198" s="503"/>
      <c r="P198" s="506"/>
      <c r="Q198" s="494" t="str">
        <f>IF(OR(SUM(J199:J202)&gt;0,SUM(O199:O202)&gt;0),"xx","")</f>
        <v/>
      </c>
      <c r="R198" s="412" t="str">
        <f t="shared" si="33"/>
        <v/>
      </c>
      <c r="S198" s="412" t="str">
        <f t="shared" si="35"/>
        <v/>
      </c>
      <c r="T198" s="427"/>
      <c r="U198" s="429"/>
      <c r="W198" s="6" t="str">
        <f>VLOOKUP(A198,'[3]Cartilha Global'!$A:$A,1,FALSE)</f>
        <v>1.2.4</v>
      </c>
    </row>
    <row r="199" spans="1:23" ht="23.25" hidden="1" thickBot="1" x14ac:dyDescent="0.25">
      <c r="A199" s="529">
        <v>103694</v>
      </c>
      <c r="B199" s="521" t="s">
        <v>3144</v>
      </c>
      <c r="C199" s="513" t="s">
        <v>7172</v>
      </c>
      <c r="D199" s="498" t="s">
        <v>169</v>
      </c>
      <c r="E199" s="499">
        <v>102.98</v>
      </c>
      <c r="F199" s="500">
        <f t="shared" si="42"/>
        <v>127.53</v>
      </c>
      <c r="G199" s="527"/>
      <c r="H199" s="528"/>
      <c r="I199" s="517">
        <f t="shared" ref="I199:I202" si="49">IF(ISBLANK(E199),0,ROUND(F199*G199,2))</f>
        <v>0</v>
      </c>
      <c r="J199" s="517">
        <f t="shared" ref="J199:J202" si="50">IF(ISBLANK(G199),0,ROUND(G199*H199,2))</f>
        <v>0</v>
      </c>
      <c r="K199" s="504"/>
      <c r="L199" s="518">
        <f t="shared" ref="L199:M202" si="51">G199</f>
        <v>0</v>
      </c>
      <c r="M199" s="518">
        <f t="shared" si="51"/>
        <v>0</v>
      </c>
      <c r="N199" s="519">
        <f t="shared" ref="N199:N202" si="52">IF(ISBLANK(E199),0,ROUND(F199*L199,2))</f>
        <v>0</v>
      </c>
      <c r="O199" s="519">
        <f t="shared" ref="O199:O202" si="53">IF(ISBLANK(L199),0,ROUND(L199*M199,2))</f>
        <v>0</v>
      </c>
      <c r="P199" s="506"/>
      <c r="Q199" s="520"/>
      <c r="R199" s="412" t="str">
        <f t="shared" si="33"/>
        <v/>
      </c>
      <c r="S199" s="412" t="str">
        <f t="shared" si="35"/>
        <v/>
      </c>
      <c r="T199" s="427"/>
      <c r="U199" s="429"/>
      <c r="W199" s="6" t="e">
        <f>VLOOKUP(A199,'[3]Cartilha Global'!$A:$A,1,FALSE)</f>
        <v>#N/A</v>
      </c>
    </row>
    <row r="200" spans="1:23" ht="23.25" hidden="1" thickBot="1" x14ac:dyDescent="0.25">
      <c r="A200" s="529">
        <v>103695</v>
      </c>
      <c r="B200" s="521" t="s">
        <v>3144</v>
      </c>
      <c r="C200" s="513" t="s">
        <v>7173</v>
      </c>
      <c r="D200" s="498" t="s">
        <v>169</v>
      </c>
      <c r="E200" s="499">
        <v>92.12</v>
      </c>
      <c r="F200" s="500">
        <f t="shared" si="42"/>
        <v>114.08</v>
      </c>
      <c r="G200" s="527"/>
      <c r="H200" s="528"/>
      <c r="I200" s="517">
        <f t="shared" si="49"/>
        <v>0</v>
      </c>
      <c r="J200" s="517">
        <f t="shared" si="50"/>
        <v>0</v>
      </c>
      <c r="K200" s="504"/>
      <c r="L200" s="518">
        <f t="shared" si="51"/>
        <v>0</v>
      </c>
      <c r="M200" s="518">
        <f t="shared" si="51"/>
        <v>0</v>
      </c>
      <c r="N200" s="519">
        <f t="shared" si="52"/>
        <v>0</v>
      </c>
      <c r="O200" s="519">
        <f t="shared" si="53"/>
        <v>0</v>
      </c>
      <c r="P200" s="506"/>
      <c r="Q200" s="520"/>
      <c r="R200" s="412" t="str">
        <f t="shared" si="33"/>
        <v/>
      </c>
      <c r="S200" s="412" t="str">
        <f t="shared" si="35"/>
        <v/>
      </c>
      <c r="T200" s="427"/>
      <c r="U200" s="429"/>
      <c r="W200" s="6" t="e">
        <f>VLOOKUP(A200,'[3]Cartilha Global'!$A:$A,1,FALSE)</f>
        <v>#N/A</v>
      </c>
    </row>
    <row r="201" spans="1:23" ht="23.25" hidden="1" thickBot="1" x14ac:dyDescent="0.25">
      <c r="A201" s="529">
        <v>103696</v>
      </c>
      <c r="B201" s="521" t="s">
        <v>3144</v>
      </c>
      <c r="C201" s="513" t="s">
        <v>7174</v>
      </c>
      <c r="D201" s="498" t="s">
        <v>169</v>
      </c>
      <c r="E201" s="499">
        <v>131.22999999999999</v>
      </c>
      <c r="F201" s="500">
        <f t="shared" si="42"/>
        <v>162.52000000000001</v>
      </c>
      <c r="G201" s="527"/>
      <c r="H201" s="528"/>
      <c r="I201" s="517">
        <f t="shared" si="49"/>
        <v>0</v>
      </c>
      <c r="J201" s="517">
        <f t="shared" si="50"/>
        <v>0</v>
      </c>
      <c r="K201" s="504"/>
      <c r="L201" s="518">
        <f t="shared" si="51"/>
        <v>0</v>
      </c>
      <c r="M201" s="518">
        <f t="shared" si="51"/>
        <v>0</v>
      </c>
      <c r="N201" s="519">
        <f t="shared" si="52"/>
        <v>0</v>
      </c>
      <c r="O201" s="519">
        <f t="shared" si="53"/>
        <v>0</v>
      </c>
      <c r="P201" s="506"/>
      <c r="Q201" s="520"/>
      <c r="R201" s="412" t="str">
        <f t="shared" si="33"/>
        <v/>
      </c>
      <c r="S201" s="412" t="str">
        <f t="shared" si="35"/>
        <v/>
      </c>
      <c r="T201" s="427"/>
      <c r="U201" s="429"/>
      <c r="W201" s="6" t="e">
        <f>VLOOKUP(A201,'[3]Cartilha Global'!$A:$A,1,FALSE)</f>
        <v>#N/A</v>
      </c>
    </row>
    <row r="202" spans="1:23" ht="23.25" hidden="1" thickBot="1" x14ac:dyDescent="0.25">
      <c r="A202" s="529">
        <v>103697</v>
      </c>
      <c r="B202" s="521" t="s">
        <v>3144</v>
      </c>
      <c r="C202" s="513" t="s">
        <v>7175</v>
      </c>
      <c r="D202" s="498" t="s">
        <v>169</v>
      </c>
      <c r="E202" s="499">
        <v>120.37</v>
      </c>
      <c r="F202" s="500">
        <f t="shared" si="42"/>
        <v>149.07</v>
      </c>
      <c r="G202" s="527"/>
      <c r="H202" s="528"/>
      <c r="I202" s="517">
        <f t="shared" si="49"/>
        <v>0</v>
      </c>
      <c r="J202" s="517">
        <f t="shared" si="50"/>
        <v>0</v>
      </c>
      <c r="K202" s="504"/>
      <c r="L202" s="518">
        <f t="shared" si="51"/>
        <v>0</v>
      </c>
      <c r="M202" s="518">
        <f t="shared" si="51"/>
        <v>0</v>
      </c>
      <c r="N202" s="519">
        <f t="shared" si="52"/>
        <v>0</v>
      </c>
      <c r="O202" s="519">
        <f t="shared" si="53"/>
        <v>0</v>
      </c>
      <c r="P202" s="506"/>
      <c r="Q202" s="520"/>
      <c r="R202" s="412" t="str">
        <f t="shared" si="33"/>
        <v/>
      </c>
      <c r="S202" s="412" t="str">
        <f t="shared" si="35"/>
        <v/>
      </c>
      <c r="T202" s="427"/>
      <c r="U202" s="429"/>
      <c r="W202" s="6" t="e">
        <f>VLOOKUP(A202,'[3]Cartilha Global'!$A:$A,1,FALSE)</f>
        <v>#N/A</v>
      </c>
    </row>
    <row r="203" spans="1:23" ht="12" hidden="1" thickBot="1" x14ac:dyDescent="0.25">
      <c r="A203" s="522" t="s">
        <v>2153</v>
      </c>
      <c r="B203" s="512"/>
      <c r="C203" s="523" t="s">
        <v>261</v>
      </c>
      <c r="D203" s="498">
        <v>0</v>
      </c>
      <c r="E203" s="499"/>
      <c r="F203" s="500">
        <f t="shared" si="42"/>
        <v>0</v>
      </c>
      <c r="G203" s="501"/>
      <c r="H203" s="501"/>
      <c r="I203" s="502"/>
      <c r="J203" s="503"/>
      <c r="K203" s="504"/>
      <c r="L203" s="505"/>
      <c r="M203" s="501"/>
      <c r="N203" s="502"/>
      <c r="O203" s="503"/>
      <c r="P203" s="506"/>
      <c r="Q203" s="494" t="str">
        <f>IF(OR(SUM(J203)&gt;0,SUM(O203)&gt;0),"xx","")</f>
        <v/>
      </c>
      <c r="R203" s="412" t="str">
        <f t="shared" si="33"/>
        <v/>
      </c>
      <c r="S203" s="412" t="str">
        <f t="shared" si="35"/>
        <v/>
      </c>
      <c r="T203" s="427"/>
      <c r="U203" s="429"/>
      <c r="W203" s="6" t="str">
        <f>VLOOKUP(A203,'[3]Cartilha Global'!$A:$A,1,FALSE)</f>
        <v>1.2.5</v>
      </c>
    </row>
    <row r="204" spans="1:23" ht="12" hidden="1" thickBot="1" x14ac:dyDescent="0.25">
      <c r="A204" s="531" t="s">
        <v>184</v>
      </c>
      <c r="B204" s="512"/>
      <c r="C204" s="532" t="s">
        <v>1840</v>
      </c>
      <c r="D204" s="498">
        <v>0</v>
      </c>
      <c r="E204" s="533"/>
      <c r="F204" s="510">
        <f t="shared" si="42"/>
        <v>0</v>
      </c>
      <c r="G204" s="501"/>
      <c r="H204" s="501"/>
      <c r="I204" s="502"/>
      <c r="J204" s="503"/>
      <c r="K204" s="504"/>
      <c r="L204" s="501"/>
      <c r="M204" s="501"/>
      <c r="N204" s="502"/>
      <c r="O204" s="503"/>
      <c r="P204" s="506"/>
      <c r="Q204" s="494" t="str">
        <f>IF(OR(SUM(J205:J226)&gt;0,SUM(O205:O226)&gt;0),"xx","")</f>
        <v/>
      </c>
      <c r="R204" s="412" t="str">
        <f t="shared" si="33"/>
        <v/>
      </c>
      <c r="S204" s="412" t="str">
        <f t="shared" si="35"/>
        <v/>
      </c>
      <c r="T204" s="427"/>
      <c r="U204" s="429"/>
      <c r="W204" s="6" t="str">
        <f>VLOOKUP(A204,'[3]Cartilha Global'!$A:$A,1,FALSE)</f>
        <v>x</v>
      </c>
    </row>
    <row r="205" spans="1:23" ht="12" hidden="1" thickBot="1" x14ac:dyDescent="0.25">
      <c r="A205" s="531" t="s">
        <v>184</v>
      </c>
      <c r="B205" s="512"/>
      <c r="C205" s="534"/>
      <c r="D205" s="535">
        <v>0</v>
      </c>
      <c r="E205" s="536"/>
      <c r="F205" s="510">
        <f t="shared" si="42"/>
        <v>0</v>
      </c>
      <c r="G205" s="527"/>
      <c r="H205" s="528"/>
      <c r="I205" s="537">
        <f>IF(ISBLANK(E205),0,ROUND(F205*G205,2))</f>
        <v>0</v>
      </c>
      <c r="J205" s="537">
        <f>IF(ISBLANK(G205),0,ROUND(G205*H205,2))</f>
        <v>0</v>
      </c>
      <c r="K205" s="504"/>
      <c r="L205" s="538">
        <f t="shared" ref="L205:M220" si="54">G205</f>
        <v>0</v>
      </c>
      <c r="M205" s="538">
        <f t="shared" si="54"/>
        <v>0</v>
      </c>
      <c r="N205" s="539">
        <f>IF(ISBLANK(E205),0,ROUND(F205*L205,2))</f>
        <v>0</v>
      </c>
      <c r="O205" s="517">
        <f>IF(ISBLANK(L205),0,ROUND(L205*M205,2))</f>
        <v>0</v>
      </c>
      <c r="P205" s="506"/>
      <c r="Q205" s="520"/>
      <c r="R205" s="412" t="str">
        <f t="shared" si="33"/>
        <v/>
      </c>
      <c r="S205" s="412" t="str">
        <f t="shared" si="35"/>
        <v/>
      </c>
      <c r="T205" s="427"/>
      <c r="U205" s="429"/>
      <c r="W205" s="6" t="str">
        <f>VLOOKUP(A205,'[3]Cartilha Global'!$A:$A,1,FALSE)</f>
        <v>x</v>
      </c>
    </row>
    <row r="206" spans="1:23" ht="12" hidden="1" thickBot="1" x14ac:dyDescent="0.25">
      <c r="A206" s="531" t="s">
        <v>184</v>
      </c>
      <c r="B206" s="512"/>
      <c r="C206" s="534"/>
      <c r="D206" s="535">
        <v>0</v>
      </c>
      <c r="E206" s="536"/>
      <c r="F206" s="510">
        <f t="shared" si="42"/>
        <v>0</v>
      </c>
      <c r="G206" s="527"/>
      <c r="H206" s="528"/>
      <c r="I206" s="537">
        <f>IF(ISBLANK(E206),0,ROUND(F206*G206,2))</f>
        <v>0</v>
      </c>
      <c r="J206" s="537">
        <f>IF(ISBLANK(G206),0,ROUND(G206*H206,2))</f>
        <v>0</v>
      </c>
      <c r="K206" s="504"/>
      <c r="L206" s="538">
        <f t="shared" si="54"/>
        <v>0</v>
      </c>
      <c r="M206" s="538">
        <f t="shared" si="54"/>
        <v>0</v>
      </c>
      <c r="N206" s="539">
        <f>IF(ISBLANK(E206),0,ROUND(F206*L206,2))</f>
        <v>0</v>
      </c>
      <c r="O206" s="517">
        <f>IF(ISBLANK(L206),0,ROUND(L206*M206,2))</f>
        <v>0</v>
      </c>
      <c r="P206" s="506"/>
      <c r="Q206" s="520"/>
      <c r="R206" s="412" t="str">
        <f t="shared" si="33"/>
        <v/>
      </c>
      <c r="S206" s="412" t="str">
        <f t="shared" si="35"/>
        <v/>
      </c>
      <c r="T206" s="427"/>
      <c r="U206" s="429"/>
      <c r="W206" s="6" t="str">
        <f>VLOOKUP(A206,'[3]Cartilha Global'!$A:$A,1,FALSE)</f>
        <v>x</v>
      </c>
    </row>
    <row r="207" spans="1:23" ht="12" hidden="1" thickBot="1" x14ac:dyDescent="0.25">
      <c r="A207" s="531" t="s">
        <v>184</v>
      </c>
      <c r="B207" s="512"/>
      <c r="C207" s="534"/>
      <c r="D207" s="535">
        <v>0</v>
      </c>
      <c r="E207" s="536"/>
      <c r="F207" s="510">
        <f t="shared" si="42"/>
        <v>0</v>
      </c>
      <c r="G207" s="527"/>
      <c r="H207" s="528"/>
      <c r="I207" s="537">
        <f>IF(ISBLANK(E207),0,ROUND(F207*G207,2))</f>
        <v>0</v>
      </c>
      <c r="J207" s="537">
        <f>IF(ISBLANK(G207),0,ROUND(G207*H207,2))</f>
        <v>0</v>
      </c>
      <c r="K207" s="504"/>
      <c r="L207" s="538">
        <f t="shared" si="54"/>
        <v>0</v>
      </c>
      <c r="M207" s="538">
        <f t="shared" si="54"/>
        <v>0</v>
      </c>
      <c r="N207" s="539">
        <f>IF(ISBLANK(E207),0,ROUND(F207*L207,2))</f>
        <v>0</v>
      </c>
      <c r="O207" s="517">
        <f>IF(ISBLANK(L207),0,ROUND(L207*M207,2))</f>
        <v>0</v>
      </c>
      <c r="P207" s="506"/>
      <c r="Q207" s="520"/>
      <c r="R207" s="412" t="str">
        <f t="shared" si="33"/>
        <v/>
      </c>
      <c r="S207" s="412" t="str">
        <f t="shared" si="35"/>
        <v/>
      </c>
      <c r="T207" s="427"/>
      <c r="U207" s="429"/>
      <c r="W207" s="6" t="str">
        <f>VLOOKUP(A207,'[3]Cartilha Global'!$A:$A,1,FALSE)</f>
        <v>x</v>
      </c>
    </row>
    <row r="208" spans="1:23" ht="12" hidden="1" thickBot="1" x14ac:dyDescent="0.25">
      <c r="A208" s="531" t="s">
        <v>184</v>
      </c>
      <c r="B208" s="512"/>
      <c r="C208" s="534"/>
      <c r="D208" s="535">
        <v>0</v>
      </c>
      <c r="E208" s="536"/>
      <c r="F208" s="510">
        <f t="shared" si="42"/>
        <v>0</v>
      </c>
      <c r="G208" s="527"/>
      <c r="H208" s="528"/>
      <c r="I208" s="537">
        <f>IF(ISBLANK(E208),0,ROUND(F208*G208,2))</f>
        <v>0</v>
      </c>
      <c r="J208" s="537">
        <f>IF(ISBLANK(G208),0,ROUND(G208*H208,2))</f>
        <v>0</v>
      </c>
      <c r="K208" s="504"/>
      <c r="L208" s="538">
        <f t="shared" si="54"/>
        <v>0</v>
      </c>
      <c r="M208" s="538">
        <f t="shared" si="54"/>
        <v>0</v>
      </c>
      <c r="N208" s="539">
        <f>IF(ISBLANK(E208),0,ROUND(F208*L208,2))</f>
        <v>0</v>
      </c>
      <c r="O208" s="517">
        <f>IF(ISBLANK(L208),0,ROUND(L208*M208,2))</f>
        <v>0</v>
      </c>
      <c r="P208" s="506"/>
      <c r="Q208" s="520"/>
      <c r="R208" s="412" t="str">
        <f t="shared" si="33"/>
        <v/>
      </c>
      <c r="S208" s="412" t="str">
        <f t="shared" si="35"/>
        <v/>
      </c>
      <c r="T208" s="427"/>
      <c r="U208" s="429"/>
      <c r="W208" s="6" t="str">
        <f>VLOOKUP(A208,'[3]Cartilha Global'!$A:$A,1,FALSE)</f>
        <v>x</v>
      </c>
    </row>
    <row r="209" spans="1:23" ht="12" hidden="1" thickBot="1" x14ac:dyDescent="0.25">
      <c r="A209" s="531" t="s">
        <v>184</v>
      </c>
      <c r="B209" s="512"/>
      <c r="C209" s="534"/>
      <c r="D209" s="535">
        <v>0</v>
      </c>
      <c r="E209" s="536"/>
      <c r="F209" s="510">
        <f t="shared" si="42"/>
        <v>0</v>
      </c>
      <c r="G209" s="527"/>
      <c r="H209" s="528"/>
      <c r="I209" s="537">
        <f t="shared" ref="I209:I226" si="55">IF(ISBLANK(E209),0,ROUND(F209*G209,2))</f>
        <v>0</v>
      </c>
      <c r="J209" s="537">
        <f t="shared" ref="J209:J226" si="56">IF(ISBLANK(G209),0,ROUND(G209*H209,2))</f>
        <v>0</v>
      </c>
      <c r="K209" s="504"/>
      <c r="L209" s="538">
        <f t="shared" si="54"/>
        <v>0</v>
      </c>
      <c r="M209" s="538">
        <f t="shared" si="54"/>
        <v>0</v>
      </c>
      <c r="N209" s="539">
        <f t="shared" ref="N209:N226" si="57">IF(ISBLANK(E209),0,ROUND(F209*L209,2))</f>
        <v>0</v>
      </c>
      <c r="O209" s="517">
        <f t="shared" ref="O209:O226" si="58">IF(ISBLANK(L209),0,ROUND(L209*M209,2))</f>
        <v>0</v>
      </c>
      <c r="P209" s="506"/>
      <c r="Q209" s="520"/>
      <c r="R209" s="412" t="str">
        <f t="shared" si="33"/>
        <v/>
      </c>
      <c r="S209" s="412" t="str">
        <f t="shared" si="35"/>
        <v/>
      </c>
      <c r="T209" s="427"/>
      <c r="U209" s="429"/>
      <c r="W209" s="6" t="str">
        <f>VLOOKUP(A209,'[3]Cartilha Global'!$A:$A,1,FALSE)</f>
        <v>x</v>
      </c>
    </row>
    <row r="210" spans="1:23" ht="12" hidden="1" thickBot="1" x14ac:dyDescent="0.25">
      <c r="A210" s="531" t="s">
        <v>184</v>
      </c>
      <c r="B210" s="512"/>
      <c r="C210" s="534"/>
      <c r="D210" s="535">
        <v>0</v>
      </c>
      <c r="E210" s="536"/>
      <c r="F210" s="510">
        <f t="shared" si="42"/>
        <v>0</v>
      </c>
      <c r="G210" s="527"/>
      <c r="H210" s="528"/>
      <c r="I210" s="537">
        <f t="shared" si="55"/>
        <v>0</v>
      </c>
      <c r="J210" s="537">
        <f t="shared" si="56"/>
        <v>0</v>
      </c>
      <c r="K210" s="504"/>
      <c r="L210" s="538">
        <f t="shared" si="54"/>
        <v>0</v>
      </c>
      <c r="M210" s="538">
        <f t="shared" si="54"/>
        <v>0</v>
      </c>
      <c r="N210" s="539">
        <f t="shared" si="57"/>
        <v>0</v>
      </c>
      <c r="O210" s="517">
        <f t="shared" si="58"/>
        <v>0</v>
      </c>
      <c r="P210" s="506"/>
      <c r="Q210" s="520"/>
      <c r="R210" s="412" t="str">
        <f t="shared" si="33"/>
        <v/>
      </c>
      <c r="S210" s="412" t="str">
        <f t="shared" si="35"/>
        <v/>
      </c>
      <c r="T210" s="427"/>
      <c r="U210" s="429"/>
      <c r="W210" s="6" t="str">
        <f>VLOOKUP(A210,'[3]Cartilha Global'!$A:$A,1,FALSE)</f>
        <v>x</v>
      </c>
    </row>
    <row r="211" spans="1:23" ht="12" hidden="1" thickBot="1" x14ac:dyDescent="0.25">
      <c r="A211" s="531" t="s">
        <v>184</v>
      </c>
      <c r="B211" s="512"/>
      <c r="C211" s="534"/>
      <c r="D211" s="535">
        <v>0</v>
      </c>
      <c r="E211" s="536"/>
      <c r="F211" s="510">
        <f t="shared" si="42"/>
        <v>0</v>
      </c>
      <c r="G211" s="527"/>
      <c r="H211" s="528"/>
      <c r="I211" s="537">
        <f t="shared" si="55"/>
        <v>0</v>
      </c>
      <c r="J211" s="537">
        <f t="shared" si="56"/>
        <v>0</v>
      </c>
      <c r="K211" s="504"/>
      <c r="L211" s="538">
        <f t="shared" si="54"/>
        <v>0</v>
      </c>
      <c r="M211" s="538">
        <f t="shared" si="54"/>
        <v>0</v>
      </c>
      <c r="N211" s="539">
        <f t="shared" si="57"/>
        <v>0</v>
      </c>
      <c r="O211" s="517">
        <f t="shared" si="58"/>
        <v>0</v>
      </c>
      <c r="P211" s="506"/>
      <c r="Q211" s="520"/>
      <c r="R211" s="412" t="str">
        <f t="shared" si="33"/>
        <v/>
      </c>
      <c r="S211" s="412" t="str">
        <f t="shared" si="35"/>
        <v/>
      </c>
      <c r="T211" s="427"/>
      <c r="U211" s="429"/>
      <c r="W211" s="6" t="str">
        <f>VLOOKUP(A211,'[3]Cartilha Global'!$A:$A,1,FALSE)</f>
        <v>x</v>
      </c>
    </row>
    <row r="212" spans="1:23" ht="12" hidden="1" thickBot="1" x14ac:dyDescent="0.25">
      <c r="A212" s="531" t="s">
        <v>184</v>
      </c>
      <c r="B212" s="512"/>
      <c r="C212" s="534"/>
      <c r="D212" s="535">
        <v>0</v>
      </c>
      <c r="E212" s="536"/>
      <c r="F212" s="510">
        <f t="shared" si="42"/>
        <v>0</v>
      </c>
      <c r="G212" s="527"/>
      <c r="H212" s="528"/>
      <c r="I212" s="537">
        <f t="shared" si="55"/>
        <v>0</v>
      </c>
      <c r="J212" s="537">
        <f t="shared" si="56"/>
        <v>0</v>
      </c>
      <c r="K212" s="504"/>
      <c r="L212" s="538">
        <f t="shared" si="54"/>
        <v>0</v>
      </c>
      <c r="M212" s="538">
        <f t="shared" si="54"/>
        <v>0</v>
      </c>
      <c r="N212" s="539">
        <f t="shared" si="57"/>
        <v>0</v>
      </c>
      <c r="O212" s="517">
        <f t="shared" si="58"/>
        <v>0</v>
      </c>
      <c r="P212" s="506"/>
      <c r="Q212" s="520"/>
      <c r="R212" s="412" t="str">
        <f t="shared" ref="R212:R239" si="59">IF(Q212="X","x",IF(Q212="xx","x",IF(O212&gt;0,"x","")))</f>
        <v/>
      </c>
      <c r="S212" s="412" t="str">
        <f t="shared" si="35"/>
        <v/>
      </c>
      <c r="T212" s="427"/>
      <c r="U212" s="429"/>
      <c r="W212" s="6" t="str">
        <f>VLOOKUP(A212,'[3]Cartilha Global'!$A:$A,1,FALSE)</f>
        <v>x</v>
      </c>
    </row>
    <row r="213" spans="1:23" ht="12" hidden="1" thickBot="1" x14ac:dyDescent="0.25">
      <c r="A213" s="531" t="s">
        <v>184</v>
      </c>
      <c r="B213" s="512"/>
      <c r="C213" s="534"/>
      <c r="D213" s="535">
        <v>0</v>
      </c>
      <c r="E213" s="536"/>
      <c r="F213" s="510">
        <f t="shared" si="42"/>
        <v>0</v>
      </c>
      <c r="G213" s="527"/>
      <c r="H213" s="528"/>
      <c r="I213" s="537">
        <f t="shared" si="55"/>
        <v>0</v>
      </c>
      <c r="J213" s="537">
        <f t="shared" si="56"/>
        <v>0</v>
      </c>
      <c r="K213" s="504"/>
      <c r="L213" s="538">
        <f t="shared" si="54"/>
        <v>0</v>
      </c>
      <c r="M213" s="538">
        <f t="shared" si="54"/>
        <v>0</v>
      </c>
      <c r="N213" s="539">
        <f t="shared" si="57"/>
        <v>0</v>
      </c>
      <c r="O213" s="517">
        <f t="shared" si="58"/>
        <v>0</v>
      </c>
      <c r="P213" s="506"/>
      <c r="Q213" s="520"/>
      <c r="R213" s="412" t="str">
        <f t="shared" si="59"/>
        <v/>
      </c>
      <c r="S213" s="412" t="str">
        <f t="shared" si="35"/>
        <v/>
      </c>
      <c r="T213" s="427"/>
      <c r="U213" s="429"/>
      <c r="W213" s="6" t="str">
        <f>VLOOKUP(A213,'[3]Cartilha Global'!$A:$A,1,FALSE)</f>
        <v>x</v>
      </c>
    </row>
    <row r="214" spans="1:23" ht="12" hidden="1" thickBot="1" x14ac:dyDescent="0.25">
      <c r="A214" s="531" t="s">
        <v>184</v>
      </c>
      <c r="B214" s="512"/>
      <c r="C214" s="534"/>
      <c r="D214" s="535">
        <v>0</v>
      </c>
      <c r="E214" s="536"/>
      <c r="F214" s="510">
        <f t="shared" si="42"/>
        <v>0</v>
      </c>
      <c r="G214" s="527"/>
      <c r="H214" s="528"/>
      <c r="I214" s="537">
        <f t="shared" si="55"/>
        <v>0</v>
      </c>
      <c r="J214" s="537">
        <f t="shared" si="56"/>
        <v>0</v>
      </c>
      <c r="K214" s="504"/>
      <c r="L214" s="538">
        <f t="shared" si="54"/>
        <v>0</v>
      </c>
      <c r="M214" s="538">
        <f t="shared" si="54"/>
        <v>0</v>
      </c>
      <c r="N214" s="539">
        <f t="shared" si="57"/>
        <v>0</v>
      </c>
      <c r="O214" s="517">
        <f t="shared" si="58"/>
        <v>0</v>
      </c>
      <c r="P214" s="506"/>
      <c r="Q214" s="520"/>
      <c r="R214" s="412" t="str">
        <f t="shared" si="59"/>
        <v/>
      </c>
      <c r="S214" s="412" t="str">
        <f t="shared" si="35"/>
        <v/>
      </c>
      <c r="T214" s="427"/>
      <c r="U214" s="429"/>
      <c r="W214" s="6" t="str">
        <f>VLOOKUP(A214,'[3]Cartilha Global'!$A:$A,1,FALSE)</f>
        <v>x</v>
      </c>
    </row>
    <row r="215" spans="1:23" ht="12" hidden="1" thickBot="1" x14ac:dyDescent="0.25">
      <c r="A215" s="531" t="s">
        <v>184</v>
      </c>
      <c r="B215" s="512"/>
      <c r="C215" s="534"/>
      <c r="D215" s="535">
        <v>0</v>
      </c>
      <c r="E215" s="536"/>
      <c r="F215" s="510">
        <f t="shared" si="42"/>
        <v>0</v>
      </c>
      <c r="G215" s="527"/>
      <c r="H215" s="528"/>
      <c r="I215" s="537">
        <f t="shared" si="55"/>
        <v>0</v>
      </c>
      <c r="J215" s="537">
        <f t="shared" si="56"/>
        <v>0</v>
      </c>
      <c r="K215" s="504"/>
      <c r="L215" s="538">
        <f t="shared" si="54"/>
        <v>0</v>
      </c>
      <c r="M215" s="538">
        <f t="shared" si="54"/>
        <v>0</v>
      </c>
      <c r="N215" s="539">
        <f t="shared" si="57"/>
        <v>0</v>
      </c>
      <c r="O215" s="517">
        <f t="shared" si="58"/>
        <v>0</v>
      </c>
      <c r="P215" s="506"/>
      <c r="Q215" s="520"/>
      <c r="R215" s="412" t="str">
        <f t="shared" si="59"/>
        <v/>
      </c>
      <c r="S215" s="412" t="str">
        <f t="shared" ref="S215:S278" si="60">IF(Q215="X","x",IF(Q215="xx","x",IF(OR(J215&gt;0,O215&gt;0),"x","")))</f>
        <v/>
      </c>
      <c r="T215" s="427"/>
      <c r="U215" s="429"/>
      <c r="W215" s="6" t="str">
        <f>VLOOKUP(A215,'[3]Cartilha Global'!$A:$A,1,FALSE)</f>
        <v>x</v>
      </c>
    </row>
    <row r="216" spans="1:23" ht="12" hidden="1" thickBot="1" x14ac:dyDescent="0.25">
      <c r="A216" s="531" t="s">
        <v>184</v>
      </c>
      <c r="B216" s="512"/>
      <c r="C216" s="534"/>
      <c r="D216" s="535">
        <v>0</v>
      </c>
      <c r="E216" s="536"/>
      <c r="F216" s="510">
        <f t="shared" si="42"/>
        <v>0</v>
      </c>
      <c r="G216" s="527"/>
      <c r="H216" s="528"/>
      <c r="I216" s="537">
        <f t="shared" si="55"/>
        <v>0</v>
      </c>
      <c r="J216" s="537">
        <f t="shared" si="56"/>
        <v>0</v>
      </c>
      <c r="K216" s="504"/>
      <c r="L216" s="538">
        <f t="shared" si="54"/>
        <v>0</v>
      </c>
      <c r="M216" s="538">
        <f t="shared" si="54"/>
        <v>0</v>
      </c>
      <c r="N216" s="539">
        <f t="shared" si="57"/>
        <v>0</v>
      </c>
      <c r="O216" s="517">
        <f t="shared" si="58"/>
        <v>0</v>
      </c>
      <c r="P216" s="506"/>
      <c r="Q216" s="520"/>
      <c r="R216" s="412" t="str">
        <f t="shared" si="59"/>
        <v/>
      </c>
      <c r="S216" s="412" t="str">
        <f t="shared" si="60"/>
        <v/>
      </c>
      <c r="T216" s="427"/>
      <c r="U216" s="429"/>
      <c r="W216" s="6" t="str">
        <f>VLOOKUP(A216,'[3]Cartilha Global'!$A:$A,1,FALSE)</f>
        <v>x</v>
      </c>
    </row>
    <row r="217" spans="1:23" ht="12" hidden="1" thickBot="1" x14ac:dyDescent="0.25">
      <c r="A217" s="531" t="s">
        <v>184</v>
      </c>
      <c r="B217" s="512"/>
      <c r="C217" s="534"/>
      <c r="D217" s="535">
        <v>0</v>
      </c>
      <c r="E217" s="536"/>
      <c r="F217" s="510">
        <f t="shared" ref="F217:F280" si="61">IF(E217=0,0,ROUND(E217*(1+E$13)*(1-E$14),2))</f>
        <v>0</v>
      </c>
      <c r="G217" s="527"/>
      <c r="H217" s="528"/>
      <c r="I217" s="537">
        <f t="shared" si="55"/>
        <v>0</v>
      </c>
      <c r="J217" s="537">
        <f t="shared" si="56"/>
        <v>0</v>
      </c>
      <c r="K217" s="504"/>
      <c r="L217" s="538">
        <f t="shared" si="54"/>
        <v>0</v>
      </c>
      <c r="M217" s="538">
        <f t="shared" si="54"/>
        <v>0</v>
      </c>
      <c r="N217" s="539">
        <f t="shared" si="57"/>
        <v>0</v>
      </c>
      <c r="O217" s="517">
        <f t="shared" si="58"/>
        <v>0</v>
      </c>
      <c r="P217" s="506"/>
      <c r="Q217" s="520"/>
      <c r="R217" s="412" t="str">
        <f t="shared" si="59"/>
        <v/>
      </c>
      <c r="S217" s="412" t="str">
        <f t="shared" si="60"/>
        <v/>
      </c>
      <c r="T217" s="427"/>
      <c r="U217" s="429"/>
      <c r="W217" s="6" t="str">
        <f>VLOOKUP(A217,'[3]Cartilha Global'!$A:$A,1,FALSE)</f>
        <v>x</v>
      </c>
    </row>
    <row r="218" spans="1:23" ht="12" hidden="1" thickBot="1" x14ac:dyDescent="0.25">
      <c r="A218" s="531" t="s">
        <v>184</v>
      </c>
      <c r="B218" s="512"/>
      <c r="C218" s="534"/>
      <c r="D218" s="535">
        <v>0</v>
      </c>
      <c r="E218" s="536"/>
      <c r="F218" s="510">
        <f t="shared" si="61"/>
        <v>0</v>
      </c>
      <c r="G218" s="527"/>
      <c r="H218" s="528"/>
      <c r="I218" s="537">
        <f t="shared" si="55"/>
        <v>0</v>
      </c>
      <c r="J218" s="537">
        <f t="shared" si="56"/>
        <v>0</v>
      </c>
      <c r="K218" s="504"/>
      <c r="L218" s="538">
        <f t="shared" si="54"/>
        <v>0</v>
      </c>
      <c r="M218" s="538">
        <f t="shared" si="54"/>
        <v>0</v>
      </c>
      <c r="N218" s="539">
        <f t="shared" si="57"/>
        <v>0</v>
      </c>
      <c r="O218" s="517">
        <f t="shared" si="58"/>
        <v>0</v>
      </c>
      <c r="P218" s="506"/>
      <c r="Q218" s="520"/>
      <c r="R218" s="412" t="str">
        <f t="shared" si="59"/>
        <v/>
      </c>
      <c r="S218" s="412" t="str">
        <f t="shared" si="60"/>
        <v/>
      </c>
      <c r="T218" s="427"/>
      <c r="U218" s="429"/>
      <c r="W218" s="6" t="str">
        <f>VLOOKUP(A218,'[3]Cartilha Global'!$A:$A,1,FALSE)</f>
        <v>x</v>
      </c>
    </row>
    <row r="219" spans="1:23" ht="12" hidden="1" thickBot="1" x14ac:dyDescent="0.25">
      <c r="A219" s="531" t="s">
        <v>184</v>
      </c>
      <c r="B219" s="512"/>
      <c r="C219" s="534"/>
      <c r="D219" s="535">
        <v>0</v>
      </c>
      <c r="E219" s="536"/>
      <c r="F219" s="510">
        <f t="shared" si="61"/>
        <v>0</v>
      </c>
      <c r="G219" s="527"/>
      <c r="H219" s="528"/>
      <c r="I219" s="537">
        <f t="shared" si="55"/>
        <v>0</v>
      </c>
      <c r="J219" s="537">
        <f t="shared" si="56"/>
        <v>0</v>
      </c>
      <c r="K219" s="504"/>
      <c r="L219" s="538">
        <f t="shared" si="54"/>
        <v>0</v>
      </c>
      <c r="M219" s="538">
        <f t="shared" si="54"/>
        <v>0</v>
      </c>
      <c r="N219" s="539">
        <f t="shared" si="57"/>
        <v>0</v>
      </c>
      <c r="O219" s="517">
        <f t="shared" si="58"/>
        <v>0</v>
      </c>
      <c r="P219" s="506"/>
      <c r="Q219" s="520"/>
      <c r="R219" s="412" t="str">
        <f t="shared" si="59"/>
        <v/>
      </c>
      <c r="S219" s="412" t="str">
        <f t="shared" si="60"/>
        <v/>
      </c>
      <c r="T219" s="427"/>
      <c r="U219" s="429"/>
      <c r="W219" s="6" t="str">
        <f>VLOOKUP(A219,'[3]Cartilha Global'!$A:$A,1,FALSE)</f>
        <v>x</v>
      </c>
    </row>
    <row r="220" spans="1:23" ht="12" hidden="1" thickBot="1" x14ac:dyDescent="0.25">
      <c r="A220" s="531" t="s">
        <v>184</v>
      </c>
      <c r="B220" s="512"/>
      <c r="C220" s="534"/>
      <c r="D220" s="535">
        <v>0</v>
      </c>
      <c r="E220" s="536"/>
      <c r="F220" s="510">
        <f t="shared" si="61"/>
        <v>0</v>
      </c>
      <c r="G220" s="527"/>
      <c r="H220" s="528"/>
      <c r="I220" s="537">
        <f t="shared" si="55"/>
        <v>0</v>
      </c>
      <c r="J220" s="537">
        <f t="shared" si="56"/>
        <v>0</v>
      </c>
      <c r="K220" s="504"/>
      <c r="L220" s="538">
        <f t="shared" si="54"/>
        <v>0</v>
      </c>
      <c r="M220" s="538">
        <f t="shared" si="54"/>
        <v>0</v>
      </c>
      <c r="N220" s="539">
        <f t="shared" si="57"/>
        <v>0</v>
      </c>
      <c r="O220" s="517">
        <f t="shared" si="58"/>
        <v>0</v>
      </c>
      <c r="P220" s="506"/>
      <c r="Q220" s="520"/>
      <c r="R220" s="412" t="str">
        <f t="shared" si="59"/>
        <v/>
      </c>
      <c r="S220" s="412" t="str">
        <f t="shared" si="60"/>
        <v/>
      </c>
      <c r="T220" s="427"/>
      <c r="U220" s="429"/>
      <c r="W220" s="6" t="str">
        <f>VLOOKUP(A220,'[3]Cartilha Global'!$A:$A,1,FALSE)</f>
        <v>x</v>
      </c>
    </row>
    <row r="221" spans="1:23" ht="12" hidden="1" thickBot="1" x14ac:dyDescent="0.25">
      <c r="A221" s="531" t="s">
        <v>184</v>
      </c>
      <c r="B221" s="512"/>
      <c r="C221" s="534"/>
      <c r="D221" s="535">
        <v>0</v>
      </c>
      <c r="E221" s="536"/>
      <c r="F221" s="510">
        <f t="shared" si="61"/>
        <v>0</v>
      </c>
      <c r="G221" s="527"/>
      <c r="H221" s="528"/>
      <c r="I221" s="537">
        <f t="shared" si="55"/>
        <v>0</v>
      </c>
      <c r="J221" s="537">
        <f t="shared" si="56"/>
        <v>0</v>
      </c>
      <c r="K221" s="504"/>
      <c r="L221" s="538">
        <f t="shared" ref="L221:M226" si="62">G221</f>
        <v>0</v>
      </c>
      <c r="M221" s="538">
        <f t="shared" si="62"/>
        <v>0</v>
      </c>
      <c r="N221" s="539">
        <f t="shared" si="57"/>
        <v>0</v>
      </c>
      <c r="O221" s="517">
        <f t="shared" si="58"/>
        <v>0</v>
      </c>
      <c r="P221" s="506"/>
      <c r="Q221" s="520"/>
      <c r="R221" s="412" t="str">
        <f t="shared" si="59"/>
        <v/>
      </c>
      <c r="S221" s="412" t="str">
        <f t="shared" si="60"/>
        <v/>
      </c>
      <c r="T221" s="427"/>
      <c r="U221" s="429"/>
      <c r="W221" s="6" t="str">
        <f>VLOOKUP(A221,'[3]Cartilha Global'!$A:$A,1,FALSE)</f>
        <v>x</v>
      </c>
    </row>
    <row r="222" spans="1:23" ht="12" hidden="1" thickBot="1" x14ac:dyDescent="0.25">
      <c r="A222" s="531" t="s">
        <v>184</v>
      </c>
      <c r="B222" s="512"/>
      <c r="C222" s="534"/>
      <c r="D222" s="535">
        <v>0</v>
      </c>
      <c r="E222" s="536"/>
      <c r="F222" s="510">
        <f t="shared" si="61"/>
        <v>0</v>
      </c>
      <c r="G222" s="527"/>
      <c r="H222" s="528"/>
      <c r="I222" s="537">
        <f t="shared" si="55"/>
        <v>0</v>
      </c>
      <c r="J222" s="537">
        <f t="shared" si="56"/>
        <v>0</v>
      </c>
      <c r="K222" s="504"/>
      <c r="L222" s="538">
        <f t="shared" si="62"/>
        <v>0</v>
      </c>
      <c r="M222" s="538">
        <f t="shared" si="62"/>
        <v>0</v>
      </c>
      <c r="N222" s="539">
        <f t="shared" si="57"/>
        <v>0</v>
      </c>
      <c r="O222" s="517">
        <f t="shared" si="58"/>
        <v>0</v>
      </c>
      <c r="P222" s="506"/>
      <c r="Q222" s="520"/>
      <c r="R222" s="412" t="str">
        <f t="shared" si="59"/>
        <v/>
      </c>
      <c r="S222" s="412" t="str">
        <f t="shared" si="60"/>
        <v/>
      </c>
      <c r="T222" s="427"/>
      <c r="U222" s="429"/>
      <c r="W222" s="6" t="str">
        <f>VLOOKUP(A222,'[3]Cartilha Global'!$A:$A,1,FALSE)</f>
        <v>x</v>
      </c>
    </row>
    <row r="223" spans="1:23" ht="12" hidden="1" thickBot="1" x14ac:dyDescent="0.25">
      <c r="A223" s="531" t="s">
        <v>184</v>
      </c>
      <c r="B223" s="512"/>
      <c r="C223" s="534"/>
      <c r="D223" s="535">
        <v>0</v>
      </c>
      <c r="E223" s="536"/>
      <c r="F223" s="510">
        <f t="shared" si="61"/>
        <v>0</v>
      </c>
      <c r="G223" s="527"/>
      <c r="H223" s="528"/>
      <c r="I223" s="537">
        <f t="shared" si="55"/>
        <v>0</v>
      </c>
      <c r="J223" s="537">
        <f t="shared" si="56"/>
        <v>0</v>
      </c>
      <c r="K223" s="504"/>
      <c r="L223" s="538">
        <f t="shared" si="62"/>
        <v>0</v>
      </c>
      <c r="M223" s="538">
        <f t="shared" si="62"/>
        <v>0</v>
      </c>
      <c r="N223" s="539">
        <f t="shared" si="57"/>
        <v>0</v>
      </c>
      <c r="O223" s="517">
        <f t="shared" si="58"/>
        <v>0</v>
      </c>
      <c r="P223" s="506"/>
      <c r="Q223" s="520"/>
      <c r="R223" s="412" t="str">
        <f t="shared" si="59"/>
        <v/>
      </c>
      <c r="S223" s="412" t="str">
        <f t="shared" si="60"/>
        <v/>
      </c>
      <c r="T223" s="427"/>
      <c r="U223" s="429"/>
      <c r="W223" s="6" t="str">
        <f>VLOOKUP(A223,'[3]Cartilha Global'!$A:$A,1,FALSE)</f>
        <v>x</v>
      </c>
    </row>
    <row r="224" spans="1:23" ht="12" hidden="1" thickBot="1" x14ac:dyDescent="0.25">
      <c r="A224" s="531" t="s">
        <v>184</v>
      </c>
      <c r="B224" s="512"/>
      <c r="C224" s="534"/>
      <c r="D224" s="535">
        <v>0</v>
      </c>
      <c r="E224" s="536"/>
      <c r="F224" s="510">
        <f t="shared" si="61"/>
        <v>0</v>
      </c>
      <c r="G224" s="527"/>
      <c r="H224" s="528"/>
      <c r="I224" s="537">
        <f t="shared" si="55"/>
        <v>0</v>
      </c>
      <c r="J224" s="537">
        <f t="shared" si="56"/>
        <v>0</v>
      </c>
      <c r="K224" s="504"/>
      <c r="L224" s="538">
        <f t="shared" si="62"/>
        <v>0</v>
      </c>
      <c r="M224" s="538">
        <f t="shared" si="62"/>
        <v>0</v>
      </c>
      <c r="N224" s="539">
        <f t="shared" si="57"/>
        <v>0</v>
      </c>
      <c r="O224" s="517">
        <f t="shared" si="58"/>
        <v>0</v>
      </c>
      <c r="P224" s="506"/>
      <c r="Q224" s="520"/>
      <c r="R224" s="412" t="str">
        <f t="shared" si="59"/>
        <v/>
      </c>
      <c r="S224" s="412" t="str">
        <f t="shared" si="60"/>
        <v/>
      </c>
      <c r="T224" s="427"/>
      <c r="U224" s="429"/>
      <c r="W224" s="6" t="str">
        <f>VLOOKUP(A224,'[3]Cartilha Global'!$A:$A,1,FALSE)</f>
        <v>x</v>
      </c>
    </row>
    <row r="225" spans="1:23" ht="12" hidden="1" thickBot="1" x14ac:dyDescent="0.25">
      <c r="A225" s="531" t="s">
        <v>184</v>
      </c>
      <c r="B225" s="512"/>
      <c r="C225" s="534"/>
      <c r="D225" s="535">
        <v>0</v>
      </c>
      <c r="E225" s="536"/>
      <c r="F225" s="510">
        <f t="shared" si="61"/>
        <v>0</v>
      </c>
      <c r="G225" s="527"/>
      <c r="H225" s="528"/>
      <c r="I225" s="537">
        <f t="shared" si="55"/>
        <v>0</v>
      </c>
      <c r="J225" s="537">
        <f t="shared" si="56"/>
        <v>0</v>
      </c>
      <c r="K225" s="504"/>
      <c r="L225" s="538">
        <f t="shared" si="62"/>
        <v>0</v>
      </c>
      <c r="M225" s="538">
        <f t="shared" si="62"/>
        <v>0</v>
      </c>
      <c r="N225" s="539">
        <f t="shared" si="57"/>
        <v>0</v>
      </c>
      <c r="O225" s="517">
        <f t="shared" si="58"/>
        <v>0</v>
      </c>
      <c r="P225" s="506"/>
      <c r="Q225" s="520"/>
      <c r="R225" s="412" t="str">
        <f t="shared" si="59"/>
        <v/>
      </c>
      <c r="S225" s="412" t="str">
        <f t="shared" si="60"/>
        <v/>
      </c>
      <c r="T225" s="427"/>
      <c r="U225" s="429"/>
      <c r="W225" s="6" t="str">
        <f>VLOOKUP(A225,'[3]Cartilha Global'!$A:$A,1,FALSE)</f>
        <v>x</v>
      </c>
    </row>
    <row r="226" spans="1:23" ht="12" hidden="1" thickBot="1" x14ac:dyDescent="0.25">
      <c r="A226" s="540" t="s">
        <v>184</v>
      </c>
      <c r="B226" s="512"/>
      <c r="C226" s="534"/>
      <c r="D226" s="535">
        <v>0</v>
      </c>
      <c r="E226" s="541"/>
      <c r="F226" s="542">
        <f t="shared" si="61"/>
        <v>0</v>
      </c>
      <c r="G226" s="543"/>
      <c r="H226" s="544"/>
      <c r="I226" s="537">
        <f t="shared" si="55"/>
        <v>0</v>
      </c>
      <c r="J226" s="537">
        <f t="shared" si="56"/>
        <v>0</v>
      </c>
      <c r="K226" s="504"/>
      <c r="L226" s="538">
        <f t="shared" si="62"/>
        <v>0</v>
      </c>
      <c r="M226" s="538">
        <f t="shared" si="62"/>
        <v>0</v>
      </c>
      <c r="N226" s="545">
        <f t="shared" si="57"/>
        <v>0</v>
      </c>
      <c r="O226" s="546">
        <f t="shared" si="58"/>
        <v>0</v>
      </c>
      <c r="P226" s="506"/>
      <c r="Q226" s="520"/>
      <c r="R226" s="412" t="str">
        <f t="shared" si="59"/>
        <v/>
      </c>
      <c r="S226" s="412" t="str">
        <f t="shared" si="60"/>
        <v/>
      </c>
      <c r="T226" s="427"/>
      <c r="U226" s="429"/>
      <c r="W226" s="6" t="str">
        <f>VLOOKUP(A226,'[3]Cartilha Global'!$A:$A,1,FALSE)</f>
        <v>x</v>
      </c>
    </row>
    <row r="227" spans="1:23" ht="12" hidden="1" thickBot="1" x14ac:dyDescent="0.25">
      <c r="A227" s="485" t="s">
        <v>1841</v>
      </c>
      <c r="B227" s="486"/>
      <c r="C227" s="487" t="s">
        <v>1842</v>
      </c>
      <c r="D227" s="488">
        <v>0</v>
      </c>
      <c r="E227" s="547"/>
      <c r="F227" s="490">
        <f t="shared" si="61"/>
        <v>0</v>
      </c>
      <c r="G227" s="491"/>
      <c r="H227" s="491"/>
      <c r="I227" s="4"/>
      <c r="J227" s="4"/>
      <c r="K227" s="492">
        <f>SUM(J230:J1325)</f>
        <v>0</v>
      </c>
      <c r="L227" s="491"/>
      <c r="M227" s="491"/>
      <c r="N227" s="4"/>
      <c r="O227" s="493"/>
      <c r="P227" s="492">
        <f>SUM(O230:O1325)</f>
        <v>0</v>
      </c>
      <c r="Q227" s="494" t="str">
        <f>IF(OR(K227&gt;0,P227&gt;0),"X","")</f>
        <v/>
      </c>
      <c r="R227" s="412" t="str">
        <f t="shared" si="59"/>
        <v/>
      </c>
      <c r="S227" s="412" t="str">
        <f t="shared" si="60"/>
        <v/>
      </c>
      <c r="T227" s="427"/>
      <c r="U227" s="429"/>
      <c r="W227" s="6" t="str">
        <f>VLOOKUP(A227,'[3]Cartilha Global'!$A:$A,1,FALSE)</f>
        <v>2</v>
      </c>
    </row>
    <row r="228" spans="1:23" ht="12" hidden="1" thickBot="1" x14ac:dyDescent="0.25">
      <c r="A228" s="507" t="s">
        <v>263</v>
      </c>
      <c r="B228" s="512"/>
      <c r="C228" s="548" t="s">
        <v>2013</v>
      </c>
      <c r="D228" s="509">
        <v>0</v>
      </c>
      <c r="E228" s="525"/>
      <c r="F228" s="510">
        <f t="shared" si="61"/>
        <v>0</v>
      </c>
      <c r="G228" s="549"/>
      <c r="H228" s="550"/>
      <c r="I228" s="551"/>
      <c r="J228" s="552"/>
      <c r="K228" s="504"/>
      <c r="L228" s="553"/>
      <c r="M228" s="554"/>
      <c r="N228" s="551"/>
      <c r="O228" s="552"/>
      <c r="P228" s="506"/>
      <c r="Q228" s="494" t="str">
        <f>IF(OR(SUM(J229:J512)&gt;0,SUM(O229:O512)&gt;0),"xx","")</f>
        <v/>
      </c>
      <c r="R228" s="412" t="str">
        <f t="shared" si="59"/>
        <v/>
      </c>
      <c r="S228" s="412" t="str">
        <f t="shared" si="60"/>
        <v/>
      </c>
      <c r="T228" s="427"/>
      <c r="U228" s="429"/>
      <c r="W228" s="6" t="str">
        <f>VLOOKUP(A228,'[3]Cartilha Global'!$A:$A,1,FALSE)</f>
        <v>2.1</v>
      </c>
    </row>
    <row r="229" spans="1:23" ht="12" hidden="1" thickBot="1" x14ac:dyDescent="0.25">
      <c r="A229" s="507" t="s">
        <v>2014</v>
      </c>
      <c r="B229" s="512"/>
      <c r="C229" s="548" t="s">
        <v>194</v>
      </c>
      <c r="D229" s="555">
        <v>0</v>
      </c>
      <c r="E229" s="525"/>
      <c r="F229" s="510">
        <f t="shared" si="61"/>
        <v>0</v>
      </c>
      <c r="G229" s="549"/>
      <c r="H229" s="550"/>
      <c r="I229" s="551"/>
      <c r="J229" s="552"/>
      <c r="K229" s="504"/>
      <c r="L229" s="553"/>
      <c r="M229" s="554"/>
      <c r="N229" s="551"/>
      <c r="O229" s="552"/>
      <c r="P229" s="506"/>
      <c r="Q229" s="494" t="str">
        <f>IF(OR(SUM(J230:J242)&gt;0,SUM(O230:O242)&gt;0),"xx","")</f>
        <v/>
      </c>
      <c r="R229" s="412" t="str">
        <f t="shared" si="59"/>
        <v/>
      </c>
      <c r="S229" s="412" t="str">
        <f t="shared" si="60"/>
        <v/>
      </c>
      <c r="T229" s="427"/>
      <c r="U229" s="429"/>
      <c r="W229" s="6" t="str">
        <f>VLOOKUP(A229,'[3]Cartilha Global'!$A:$A,1,FALSE)</f>
        <v>2.1.1</v>
      </c>
    </row>
    <row r="230" spans="1:23" ht="12" hidden="1" thickBot="1" x14ac:dyDescent="0.25">
      <c r="A230" s="522">
        <v>93358</v>
      </c>
      <c r="B230" s="512" t="s">
        <v>3144</v>
      </c>
      <c r="C230" s="513" t="s">
        <v>5477</v>
      </c>
      <c r="D230" s="498" t="s">
        <v>171</v>
      </c>
      <c r="E230" s="499">
        <v>86.51</v>
      </c>
      <c r="F230" s="500">
        <f t="shared" si="61"/>
        <v>107.13</v>
      </c>
      <c r="G230" s="527"/>
      <c r="H230" s="518"/>
      <c r="I230" s="517">
        <f>IF(ISBLANK(E230),0,ROUND(F230*G230,2))</f>
        <v>0</v>
      </c>
      <c r="J230" s="517">
        <f>IF(ISBLANK(G230),0,ROUND(G230*H230,2))</f>
        <v>0</v>
      </c>
      <c r="K230" s="504"/>
      <c r="L230" s="518">
        <f t="shared" ref="L230:M242" si="63">G230</f>
        <v>0</v>
      </c>
      <c r="M230" s="518">
        <f t="shared" si="63"/>
        <v>0</v>
      </c>
      <c r="N230" s="519">
        <f>IF(ISBLANK(E230),0,ROUND(F230*L230,2))</f>
        <v>0</v>
      </c>
      <c r="O230" s="519">
        <f>IF(ISBLANK(L230),0,ROUND(L230*M230,2))</f>
        <v>0</v>
      </c>
      <c r="P230" s="506"/>
      <c r="Q230" s="520"/>
      <c r="R230" s="412" t="str">
        <f t="shared" si="59"/>
        <v/>
      </c>
      <c r="S230" s="412" t="str">
        <f t="shared" si="60"/>
        <v/>
      </c>
      <c r="T230" s="427"/>
      <c r="U230" s="429"/>
      <c r="W230" s="6">
        <f>VLOOKUP(A230,'[3]Cartilha Global'!$A:$A,1,FALSE)</f>
        <v>93358</v>
      </c>
    </row>
    <row r="231" spans="1:23" ht="12" hidden="1" thickBot="1" x14ac:dyDescent="0.25">
      <c r="A231" s="522">
        <v>97082</v>
      </c>
      <c r="B231" s="512" t="s">
        <v>3144</v>
      </c>
      <c r="C231" s="513" t="s">
        <v>3009</v>
      </c>
      <c r="D231" s="498" t="s">
        <v>171</v>
      </c>
      <c r="E231" s="499">
        <v>63.51</v>
      </c>
      <c r="F231" s="500">
        <f t="shared" si="61"/>
        <v>78.650000000000006</v>
      </c>
      <c r="G231" s="527"/>
      <c r="H231" s="518"/>
      <c r="I231" s="517">
        <f>IF(ISBLANK(E231),0,ROUND(F231*G231,2))</f>
        <v>0</v>
      </c>
      <c r="J231" s="517">
        <f>IF(ISBLANK(G231),0,ROUND(G231*H231,2))</f>
        <v>0</v>
      </c>
      <c r="K231" s="504"/>
      <c r="L231" s="518">
        <f t="shared" si="63"/>
        <v>0</v>
      </c>
      <c r="M231" s="518">
        <f t="shared" si="63"/>
        <v>0</v>
      </c>
      <c r="N231" s="519">
        <f>IF(ISBLANK(E231),0,ROUND(F231*L231,2))</f>
        <v>0</v>
      </c>
      <c r="O231" s="519">
        <f>IF(ISBLANK(L231),0,ROUND(L231*M231,2))</f>
        <v>0</v>
      </c>
      <c r="P231" s="506"/>
      <c r="Q231" s="520"/>
      <c r="R231" s="412" t="str">
        <f t="shared" si="59"/>
        <v/>
      </c>
      <c r="S231" s="412" t="str">
        <f t="shared" si="60"/>
        <v/>
      </c>
      <c r="T231" s="427"/>
      <c r="U231" s="429"/>
      <c r="W231" s="6">
        <f>VLOOKUP(A231,'[3]Cartilha Global'!$A:$A,1,FALSE)</f>
        <v>97082</v>
      </c>
    </row>
    <row r="232" spans="1:23" ht="23.25" hidden="1" thickBot="1" x14ac:dyDescent="0.25">
      <c r="A232" s="522">
        <v>101618</v>
      </c>
      <c r="B232" s="512" t="s">
        <v>3144</v>
      </c>
      <c r="C232" s="513" t="s">
        <v>5161</v>
      </c>
      <c r="D232" s="498" t="s">
        <v>171</v>
      </c>
      <c r="E232" s="499">
        <v>217.31</v>
      </c>
      <c r="F232" s="500">
        <f t="shared" si="61"/>
        <v>269.12</v>
      </c>
      <c r="G232" s="527"/>
      <c r="H232" s="518"/>
      <c r="I232" s="517">
        <f t="shared" ref="I232:I239" si="64">IF(ISBLANK(E232),0,ROUND(F232*G232,2))</f>
        <v>0</v>
      </c>
      <c r="J232" s="517">
        <f t="shared" ref="J232:J239" si="65">IF(ISBLANK(G232),0,ROUND(G232*H232,2))</f>
        <v>0</v>
      </c>
      <c r="K232" s="504"/>
      <c r="L232" s="518">
        <f t="shared" si="63"/>
        <v>0</v>
      </c>
      <c r="M232" s="518">
        <f t="shared" si="63"/>
        <v>0</v>
      </c>
      <c r="N232" s="519">
        <f t="shared" ref="N232:N239" si="66">IF(ISBLANK(E232),0,ROUND(F232*L232,2))</f>
        <v>0</v>
      </c>
      <c r="O232" s="519">
        <f t="shared" ref="O232:O239" si="67">IF(ISBLANK(L232),0,ROUND(L232*M232,2))</f>
        <v>0</v>
      </c>
      <c r="P232" s="506"/>
      <c r="Q232" s="520"/>
      <c r="R232" s="412" t="str">
        <f t="shared" si="59"/>
        <v/>
      </c>
      <c r="S232" s="412" t="str">
        <f t="shared" si="60"/>
        <v/>
      </c>
      <c r="T232" s="427"/>
      <c r="U232" s="429"/>
      <c r="W232" s="6">
        <f>VLOOKUP(A232,'[3]Cartilha Global'!$A:$A,1,FALSE)</f>
        <v>101618</v>
      </c>
    </row>
    <row r="233" spans="1:23" ht="23.25" hidden="1" thickBot="1" x14ac:dyDescent="0.25">
      <c r="A233" s="522">
        <v>101619</v>
      </c>
      <c r="B233" s="512" t="s">
        <v>3144</v>
      </c>
      <c r="C233" s="513" t="s">
        <v>5162</v>
      </c>
      <c r="D233" s="498" t="s">
        <v>171</v>
      </c>
      <c r="E233" s="499">
        <v>229.08</v>
      </c>
      <c r="F233" s="500">
        <f t="shared" si="61"/>
        <v>283.69</v>
      </c>
      <c r="G233" s="527"/>
      <c r="H233" s="518"/>
      <c r="I233" s="517">
        <f t="shared" si="64"/>
        <v>0</v>
      </c>
      <c r="J233" s="517">
        <f t="shared" si="65"/>
        <v>0</v>
      </c>
      <c r="K233" s="504"/>
      <c r="L233" s="518">
        <f t="shared" si="63"/>
        <v>0</v>
      </c>
      <c r="M233" s="518">
        <f t="shared" si="63"/>
        <v>0</v>
      </c>
      <c r="N233" s="519">
        <f t="shared" si="66"/>
        <v>0</v>
      </c>
      <c r="O233" s="519">
        <f t="shared" si="67"/>
        <v>0</v>
      </c>
      <c r="P233" s="506"/>
      <c r="Q233" s="520"/>
      <c r="R233" s="412" t="str">
        <f t="shared" si="59"/>
        <v/>
      </c>
      <c r="S233" s="412" t="str">
        <f t="shared" si="60"/>
        <v/>
      </c>
      <c r="T233" s="427"/>
      <c r="U233" s="429"/>
      <c r="W233" s="6">
        <f>VLOOKUP(A233,'[3]Cartilha Global'!$A:$A,1,FALSE)</f>
        <v>101619</v>
      </c>
    </row>
    <row r="234" spans="1:23" ht="23.25" hidden="1" thickBot="1" x14ac:dyDescent="0.25">
      <c r="A234" s="522">
        <v>101620</v>
      </c>
      <c r="B234" s="512" t="s">
        <v>3144</v>
      </c>
      <c r="C234" s="513" t="s">
        <v>5163</v>
      </c>
      <c r="D234" s="498" t="s">
        <v>171</v>
      </c>
      <c r="E234" s="499">
        <v>191.31</v>
      </c>
      <c r="F234" s="500">
        <f t="shared" si="61"/>
        <v>236.92</v>
      </c>
      <c r="G234" s="527"/>
      <c r="H234" s="518"/>
      <c r="I234" s="517">
        <f t="shared" si="64"/>
        <v>0</v>
      </c>
      <c r="J234" s="517">
        <f t="shared" si="65"/>
        <v>0</v>
      </c>
      <c r="K234" s="504"/>
      <c r="L234" s="518">
        <f t="shared" si="63"/>
        <v>0</v>
      </c>
      <c r="M234" s="518">
        <f t="shared" si="63"/>
        <v>0</v>
      </c>
      <c r="N234" s="519">
        <f t="shared" si="66"/>
        <v>0</v>
      </c>
      <c r="O234" s="519">
        <f t="shared" si="67"/>
        <v>0</v>
      </c>
      <c r="P234" s="506"/>
      <c r="Q234" s="520"/>
      <c r="R234" s="412" t="str">
        <f t="shared" si="59"/>
        <v/>
      </c>
      <c r="S234" s="412" t="str">
        <f t="shared" si="60"/>
        <v/>
      </c>
      <c r="T234" s="427"/>
      <c r="U234" s="429"/>
      <c r="W234" s="6">
        <f>VLOOKUP(A234,'[3]Cartilha Global'!$A:$A,1,FALSE)</f>
        <v>101620</v>
      </c>
    </row>
    <row r="235" spans="1:23" ht="23.25" hidden="1" thickBot="1" x14ac:dyDescent="0.25">
      <c r="A235" s="522">
        <v>101621</v>
      </c>
      <c r="B235" s="512" t="s">
        <v>3144</v>
      </c>
      <c r="C235" s="513" t="s">
        <v>5164</v>
      </c>
      <c r="D235" s="498" t="s">
        <v>171</v>
      </c>
      <c r="E235" s="499">
        <v>203.08</v>
      </c>
      <c r="F235" s="500">
        <f t="shared" si="61"/>
        <v>251.49</v>
      </c>
      <c r="G235" s="527"/>
      <c r="H235" s="518"/>
      <c r="I235" s="517">
        <f t="shared" si="64"/>
        <v>0</v>
      </c>
      <c r="J235" s="517">
        <f t="shared" si="65"/>
        <v>0</v>
      </c>
      <c r="K235" s="504"/>
      <c r="L235" s="518">
        <f t="shared" si="63"/>
        <v>0</v>
      </c>
      <c r="M235" s="518">
        <f t="shared" si="63"/>
        <v>0</v>
      </c>
      <c r="N235" s="519">
        <f t="shared" si="66"/>
        <v>0</v>
      </c>
      <c r="O235" s="519">
        <f t="shared" si="67"/>
        <v>0</v>
      </c>
      <c r="P235" s="506"/>
      <c r="Q235" s="520"/>
      <c r="R235" s="412" t="str">
        <f t="shared" si="59"/>
        <v/>
      </c>
      <c r="S235" s="412" t="str">
        <f t="shared" si="60"/>
        <v/>
      </c>
      <c r="T235" s="427"/>
      <c r="U235" s="429"/>
      <c r="W235" s="6">
        <f>VLOOKUP(A235,'[3]Cartilha Global'!$A:$A,1,FALSE)</f>
        <v>101621</v>
      </c>
    </row>
    <row r="236" spans="1:23" ht="23.25" hidden="1" thickBot="1" x14ac:dyDescent="0.25">
      <c r="A236" s="522">
        <v>101622</v>
      </c>
      <c r="B236" s="512" t="s">
        <v>3144</v>
      </c>
      <c r="C236" s="513" t="s">
        <v>5165</v>
      </c>
      <c r="D236" s="498" t="s">
        <v>171</v>
      </c>
      <c r="E236" s="499">
        <v>184.82</v>
      </c>
      <c r="F236" s="500">
        <f t="shared" si="61"/>
        <v>228.88</v>
      </c>
      <c r="G236" s="527"/>
      <c r="H236" s="518"/>
      <c r="I236" s="517">
        <f t="shared" si="64"/>
        <v>0</v>
      </c>
      <c r="J236" s="517">
        <f t="shared" si="65"/>
        <v>0</v>
      </c>
      <c r="K236" s="504"/>
      <c r="L236" s="518">
        <f t="shared" si="63"/>
        <v>0</v>
      </c>
      <c r="M236" s="518">
        <f t="shared" si="63"/>
        <v>0</v>
      </c>
      <c r="N236" s="519">
        <f t="shared" si="66"/>
        <v>0</v>
      </c>
      <c r="O236" s="519">
        <f t="shared" si="67"/>
        <v>0</v>
      </c>
      <c r="P236" s="506"/>
      <c r="Q236" s="520"/>
      <c r="R236" s="412" t="str">
        <f t="shared" si="59"/>
        <v/>
      </c>
      <c r="S236" s="412" t="str">
        <f t="shared" si="60"/>
        <v/>
      </c>
      <c r="T236" s="427"/>
      <c r="U236" s="429"/>
      <c r="W236" s="6">
        <f>VLOOKUP(A236,'[3]Cartilha Global'!$A:$A,1,FALSE)</f>
        <v>101622</v>
      </c>
    </row>
    <row r="237" spans="1:23" ht="23.25" hidden="1" thickBot="1" x14ac:dyDescent="0.25">
      <c r="A237" s="522">
        <v>101623</v>
      </c>
      <c r="B237" s="512" t="s">
        <v>3144</v>
      </c>
      <c r="C237" s="513" t="s">
        <v>5166</v>
      </c>
      <c r="D237" s="498" t="s">
        <v>171</v>
      </c>
      <c r="E237" s="499">
        <v>189.04</v>
      </c>
      <c r="F237" s="500">
        <f t="shared" si="61"/>
        <v>234.11</v>
      </c>
      <c r="G237" s="527"/>
      <c r="H237" s="518"/>
      <c r="I237" s="517">
        <f t="shared" si="64"/>
        <v>0</v>
      </c>
      <c r="J237" s="517">
        <f t="shared" si="65"/>
        <v>0</v>
      </c>
      <c r="K237" s="504"/>
      <c r="L237" s="518">
        <f t="shared" si="63"/>
        <v>0</v>
      </c>
      <c r="M237" s="518">
        <f t="shared" si="63"/>
        <v>0</v>
      </c>
      <c r="N237" s="519">
        <f t="shared" si="66"/>
        <v>0</v>
      </c>
      <c r="O237" s="519">
        <f t="shared" si="67"/>
        <v>0</v>
      </c>
      <c r="P237" s="506"/>
      <c r="Q237" s="520"/>
      <c r="R237" s="412" t="str">
        <f t="shared" si="59"/>
        <v/>
      </c>
      <c r="S237" s="412" t="str">
        <f t="shared" si="60"/>
        <v/>
      </c>
      <c r="T237" s="427"/>
      <c r="U237" s="429"/>
      <c r="W237" s="6">
        <f>VLOOKUP(A237,'[3]Cartilha Global'!$A:$A,1,FALSE)</f>
        <v>101623</v>
      </c>
    </row>
    <row r="238" spans="1:23" ht="23.25" hidden="1" thickBot="1" x14ac:dyDescent="0.25">
      <c r="A238" s="522">
        <v>101624</v>
      </c>
      <c r="B238" s="512" t="s">
        <v>3144</v>
      </c>
      <c r="C238" s="513" t="s">
        <v>5167</v>
      </c>
      <c r="D238" s="498" t="s">
        <v>171</v>
      </c>
      <c r="E238" s="499">
        <v>143.88</v>
      </c>
      <c r="F238" s="500">
        <f t="shared" si="61"/>
        <v>178.18</v>
      </c>
      <c r="G238" s="527"/>
      <c r="H238" s="518"/>
      <c r="I238" s="517">
        <f t="shared" si="64"/>
        <v>0</v>
      </c>
      <c r="J238" s="517">
        <f t="shared" si="65"/>
        <v>0</v>
      </c>
      <c r="K238" s="504"/>
      <c r="L238" s="518">
        <f t="shared" si="63"/>
        <v>0</v>
      </c>
      <c r="M238" s="518">
        <f t="shared" si="63"/>
        <v>0</v>
      </c>
      <c r="N238" s="519">
        <f t="shared" si="66"/>
        <v>0</v>
      </c>
      <c r="O238" s="519">
        <f t="shared" si="67"/>
        <v>0</v>
      </c>
      <c r="P238" s="506"/>
      <c r="Q238" s="520"/>
      <c r="R238" s="412" t="str">
        <f t="shared" si="59"/>
        <v/>
      </c>
      <c r="S238" s="412" t="str">
        <f t="shared" si="60"/>
        <v/>
      </c>
      <c r="T238" s="427"/>
      <c r="U238" s="429"/>
      <c r="W238" s="6">
        <f>VLOOKUP(A238,'[3]Cartilha Global'!$A:$A,1,FALSE)</f>
        <v>101624</v>
      </c>
    </row>
    <row r="239" spans="1:23" ht="23.25" hidden="1" thickBot="1" x14ac:dyDescent="0.25">
      <c r="A239" s="522">
        <v>101625</v>
      </c>
      <c r="B239" s="512" t="s">
        <v>3144</v>
      </c>
      <c r="C239" s="513" t="s">
        <v>5168</v>
      </c>
      <c r="D239" s="498" t="s">
        <v>171</v>
      </c>
      <c r="E239" s="499">
        <v>145.36000000000001</v>
      </c>
      <c r="F239" s="500">
        <f t="shared" si="61"/>
        <v>180.01</v>
      </c>
      <c r="G239" s="527"/>
      <c r="H239" s="518"/>
      <c r="I239" s="517">
        <f t="shared" si="64"/>
        <v>0</v>
      </c>
      <c r="J239" s="517">
        <f t="shared" si="65"/>
        <v>0</v>
      </c>
      <c r="K239" s="504"/>
      <c r="L239" s="518">
        <f t="shared" si="63"/>
        <v>0</v>
      </c>
      <c r="M239" s="518">
        <f t="shared" si="63"/>
        <v>0</v>
      </c>
      <c r="N239" s="519">
        <f t="shared" si="66"/>
        <v>0</v>
      </c>
      <c r="O239" s="519">
        <f t="shared" si="67"/>
        <v>0</v>
      </c>
      <c r="P239" s="506"/>
      <c r="Q239" s="520"/>
      <c r="R239" s="412" t="str">
        <f t="shared" si="59"/>
        <v/>
      </c>
      <c r="S239" s="412" t="str">
        <f t="shared" si="60"/>
        <v/>
      </c>
      <c r="T239" s="427"/>
      <c r="U239" s="429"/>
      <c r="W239" s="6">
        <f>VLOOKUP(A239,'[3]Cartilha Global'!$A:$A,1,FALSE)</f>
        <v>101625</v>
      </c>
    </row>
    <row r="240" spans="1:23" ht="23.25" hidden="1" thickBot="1" x14ac:dyDescent="0.25">
      <c r="A240" s="522">
        <v>101616</v>
      </c>
      <c r="B240" s="512" t="s">
        <v>3144</v>
      </c>
      <c r="C240" s="513" t="s">
        <v>5159</v>
      </c>
      <c r="D240" s="498" t="s">
        <v>170</v>
      </c>
      <c r="E240" s="499">
        <v>6.46</v>
      </c>
      <c r="F240" s="500">
        <f t="shared" si="61"/>
        <v>8</v>
      </c>
      <c r="G240" s="527"/>
      <c r="H240" s="518"/>
      <c r="I240" s="517">
        <f>IF(ISBLANK(E240),0,ROUND(F240*G240,2))</f>
        <v>0</v>
      </c>
      <c r="J240" s="517">
        <f>IF(ISBLANK(G240),0,ROUND(G240*H240,2))</f>
        <v>0</v>
      </c>
      <c r="K240" s="504"/>
      <c r="L240" s="518">
        <f t="shared" si="63"/>
        <v>0</v>
      </c>
      <c r="M240" s="518">
        <f t="shared" si="63"/>
        <v>0</v>
      </c>
      <c r="N240" s="519">
        <f>IF(ISBLANK(E240),0,ROUND(F240*L240,2))</f>
        <v>0</v>
      </c>
      <c r="O240" s="519">
        <f>IF(ISBLANK(L240),0,ROUND(L240*M240,2))</f>
        <v>0</v>
      </c>
      <c r="P240" s="506"/>
      <c r="Q240" s="520"/>
      <c r="R240" s="412" t="str">
        <f>IF(Q240="X","x",IF(Q240="xx","x",IF(O240&gt;0,"x","")))</f>
        <v/>
      </c>
      <c r="S240" s="412" t="str">
        <f t="shared" si="60"/>
        <v/>
      </c>
      <c r="T240" s="427"/>
      <c r="U240" s="429"/>
      <c r="W240" s="6">
        <f>VLOOKUP(A240,'[3]Cartilha Global'!$A:$A,1,FALSE)</f>
        <v>101616</v>
      </c>
    </row>
    <row r="241" spans="1:23" ht="23.25" hidden="1" thickBot="1" x14ac:dyDescent="0.25">
      <c r="A241" s="522">
        <v>101617</v>
      </c>
      <c r="B241" s="512" t="s">
        <v>3144</v>
      </c>
      <c r="C241" s="513" t="s">
        <v>5160</v>
      </c>
      <c r="D241" s="498" t="s">
        <v>170</v>
      </c>
      <c r="E241" s="499">
        <v>3.18</v>
      </c>
      <c r="F241" s="500">
        <f t="shared" si="61"/>
        <v>3.94</v>
      </c>
      <c r="G241" s="527"/>
      <c r="H241" s="518"/>
      <c r="I241" s="517">
        <f>IF(ISBLANK(E241),0,ROUND(F241*G241,2))</f>
        <v>0</v>
      </c>
      <c r="J241" s="517">
        <f>IF(ISBLANK(G241),0,ROUND(G241*H241,2))</f>
        <v>0</v>
      </c>
      <c r="K241" s="504"/>
      <c r="L241" s="518">
        <f t="shared" si="63"/>
        <v>0</v>
      </c>
      <c r="M241" s="518">
        <f t="shared" si="63"/>
        <v>0</v>
      </c>
      <c r="N241" s="519">
        <f>IF(ISBLANK(E241),0,ROUND(F241*L241,2))</f>
        <v>0</v>
      </c>
      <c r="O241" s="519">
        <f>IF(ISBLANK(L241),0,ROUND(L241*M241,2))</f>
        <v>0</v>
      </c>
      <c r="P241" s="506"/>
      <c r="Q241" s="520"/>
      <c r="R241" s="412" t="str">
        <f>IF(Q241="X","x",IF(Q241="xx","x",IF(O241&gt;0,"x","")))</f>
        <v/>
      </c>
      <c r="S241" s="412" t="str">
        <f t="shared" si="60"/>
        <v/>
      </c>
      <c r="T241" s="427"/>
      <c r="U241" s="429"/>
      <c r="W241" s="6">
        <f>VLOOKUP(A241,'[3]Cartilha Global'!$A:$A,1,FALSE)</f>
        <v>101617</v>
      </c>
    </row>
    <row r="242" spans="1:23" ht="12" hidden="1" thickBot="1" x14ac:dyDescent="0.25">
      <c r="A242" s="522">
        <v>95606</v>
      </c>
      <c r="B242" s="512" t="s">
        <v>3144</v>
      </c>
      <c r="C242" s="513" t="s">
        <v>585</v>
      </c>
      <c r="D242" s="498" t="s">
        <v>171</v>
      </c>
      <c r="E242" s="499">
        <v>2.25</v>
      </c>
      <c r="F242" s="500">
        <f t="shared" si="61"/>
        <v>2.79</v>
      </c>
      <c r="G242" s="527"/>
      <c r="H242" s="518"/>
      <c r="I242" s="517">
        <f>IF(ISBLANK(E242),0,ROUND(F242*G242,2))</f>
        <v>0</v>
      </c>
      <c r="J242" s="517">
        <f>IF(ISBLANK(G242),0,ROUND(G242*H242,2))</f>
        <v>0</v>
      </c>
      <c r="K242" s="504"/>
      <c r="L242" s="518">
        <f t="shared" si="63"/>
        <v>0</v>
      </c>
      <c r="M242" s="518">
        <f t="shared" si="63"/>
        <v>0</v>
      </c>
      <c r="N242" s="519">
        <f>IF(ISBLANK(E242),0,ROUND(F242*L242,2))</f>
        <v>0</v>
      </c>
      <c r="O242" s="519">
        <f>IF(ISBLANK(L242),0,ROUND(L242*M242,2))</f>
        <v>0</v>
      </c>
      <c r="P242" s="506"/>
      <c r="Q242" s="520"/>
      <c r="R242" s="412" t="str">
        <f>IF(Q242="X","x",IF(Q242="xx","x",IF(O242&gt;0,"x","")))</f>
        <v/>
      </c>
      <c r="S242" s="412" t="str">
        <f t="shared" si="60"/>
        <v/>
      </c>
      <c r="T242" s="427"/>
      <c r="U242" s="429"/>
      <c r="W242" s="6">
        <f>VLOOKUP(A242,'[3]Cartilha Global'!$A:$A,1,FALSE)</f>
        <v>95606</v>
      </c>
    </row>
    <row r="243" spans="1:23" ht="12" hidden="1" thickBot="1" x14ac:dyDescent="0.25">
      <c r="A243" s="522" t="s">
        <v>2015</v>
      </c>
      <c r="B243" s="512"/>
      <c r="C243" s="548" t="s">
        <v>195</v>
      </c>
      <c r="D243" s="498">
        <v>0</v>
      </c>
      <c r="E243" s="499"/>
      <c r="F243" s="500">
        <f t="shared" si="61"/>
        <v>0</v>
      </c>
      <c r="G243" s="549"/>
      <c r="H243" s="550"/>
      <c r="I243" s="551"/>
      <c r="J243" s="552"/>
      <c r="K243" s="504"/>
      <c r="L243" s="553"/>
      <c r="M243" s="554"/>
      <c r="N243" s="551"/>
      <c r="O243" s="552"/>
      <c r="P243" s="506"/>
      <c r="Q243" s="494" t="str">
        <f>IF(OR(SUM(J244:J440)&gt;0,SUM(O244:O440)&gt;0),"xx","")</f>
        <v/>
      </c>
      <c r="R243" s="412" t="str">
        <f>IF(Q243="X","x",IF(Q243="xx","x",IF(O243&gt;0,"x","")))</f>
        <v/>
      </c>
      <c r="S243" s="412" t="str">
        <f t="shared" si="60"/>
        <v/>
      </c>
      <c r="T243" s="427"/>
      <c r="U243" s="429"/>
      <c r="W243" s="6" t="str">
        <f>VLOOKUP(A243,'[3]Cartilha Global'!$A:$A,1,FALSE)</f>
        <v>2.1.2</v>
      </c>
    </row>
    <row r="244" spans="1:23" ht="34.5" hidden="1" thickBot="1" x14ac:dyDescent="0.25">
      <c r="A244" s="522">
        <v>102276</v>
      </c>
      <c r="B244" s="512" t="s">
        <v>3144</v>
      </c>
      <c r="C244" s="513" t="s">
        <v>5747</v>
      </c>
      <c r="D244" s="498" t="s">
        <v>171</v>
      </c>
      <c r="E244" s="499">
        <v>12.92</v>
      </c>
      <c r="F244" s="500">
        <f t="shared" si="61"/>
        <v>16</v>
      </c>
      <c r="G244" s="527"/>
      <c r="H244" s="518"/>
      <c r="I244" s="517">
        <f>IF(ISBLANK(E244),0,ROUND(F244*G244,2))</f>
        <v>0</v>
      </c>
      <c r="J244" s="517">
        <f>IF(ISBLANK(G244),0,ROUND(G244*H244,2))</f>
        <v>0</v>
      </c>
      <c r="K244" s="504"/>
      <c r="L244" s="518">
        <f>G244</f>
        <v>0</v>
      </c>
      <c r="M244" s="518">
        <f>H244</f>
        <v>0</v>
      </c>
      <c r="N244" s="519">
        <f>IF(ISBLANK(E244),0,ROUND(F244*L244,2))</f>
        <v>0</v>
      </c>
      <c r="O244" s="519">
        <f>IF(ISBLANK(L244),0,ROUND(L244*M244,2))</f>
        <v>0</v>
      </c>
      <c r="P244" s="506"/>
      <c r="Q244" s="520"/>
      <c r="R244" s="412" t="str">
        <f>IF(Q244="X","x",IF(Q244="xx","x",IF(O244&gt;0,"x","")))</f>
        <v/>
      </c>
      <c r="S244" s="412" t="str">
        <f t="shared" si="60"/>
        <v/>
      </c>
      <c r="T244" s="427"/>
      <c r="U244" s="429"/>
      <c r="W244" s="6">
        <f>VLOOKUP(A244,'[3]Cartilha Global'!$A:$A,1,FALSE)</f>
        <v>102276</v>
      </c>
    </row>
    <row r="245" spans="1:23" ht="45.75" hidden="1" thickBot="1" x14ac:dyDescent="0.25">
      <c r="A245" s="522">
        <v>102277</v>
      </c>
      <c r="B245" s="512" t="s">
        <v>3144</v>
      </c>
      <c r="C245" s="513" t="s">
        <v>5748</v>
      </c>
      <c r="D245" s="498" t="s">
        <v>171</v>
      </c>
      <c r="E245" s="499">
        <v>10.199999999999999</v>
      </c>
      <c r="F245" s="500">
        <f t="shared" si="61"/>
        <v>12.63</v>
      </c>
      <c r="G245" s="527"/>
      <c r="H245" s="518"/>
      <c r="I245" s="517">
        <f t="shared" ref="I245:I308" si="68">IF(ISBLANK(E245),0,ROUND(F245*G245,2))</f>
        <v>0</v>
      </c>
      <c r="J245" s="517">
        <f t="shared" ref="J245:J308" si="69">IF(ISBLANK(G245),0,ROUND(G245*H245,2))</f>
        <v>0</v>
      </c>
      <c r="K245" s="504"/>
      <c r="L245" s="518">
        <f t="shared" ref="L245:M298" si="70">G245</f>
        <v>0</v>
      </c>
      <c r="M245" s="518">
        <f t="shared" si="70"/>
        <v>0</v>
      </c>
      <c r="N245" s="519">
        <f t="shared" ref="N245:N308" si="71">IF(ISBLANK(E245),0,ROUND(F245*L245,2))</f>
        <v>0</v>
      </c>
      <c r="O245" s="519">
        <f t="shared" ref="O245:O308" si="72">IF(ISBLANK(L245),0,ROUND(L245*M245,2))</f>
        <v>0</v>
      </c>
      <c r="P245" s="506"/>
      <c r="Q245" s="520"/>
      <c r="R245" s="412" t="str">
        <f t="shared" ref="R245:R308" si="73">IF(Q245="X","x",IF(Q245="xx","x",IF(O245&gt;0,"x","")))</f>
        <v/>
      </c>
      <c r="S245" s="412" t="str">
        <f t="shared" si="60"/>
        <v/>
      </c>
      <c r="T245" s="427"/>
      <c r="U245" s="429"/>
      <c r="W245" s="6">
        <f>VLOOKUP(A245,'[3]Cartilha Global'!$A:$A,1,FALSE)</f>
        <v>102277</v>
      </c>
    </row>
    <row r="246" spans="1:23" ht="45.75" hidden="1" thickBot="1" x14ac:dyDescent="0.25">
      <c r="A246" s="522">
        <v>102278</v>
      </c>
      <c r="B246" s="512" t="s">
        <v>3144</v>
      </c>
      <c r="C246" s="513" t="s">
        <v>5749</v>
      </c>
      <c r="D246" s="498" t="s">
        <v>171</v>
      </c>
      <c r="E246" s="499">
        <v>10.06</v>
      </c>
      <c r="F246" s="500">
        <f t="shared" si="61"/>
        <v>12.46</v>
      </c>
      <c r="G246" s="527"/>
      <c r="H246" s="518"/>
      <c r="I246" s="517">
        <f t="shared" si="68"/>
        <v>0</v>
      </c>
      <c r="J246" s="517">
        <f t="shared" si="69"/>
        <v>0</v>
      </c>
      <c r="K246" s="504"/>
      <c r="L246" s="518">
        <f t="shared" si="70"/>
        <v>0</v>
      </c>
      <c r="M246" s="518">
        <f t="shared" si="70"/>
        <v>0</v>
      </c>
      <c r="N246" s="519">
        <f t="shared" si="71"/>
        <v>0</v>
      </c>
      <c r="O246" s="519">
        <f t="shared" si="72"/>
        <v>0</v>
      </c>
      <c r="P246" s="506"/>
      <c r="Q246" s="520"/>
      <c r="R246" s="412" t="str">
        <f t="shared" si="73"/>
        <v/>
      </c>
      <c r="S246" s="412" t="str">
        <f t="shared" si="60"/>
        <v/>
      </c>
      <c r="T246" s="427"/>
      <c r="U246" s="429"/>
      <c r="W246" s="6">
        <f>VLOOKUP(A246,'[3]Cartilha Global'!$A:$A,1,FALSE)</f>
        <v>102278</v>
      </c>
    </row>
    <row r="247" spans="1:23" ht="34.5" hidden="1" thickBot="1" x14ac:dyDescent="0.25">
      <c r="A247" s="522">
        <v>102279</v>
      </c>
      <c r="B247" s="512" t="s">
        <v>3144</v>
      </c>
      <c r="C247" s="513" t="s">
        <v>5750</v>
      </c>
      <c r="D247" s="498" t="s">
        <v>171</v>
      </c>
      <c r="E247" s="499">
        <v>7.12</v>
      </c>
      <c r="F247" s="500">
        <f t="shared" si="61"/>
        <v>8.82</v>
      </c>
      <c r="G247" s="527"/>
      <c r="H247" s="518"/>
      <c r="I247" s="517">
        <f t="shared" si="68"/>
        <v>0</v>
      </c>
      <c r="J247" s="517">
        <f t="shared" si="69"/>
        <v>0</v>
      </c>
      <c r="K247" s="504"/>
      <c r="L247" s="518">
        <f t="shared" si="70"/>
        <v>0</v>
      </c>
      <c r="M247" s="518">
        <f t="shared" si="70"/>
        <v>0</v>
      </c>
      <c r="N247" s="519">
        <f t="shared" si="71"/>
        <v>0</v>
      </c>
      <c r="O247" s="519">
        <f t="shared" si="72"/>
        <v>0</v>
      </c>
      <c r="P247" s="506"/>
      <c r="Q247" s="520"/>
      <c r="R247" s="412" t="str">
        <f t="shared" si="73"/>
        <v/>
      </c>
      <c r="S247" s="412" t="str">
        <f t="shared" si="60"/>
        <v/>
      </c>
      <c r="T247" s="427"/>
      <c r="U247" s="429"/>
      <c r="W247" s="6">
        <f>VLOOKUP(A247,'[3]Cartilha Global'!$A:$A,1,FALSE)</f>
        <v>102279</v>
      </c>
    </row>
    <row r="248" spans="1:23" ht="45.75" hidden="1" thickBot="1" x14ac:dyDescent="0.25">
      <c r="A248" s="522">
        <v>102280</v>
      </c>
      <c r="B248" s="512" t="s">
        <v>3144</v>
      </c>
      <c r="C248" s="513" t="s">
        <v>5751</v>
      </c>
      <c r="D248" s="498" t="s">
        <v>171</v>
      </c>
      <c r="E248" s="499">
        <v>5.63</v>
      </c>
      <c r="F248" s="500">
        <f t="shared" si="61"/>
        <v>6.97</v>
      </c>
      <c r="G248" s="527"/>
      <c r="H248" s="518"/>
      <c r="I248" s="517">
        <f t="shared" si="68"/>
        <v>0</v>
      </c>
      <c r="J248" s="517">
        <f t="shared" si="69"/>
        <v>0</v>
      </c>
      <c r="K248" s="504"/>
      <c r="L248" s="518">
        <f t="shared" si="70"/>
        <v>0</v>
      </c>
      <c r="M248" s="518">
        <f t="shared" si="70"/>
        <v>0</v>
      </c>
      <c r="N248" s="519">
        <f t="shared" si="71"/>
        <v>0</v>
      </c>
      <c r="O248" s="519">
        <f t="shared" si="72"/>
        <v>0</v>
      </c>
      <c r="P248" s="506"/>
      <c r="Q248" s="520"/>
      <c r="R248" s="412" t="str">
        <f t="shared" si="73"/>
        <v/>
      </c>
      <c r="S248" s="412" t="str">
        <f t="shared" si="60"/>
        <v/>
      </c>
      <c r="T248" s="427"/>
      <c r="U248" s="429"/>
      <c r="W248" s="6">
        <f>VLOOKUP(A248,'[3]Cartilha Global'!$A:$A,1,FALSE)</f>
        <v>102280</v>
      </c>
    </row>
    <row r="249" spans="1:23" ht="45.75" hidden="1" thickBot="1" x14ac:dyDescent="0.25">
      <c r="A249" s="522">
        <v>102281</v>
      </c>
      <c r="B249" s="512" t="s">
        <v>3144</v>
      </c>
      <c r="C249" s="513" t="s">
        <v>5752</v>
      </c>
      <c r="D249" s="498" t="s">
        <v>171</v>
      </c>
      <c r="E249" s="499">
        <v>5.55</v>
      </c>
      <c r="F249" s="500">
        <f t="shared" si="61"/>
        <v>6.87</v>
      </c>
      <c r="G249" s="527"/>
      <c r="H249" s="518"/>
      <c r="I249" s="517">
        <f t="shared" si="68"/>
        <v>0</v>
      </c>
      <c r="J249" s="517">
        <f t="shared" si="69"/>
        <v>0</v>
      </c>
      <c r="K249" s="504"/>
      <c r="L249" s="518">
        <f t="shared" si="70"/>
        <v>0</v>
      </c>
      <c r="M249" s="518">
        <f t="shared" si="70"/>
        <v>0</v>
      </c>
      <c r="N249" s="519">
        <f t="shared" si="71"/>
        <v>0</v>
      </c>
      <c r="O249" s="519">
        <f t="shared" si="72"/>
        <v>0</v>
      </c>
      <c r="P249" s="506"/>
      <c r="Q249" s="520"/>
      <c r="R249" s="412" t="str">
        <f t="shared" si="73"/>
        <v/>
      </c>
      <c r="S249" s="412" t="str">
        <f t="shared" si="60"/>
        <v/>
      </c>
      <c r="T249" s="427"/>
      <c r="U249" s="429"/>
      <c r="W249" s="6">
        <f>VLOOKUP(A249,'[3]Cartilha Global'!$A:$A,1,FALSE)</f>
        <v>102281</v>
      </c>
    </row>
    <row r="250" spans="1:23" ht="34.5" hidden="1" thickBot="1" x14ac:dyDescent="0.25">
      <c r="A250" s="522">
        <v>102282</v>
      </c>
      <c r="B250" s="512" t="s">
        <v>3144</v>
      </c>
      <c r="C250" s="513" t="s">
        <v>5753</v>
      </c>
      <c r="D250" s="498" t="s">
        <v>171</v>
      </c>
      <c r="E250" s="499">
        <v>14.35</v>
      </c>
      <c r="F250" s="500">
        <f t="shared" si="61"/>
        <v>17.77</v>
      </c>
      <c r="G250" s="527"/>
      <c r="H250" s="518"/>
      <c r="I250" s="517">
        <f t="shared" si="68"/>
        <v>0</v>
      </c>
      <c r="J250" s="517">
        <f t="shared" si="69"/>
        <v>0</v>
      </c>
      <c r="K250" s="504"/>
      <c r="L250" s="518">
        <f t="shared" si="70"/>
        <v>0</v>
      </c>
      <c r="M250" s="518">
        <f t="shared" si="70"/>
        <v>0</v>
      </c>
      <c r="N250" s="519">
        <f t="shared" si="71"/>
        <v>0</v>
      </c>
      <c r="O250" s="519">
        <f t="shared" si="72"/>
        <v>0</v>
      </c>
      <c r="P250" s="506"/>
      <c r="Q250" s="520"/>
      <c r="R250" s="412" t="str">
        <f t="shared" si="73"/>
        <v/>
      </c>
      <c r="S250" s="412" t="str">
        <f t="shared" si="60"/>
        <v/>
      </c>
      <c r="T250" s="427"/>
      <c r="U250" s="429"/>
      <c r="W250" s="6">
        <f>VLOOKUP(A250,'[3]Cartilha Global'!$A:$A,1,FALSE)</f>
        <v>102282</v>
      </c>
    </row>
    <row r="251" spans="1:23" ht="34.5" hidden="1" thickBot="1" x14ac:dyDescent="0.25">
      <c r="A251" s="522">
        <v>102283</v>
      </c>
      <c r="B251" s="512" t="s">
        <v>3144</v>
      </c>
      <c r="C251" s="513" t="s">
        <v>5754</v>
      </c>
      <c r="D251" s="498" t="s">
        <v>171</v>
      </c>
      <c r="E251" s="499">
        <v>12.75</v>
      </c>
      <c r="F251" s="500">
        <f t="shared" si="61"/>
        <v>15.79</v>
      </c>
      <c r="G251" s="527"/>
      <c r="H251" s="518"/>
      <c r="I251" s="517">
        <f t="shared" si="68"/>
        <v>0</v>
      </c>
      <c r="J251" s="517">
        <f t="shared" si="69"/>
        <v>0</v>
      </c>
      <c r="K251" s="504"/>
      <c r="L251" s="518">
        <f t="shared" si="70"/>
        <v>0</v>
      </c>
      <c r="M251" s="518">
        <f t="shared" si="70"/>
        <v>0</v>
      </c>
      <c r="N251" s="519">
        <f t="shared" si="71"/>
        <v>0</v>
      </c>
      <c r="O251" s="519">
        <f t="shared" si="72"/>
        <v>0</v>
      </c>
      <c r="P251" s="506"/>
      <c r="Q251" s="520"/>
      <c r="R251" s="412" t="str">
        <f t="shared" si="73"/>
        <v/>
      </c>
      <c r="S251" s="412" t="str">
        <f t="shared" si="60"/>
        <v/>
      </c>
      <c r="T251" s="427"/>
      <c r="U251" s="429"/>
      <c r="W251" s="6">
        <f>VLOOKUP(A251,'[3]Cartilha Global'!$A:$A,1,FALSE)</f>
        <v>102283</v>
      </c>
    </row>
    <row r="252" spans="1:23" ht="45.75" hidden="1" thickBot="1" x14ac:dyDescent="0.25">
      <c r="A252" s="522">
        <v>102284</v>
      </c>
      <c r="B252" s="512" t="s">
        <v>3144</v>
      </c>
      <c r="C252" s="513" t="s">
        <v>5755</v>
      </c>
      <c r="D252" s="498" t="s">
        <v>171</v>
      </c>
      <c r="E252" s="499">
        <v>12.35</v>
      </c>
      <c r="F252" s="500">
        <f t="shared" si="61"/>
        <v>15.29</v>
      </c>
      <c r="G252" s="527"/>
      <c r="H252" s="518"/>
      <c r="I252" s="517">
        <f t="shared" si="68"/>
        <v>0</v>
      </c>
      <c r="J252" s="517">
        <f t="shared" si="69"/>
        <v>0</v>
      </c>
      <c r="K252" s="504"/>
      <c r="L252" s="518">
        <f t="shared" si="70"/>
        <v>0</v>
      </c>
      <c r="M252" s="518">
        <f t="shared" si="70"/>
        <v>0</v>
      </c>
      <c r="N252" s="519">
        <f t="shared" si="71"/>
        <v>0</v>
      </c>
      <c r="O252" s="519">
        <f t="shared" si="72"/>
        <v>0</v>
      </c>
      <c r="P252" s="506"/>
      <c r="Q252" s="520"/>
      <c r="R252" s="412" t="str">
        <f t="shared" si="73"/>
        <v/>
      </c>
      <c r="S252" s="412" t="str">
        <f t="shared" si="60"/>
        <v/>
      </c>
      <c r="T252" s="427"/>
      <c r="U252" s="429"/>
      <c r="W252" s="6">
        <f>VLOOKUP(A252,'[3]Cartilha Global'!$A:$A,1,FALSE)</f>
        <v>102284</v>
      </c>
    </row>
    <row r="253" spans="1:23" ht="45.75" hidden="1" thickBot="1" x14ac:dyDescent="0.25">
      <c r="A253" s="522">
        <v>102285</v>
      </c>
      <c r="B253" s="512" t="s">
        <v>3144</v>
      </c>
      <c r="C253" s="513" t="s">
        <v>5756</v>
      </c>
      <c r="D253" s="498" t="s">
        <v>171</v>
      </c>
      <c r="E253" s="499">
        <v>11.67</v>
      </c>
      <c r="F253" s="500">
        <f t="shared" si="61"/>
        <v>14.45</v>
      </c>
      <c r="G253" s="527"/>
      <c r="H253" s="518"/>
      <c r="I253" s="517">
        <f t="shared" si="68"/>
        <v>0</v>
      </c>
      <c r="J253" s="517">
        <f t="shared" si="69"/>
        <v>0</v>
      </c>
      <c r="K253" s="504"/>
      <c r="L253" s="518">
        <f t="shared" si="70"/>
        <v>0</v>
      </c>
      <c r="M253" s="518">
        <f t="shared" si="70"/>
        <v>0</v>
      </c>
      <c r="N253" s="519">
        <f t="shared" si="71"/>
        <v>0</v>
      </c>
      <c r="O253" s="519">
        <f t="shared" si="72"/>
        <v>0</v>
      </c>
      <c r="P253" s="506"/>
      <c r="Q253" s="520"/>
      <c r="R253" s="412" t="str">
        <f t="shared" si="73"/>
        <v/>
      </c>
      <c r="S253" s="412" t="str">
        <f t="shared" si="60"/>
        <v/>
      </c>
      <c r="T253" s="427"/>
      <c r="U253" s="429"/>
      <c r="W253" s="6">
        <f>VLOOKUP(A253,'[3]Cartilha Global'!$A:$A,1,FALSE)</f>
        <v>102285</v>
      </c>
    </row>
    <row r="254" spans="1:23" ht="45.75" hidden="1" thickBot="1" x14ac:dyDescent="0.25">
      <c r="A254" s="522">
        <v>102286</v>
      </c>
      <c r="B254" s="512" t="s">
        <v>3144</v>
      </c>
      <c r="C254" s="513" t="s">
        <v>5820</v>
      </c>
      <c r="D254" s="498" t="s">
        <v>171</v>
      </c>
      <c r="E254" s="499">
        <v>11.34</v>
      </c>
      <c r="F254" s="500">
        <f t="shared" si="61"/>
        <v>14.04</v>
      </c>
      <c r="G254" s="527"/>
      <c r="H254" s="518"/>
      <c r="I254" s="517">
        <f t="shared" si="68"/>
        <v>0</v>
      </c>
      <c r="J254" s="517">
        <f t="shared" si="69"/>
        <v>0</v>
      </c>
      <c r="K254" s="504"/>
      <c r="L254" s="518">
        <f t="shared" si="70"/>
        <v>0</v>
      </c>
      <c r="M254" s="518">
        <f t="shared" si="70"/>
        <v>0</v>
      </c>
      <c r="N254" s="519">
        <f t="shared" si="71"/>
        <v>0</v>
      </c>
      <c r="O254" s="519">
        <f t="shared" si="72"/>
        <v>0</v>
      </c>
      <c r="P254" s="506"/>
      <c r="Q254" s="520"/>
      <c r="R254" s="412" t="str">
        <f t="shared" si="73"/>
        <v/>
      </c>
      <c r="S254" s="412" t="str">
        <f t="shared" si="60"/>
        <v/>
      </c>
      <c r="T254" s="427"/>
      <c r="U254" s="429"/>
      <c r="W254" s="6">
        <f>VLOOKUP(A254,'[3]Cartilha Global'!$A:$A,1,FALSE)</f>
        <v>102286</v>
      </c>
    </row>
    <row r="255" spans="1:23" ht="45.75" hidden="1" thickBot="1" x14ac:dyDescent="0.25">
      <c r="A255" s="522">
        <v>102287</v>
      </c>
      <c r="B255" s="512" t="s">
        <v>3144</v>
      </c>
      <c r="C255" s="513" t="s">
        <v>5757</v>
      </c>
      <c r="D255" s="498" t="s">
        <v>171</v>
      </c>
      <c r="E255" s="499">
        <v>11.19</v>
      </c>
      <c r="F255" s="500">
        <f t="shared" si="61"/>
        <v>13.86</v>
      </c>
      <c r="G255" s="527"/>
      <c r="H255" s="518"/>
      <c r="I255" s="517">
        <f t="shared" si="68"/>
        <v>0</v>
      </c>
      <c r="J255" s="517">
        <f t="shared" si="69"/>
        <v>0</v>
      </c>
      <c r="K255" s="504"/>
      <c r="L255" s="518">
        <f t="shared" si="70"/>
        <v>0</v>
      </c>
      <c r="M255" s="518">
        <f t="shared" si="70"/>
        <v>0</v>
      </c>
      <c r="N255" s="519">
        <f t="shared" si="71"/>
        <v>0</v>
      </c>
      <c r="O255" s="519">
        <f t="shared" si="72"/>
        <v>0</v>
      </c>
      <c r="P255" s="506"/>
      <c r="Q255" s="520"/>
      <c r="R255" s="412" t="str">
        <f t="shared" si="73"/>
        <v/>
      </c>
      <c r="S255" s="412" t="str">
        <f t="shared" si="60"/>
        <v/>
      </c>
      <c r="T255" s="427"/>
      <c r="U255" s="429"/>
      <c r="W255" s="6">
        <f>VLOOKUP(A255,'[3]Cartilha Global'!$A:$A,1,FALSE)</f>
        <v>102287</v>
      </c>
    </row>
    <row r="256" spans="1:23" ht="34.5" hidden="1" thickBot="1" x14ac:dyDescent="0.25">
      <c r="A256" s="522">
        <v>102288</v>
      </c>
      <c r="B256" s="512" t="s">
        <v>3144</v>
      </c>
      <c r="C256" s="513" t="s">
        <v>5758</v>
      </c>
      <c r="D256" s="498" t="s">
        <v>171</v>
      </c>
      <c r="E256" s="499">
        <v>10.74</v>
      </c>
      <c r="F256" s="500">
        <f t="shared" si="61"/>
        <v>13.3</v>
      </c>
      <c r="G256" s="527"/>
      <c r="H256" s="518"/>
      <c r="I256" s="517">
        <f t="shared" si="68"/>
        <v>0</v>
      </c>
      <c r="J256" s="517">
        <f t="shared" si="69"/>
        <v>0</v>
      </c>
      <c r="K256" s="504"/>
      <c r="L256" s="518">
        <f t="shared" si="70"/>
        <v>0</v>
      </c>
      <c r="M256" s="518">
        <f t="shared" si="70"/>
        <v>0</v>
      </c>
      <c r="N256" s="519">
        <f t="shared" si="71"/>
        <v>0</v>
      </c>
      <c r="O256" s="519">
        <f t="shared" si="72"/>
        <v>0</v>
      </c>
      <c r="P256" s="506"/>
      <c r="Q256" s="520"/>
      <c r="R256" s="412" t="str">
        <f t="shared" si="73"/>
        <v/>
      </c>
      <c r="S256" s="412" t="str">
        <f t="shared" si="60"/>
        <v/>
      </c>
      <c r="T256" s="427"/>
      <c r="U256" s="429"/>
      <c r="W256" s="6">
        <f>VLOOKUP(A256,'[3]Cartilha Global'!$A:$A,1,FALSE)</f>
        <v>102288</v>
      </c>
    </row>
    <row r="257" spans="1:23" ht="45.75" hidden="1" thickBot="1" x14ac:dyDescent="0.25">
      <c r="A257" s="522">
        <v>102289</v>
      </c>
      <c r="B257" s="512" t="s">
        <v>3144</v>
      </c>
      <c r="C257" s="513" t="s">
        <v>5759</v>
      </c>
      <c r="D257" s="498" t="s">
        <v>171</v>
      </c>
      <c r="E257" s="499">
        <v>10.5</v>
      </c>
      <c r="F257" s="500">
        <f t="shared" si="61"/>
        <v>13</v>
      </c>
      <c r="G257" s="527"/>
      <c r="H257" s="518"/>
      <c r="I257" s="517">
        <f t="shared" si="68"/>
        <v>0</v>
      </c>
      <c r="J257" s="517">
        <f t="shared" si="69"/>
        <v>0</v>
      </c>
      <c r="K257" s="504"/>
      <c r="L257" s="518">
        <f t="shared" si="70"/>
        <v>0</v>
      </c>
      <c r="M257" s="518">
        <f t="shared" si="70"/>
        <v>0</v>
      </c>
      <c r="N257" s="519">
        <f t="shared" si="71"/>
        <v>0</v>
      </c>
      <c r="O257" s="519">
        <f t="shared" si="72"/>
        <v>0</v>
      </c>
      <c r="P257" s="506"/>
      <c r="Q257" s="520"/>
      <c r="R257" s="412" t="str">
        <f t="shared" si="73"/>
        <v/>
      </c>
      <c r="S257" s="412" t="str">
        <f t="shared" si="60"/>
        <v/>
      </c>
      <c r="T257" s="427"/>
      <c r="U257" s="429"/>
      <c r="W257" s="6">
        <f>VLOOKUP(A257,'[3]Cartilha Global'!$A:$A,1,FALSE)</f>
        <v>102289</v>
      </c>
    </row>
    <row r="258" spans="1:23" ht="34.5" hidden="1" thickBot="1" x14ac:dyDescent="0.25">
      <c r="A258" s="522">
        <v>102290</v>
      </c>
      <c r="B258" s="512" t="s">
        <v>3144</v>
      </c>
      <c r="C258" s="513" t="s">
        <v>5760</v>
      </c>
      <c r="D258" s="498" t="s">
        <v>171</v>
      </c>
      <c r="E258" s="499">
        <v>7.92</v>
      </c>
      <c r="F258" s="500">
        <f t="shared" si="61"/>
        <v>9.81</v>
      </c>
      <c r="G258" s="527"/>
      <c r="H258" s="518"/>
      <c r="I258" s="517">
        <f t="shared" si="68"/>
        <v>0</v>
      </c>
      <c r="J258" s="517">
        <f t="shared" si="69"/>
        <v>0</v>
      </c>
      <c r="K258" s="504"/>
      <c r="L258" s="518">
        <f t="shared" si="70"/>
        <v>0</v>
      </c>
      <c r="M258" s="518">
        <f t="shared" si="70"/>
        <v>0</v>
      </c>
      <c r="N258" s="519">
        <f t="shared" si="71"/>
        <v>0</v>
      </c>
      <c r="O258" s="519">
        <f t="shared" si="72"/>
        <v>0</v>
      </c>
      <c r="P258" s="506"/>
      <c r="Q258" s="520"/>
      <c r="R258" s="412" t="str">
        <f t="shared" si="73"/>
        <v/>
      </c>
      <c r="S258" s="412" t="str">
        <f t="shared" si="60"/>
        <v/>
      </c>
      <c r="T258" s="427"/>
      <c r="U258" s="429"/>
      <c r="W258" s="6">
        <f>VLOOKUP(A258,'[3]Cartilha Global'!$A:$A,1,FALSE)</f>
        <v>102290</v>
      </c>
    </row>
    <row r="259" spans="1:23" ht="34.5" hidden="1" thickBot="1" x14ac:dyDescent="0.25">
      <c r="A259" s="522">
        <v>102291</v>
      </c>
      <c r="B259" s="512" t="s">
        <v>3144</v>
      </c>
      <c r="C259" s="513" t="s">
        <v>5761</v>
      </c>
      <c r="D259" s="498" t="s">
        <v>171</v>
      </c>
      <c r="E259" s="499">
        <v>7.04</v>
      </c>
      <c r="F259" s="500">
        <f t="shared" si="61"/>
        <v>8.7200000000000006</v>
      </c>
      <c r="G259" s="527"/>
      <c r="H259" s="518"/>
      <c r="I259" s="517">
        <f t="shared" si="68"/>
        <v>0</v>
      </c>
      <c r="J259" s="517">
        <f t="shared" si="69"/>
        <v>0</v>
      </c>
      <c r="K259" s="504"/>
      <c r="L259" s="518">
        <f t="shared" si="70"/>
        <v>0</v>
      </c>
      <c r="M259" s="518">
        <f t="shared" si="70"/>
        <v>0</v>
      </c>
      <c r="N259" s="519">
        <f t="shared" si="71"/>
        <v>0</v>
      </c>
      <c r="O259" s="519">
        <f t="shared" si="72"/>
        <v>0</v>
      </c>
      <c r="P259" s="506"/>
      <c r="Q259" s="520"/>
      <c r="R259" s="412" t="str">
        <f t="shared" si="73"/>
        <v/>
      </c>
      <c r="S259" s="412" t="str">
        <f t="shared" si="60"/>
        <v/>
      </c>
      <c r="T259" s="427"/>
      <c r="U259" s="429"/>
      <c r="W259" s="6">
        <f>VLOOKUP(A259,'[3]Cartilha Global'!$A:$A,1,FALSE)</f>
        <v>102291</v>
      </c>
    </row>
    <row r="260" spans="1:23" ht="45.75" hidden="1" thickBot="1" x14ac:dyDescent="0.25">
      <c r="A260" s="522">
        <v>102292</v>
      </c>
      <c r="B260" s="512" t="s">
        <v>3144</v>
      </c>
      <c r="C260" s="513" t="s">
        <v>5762</v>
      </c>
      <c r="D260" s="498" t="s">
        <v>171</v>
      </c>
      <c r="E260" s="499">
        <v>6.82</v>
      </c>
      <c r="F260" s="500">
        <f t="shared" si="61"/>
        <v>8.4499999999999993</v>
      </c>
      <c r="G260" s="527"/>
      <c r="H260" s="518"/>
      <c r="I260" s="517">
        <f t="shared" si="68"/>
        <v>0</v>
      </c>
      <c r="J260" s="517">
        <f t="shared" si="69"/>
        <v>0</v>
      </c>
      <c r="K260" s="504"/>
      <c r="L260" s="518">
        <f t="shared" si="70"/>
        <v>0</v>
      </c>
      <c r="M260" s="518">
        <f t="shared" si="70"/>
        <v>0</v>
      </c>
      <c r="N260" s="519">
        <f t="shared" si="71"/>
        <v>0</v>
      </c>
      <c r="O260" s="519">
        <f t="shared" si="72"/>
        <v>0</v>
      </c>
      <c r="P260" s="506"/>
      <c r="Q260" s="520"/>
      <c r="R260" s="412" t="str">
        <f t="shared" si="73"/>
        <v/>
      </c>
      <c r="S260" s="412" t="str">
        <f t="shared" si="60"/>
        <v/>
      </c>
      <c r="T260" s="427"/>
      <c r="U260" s="429"/>
      <c r="W260" s="6">
        <f>VLOOKUP(A260,'[3]Cartilha Global'!$A:$A,1,FALSE)</f>
        <v>102292</v>
      </c>
    </row>
    <row r="261" spans="1:23" ht="45.75" hidden="1" thickBot="1" x14ac:dyDescent="0.25">
      <c r="A261" s="522">
        <v>102293</v>
      </c>
      <c r="B261" s="512" t="s">
        <v>3144</v>
      </c>
      <c r="C261" s="513" t="s">
        <v>5763</v>
      </c>
      <c r="D261" s="498" t="s">
        <v>171</v>
      </c>
      <c r="E261" s="499">
        <v>6.45</v>
      </c>
      <c r="F261" s="500">
        <f t="shared" si="61"/>
        <v>7.99</v>
      </c>
      <c r="G261" s="527"/>
      <c r="H261" s="518"/>
      <c r="I261" s="517">
        <f t="shared" si="68"/>
        <v>0</v>
      </c>
      <c r="J261" s="517">
        <f t="shared" si="69"/>
        <v>0</v>
      </c>
      <c r="K261" s="504"/>
      <c r="L261" s="518">
        <f t="shared" si="70"/>
        <v>0</v>
      </c>
      <c r="M261" s="518">
        <f t="shared" si="70"/>
        <v>0</v>
      </c>
      <c r="N261" s="519">
        <f t="shared" si="71"/>
        <v>0</v>
      </c>
      <c r="O261" s="519">
        <f t="shared" si="72"/>
        <v>0</v>
      </c>
      <c r="P261" s="506"/>
      <c r="Q261" s="520"/>
      <c r="R261" s="412" t="str">
        <f t="shared" si="73"/>
        <v/>
      </c>
      <c r="S261" s="412" t="str">
        <f t="shared" si="60"/>
        <v/>
      </c>
      <c r="T261" s="427"/>
      <c r="U261" s="429"/>
      <c r="W261" s="6">
        <f>VLOOKUP(A261,'[3]Cartilha Global'!$A:$A,1,FALSE)</f>
        <v>102293</v>
      </c>
    </row>
    <row r="262" spans="1:23" ht="45.75" hidden="1" thickBot="1" x14ac:dyDescent="0.25">
      <c r="A262" s="522">
        <v>102294</v>
      </c>
      <c r="B262" s="512" t="s">
        <v>3144</v>
      </c>
      <c r="C262" s="513" t="s">
        <v>5764</v>
      </c>
      <c r="D262" s="498" t="s">
        <v>171</v>
      </c>
      <c r="E262" s="499">
        <v>6.27</v>
      </c>
      <c r="F262" s="500">
        <f t="shared" si="61"/>
        <v>7.76</v>
      </c>
      <c r="G262" s="527"/>
      <c r="H262" s="518"/>
      <c r="I262" s="517">
        <f t="shared" si="68"/>
        <v>0</v>
      </c>
      <c r="J262" s="517">
        <f t="shared" si="69"/>
        <v>0</v>
      </c>
      <c r="K262" s="504"/>
      <c r="L262" s="518">
        <f t="shared" si="70"/>
        <v>0</v>
      </c>
      <c r="M262" s="518">
        <f t="shared" si="70"/>
        <v>0</v>
      </c>
      <c r="N262" s="519">
        <f t="shared" si="71"/>
        <v>0</v>
      </c>
      <c r="O262" s="519">
        <f t="shared" si="72"/>
        <v>0</v>
      </c>
      <c r="P262" s="506"/>
      <c r="Q262" s="520"/>
      <c r="R262" s="412" t="str">
        <f t="shared" si="73"/>
        <v/>
      </c>
      <c r="S262" s="412" t="str">
        <f t="shared" si="60"/>
        <v/>
      </c>
      <c r="T262" s="427"/>
      <c r="U262" s="429"/>
      <c r="W262" s="6">
        <f>VLOOKUP(A262,'[3]Cartilha Global'!$A:$A,1,FALSE)</f>
        <v>102294</v>
      </c>
    </row>
    <row r="263" spans="1:23" ht="45.75" hidden="1" thickBot="1" x14ac:dyDescent="0.25">
      <c r="A263" s="522">
        <v>102295</v>
      </c>
      <c r="B263" s="512" t="s">
        <v>3144</v>
      </c>
      <c r="C263" s="513" t="s">
        <v>5765</v>
      </c>
      <c r="D263" s="498" t="s">
        <v>171</v>
      </c>
      <c r="E263" s="499">
        <v>6.17</v>
      </c>
      <c r="F263" s="500">
        <f t="shared" si="61"/>
        <v>7.64</v>
      </c>
      <c r="G263" s="527"/>
      <c r="H263" s="518"/>
      <c r="I263" s="517">
        <f t="shared" si="68"/>
        <v>0</v>
      </c>
      <c r="J263" s="517">
        <f t="shared" si="69"/>
        <v>0</v>
      </c>
      <c r="K263" s="504"/>
      <c r="L263" s="518">
        <f t="shared" si="70"/>
        <v>0</v>
      </c>
      <c r="M263" s="518">
        <f t="shared" si="70"/>
        <v>0</v>
      </c>
      <c r="N263" s="519">
        <f t="shared" si="71"/>
        <v>0</v>
      </c>
      <c r="O263" s="519">
        <f t="shared" si="72"/>
        <v>0</v>
      </c>
      <c r="P263" s="506"/>
      <c r="Q263" s="520"/>
      <c r="R263" s="412" t="str">
        <f t="shared" si="73"/>
        <v/>
      </c>
      <c r="S263" s="412" t="str">
        <f t="shared" si="60"/>
        <v/>
      </c>
      <c r="T263" s="427"/>
      <c r="U263" s="429"/>
      <c r="W263" s="6">
        <f>VLOOKUP(A263,'[3]Cartilha Global'!$A:$A,1,FALSE)</f>
        <v>102295</v>
      </c>
    </row>
    <row r="264" spans="1:23" ht="45.75" hidden="1" thickBot="1" x14ac:dyDescent="0.25">
      <c r="A264" s="522">
        <v>102296</v>
      </c>
      <c r="B264" s="512" t="s">
        <v>3144</v>
      </c>
      <c r="C264" s="513" t="s">
        <v>5766</v>
      </c>
      <c r="D264" s="498" t="s">
        <v>171</v>
      </c>
      <c r="E264" s="499">
        <v>5.91</v>
      </c>
      <c r="F264" s="500">
        <f t="shared" si="61"/>
        <v>7.32</v>
      </c>
      <c r="G264" s="527"/>
      <c r="H264" s="518"/>
      <c r="I264" s="517">
        <f t="shared" si="68"/>
        <v>0</v>
      </c>
      <c r="J264" s="517">
        <f t="shared" si="69"/>
        <v>0</v>
      </c>
      <c r="K264" s="504"/>
      <c r="L264" s="518">
        <f t="shared" si="70"/>
        <v>0</v>
      </c>
      <c r="M264" s="518">
        <f t="shared" si="70"/>
        <v>0</v>
      </c>
      <c r="N264" s="519">
        <f t="shared" si="71"/>
        <v>0</v>
      </c>
      <c r="O264" s="519">
        <f t="shared" si="72"/>
        <v>0</v>
      </c>
      <c r="P264" s="506"/>
      <c r="Q264" s="520"/>
      <c r="R264" s="412" t="str">
        <f t="shared" si="73"/>
        <v/>
      </c>
      <c r="S264" s="412" t="str">
        <f t="shared" si="60"/>
        <v/>
      </c>
      <c r="T264" s="427"/>
      <c r="U264" s="429"/>
      <c r="W264" s="6">
        <f>VLOOKUP(A264,'[3]Cartilha Global'!$A:$A,1,FALSE)</f>
        <v>102296</v>
      </c>
    </row>
    <row r="265" spans="1:23" ht="45.75" hidden="1" thickBot="1" x14ac:dyDescent="0.25">
      <c r="A265" s="522">
        <v>102297</v>
      </c>
      <c r="B265" s="512" t="s">
        <v>3144</v>
      </c>
      <c r="C265" s="513" t="s">
        <v>5767</v>
      </c>
      <c r="D265" s="498" t="s">
        <v>171</v>
      </c>
      <c r="E265" s="499">
        <v>5.79</v>
      </c>
      <c r="F265" s="500">
        <f t="shared" si="61"/>
        <v>7.17</v>
      </c>
      <c r="G265" s="527"/>
      <c r="H265" s="518"/>
      <c r="I265" s="517">
        <f t="shared" si="68"/>
        <v>0</v>
      </c>
      <c r="J265" s="517">
        <f t="shared" si="69"/>
        <v>0</v>
      </c>
      <c r="K265" s="504"/>
      <c r="L265" s="518">
        <f t="shared" si="70"/>
        <v>0</v>
      </c>
      <c r="M265" s="518">
        <f t="shared" si="70"/>
        <v>0</v>
      </c>
      <c r="N265" s="519">
        <f t="shared" si="71"/>
        <v>0</v>
      </c>
      <c r="O265" s="519">
        <f t="shared" si="72"/>
        <v>0</v>
      </c>
      <c r="P265" s="506"/>
      <c r="Q265" s="520"/>
      <c r="R265" s="412" t="str">
        <f t="shared" si="73"/>
        <v/>
      </c>
      <c r="S265" s="412" t="str">
        <f t="shared" si="60"/>
        <v/>
      </c>
      <c r="T265" s="427"/>
      <c r="U265" s="429"/>
      <c r="W265" s="6">
        <f>VLOOKUP(A265,'[3]Cartilha Global'!$A:$A,1,FALSE)</f>
        <v>102297</v>
      </c>
    </row>
    <row r="266" spans="1:23" ht="34.5" hidden="1" thickBot="1" x14ac:dyDescent="0.25">
      <c r="A266" s="522">
        <v>102298</v>
      </c>
      <c r="B266" s="512" t="s">
        <v>3144</v>
      </c>
      <c r="C266" s="513" t="s">
        <v>5768</v>
      </c>
      <c r="D266" s="498" t="s">
        <v>171</v>
      </c>
      <c r="E266" s="499">
        <v>17.43</v>
      </c>
      <c r="F266" s="500">
        <f t="shared" si="61"/>
        <v>21.59</v>
      </c>
      <c r="G266" s="527"/>
      <c r="H266" s="518"/>
      <c r="I266" s="517">
        <f t="shared" si="68"/>
        <v>0</v>
      </c>
      <c r="J266" s="517">
        <f t="shared" si="69"/>
        <v>0</v>
      </c>
      <c r="K266" s="504"/>
      <c r="L266" s="518">
        <f t="shared" si="70"/>
        <v>0</v>
      </c>
      <c r="M266" s="518">
        <f t="shared" si="70"/>
        <v>0</v>
      </c>
      <c r="N266" s="519">
        <f t="shared" si="71"/>
        <v>0</v>
      </c>
      <c r="O266" s="519">
        <f t="shared" si="72"/>
        <v>0</v>
      </c>
      <c r="P266" s="506"/>
      <c r="Q266" s="520"/>
      <c r="R266" s="412" t="str">
        <f t="shared" si="73"/>
        <v/>
      </c>
      <c r="S266" s="412" t="str">
        <f t="shared" si="60"/>
        <v/>
      </c>
      <c r="T266" s="427"/>
      <c r="U266" s="429"/>
      <c r="W266" s="6">
        <f>VLOOKUP(A266,'[3]Cartilha Global'!$A:$A,1,FALSE)</f>
        <v>102298</v>
      </c>
    </row>
    <row r="267" spans="1:23" ht="34.5" hidden="1" thickBot="1" x14ac:dyDescent="0.25">
      <c r="A267" s="522">
        <v>102299</v>
      </c>
      <c r="B267" s="512" t="s">
        <v>3144</v>
      </c>
      <c r="C267" s="513" t="s">
        <v>5769</v>
      </c>
      <c r="D267" s="498" t="s">
        <v>171</v>
      </c>
      <c r="E267" s="499">
        <v>14.8</v>
      </c>
      <c r="F267" s="500">
        <f t="shared" si="61"/>
        <v>18.329999999999998</v>
      </c>
      <c r="G267" s="527"/>
      <c r="H267" s="518"/>
      <c r="I267" s="517">
        <f t="shared" si="68"/>
        <v>0</v>
      </c>
      <c r="J267" s="517">
        <f t="shared" si="69"/>
        <v>0</v>
      </c>
      <c r="K267" s="504"/>
      <c r="L267" s="518">
        <f t="shared" si="70"/>
        <v>0</v>
      </c>
      <c r="M267" s="518">
        <f t="shared" si="70"/>
        <v>0</v>
      </c>
      <c r="N267" s="519">
        <f t="shared" si="71"/>
        <v>0</v>
      </c>
      <c r="O267" s="519">
        <f t="shared" si="72"/>
        <v>0</v>
      </c>
      <c r="P267" s="506"/>
      <c r="Q267" s="520"/>
      <c r="R267" s="412" t="str">
        <f t="shared" si="73"/>
        <v/>
      </c>
      <c r="S267" s="412" t="str">
        <f t="shared" si="60"/>
        <v/>
      </c>
      <c r="T267" s="427"/>
      <c r="U267" s="429"/>
      <c r="W267" s="6">
        <f>VLOOKUP(A267,'[3]Cartilha Global'!$A:$A,1,FALSE)</f>
        <v>102299</v>
      </c>
    </row>
    <row r="268" spans="1:23" ht="45.75" hidden="1" thickBot="1" x14ac:dyDescent="0.25">
      <c r="A268" s="522">
        <v>102300</v>
      </c>
      <c r="B268" s="498" t="s">
        <v>3144</v>
      </c>
      <c r="C268" s="513" t="s">
        <v>5770</v>
      </c>
      <c r="D268" s="498" t="s">
        <v>171</v>
      </c>
      <c r="E268" s="499">
        <v>14.62</v>
      </c>
      <c r="F268" s="500">
        <f t="shared" si="61"/>
        <v>18.11</v>
      </c>
      <c r="G268" s="527"/>
      <c r="H268" s="518"/>
      <c r="I268" s="517">
        <f t="shared" si="68"/>
        <v>0</v>
      </c>
      <c r="J268" s="517">
        <f t="shared" si="69"/>
        <v>0</v>
      </c>
      <c r="K268" s="504"/>
      <c r="L268" s="518">
        <f t="shared" si="70"/>
        <v>0</v>
      </c>
      <c r="M268" s="518">
        <f t="shared" si="70"/>
        <v>0</v>
      </c>
      <c r="N268" s="519">
        <f t="shared" si="71"/>
        <v>0</v>
      </c>
      <c r="O268" s="519">
        <f t="shared" si="72"/>
        <v>0</v>
      </c>
      <c r="P268" s="506"/>
      <c r="Q268" s="520"/>
      <c r="R268" s="412" t="str">
        <f t="shared" si="73"/>
        <v/>
      </c>
      <c r="S268" s="412" t="str">
        <f t="shared" si="60"/>
        <v/>
      </c>
      <c r="T268" s="427"/>
      <c r="U268" s="429"/>
      <c r="W268" s="6">
        <f>VLOOKUP(A268,'[3]Cartilha Global'!$A:$A,1,FALSE)</f>
        <v>102300</v>
      </c>
    </row>
    <row r="269" spans="1:23" ht="34.5" hidden="1" thickBot="1" x14ac:dyDescent="0.25">
      <c r="A269" s="522">
        <v>102301</v>
      </c>
      <c r="B269" s="512" t="s">
        <v>3144</v>
      </c>
      <c r="C269" s="513" t="s">
        <v>5771</v>
      </c>
      <c r="D269" s="498" t="s">
        <v>171</v>
      </c>
      <c r="E269" s="499">
        <v>13.29</v>
      </c>
      <c r="F269" s="500">
        <f t="shared" si="61"/>
        <v>16.46</v>
      </c>
      <c r="G269" s="527"/>
      <c r="H269" s="518"/>
      <c r="I269" s="517">
        <f t="shared" si="68"/>
        <v>0</v>
      </c>
      <c r="J269" s="517">
        <f t="shared" si="69"/>
        <v>0</v>
      </c>
      <c r="K269" s="504"/>
      <c r="L269" s="518">
        <f t="shared" si="70"/>
        <v>0</v>
      </c>
      <c r="M269" s="518">
        <f t="shared" si="70"/>
        <v>0</v>
      </c>
      <c r="N269" s="519">
        <f t="shared" si="71"/>
        <v>0</v>
      </c>
      <c r="O269" s="519">
        <f t="shared" si="72"/>
        <v>0</v>
      </c>
      <c r="P269" s="506"/>
      <c r="Q269" s="520"/>
      <c r="R269" s="412" t="str">
        <f t="shared" si="73"/>
        <v/>
      </c>
      <c r="S269" s="412" t="str">
        <f t="shared" si="60"/>
        <v/>
      </c>
      <c r="T269" s="427"/>
      <c r="U269" s="429"/>
      <c r="W269" s="6">
        <f>VLOOKUP(A269,'[3]Cartilha Global'!$A:$A,1,FALSE)</f>
        <v>102301</v>
      </c>
    </row>
    <row r="270" spans="1:23" ht="34.5" hidden="1" thickBot="1" x14ac:dyDescent="0.25">
      <c r="A270" s="522">
        <v>102302</v>
      </c>
      <c r="B270" s="512" t="s">
        <v>3144</v>
      </c>
      <c r="C270" s="513" t="s">
        <v>5772</v>
      </c>
      <c r="D270" s="498" t="s">
        <v>171</v>
      </c>
      <c r="E270" s="499">
        <v>9.61</v>
      </c>
      <c r="F270" s="500">
        <f t="shared" si="61"/>
        <v>11.9</v>
      </c>
      <c r="G270" s="527"/>
      <c r="H270" s="518"/>
      <c r="I270" s="517">
        <f t="shared" si="68"/>
        <v>0</v>
      </c>
      <c r="J270" s="517">
        <f t="shared" si="69"/>
        <v>0</v>
      </c>
      <c r="K270" s="504"/>
      <c r="L270" s="518">
        <f t="shared" si="70"/>
        <v>0</v>
      </c>
      <c r="M270" s="518">
        <f t="shared" si="70"/>
        <v>0</v>
      </c>
      <c r="N270" s="519">
        <f t="shared" si="71"/>
        <v>0</v>
      </c>
      <c r="O270" s="519">
        <f t="shared" si="72"/>
        <v>0</v>
      </c>
      <c r="P270" s="506"/>
      <c r="Q270" s="520"/>
      <c r="R270" s="412" t="str">
        <f t="shared" si="73"/>
        <v/>
      </c>
      <c r="S270" s="412" t="str">
        <f t="shared" si="60"/>
        <v/>
      </c>
      <c r="T270" s="427"/>
      <c r="U270" s="429"/>
      <c r="W270" s="6">
        <f>VLOOKUP(A270,'[3]Cartilha Global'!$A:$A,1,FALSE)</f>
        <v>102302</v>
      </c>
    </row>
    <row r="271" spans="1:23" ht="34.5" hidden="1" thickBot="1" x14ac:dyDescent="0.25">
      <c r="A271" s="522">
        <v>102303</v>
      </c>
      <c r="B271" s="512" t="s">
        <v>3144</v>
      </c>
      <c r="C271" s="513" t="s">
        <v>5773</v>
      </c>
      <c r="D271" s="498" t="s">
        <v>171</v>
      </c>
      <c r="E271" s="499">
        <v>8.15</v>
      </c>
      <c r="F271" s="500">
        <f t="shared" si="61"/>
        <v>10.09</v>
      </c>
      <c r="G271" s="527"/>
      <c r="H271" s="518"/>
      <c r="I271" s="517">
        <f t="shared" si="68"/>
        <v>0</v>
      </c>
      <c r="J271" s="517">
        <f t="shared" si="69"/>
        <v>0</v>
      </c>
      <c r="K271" s="504"/>
      <c r="L271" s="518">
        <f t="shared" si="70"/>
        <v>0</v>
      </c>
      <c r="M271" s="518">
        <f t="shared" si="70"/>
        <v>0</v>
      </c>
      <c r="N271" s="519">
        <f t="shared" si="71"/>
        <v>0</v>
      </c>
      <c r="O271" s="519">
        <f t="shared" si="72"/>
        <v>0</v>
      </c>
      <c r="P271" s="506"/>
      <c r="Q271" s="520"/>
      <c r="R271" s="412" t="str">
        <f t="shared" si="73"/>
        <v/>
      </c>
      <c r="S271" s="412" t="str">
        <f t="shared" si="60"/>
        <v/>
      </c>
      <c r="T271" s="427"/>
      <c r="U271" s="429"/>
      <c r="W271" s="6">
        <f>VLOOKUP(A271,'[3]Cartilha Global'!$A:$A,1,FALSE)</f>
        <v>102303</v>
      </c>
    </row>
    <row r="272" spans="1:23" ht="45.75" hidden="1" thickBot="1" x14ac:dyDescent="0.25">
      <c r="A272" s="522">
        <v>102304</v>
      </c>
      <c r="B272" s="512" t="s">
        <v>3144</v>
      </c>
      <c r="C272" s="513" t="s">
        <v>5774</v>
      </c>
      <c r="D272" s="498" t="s">
        <v>171</v>
      </c>
      <c r="E272" s="499">
        <v>8.0500000000000007</v>
      </c>
      <c r="F272" s="500">
        <f t="shared" si="61"/>
        <v>9.9700000000000006</v>
      </c>
      <c r="G272" s="527"/>
      <c r="H272" s="518"/>
      <c r="I272" s="517">
        <f t="shared" si="68"/>
        <v>0</v>
      </c>
      <c r="J272" s="517">
        <f t="shared" si="69"/>
        <v>0</v>
      </c>
      <c r="K272" s="504"/>
      <c r="L272" s="518">
        <f t="shared" si="70"/>
        <v>0</v>
      </c>
      <c r="M272" s="518">
        <f t="shared" si="70"/>
        <v>0</v>
      </c>
      <c r="N272" s="519">
        <f t="shared" si="71"/>
        <v>0</v>
      </c>
      <c r="O272" s="519">
        <f t="shared" si="72"/>
        <v>0</v>
      </c>
      <c r="P272" s="506"/>
      <c r="Q272" s="520"/>
      <c r="R272" s="412" t="str">
        <f t="shared" si="73"/>
        <v/>
      </c>
      <c r="S272" s="412" t="str">
        <f t="shared" si="60"/>
        <v/>
      </c>
      <c r="T272" s="427"/>
      <c r="U272" s="429"/>
      <c r="W272" s="6">
        <f>VLOOKUP(A272,'[3]Cartilha Global'!$A:$A,1,FALSE)</f>
        <v>102304</v>
      </c>
    </row>
    <row r="273" spans="1:23" ht="34.5" hidden="1" thickBot="1" x14ac:dyDescent="0.25">
      <c r="A273" s="522">
        <v>102305</v>
      </c>
      <c r="B273" s="512" t="s">
        <v>3144</v>
      </c>
      <c r="C273" s="513" t="s">
        <v>5775</v>
      </c>
      <c r="D273" s="498" t="s">
        <v>171</v>
      </c>
      <c r="E273" s="499">
        <v>7.33</v>
      </c>
      <c r="F273" s="500">
        <f t="shared" si="61"/>
        <v>9.08</v>
      </c>
      <c r="G273" s="527"/>
      <c r="H273" s="518"/>
      <c r="I273" s="517">
        <f t="shared" si="68"/>
        <v>0</v>
      </c>
      <c r="J273" s="517">
        <f t="shared" si="69"/>
        <v>0</v>
      </c>
      <c r="K273" s="504"/>
      <c r="L273" s="518">
        <f t="shared" si="70"/>
        <v>0</v>
      </c>
      <c r="M273" s="518">
        <f t="shared" si="70"/>
        <v>0</v>
      </c>
      <c r="N273" s="519">
        <f t="shared" si="71"/>
        <v>0</v>
      </c>
      <c r="O273" s="519">
        <f t="shared" si="72"/>
        <v>0</v>
      </c>
      <c r="P273" s="506"/>
      <c r="Q273" s="520"/>
      <c r="R273" s="412" t="str">
        <f t="shared" si="73"/>
        <v/>
      </c>
      <c r="S273" s="412" t="str">
        <f t="shared" si="60"/>
        <v/>
      </c>
      <c r="T273" s="427"/>
      <c r="U273" s="429"/>
      <c r="W273" s="6">
        <f>VLOOKUP(A273,'[3]Cartilha Global'!$A:$A,1,FALSE)</f>
        <v>102305</v>
      </c>
    </row>
    <row r="274" spans="1:23" ht="34.5" hidden="1" thickBot="1" x14ac:dyDescent="0.25">
      <c r="A274" s="522">
        <v>102306</v>
      </c>
      <c r="B274" s="512" t="s">
        <v>3144</v>
      </c>
      <c r="C274" s="513" t="s">
        <v>5776</v>
      </c>
      <c r="D274" s="498" t="s">
        <v>171</v>
      </c>
      <c r="E274" s="499">
        <v>16.16</v>
      </c>
      <c r="F274" s="500">
        <f t="shared" si="61"/>
        <v>20.010000000000002</v>
      </c>
      <c r="G274" s="527"/>
      <c r="H274" s="518"/>
      <c r="I274" s="517">
        <f t="shared" si="68"/>
        <v>0</v>
      </c>
      <c r="J274" s="517">
        <f t="shared" si="69"/>
        <v>0</v>
      </c>
      <c r="K274" s="504"/>
      <c r="L274" s="518">
        <f t="shared" si="70"/>
        <v>0</v>
      </c>
      <c r="M274" s="518">
        <f t="shared" si="70"/>
        <v>0</v>
      </c>
      <c r="N274" s="519">
        <f t="shared" si="71"/>
        <v>0</v>
      </c>
      <c r="O274" s="519">
        <f t="shared" si="72"/>
        <v>0</v>
      </c>
      <c r="P274" s="506"/>
      <c r="Q274" s="520"/>
      <c r="R274" s="412" t="str">
        <f t="shared" si="73"/>
        <v/>
      </c>
      <c r="S274" s="412" t="str">
        <f t="shared" si="60"/>
        <v/>
      </c>
      <c r="T274" s="427"/>
      <c r="U274" s="429"/>
      <c r="W274" s="6">
        <f>VLOOKUP(A274,'[3]Cartilha Global'!$A:$A,1,FALSE)</f>
        <v>102306</v>
      </c>
    </row>
    <row r="275" spans="1:23" ht="34.5" hidden="1" thickBot="1" x14ac:dyDescent="0.25">
      <c r="A275" s="522">
        <v>102307</v>
      </c>
      <c r="B275" s="512" t="s">
        <v>3144</v>
      </c>
      <c r="C275" s="513" t="s">
        <v>5777</v>
      </c>
      <c r="D275" s="498" t="s">
        <v>171</v>
      </c>
      <c r="E275" s="499">
        <v>14.35</v>
      </c>
      <c r="F275" s="500">
        <f t="shared" si="61"/>
        <v>17.77</v>
      </c>
      <c r="G275" s="527"/>
      <c r="H275" s="518"/>
      <c r="I275" s="517">
        <f t="shared" si="68"/>
        <v>0</v>
      </c>
      <c r="J275" s="517">
        <f t="shared" si="69"/>
        <v>0</v>
      </c>
      <c r="K275" s="504"/>
      <c r="L275" s="518">
        <f t="shared" si="70"/>
        <v>0</v>
      </c>
      <c r="M275" s="518">
        <f t="shared" si="70"/>
        <v>0</v>
      </c>
      <c r="N275" s="519">
        <f t="shared" si="71"/>
        <v>0</v>
      </c>
      <c r="O275" s="519">
        <f t="shared" si="72"/>
        <v>0</v>
      </c>
      <c r="P275" s="506"/>
      <c r="Q275" s="520"/>
      <c r="R275" s="412" t="str">
        <f t="shared" si="73"/>
        <v/>
      </c>
      <c r="S275" s="412" t="str">
        <f t="shared" si="60"/>
        <v/>
      </c>
      <c r="T275" s="427"/>
      <c r="U275" s="429"/>
      <c r="W275" s="6">
        <f>VLOOKUP(A275,'[3]Cartilha Global'!$A:$A,1,FALSE)</f>
        <v>102307</v>
      </c>
    </row>
    <row r="276" spans="1:23" ht="45.75" hidden="1" thickBot="1" x14ac:dyDescent="0.25">
      <c r="A276" s="522">
        <v>102308</v>
      </c>
      <c r="B276" s="512" t="s">
        <v>3144</v>
      </c>
      <c r="C276" s="513" t="s">
        <v>5778</v>
      </c>
      <c r="D276" s="498" t="s">
        <v>171</v>
      </c>
      <c r="E276" s="499">
        <v>13.9</v>
      </c>
      <c r="F276" s="500">
        <f t="shared" si="61"/>
        <v>17.21</v>
      </c>
      <c r="G276" s="527"/>
      <c r="H276" s="518"/>
      <c r="I276" s="517">
        <f t="shared" si="68"/>
        <v>0</v>
      </c>
      <c r="J276" s="517">
        <f t="shared" si="69"/>
        <v>0</v>
      </c>
      <c r="K276" s="504"/>
      <c r="L276" s="518">
        <f t="shared" si="70"/>
        <v>0</v>
      </c>
      <c r="M276" s="518">
        <f t="shared" si="70"/>
        <v>0</v>
      </c>
      <c r="N276" s="519">
        <f t="shared" si="71"/>
        <v>0</v>
      </c>
      <c r="O276" s="519">
        <f t="shared" si="72"/>
        <v>0</v>
      </c>
      <c r="P276" s="506"/>
      <c r="Q276" s="520"/>
      <c r="R276" s="412" t="str">
        <f t="shared" si="73"/>
        <v/>
      </c>
      <c r="S276" s="412" t="str">
        <f t="shared" si="60"/>
        <v/>
      </c>
      <c r="T276" s="427"/>
      <c r="U276" s="429"/>
      <c r="W276" s="6">
        <f>VLOOKUP(A276,'[3]Cartilha Global'!$A:$A,1,FALSE)</f>
        <v>102308</v>
      </c>
    </row>
    <row r="277" spans="1:23" ht="45.75" hidden="1" thickBot="1" x14ac:dyDescent="0.25">
      <c r="A277" s="522">
        <v>102309</v>
      </c>
      <c r="B277" s="512" t="s">
        <v>3144</v>
      </c>
      <c r="C277" s="513" t="s">
        <v>5779</v>
      </c>
      <c r="D277" s="498" t="s">
        <v>171</v>
      </c>
      <c r="E277" s="499">
        <v>13.16</v>
      </c>
      <c r="F277" s="500">
        <f t="shared" si="61"/>
        <v>16.3</v>
      </c>
      <c r="G277" s="527"/>
      <c r="H277" s="518"/>
      <c r="I277" s="517">
        <f t="shared" si="68"/>
        <v>0</v>
      </c>
      <c r="J277" s="517">
        <f t="shared" si="69"/>
        <v>0</v>
      </c>
      <c r="K277" s="504"/>
      <c r="L277" s="518">
        <f t="shared" si="70"/>
        <v>0</v>
      </c>
      <c r="M277" s="518">
        <f t="shared" si="70"/>
        <v>0</v>
      </c>
      <c r="N277" s="519">
        <f t="shared" si="71"/>
        <v>0</v>
      </c>
      <c r="O277" s="519">
        <f t="shared" si="72"/>
        <v>0</v>
      </c>
      <c r="P277" s="506"/>
      <c r="Q277" s="520"/>
      <c r="R277" s="412" t="str">
        <f t="shared" si="73"/>
        <v/>
      </c>
      <c r="S277" s="412" t="str">
        <f t="shared" si="60"/>
        <v/>
      </c>
      <c r="T277" s="427"/>
      <c r="U277" s="429"/>
      <c r="W277" s="6">
        <f>VLOOKUP(A277,'[3]Cartilha Global'!$A:$A,1,FALSE)</f>
        <v>102309</v>
      </c>
    </row>
    <row r="278" spans="1:23" ht="45.75" hidden="1" thickBot="1" x14ac:dyDescent="0.25">
      <c r="A278" s="522">
        <v>102310</v>
      </c>
      <c r="B278" s="512" t="s">
        <v>3144</v>
      </c>
      <c r="C278" s="513" t="s">
        <v>5780</v>
      </c>
      <c r="D278" s="498" t="s">
        <v>171</v>
      </c>
      <c r="E278" s="499">
        <v>12.77</v>
      </c>
      <c r="F278" s="500">
        <f t="shared" si="61"/>
        <v>15.81</v>
      </c>
      <c r="G278" s="527"/>
      <c r="H278" s="518"/>
      <c r="I278" s="517">
        <f t="shared" si="68"/>
        <v>0</v>
      </c>
      <c r="J278" s="517">
        <f t="shared" si="69"/>
        <v>0</v>
      </c>
      <c r="K278" s="504"/>
      <c r="L278" s="518">
        <f t="shared" si="70"/>
        <v>0</v>
      </c>
      <c r="M278" s="518">
        <f t="shared" si="70"/>
        <v>0</v>
      </c>
      <c r="N278" s="519">
        <f t="shared" si="71"/>
        <v>0</v>
      </c>
      <c r="O278" s="519">
        <f t="shared" si="72"/>
        <v>0</v>
      </c>
      <c r="P278" s="506"/>
      <c r="Q278" s="520"/>
      <c r="R278" s="412" t="str">
        <f t="shared" si="73"/>
        <v/>
      </c>
      <c r="S278" s="412" t="str">
        <f t="shared" si="60"/>
        <v/>
      </c>
      <c r="T278" s="427"/>
      <c r="U278" s="429"/>
      <c r="W278" s="6">
        <f>VLOOKUP(A278,'[3]Cartilha Global'!$A:$A,1,FALSE)</f>
        <v>102310</v>
      </c>
    </row>
    <row r="279" spans="1:23" ht="45.75" hidden="1" thickBot="1" x14ac:dyDescent="0.25">
      <c r="A279" s="522">
        <v>102311</v>
      </c>
      <c r="B279" s="512" t="s">
        <v>3144</v>
      </c>
      <c r="C279" s="513" t="s">
        <v>5781</v>
      </c>
      <c r="D279" s="498" t="s">
        <v>171</v>
      </c>
      <c r="E279" s="499">
        <v>12.57</v>
      </c>
      <c r="F279" s="500">
        <f t="shared" si="61"/>
        <v>15.57</v>
      </c>
      <c r="G279" s="527"/>
      <c r="H279" s="518"/>
      <c r="I279" s="517">
        <f t="shared" si="68"/>
        <v>0</v>
      </c>
      <c r="J279" s="517">
        <f t="shared" si="69"/>
        <v>0</v>
      </c>
      <c r="K279" s="504"/>
      <c r="L279" s="518">
        <f t="shared" si="70"/>
        <v>0</v>
      </c>
      <c r="M279" s="518">
        <f t="shared" si="70"/>
        <v>0</v>
      </c>
      <c r="N279" s="519">
        <f t="shared" si="71"/>
        <v>0</v>
      </c>
      <c r="O279" s="519">
        <f t="shared" si="72"/>
        <v>0</v>
      </c>
      <c r="P279" s="506"/>
      <c r="Q279" s="520"/>
      <c r="R279" s="412" t="str">
        <f t="shared" si="73"/>
        <v/>
      </c>
      <c r="S279" s="412" t="str">
        <f t="shared" ref="S279:S342" si="74">IF(Q279="X","x",IF(Q279="xx","x",IF(OR(J279&gt;0,O279&gt;0),"x","")))</f>
        <v/>
      </c>
      <c r="T279" s="427"/>
      <c r="U279" s="429"/>
      <c r="W279" s="6">
        <f>VLOOKUP(A279,'[3]Cartilha Global'!$A:$A,1,FALSE)</f>
        <v>102311</v>
      </c>
    </row>
    <row r="280" spans="1:23" ht="45.75" hidden="1" thickBot="1" x14ac:dyDescent="0.25">
      <c r="A280" s="522">
        <v>102312</v>
      </c>
      <c r="B280" s="512" t="s">
        <v>3144</v>
      </c>
      <c r="C280" s="513" t="s">
        <v>5782</v>
      </c>
      <c r="D280" s="498" t="s">
        <v>171</v>
      </c>
      <c r="E280" s="499">
        <v>12.09</v>
      </c>
      <c r="F280" s="500">
        <f t="shared" si="61"/>
        <v>14.97</v>
      </c>
      <c r="G280" s="527"/>
      <c r="H280" s="518"/>
      <c r="I280" s="517">
        <f t="shared" si="68"/>
        <v>0</v>
      </c>
      <c r="J280" s="517">
        <f t="shared" si="69"/>
        <v>0</v>
      </c>
      <c r="K280" s="504"/>
      <c r="L280" s="518">
        <f t="shared" si="70"/>
        <v>0</v>
      </c>
      <c r="M280" s="518">
        <f t="shared" si="70"/>
        <v>0</v>
      </c>
      <c r="N280" s="519">
        <f t="shared" si="71"/>
        <v>0</v>
      </c>
      <c r="O280" s="519">
        <f t="shared" si="72"/>
        <v>0</v>
      </c>
      <c r="P280" s="506"/>
      <c r="Q280" s="520"/>
      <c r="R280" s="412" t="str">
        <f t="shared" si="73"/>
        <v/>
      </c>
      <c r="S280" s="412" t="str">
        <f t="shared" si="74"/>
        <v/>
      </c>
      <c r="T280" s="427"/>
      <c r="U280" s="429"/>
      <c r="W280" s="6">
        <f>VLOOKUP(A280,'[3]Cartilha Global'!$A:$A,1,FALSE)</f>
        <v>102312</v>
      </c>
    </row>
    <row r="281" spans="1:23" ht="45.75" hidden="1" thickBot="1" x14ac:dyDescent="0.25">
      <c r="A281" s="522">
        <v>102313</v>
      </c>
      <c r="B281" s="512" t="s">
        <v>3144</v>
      </c>
      <c r="C281" s="513" t="s">
        <v>5783</v>
      </c>
      <c r="D281" s="498" t="s">
        <v>171</v>
      </c>
      <c r="E281" s="499">
        <v>11.8</v>
      </c>
      <c r="F281" s="500">
        <f t="shared" ref="F281:F344" si="75">IF(E281=0,0,ROUND(E281*(1+E$13)*(1-E$14),2))</f>
        <v>14.61</v>
      </c>
      <c r="G281" s="527"/>
      <c r="H281" s="518"/>
      <c r="I281" s="517">
        <f t="shared" si="68"/>
        <v>0</v>
      </c>
      <c r="J281" s="517">
        <f t="shared" si="69"/>
        <v>0</v>
      </c>
      <c r="K281" s="504"/>
      <c r="L281" s="518">
        <f t="shared" si="70"/>
        <v>0</v>
      </c>
      <c r="M281" s="518">
        <f t="shared" si="70"/>
        <v>0</v>
      </c>
      <c r="N281" s="519">
        <f t="shared" si="71"/>
        <v>0</v>
      </c>
      <c r="O281" s="519">
        <f t="shared" si="72"/>
        <v>0</v>
      </c>
      <c r="P281" s="506"/>
      <c r="Q281" s="520"/>
      <c r="R281" s="412" t="str">
        <f t="shared" si="73"/>
        <v/>
      </c>
      <c r="S281" s="412" t="str">
        <f t="shared" si="74"/>
        <v/>
      </c>
      <c r="T281" s="427"/>
      <c r="U281" s="429"/>
      <c r="W281" s="6">
        <f>VLOOKUP(A281,'[3]Cartilha Global'!$A:$A,1,FALSE)</f>
        <v>102313</v>
      </c>
    </row>
    <row r="282" spans="1:23" ht="34.5" hidden="1" thickBot="1" x14ac:dyDescent="0.25">
      <c r="A282" s="522">
        <v>102314</v>
      </c>
      <c r="B282" s="512" t="s">
        <v>3144</v>
      </c>
      <c r="C282" s="513" t="s">
        <v>5784</v>
      </c>
      <c r="D282" s="498" t="s">
        <v>171</v>
      </c>
      <c r="E282" s="499">
        <v>8.92</v>
      </c>
      <c r="F282" s="500">
        <f t="shared" si="75"/>
        <v>11.05</v>
      </c>
      <c r="G282" s="527"/>
      <c r="H282" s="518"/>
      <c r="I282" s="517">
        <f t="shared" si="68"/>
        <v>0</v>
      </c>
      <c r="J282" s="517">
        <f t="shared" si="69"/>
        <v>0</v>
      </c>
      <c r="K282" s="504"/>
      <c r="L282" s="518">
        <f t="shared" si="70"/>
        <v>0</v>
      </c>
      <c r="M282" s="518">
        <f t="shared" si="70"/>
        <v>0</v>
      </c>
      <c r="N282" s="519">
        <f t="shared" si="71"/>
        <v>0</v>
      </c>
      <c r="O282" s="519">
        <f t="shared" si="72"/>
        <v>0</v>
      </c>
      <c r="P282" s="506"/>
      <c r="Q282" s="520"/>
      <c r="R282" s="412" t="str">
        <f t="shared" si="73"/>
        <v/>
      </c>
      <c r="S282" s="412" t="str">
        <f t="shared" si="74"/>
        <v/>
      </c>
      <c r="T282" s="427"/>
      <c r="U282" s="429"/>
      <c r="W282" s="6">
        <f>VLOOKUP(A282,'[3]Cartilha Global'!$A:$A,1,FALSE)</f>
        <v>102314</v>
      </c>
    </row>
    <row r="283" spans="1:23" ht="34.5" hidden="1" thickBot="1" x14ac:dyDescent="0.25">
      <c r="A283" s="522">
        <v>102315</v>
      </c>
      <c r="B283" s="512" t="s">
        <v>3144</v>
      </c>
      <c r="C283" s="513" t="s">
        <v>5785</v>
      </c>
      <c r="D283" s="498" t="s">
        <v>171</v>
      </c>
      <c r="E283" s="499">
        <v>7.92</v>
      </c>
      <c r="F283" s="500">
        <f t="shared" si="75"/>
        <v>9.81</v>
      </c>
      <c r="G283" s="527"/>
      <c r="H283" s="518"/>
      <c r="I283" s="517">
        <f t="shared" si="68"/>
        <v>0</v>
      </c>
      <c r="J283" s="517">
        <f t="shared" si="69"/>
        <v>0</v>
      </c>
      <c r="K283" s="504"/>
      <c r="L283" s="518">
        <f t="shared" si="70"/>
        <v>0</v>
      </c>
      <c r="M283" s="518">
        <f t="shared" si="70"/>
        <v>0</v>
      </c>
      <c r="N283" s="519">
        <f t="shared" si="71"/>
        <v>0</v>
      </c>
      <c r="O283" s="519">
        <f t="shared" si="72"/>
        <v>0</v>
      </c>
      <c r="P283" s="506"/>
      <c r="Q283" s="520"/>
      <c r="R283" s="412" t="str">
        <f t="shared" si="73"/>
        <v/>
      </c>
      <c r="S283" s="412" t="str">
        <f t="shared" si="74"/>
        <v/>
      </c>
      <c r="T283" s="427"/>
      <c r="U283" s="429"/>
      <c r="W283" s="6">
        <f>VLOOKUP(A283,'[3]Cartilha Global'!$A:$A,1,FALSE)</f>
        <v>102315</v>
      </c>
    </row>
    <row r="284" spans="1:23" ht="45.75" hidden="1" thickBot="1" x14ac:dyDescent="0.25">
      <c r="A284" s="522">
        <v>102316</v>
      </c>
      <c r="B284" s="512" t="s">
        <v>3144</v>
      </c>
      <c r="C284" s="513" t="s">
        <v>5786</v>
      </c>
      <c r="D284" s="498" t="s">
        <v>171</v>
      </c>
      <c r="E284" s="499">
        <v>7.67</v>
      </c>
      <c r="F284" s="500">
        <f t="shared" si="75"/>
        <v>9.5</v>
      </c>
      <c r="G284" s="527"/>
      <c r="H284" s="518"/>
      <c r="I284" s="517">
        <f t="shared" si="68"/>
        <v>0</v>
      </c>
      <c r="J284" s="517">
        <f t="shared" si="69"/>
        <v>0</v>
      </c>
      <c r="K284" s="504"/>
      <c r="L284" s="518">
        <f t="shared" si="70"/>
        <v>0</v>
      </c>
      <c r="M284" s="518">
        <f t="shared" si="70"/>
        <v>0</v>
      </c>
      <c r="N284" s="519">
        <f t="shared" si="71"/>
        <v>0</v>
      </c>
      <c r="O284" s="519">
        <f t="shared" si="72"/>
        <v>0</v>
      </c>
      <c r="P284" s="506"/>
      <c r="Q284" s="520"/>
      <c r="R284" s="412" t="str">
        <f t="shared" si="73"/>
        <v/>
      </c>
      <c r="S284" s="412" t="str">
        <f t="shared" si="74"/>
        <v/>
      </c>
      <c r="T284" s="427"/>
      <c r="U284" s="429"/>
      <c r="W284" s="6">
        <f>VLOOKUP(A284,'[3]Cartilha Global'!$A:$A,1,FALSE)</f>
        <v>102316</v>
      </c>
    </row>
    <row r="285" spans="1:23" ht="45.75" hidden="1" thickBot="1" x14ac:dyDescent="0.25">
      <c r="A285" s="522">
        <v>102317</v>
      </c>
      <c r="B285" s="512" t="s">
        <v>3144</v>
      </c>
      <c r="C285" s="513" t="s">
        <v>5787</v>
      </c>
      <c r="D285" s="498" t="s">
        <v>171</v>
      </c>
      <c r="E285" s="499">
        <v>7.24</v>
      </c>
      <c r="F285" s="500">
        <f t="shared" si="75"/>
        <v>8.9700000000000006</v>
      </c>
      <c r="G285" s="527"/>
      <c r="H285" s="518"/>
      <c r="I285" s="517">
        <f t="shared" si="68"/>
        <v>0</v>
      </c>
      <c r="J285" s="517">
        <f t="shared" si="69"/>
        <v>0</v>
      </c>
      <c r="K285" s="504"/>
      <c r="L285" s="518">
        <f t="shared" si="70"/>
        <v>0</v>
      </c>
      <c r="M285" s="518">
        <f t="shared" si="70"/>
        <v>0</v>
      </c>
      <c r="N285" s="519">
        <f t="shared" si="71"/>
        <v>0</v>
      </c>
      <c r="O285" s="519">
        <f t="shared" si="72"/>
        <v>0</v>
      </c>
      <c r="P285" s="506"/>
      <c r="Q285" s="520"/>
      <c r="R285" s="412" t="str">
        <f t="shared" si="73"/>
        <v/>
      </c>
      <c r="S285" s="412" t="str">
        <f t="shared" si="74"/>
        <v/>
      </c>
      <c r="T285" s="427"/>
      <c r="U285" s="429"/>
      <c r="W285" s="6">
        <f>VLOOKUP(A285,'[3]Cartilha Global'!$A:$A,1,FALSE)</f>
        <v>102317</v>
      </c>
    </row>
    <row r="286" spans="1:23" ht="45.75" hidden="1" thickBot="1" x14ac:dyDescent="0.25">
      <c r="A286" s="522">
        <v>102318</v>
      </c>
      <c r="B286" s="512" t="s">
        <v>3144</v>
      </c>
      <c r="C286" s="513" t="s">
        <v>5788</v>
      </c>
      <c r="D286" s="498" t="s">
        <v>171</v>
      </c>
      <c r="E286" s="499">
        <v>7.06</v>
      </c>
      <c r="F286" s="500">
        <f t="shared" si="75"/>
        <v>8.74</v>
      </c>
      <c r="G286" s="527"/>
      <c r="H286" s="518"/>
      <c r="I286" s="517">
        <f t="shared" si="68"/>
        <v>0</v>
      </c>
      <c r="J286" s="517">
        <f t="shared" si="69"/>
        <v>0</v>
      </c>
      <c r="K286" s="504"/>
      <c r="L286" s="518">
        <f t="shared" si="70"/>
        <v>0</v>
      </c>
      <c r="M286" s="518">
        <f t="shared" si="70"/>
        <v>0</v>
      </c>
      <c r="N286" s="519">
        <f t="shared" si="71"/>
        <v>0</v>
      </c>
      <c r="O286" s="519">
        <f t="shared" si="72"/>
        <v>0</v>
      </c>
      <c r="P286" s="506"/>
      <c r="Q286" s="520"/>
      <c r="R286" s="412" t="str">
        <f t="shared" si="73"/>
        <v/>
      </c>
      <c r="S286" s="412" t="str">
        <f t="shared" si="74"/>
        <v/>
      </c>
      <c r="T286" s="427"/>
      <c r="U286" s="429"/>
      <c r="W286" s="6">
        <f>VLOOKUP(A286,'[3]Cartilha Global'!$A:$A,1,FALSE)</f>
        <v>102318</v>
      </c>
    </row>
    <row r="287" spans="1:23" ht="45.75" hidden="1" thickBot="1" x14ac:dyDescent="0.25">
      <c r="A287" s="522">
        <v>102319</v>
      </c>
      <c r="B287" s="512" t="s">
        <v>3144</v>
      </c>
      <c r="C287" s="513" t="s">
        <v>5789</v>
      </c>
      <c r="D287" s="498" t="s">
        <v>171</v>
      </c>
      <c r="E287" s="499">
        <v>6.94</v>
      </c>
      <c r="F287" s="500">
        <f t="shared" si="75"/>
        <v>8.59</v>
      </c>
      <c r="G287" s="527"/>
      <c r="H287" s="518"/>
      <c r="I287" s="517">
        <f t="shared" si="68"/>
        <v>0</v>
      </c>
      <c r="J287" s="517">
        <f t="shared" si="69"/>
        <v>0</v>
      </c>
      <c r="K287" s="504"/>
      <c r="L287" s="518">
        <f t="shared" si="70"/>
        <v>0</v>
      </c>
      <c r="M287" s="518">
        <f t="shared" si="70"/>
        <v>0</v>
      </c>
      <c r="N287" s="519">
        <f t="shared" si="71"/>
        <v>0</v>
      </c>
      <c r="O287" s="519">
        <f t="shared" si="72"/>
        <v>0</v>
      </c>
      <c r="P287" s="506"/>
      <c r="Q287" s="520"/>
      <c r="R287" s="412" t="str">
        <f t="shared" si="73"/>
        <v/>
      </c>
      <c r="S287" s="412" t="str">
        <f t="shared" si="74"/>
        <v/>
      </c>
      <c r="T287" s="427"/>
      <c r="U287" s="429"/>
      <c r="W287" s="6">
        <f>VLOOKUP(A287,'[3]Cartilha Global'!$A:$A,1,FALSE)</f>
        <v>102319</v>
      </c>
    </row>
    <row r="288" spans="1:23" ht="45.75" hidden="1" thickBot="1" x14ac:dyDescent="0.25">
      <c r="A288" s="522">
        <v>102320</v>
      </c>
      <c r="B288" s="512" t="s">
        <v>3144</v>
      </c>
      <c r="C288" s="513" t="s">
        <v>5790</v>
      </c>
      <c r="D288" s="498" t="s">
        <v>171</v>
      </c>
      <c r="E288" s="499">
        <v>6.66</v>
      </c>
      <c r="F288" s="500">
        <f t="shared" si="75"/>
        <v>8.25</v>
      </c>
      <c r="G288" s="527"/>
      <c r="H288" s="518"/>
      <c r="I288" s="517">
        <f t="shared" si="68"/>
        <v>0</v>
      </c>
      <c r="J288" s="517">
        <f t="shared" si="69"/>
        <v>0</v>
      </c>
      <c r="K288" s="504"/>
      <c r="L288" s="518">
        <f t="shared" si="70"/>
        <v>0</v>
      </c>
      <c r="M288" s="518">
        <f t="shared" si="70"/>
        <v>0</v>
      </c>
      <c r="N288" s="519">
        <f t="shared" si="71"/>
        <v>0</v>
      </c>
      <c r="O288" s="519">
        <f t="shared" si="72"/>
        <v>0</v>
      </c>
      <c r="P288" s="506"/>
      <c r="Q288" s="520"/>
      <c r="R288" s="412" t="str">
        <f t="shared" si="73"/>
        <v/>
      </c>
      <c r="S288" s="412" t="str">
        <f t="shared" si="74"/>
        <v/>
      </c>
      <c r="T288" s="427"/>
      <c r="U288" s="429"/>
      <c r="W288" s="6">
        <f>VLOOKUP(A288,'[3]Cartilha Global'!$A:$A,1,FALSE)</f>
        <v>102320</v>
      </c>
    </row>
    <row r="289" spans="1:23" ht="45.75" hidden="1" thickBot="1" x14ac:dyDescent="0.25">
      <c r="A289" s="522">
        <v>102321</v>
      </c>
      <c r="B289" s="512" t="s">
        <v>3144</v>
      </c>
      <c r="C289" s="513" t="s">
        <v>5791</v>
      </c>
      <c r="D289" s="498" t="s">
        <v>171</v>
      </c>
      <c r="E289" s="499">
        <v>6.52</v>
      </c>
      <c r="F289" s="500">
        <f t="shared" si="75"/>
        <v>8.07</v>
      </c>
      <c r="G289" s="527"/>
      <c r="H289" s="518"/>
      <c r="I289" s="517">
        <f t="shared" si="68"/>
        <v>0</v>
      </c>
      <c r="J289" s="517">
        <f t="shared" si="69"/>
        <v>0</v>
      </c>
      <c r="K289" s="504"/>
      <c r="L289" s="518">
        <f t="shared" si="70"/>
        <v>0</v>
      </c>
      <c r="M289" s="518">
        <f t="shared" si="70"/>
        <v>0</v>
      </c>
      <c r="N289" s="519">
        <f t="shared" si="71"/>
        <v>0</v>
      </c>
      <c r="O289" s="519">
        <f t="shared" si="72"/>
        <v>0</v>
      </c>
      <c r="P289" s="506"/>
      <c r="Q289" s="520"/>
      <c r="R289" s="412" t="str">
        <f t="shared" si="73"/>
        <v/>
      </c>
      <c r="S289" s="412" t="str">
        <f t="shared" si="74"/>
        <v/>
      </c>
      <c r="T289" s="427"/>
      <c r="U289" s="429"/>
      <c r="W289" s="6">
        <f>VLOOKUP(A289,'[3]Cartilha Global'!$A:$A,1,FALSE)</f>
        <v>102321</v>
      </c>
    </row>
    <row r="290" spans="1:23" ht="34.5" hidden="1" thickBot="1" x14ac:dyDescent="0.25">
      <c r="A290" s="522">
        <v>102322</v>
      </c>
      <c r="B290" s="512" t="s">
        <v>3144</v>
      </c>
      <c r="C290" s="513" t="s">
        <v>5792</v>
      </c>
      <c r="D290" s="498" t="s">
        <v>171</v>
      </c>
      <c r="E290" s="499">
        <v>19.61</v>
      </c>
      <c r="F290" s="500">
        <f t="shared" si="75"/>
        <v>24.29</v>
      </c>
      <c r="G290" s="527"/>
      <c r="H290" s="518"/>
      <c r="I290" s="517">
        <f t="shared" si="68"/>
        <v>0</v>
      </c>
      <c r="J290" s="517">
        <f t="shared" si="69"/>
        <v>0</v>
      </c>
      <c r="K290" s="504"/>
      <c r="L290" s="518">
        <f t="shared" si="70"/>
        <v>0</v>
      </c>
      <c r="M290" s="518">
        <f t="shared" si="70"/>
        <v>0</v>
      </c>
      <c r="N290" s="519">
        <f t="shared" si="71"/>
        <v>0</v>
      </c>
      <c r="O290" s="519">
        <f t="shared" si="72"/>
        <v>0</v>
      </c>
      <c r="P290" s="506"/>
      <c r="Q290" s="520"/>
      <c r="R290" s="412" t="str">
        <f t="shared" si="73"/>
        <v/>
      </c>
      <c r="S290" s="412" t="str">
        <f t="shared" si="74"/>
        <v/>
      </c>
      <c r="T290" s="427"/>
      <c r="U290" s="429"/>
      <c r="W290" s="6">
        <f>VLOOKUP(A290,'[3]Cartilha Global'!$A:$A,1,FALSE)</f>
        <v>102322</v>
      </c>
    </row>
    <row r="291" spans="1:23" ht="34.5" hidden="1" thickBot="1" x14ac:dyDescent="0.25">
      <c r="A291" s="522">
        <v>102323</v>
      </c>
      <c r="B291" s="512" t="s">
        <v>3144</v>
      </c>
      <c r="C291" s="513" t="s">
        <v>5793</v>
      </c>
      <c r="D291" s="498" t="s">
        <v>171</v>
      </c>
      <c r="E291" s="499">
        <v>16.649999999999999</v>
      </c>
      <c r="F291" s="500">
        <f t="shared" si="75"/>
        <v>20.62</v>
      </c>
      <c r="G291" s="527"/>
      <c r="H291" s="518"/>
      <c r="I291" s="517">
        <f t="shared" si="68"/>
        <v>0</v>
      </c>
      <c r="J291" s="517">
        <f t="shared" si="69"/>
        <v>0</v>
      </c>
      <c r="K291" s="504"/>
      <c r="L291" s="518">
        <f t="shared" si="70"/>
        <v>0</v>
      </c>
      <c r="M291" s="518">
        <f t="shared" si="70"/>
        <v>0</v>
      </c>
      <c r="N291" s="519">
        <f t="shared" si="71"/>
        <v>0</v>
      </c>
      <c r="O291" s="519">
        <f t="shared" si="72"/>
        <v>0</v>
      </c>
      <c r="P291" s="506"/>
      <c r="Q291" s="520"/>
      <c r="R291" s="412" t="str">
        <f t="shared" si="73"/>
        <v/>
      </c>
      <c r="S291" s="412" t="str">
        <f t="shared" si="74"/>
        <v/>
      </c>
      <c r="T291" s="427"/>
      <c r="U291" s="429"/>
      <c r="W291" s="6">
        <f>VLOOKUP(A291,'[3]Cartilha Global'!$A:$A,1,FALSE)</f>
        <v>102323</v>
      </c>
    </row>
    <row r="292" spans="1:23" ht="45.75" hidden="1" thickBot="1" x14ac:dyDescent="0.25">
      <c r="A292" s="522">
        <v>102324</v>
      </c>
      <c r="B292" s="512" t="s">
        <v>3144</v>
      </c>
      <c r="C292" s="513" t="s">
        <v>5794</v>
      </c>
      <c r="D292" s="498" t="s">
        <v>171</v>
      </c>
      <c r="E292" s="499">
        <v>16.440000000000001</v>
      </c>
      <c r="F292" s="500">
        <f t="shared" si="75"/>
        <v>20.36</v>
      </c>
      <c r="G292" s="527"/>
      <c r="H292" s="518"/>
      <c r="I292" s="517">
        <f t="shared" si="68"/>
        <v>0</v>
      </c>
      <c r="J292" s="517">
        <f t="shared" si="69"/>
        <v>0</v>
      </c>
      <c r="K292" s="504"/>
      <c r="L292" s="518">
        <f t="shared" si="70"/>
        <v>0</v>
      </c>
      <c r="M292" s="518">
        <f t="shared" si="70"/>
        <v>0</v>
      </c>
      <c r="N292" s="519">
        <f t="shared" si="71"/>
        <v>0</v>
      </c>
      <c r="O292" s="519">
        <f t="shared" si="72"/>
        <v>0</v>
      </c>
      <c r="P292" s="506"/>
      <c r="Q292" s="520"/>
      <c r="R292" s="412" t="str">
        <f t="shared" si="73"/>
        <v/>
      </c>
      <c r="S292" s="412" t="str">
        <f t="shared" si="74"/>
        <v/>
      </c>
      <c r="T292" s="427"/>
      <c r="U292" s="429"/>
      <c r="W292" s="6">
        <f>VLOOKUP(A292,'[3]Cartilha Global'!$A:$A,1,FALSE)</f>
        <v>102324</v>
      </c>
    </row>
    <row r="293" spans="1:23" ht="45.75" hidden="1" thickBot="1" x14ac:dyDescent="0.25">
      <c r="A293" s="522">
        <v>102325</v>
      </c>
      <c r="B293" s="512" t="s">
        <v>3144</v>
      </c>
      <c r="C293" s="513" t="s">
        <v>5795</v>
      </c>
      <c r="D293" s="498" t="s">
        <v>171</v>
      </c>
      <c r="E293" s="499">
        <v>14.96</v>
      </c>
      <c r="F293" s="500">
        <f t="shared" si="75"/>
        <v>18.53</v>
      </c>
      <c r="G293" s="527"/>
      <c r="H293" s="518"/>
      <c r="I293" s="517">
        <f t="shared" si="68"/>
        <v>0</v>
      </c>
      <c r="J293" s="517">
        <f t="shared" si="69"/>
        <v>0</v>
      </c>
      <c r="K293" s="504"/>
      <c r="L293" s="518">
        <f t="shared" si="70"/>
        <v>0</v>
      </c>
      <c r="M293" s="518">
        <f t="shared" si="70"/>
        <v>0</v>
      </c>
      <c r="N293" s="519">
        <f t="shared" si="71"/>
        <v>0</v>
      </c>
      <c r="O293" s="519">
        <f t="shared" si="72"/>
        <v>0</v>
      </c>
      <c r="P293" s="506"/>
      <c r="Q293" s="520"/>
      <c r="R293" s="412" t="str">
        <f t="shared" si="73"/>
        <v/>
      </c>
      <c r="S293" s="412" t="str">
        <f t="shared" si="74"/>
        <v/>
      </c>
      <c r="T293" s="427"/>
      <c r="U293" s="429"/>
      <c r="W293" s="6">
        <f>VLOOKUP(A293,'[3]Cartilha Global'!$A:$A,1,FALSE)</f>
        <v>102325</v>
      </c>
    </row>
    <row r="294" spans="1:23" ht="34.5" hidden="1" thickBot="1" x14ac:dyDescent="0.25">
      <c r="A294" s="522">
        <v>102326</v>
      </c>
      <c r="B294" s="512" t="s">
        <v>3144</v>
      </c>
      <c r="C294" s="513" t="s">
        <v>5796</v>
      </c>
      <c r="D294" s="498" t="s">
        <v>171</v>
      </c>
      <c r="E294" s="499">
        <v>10.82</v>
      </c>
      <c r="F294" s="500">
        <f t="shared" si="75"/>
        <v>13.4</v>
      </c>
      <c r="G294" s="527"/>
      <c r="H294" s="518"/>
      <c r="I294" s="517">
        <f t="shared" si="68"/>
        <v>0</v>
      </c>
      <c r="J294" s="517">
        <f t="shared" si="69"/>
        <v>0</v>
      </c>
      <c r="K294" s="504"/>
      <c r="L294" s="518">
        <f t="shared" si="70"/>
        <v>0</v>
      </c>
      <c r="M294" s="518">
        <f t="shared" si="70"/>
        <v>0</v>
      </c>
      <c r="N294" s="519">
        <f t="shared" si="71"/>
        <v>0</v>
      </c>
      <c r="O294" s="519">
        <f t="shared" si="72"/>
        <v>0</v>
      </c>
      <c r="P294" s="506"/>
      <c r="Q294" s="520"/>
      <c r="R294" s="412" t="str">
        <f t="shared" si="73"/>
        <v/>
      </c>
      <c r="S294" s="412" t="str">
        <f t="shared" si="74"/>
        <v/>
      </c>
      <c r="T294" s="427"/>
      <c r="U294" s="429"/>
      <c r="W294" s="6">
        <f>VLOOKUP(A294,'[3]Cartilha Global'!$A:$A,1,FALSE)</f>
        <v>102326</v>
      </c>
    </row>
    <row r="295" spans="1:23" ht="34.5" hidden="1" thickBot="1" x14ac:dyDescent="0.25">
      <c r="A295" s="522">
        <v>102327</v>
      </c>
      <c r="B295" s="512" t="s">
        <v>3144</v>
      </c>
      <c r="C295" s="513" t="s">
        <v>5797</v>
      </c>
      <c r="D295" s="498" t="s">
        <v>171</v>
      </c>
      <c r="E295" s="499">
        <v>9.19</v>
      </c>
      <c r="F295" s="500">
        <f t="shared" si="75"/>
        <v>11.38</v>
      </c>
      <c r="G295" s="527"/>
      <c r="H295" s="518"/>
      <c r="I295" s="517">
        <f t="shared" si="68"/>
        <v>0</v>
      </c>
      <c r="J295" s="517">
        <f t="shared" si="69"/>
        <v>0</v>
      </c>
      <c r="K295" s="504"/>
      <c r="L295" s="518">
        <f t="shared" si="70"/>
        <v>0</v>
      </c>
      <c r="M295" s="518">
        <f t="shared" si="70"/>
        <v>0</v>
      </c>
      <c r="N295" s="519">
        <f t="shared" si="71"/>
        <v>0</v>
      </c>
      <c r="O295" s="519">
        <f t="shared" si="72"/>
        <v>0</v>
      </c>
      <c r="P295" s="506"/>
      <c r="Q295" s="520"/>
      <c r="R295" s="412" t="str">
        <f t="shared" si="73"/>
        <v/>
      </c>
      <c r="S295" s="412" t="str">
        <f t="shared" si="74"/>
        <v/>
      </c>
      <c r="T295" s="427"/>
      <c r="U295" s="429"/>
      <c r="W295" s="6">
        <f>VLOOKUP(A295,'[3]Cartilha Global'!$A:$A,1,FALSE)</f>
        <v>102327</v>
      </c>
    </row>
    <row r="296" spans="1:23" ht="45.75" hidden="1" thickBot="1" x14ac:dyDescent="0.25">
      <c r="A296" s="522">
        <v>102328</v>
      </c>
      <c r="B296" s="512" t="s">
        <v>3144</v>
      </c>
      <c r="C296" s="513" t="s">
        <v>5798</v>
      </c>
      <c r="D296" s="498" t="s">
        <v>171</v>
      </c>
      <c r="E296" s="499">
        <v>9.07</v>
      </c>
      <c r="F296" s="500">
        <f t="shared" si="75"/>
        <v>11.23</v>
      </c>
      <c r="G296" s="527"/>
      <c r="H296" s="518"/>
      <c r="I296" s="517">
        <f t="shared" si="68"/>
        <v>0</v>
      </c>
      <c r="J296" s="517">
        <f t="shared" si="69"/>
        <v>0</v>
      </c>
      <c r="K296" s="504"/>
      <c r="L296" s="518">
        <f t="shared" si="70"/>
        <v>0</v>
      </c>
      <c r="M296" s="518">
        <f t="shared" si="70"/>
        <v>0</v>
      </c>
      <c r="N296" s="519">
        <f t="shared" si="71"/>
        <v>0</v>
      </c>
      <c r="O296" s="519">
        <f t="shared" si="72"/>
        <v>0</v>
      </c>
      <c r="P296" s="506"/>
      <c r="Q296" s="520"/>
      <c r="R296" s="412" t="str">
        <f t="shared" si="73"/>
        <v/>
      </c>
      <c r="S296" s="412" t="str">
        <f t="shared" si="74"/>
        <v/>
      </c>
      <c r="T296" s="427"/>
      <c r="U296" s="429"/>
      <c r="W296" s="6">
        <f>VLOOKUP(A296,'[3]Cartilha Global'!$A:$A,1,FALSE)</f>
        <v>102328</v>
      </c>
    </row>
    <row r="297" spans="1:23" ht="45.75" hidden="1" thickBot="1" x14ac:dyDescent="0.25">
      <c r="A297" s="522">
        <v>102329</v>
      </c>
      <c r="B297" s="512" t="s">
        <v>3144</v>
      </c>
      <c r="C297" s="513" t="s">
        <v>5799</v>
      </c>
      <c r="D297" s="498" t="s">
        <v>171</v>
      </c>
      <c r="E297" s="499">
        <v>8.26</v>
      </c>
      <c r="F297" s="500">
        <f t="shared" si="75"/>
        <v>10.23</v>
      </c>
      <c r="G297" s="527"/>
      <c r="H297" s="518"/>
      <c r="I297" s="517">
        <f t="shared" si="68"/>
        <v>0</v>
      </c>
      <c r="J297" s="517">
        <f t="shared" si="69"/>
        <v>0</v>
      </c>
      <c r="K297" s="504"/>
      <c r="L297" s="518">
        <f t="shared" si="70"/>
        <v>0</v>
      </c>
      <c r="M297" s="518">
        <f t="shared" si="70"/>
        <v>0</v>
      </c>
      <c r="N297" s="519">
        <f t="shared" si="71"/>
        <v>0</v>
      </c>
      <c r="O297" s="519">
        <f t="shared" si="72"/>
        <v>0</v>
      </c>
      <c r="P297" s="506"/>
      <c r="Q297" s="520"/>
      <c r="R297" s="412" t="str">
        <f t="shared" si="73"/>
        <v/>
      </c>
      <c r="S297" s="412" t="str">
        <f t="shared" si="74"/>
        <v/>
      </c>
      <c r="T297" s="427"/>
      <c r="U297" s="429"/>
      <c r="W297" s="6">
        <f>VLOOKUP(A297,'[3]Cartilha Global'!$A:$A,1,FALSE)</f>
        <v>102329</v>
      </c>
    </row>
    <row r="298" spans="1:23" ht="34.5" hidden="1" thickBot="1" x14ac:dyDescent="0.25">
      <c r="A298" s="522">
        <v>90082</v>
      </c>
      <c r="B298" s="512" t="s">
        <v>3144</v>
      </c>
      <c r="C298" s="513" t="s">
        <v>5478</v>
      </c>
      <c r="D298" s="498" t="s">
        <v>171</v>
      </c>
      <c r="E298" s="499">
        <v>11.48</v>
      </c>
      <c r="F298" s="500">
        <f t="shared" si="75"/>
        <v>14.22</v>
      </c>
      <c r="G298" s="527"/>
      <c r="H298" s="518"/>
      <c r="I298" s="517">
        <f t="shared" si="68"/>
        <v>0</v>
      </c>
      <c r="J298" s="517">
        <f t="shared" si="69"/>
        <v>0</v>
      </c>
      <c r="K298" s="504"/>
      <c r="L298" s="518">
        <f t="shared" si="70"/>
        <v>0</v>
      </c>
      <c r="M298" s="518">
        <f t="shared" si="70"/>
        <v>0</v>
      </c>
      <c r="N298" s="519">
        <f t="shared" si="71"/>
        <v>0</v>
      </c>
      <c r="O298" s="519">
        <f t="shared" si="72"/>
        <v>0</v>
      </c>
      <c r="P298" s="506"/>
      <c r="Q298" s="520"/>
      <c r="R298" s="412" t="str">
        <f t="shared" si="73"/>
        <v/>
      </c>
      <c r="S298" s="412" t="str">
        <f t="shared" si="74"/>
        <v/>
      </c>
      <c r="T298" s="427"/>
      <c r="U298" s="429"/>
      <c r="W298" s="6">
        <f>VLOOKUP(A298,'[3]Cartilha Global'!$A:$A,1,FALSE)</f>
        <v>90082</v>
      </c>
    </row>
    <row r="299" spans="1:23" ht="45.75" hidden="1" thickBot="1" x14ac:dyDescent="0.25">
      <c r="A299" s="522">
        <v>90084</v>
      </c>
      <c r="B299" s="512" t="s">
        <v>3144</v>
      </c>
      <c r="C299" s="513" t="s">
        <v>5479</v>
      </c>
      <c r="D299" s="498" t="s">
        <v>171</v>
      </c>
      <c r="E299" s="499">
        <v>11.13</v>
      </c>
      <c r="F299" s="500">
        <f t="shared" si="75"/>
        <v>13.78</v>
      </c>
      <c r="G299" s="527"/>
      <c r="H299" s="518"/>
      <c r="I299" s="517">
        <f t="shared" si="68"/>
        <v>0</v>
      </c>
      <c r="J299" s="517">
        <f t="shared" si="69"/>
        <v>0</v>
      </c>
      <c r="K299" s="504"/>
      <c r="L299" s="518">
        <f t="shared" ref="L299:M318" si="76">G299</f>
        <v>0</v>
      </c>
      <c r="M299" s="518">
        <f t="shared" si="76"/>
        <v>0</v>
      </c>
      <c r="N299" s="519">
        <f t="shared" si="71"/>
        <v>0</v>
      </c>
      <c r="O299" s="519">
        <f t="shared" si="72"/>
        <v>0</v>
      </c>
      <c r="P299" s="506"/>
      <c r="Q299" s="520"/>
      <c r="R299" s="412" t="str">
        <f t="shared" si="73"/>
        <v/>
      </c>
      <c r="S299" s="412" t="str">
        <f t="shared" si="74"/>
        <v/>
      </c>
      <c r="T299" s="427"/>
      <c r="U299" s="429"/>
      <c r="W299" s="6">
        <f>VLOOKUP(A299,'[3]Cartilha Global'!$A:$A,1,FALSE)</f>
        <v>90084</v>
      </c>
    </row>
    <row r="300" spans="1:23" ht="45.75" hidden="1" thickBot="1" x14ac:dyDescent="0.25">
      <c r="A300" s="522">
        <v>90086</v>
      </c>
      <c r="B300" s="512" t="s">
        <v>3144</v>
      </c>
      <c r="C300" s="513" t="s">
        <v>5480</v>
      </c>
      <c r="D300" s="498" t="s">
        <v>171</v>
      </c>
      <c r="E300" s="499">
        <v>10.51</v>
      </c>
      <c r="F300" s="500">
        <f t="shared" si="75"/>
        <v>13.02</v>
      </c>
      <c r="G300" s="527"/>
      <c r="H300" s="518"/>
      <c r="I300" s="517">
        <f t="shared" si="68"/>
        <v>0</v>
      </c>
      <c r="J300" s="517">
        <f t="shared" si="69"/>
        <v>0</v>
      </c>
      <c r="K300" s="504"/>
      <c r="L300" s="518">
        <f t="shared" si="76"/>
        <v>0</v>
      </c>
      <c r="M300" s="518">
        <f t="shared" si="76"/>
        <v>0</v>
      </c>
      <c r="N300" s="519">
        <f t="shared" si="71"/>
        <v>0</v>
      </c>
      <c r="O300" s="519">
        <f t="shared" si="72"/>
        <v>0</v>
      </c>
      <c r="P300" s="506"/>
      <c r="Q300" s="520"/>
      <c r="R300" s="412" t="str">
        <f t="shared" si="73"/>
        <v/>
      </c>
      <c r="S300" s="412" t="str">
        <f t="shared" si="74"/>
        <v/>
      </c>
      <c r="T300" s="427"/>
      <c r="U300" s="429"/>
      <c r="W300" s="6">
        <f>VLOOKUP(A300,'[3]Cartilha Global'!$A:$A,1,FALSE)</f>
        <v>90086</v>
      </c>
    </row>
    <row r="301" spans="1:23" ht="45.75" hidden="1" thickBot="1" x14ac:dyDescent="0.25">
      <c r="A301" s="522">
        <v>90087</v>
      </c>
      <c r="B301" s="512" t="s">
        <v>3144</v>
      </c>
      <c r="C301" s="513" t="s">
        <v>5481</v>
      </c>
      <c r="D301" s="498" t="s">
        <v>171</v>
      </c>
      <c r="E301" s="499">
        <v>9.65</v>
      </c>
      <c r="F301" s="500">
        <f t="shared" si="75"/>
        <v>11.95</v>
      </c>
      <c r="G301" s="527"/>
      <c r="H301" s="518"/>
      <c r="I301" s="517">
        <f t="shared" si="68"/>
        <v>0</v>
      </c>
      <c r="J301" s="517">
        <f t="shared" si="69"/>
        <v>0</v>
      </c>
      <c r="K301" s="504"/>
      <c r="L301" s="518">
        <f t="shared" si="76"/>
        <v>0</v>
      </c>
      <c r="M301" s="518">
        <f t="shared" si="76"/>
        <v>0</v>
      </c>
      <c r="N301" s="519">
        <f t="shared" si="71"/>
        <v>0</v>
      </c>
      <c r="O301" s="519">
        <f t="shared" si="72"/>
        <v>0</v>
      </c>
      <c r="P301" s="506"/>
      <c r="Q301" s="520"/>
      <c r="R301" s="412" t="str">
        <f t="shared" si="73"/>
        <v/>
      </c>
      <c r="S301" s="412" t="str">
        <f t="shared" si="74"/>
        <v/>
      </c>
      <c r="T301" s="427"/>
      <c r="U301" s="429"/>
      <c r="W301" s="6">
        <f>VLOOKUP(A301,'[3]Cartilha Global'!$A:$A,1,FALSE)</f>
        <v>90087</v>
      </c>
    </row>
    <row r="302" spans="1:23" ht="45.75" hidden="1" thickBot="1" x14ac:dyDescent="0.25">
      <c r="A302" s="522">
        <v>90090</v>
      </c>
      <c r="B302" s="512" t="s">
        <v>3144</v>
      </c>
      <c r="C302" s="513" t="s">
        <v>5482</v>
      </c>
      <c r="D302" s="498" t="s">
        <v>171</v>
      </c>
      <c r="E302" s="499">
        <v>9.4499999999999993</v>
      </c>
      <c r="F302" s="500">
        <f t="shared" si="75"/>
        <v>11.7</v>
      </c>
      <c r="G302" s="527"/>
      <c r="H302" s="518"/>
      <c r="I302" s="517">
        <f t="shared" si="68"/>
        <v>0</v>
      </c>
      <c r="J302" s="517">
        <f t="shared" si="69"/>
        <v>0</v>
      </c>
      <c r="K302" s="504"/>
      <c r="L302" s="518">
        <f t="shared" si="76"/>
        <v>0</v>
      </c>
      <c r="M302" s="518">
        <f t="shared" si="76"/>
        <v>0</v>
      </c>
      <c r="N302" s="519">
        <f t="shared" si="71"/>
        <v>0</v>
      </c>
      <c r="O302" s="519">
        <f t="shared" si="72"/>
        <v>0</v>
      </c>
      <c r="P302" s="506"/>
      <c r="Q302" s="520"/>
      <c r="R302" s="412" t="str">
        <f t="shared" si="73"/>
        <v/>
      </c>
      <c r="S302" s="412" t="str">
        <f t="shared" si="74"/>
        <v/>
      </c>
      <c r="T302" s="427"/>
      <c r="U302" s="429"/>
      <c r="W302" s="6">
        <f>VLOOKUP(A302,'[3]Cartilha Global'!$A:$A,1,FALSE)</f>
        <v>90090</v>
      </c>
    </row>
    <row r="303" spans="1:23" ht="34.5" hidden="1" thickBot="1" x14ac:dyDescent="0.25">
      <c r="A303" s="522">
        <v>90091</v>
      </c>
      <c r="B303" s="512" t="s">
        <v>3144</v>
      </c>
      <c r="C303" s="513" t="s">
        <v>5483</v>
      </c>
      <c r="D303" s="498" t="s">
        <v>171</v>
      </c>
      <c r="E303" s="499">
        <v>6.21</v>
      </c>
      <c r="F303" s="500">
        <f t="shared" si="75"/>
        <v>7.69</v>
      </c>
      <c r="G303" s="527"/>
      <c r="H303" s="518"/>
      <c r="I303" s="517">
        <f t="shared" si="68"/>
        <v>0</v>
      </c>
      <c r="J303" s="517">
        <f t="shared" si="69"/>
        <v>0</v>
      </c>
      <c r="K303" s="504"/>
      <c r="L303" s="518">
        <f t="shared" si="76"/>
        <v>0</v>
      </c>
      <c r="M303" s="518">
        <f t="shared" si="76"/>
        <v>0</v>
      </c>
      <c r="N303" s="519">
        <f t="shared" si="71"/>
        <v>0</v>
      </c>
      <c r="O303" s="519">
        <f t="shared" si="72"/>
        <v>0</v>
      </c>
      <c r="P303" s="506"/>
      <c r="Q303" s="520"/>
      <c r="R303" s="412" t="str">
        <f t="shared" si="73"/>
        <v/>
      </c>
      <c r="S303" s="412" t="str">
        <f t="shared" si="74"/>
        <v/>
      </c>
      <c r="T303" s="427"/>
      <c r="U303" s="429"/>
      <c r="W303" s="6">
        <f>VLOOKUP(A303,'[3]Cartilha Global'!$A:$A,1,FALSE)</f>
        <v>90091</v>
      </c>
    </row>
    <row r="304" spans="1:23" ht="45.75" hidden="1" thickBot="1" x14ac:dyDescent="0.25">
      <c r="A304" s="522">
        <v>90092</v>
      </c>
      <c r="B304" s="512" t="s">
        <v>3144</v>
      </c>
      <c r="C304" s="513" t="s">
        <v>5484</v>
      </c>
      <c r="D304" s="498" t="s">
        <v>171</v>
      </c>
      <c r="E304" s="499">
        <v>6.13</v>
      </c>
      <c r="F304" s="500">
        <f t="shared" si="75"/>
        <v>7.59</v>
      </c>
      <c r="G304" s="527"/>
      <c r="H304" s="518"/>
      <c r="I304" s="517">
        <f t="shared" si="68"/>
        <v>0</v>
      </c>
      <c r="J304" s="517">
        <f t="shared" si="69"/>
        <v>0</v>
      </c>
      <c r="K304" s="504"/>
      <c r="L304" s="518">
        <f t="shared" si="76"/>
        <v>0</v>
      </c>
      <c r="M304" s="518">
        <f t="shared" si="76"/>
        <v>0</v>
      </c>
      <c r="N304" s="519">
        <f t="shared" si="71"/>
        <v>0</v>
      </c>
      <c r="O304" s="519">
        <f t="shared" si="72"/>
        <v>0</v>
      </c>
      <c r="P304" s="506"/>
      <c r="Q304" s="520"/>
      <c r="R304" s="412" t="str">
        <f t="shared" si="73"/>
        <v/>
      </c>
      <c r="S304" s="412" t="str">
        <f t="shared" si="74"/>
        <v/>
      </c>
      <c r="T304" s="427"/>
      <c r="U304" s="429"/>
      <c r="W304" s="6">
        <f>VLOOKUP(A304,'[3]Cartilha Global'!$A:$A,1,FALSE)</f>
        <v>90092</v>
      </c>
    </row>
    <row r="305" spans="1:23" ht="45.75" hidden="1" thickBot="1" x14ac:dyDescent="0.25">
      <c r="A305" s="522">
        <v>90094</v>
      </c>
      <c r="B305" s="512" t="s">
        <v>3144</v>
      </c>
      <c r="C305" s="513" t="s">
        <v>5485</v>
      </c>
      <c r="D305" s="498" t="s">
        <v>171</v>
      </c>
      <c r="E305" s="499">
        <v>5.8</v>
      </c>
      <c r="F305" s="500">
        <f t="shared" si="75"/>
        <v>7.18</v>
      </c>
      <c r="G305" s="527"/>
      <c r="H305" s="518"/>
      <c r="I305" s="517">
        <f t="shared" si="68"/>
        <v>0</v>
      </c>
      <c r="J305" s="517">
        <f t="shared" si="69"/>
        <v>0</v>
      </c>
      <c r="K305" s="504"/>
      <c r="L305" s="518">
        <f t="shared" si="76"/>
        <v>0</v>
      </c>
      <c r="M305" s="518">
        <f t="shared" si="76"/>
        <v>0</v>
      </c>
      <c r="N305" s="519">
        <f t="shared" si="71"/>
        <v>0</v>
      </c>
      <c r="O305" s="519">
        <f t="shared" si="72"/>
        <v>0</v>
      </c>
      <c r="P305" s="506"/>
      <c r="Q305" s="520"/>
      <c r="R305" s="412" t="str">
        <f t="shared" si="73"/>
        <v/>
      </c>
      <c r="S305" s="412" t="str">
        <f t="shared" si="74"/>
        <v/>
      </c>
      <c r="T305" s="427"/>
      <c r="U305" s="429"/>
      <c r="W305" s="6">
        <f>VLOOKUP(A305,'[3]Cartilha Global'!$A:$A,1,FALSE)</f>
        <v>90094</v>
      </c>
    </row>
    <row r="306" spans="1:23" ht="45.75" hidden="1" thickBot="1" x14ac:dyDescent="0.25">
      <c r="A306" s="522">
        <v>90095</v>
      </c>
      <c r="B306" s="512" t="s">
        <v>3144</v>
      </c>
      <c r="C306" s="513" t="s">
        <v>5486</v>
      </c>
      <c r="D306" s="498" t="s">
        <v>171</v>
      </c>
      <c r="E306" s="499">
        <v>5.31</v>
      </c>
      <c r="F306" s="500">
        <f t="shared" si="75"/>
        <v>6.58</v>
      </c>
      <c r="G306" s="527"/>
      <c r="H306" s="518"/>
      <c r="I306" s="517">
        <f t="shared" si="68"/>
        <v>0</v>
      </c>
      <c r="J306" s="517">
        <f t="shared" si="69"/>
        <v>0</v>
      </c>
      <c r="K306" s="504"/>
      <c r="L306" s="518">
        <f t="shared" si="76"/>
        <v>0</v>
      </c>
      <c r="M306" s="518">
        <f t="shared" si="76"/>
        <v>0</v>
      </c>
      <c r="N306" s="519">
        <f t="shared" si="71"/>
        <v>0</v>
      </c>
      <c r="O306" s="519">
        <f t="shared" si="72"/>
        <v>0</v>
      </c>
      <c r="P306" s="506"/>
      <c r="Q306" s="520"/>
      <c r="R306" s="412" t="str">
        <f t="shared" si="73"/>
        <v/>
      </c>
      <c r="S306" s="412" t="str">
        <f t="shared" si="74"/>
        <v/>
      </c>
      <c r="T306" s="427"/>
      <c r="U306" s="429"/>
      <c r="W306" s="6">
        <f>VLOOKUP(A306,'[3]Cartilha Global'!$A:$A,1,FALSE)</f>
        <v>90095</v>
      </c>
    </row>
    <row r="307" spans="1:23" ht="45.75" hidden="1" thickBot="1" x14ac:dyDescent="0.25">
      <c r="A307" s="522">
        <v>90098</v>
      </c>
      <c r="B307" s="512" t="s">
        <v>3144</v>
      </c>
      <c r="C307" s="513" t="s">
        <v>5487</v>
      </c>
      <c r="D307" s="498" t="s">
        <v>171</v>
      </c>
      <c r="E307" s="499">
        <v>5.22</v>
      </c>
      <c r="F307" s="500">
        <f t="shared" si="75"/>
        <v>6.46</v>
      </c>
      <c r="G307" s="527"/>
      <c r="H307" s="518"/>
      <c r="I307" s="517">
        <f t="shared" si="68"/>
        <v>0</v>
      </c>
      <c r="J307" s="517">
        <f t="shared" si="69"/>
        <v>0</v>
      </c>
      <c r="K307" s="504"/>
      <c r="L307" s="518">
        <f t="shared" si="76"/>
        <v>0</v>
      </c>
      <c r="M307" s="518">
        <f t="shared" si="76"/>
        <v>0</v>
      </c>
      <c r="N307" s="519">
        <f t="shared" si="71"/>
        <v>0</v>
      </c>
      <c r="O307" s="519">
        <f t="shared" si="72"/>
        <v>0</v>
      </c>
      <c r="P307" s="506"/>
      <c r="Q307" s="520"/>
      <c r="R307" s="412" t="str">
        <f t="shared" si="73"/>
        <v/>
      </c>
      <c r="S307" s="412" t="str">
        <f t="shared" si="74"/>
        <v/>
      </c>
      <c r="T307" s="427"/>
      <c r="U307" s="429"/>
      <c r="W307" s="6">
        <f>VLOOKUP(A307,'[3]Cartilha Global'!$A:$A,1,FALSE)</f>
        <v>90098</v>
      </c>
    </row>
    <row r="308" spans="1:23" ht="34.5" hidden="1" thickBot="1" x14ac:dyDescent="0.25">
      <c r="A308" s="522">
        <v>90099</v>
      </c>
      <c r="B308" s="512" t="s">
        <v>3144</v>
      </c>
      <c r="C308" s="513" t="s">
        <v>5488</v>
      </c>
      <c r="D308" s="498" t="s">
        <v>171</v>
      </c>
      <c r="E308" s="499">
        <v>15.68</v>
      </c>
      <c r="F308" s="500">
        <f t="shared" si="75"/>
        <v>19.420000000000002</v>
      </c>
      <c r="G308" s="527"/>
      <c r="H308" s="518"/>
      <c r="I308" s="517">
        <f t="shared" si="68"/>
        <v>0</v>
      </c>
      <c r="J308" s="517">
        <f t="shared" si="69"/>
        <v>0</v>
      </c>
      <c r="K308" s="504"/>
      <c r="L308" s="518">
        <f t="shared" si="76"/>
        <v>0</v>
      </c>
      <c r="M308" s="518">
        <f t="shared" si="76"/>
        <v>0</v>
      </c>
      <c r="N308" s="519">
        <f t="shared" si="71"/>
        <v>0</v>
      </c>
      <c r="O308" s="519">
        <f t="shared" si="72"/>
        <v>0</v>
      </c>
      <c r="P308" s="506"/>
      <c r="Q308" s="520"/>
      <c r="R308" s="412" t="str">
        <f t="shared" si="73"/>
        <v/>
      </c>
      <c r="S308" s="412" t="str">
        <f t="shared" si="74"/>
        <v/>
      </c>
      <c r="T308" s="427"/>
      <c r="U308" s="429"/>
      <c r="W308" s="6">
        <f>VLOOKUP(A308,'[3]Cartilha Global'!$A:$A,1,FALSE)</f>
        <v>90099</v>
      </c>
    </row>
    <row r="309" spans="1:23" ht="34.5" hidden="1" thickBot="1" x14ac:dyDescent="0.25">
      <c r="A309" s="522">
        <v>90100</v>
      </c>
      <c r="B309" s="512" t="s">
        <v>3144</v>
      </c>
      <c r="C309" s="513" t="s">
        <v>5489</v>
      </c>
      <c r="D309" s="498" t="s">
        <v>171</v>
      </c>
      <c r="E309" s="499">
        <v>13.32</v>
      </c>
      <c r="F309" s="500">
        <f t="shared" si="75"/>
        <v>16.5</v>
      </c>
      <c r="G309" s="527"/>
      <c r="H309" s="518"/>
      <c r="I309" s="517">
        <f t="shared" ref="I309:I372" si="77">IF(ISBLANK(E309),0,ROUND(F309*G309,2))</f>
        <v>0</v>
      </c>
      <c r="J309" s="517">
        <f t="shared" ref="J309:J372" si="78">IF(ISBLANK(G309),0,ROUND(G309*H309,2))</f>
        <v>0</v>
      </c>
      <c r="K309" s="504"/>
      <c r="L309" s="518">
        <f t="shared" si="76"/>
        <v>0</v>
      </c>
      <c r="M309" s="518">
        <f t="shared" si="76"/>
        <v>0</v>
      </c>
      <c r="N309" s="519">
        <f t="shared" ref="N309:N372" si="79">IF(ISBLANK(E309),0,ROUND(F309*L309,2))</f>
        <v>0</v>
      </c>
      <c r="O309" s="519">
        <f t="shared" ref="O309:O372" si="80">IF(ISBLANK(L309),0,ROUND(L309*M309,2))</f>
        <v>0</v>
      </c>
      <c r="P309" s="506"/>
      <c r="Q309" s="520"/>
      <c r="R309" s="412" t="str">
        <f t="shared" ref="R309:R372" si="81">IF(Q309="X","x",IF(Q309="xx","x",IF(O309&gt;0,"x","")))</f>
        <v/>
      </c>
      <c r="S309" s="412" t="str">
        <f t="shared" si="74"/>
        <v/>
      </c>
      <c r="T309" s="427"/>
      <c r="U309" s="429"/>
      <c r="W309" s="6">
        <f>VLOOKUP(A309,'[3]Cartilha Global'!$A:$A,1,FALSE)</f>
        <v>90100</v>
      </c>
    </row>
    <row r="310" spans="1:23" ht="45.75" hidden="1" thickBot="1" x14ac:dyDescent="0.25">
      <c r="A310" s="522">
        <v>90101</v>
      </c>
      <c r="B310" s="512" t="s">
        <v>3144</v>
      </c>
      <c r="C310" s="513" t="s">
        <v>5490</v>
      </c>
      <c r="D310" s="498" t="s">
        <v>171</v>
      </c>
      <c r="E310" s="499">
        <v>13.16</v>
      </c>
      <c r="F310" s="500">
        <f t="shared" si="75"/>
        <v>16.3</v>
      </c>
      <c r="G310" s="527"/>
      <c r="H310" s="518"/>
      <c r="I310" s="517">
        <f t="shared" si="77"/>
        <v>0</v>
      </c>
      <c r="J310" s="517">
        <f t="shared" si="78"/>
        <v>0</v>
      </c>
      <c r="K310" s="504"/>
      <c r="L310" s="518">
        <f t="shared" si="76"/>
        <v>0</v>
      </c>
      <c r="M310" s="518">
        <f t="shared" si="76"/>
        <v>0</v>
      </c>
      <c r="N310" s="519">
        <f t="shared" si="79"/>
        <v>0</v>
      </c>
      <c r="O310" s="519">
        <f t="shared" si="80"/>
        <v>0</v>
      </c>
      <c r="P310" s="506"/>
      <c r="Q310" s="520"/>
      <c r="R310" s="412" t="str">
        <f t="shared" si="81"/>
        <v/>
      </c>
      <c r="S310" s="412" t="str">
        <f t="shared" si="74"/>
        <v/>
      </c>
      <c r="T310" s="427"/>
      <c r="U310" s="429"/>
      <c r="W310" s="6">
        <f>VLOOKUP(A310,'[3]Cartilha Global'!$A:$A,1,FALSE)</f>
        <v>90101</v>
      </c>
    </row>
    <row r="311" spans="1:23" ht="45.75" hidden="1" thickBot="1" x14ac:dyDescent="0.25">
      <c r="A311" s="522">
        <v>90102</v>
      </c>
      <c r="B311" s="512" t="s">
        <v>3144</v>
      </c>
      <c r="C311" s="513" t="s">
        <v>5491</v>
      </c>
      <c r="D311" s="498" t="s">
        <v>171</v>
      </c>
      <c r="E311" s="499">
        <v>11.97</v>
      </c>
      <c r="F311" s="500">
        <f t="shared" si="75"/>
        <v>14.82</v>
      </c>
      <c r="G311" s="527"/>
      <c r="H311" s="518"/>
      <c r="I311" s="517">
        <f t="shared" si="77"/>
        <v>0</v>
      </c>
      <c r="J311" s="517">
        <f t="shared" si="78"/>
        <v>0</v>
      </c>
      <c r="K311" s="504"/>
      <c r="L311" s="518">
        <f t="shared" si="76"/>
        <v>0</v>
      </c>
      <c r="M311" s="518">
        <f t="shared" si="76"/>
        <v>0</v>
      </c>
      <c r="N311" s="519">
        <f t="shared" si="79"/>
        <v>0</v>
      </c>
      <c r="O311" s="519">
        <f t="shared" si="80"/>
        <v>0</v>
      </c>
      <c r="P311" s="506"/>
      <c r="Q311" s="520"/>
      <c r="R311" s="412" t="str">
        <f t="shared" si="81"/>
        <v/>
      </c>
      <c r="S311" s="412" t="str">
        <f t="shared" si="74"/>
        <v/>
      </c>
      <c r="T311" s="427"/>
      <c r="U311" s="429"/>
      <c r="W311" s="6">
        <f>VLOOKUP(A311,'[3]Cartilha Global'!$A:$A,1,FALSE)</f>
        <v>90102</v>
      </c>
    </row>
    <row r="312" spans="1:23" ht="45.75" hidden="1" thickBot="1" x14ac:dyDescent="0.25">
      <c r="A312" s="522">
        <v>90105</v>
      </c>
      <c r="B312" s="512" t="s">
        <v>3144</v>
      </c>
      <c r="C312" s="513" t="s">
        <v>5492</v>
      </c>
      <c r="D312" s="498" t="s">
        <v>171</v>
      </c>
      <c r="E312" s="499">
        <v>8.64</v>
      </c>
      <c r="F312" s="500">
        <f t="shared" si="75"/>
        <v>10.7</v>
      </c>
      <c r="G312" s="527"/>
      <c r="H312" s="518"/>
      <c r="I312" s="517">
        <f t="shared" si="77"/>
        <v>0</v>
      </c>
      <c r="J312" s="517">
        <f t="shared" si="78"/>
        <v>0</v>
      </c>
      <c r="K312" s="504"/>
      <c r="L312" s="518">
        <f t="shared" si="76"/>
        <v>0</v>
      </c>
      <c r="M312" s="518">
        <f t="shared" si="76"/>
        <v>0</v>
      </c>
      <c r="N312" s="519">
        <f t="shared" si="79"/>
        <v>0</v>
      </c>
      <c r="O312" s="519">
        <f t="shared" si="80"/>
        <v>0</v>
      </c>
      <c r="P312" s="506"/>
      <c r="Q312" s="520"/>
      <c r="R312" s="412" t="str">
        <f t="shared" si="81"/>
        <v/>
      </c>
      <c r="S312" s="412" t="str">
        <f t="shared" si="74"/>
        <v/>
      </c>
      <c r="T312" s="427"/>
      <c r="U312" s="429"/>
      <c r="W312" s="6">
        <f>VLOOKUP(A312,'[3]Cartilha Global'!$A:$A,1,FALSE)</f>
        <v>90105</v>
      </c>
    </row>
    <row r="313" spans="1:23" ht="45.75" hidden="1" thickBot="1" x14ac:dyDescent="0.25">
      <c r="A313" s="522">
        <v>90106</v>
      </c>
      <c r="B313" s="512" t="s">
        <v>3144</v>
      </c>
      <c r="C313" s="513" t="s">
        <v>5493</v>
      </c>
      <c r="D313" s="498" t="s">
        <v>171</v>
      </c>
      <c r="E313" s="499">
        <v>7.36</v>
      </c>
      <c r="F313" s="500">
        <f t="shared" si="75"/>
        <v>9.11</v>
      </c>
      <c r="G313" s="527"/>
      <c r="H313" s="518"/>
      <c r="I313" s="517">
        <f t="shared" si="77"/>
        <v>0</v>
      </c>
      <c r="J313" s="517">
        <f t="shared" si="78"/>
        <v>0</v>
      </c>
      <c r="K313" s="504"/>
      <c r="L313" s="518">
        <f t="shared" si="76"/>
        <v>0</v>
      </c>
      <c r="M313" s="518">
        <f t="shared" si="76"/>
        <v>0</v>
      </c>
      <c r="N313" s="519">
        <f t="shared" si="79"/>
        <v>0</v>
      </c>
      <c r="O313" s="519">
        <f t="shared" si="80"/>
        <v>0</v>
      </c>
      <c r="P313" s="506"/>
      <c r="Q313" s="520"/>
      <c r="R313" s="412" t="str">
        <f t="shared" si="81"/>
        <v/>
      </c>
      <c r="S313" s="412" t="str">
        <f t="shared" si="74"/>
        <v/>
      </c>
      <c r="T313" s="427"/>
      <c r="U313" s="429"/>
      <c r="W313" s="6">
        <f>VLOOKUP(A313,'[3]Cartilha Global'!$A:$A,1,FALSE)</f>
        <v>90106</v>
      </c>
    </row>
    <row r="314" spans="1:23" ht="45.75" hidden="1" thickBot="1" x14ac:dyDescent="0.25">
      <c r="A314" s="522">
        <v>90107</v>
      </c>
      <c r="B314" s="512" t="s">
        <v>3144</v>
      </c>
      <c r="C314" s="513" t="s">
        <v>5494</v>
      </c>
      <c r="D314" s="498" t="s">
        <v>171</v>
      </c>
      <c r="E314" s="499">
        <v>7.26</v>
      </c>
      <c r="F314" s="500">
        <f t="shared" si="75"/>
        <v>8.99</v>
      </c>
      <c r="G314" s="527"/>
      <c r="H314" s="518"/>
      <c r="I314" s="517">
        <f t="shared" si="77"/>
        <v>0</v>
      </c>
      <c r="J314" s="517">
        <f t="shared" si="78"/>
        <v>0</v>
      </c>
      <c r="K314" s="504"/>
      <c r="L314" s="518">
        <f t="shared" si="76"/>
        <v>0</v>
      </c>
      <c r="M314" s="518">
        <f t="shared" si="76"/>
        <v>0</v>
      </c>
      <c r="N314" s="519">
        <f t="shared" si="79"/>
        <v>0</v>
      </c>
      <c r="O314" s="519">
        <f t="shared" si="80"/>
        <v>0</v>
      </c>
      <c r="P314" s="506"/>
      <c r="Q314" s="520"/>
      <c r="R314" s="412" t="str">
        <f t="shared" si="81"/>
        <v/>
      </c>
      <c r="S314" s="412" t="str">
        <f t="shared" si="74"/>
        <v/>
      </c>
      <c r="T314" s="427"/>
      <c r="U314" s="429"/>
      <c r="W314" s="6">
        <f>VLOOKUP(A314,'[3]Cartilha Global'!$A:$A,1,FALSE)</f>
        <v>90107</v>
      </c>
    </row>
    <row r="315" spans="1:23" ht="45.75" hidden="1" thickBot="1" x14ac:dyDescent="0.25">
      <c r="A315" s="522">
        <v>90108</v>
      </c>
      <c r="B315" s="512" t="s">
        <v>3144</v>
      </c>
      <c r="C315" s="513" t="s">
        <v>5495</v>
      </c>
      <c r="D315" s="498" t="s">
        <v>171</v>
      </c>
      <c r="E315" s="499">
        <v>6.6</v>
      </c>
      <c r="F315" s="500">
        <f t="shared" si="75"/>
        <v>8.17</v>
      </c>
      <c r="G315" s="527"/>
      <c r="H315" s="518"/>
      <c r="I315" s="517">
        <f t="shared" si="77"/>
        <v>0</v>
      </c>
      <c r="J315" s="517">
        <f t="shared" si="78"/>
        <v>0</v>
      </c>
      <c r="K315" s="504"/>
      <c r="L315" s="518">
        <f t="shared" si="76"/>
        <v>0</v>
      </c>
      <c r="M315" s="518">
        <f t="shared" si="76"/>
        <v>0</v>
      </c>
      <c r="N315" s="519">
        <f t="shared" si="79"/>
        <v>0</v>
      </c>
      <c r="O315" s="519">
        <f t="shared" si="80"/>
        <v>0</v>
      </c>
      <c r="P315" s="506"/>
      <c r="Q315" s="520"/>
      <c r="R315" s="412" t="str">
        <f t="shared" si="81"/>
        <v/>
      </c>
      <c r="S315" s="412" t="str">
        <f t="shared" si="74"/>
        <v/>
      </c>
      <c r="T315" s="427"/>
      <c r="U315" s="429"/>
      <c r="W315" s="6">
        <f>VLOOKUP(A315,'[3]Cartilha Global'!$A:$A,1,FALSE)</f>
        <v>90108</v>
      </c>
    </row>
    <row r="316" spans="1:23" ht="23.25" hidden="1" thickBot="1" x14ac:dyDescent="0.25">
      <c r="A316" s="522">
        <v>96520</v>
      </c>
      <c r="B316" s="512" t="s">
        <v>3144</v>
      </c>
      <c r="C316" s="513" t="s">
        <v>2596</v>
      </c>
      <c r="D316" s="498" t="s">
        <v>171</v>
      </c>
      <c r="E316" s="499">
        <v>105.41</v>
      </c>
      <c r="F316" s="500">
        <f t="shared" si="75"/>
        <v>130.54</v>
      </c>
      <c r="G316" s="527"/>
      <c r="H316" s="518"/>
      <c r="I316" s="517">
        <f t="shared" si="77"/>
        <v>0</v>
      </c>
      <c r="J316" s="517">
        <f t="shared" si="78"/>
        <v>0</v>
      </c>
      <c r="K316" s="504"/>
      <c r="L316" s="518">
        <f t="shared" si="76"/>
        <v>0</v>
      </c>
      <c r="M316" s="518">
        <f t="shared" si="76"/>
        <v>0</v>
      </c>
      <c r="N316" s="519">
        <f t="shared" si="79"/>
        <v>0</v>
      </c>
      <c r="O316" s="519">
        <f t="shared" si="80"/>
        <v>0</v>
      </c>
      <c r="P316" s="506"/>
      <c r="Q316" s="520"/>
      <c r="R316" s="412" t="str">
        <f t="shared" si="81"/>
        <v/>
      </c>
      <c r="S316" s="412" t="str">
        <f t="shared" si="74"/>
        <v/>
      </c>
      <c r="T316" s="427"/>
      <c r="U316" s="429"/>
      <c r="W316" s="6">
        <f>VLOOKUP(A316,'[3]Cartilha Global'!$A:$A,1,FALSE)</f>
        <v>96520</v>
      </c>
    </row>
    <row r="317" spans="1:23" ht="23.25" hidden="1" thickBot="1" x14ac:dyDescent="0.25">
      <c r="A317" s="522">
        <v>96521</v>
      </c>
      <c r="B317" s="512" t="s">
        <v>3144</v>
      </c>
      <c r="C317" s="513" t="s">
        <v>2597</v>
      </c>
      <c r="D317" s="498" t="s">
        <v>171</v>
      </c>
      <c r="E317" s="499">
        <v>45.73</v>
      </c>
      <c r="F317" s="500">
        <f t="shared" si="75"/>
        <v>56.63</v>
      </c>
      <c r="G317" s="527"/>
      <c r="H317" s="518"/>
      <c r="I317" s="517">
        <f t="shared" si="77"/>
        <v>0</v>
      </c>
      <c r="J317" s="517">
        <f t="shared" si="78"/>
        <v>0</v>
      </c>
      <c r="K317" s="504"/>
      <c r="L317" s="518">
        <f t="shared" si="76"/>
        <v>0</v>
      </c>
      <c r="M317" s="518">
        <f t="shared" si="76"/>
        <v>0</v>
      </c>
      <c r="N317" s="519">
        <f t="shared" si="79"/>
        <v>0</v>
      </c>
      <c r="O317" s="519">
        <f t="shared" si="80"/>
        <v>0</v>
      </c>
      <c r="P317" s="506"/>
      <c r="Q317" s="520"/>
      <c r="R317" s="412" t="str">
        <f t="shared" si="81"/>
        <v/>
      </c>
      <c r="S317" s="412" t="str">
        <f t="shared" si="74"/>
        <v/>
      </c>
      <c r="T317" s="427"/>
      <c r="U317" s="429"/>
      <c r="W317" s="6">
        <f>VLOOKUP(A317,'[3]Cartilha Global'!$A:$A,1,FALSE)</f>
        <v>96521</v>
      </c>
    </row>
    <row r="318" spans="1:23" ht="23.25" hidden="1" thickBot="1" x14ac:dyDescent="0.25">
      <c r="A318" s="522">
        <v>101114</v>
      </c>
      <c r="B318" s="512" t="s">
        <v>3144</v>
      </c>
      <c r="C318" s="513" t="s">
        <v>5119</v>
      </c>
      <c r="D318" s="498" t="s">
        <v>171</v>
      </c>
      <c r="E318" s="499">
        <v>4.12</v>
      </c>
      <c r="F318" s="500">
        <f t="shared" si="75"/>
        <v>5.0999999999999996</v>
      </c>
      <c r="G318" s="527"/>
      <c r="H318" s="518"/>
      <c r="I318" s="517">
        <f t="shared" si="77"/>
        <v>0</v>
      </c>
      <c r="J318" s="517">
        <f t="shared" si="78"/>
        <v>0</v>
      </c>
      <c r="K318" s="504"/>
      <c r="L318" s="518">
        <f t="shared" si="76"/>
        <v>0</v>
      </c>
      <c r="M318" s="518">
        <f t="shared" si="76"/>
        <v>0</v>
      </c>
      <c r="N318" s="519">
        <f t="shared" si="79"/>
        <v>0</v>
      </c>
      <c r="O318" s="519">
        <f t="shared" si="80"/>
        <v>0</v>
      </c>
      <c r="P318" s="506"/>
      <c r="Q318" s="520"/>
      <c r="R318" s="412" t="str">
        <f t="shared" si="81"/>
        <v/>
      </c>
      <c r="S318" s="412" t="str">
        <f t="shared" si="74"/>
        <v/>
      </c>
      <c r="T318" s="427"/>
      <c r="U318" s="429"/>
      <c r="W318" s="6">
        <f>VLOOKUP(A318,'[3]Cartilha Global'!$A:$A,1,FALSE)</f>
        <v>101114</v>
      </c>
    </row>
    <row r="319" spans="1:23" ht="23.25" hidden="1" thickBot="1" x14ac:dyDescent="0.25">
      <c r="A319" s="522">
        <v>101115</v>
      </c>
      <c r="B319" s="512" t="s">
        <v>3144</v>
      </c>
      <c r="C319" s="513" t="s">
        <v>5120</v>
      </c>
      <c r="D319" s="498" t="s">
        <v>171</v>
      </c>
      <c r="E319" s="499">
        <v>3.46</v>
      </c>
      <c r="F319" s="500">
        <f t="shared" si="75"/>
        <v>4.28</v>
      </c>
      <c r="G319" s="527"/>
      <c r="H319" s="518"/>
      <c r="I319" s="517">
        <f t="shared" si="77"/>
        <v>0</v>
      </c>
      <c r="J319" s="517">
        <f t="shared" si="78"/>
        <v>0</v>
      </c>
      <c r="K319" s="504"/>
      <c r="L319" s="518">
        <f t="shared" ref="L319:M362" si="82">G319</f>
        <v>0</v>
      </c>
      <c r="M319" s="518">
        <f t="shared" si="82"/>
        <v>0</v>
      </c>
      <c r="N319" s="519">
        <f t="shared" si="79"/>
        <v>0</v>
      </c>
      <c r="O319" s="519">
        <f t="shared" si="80"/>
        <v>0</v>
      </c>
      <c r="P319" s="506"/>
      <c r="Q319" s="520"/>
      <c r="R319" s="412" t="str">
        <f t="shared" si="81"/>
        <v/>
      </c>
      <c r="S319" s="412" t="str">
        <f t="shared" si="74"/>
        <v/>
      </c>
      <c r="T319" s="427"/>
      <c r="U319" s="429"/>
      <c r="W319" s="6">
        <f>VLOOKUP(A319,'[3]Cartilha Global'!$A:$A,1,FALSE)</f>
        <v>101115</v>
      </c>
    </row>
    <row r="320" spans="1:23" ht="23.25" hidden="1" thickBot="1" x14ac:dyDescent="0.25">
      <c r="A320" s="522">
        <v>101116</v>
      </c>
      <c r="B320" s="512" t="s">
        <v>3144</v>
      </c>
      <c r="C320" s="513" t="s">
        <v>5121</v>
      </c>
      <c r="D320" s="498" t="s">
        <v>171</v>
      </c>
      <c r="E320" s="499">
        <v>2.16</v>
      </c>
      <c r="F320" s="500">
        <f t="shared" si="75"/>
        <v>2.67</v>
      </c>
      <c r="G320" s="527"/>
      <c r="H320" s="518"/>
      <c r="I320" s="517">
        <f t="shared" si="77"/>
        <v>0</v>
      </c>
      <c r="J320" s="517">
        <f t="shared" si="78"/>
        <v>0</v>
      </c>
      <c r="K320" s="504"/>
      <c r="L320" s="518">
        <f t="shared" si="82"/>
        <v>0</v>
      </c>
      <c r="M320" s="518">
        <f t="shared" si="82"/>
        <v>0</v>
      </c>
      <c r="N320" s="519">
        <f t="shared" si="79"/>
        <v>0</v>
      </c>
      <c r="O320" s="519">
        <f t="shared" si="80"/>
        <v>0</v>
      </c>
      <c r="P320" s="506"/>
      <c r="Q320" s="520"/>
      <c r="R320" s="412" t="str">
        <f t="shared" si="81"/>
        <v/>
      </c>
      <c r="S320" s="412" t="str">
        <f t="shared" si="74"/>
        <v/>
      </c>
      <c r="T320" s="427"/>
      <c r="U320" s="429"/>
      <c r="W320" s="6">
        <f>VLOOKUP(A320,'[3]Cartilha Global'!$A:$A,1,FALSE)</f>
        <v>101116</v>
      </c>
    </row>
    <row r="321" spans="1:23" ht="23.25" hidden="1" thickBot="1" x14ac:dyDescent="0.25">
      <c r="A321" s="522">
        <v>101117</v>
      </c>
      <c r="B321" s="512" t="s">
        <v>3144</v>
      </c>
      <c r="C321" s="513" t="s">
        <v>5122</v>
      </c>
      <c r="D321" s="498" t="s">
        <v>171</v>
      </c>
      <c r="E321" s="499">
        <v>2.97</v>
      </c>
      <c r="F321" s="500">
        <f t="shared" si="75"/>
        <v>3.68</v>
      </c>
      <c r="G321" s="527"/>
      <c r="H321" s="518"/>
      <c r="I321" s="517">
        <f t="shared" si="77"/>
        <v>0</v>
      </c>
      <c r="J321" s="517">
        <f t="shared" si="78"/>
        <v>0</v>
      </c>
      <c r="K321" s="504"/>
      <c r="L321" s="518">
        <f t="shared" si="82"/>
        <v>0</v>
      </c>
      <c r="M321" s="518">
        <f t="shared" si="82"/>
        <v>0</v>
      </c>
      <c r="N321" s="519">
        <f t="shared" si="79"/>
        <v>0</v>
      </c>
      <c r="O321" s="519">
        <f t="shared" si="80"/>
        <v>0</v>
      </c>
      <c r="P321" s="506"/>
      <c r="Q321" s="520"/>
      <c r="R321" s="412" t="str">
        <f t="shared" si="81"/>
        <v/>
      </c>
      <c r="S321" s="412" t="str">
        <f t="shared" si="74"/>
        <v/>
      </c>
      <c r="T321" s="427"/>
      <c r="U321" s="429"/>
      <c r="W321" s="6">
        <f>VLOOKUP(A321,'[3]Cartilha Global'!$A:$A,1,FALSE)</f>
        <v>101117</v>
      </c>
    </row>
    <row r="322" spans="1:23" ht="23.25" hidden="1" thickBot="1" x14ac:dyDescent="0.25">
      <c r="A322" s="522">
        <v>101118</v>
      </c>
      <c r="B322" s="512" t="s">
        <v>3144</v>
      </c>
      <c r="C322" s="513" t="s">
        <v>5123</v>
      </c>
      <c r="D322" s="498" t="s">
        <v>171</v>
      </c>
      <c r="E322" s="499">
        <v>3.56</v>
      </c>
      <c r="F322" s="500">
        <f t="shared" si="75"/>
        <v>4.41</v>
      </c>
      <c r="G322" s="527"/>
      <c r="H322" s="518"/>
      <c r="I322" s="517">
        <f t="shared" si="77"/>
        <v>0</v>
      </c>
      <c r="J322" s="517">
        <f t="shared" si="78"/>
        <v>0</v>
      </c>
      <c r="K322" s="504"/>
      <c r="L322" s="518">
        <f t="shared" si="82"/>
        <v>0</v>
      </c>
      <c r="M322" s="518">
        <f t="shared" si="82"/>
        <v>0</v>
      </c>
      <c r="N322" s="519">
        <f t="shared" si="79"/>
        <v>0</v>
      </c>
      <c r="O322" s="519">
        <f t="shared" si="80"/>
        <v>0</v>
      </c>
      <c r="P322" s="506"/>
      <c r="Q322" s="520"/>
      <c r="R322" s="412" t="str">
        <f t="shared" si="81"/>
        <v/>
      </c>
      <c r="S322" s="412" t="str">
        <f t="shared" si="74"/>
        <v/>
      </c>
      <c r="T322" s="427"/>
      <c r="U322" s="429"/>
      <c r="W322" s="6">
        <f>VLOOKUP(A322,'[3]Cartilha Global'!$A:$A,1,FALSE)</f>
        <v>101118</v>
      </c>
    </row>
    <row r="323" spans="1:23" ht="23.25" hidden="1" thickBot="1" x14ac:dyDescent="0.25">
      <c r="A323" s="522">
        <v>101119</v>
      </c>
      <c r="B323" s="512" t="s">
        <v>3144</v>
      </c>
      <c r="C323" s="513" t="s">
        <v>5124</v>
      </c>
      <c r="D323" s="498" t="s">
        <v>171</v>
      </c>
      <c r="E323" s="499">
        <v>7.87</v>
      </c>
      <c r="F323" s="500">
        <f t="shared" si="75"/>
        <v>9.75</v>
      </c>
      <c r="G323" s="527"/>
      <c r="H323" s="518"/>
      <c r="I323" s="517">
        <f t="shared" si="77"/>
        <v>0</v>
      </c>
      <c r="J323" s="517">
        <f t="shared" si="78"/>
        <v>0</v>
      </c>
      <c r="K323" s="504"/>
      <c r="L323" s="518">
        <f t="shared" si="82"/>
        <v>0</v>
      </c>
      <c r="M323" s="518">
        <f t="shared" si="82"/>
        <v>0</v>
      </c>
      <c r="N323" s="519">
        <f t="shared" si="79"/>
        <v>0</v>
      </c>
      <c r="O323" s="519">
        <f t="shared" si="80"/>
        <v>0</v>
      </c>
      <c r="P323" s="506"/>
      <c r="Q323" s="520"/>
      <c r="R323" s="412" t="str">
        <f t="shared" si="81"/>
        <v/>
      </c>
      <c r="S323" s="412" t="str">
        <f t="shared" si="74"/>
        <v/>
      </c>
      <c r="T323" s="427"/>
      <c r="U323" s="429"/>
      <c r="W323" s="6">
        <f>VLOOKUP(A323,'[3]Cartilha Global'!$A:$A,1,FALSE)</f>
        <v>101119</v>
      </c>
    </row>
    <row r="324" spans="1:23" ht="23.25" hidden="1" thickBot="1" x14ac:dyDescent="0.25">
      <c r="A324" s="522">
        <v>101120</v>
      </c>
      <c r="B324" s="512" t="s">
        <v>3144</v>
      </c>
      <c r="C324" s="513" t="s">
        <v>5125</v>
      </c>
      <c r="D324" s="498" t="s">
        <v>171</v>
      </c>
      <c r="E324" s="499">
        <v>6.64</v>
      </c>
      <c r="F324" s="500">
        <f t="shared" si="75"/>
        <v>8.2200000000000006</v>
      </c>
      <c r="G324" s="527"/>
      <c r="H324" s="518"/>
      <c r="I324" s="517">
        <f t="shared" si="77"/>
        <v>0</v>
      </c>
      <c r="J324" s="517">
        <f t="shared" si="78"/>
        <v>0</v>
      </c>
      <c r="K324" s="504"/>
      <c r="L324" s="518">
        <f t="shared" si="82"/>
        <v>0</v>
      </c>
      <c r="M324" s="518">
        <f t="shared" si="82"/>
        <v>0</v>
      </c>
      <c r="N324" s="519">
        <f t="shared" si="79"/>
        <v>0</v>
      </c>
      <c r="O324" s="519">
        <f t="shared" si="80"/>
        <v>0</v>
      </c>
      <c r="P324" s="506"/>
      <c r="Q324" s="520"/>
      <c r="R324" s="412" t="str">
        <f t="shared" si="81"/>
        <v/>
      </c>
      <c r="S324" s="412" t="str">
        <f t="shared" si="74"/>
        <v/>
      </c>
      <c r="T324" s="427"/>
      <c r="U324" s="429"/>
      <c r="W324" s="6">
        <f>VLOOKUP(A324,'[3]Cartilha Global'!$A:$A,1,FALSE)</f>
        <v>101120</v>
      </c>
    </row>
    <row r="325" spans="1:23" ht="23.25" hidden="1" thickBot="1" x14ac:dyDescent="0.25">
      <c r="A325" s="522">
        <v>101121</v>
      </c>
      <c r="B325" s="512" t="s">
        <v>3144</v>
      </c>
      <c r="C325" s="513" t="s">
        <v>5126</v>
      </c>
      <c r="D325" s="498" t="s">
        <v>171</v>
      </c>
      <c r="E325" s="499">
        <v>4.16</v>
      </c>
      <c r="F325" s="500">
        <f t="shared" si="75"/>
        <v>5.15</v>
      </c>
      <c r="G325" s="527"/>
      <c r="H325" s="518"/>
      <c r="I325" s="517">
        <f t="shared" si="77"/>
        <v>0</v>
      </c>
      <c r="J325" s="517">
        <f t="shared" si="78"/>
        <v>0</v>
      </c>
      <c r="K325" s="504"/>
      <c r="L325" s="518">
        <f t="shared" si="82"/>
        <v>0</v>
      </c>
      <c r="M325" s="518">
        <f t="shared" si="82"/>
        <v>0</v>
      </c>
      <c r="N325" s="519">
        <f t="shared" si="79"/>
        <v>0</v>
      </c>
      <c r="O325" s="519">
        <f t="shared" si="80"/>
        <v>0</v>
      </c>
      <c r="P325" s="506"/>
      <c r="Q325" s="520"/>
      <c r="R325" s="412" t="str">
        <f t="shared" si="81"/>
        <v/>
      </c>
      <c r="S325" s="412" t="str">
        <f t="shared" si="74"/>
        <v/>
      </c>
      <c r="T325" s="427"/>
      <c r="U325" s="429"/>
      <c r="W325" s="6">
        <f>VLOOKUP(A325,'[3]Cartilha Global'!$A:$A,1,FALSE)</f>
        <v>101121</v>
      </c>
    </row>
    <row r="326" spans="1:23" ht="23.25" hidden="1" thickBot="1" x14ac:dyDescent="0.25">
      <c r="A326" s="522">
        <v>101122</v>
      </c>
      <c r="B326" s="512" t="s">
        <v>3144</v>
      </c>
      <c r="C326" s="513" t="s">
        <v>5127</v>
      </c>
      <c r="D326" s="498" t="s">
        <v>171</v>
      </c>
      <c r="E326" s="499">
        <v>5.65</v>
      </c>
      <c r="F326" s="500">
        <f t="shared" si="75"/>
        <v>7</v>
      </c>
      <c r="G326" s="527"/>
      <c r="H326" s="518"/>
      <c r="I326" s="517">
        <f t="shared" si="77"/>
        <v>0</v>
      </c>
      <c r="J326" s="517">
        <f t="shared" si="78"/>
        <v>0</v>
      </c>
      <c r="K326" s="504"/>
      <c r="L326" s="518">
        <f t="shared" si="82"/>
        <v>0</v>
      </c>
      <c r="M326" s="518">
        <f t="shared" si="82"/>
        <v>0</v>
      </c>
      <c r="N326" s="519">
        <f t="shared" si="79"/>
        <v>0</v>
      </c>
      <c r="O326" s="519">
        <f t="shared" si="80"/>
        <v>0</v>
      </c>
      <c r="P326" s="506"/>
      <c r="Q326" s="520"/>
      <c r="R326" s="412" t="str">
        <f t="shared" si="81"/>
        <v/>
      </c>
      <c r="S326" s="412" t="str">
        <f t="shared" si="74"/>
        <v/>
      </c>
      <c r="T326" s="427"/>
      <c r="U326" s="429"/>
      <c r="W326" s="6">
        <f>VLOOKUP(A326,'[3]Cartilha Global'!$A:$A,1,FALSE)</f>
        <v>101122</v>
      </c>
    </row>
    <row r="327" spans="1:23" ht="23.25" hidden="1" thickBot="1" x14ac:dyDescent="0.25">
      <c r="A327" s="522">
        <v>101123</v>
      </c>
      <c r="B327" s="512" t="s">
        <v>3144</v>
      </c>
      <c r="C327" s="513" t="s">
        <v>5128</v>
      </c>
      <c r="D327" s="498" t="s">
        <v>171</v>
      </c>
      <c r="E327" s="499">
        <v>6.8</v>
      </c>
      <c r="F327" s="500">
        <f t="shared" si="75"/>
        <v>8.42</v>
      </c>
      <c r="G327" s="527"/>
      <c r="H327" s="518"/>
      <c r="I327" s="517">
        <f t="shared" si="77"/>
        <v>0</v>
      </c>
      <c r="J327" s="517">
        <f t="shared" si="78"/>
        <v>0</v>
      </c>
      <c r="K327" s="504"/>
      <c r="L327" s="518">
        <f t="shared" si="82"/>
        <v>0</v>
      </c>
      <c r="M327" s="518">
        <f t="shared" si="82"/>
        <v>0</v>
      </c>
      <c r="N327" s="519">
        <f t="shared" si="79"/>
        <v>0</v>
      </c>
      <c r="O327" s="519">
        <f t="shared" si="80"/>
        <v>0</v>
      </c>
      <c r="P327" s="506"/>
      <c r="Q327" s="520"/>
      <c r="R327" s="412" t="str">
        <f t="shared" si="81"/>
        <v/>
      </c>
      <c r="S327" s="412" t="str">
        <f t="shared" si="74"/>
        <v/>
      </c>
      <c r="T327" s="427"/>
      <c r="U327" s="429"/>
      <c r="W327" s="6">
        <f>VLOOKUP(A327,'[3]Cartilha Global'!$A:$A,1,FALSE)</f>
        <v>101123</v>
      </c>
    </row>
    <row r="328" spans="1:23" ht="23.25" hidden="1" thickBot="1" x14ac:dyDescent="0.25">
      <c r="A328" s="522">
        <v>101124</v>
      </c>
      <c r="B328" s="512" t="s">
        <v>3144</v>
      </c>
      <c r="C328" s="513" t="s">
        <v>5129</v>
      </c>
      <c r="D328" s="498" t="s">
        <v>171</v>
      </c>
      <c r="E328" s="499">
        <v>14.4</v>
      </c>
      <c r="F328" s="500">
        <f t="shared" si="75"/>
        <v>17.829999999999998</v>
      </c>
      <c r="G328" s="527"/>
      <c r="H328" s="518"/>
      <c r="I328" s="517">
        <f t="shared" si="77"/>
        <v>0</v>
      </c>
      <c r="J328" s="517">
        <f t="shared" si="78"/>
        <v>0</v>
      </c>
      <c r="K328" s="504"/>
      <c r="L328" s="518">
        <f t="shared" si="82"/>
        <v>0</v>
      </c>
      <c r="M328" s="518">
        <f t="shared" si="82"/>
        <v>0</v>
      </c>
      <c r="N328" s="519">
        <f t="shared" si="79"/>
        <v>0</v>
      </c>
      <c r="O328" s="519">
        <f t="shared" si="80"/>
        <v>0</v>
      </c>
      <c r="P328" s="506"/>
      <c r="Q328" s="520"/>
      <c r="R328" s="412" t="str">
        <f t="shared" si="81"/>
        <v/>
      </c>
      <c r="S328" s="412" t="str">
        <f t="shared" si="74"/>
        <v/>
      </c>
      <c r="T328" s="427"/>
      <c r="U328" s="429"/>
      <c r="W328" s="6">
        <f>VLOOKUP(A328,'[3]Cartilha Global'!$A:$A,1,FALSE)</f>
        <v>101124</v>
      </c>
    </row>
    <row r="329" spans="1:23" ht="23.25" hidden="1" thickBot="1" x14ac:dyDescent="0.25">
      <c r="A329" s="522">
        <v>101125</v>
      </c>
      <c r="B329" s="512" t="s">
        <v>3144</v>
      </c>
      <c r="C329" s="513" t="s">
        <v>5130</v>
      </c>
      <c r="D329" s="498" t="s">
        <v>171</v>
      </c>
      <c r="E329" s="499">
        <v>13.74</v>
      </c>
      <c r="F329" s="500">
        <f t="shared" si="75"/>
        <v>17.02</v>
      </c>
      <c r="G329" s="527"/>
      <c r="H329" s="518"/>
      <c r="I329" s="517">
        <f t="shared" si="77"/>
        <v>0</v>
      </c>
      <c r="J329" s="517">
        <f t="shared" si="78"/>
        <v>0</v>
      </c>
      <c r="K329" s="504"/>
      <c r="L329" s="518">
        <f t="shared" si="82"/>
        <v>0</v>
      </c>
      <c r="M329" s="518">
        <f t="shared" si="82"/>
        <v>0</v>
      </c>
      <c r="N329" s="519">
        <f t="shared" si="79"/>
        <v>0</v>
      </c>
      <c r="O329" s="519">
        <f t="shared" si="80"/>
        <v>0</v>
      </c>
      <c r="P329" s="506"/>
      <c r="Q329" s="520"/>
      <c r="R329" s="412" t="str">
        <f t="shared" si="81"/>
        <v/>
      </c>
      <c r="S329" s="412" t="str">
        <f t="shared" si="74"/>
        <v/>
      </c>
      <c r="T329" s="427"/>
      <c r="U329" s="429"/>
      <c r="W329" s="6">
        <f>VLOOKUP(A329,'[3]Cartilha Global'!$A:$A,1,FALSE)</f>
        <v>101125</v>
      </c>
    </row>
    <row r="330" spans="1:23" ht="23.25" hidden="1" thickBot="1" x14ac:dyDescent="0.25">
      <c r="A330" s="522">
        <v>101126</v>
      </c>
      <c r="B330" s="512" t="s">
        <v>3144</v>
      </c>
      <c r="C330" s="513" t="s">
        <v>5131</v>
      </c>
      <c r="D330" s="498" t="s">
        <v>171</v>
      </c>
      <c r="E330" s="499">
        <v>12.44</v>
      </c>
      <c r="F330" s="500">
        <f t="shared" si="75"/>
        <v>15.41</v>
      </c>
      <c r="G330" s="527"/>
      <c r="H330" s="518"/>
      <c r="I330" s="517">
        <f t="shared" si="77"/>
        <v>0</v>
      </c>
      <c r="J330" s="517">
        <f t="shared" si="78"/>
        <v>0</v>
      </c>
      <c r="K330" s="504"/>
      <c r="L330" s="518">
        <f t="shared" si="82"/>
        <v>0</v>
      </c>
      <c r="M330" s="518">
        <f t="shared" si="82"/>
        <v>0</v>
      </c>
      <c r="N330" s="519">
        <f t="shared" si="79"/>
        <v>0</v>
      </c>
      <c r="O330" s="519">
        <f t="shared" si="80"/>
        <v>0</v>
      </c>
      <c r="P330" s="506"/>
      <c r="Q330" s="520"/>
      <c r="R330" s="412" t="str">
        <f t="shared" si="81"/>
        <v/>
      </c>
      <c r="S330" s="412" t="str">
        <f t="shared" si="74"/>
        <v/>
      </c>
      <c r="T330" s="427"/>
      <c r="U330" s="429"/>
      <c r="W330" s="6">
        <f>VLOOKUP(A330,'[3]Cartilha Global'!$A:$A,1,FALSE)</f>
        <v>101126</v>
      </c>
    </row>
    <row r="331" spans="1:23" ht="23.25" hidden="1" thickBot="1" x14ac:dyDescent="0.25">
      <c r="A331" s="522">
        <v>101127</v>
      </c>
      <c r="B331" s="512" t="s">
        <v>3144</v>
      </c>
      <c r="C331" s="513" t="s">
        <v>5132</v>
      </c>
      <c r="D331" s="498" t="s">
        <v>171</v>
      </c>
      <c r="E331" s="499">
        <v>13.25</v>
      </c>
      <c r="F331" s="500">
        <f t="shared" si="75"/>
        <v>16.41</v>
      </c>
      <c r="G331" s="527"/>
      <c r="H331" s="518"/>
      <c r="I331" s="517">
        <f t="shared" si="77"/>
        <v>0</v>
      </c>
      <c r="J331" s="517">
        <f t="shared" si="78"/>
        <v>0</v>
      </c>
      <c r="K331" s="504"/>
      <c r="L331" s="518">
        <f t="shared" si="82"/>
        <v>0</v>
      </c>
      <c r="M331" s="518">
        <f t="shared" si="82"/>
        <v>0</v>
      </c>
      <c r="N331" s="519">
        <f t="shared" si="79"/>
        <v>0</v>
      </c>
      <c r="O331" s="519">
        <f t="shared" si="80"/>
        <v>0</v>
      </c>
      <c r="P331" s="506"/>
      <c r="Q331" s="520"/>
      <c r="R331" s="412" t="str">
        <f t="shared" si="81"/>
        <v/>
      </c>
      <c r="S331" s="412" t="str">
        <f t="shared" si="74"/>
        <v/>
      </c>
      <c r="T331" s="427"/>
      <c r="U331" s="429"/>
      <c r="W331" s="6">
        <f>VLOOKUP(A331,'[3]Cartilha Global'!$A:$A,1,FALSE)</f>
        <v>101127</v>
      </c>
    </row>
    <row r="332" spans="1:23" ht="23.25" hidden="1" thickBot="1" x14ac:dyDescent="0.25">
      <c r="A332" s="522">
        <v>101128</v>
      </c>
      <c r="B332" s="512" t="s">
        <v>3144</v>
      </c>
      <c r="C332" s="513" t="s">
        <v>5133</v>
      </c>
      <c r="D332" s="498" t="s">
        <v>171</v>
      </c>
      <c r="E332" s="499">
        <v>13.84</v>
      </c>
      <c r="F332" s="500">
        <f t="shared" si="75"/>
        <v>17.14</v>
      </c>
      <c r="G332" s="527"/>
      <c r="H332" s="518"/>
      <c r="I332" s="517">
        <f t="shared" si="77"/>
        <v>0</v>
      </c>
      <c r="J332" s="517">
        <f t="shared" si="78"/>
        <v>0</v>
      </c>
      <c r="K332" s="504"/>
      <c r="L332" s="518">
        <f t="shared" si="82"/>
        <v>0</v>
      </c>
      <c r="M332" s="518">
        <f t="shared" si="82"/>
        <v>0</v>
      </c>
      <c r="N332" s="519">
        <f t="shared" si="79"/>
        <v>0</v>
      </c>
      <c r="O332" s="519">
        <f t="shared" si="80"/>
        <v>0</v>
      </c>
      <c r="P332" s="506"/>
      <c r="Q332" s="520"/>
      <c r="R332" s="412" t="str">
        <f t="shared" si="81"/>
        <v/>
      </c>
      <c r="S332" s="412" t="str">
        <f t="shared" si="74"/>
        <v/>
      </c>
      <c r="T332" s="427"/>
      <c r="U332" s="429"/>
      <c r="W332" s="6">
        <f>VLOOKUP(A332,'[3]Cartilha Global'!$A:$A,1,FALSE)</f>
        <v>101128</v>
      </c>
    </row>
    <row r="333" spans="1:23" ht="23.25" hidden="1" thickBot="1" x14ac:dyDescent="0.25">
      <c r="A333" s="522">
        <v>101129</v>
      </c>
      <c r="B333" s="512" t="s">
        <v>3144</v>
      </c>
      <c r="C333" s="513" t="s">
        <v>5134</v>
      </c>
      <c r="D333" s="498" t="s">
        <v>171</v>
      </c>
      <c r="E333" s="499">
        <v>18.559999999999999</v>
      </c>
      <c r="F333" s="500">
        <f t="shared" si="75"/>
        <v>22.98</v>
      </c>
      <c r="G333" s="527"/>
      <c r="H333" s="518"/>
      <c r="I333" s="517">
        <f t="shared" si="77"/>
        <v>0</v>
      </c>
      <c r="J333" s="517">
        <f t="shared" si="78"/>
        <v>0</v>
      </c>
      <c r="K333" s="504"/>
      <c r="L333" s="518">
        <f t="shared" si="82"/>
        <v>0</v>
      </c>
      <c r="M333" s="518">
        <f t="shared" si="82"/>
        <v>0</v>
      </c>
      <c r="N333" s="519">
        <f t="shared" si="79"/>
        <v>0</v>
      </c>
      <c r="O333" s="519">
        <f t="shared" si="80"/>
        <v>0</v>
      </c>
      <c r="P333" s="506"/>
      <c r="Q333" s="520"/>
      <c r="R333" s="412" t="str">
        <f t="shared" si="81"/>
        <v/>
      </c>
      <c r="S333" s="412" t="str">
        <f t="shared" si="74"/>
        <v/>
      </c>
      <c r="T333" s="427"/>
      <c r="U333" s="429"/>
      <c r="W333" s="6">
        <f>VLOOKUP(A333,'[3]Cartilha Global'!$A:$A,1,FALSE)</f>
        <v>101129</v>
      </c>
    </row>
    <row r="334" spans="1:23" ht="23.25" hidden="1" thickBot="1" x14ac:dyDescent="0.25">
      <c r="A334" s="522">
        <v>101130</v>
      </c>
      <c r="B334" s="512" t="s">
        <v>3144</v>
      </c>
      <c r="C334" s="513" t="s">
        <v>5135</v>
      </c>
      <c r="D334" s="498" t="s">
        <v>171</v>
      </c>
      <c r="E334" s="499">
        <v>17.329999999999998</v>
      </c>
      <c r="F334" s="500">
        <f t="shared" si="75"/>
        <v>21.46</v>
      </c>
      <c r="G334" s="527"/>
      <c r="H334" s="518"/>
      <c r="I334" s="517">
        <f t="shared" si="77"/>
        <v>0</v>
      </c>
      <c r="J334" s="517">
        <f t="shared" si="78"/>
        <v>0</v>
      </c>
      <c r="K334" s="504"/>
      <c r="L334" s="518">
        <f t="shared" si="82"/>
        <v>0</v>
      </c>
      <c r="M334" s="518">
        <f t="shared" si="82"/>
        <v>0</v>
      </c>
      <c r="N334" s="519">
        <f t="shared" si="79"/>
        <v>0</v>
      </c>
      <c r="O334" s="519">
        <f t="shared" si="80"/>
        <v>0</v>
      </c>
      <c r="P334" s="506"/>
      <c r="Q334" s="520"/>
      <c r="R334" s="412" t="str">
        <f t="shared" si="81"/>
        <v/>
      </c>
      <c r="S334" s="412" t="str">
        <f t="shared" si="74"/>
        <v/>
      </c>
      <c r="T334" s="427"/>
      <c r="U334" s="429"/>
      <c r="W334" s="6">
        <f>VLOOKUP(A334,'[3]Cartilha Global'!$A:$A,1,FALSE)</f>
        <v>101130</v>
      </c>
    </row>
    <row r="335" spans="1:23" ht="23.25" hidden="1" thickBot="1" x14ac:dyDescent="0.25">
      <c r="A335" s="522">
        <v>101131</v>
      </c>
      <c r="B335" s="512" t="s">
        <v>3144</v>
      </c>
      <c r="C335" s="513" t="s">
        <v>5136</v>
      </c>
      <c r="D335" s="498" t="s">
        <v>171</v>
      </c>
      <c r="E335" s="499">
        <v>14.85</v>
      </c>
      <c r="F335" s="500">
        <f t="shared" si="75"/>
        <v>18.39</v>
      </c>
      <c r="G335" s="527"/>
      <c r="H335" s="518"/>
      <c r="I335" s="517">
        <f t="shared" si="77"/>
        <v>0</v>
      </c>
      <c r="J335" s="517">
        <f t="shared" si="78"/>
        <v>0</v>
      </c>
      <c r="K335" s="504"/>
      <c r="L335" s="518">
        <f t="shared" si="82"/>
        <v>0</v>
      </c>
      <c r="M335" s="518">
        <f t="shared" si="82"/>
        <v>0</v>
      </c>
      <c r="N335" s="519">
        <f t="shared" si="79"/>
        <v>0</v>
      </c>
      <c r="O335" s="519">
        <f t="shared" si="80"/>
        <v>0</v>
      </c>
      <c r="P335" s="506"/>
      <c r="Q335" s="520"/>
      <c r="R335" s="412" t="str">
        <f t="shared" si="81"/>
        <v/>
      </c>
      <c r="S335" s="412" t="str">
        <f t="shared" si="74"/>
        <v/>
      </c>
      <c r="T335" s="427"/>
      <c r="U335" s="429"/>
      <c r="W335" s="6">
        <f>VLOOKUP(A335,'[3]Cartilha Global'!$A:$A,1,FALSE)</f>
        <v>101131</v>
      </c>
    </row>
    <row r="336" spans="1:23" ht="23.25" hidden="1" thickBot="1" x14ac:dyDescent="0.25">
      <c r="A336" s="522">
        <v>101132</v>
      </c>
      <c r="B336" s="512" t="s">
        <v>3144</v>
      </c>
      <c r="C336" s="513" t="s">
        <v>5137</v>
      </c>
      <c r="D336" s="498" t="s">
        <v>171</v>
      </c>
      <c r="E336" s="499">
        <v>16.34</v>
      </c>
      <c r="F336" s="500">
        <f t="shared" si="75"/>
        <v>20.239999999999998</v>
      </c>
      <c r="G336" s="527"/>
      <c r="H336" s="518"/>
      <c r="I336" s="517">
        <f t="shared" si="77"/>
        <v>0</v>
      </c>
      <c r="J336" s="517">
        <f t="shared" si="78"/>
        <v>0</v>
      </c>
      <c r="K336" s="504"/>
      <c r="L336" s="518">
        <f t="shared" si="82"/>
        <v>0</v>
      </c>
      <c r="M336" s="518">
        <f t="shared" si="82"/>
        <v>0</v>
      </c>
      <c r="N336" s="519">
        <f t="shared" si="79"/>
        <v>0</v>
      </c>
      <c r="O336" s="519">
        <f t="shared" si="80"/>
        <v>0</v>
      </c>
      <c r="P336" s="506"/>
      <c r="Q336" s="520"/>
      <c r="R336" s="412" t="str">
        <f t="shared" si="81"/>
        <v/>
      </c>
      <c r="S336" s="412" t="str">
        <f t="shared" si="74"/>
        <v/>
      </c>
      <c r="T336" s="427"/>
      <c r="U336" s="429"/>
      <c r="W336" s="6">
        <f>VLOOKUP(A336,'[3]Cartilha Global'!$A:$A,1,FALSE)</f>
        <v>101132</v>
      </c>
    </row>
    <row r="337" spans="1:23" ht="23.25" hidden="1" thickBot="1" x14ac:dyDescent="0.25">
      <c r="A337" s="522">
        <v>101133</v>
      </c>
      <c r="B337" s="512" t="s">
        <v>3144</v>
      </c>
      <c r="C337" s="513" t="s">
        <v>5138</v>
      </c>
      <c r="D337" s="498" t="s">
        <v>171</v>
      </c>
      <c r="E337" s="499">
        <v>17.489999999999998</v>
      </c>
      <c r="F337" s="500">
        <f t="shared" si="75"/>
        <v>21.66</v>
      </c>
      <c r="G337" s="527"/>
      <c r="H337" s="518"/>
      <c r="I337" s="517">
        <f t="shared" si="77"/>
        <v>0</v>
      </c>
      <c r="J337" s="517">
        <f t="shared" si="78"/>
        <v>0</v>
      </c>
      <c r="K337" s="504"/>
      <c r="L337" s="518">
        <f t="shared" si="82"/>
        <v>0</v>
      </c>
      <c r="M337" s="518">
        <f t="shared" si="82"/>
        <v>0</v>
      </c>
      <c r="N337" s="519">
        <f t="shared" si="79"/>
        <v>0</v>
      </c>
      <c r="O337" s="519">
        <f t="shared" si="80"/>
        <v>0</v>
      </c>
      <c r="P337" s="506"/>
      <c r="Q337" s="520"/>
      <c r="R337" s="412" t="str">
        <f t="shared" si="81"/>
        <v/>
      </c>
      <c r="S337" s="412" t="str">
        <f t="shared" si="74"/>
        <v/>
      </c>
      <c r="T337" s="427"/>
      <c r="U337" s="429"/>
      <c r="W337" s="6">
        <f>VLOOKUP(A337,'[3]Cartilha Global'!$A:$A,1,FALSE)</f>
        <v>101133</v>
      </c>
    </row>
    <row r="338" spans="1:23" ht="34.5" hidden="1" thickBot="1" x14ac:dyDescent="0.25">
      <c r="A338" s="522">
        <v>101134</v>
      </c>
      <c r="B338" s="512" t="s">
        <v>3144</v>
      </c>
      <c r="C338" s="513" t="s">
        <v>5139</v>
      </c>
      <c r="D338" s="498" t="s">
        <v>171</v>
      </c>
      <c r="E338" s="499">
        <v>15.03</v>
      </c>
      <c r="F338" s="500">
        <f t="shared" si="75"/>
        <v>18.61</v>
      </c>
      <c r="G338" s="527"/>
      <c r="H338" s="518"/>
      <c r="I338" s="517">
        <f t="shared" si="77"/>
        <v>0</v>
      </c>
      <c r="J338" s="517">
        <f t="shared" si="78"/>
        <v>0</v>
      </c>
      <c r="K338" s="504"/>
      <c r="L338" s="518">
        <f t="shared" si="82"/>
        <v>0</v>
      </c>
      <c r="M338" s="518">
        <f t="shared" si="82"/>
        <v>0</v>
      </c>
      <c r="N338" s="519">
        <f t="shared" si="79"/>
        <v>0</v>
      </c>
      <c r="O338" s="519">
        <f t="shared" si="80"/>
        <v>0</v>
      </c>
      <c r="P338" s="506"/>
      <c r="Q338" s="520"/>
      <c r="R338" s="412" t="str">
        <f t="shared" si="81"/>
        <v/>
      </c>
      <c r="S338" s="412" t="str">
        <f t="shared" si="74"/>
        <v/>
      </c>
      <c r="T338" s="427"/>
      <c r="U338" s="429"/>
      <c r="W338" s="6">
        <f>VLOOKUP(A338,'[3]Cartilha Global'!$A:$A,1,FALSE)</f>
        <v>101134</v>
      </c>
    </row>
    <row r="339" spans="1:23" ht="34.5" hidden="1" thickBot="1" x14ac:dyDescent="0.25">
      <c r="A339" s="522">
        <v>101135</v>
      </c>
      <c r="B339" s="512" t="s">
        <v>3144</v>
      </c>
      <c r="C339" s="513" t="s">
        <v>5140</v>
      </c>
      <c r="D339" s="498" t="s">
        <v>171</v>
      </c>
      <c r="E339" s="499">
        <v>14.37</v>
      </c>
      <c r="F339" s="500">
        <f t="shared" si="75"/>
        <v>17.8</v>
      </c>
      <c r="G339" s="527"/>
      <c r="H339" s="518"/>
      <c r="I339" s="517">
        <f t="shared" si="77"/>
        <v>0</v>
      </c>
      <c r="J339" s="517">
        <f t="shared" si="78"/>
        <v>0</v>
      </c>
      <c r="K339" s="504"/>
      <c r="L339" s="518">
        <f t="shared" si="82"/>
        <v>0</v>
      </c>
      <c r="M339" s="518">
        <f t="shared" si="82"/>
        <v>0</v>
      </c>
      <c r="N339" s="519">
        <f t="shared" si="79"/>
        <v>0</v>
      </c>
      <c r="O339" s="519">
        <f t="shared" si="80"/>
        <v>0</v>
      </c>
      <c r="P339" s="506"/>
      <c r="Q339" s="520"/>
      <c r="R339" s="412" t="str">
        <f t="shared" si="81"/>
        <v/>
      </c>
      <c r="S339" s="412" t="str">
        <f t="shared" si="74"/>
        <v/>
      </c>
      <c r="T339" s="427"/>
      <c r="U339" s="429"/>
      <c r="W339" s="6">
        <f>VLOOKUP(A339,'[3]Cartilha Global'!$A:$A,1,FALSE)</f>
        <v>101135</v>
      </c>
    </row>
    <row r="340" spans="1:23" ht="34.5" hidden="1" thickBot="1" x14ac:dyDescent="0.25">
      <c r="A340" s="522">
        <v>101136</v>
      </c>
      <c r="B340" s="512" t="s">
        <v>3144</v>
      </c>
      <c r="C340" s="513" t="s">
        <v>5141</v>
      </c>
      <c r="D340" s="498" t="s">
        <v>171</v>
      </c>
      <c r="E340" s="499">
        <v>13.07</v>
      </c>
      <c r="F340" s="500">
        <f t="shared" si="75"/>
        <v>16.190000000000001</v>
      </c>
      <c r="G340" s="527"/>
      <c r="H340" s="518"/>
      <c r="I340" s="517">
        <f t="shared" si="77"/>
        <v>0</v>
      </c>
      <c r="J340" s="517">
        <f t="shared" si="78"/>
        <v>0</v>
      </c>
      <c r="K340" s="504"/>
      <c r="L340" s="518">
        <f t="shared" si="82"/>
        <v>0</v>
      </c>
      <c r="M340" s="518">
        <f t="shared" si="82"/>
        <v>0</v>
      </c>
      <c r="N340" s="519">
        <f t="shared" si="79"/>
        <v>0</v>
      </c>
      <c r="O340" s="519">
        <f t="shared" si="80"/>
        <v>0</v>
      </c>
      <c r="P340" s="506"/>
      <c r="Q340" s="520"/>
      <c r="R340" s="412" t="str">
        <f t="shared" si="81"/>
        <v/>
      </c>
      <c r="S340" s="412" t="str">
        <f t="shared" si="74"/>
        <v/>
      </c>
      <c r="T340" s="427"/>
      <c r="U340" s="429"/>
      <c r="W340" s="6">
        <f>VLOOKUP(A340,'[3]Cartilha Global'!$A:$A,1,FALSE)</f>
        <v>101136</v>
      </c>
    </row>
    <row r="341" spans="1:23" ht="34.5" hidden="1" thickBot="1" x14ac:dyDescent="0.25">
      <c r="A341" s="522">
        <v>101137</v>
      </c>
      <c r="B341" s="512" t="s">
        <v>3144</v>
      </c>
      <c r="C341" s="513" t="s">
        <v>5142</v>
      </c>
      <c r="D341" s="498" t="s">
        <v>171</v>
      </c>
      <c r="E341" s="499">
        <v>13.88</v>
      </c>
      <c r="F341" s="500">
        <f t="shared" si="75"/>
        <v>17.190000000000001</v>
      </c>
      <c r="G341" s="527"/>
      <c r="H341" s="518"/>
      <c r="I341" s="517">
        <f t="shared" si="77"/>
        <v>0</v>
      </c>
      <c r="J341" s="517">
        <f t="shared" si="78"/>
        <v>0</v>
      </c>
      <c r="K341" s="504"/>
      <c r="L341" s="518">
        <f t="shared" si="82"/>
        <v>0</v>
      </c>
      <c r="M341" s="518">
        <f t="shared" si="82"/>
        <v>0</v>
      </c>
      <c r="N341" s="519">
        <f t="shared" si="79"/>
        <v>0</v>
      </c>
      <c r="O341" s="519">
        <f t="shared" si="80"/>
        <v>0</v>
      </c>
      <c r="P341" s="506"/>
      <c r="Q341" s="520"/>
      <c r="R341" s="412" t="str">
        <f t="shared" si="81"/>
        <v/>
      </c>
      <c r="S341" s="412" t="str">
        <f t="shared" si="74"/>
        <v/>
      </c>
      <c r="T341" s="427"/>
      <c r="U341" s="429"/>
      <c r="W341" s="6">
        <f>VLOOKUP(A341,'[3]Cartilha Global'!$A:$A,1,FALSE)</f>
        <v>101137</v>
      </c>
    </row>
    <row r="342" spans="1:23" ht="34.5" hidden="1" thickBot="1" x14ac:dyDescent="0.25">
      <c r="A342" s="522">
        <v>101138</v>
      </c>
      <c r="B342" s="512" t="s">
        <v>3144</v>
      </c>
      <c r="C342" s="513" t="s">
        <v>5143</v>
      </c>
      <c r="D342" s="498" t="s">
        <v>171</v>
      </c>
      <c r="E342" s="499">
        <v>14.47</v>
      </c>
      <c r="F342" s="500">
        <f t="shared" si="75"/>
        <v>17.920000000000002</v>
      </c>
      <c r="G342" s="527"/>
      <c r="H342" s="518"/>
      <c r="I342" s="517">
        <f t="shared" si="77"/>
        <v>0</v>
      </c>
      <c r="J342" s="517">
        <f t="shared" si="78"/>
        <v>0</v>
      </c>
      <c r="K342" s="504"/>
      <c r="L342" s="518">
        <f t="shared" si="82"/>
        <v>0</v>
      </c>
      <c r="M342" s="518">
        <f t="shared" si="82"/>
        <v>0</v>
      </c>
      <c r="N342" s="519">
        <f t="shared" si="79"/>
        <v>0</v>
      </c>
      <c r="O342" s="519">
        <f t="shared" si="80"/>
        <v>0</v>
      </c>
      <c r="P342" s="506"/>
      <c r="Q342" s="520"/>
      <c r="R342" s="412" t="str">
        <f t="shared" si="81"/>
        <v/>
      </c>
      <c r="S342" s="412" t="str">
        <f t="shared" si="74"/>
        <v/>
      </c>
      <c r="T342" s="427"/>
      <c r="U342" s="429"/>
      <c r="W342" s="6">
        <f>VLOOKUP(A342,'[3]Cartilha Global'!$A:$A,1,FALSE)</f>
        <v>101138</v>
      </c>
    </row>
    <row r="343" spans="1:23" ht="34.5" hidden="1" thickBot="1" x14ac:dyDescent="0.25">
      <c r="A343" s="522">
        <v>101139</v>
      </c>
      <c r="B343" s="512" t="s">
        <v>3144</v>
      </c>
      <c r="C343" s="513" t="s">
        <v>5144</v>
      </c>
      <c r="D343" s="498" t="s">
        <v>171</v>
      </c>
      <c r="E343" s="499">
        <v>19.22</v>
      </c>
      <c r="F343" s="500">
        <f t="shared" si="75"/>
        <v>23.8</v>
      </c>
      <c r="G343" s="527"/>
      <c r="H343" s="518"/>
      <c r="I343" s="517">
        <f t="shared" si="77"/>
        <v>0</v>
      </c>
      <c r="J343" s="517">
        <f t="shared" si="78"/>
        <v>0</v>
      </c>
      <c r="K343" s="504"/>
      <c r="L343" s="518">
        <f t="shared" si="82"/>
        <v>0</v>
      </c>
      <c r="M343" s="518">
        <f t="shared" si="82"/>
        <v>0</v>
      </c>
      <c r="N343" s="519">
        <f t="shared" si="79"/>
        <v>0</v>
      </c>
      <c r="O343" s="519">
        <f t="shared" si="80"/>
        <v>0</v>
      </c>
      <c r="P343" s="506"/>
      <c r="Q343" s="520"/>
      <c r="R343" s="412" t="str">
        <f t="shared" si="81"/>
        <v/>
      </c>
      <c r="S343" s="412" t="str">
        <f t="shared" ref="S343:S406" si="83">IF(Q343="X","x",IF(Q343="xx","x",IF(OR(J343&gt;0,O343&gt;0),"x","")))</f>
        <v/>
      </c>
      <c r="T343" s="427"/>
      <c r="U343" s="429"/>
      <c r="W343" s="6">
        <f>VLOOKUP(A343,'[3]Cartilha Global'!$A:$A,1,FALSE)</f>
        <v>101139</v>
      </c>
    </row>
    <row r="344" spans="1:23" ht="34.5" hidden="1" thickBot="1" x14ac:dyDescent="0.25">
      <c r="A344" s="522">
        <v>101140</v>
      </c>
      <c r="B344" s="512" t="s">
        <v>3144</v>
      </c>
      <c r="C344" s="513" t="s">
        <v>5145</v>
      </c>
      <c r="D344" s="498" t="s">
        <v>171</v>
      </c>
      <c r="E344" s="499">
        <v>17.989999999999998</v>
      </c>
      <c r="F344" s="500">
        <f t="shared" si="75"/>
        <v>22.28</v>
      </c>
      <c r="G344" s="527"/>
      <c r="H344" s="518"/>
      <c r="I344" s="517">
        <f t="shared" si="77"/>
        <v>0</v>
      </c>
      <c r="J344" s="517">
        <f t="shared" si="78"/>
        <v>0</v>
      </c>
      <c r="K344" s="504"/>
      <c r="L344" s="518">
        <f t="shared" si="82"/>
        <v>0</v>
      </c>
      <c r="M344" s="518">
        <f t="shared" si="82"/>
        <v>0</v>
      </c>
      <c r="N344" s="519">
        <f t="shared" si="79"/>
        <v>0</v>
      </c>
      <c r="O344" s="519">
        <f t="shared" si="80"/>
        <v>0</v>
      </c>
      <c r="P344" s="506"/>
      <c r="Q344" s="520"/>
      <c r="R344" s="412" t="str">
        <f t="shared" si="81"/>
        <v/>
      </c>
      <c r="S344" s="412" t="str">
        <f t="shared" si="83"/>
        <v/>
      </c>
      <c r="T344" s="427"/>
      <c r="U344" s="429"/>
      <c r="W344" s="6">
        <f>VLOOKUP(A344,'[3]Cartilha Global'!$A:$A,1,FALSE)</f>
        <v>101140</v>
      </c>
    </row>
    <row r="345" spans="1:23" ht="34.5" hidden="1" thickBot="1" x14ac:dyDescent="0.25">
      <c r="A345" s="522">
        <v>101141</v>
      </c>
      <c r="B345" s="512" t="s">
        <v>3144</v>
      </c>
      <c r="C345" s="513" t="s">
        <v>5146</v>
      </c>
      <c r="D345" s="498" t="s">
        <v>171</v>
      </c>
      <c r="E345" s="499">
        <v>15.51</v>
      </c>
      <c r="F345" s="500">
        <f t="shared" ref="F345:F408" si="84">IF(E345=0,0,ROUND(E345*(1+E$13)*(1-E$14),2))</f>
        <v>19.21</v>
      </c>
      <c r="G345" s="527"/>
      <c r="H345" s="518"/>
      <c r="I345" s="517">
        <f t="shared" si="77"/>
        <v>0</v>
      </c>
      <c r="J345" s="517">
        <f t="shared" si="78"/>
        <v>0</v>
      </c>
      <c r="K345" s="504"/>
      <c r="L345" s="518">
        <f t="shared" si="82"/>
        <v>0</v>
      </c>
      <c r="M345" s="518">
        <f t="shared" si="82"/>
        <v>0</v>
      </c>
      <c r="N345" s="519">
        <f t="shared" si="79"/>
        <v>0</v>
      </c>
      <c r="O345" s="519">
        <f t="shared" si="80"/>
        <v>0</v>
      </c>
      <c r="P345" s="506"/>
      <c r="Q345" s="520"/>
      <c r="R345" s="412" t="str">
        <f t="shared" si="81"/>
        <v/>
      </c>
      <c r="S345" s="412" t="str">
        <f t="shared" si="83"/>
        <v/>
      </c>
      <c r="T345" s="427"/>
      <c r="U345" s="429"/>
      <c r="W345" s="6">
        <f>VLOOKUP(A345,'[3]Cartilha Global'!$A:$A,1,FALSE)</f>
        <v>101141</v>
      </c>
    </row>
    <row r="346" spans="1:23" ht="34.5" hidden="1" thickBot="1" x14ac:dyDescent="0.25">
      <c r="A346" s="522">
        <v>101142</v>
      </c>
      <c r="B346" s="512" t="s">
        <v>3144</v>
      </c>
      <c r="C346" s="513" t="s">
        <v>5147</v>
      </c>
      <c r="D346" s="498" t="s">
        <v>171</v>
      </c>
      <c r="E346" s="499">
        <v>17</v>
      </c>
      <c r="F346" s="500">
        <f t="shared" si="84"/>
        <v>21.05</v>
      </c>
      <c r="G346" s="527"/>
      <c r="H346" s="518"/>
      <c r="I346" s="517">
        <f t="shared" si="77"/>
        <v>0</v>
      </c>
      <c r="J346" s="517">
        <f t="shared" si="78"/>
        <v>0</v>
      </c>
      <c r="K346" s="504"/>
      <c r="L346" s="518">
        <f t="shared" si="82"/>
        <v>0</v>
      </c>
      <c r="M346" s="518">
        <f t="shared" si="82"/>
        <v>0</v>
      </c>
      <c r="N346" s="519">
        <f t="shared" si="79"/>
        <v>0</v>
      </c>
      <c r="O346" s="519">
        <f t="shared" si="80"/>
        <v>0</v>
      </c>
      <c r="P346" s="506"/>
      <c r="Q346" s="520"/>
      <c r="R346" s="412" t="str">
        <f t="shared" si="81"/>
        <v/>
      </c>
      <c r="S346" s="412" t="str">
        <f t="shared" si="83"/>
        <v/>
      </c>
      <c r="T346" s="427"/>
      <c r="U346" s="429"/>
      <c r="W346" s="6">
        <f>VLOOKUP(A346,'[3]Cartilha Global'!$A:$A,1,FALSE)</f>
        <v>101142</v>
      </c>
    </row>
    <row r="347" spans="1:23" ht="34.5" hidden="1" thickBot="1" x14ac:dyDescent="0.25">
      <c r="A347" s="522">
        <v>101143</v>
      </c>
      <c r="B347" s="512" t="s">
        <v>3144</v>
      </c>
      <c r="C347" s="513" t="s">
        <v>5148</v>
      </c>
      <c r="D347" s="498" t="s">
        <v>171</v>
      </c>
      <c r="E347" s="499">
        <v>18.149999999999999</v>
      </c>
      <c r="F347" s="500">
        <f t="shared" si="84"/>
        <v>22.48</v>
      </c>
      <c r="G347" s="527"/>
      <c r="H347" s="518"/>
      <c r="I347" s="517">
        <f t="shared" si="77"/>
        <v>0</v>
      </c>
      <c r="J347" s="517">
        <f t="shared" si="78"/>
        <v>0</v>
      </c>
      <c r="K347" s="504"/>
      <c r="L347" s="518">
        <f t="shared" si="82"/>
        <v>0</v>
      </c>
      <c r="M347" s="518">
        <f t="shared" si="82"/>
        <v>0</v>
      </c>
      <c r="N347" s="519">
        <f t="shared" si="79"/>
        <v>0</v>
      </c>
      <c r="O347" s="519">
        <f t="shared" si="80"/>
        <v>0</v>
      </c>
      <c r="P347" s="506"/>
      <c r="Q347" s="520"/>
      <c r="R347" s="412" t="str">
        <f t="shared" si="81"/>
        <v/>
      </c>
      <c r="S347" s="412" t="str">
        <f t="shared" si="83"/>
        <v/>
      </c>
      <c r="T347" s="427"/>
      <c r="U347" s="429"/>
      <c r="W347" s="6">
        <f>VLOOKUP(A347,'[3]Cartilha Global'!$A:$A,1,FALSE)</f>
        <v>101143</v>
      </c>
    </row>
    <row r="348" spans="1:23" ht="34.5" hidden="1" thickBot="1" x14ac:dyDescent="0.25">
      <c r="A348" s="522">
        <v>101144</v>
      </c>
      <c r="B348" s="512" t="s">
        <v>3144</v>
      </c>
      <c r="C348" s="513" t="s">
        <v>5149</v>
      </c>
      <c r="D348" s="498" t="s">
        <v>171</v>
      </c>
      <c r="E348" s="499">
        <v>14.95</v>
      </c>
      <c r="F348" s="500">
        <f t="shared" si="84"/>
        <v>18.510000000000002</v>
      </c>
      <c r="G348" s="527"/>
      <c r="H348" s="518"/>
      <c r="I348" s="517">
        <f t="shared" si="77"/>
        <v>0</v>
      </c>
      <c r="J348" s="517">
        <f t="shared" si="78"/>
        <v>0</v>
      </c>
      <c r="K348" s="504"/>
      <c r="L348" s="518">
        <f t="shared" si="82"/>
        <v>0</v>
      </c>
      <c r="M348" s="518">
        <f t="shared" si="82"/>
        <v>0</v>
      </c>
      <c r="N348" s="519">
        <f t="shared" si="79"/>
        <v>0</v>
      </c>
      <c r="O348" s="519">
        <f t="shared" si="80"/>
        <v>0</v>
      </c>
      <c r="P348" s="506"/>
      <c r="Q348" s="520"/>
      <c r="R348" s="412" t="str">
        <f t="shared" si="81"/>
        <v/>
      </c>
      <c r="S348" s="412" t="str">
        <f t="shared" si="83"/>
        <v/>
      </c>
      <c r="T348" s="427"/>
      <c r="U348" s="429"/>
      <c r="W348" s="6">
        <f>VLOOKUP(A348,'[3]Cartilha Global'!$A:$A,1,FALSE)</f>
        <v>101144</v>
      </c>
    </row>
    <row r="349" spans="1:23" ht="34.5" hidden="1" thickBot="1" x14ac:dyDescent="0.25">
      <c r="A349" s="522">
        <v>101145</v>
      </c>
      <c r="B349" s="512" t="s">
        <v>3144</v>
      </c>
      <c r="C349" s="513" t="s">
        <v>5150</v>
      </c>
      <c r="D349" s="498" t="s">
        <v>171</v>
      </c>
      <c r="E349" s="499">
        <v>14.29</v>
      </c>
      <c r="F349" s="500">
        <f t="shared" si="84"/>
        <v>17.7</v>
      </c>
      <c r="G349" s="527"/>
      <c r="H349" s="518"/>
      <c r="I349" s="517">
        <f t="shared" si="77"/>
        <v>0</v>
      </c>
      <c r="J349" s="517">
        <f t="shared" si="78"/>
        <v>0</v>
      </c>
      <c r="K349" s="504"/>
      <c r="L349" s="518">
        <f t="shared" si="82"/>
        <v>0</v>
      </c>
      <c r="M349" s="518">
        <f t="shared" si="82"/>
        <v>0</v>
      </c>
      <c r="N349" s="519">
        <f t="shared" si="79"/>
        <v>0</v>
      </c>
      <c r="O349" s="519">
        <f t="shared" si="80"/>
        <v>0</v>
      </c>
      <c r="P349" s="506"/>
      <c r="Q349" s="520"/>
      <c r="R349" s="412" t="str">
        <f t="shared" si="81"/>
        <v/>
      </c>
      <c r="S349" s="412" t="str">
        <f t="shared" si="83"/>
        <v/>
      </c>
      <c r="T349" s="427"/>
      <c r="U349" s="429"/>
      <c r="W349" s="6">
        <f>VLOOKUP(A349,'[3]Cartilha Global'!$A:$A,1,FALSE)</f>
        <v>101145</v>
      </c>
    </row>
    <row r="350" spans="1:23" ht="34.5" hidden="1" thickBot="1" x14ac:dyDescent="0.25">
      <c r="A350" s="522">
        <v>101146</v>
      </c>
      <c r="B350" s="512" t="s">
        <v>3144</v>
      </c>
      <c r="C350" s="513" t="s">
        <v>5151</v>
      </c>
      <c r="D350" s="498" t="s">
        <v>171</v>
      </c>
      <c r="E350" s="499">
        <v>12.99</v>
      </c>
      <c r="F350" s="500">
        <f t="shared" si="84"/>
        <v>16.09</v>
      </c>
      <c r="G350" s="527"/>
      <c r="H350" s="518"/>
      <c r="I350" s="517">
        <f t="shared" si="77"/>
        <v>0</v>
      </c>
      <c r="J350" s="517">
        <f t="shared" si="78"/>
        <v>0</v>
      </c>
      <c r="K350" s="504"/>
      <c r="L350" s="518">
        <f t="shared" si="82"/>
        <v>0</v>
      </c>
      <c r="M350" s="518">
        <f t="shared" si="82"/>
        <v>0</v>
      </c>
      <c r="N350" s="519">
        <f t="shared" si="79"/>
        <v>0</v>
      </c>
      <c r="O350" s="519">
        <f t="shared" si="80"/>
        <v>0</v>
      </c>
      <c r="P350" s="506"/>
      <c r="Q350" s="520"/>
      <c r="R350" s="412" t="str">
        <f t="shared" si="81"/>
        <v/>
      </c>
      <c r="S350" s="412" t="str">
        <f t="shared" si="83"/>
        <v/>
      </c>
      <c r="T350" s="427"/>
      <c r="U350" s="429"/>
      <c r="W350" s="6">
        <f>VLOOKUP(A350,'[3]Cartilha Global'!$A:$A,1,FALSE)</f>
        <v>101146</v>
      </c>
    </row>
    <row r="351" spans="1:23" ht="34.5" hidden="1" thickBot="1" x14ac:dyDescent="0.25">
      <c r="A351" s="522">
        <v>101147</v>
      </c>
      <c r="B351" s="512" t="s">
        <v>3144</v>
      </c>
      <c r="C351" s="513" t="s">
        <v>5152</v>
      </c>
      <c r="D351" s="498" t="s">
        <v>171</v>
      </c>
      <c r="E351" s="499">
        <v>13.8</v>
      </c>
      <c r="F351" s="500">
        <f t="shared" si="84"/>
        <v>17.09</v>
      </c>
      <c r="G351" s="527"/>
      <c r="H351" s="518"/>
      <c r="I351" s="517">
        <f t="shared" si="77"/>
        <v>0</v>
      </c>
      <c r="J351" s="517">
        <f t="shared" si="78"/>
        <v>0</v>
      </c>
      <c r="K351" s="504"/>
      <c r="L351" s="518">
        <f t="shared" si="82"/>
        <v>0</v>
      </c>
      <c r="M351" s="518">
        <f t="shared" si="82"/>
        <v>0</v>
      </c>
      <c r="N351" s="519">
        <f t="shared" si="79"/>
        <v>0</v>
      </c>
      <c r="O351" s="519">
        <f t="shared" si="80"/>
        <v>0</v>
      </c>
      <c r="P351" s="506"/>
      <c r="Q351" s="520"/>
      <c r="R351" s="412" t="str">
        <f t="shared" si="81"/>
        <v/>
      </c>
      <c r="S351" s="412" t="str">
        <f t="shared" si="83"/>
        <v/>
      </c>
      <c r="T351" s="427"/>
      <c r="U351" s="429"/>
      <c r="W351" s="6">
        <f>VLOOKUP(A351,'[3]Cartilha Global'!$A:$A,1,FALSE)</f>
        <v>101147</v>
      </c>
    </row>
    <row r="352" spans="1:23" ht="34.5" hidden="1" thickBot="1" x14ac:dyDescent="0.25">
      <c r="A352" s="522">
        <v>101148</v>
      </c>
      <c r="B352" s="512" t="s">
        <v>3144</v>
      </c>
      <c r="C352" s="513" t="s">
        <v>5153</v>
      </c>
      <c r="D352" s="498" t="s">
        <v>171</v>
      </c>
      <c r="E352" s="499">
        <v>14.39</v>
      </c>
      <c r="F352" s="500">
        <f t="shared" si="84"/>
        <v>17.82</v>
      </c>
      <c r="G352" s="527"/>
      <c r="H352" s="518"/>
      <c r="I352" s="517">
        <f t="shared" si="77"/>
        <v>0</v>
      </c>
      <c r="J352" s="517">
        <f t="shared" si="78"/>
        <v>0</v>
      </c>
      <c r="K352" s="504"/>
      <c r="L352" s="518">
        <f t="shared" si="82"/>
        <v>0</v>
      </c>
      <c r="M352" s="518">
        <f t="shared" si="82"/>
        <v>0</v>
      </c>
      <c r="N352" s="519">
        <f t="shared" si="79"/>
        <v>0</v>
      </c>
      <c r="O352" s="519">
        <f t="shared" si="80"/>
        <v>0</v>
      </c>
      <c r="P352" s="506"/>
      <c r="Q352" s="520"/>
      <c r="R352" s="412" t="str">
        <f t="shared" si="81"/>
        <v/>
      </c>
      <c r="S352" s="412" t="str">
        <f t="shared" si="83"/>
        <v/>
      </c>
      <c r="T352" s="427"/>
      <c r="U352" s="429"/>
      <c r="W352" s="6">
        <f>VLOOKUP(A352,'[3]Cartilha Global'!$A:$A,1,FALSE)</f>
        <v>101148</v>
      </c>
    </row>
    <row r="353" spans="1:23" ht="34.5" hidden="1" thickBot="1" x14ac:dyDescent="0.25">
      <c r="A353" s="522">
        <v>101149</v>
      </c>
      <c r="B353" s="512" t="s">
        <v>3144</v>
      </c>
      <c r="C353" s="513" t="s">
        <v>5154</v>
      </c>
      <c r="D353" s="498" t="s">
        <v>171</v>
      </c>
      <c r="E353" s="499">
        <v>19.13</v>
      </c>
      <c r="F353" s="500">
        <f t="shared" si="84"/>
        <v>23.69</v>
      </c>
      <c r="G353" s="527"/>
      <c r="H353" s="518"/>
      <c r="I353" s="517">
        <f t="shared" si="77"/>
        <v>0</v>
      </c>
      <c r="J353" s="517">
        <f t="shared" si="78"/>
        <v>0</v>
      </c>
      <c r="K353" s="504"/>
      <c r="L353" s="518">
        <f t="shared" si="82"/>
        <v>0</v>
      </c>
      <c r="M353" s="518">
        <f t="shared" si="82"/>
        <v>0</v>
      </c>
      <c r="N353" s="519">
        <f t="shared" si="79"/>
        <v>0</v>
      </c>
      <c r="O353" s="519">
        <f t="shared" si="80"/>
        <v>0</v>
      </c>
      <c r="P353" s="506"/>
      <c r="Q353" s="520"/>
      <c r="R353" s="412" t="str">
        <f t="shared" si="81"/>
        <v/>
      </c>
      <c r="S353" s="412" t="str">
        <f t="shared" si="83"/>
        <v/>
      </c>
      <c r="T353" s="427"/>
      <c r="U353" s="429"/>
      <c r="W353" s="6">
        <f>VLOOKUP(A353,'[3]Cartilha Global'!$A:$A,1,FALSE)</f>
        <v>101149</v>
      </c>
    </row>
    <row r="354" spans="1:23" ht="34.5" hidden="1" thickBot="1" x14ac:dyDescent="0.25">
      <c r="A354" s="522">
        <v>101150</v>
      </c>
      <c r="B354" s="512" t="s">
        <v>3144</v>
      </c>
      <c r="C354" s="513" t="s">
        <v>5155</v>
      </c>
      <c r="D354" s="498" t="s">
        <v>171</v>
      </c>
      <c r="E354" s="499">
        <v>17.899999999999999</v>
      </c>
      <c r="F354" s="500">
        <f t="shared" si="84"/>
        <v>22.17</v>
      </c>
      <c r="G354" s="527"/>
      <c r="H354" s="518"/>
      <c r="I354" s="517">
        <f t="shared" si="77"/>
        <v>0</v>
      </c>
      <c r="J354" s="517">
        <f t="shared" si="78"/>
        <v>0</v>
      </c>
      <c r="K354" s="504"/>
      <c r="L354" s="518">
        <f t="shared" si="82"/>
        <v>0</v>
      </c>
      <c r="M354" s="518">
        <f t="shared" si="82"/>
        <v>0</v>
      </c>
      <c r="N354" s="519">
        <f t="shared" si="79"/>
        <v>0</v>
      </c>
      <c r="O354" s="519">
        <f t="shared" si="80"/>
        <v>0</v>
      </c>
      <c r="P354" s="506"/>
      <c r="Q354" s="520"/>
      <c r="R354" s="412" t="str">
        <f t="shared" si="81"/>
        <v/>
      </c>
      <c r="S354" s="412" t="str">
        <f t="shared" si="83"/>
        <v/>
      </c>
      <c r="T354" s="427"/>
      <c r="U354" s="429"/>
      <c r="W354" s="6">
        <f>VLOOKUP(A354,'[3]Cartilha Global'!$A:$A,1,FALSE)</f>
        <v>101150</v>
      </c>
    </row>
    <row r="355" spans="1:23" ht="34.5" hidden="1" thickBot="1" x14ac:dyDescent="0.25">
      <c r="A355" s="522">
        <v>101151</v>
      </c>
      <c r="B355" s="512" t="s">
        <v>3144</v>
      </c>
      <c r="C355" s="513" t="s">
        <v>5156</v>
      </c>
      <c r="D355" s="498" t="s">
        <v>171</v>
      </c>
      <c r="E355" s="499">
        <v>15.42</v>
      </c>
      <c r="F355" s="500">
        <f t="shared" si="84"/>
        <v>19.100000000000001</v>
      </c>
      <c r="G355" s="527"/>
      <c r="H355" s="518"/>
      <c r="I355" s="517">
        <f t="shared" si="77"/>
        <v>0</v>
      </c>
      <c r="J355" s="517">
        <f t="shared" si="78"/>
        <v>0</v>
      </c>
      <c r="K355" s="504"/>
      <c r="L355" s="518">
        <f t="shared" si="82"/>
        <v>0</v>
      </c>
      <c r="M355" s="518">
        <f t="shared" si="82"/>
        <v>0</v>
      </c>
      <c r="N355" s="519">
        <f t="shared" si="79"/>
        <v>0</v>
      </c>
      <c r="O355" s="519">
        <f t="shared" si="80"/>
        <v>0</v>
      </c>
      <c r="P355" s="506"/>
      <c r="Q355" s="520"/>
      <c r="R355" s="412" t="str">
        <f t="shared" si="81"/>
        <v/>
      </c>
      <c r="S355" s="412" t="str">
        <f t="shared" si="83"/>
        <v/>
      </c>
      <c r="T355" s="427"/>
      <c r="U355" s="429"/>
      <c r="W355" s="6">
        <f>VLOOKUP(A355,'[3]Cartilha Global'!$A:$A,1,FALSE)</f>
        <v>101151</v>
      </c>
    </row>
    <row r="356" spans="1:23" ht="34.5" hidden="1" thickBot="1" x14ac:dyDescent="0.25">
      <c r="A356" s="522">
        <v>101152</v>
      </c>
      <c r="B356" s="512" t="s">
        <v>3144</v>
      </c>
      <c r="C356" s="513" t="s">
        <v>5157</v>
      </c>
      <c r="D356" s="498" t="s">
        <v>171</v>
      </c>
      <c r="E356" s="499">
        <v>16.91</v>
      </c>
      <c r="F356" s="500">
        <f t="shared" si="84"/>
        <v>20.94</v>
      </c>
      <c r="G356" s="527"/>
      <c r="H356" s="518"/>
      <c r="I356" s="517">
        <f t="shared" si="77"/>
        <v>0</v>
      </c>
      <c r="J356" s="517">
        <f t="shared" si="78"/>
        <v>0</v>
      </c>
      <c r="K356" s="504"/>
      <c r="L356" s="518">
        <f t="shared" si="82"/>
        <v>0</v>
      </c>
      <c r="M356" s="518">
        <f t="shared" si="82"/>
        <v>0</v>
      </c>
      <c r="N356" s="519">
        <f t="shared" si="79"/>
        <v>0</v>
      </c>
      <c r="O356" s="519">
        <f t="shared" si="80"/>
        <v>0</v>
      </c>
      <c r="P356" s="506"/>
      <c r="Q356" s="520"/>
      <c r="R356" s="412" t="str">
        <f t="shared" si="81"/>
        <v/>
      </c>
      <c r="S356" s="412" t="str">
        <f t="shared" si="83"/>
        <v/>
      </c>
      <c r="T356" s="427"/>
      <c r="U356" s="429"/>
      <c r="W356" s="6">
        <f>VLOOKUP(A356,'[3]Cartilha Global'!$A:$A,1,FALSE)</f>
        <v>101152</v>
      </c>
    </row>
    <row r="357" spans="1:23" ht="34.5" hidden="1" thickBot="1" x14ac:dyDescent="0.25">
      <c r="A357" s="522">
        <v>101153</v>
      </c>
      <c r="B357" s="512" t="s">
        <v>3144</v>
      </c>
      <c r="C357" s="513" t="s">
        <v>5158</v>
      </c>
      <c r="D357" s="498" t="s">
        <v>171</v>
      </c>
      <c r="E357" s="499">
        <v>18.059999999999999</v>
      </c>
      <c r="F357" s="500">
        <f t="shared" si="84"/>
        <v>22.37</v>
      </c>
      <c r="G357" s="527"/>
      <c r="H357" s="518"/>
      <c r="I357" s="517">
        <f t="shared" si="77"/>
        <v>0</v>
      </c>
      <c r="J357" s="517">
        <f t="shared" si="78"/>
        <v>0</v>
      </c>
      <c r="K357" s="504"/>
      <c r="L357" s="518">
        <f t="shared" si="82"/>
        <v>0</v>
      </c>
      <c r="M357" s="518">
        <f t="shared" si="82"/>
        <v>0</v>
      </c>
      <c r="N357" s="519">
        <f t="shared" si="79"/>
        <v>0</v>
      </c>
      <c r="O357" s="519">
        <f t="shared" si="80"/>
        <v>0</v>
      </c>
      <c r="P357" s="506"/>
      <c r="Q357" s="520"/>
      <c r="R357" s="412" t="str">
        <f t="shared" si="81"/>
        <v/>
      </c>
      <c r="S357" s="412" t="str">
        <f t="shared" si="83"/>
        <v/>
      </c>
      <c r="T357" s="427"/>
      <c r="U357" s="429"/>
      <c r="W357" s="6">
        <f>VLOOKUP(A357,'[3]Cartilha Global'!$A:$A,1,FALSE)</f>
        <v>101153</v>
      </c>
    </row>
    <row r="358" spans="1:23" ht="23.25" hidden="1" thickBot="1" x14ac:dyDescent="0.25">
      <c r="A358" s="522">
        <v>102354</v>
      </c>
      <c r="B358" s="512" t="s">
        <v>3144</v>
      </c>
      <c r="C358" s="513" t="s">
        <v>5821</v>
      </c>
      <c r="D358" s="498" t="s">
        <v>171</v>
      </c>
      <c r="E358" s="499">
        <v>155.33000000000001</v>
      </c>
      <c r="F358" s="500">
        <f t="shared" si="84"/>
        <v>192.36</v>
      </c>
      <c r="G358" s="527"/>
      <c r="H358" s="518"/>
      <c r="I358" s="517">
        <f>IF(ISBLANK(E358),0,ROUND(F358*G358,2))</f>
        <v>0</v>
      </c>
      <c r="J358" s="517">
        <f>IF(ISBLANK(G358),0,ROUND(G358*H358,2))</f>
        <v>0</v>
      </c>
      <c r="K358" s="504"/>
      <c r="L358" s="518">
        <f t="shared" si="82"/>
        <v>0</v>
      </c>
      <c r="M358" s="518">
        <f t="shared" si="82"/>
        <v>0</v>
      </c>
      <c r="N358" s="519">
        <f>IF(ISBLANK(E358),0,ROUND(F358*L358,2))</f>
        <v>0</v>
      </c>
      <c r="O358" s="519">
        <f>IF(ISBLANK(L358),0,ROUND(L358*M358,2))</f>
        <v>0</v>
      </c>
      <c r="P358" s="506"/>
      <c r="Q358" s="520"/>
      <c r="R358" s="412" t="str">
        <f>IF(Q358="X","x",IF(Q358="xx","x",IF(O358&gt;0,"x","")))</f>
        <v/>
      </c>
      <c r="S358" s="412" t="str">
        <f t="shared" si="83"/>
        <v/>
      </c>
      <c r="T358" s="427"/>
      <c r="U358" s="429"/>
      <c r="W358" s="6" t="e">
        <f>VLOOKUP(A358,'[3]Cartilha Global'!$A:$A,1,FALSE)</f>
        <v>#N/A</v>
      </c>
    </row>
    <row r="359" spans="1:23" ht="23.25" hidden="1" thickBot="1" x14ac:dyDescent="0.25">
      <c r="A359" s="522">
        <v>102355</v>
      </c>
      <c r="B359" s="512" t="s">
        <v>3144</v>
      </c>
      <c r="C359" s="513" t="s">
        <v>5822</v>
      </c>
      <c r="D359" s="498" t="s">
        <v>171</v>
      </c>
      <c r="E359" s="499">
        <v>180.32</v>
      </c>
      <c r="F359" s="500">
        <f t="shared" si="84"/>
        <v>223.31</v>
      </c>
      <c r="G359" s="527"/>
      <c r="H359" s="518"/>
      <c r="I359" s="517">
        <f>IF(ISBLANK(E359),0,ROUND(F359*G359,2))</f>
        <v>0</v>
      </c>
      <c r="J359" s="517">
        <f>IF(ISBLANK(G359),0,ROUND(G359*H359,2))</f>
        <v>0</v>
      </c>
      <c r="K359" s="504"/>
      <c r="L359" s="518">
        <f t="shared" si="82"/>
        <v>0</v>
      </c>
      <c r="M359" s="518">
        <f t="shared" si="82"/>
        <v>0</v>
      </c>
      <c r="N359" s="519">
        <f>IF(ISBLANK(E359),0,ROUND(F359*L359,2))</f>
        <v>0</v>
      </c>
      <c r="O359" s="519">
        <f>IF(ISBLANK(L359),0,ROUND(L359*M359,2))</f>
        <v>0</v>
      </c>
      <c r="P359" s="506"/>
      <c r="Q359" s="520"/>
      <c r="R359" s="412" t="str">
        <f>IF(Q359="X","x",IF(Q359="xx","x",IF(O359&gt;0,"x","")))</f>
        <v/>
      </c>
      <c r="S359" s="412" t="str">
        <f t="shared" si="83"/>
        <v/>
      </c>
      <c r="T359" s="427"/>
      <c r="U359" s="429"/>
      <c r="W359" s="6" t="e">
        <f>VLOOKUP(A359,'[3]Cartilha Global'!$A:$A,1,FALSE)</f>
        <v>#N/A</v>
      </c>
    </row>
    <row r="360" spans="1:23" ht="23.25" hidden="1" thickBot="1" x14ac:dyDescent="0.25">
      <c r="A360" s="522">
        <v>102360</v>
      </c>
      <c r="B360" s="512" t="s">
        <v>3144</v>
      </c>
      <c r="C360" s="513" t="s">
        <v>5823</v>
      </c>
      <c r="D360" s="498" t="s">
        <v>171</v>
      </c>
      <c r="E360" s="499">
        <v>23.62</v>
      </c>
      <c r="F360" s="500">
        <f t="shared" si="84"/>
        <v>29.25</v>
      </c>
      <c r="G360" s="527"/>
      <c r="H360" s="518"/>
      <c r="I360" s="517">
        <f>IF(ISBLANK(E360),0,ROUND(F360*G360,2))</f>
        <v>0</v>
      </c>
      <c r="J360" s="517">
        <f>IF(ISBLANK(G360),0,ROUND(G360*H360,2))</f>
        <v>0</v>
      </c>
      <c r="K360" s="504"/>
      <c r="L360" s="518">
        <f t="shared" si="82"/>
        <v>0</v>
      </c>
      <c r="M360" s="518">
        <f t="shared" si="82"/>
        <v>0</v>
      </c>
      <c r="N360" s="519">
        <f>IF(ISBLANK(E360),0,ROUND(F360*L360,2))</f>
        <v>0</v>
      </c>
      <c r="O360" s="519">
        <f>IF(ISBLANK(L360),0,ROUND(L360*M360,2))</f>
        <v>0</v>
      </c>
      <c r="P360" s="506"/>
      <c r="Q360" s="520"/>
      <c r="R360" s="412" t="str">
        <f>IF(Q360="X","x",IF(Q360="xx","x",IF(O360&gt;0,"x","")))</f>
        <v/>
      </c>
      <c r="S360" s="412" t="str">
        <f t="shared" si="83"/>
        <v/>
      </c>
      <c r="T360" s="427"/>
      <c r="U360" s="429"/>
      <c r="W360" s="6" t="e">
        <f>VLOOKUP(A360,'[3]Cartilha Global'!$A:$A,1,FALSE)</f>
        <v>#N/A</v>
      </c>
    </row>
    <row r="361" spans="1:23" ht="23.25" hidden="1" thickBot="1" x14ac:dyDescent="0.25">
      <c r="A361" s="522">
        <v>102361</v>
      </c>
      <c r="B361" s="512" t="s">
        <v>3144</v>
      </c>
      <c r="C361" s="513" t="s">
        <v>5824</v>
      </c>
      <c r="D361" s="498" t="s">
        <v>171</v>
      </c>
      <c r="E361" s="499">
        <v>34.42</v>
      </c>
      <c r="F361" s="500">
        <f t="shared" si="84"/>
        <v>42.63</v>
      </c>
      <c r="G361" s="527"/>
      <c r="H361" s="518"/>
      <c r="I361" s="517">
        <f>IF(ISBLANK(E361),0,ROUND(F361*G361,2))</f>
        <v>0</v>
      </c>
      <c r="J361" s="517">
        <f>IF(ISBLANK(G361),0,ROUND(G361*H361,2))</f>
        <v>0</v>
      </c>
      <c r="K361" s="504"/>
      <c r="L361" s="518">
        <f t="shared" si="82"/>
        <v>0</v>
      </c>
      <c r="M361" s="518">
        <f t="shared" si="82"/>
        <v>0</v>
      </c>
      <c r="N361" s="519">
        <f>IF(ISBLANK(E361),0,ROUND(F361*L361,2))</f>
        <v>0</v>
      </c>
      <c r="O361" s="519">
        <f>IF(ISBLANK(L361),0,ROUND(L361*M361,2))</f>
        <v>0</v>
      </c>
      <c r="P361" s="506"/>
      <c r="Q361" s="520"/>
      <c r="R361" s="412" t="str">
        <f>IF(Q361="X","x",IF(Q361="xx","x",IF(O361&gt;0,"x","")))</f>
        <v/>
      </c>
      <c r="S361" s="412" t="str">
        <f t="shared" si="83"/>
        <v/>
      </c>
      <c r="T361" s="427"/>
      <c r="U361" s="429"/>
      <c r="W361" s="6" t="e">
        <f>VLOOKUP(A361,'[3]Cartilha Global'!$A:$A,1,FALSE)</f>
        <v>#N/A</v>
      </c>
    </row>
    <row r="362" spans="1:23" ht="45.75" hidden="1" thickBot="1" x14ac:dyDescent="0.25">
      <c r="A362" s="522">
        <v>101206</v>
      </c>
      <c r="B362" s="512" t="s">
        <v>3144</v>
      </c>
      <c r="C362" s="513" t="s">
        <v>4302</v>
      </c>
      <c r="D362" s="498" t="s">
        <v>171</v>
      </c>
      <c r="E362" s="499">
        <v>11.98</v>
      </c>
      <c r="F362" s="500">
        <f t="shared" si="84"/>
        <v>14.84</v>
      </c>
      <c r="G362" s="527"/>
      <c r="H362" s="518"/>
      <c r="I362" s="517">
        <f t="shared" si="77"/>
        <v>0</v>
      </c>
      <c r="J362" s="517">
        <f t="shared" si="78"/>
        <v>0</v>
      </c>
      <c r="K362" s="504"/>
      <c r="L362" s="518">
        <f t="shared" si="82"/>
        <v>0</v>
      </c>
      <c r="M362" s="518">
        <f t="shared" si="82"/>
        <v>0</v>
      </c>
      <c r="N362" s="519">
        <f t="shared" si="79"/>
        <v>0</v>
      </c>
      <c r="O362" s="519">
        <f t="shared" si="80"/>
        <v>0</v>
      </c>
      <c r="P362" s="506"/>
      <c r="Q362" s="520"/>
      <c r="R362" s="412" t="str">
        <f t="shared" si="81"/>
        <v/>
      </c>
      <c r="S362" s="412" t="str">
        <f t="shared" si="83"/>
        <v/>
      </c>
      <c r="T362" s="427"/>
      <c r="U362" s="429"/>
      <c r="W362" s="6">
        <f>VLOOKUP(A362,'[3]Cartilha Global'!$A:$A,1,FALSE)</f>
        <v>101206</v>
      </c>
    </row>
    <row r="363" spans="1:23" ht="45.75" hidden="1" thickBot="1" x14ac:dyDescent="0.25">
      <c r="A363" s="522">
        <v>101207</v>
      </c>
      <c r="B363" s="512" t="s">
        <v>3144</v>
      </c>
      <c r="C363" s="513" t="s">
        <v>4303</v>
      </c>
      <c r="D363" s="498" t="s">
        <v>171</v>
      </c>
      <c r="E363" s="499">
        <v>10.62</v>
      </c>
      <c r="F363" s="500">
        <f t="shared" si="84"/>
        <v>13.15</v>
      </c>
      <c r="G363" s="527"/>
      <c r="H363" s="518"/>
      <c r="I363" s="517">
        <f t="shared" si="77"/>
        <v>0</v>
      </c>
      <c r="J363" s="517">
        <f t="shared" si="78"/>
        <v>0</v>
      </c>
      <c r="K363" s="504"/>
      <c r="L363" s="518">
        <f t="shared" ref="L363:M394" si="85">G363</f>
        <v>0</v>
      </c>
      <c r="M363" s="518">
        <f t="shared" si="85"/>
        <v>0</v>
      </c>
      <c r="N363" s="519">
        <f t="shared" si="79"/>
        <v>0</v>
      </c>
      <c r="O363" s="519">
        <f t="shared" si="80"/>
        <v>0</v>
      </c>
      <c r="P363" s="506"/>
      <c r="Q363" s="520"/>
      <c r="R363" s="412" t="str">
        <f t="shared" si="81"/>
        <v/>
      </c>
      <c r="S363" s="412" t="str">
        <f t="shared" si="83"/>
        <v/>
      </c>
      <c r="T363" s="427"/>
      <c r="U363" s="429"/>
      <c r="W363" s="6">
        <f>VLOOKUP(A363,'[3]Cartilha Global'!$A:$A,1,FALSE)</f>
        <v>101207</v>
      </c>
    </row>
    <row r="364" spans="1:23" ht="45.75" hidden="1" thickBot="1" x14ac:dyDescent="0.25">
      <c r="A364" s="522">
        <v>101208</v>
      </c>
      <c r="B364" s="512" t="s">
        <v>3144</v>
      </c>
      <c r="C364" s="513" t="s">
        <v>4304</v>
      </c>
      <c r="D364" s="498" t="s">
        <v>171</v>
      </c>
      <c r="E364" s="499">
        <v>10.220000000000001</v>
      </c>
      <c r="F364" s="500">
        <f t="shared" si="84"/>
        <v>12.66</v>
      </c>
      <c r="G364" s="527"/>
      <c r="H364" s="518"/>
      <c r="I364" s="517">
        <f t="shared" si="77"/>
        <v>0</v>
      </c>
      <c r="J364" s="517">
        <f t="shared" si="78"/>
        <v>0</v>
      </c>
      <c r="K364" s="504"/>
      <c r="L364" s="518">
        <f t="shared" si="85"/>
        <v>0</v>
      </c>
      <c r="M364" s="518">
        <f t="shared" si="85"/>
        <v>0</v>
      </c>
      <c r="N364" s="519">
        <f t="shared" si="79"/>
        <v>0</v>
      </c>
      <c r="O364" s="519">
        <f t="shared" si="80"/>
        <v>0</v>
      </c>
      <c r="P364" s="506"/>
      <c r="Q364" s="520"/>
      <c r="R364" s="412" t="str">
        <f t="shared" si="81"/>
        <v/>
      </c>
      <c r="S364" s="412" t="str">
        <f t="shared" si="83"/>
        <v/>
      </c>
      <c r="T364" s="427"/>
      <c r="U364" s="429"/>
      <c r="W364" s="6">
        <f>VLOOKUP(A364,'[3]Cartilha Global'!$A:$A,1,FALSE)</f>
        <v>101208</v>
      </c>
    </row>
    <row r="365" spans="1:23" ht="45.75" hidden="1" thickBot="1" x14ac:dyDescent="0.25">
      <c r="A365" s="522">
        <v>101209</v>
      </c>
      <c r="B365" s="512" t="s">
        <v>3144</v>
      </c>
      <c r="C365" s="513" t="s">
        <v>4305</v>
      </c>
      <c r="D365" s="498" t="s">
        <v>171</v>
      </c>
      <c r="E365" s="499">
        <v>9.5399999999999991</v>
      </c>
      <c r="F365" s="500">
        <f t="shared" si="84"/>
        <v>11.81</v>
      </c>
      <c r="G365" s="527"/>
      <c r="H365" s="518"/>
      <c r="I365" s="517">
        <f t="shared" si="77"/>
        <v>0</v>
      </c>
      <c r="J365" s="517">
        <f t="shared" si="78"/>
        <v>0</v>
      </c>
      <c r="K365" s="504"/>
      <c r="L365" s="518">
        <f t="shared" si="85"/>
        <v>0</v>
      </c>
      <c r="M365" s="518">
        <f t="shared" si="85"/>
        <v>0</v>
      </c>
      <c r="N365" s="519">
        <f t="shared" si="79"/>
        <v>0</v>
      </c>
      <c r="O365" s="519">
        <f t="shared" si="80"/>
        <v>0</v>
      </c>
      <c r="P365" s="506"/>
      <c r="Q365" s="520"/>
      <c r="R365" s="412" t="str">
        <f t="shared" si="81"/>
        <v/>
      </c>
      <c r="S365" s="412" t="str">
        <f t="shared" si="83"/>
        <v/>
      </c>
      <c r="T365" s="427"/>
      <c r="U365" s="429"/>
      <c r="W365" s="6">
        <f>VLOOKUP(A365,'[3]Cartilha Global'!$A:$A,1,FALSE)</f>
        <v>101209</v>
      </c>
    </row>
    <row r="366" spans="1:23" ht="45.75" hidden="1" thickBot="1" x14ac:dyDescent="0.25">
      <c r="A366" s="522">
        <v>101210</v>
      </c>
      <c r="B366" s="512" t="s">
        <v>3144</v>
      </c>
      <c r="C366" s="513" t="s">
        <v>4306</v>
      </c>
      <c r="D366" s="498" t="s">
        <v>171</v>
      </c>
      <c r="E366" s="499">
        <v>16.920000000000002</v>
      </c>
      <c r="F366" s="500">
        <f t="shared" si="84"/>
        <v>20.95</v>
      </c>
      <c r="G366" s="527"/>
      <c r="H366" s="518"/>
      <c r="I366" s="517">
        <f t="shared" si="77"/>
        <v>0</v>
      </c>
      <c r="J366" s="517">
        <f t="shared" si="78"/>
        <v>0</v>
      </c>
      <c r="K366" s="504"/>
      <c r="L366" s="518">
        <f t="shared" si="85"/>
        <v>0</v>
      </c>
      <c r="M366" s="518">
        <f t="shared" si="85"/>
        <v>0</v>
      </c>
      <c r="N366" s="519">
        <f t="shared" si="79"/>
        <v>0</v>
      </c>
      <c r="O366" s="519">
        <f t="shared" si="80"/>
        <v>0</v>
      </c>
      <c r="P366" s="506"/>
      <c r="Q366" s="520"/>
      <c r="R366" s="412" t="str">
        <f t="shared" si="81"/>
        <v/>
      </c>
      <c r="S366" s="412" t="str">
        <f t="shared" si="83"/>
        <v/>
      </c>
      <c r="T366" s="427"/>
      <c r="U366" s="429"/>
      <c r="W366" s="6">
        <f>VLOOKUP(A366,'[3]Cartilha Global'!$A:$A,1,FALSE)</f>
        <v>101210</v>
      </c>
    </row>
    <row r="367" spans="1:23" ht="45.75" hidden="1" thickBot="1" x14ac:dyDescent="0.25">
      <c r="A367" s="522">
        <v>101211</v>
      </c>
      <c r="B367" s="512" t="s">
        <v>3144</v>
      </c>
      <c r="C367" s="513" t="s">
        <v>4307</v>
      </c>
      <c r="D367" s="498" t="s">
        <v>171</v>
      </c>
      <c r="E367" s="499">
        <v>18.16</v>
      </c>
      <c r="F367" s="500">
        <f t="shared" si="84"/>
        <v>22.49</v>
      </c>
      <c r="G367" s="527"/>
      <c r="H367" s="518"/>
      <c r="I367" s="517">
        <f t="shared" si="77"/>
        <v>0</v>
      </c>
      <c r="J367" s="517">
        <f t="shared" si="78"/>
        <v>0</v>
      </c>
      <c r="K367" s="504"/>
      <c r="L367" s="518">
        <f t="shared" si="85"/>
        <v>0</v>
      </c>
      <c r="M367" s="518">
        <f t="shared" si="85"/>
        <v>0</v>
      </c>
      <c r="N367" s="519">
        <f t="shared" si="79"/>
        <v>0</v>
      </c>
      <c r="O367" s="519">
        <f t="shared" si="80"/>
        <v>0</v>
      </c>
      <c r="P367" s="506"/>
      <c r="Q367" s="520"/>
      <c r="R367" s="412" t="str">
        <f t="shared" si="81"/>
        <v/>
      </c>
      <c r="S367" s="412" t="str">
        <f t="shared" si="83"/>
        <v/>
      </c>
      <c r="T367" s="427"/>
      <c r="U367" s="429"/>
      <c r="W367" s="6">
        <f>VLOOKUP(A367,'[3]Cartilha Global'!$A:$A,1,FALSE)</f>
        <v>101211</v>
      </c>
    </row>
    <row r="368" spans="1:23" ht="45.75" hidden="1" thickBot="1" x14ac:dyDescent="0.25">
      <c r="A368" s="522">
        <v>101212</v>
      </c>
      <c r="B368" s="512" t="s">
        <v>3144</v>
      </c>
      <c r="C368" s="513" t="s">
        <v>4308</v>
      </c>
      <c r="D368" s="498" t="s">
        <v>171</v>
      </c>
      <c r="E368" s="499">
        <v>21.09</v>
      </c>
      <c r="F368" s="500">
        <f t="shared" si="84"/>
        <v>26.12</v>
      </c>
      <c r="G368" s="527"/>
      <c r="H368" s="518"/>
      <c r="I368" s="517">
        <f t="shared" si="77"/>
        <v>0</v>
      </c>
      <c r="J368" s="517">
        <f t="shared" si="78"/>
        <v>0</v>
      </c>
      <c r="K368" s="504"/>
      <c r="L368" s="518">
        <f t="shared" si="85"/>
        <v>0</v>
      </c>
      <c r="M368" s="518">
        <f t="shared" si="85"/>
        <v>0</v>
      </c>
      <c r="N368" s="519">
        <f t="shared" si="79"/>
        <v>0</v>
      </c>
      <c r="O368" s="519">
        <f t="shared" si="80"/>
        <v>0</v>
      </c>
      <c r="P368" s="506"/>
      <c r="Q368" s="520"/>
      <c r="R368" s="412" t="str">
        <f t="shared" si="81"/>
        <v/>
      </c>
      <c r="S368" s="412" t="str">
        <f t="shared" si="83"/>
        <v/>
      </c>
      <c r="T368" s="427"/>
      <c r="U368" s="429"/>
      <c r="W368" s="6">
        <f>VLOOKUP(A368,'[3]Cartilha Global'!$A:$A,1,FALSE)</f>
        <v>101212</v>
      </c>
    </row>
    <row r="369" spans="1:23" ht="45.75" hidden="1" thickBot="1" x14ac:dyDescent="0.25">
      <c r="A369" s="522">
        <v>101213</v>
      </c>
      <c r="B369" s="512" t="s">
        <v>3144</v>
      </c>
      <c r="C369" s="513" t="s">
        <v>4309</v>
      </c>
      <c r="D369" s="498" t="s">
        <v>171</v>
      </c>
      <c r="E369" s="499">
        <v>23.44</v>
      </c>
      <c r="F369" s="500">
        <f t="shared" si="84"/>
        <v>29.03</v>
      </c>
      <c r="G369" s="527"/>
      <c r="H369" s="518"/>
      <c r="I369" s="517">
        <f t="shared" si="77"/>
        <v>0</v>
      </c>
      <c r="J369" s="517">
        <f t="shared" si="78"/>
        <v>0</v>
      </c>
      <c r="K369" s="504"/>
      <c r="L369" s="518">
        <f t="shared" si="85"/>
        <v>0</v>
      </c>
      <c r="M369" s="518">
        <f t="shared" si="85"/>
        <v>0</v>
      </c>
      <c r="N369" s="519">
        <f t="shared" si="79"/>
        <v>0</v>
      </c>
      <c r="O369" s="519">
        <f t="shared" si="80"/>
        <v>0</v>
      </c>
      <c r="P369" s="506"/>
      <c r="Q369" s="520"/>
      <c r="R369" s="412" t="str">
        <f t="shared" si="81"/>
        <v/>
      </c>
      <c r="S369" s="412" t="str">
        <f t="shared" si="83"/>
        <v/>
      </c>
      <c r="T369" s="427"/>
      <c r="U369" s="429"/>
      <c r="W369" s="6">
        <f>VLOOKUP(A369,'[3]Cartilha Global'!$A:$A,1,FALSE)</f>
        <v>101213</v>
      </c>
    </row>
    <row r="370" spans="1:23" ht="45.75" hidden="1" thickBot="1" x14ac:dyDescent="0.25">
      <c r="A370" s="522">
        <v>101214</v>
      </c>
      <c r="B370" s="512" t="s">
        <v>3144</v>
      </c>
      <c r="C370" s="513" t="s">
        <v>4310</v>
      </c>
      <c r="D370" s="498" t="s">
        <v>171</v>
      </c>
      <c r="E370" s="499">
        <v>28.42</v>
      </c>
      <c r="F370" s="500">
        <f t="shared" si="84"/>
        <v>35.200000000000003</v>
      </c>
      <c r="G370" s="527"/>
      <c r="H370" s="518"/>
      <c r="I370" s="517">
        <f t="shared" si="77"/>
        <v>0</v>
      </c>
      <c r="J370" s="517">
        <f t="shared" si="78"/>
        <v>0</v>
      </c>
      <c r="K370" s="504"/>
      <c r="L370" s="518">
        <f t="shared" si="85"/>
        <v>0</v>
      </c>
      <c r="M370" s="518">
        <f t="shared" si="85"/>
        <v>0</v>
      </c>
      <c r="N370" s="519">
        <f t="shared" si="79"/>
        <v>0</v>
      </c>
      <c r="O370" s="519">
        <f t="shared" si="80"/>
        <v>0</v>
      </c>
      <c r="P370" s="506"/>
      <c r="Q370" s="520"/>
      <c r="R370" s="412" t="str">
        <f t="shared" si="81"/>
        <v/>
      </c>
      <c r="S370" s="412" t="str">
        <f t="shared" si="83"/>
        <v/>
      </c>
      <c r="T370" s="427"/>
      <c r="U370" s="429"/>
      <c r="W370" s="6">
        <f>VLOOKUP(A370,'[3]Cartilha Global'!$A:$A,1,FALSE)</f>
        <v>101214</v>
      </c>
    </row>
    <row r="371" spans="1:23" ht="45.75" hidden="1" thickBot="1" x14ac:dyDescent="0.25">
      <c r="A371" s="522">
        <v>101215</v>
      </c>
      <c r="B371" s="512" t="s">
        <v>3144</v>
      </c>
      <c r="C371" s="513" t="s">
        <v>4311</v>
      </c>
      <c r="D371" s="498" t="s">
        <v>171</v>
      </c>
      <c r="E371" s="499">
        <v>16.25</v>
      </c>
      <c r="F371" s="500">
        <f t="shared" si="84"/>
        <v>20.12</v>
      </c>
      <c r="G371" s="527"/>
      <c r="H371" s="518"/>
      <c r="I371" s="517">
        <f t="shared" si="77"/>
        <v>0</v>
      </c>
      <c r="J371" s="517">
        <f t="shared" si="78"/>
        <v>0</v>
      </c>
      <c r="K371" s="504"/>
      <c r="L371" s="518">
        <f t="shared" si="85"/>
        <v>0</v>
      </c>
      <c r="M371" s="518">
        <f t="shared" si="85"/>
        <v>0</v>
      </c>
      <c r="N371" s="519">
        <f t="shared" si="79"/>
        <v>0</v>
      </c>
      <c r="O371" s="519">
        <f t="shared" si="80"/>
        <v>0</v>
      </c>
      <c r="P371" s="506"/>
      <c r="Q371" s="520"/>
      <c r="R371" s="412" t="str">
        <f t="shared" si="81"/>
        <v/>
      </c>
      <c r="S371" s="412" t="str">
        <f t="shared" si="83"/>
        <v/>
      </c>
      <c r="T371" s="427"/>
      <c r="U371" s="429"/>
      <c r="W371" s="6">
        <f>VLOOKUP(A371,'[3]Cartilha Global'!$A:$A,1,FALSE)</f>
        <v>101215</v>
      </c>
    </row>
    <row r="372" spans="1:23" ht="45.75" hidden="1" thickBot="1" x14ac:dyDescent="0.25">
      <c r="A372" s="522">
        <v>101216</v>
      </c>
      <c r="B372" s="512" t="s">
        <v>3144</v>
      </c>
      <c r="C372" s="513" t="s">
        <v>4312</v>
      </c>
      <c r="D372" s="498" t="s">
        <v>171</v>
      </c>
      <c r="E372" s="499">
        <v>17.11</v>
      </c>
      <c r="F372" s="500">
        <f t="shared" si="84"/>
        <v>21.19</v>
      </c>
      <c r="G372" s="527"/>
      <c r="H372" s="518"/>
      <c r="I372" s="517">
        <f t="shared" si="77"/>
        <v>0</v>
      </c>
      <c r="J372" s="517">
        <f t="shared" si="78"/>
        <v>0</v>
      </c>
      <c r="K372" s="504"/>
      <c r="L372" s="518">
        <f t="shared" si="85"/>
        <v>0</v>
      </c>
      <c r="M372" s="518">
        <f t="shared" si="85"/>
        <v>0</v>
      </c>
      <c r="N372" s="519">
        <f t="shared" si="79"/>
        <v>0</v>
      </c>
      <c r="O372" s="519">
        <f t="shared" si="80"/>
        <v>0</v>
      </c>
      <c r="P372" s="506"/>
      <c r="Q372" s="520"/>
      <c r="R372" s="412" t="str">
        <f t="shared" si="81"/>
        <v/>
      </c>
      <c r="S372" s="412" t="str">
        <f t="shared" si="83"/>
        <v/>
      </c>
      <c r="T372" s="427"/>
      <c r="U372" s="429"/>
      <c r="W372" s="6">
        <f>VLOOKUP(A372,'[3]Cartilha Global'!$A:$A,1,FALSE)</f>
        <v>101216</v>
      </c>
    </row>
    <row r="373" spans="1:23" ht="45.75" hidden="1" thickBot="1" x14ac:dyDescent="0.25">
      <c r="A373" s="522">
        <v>101217</v>
      </c>
      <c r="B373" s="512" t="s">
        <v>3144</v>
      </c>
      <c r="C373" s="513" t="s">
        <v>4313</v>
      </c>
      <c r="D373" s="498" t="s">
        <v>171</v>
      </c>
      <c r="E373" s="499">
        <v>19.82</v>
      </c>
      <c r="F373" s="500">
        <f t="shared" si="84"/>
        <v>24.55</v>
      </c>
      <c r="G373" s="527"/>
      <c r="H373" s="518"/>
      <c r="I373" s="517">
        <f t="shared" ref="I373:I436" si="86">IF(ISBLANK(E373),0,ROUND(F373*G373,2))</f>
        <v>0</v>
      </c>
      <c r="J373" s="517">
        <f t="shared" ref="J373:J436" si="87">IF(ISBLANK(G373),0,ROUND(G373*H373,2))</f>
        <v>0</v>
      </c>
      <c r="K373" s="504"/>
      <c r="L373" s="518">
        <f t="shared" si="85"/>
        <v>0</v>
      </c>
      <c r="M373" s="518">
        <f t="shared" si="85"/>
        <v>0</v>
      </c>
      <c r="N373" s="519">
        <f t="shared" ref="N373:N436" si="88">IF(ISBLANK(E373),0,ROUND(F373*L373,2))</f>
        <v>0</v>
      </c>
      <c r="O373" s="519">
        <f t="shared" ref="O373:O436" si="89">IF(ISBLANK(L373),0,ROUND(L373*M373,2))</f>
        <v>0</v>
      </c>
      <c r="P373" s="506"/>
      <c r="Q373" s="520"/>
      <c r="R373" s="412" t="str">
        <f t="shared" ref="R373:R436" si="90">IF(Q373="X","x",IF(Q373="xx","x",IF(O373&gt;0,"x","")))</f>
        <v/>
      </c>
      <c r="S373" s="412" t="str">
        <f t="shared" si="83"/>
        <v/>
      </c>
      <c r="T373" s="427"/>
      <c r="U373" s="429"/>
      <c r="W373" s="6">
        <f>VLOOKUP(A373,'[3]Cartilha Global'!$A:$A,1,FALSE)</f>
        <v>101217</v>
      </c>
    </row>
    <row r="374" spans="1:23" ht="45.75" hidden="1" thickBot="1" x14ac:dyDescent="0.25">
      <c r="A374" s="522">
        <v>101218</v>
      </c>
      <c r="B374" s="512" t="s">
        <v>3144</v>
      </c>
      <c r="C374" s="513" t="s">
        <v>4314</v>
      </c>
      <c r="D374" s="498" t="s">
        <v>171</v>
      </c>
      <c r="E374" s="499">
        <v>21.07</v>
      </c>
      <c r="F374" s="500">
        <f t="shared" si="84"/>
        <v>26.09</v>
      </c>
      <c r="G374" s="527"/>
      <c r="H374" s="518"/>
      <c r="I374" s="517">
        <f t="shared" si="86"/>
        <v>0</v>
      </c>
      <c r="J374" s="517">
        <f t="shared" si="87"/>
        <v>0</v>
      </c>
      <c r="K374" s="504"/>
      <c r="L374" s="518">
        <f t="shared" si="85"/>
        <v>0</v>
      </c>
      <c r="M374" s="518">
        <f t="shared" si="85"/>
        <v>0</v>
      </c>
      <c r="N374" s="519">
        <f t="shared" si="88"/>
        <v>0</v>
      </c>
      <c r="O374" s="519">
        <f t="shared" si="89"/>
        <v>0</v>
      </c>
      <c r="P374" s="506"/>
      <c r="Q374" s="520"/>
      <c r="R374" s="412" t="str">
        <f t="shared" si="90"/>
        <v/>
      </c>
      <c r="S374" s="412" t="str">
        <f t="shared" si="83"/>
        <v/>
      </c>
      <c r="T374" s="427"/>
      <c r="U374" s="429"/>
      <c r="W374" s="6">
        <f>VLOOKUP(A374,'[3]Cartilha Global'!$A:$A,1,FALSE)</f>
        <v>101218</v>
      </c>
    </row>
    <row r="375" spans="1:23" ht="45.75" hidden="1" thickBot="1" x14ac:dyDescent="0.25">
      <c r="A375" s="522">
        <v>101219</v>
      </c>
      <c r="B375" s="512" t="s">
        <v>3144</v>
      </c>
      <c r="C375" s="513" t="s">
        <v>4315</v>
      </c>
      <c r="D375" s="498" t="s">
        <v>171</v>
      </c>
      <c r="E375" s="499">
        <v>25.58</v>
      </c>
      <c r="F375" s="500">
        <f t="shared" si="84"/>
        <v>31.68</v>
      </c>
      <c r="G375" s="527"/>
      <c r="H375" s="518"/>
      <c r="I375" s="517">
        <f t="shared" si="86"/>
        <v>0</v>
      </c>
      <c r="J375" s="517">
        <f t="shared" si="87"/>
        <v>0</v>
      </c>
      <c r="K375" s="504"/>
      <c r="L375" s="518">
        <f t="shared" si="85"/>
        <v>0</v>
      </c>
      <c r="M375" s="518">
        <f t="shared" si="85"/>
        <v>0</v>
      </c>
      <c r="N375" s="519">
        <f t="shared" si="88"/>
        <v>0</v>
      </c>
      <c r="O375" s="519">
        <f t="shared" si="89"/>
        <v>0</v>
      </c>
      <c r="P375" s="506"/>
      <c r="Q375" s="520"/>
      <c r="R375" s="412" t="str">
        <f t="shared" si="90"/>
        <v/>
      </c>
      <c r="S375" s="412" t="str">
        <f t="shared" si="83"/>
        <v/>
      </c>
      <c r="T375" s="427"/>
      <c r="U375" s="429"/>
      <c r="W375" s="6">
        <f>VLOOKUP(A375,'[3]Cartilha Global'!$A:$A,1,FALSE)</f>
        <v>101219</v>
      </c>
    </row>
    <row r="376" spans="1:23" ht="45.75" hidden="1" thickBot="1" x14ac:dyDescent="0.25">
      <c r="A376" s="522">
        <v>101220</v>
      </c>
      <c r="B376" s="512" t="s">
        <v>3144</v>
      </c>
      <c r="C376" s="513" t="s">
        <v>4316</v>
      </c>
      <c r="D376" s="498" t="s">
        <v>171</v>
      </c>
      <c r="E376" s="499">
        <v>15.89</v>
      </c>
      <c r="F376" s="500">
        <f t="shared" si="84"/>
        <v>19.68</v>
      </c>
      <c r="G376" s="527"/>
      <c r="H376" s="518"/>
      <c r="I376" s="517">
        <f t="shared" si="86"/>
        <v>0</v>
      </c>
      <c r="J376" s="517">
        <f t="shared" si="87"/>
        <v>0</v>
      </c>
      <c r="K376" s="504"/>
      <c r="L376" s="518">
        <f t="shared" si="85"/>
        <v>0</v>
      </c>
      <c r="M376" s="518">
        <f t="shared" si="85"/>
        <v>0</v>
      </c>
      <c r="N376" s="519">
        <f t="shared" si="88"/>
        <v>0</v>
      </c>
      <c r="O376" s="519">
        <f t="shared" si="89"/>
        <v>0</v>
      </c>
      <c r="P376" s="506"/>
      <c r="Q376" s="520"/>
      <c r="R376" s="412" t="str">
        <f t="shared" si="90"/>
        <v/>
      </c>
      <c r="S376" s="412" t="str">
        <f t="shared" si="83"/>
        <v/>
      </c>
      <c r="T376" s="427"/>
      <c r="U376" s="429"/>
      <c r="W376" s="6">
        <f>VLOOKUP(A376,'[3]Cartilha Global'!$A:$A,1,FALSE)</f>
        <v>101220</v>
      </c>
    </row>
    <row r="377" spans="1:23" ht="45.75" hidden="1" thickBot="1" x14ac:dyDescent="0.25">
      <c r="A377" s="522">
        <v>101221</v>
      </c>
      <c r="B377" s="512" t="s">
        <v>3144</v>
      </c>
      <c r="C377" s="513" t="s">
        <v>4317</v>
      </c>
      <c r="D377" s="498" t="s">
        <v>171</v>
      </c>
      <c r="E377" s="499">
        <v>16.86</v>
      </c>
      <c r="F377" s="500">
        <f t="shared" si="84"/>
        <v>20.88</v>
      </c>
      <c r="G377" s="527"/>
      <c r="H377" s="518"/>
      <c r="I377" s="517">
        <f t="shared" si="86"/>
        <v>0</v>
      </c>
      <c r="J377" s="517">
        <f t="shared" si="87"/>
        <v>0</v>
      </c>
      <c r="K377" s="504"/>
      <c r="L377" s="518">
        <f t="shared" si="85"/>
        <v>0</v>
      </c>
      <c r="M377" s="518">
        <f t="shared" si="85"/>
        <v>0</v>
      </c>
      <c r="N377" s="519">
        <f t="shared" si="88"/>
        <v>0</v>
      </c>
      <c r="O377" s="519">
        <f t="shared" si="89"/>
        <v>0</v>
      </c>
      <c r="P377" s="506"/>
      <c r="Q377" s="520"/>
      <c r="R377" s="412" t="str">
        <f t="shared" si="90"/>
        <v/>
      </c>
      <c r="S377" s="412" t="str">
        <f t="shared" si="83"/>
        <v/>
      </c>
      <c r="T377" s="427"/>
      <c r="U377" s="429"/>
      <c r="W377" s="6">
        <f>VLOOKUP(A377,'[3]Cartilha Global'!$A:$A,1,FALSE)</f>
        <v>101221</v>
      </c>
    </row>
    <row r="378" spans="1:23" ht="45.75" hidden="1" thickBot="1" x14ac:dyDescent="0.25">
      <c r="A378" s="522">
        <v>101222</v>
      </c>
      <c r="B378" s="512" t="s">
        <v>3144</v>
      </c>
      <c r="C378" s="513" t="s">
        <v>4318</v>
      </c>
      <c r="D378" s="498" t="s">
        <v>171</v>
      </c>
      <c r="E378" s="499">
        <v>19.559999999999999</v>
      </c>
      <c r="F378" s="500">
        <f t="shared" si="84"/>
        <v>24.22</v>
      </c>
      <c r="G378" s="527"/>
      <c r="H378" s="518"/>
      <c r="I378" s="517">
        <f t="shared" si="86"/>
        <v>0</v>
      </c>
      <c r="J378" s="517">
        <f t="shared" si="87"/>
        <v>0</v>
      </c>
      <c r="K378" s="504"/>
      <c r="L378" s="518">
        <f t="shared" si="85"/>
        <v>0</v>
      </c>
      <c r="M378" s="518">
        <f t="shared" si="85"/>
        <v>0</v>
      </c>
      <c r="N378" s="519">
        <f t="shared" si="88"/>
        <v>0</v>
      </c>
      <c r="O378" s="519">
        <f t="shared" si="89"/>
        <v>0</v>
      </c>
      <c r="P378" s="506"/>
      <c r="Q378" s="520"/>
      <c r="R378" s="412" t="str">
        <f t="shared" si="90"/>
        <v/>
      </c>
      <c r="S378" s="412" t="str">
        <f t="shared" si="83"/>
        <v/>
      </c>
      <c r="T378" s="427"/>
      <c r="U378" s="429"/>
      <c r="W378" s="6">
        <f>VLOOKUP(A378,'[3]Cartilha Global'!$A:$A,1,FALSE)</f>
        <v>101222</v>
      </c>
    </row>
    <row r="379" spans="1:23" ht="45.75" hidden="1" thickBot="1" x14ac:dyDescent="0.25">
      <c r="A379" s="522">
        <v>101223</v>
      </c>
      <c r="B379" s="512" t="s">
        <v>3144</v>
      </c>
      <c r="C379" s="513" t="s">
        <v>4319</v>
      </c>
      <c r="D379" s="498" t="s">
        <v>171</v>
      </c>
      <c r="E379" s="499">
        <v>21.69</v>
      </c>
      <c r="F379" s="500">
        <f t="shared" si="84"/>
        <v>26.86</v>
      </c>
      <c r="G379" s="527"/>
      <c r="H379" s="518"/>
      <c r="I379" s="517">
        <f t="shared" si="86"/>
        <v>0</v>
      </c>
      <c r="J379" s="517">
        <f t="shared" si="87"/>
        <v>0</v>
      </c>
      <c r="K379" s="504"/>
      <c r="L379" s="518">
        <f t="shared" si="85"/>
        <v>0</v>
      </c>
      <c r="M379" s="518">
        <f t="shared" si="85"/>
        <v>0</v>
      </c>
      <c r="N379" s="519">
        <f t="shared" si="88"/>
        <v>0</v>
      </c>
      <c r="O379" s="519">
        <f t="shared" si="89"/>
        <v>0</v>
      </c>
      <c r="P379" s="506"/>
      <c r="Q379" s="520"/>
      <c r="R379" s="412" t="str">
        <f t="shared" si="90"/>
        <v/>
      </c>
      <c r="S379" s="412" t="str">
        <f t="shared" si="83"/>
        <v/>
      </c>
      <c r="T379" s="427"/>
      <c r="U379" s="429"/>
      <c r="W379" s="6">
        <f>VLOOKUP(A379,'[3]Cartilha Global'!$A:$A,1,FALSE)</f>
        <v>101223</v>
      </c>
    </row>
    <row r="380" spans="1:23" ht="45.75" hidden="1" thickBot="1" x14ac:dyDescent="0.25">
      <c r="A380" s="522">
        <v>101224</v>
      </c>
      <c r="B380" s="512" t="s">
        <v>3144</v>
      </c>
      <c r="C380" s="513" t="s">
        <v>4320</v>
      </c>
      <c r="D380" s="498" t="s">
        <v>171</v>
      </c>
      <c r="E380" s="499">
        <v>27.15</v>
      </c>
      <c r="F380" s="500">
        <f t="shared" si="84"/>
        <v>33.619999999999997</v>
      </c>
      <c r="G380" s="527"/>
      <c r="H380" s="518"/>
      <c r="I380" s="517">
        <f t="shared" si="86"/>
        <v>0</v>
      </c>
      <c r="J380" s="517">
        <f t="shared" si="87"/>
        <v>0</v>
      </c>
      <c r="K380" s="504"/>
      <c r="L380" s="518">
        <f t="shared" si="85"/>
        <v>0</v>
      </c>
      <c r="M380" s="518">
        <f t="shared" si="85"/>
        <v>0</v>
      </c>
      <c r="N380" s="519">
        <f t="shared" si="88"/>
        <v>0</v>
      </c>
      <c r="O380" s="519">
        <f t="shared" si="89"/>
        <v>0</v>
      </c>
      <c r="P380" s="506"/>
      <c r="Q380" s="520"/>
      <c r="R380" s="412" t="str">
        <f t="shared" si="90"/>
        <v/>
      </c>
      <c r="S380" s="412" t="str">
        <f t="shared" si="83"/>
        <v/>
      </c>
      <c r="T380" s="427"/>
      <c r="U380" s="429"/>
      <c r="W380" s="6">
        <f>VLOOKUP(A380,'[3]Cartilha Global'!$A:$A,1,FALSE)</f>
        <v>101224</v>
      </c>
    </row>
    <row r="381" spans="1:23" ht="45.75" hidden="1" thickBot="1" x14ac:dyDescent="0.25">
      <c r="A381" s="522">
        <v>101225</v>
      </c>
      <c r="B381" s="512" t="s">
        <v>3144</v>
      </c>
      <c r="C381" s="513" t="s">
        <v>4321</v>
      </c>
      <c r="D381" s="498" t="s">
        <v>171</v>
      </c>
      <c r="E381" s="499">
        <v>14.65</v>
      </c>
      <c r="F381" s="500">
        <f t="shared" si="84"/>
        <v>18.14</v>
      </c>
      <c r="G381" s="527"/>
      <c r="H381" s="518"/>
      <c r="I381" s="517">
        <f t="shared" si="86"/>
        <v>0</v>
      </c>
      <c r="J381" s="517">
        <f t="shared" si="87"/>
        <v>0</v>
      </c>
      <c r="K381" s="504"/>
      <c r="L381" s="518">
        <f t="shared" si="85"/>
        <v>0</v>
      </c>
      <c r="M381" s="518">
        <f t="shared" si="85"/>
        <v>0</v>
      </c>
      <c r="N381" s="519">
        <f t="shared" si="88"/>
        <v>0</v>
      </c>
      <c r="O381" s="519">
        <f t="shared" si="89"/>
        <v>0</v>
      </c>
      <c r="P381" s="506"/>
      <c r="Q381" s="520"/>
      <c r="R381" s="412" t="str">
        <f t="shared" si="90"/>
        <v/>
      </c>
      <c r="S381" s="412" t="str">
        <f t="shared" si="83"/>
        <v/>
      </c>
      <c r="T381" s="427"/>
      <c r="U381" s="429"/>
      <c r="W381" s="6">
        <f>VLOOKUP(A381,'[3]Cartilha Global'!$A:$A,1,FALSE)</f>
        <v>101225</v>
      </c>
    </row>
    <row r="382" spans="1:23" ht="45.75" hidden="1" thickBot="1" x14ac:dyDescent="0.25">
      <c r="A382" s="522">
        <v>101226</v>
      </c>
      <c r="B382" s="512" t="s">
        <v>3144</v>
      </c>
      <c r="C382" s="513" t="s">
        <v>4322</v>
      </c>
      <c r="D382" s="498" t="s">
        <v>171</v>
      </c>
      <c r="E382" s="499">
        <v>15.51</v>
      </c>
      <c r="F382" s="500">
        <f t="shared" si="84"/>
        <v>19.21</v>
      </c>
      <c r="G382" s="527"/>
      <c r="H382" s="518"/>
      <c r="I382" s="517">
        <f t="shared" si="86"/>
        <v>0</v>
      </c>
      <c r="J382" s="517">
        <f t="shared" si="87"/>
        <v>0</v>
      </c>
      <c r="K382" s="504"/>
      <c r="L382" s="518">
        <f t="shared" si="85"/>
        <v>0</v>
      </c>
      <c r="M382" s="518">
        <f t="shared" si="85"/>
        <v>0</v>
      </c>
      <c r="N382" s="519">
        <f t="shared" si="88"/>
        <v>0</v>
      </c>
      <c r="O382" s="519">
        <f t="shared" si="89"/>
        <v>0</v>
      </c>
      <c r="P382" s="506"/>
      <c r="Q382" s="520"/>
      <c r="R382" s="412" t="str">
        <f t="shared" si="90"/>
        <v/>
      </c>
      <c r="S382" s="412" t="str">
        <f t="shared" si="83"/>
        <v/>
      </c>
      <c r="T382" s="427"/>
      <c r="U382" s="429"/>
      <c r="W382" s="6">
        <f>VLOOKUP(A382,'[3]Cartilha Global'!$A:$A,1,FALSE)</f>
        <v>101226</v>
      </c>
    </row>
    <row r="383" spans="1:23" ht="45.75" hidden="1" thickBot="1" x14ac:dyDescent="0.25">
      <c r="A383" s="522">
        <v>101227</v>
      </c>
      <c r="B383" s="512" t="s">
        <v>3144</v>
      </c>
      <c r="C383" s="513" t="s">
        <v>4323</v>
      </c>
      <c r="D383" s="498" t="s">
        <v>171</v>
      </c>
      <c r="E383" s="499">
        <v>17.940000000000001</v>
      </c>
      <c r="F383" s="500">
        <f t="shared" si="84"/>
        <v>22.22</v>
      </c>
      <c r="G383" s="527"/>
      <c r="H383" s="518"/>
      <c r="I383" s="517">
        <f t="shared" si="86"/>
        <v>0</v>
      </c>
      <c r="J383" s="517">
        <f t="shared" si="87"/>
        <v>0</v>
      </c>
      <c r="K383" s="504"/>
      <c r="L383" s="518">
        <f t="shared" si="85"/>
        <v>0</v>
      </c>
      <c r="M383" s="518">
        <f t="shared" si="85"/>
        <v>0</v>
      </c>
      <c r="N383" s="519">
        <f t="shared" si="88"/>
        <v>0</v>
      </c>
      <c r="O383" s="519">
        <f t="shared" si="89"/>
        <v>0</v>
      </c>
      <c r="P383" s="506"/>
      <c r="Q383" s="520"/>
      <c r="R383" s="412" t="str">
        <f t="shared" si="90"/>
        <v/>
      </c>
      <c r="S383" s="412" t="str">
        <f t="shared" si="83"/>
        <v/>
      </c>
      <c r="T383" s="427"/>
      <c r="U383" s="429"/>
      <c r="W383" s="6">
        <f>VLOOKUP(A383,'[3]Cartilha Global'!$A:$A,1,FALSE)</f>
        <v>101227</v>
      </c>
    </row>
    <row r="384" spans="1:23" ht="45.75" hidden="1" thickBot="1" x14ac:dyDescent="0.25">
      <c r="A384" s="522">
        <v>101228</v>
      </c>
      <c r="B384" s="512" t="s">
        <v>3144</v>
      </c>
      <c r="C384" s="513" t="s">
        <v>4324</v>
      </c>
      <c r="D384" s="498" t="s">
        <v>171</v>
      </c>
      <c r="E384" s="499">
        <v>19.239999999999998</v>
      </c>
      <c r="F384" s="500">
        <f t="shared" si="84"/>
        <v>23.83</v>
      </c>
      <c r="G384" s="527"/>
      <c r="H384" s="518"/>
      <c r="I384" s="517">
        <f t="shared" si="86"/>
        <v>0</v>
      </c>
      <c r="J384" s="517">
        <f t="shared" si="87"/>
        <v>0</v>
      </c>
      <c r="K384" s="504"/>
      <c r="L384" s="518">
        <f t="shared" si="85"/>
        <v>0</v>
      </c>
      <c r="M384" s="518">
        <f t="shared" si="85"/>
        <v>0</v>
      </c>
      <c r="N384" s="519">
        <f t="shared" si="88"/>
        <v>0</v>
      </c>
      <c r="O384" s="519">
        <f t="shared" si="89"/>
        <v>0</v>
      </c>
      <c r="P384" s="506"/>
      <c r="Q384" s="520"/>
      <c r="R384" s="412" t="str">
        <f t="shared" si="90"/>
        <v/>
      </c>
      <c r="S384" s="412" t="str">
        <f t="shared" si="83"/>
        <v/>
      </c>
      <c r="T384" s="427"/>
      <c r="U384" s="429"/>
      <c r="W384" s="6">
        <f>VLOOKUP(A384,'[3]Cartilha Global'!$A:$A,1,FALSE)</f>
        <v>101228</v>
      </c>
    </row>
    <row r="385" spans="1:23" ht="45.75" hidden="1" thickBot="1" x14ac:dyDescent="0.25">
      <c r="A385" s="522">
        <v>101229</v>
      </c>
      <c r="B385" s="512" t="s">
        <v>3144</v>
      </c>
      <c r="C385" s="513" t="s">
        <v>4325</v>
      </c>
      <c r="D385" s="498" t="s">
        <v>171</v>
      </c>
      <c r="E385" s="499">
        <v>24.16</v>
      </c>
      <c r="F385" s="500">
        <f t="shared" si="84"/>
        <v>29.92</v>
      </c>
      <c r="G385" s="527"/>
      <c r="H385" s="518"/>
      <c r="I385" s="517">
        <f t="shared" si="86"/>
        <v>0</v>
      </c>
      <c r="J385" s="517">
        <f t="shared" si="87"/>
        <v>0</v>
      </c>
      <c r="K385" s="504"/>
      <c r="L385" s="518">
        <f t="shared" si="85"/>
        <v>0</v>
      </c>
      <c r="M385" s="518">
        <f t="shared" si="85"/>
        <v>0</v>
      </c>
      <c r="N385" s="519">
        <f t="shared" si="88"/>
        <v>0</v>
      </c>
      <c r="O385" s="519">
        <f t="shared" si="89"/>
        <v>0</v>
      </c>
      <c r="P385" s="506"/>
      <c r="Q385" s="520"/>
      <c r="R385" s="412" t="str">
        <f t="shared" si="90"/>
        <v/>
      </c>
      <c r="S385" s="412" t="str">
        <f t="shared" si="83"/>
        <v/>
      </c>
      <c r="T385" s="427"/>
      <c r="U385" s="429"/>
      <c r="W385" s="6">
        <f>VLOOKUP(A385,'[3]Cartilha Global'!$A:$A,1,FALSE)</f>
        <v>101229</v>
      </c>
    </row>
    <row r="386" spans="1:23" ht="45.75" hidden="1" thickBot="1" x14ac:dyDescent="0.25">
      <c r="A386" s="522">
        <v>101230</v>
      </c>
      <c r="B386" s="512" t="s">
        <v>3144</v>
      </c>
      <c r="C386" s="513" t="s">
        <v>4326</v>
      </c>
      <c r="D386" s="498" t="s">
        <v>171</v>
      </c>
      <c r="E386" s="499">
        <v>10.6</v>
      </c>
      <c r="F386" s="500">
        <f t="shared" si="84"/>
        <v>13.13</v>
      </c>
      <c r="G386" s="527"/>
      <c r="H386" s="518"/>
      <c r="I386" s="517">
        <f t="shared" si="86"/>
        <v>0</v>
      </c>
      <c r="J386" s="517">
        <f t="shared" si="87"/>
        <v>0</v>
      </c>
      <c r="K386" s="504"/>
      <c r="L386" s="518">
        <f t="shared" si="85"/>
        <v>0</v>
      </c>
      <c r="M386" s="518">
        <f t="shared" si="85"/>
        <v>0</v>
      </c>
      <c r="N386" s="519">
        <f t="shared" si="88"/>
        <v>0</v>
      </c>
      <c r="O386" s="519">
        <f t="shared" si="89"/>
        <v>0</v>
      </c>
      <c r="P386" s="506"/>
      <c r="Q386" s="520"/>
      <c r="R386" s="412" t="str">
        <f t="shared" si="90"/>
        <v/>
      </c>
      <c r="S386" s="412" t="str">
        <f t="shared" si="83"/>
        <v/>
      </c>
      <c r="T386" s="427"/>
      <c r="U386" s="429"/>
      <c r="W386" s="6">
        <f>VLOOKUP(A386,'[3]Cartilha Global'!$A:$A,1,FALSE)</f>
        <v>101230</v>
      </c>
    </row>
    <row r="387" spans="1:23" ht="45.75" hidden="1" thickBot="1" x14ac:dyDescent="0.25">
      <c r="A387" s="522">
        <v>101231</v>
      </c>
      <c r="B387" s="512" t="s">
        <v>3144</v>
      </c>
      <c r="C387" s="513" t="s">
        <v>4327</v>
      </c>
      <c r="D387" s="498" t="s">
        <v>171</v>
      </c>
      <c r="E387" s="499">
        <v>10.130000000000001</v>
      </c>
      <c r="F387" s="500">
        <f t="shared" si="84"/>
        <v>12.54</v>
      </c>
      <c r="G387" s="527"/>
      <c r="H387" s="518"/>
      <c r="I387" s="517">
        <f t="shared" si="86"/>
        <v>0</v>
      </c>
      <c r="J387" s="517">
        <f t="shared" si="87"/>
        <v>0</v>
      </c>
      <c r="K387" s="504"/>
      <c r="L387" s="518">
        <f t="shared" si="85"/>
        <v>0</v>
      </c>
      <c r="M387" s="518">
        <f t="shared" si="85"/>
        <v>0</v>
      </c>
      <c r="N387" s="519">
        <f t="shared" si="88"/>
        <v>0</v>
      </c>
      <c r="O387" s="519">
        <f t="shared" si="89"/>
        <v>0</v>
      </c>
      <c r="P387" s="506"/>
      <c r="Q387" s="520"/>
      <c r="R387" s="412" t="str">
        <f t="shared" si="90"/>
        <v/>
      </c>
      <c r="S387" s="412" t="str">
        <f t="shared" si="83"/>
        <v/>
      </c>
      <c r="T387" s="427"/>
      <c r="U387" s="429"/>
      <c r="W387" s="6">
        <f>VLOOKUP(A387,'[3]Cartilha Global'!$A:$A,1,FALSE)</f>
        <v>101231</v>
      </c>
    </row>
    <row r="388" spans="1:23" ht="45.75" hidden="1" thickBot="1" x14ac:dyDescent="0.25">
      <c r="A388" s="522">
        <v>101232</v>
      </c>
      <c r="B388" s="512" t="s">
        <v>3144</v>
      </c>
      <c r="C388" s="513" t="s">
        <v>4328</v>
      </c>
      <c r="D388" s="498" t="s">
        <v>171</v>
      </c>
      <c r="E388" s="499">
        <v>9.16</v>
      </c>
      <c r="F388" s="500">
        <f t="shared" si="84"/>
        <v>11.34</v>
      </c>
      <c r="G388" s="527"/>
      <c r="H388" s="518"/>
      <c r="I388" s="517">
        <f t="shared" si="86"/>
        <v>0</v>
      </c>
      <c r="J388" s="517">
        <f t="shared" si="87"/>
        <v>0</v>
      </c>
      <c r="K388" s="504"/>
      <c r="L388" s="518">
        <f t="shared" si="85"/>
        <v>0</v>
      </c>
      <c r="M388" s="518">
        <f t="shared" si="85"/>
        <v>0</v>
      </c>
      <c r="N388" s="519">
        <f t="shared" si="88"/>
        <v>0</v>
      </c>
      <c r="O388" s="519">
        <f t="shared" si="89"/>
        <v>0</v>
      </c>
      <c r="P388" s="506"/>
      <c r="Q388" s="520"/>
      <c r="R388" s="412" t="str">
        <f t="shared" si="90"/>
        <v/>
      </c>
      <c r="S388" s="412" t="str">
        <f t="shared" si="83"/>
        <v/>
      </c>
      <c r="T388" s="427"/>
      <c r="U388" s="429"/>
      <c r="W388" s="6">
        <f>VLOOKUP(A388,'[3]Cartilha Global'!$A:$A,1,FALSE)</f>
        <v>101232</v>
      </c>
    </row>
    <row r="389" spans="1:23" ht="45.75" hidden="1" thickBot="1" x14ac:dyDescent="0.25">
      <c r="A389" s="522">
        <v>101233</v>
      </c>
      <c r="B389" s="512" t="s">
        <v>3144</v>
      </c>
      <c r="C389" s="513" t="s">
        <v>4329</v>
      </c>
      <c r="D389" s="498" t="s">
        <v>171</v>
      </c>
      <c r="E389" s="499">
        <v>8.5</v>
      </c>
      <c r="F389" s="500">
        <f t="shared" si="84"/>
        <v>10.53</v>
      </c>
      <c r="G389" s="527"/>
      <c r="H389" s="518"/>
      <c r="I389" s="517">
        <f t="shared" si="86"/>
        <v>0</v>
      </c>
      <c r="J389" s="517">
        <f t="shared" si="87"/>
        <v>0</v>
      </c>
      <c r="K389" s="504"/>
      <c r="L389" s="518">
        <f t="shared" si="85"/>
        <v>0</v>
      </c>
      <c r="M389" s="518">
        <f t="shared" si="85"/>
        <v>0</v>
      </c>
      <c r="N389" s="519">
        <f t="shared" si="88"/>
        <v>0</v>
      </c>
      <c r="O389" s="519">
        <f t="shared" si="89"/>
        <v>0</v>
      </c>
      <c r="P389" s="506"/>
      <c r="Q389" s="520"/>
      <c r="R389" s="412" t="str">
        <f t="shared" si="90"/>
        <v/>
      </c>
      <c r="S389" s="412" t="str">
        <f t="shared" si="83"/>
        <v/>
      </c>
      <c r="T389" s="427"/>
      <c r="U389" s="429"/>
      <c r="W389" s="6">
        <f>VLOOKUP(A389,'[3]Cartilha Global'!$A:$A,1,FALSE)</f>
        <v>101233</v>
      </c>
    </row>
    <row r="390" spans="1:23" ht="45.75" hidden="1" thickBot="1" x14ac:dyDescent="0.25">
      <c r="A390" s="522">
        <v>101234</v>
      </c>
      <c r="B390" s="512" t="s">
        <v>3144</v>
      </c>
      <c r="C390" s="513" t="s">
        <v>4330</v>
      </c>
      <c r="D390" s="498" t="s">
        <v>171</v>
      </c>
      <c r="E390" s="499">
        <v>16.420000000000002</v>
      </c>
      <c r="F390" s="500">
        <f t="shared" si="84"/>
        <v>20.329999999999998</v>
      </c>
      <c r="G390" s="527"/>
      <c r="H390" s="518"/>
      <c r="I390" s="517">
        <f t="shared" si="86"/>
        <v>0</v>
      </c>
      <c r="J390" s="517">
        <f t="shared" si="87"/>
        <v>0</v>
      </c>
      <c r="K390" s="504"/>
      <c r="L390" s="518">
        <f t="shared" si="85"/>
        <v>0</v>
      </c>
      <c r="M390" s="518">
        <f t="shared" si="85"/>
        <v>0</v>
      </c>
      <c r="N390" s="519">
        <f t="shared" si="88"/>
        <v>0</v>
      </c>
      <c r="O390" s="519">
        <f t="shared" si="89"/>
        <v>0</v>
      </c>
      <c r="P390" s="506"/>
      <c r="Q390" s="520"/>
      <c r="R390" s="412" t="str">
        <f t="shared" si="90"/>
        <v/>
      </c>
      <c r="S390" s="412" t="str">
        <f t="shared" si="83"/>
        <v/>
      </c>
      <c r="T390" s="427"/>
      <c r="U390" s="429"/>
      <c r="W390" s="6">
        <f>VLOOKUP(A390,'[3]Cartilha Global'!$A:$A,1,FALSE)</f>
        <v>101234</v>
      </c>
    </row>
    <row r="391" spans="1:23" ht="45.75" hidden="1" thickBot="1" x14ac:dyDescent="0.25">
      <c r="A391" s="522">
        <v>101235</v>
      </c>
      <c r="B391" s="512" t="s">
        <v>3144</v>
      </c>
      <c r="C391" s="513" t="s">
        <v>4331</v>
      </c>
      <c r="D391" s="498" t="s">
        <v>171</v>
      </c>
      <c r="E391" s="499">
        <v>17.37</v>
      </c>
      <c r="F391" s="500">
        <f t="shared" si="84"/>
        <v>21.51</v>
      </c>
      <c r="G391" s="527"/>
      <c r="H391" s="518"/>
      <c r="I391" s="517">
        <f t="shared" si="86"/>
        <v>0</v>
      </c>
      <c r="J391" s="517">
        <f t="shared" si="87"/>
        <v>0</v>
      </c>
      <c r="K391" s="504"/>
      <c r="L391" s="518">
        <f t="shared" si="85"/>
        <v>0</v>
      </c>
      <c r="M391" s="518">
        <f t="shared" si="85"/>
        <v>0</v>
      </c>
      <c r="N391" s="519">
        <f t="shared" si="88"/>
        <v>0</v>
      </c>
      <c r="O391" s="519">
        <f t="shared" si="89"/>
        <v>0</v>
      </c>
      <c r="P391" s="506"/>
      <c r="Q391" s="520"/>
      <c r="R391" s="412" t="str">
        <f t="shared" si="90"/>
        <v/>
      </c>
      <c r="S391" s="412" t="str">
        <f t="shared" si="83"/>
        <v/>
      </c>
      <c r="T391" s="427"/>
      <c r="U391" s="429"/>
      <c r="W391" s="6">
        <f>VLOOKUP(A391,'[3]Cartilha Global'!$A:$A,1,FALSE)</f>
        <v>101235</v>
      </c>
    </row>
    <row r="392" spans="1:23" ht="45.75" hidden="1" thickBot="1" x14ac:dyDescent="0.25">
      <c r="A392" s="522">
        <v>101236</v>
      </c>
      <c r="B392" s="512" t="s">
        <v>3144</v>
      </c>
      <c r="C392" s="513" t="s">
        <v>4332</v>
      </c>
      <c r="D392" s="498" t="s">
        <v>171</v>
      </c>
      <c r="E392" s="499">
        <v>20.18</v>
      </c>
      <c r="F392" s="500">
        <f t="shared" si="84"/>
        <v>24.99</v>
      </c>
      <c r="G392" s="527"/>
      <c r="H392" s="518"/>
      <c r="I392" s="517">
        <f t="shared" si="86"/>
        <v>0</v>
      </c>
      <c r="J392" s="517">
        <f t="shared" si="87"/>
        <v>0</v>
      </c>
      <c r="K392" s="504"/>
      <c r="L392" s="518">
        <f t="shared" si="85"/>
        <v>0</v>
      </c>
      <c r="M392" s="518">
        <f t="shared" si="85"/>
        <v>0</v>
      </c>
      <c r="N392" s="519">
        <f t="shared" si="88"/>
        <v>0</v>
      </c>
      <c r="O392" s="519">
        <f t="shared" si="89"/>
        <v>0</v>
      </c>
      <c r="P392" s="506"/>
      <c r="Q392" s="520"/>
      <c r="R392" s="412" t="str">
        <f t="shared" si="90"/>
        <v/>
      </c>
      <c r="S392" s="412" t="str">
        <f t="shared" si="83"/>
        <v/>
      </c>
      <c r="T392" s="427"/>
      <c r="U392" s="429"/>
      <c r="W392" s="6">
        <f>VLOOKUP(A392,'[3]Cartilha Global'!$A:$A,1,FALSE)</f>
        <v>101236</v>
      </c>
    </row>
    <row r="393" spans="1:23" ht="45.75" hidden="1" thickBot="1" x14ac:dyDescent="0.25">
      <c r="A393" s="522">
        <v>101237</v>
      </c>
      <c r="B393" s="512" t="s">
        <v>3144</v>
      </c>
      <c r="C393" s="513" t="s">
        <v>4333</v>
      </c>
      <c r="D393" s="498" t="s">
        <v>171</v>
      </c>
      <c r="E393" s="499">
        <v>21.61</v>
      </c>
      <c r="F393" s="500">
        <f t="shared" si="84"/>
        <v>26.76</v>
      </c>
      <c r="G393" s="527"/>
      <c r="H393" s="518"/>
      <c r="I393" s="517">
        <f t="shared" si="86"/>
        <v>0</v>
      </c>
      <c r="J393" s="517">
        <f t="shared" si="87"/>
        <v>0</v>
      </c>
      <c r="K393" s="504"/>
      <c r="L393" s="518">
        <f t="shared" si="85"/>
        <v>0</v>
      </c>
      <c r="M393" s="518">
        <f t="shared" si="85"/>
        <v>0</v>
      </c>
      <c r="N393" s="519">
        <f t="shared" si="88"/>
        <v>0</v>
      </c>
      <c r="O393" s="519">
        <f t="shared" si="89"/>
        <v>0</v>
      </c>
      <c r="P393" s="506"/>
      <c r="Q393" s="520"/>
      <c r="R393" s="412" t="str">
        <f t="shared" si="90"/>
        <v/>
      </c>
      <c r="S393" s="412" t="str">
        <f t="shared" si="83"/>
        <v/>
      </c>
      <c r="T393" s="427"/>
      <c r="U393" s="429"/>
      <c r="W393" s="6">
        <f>VLOOKUP(A393,'[3]Cartilha Global'!$A:$A,1,FALSE)</f>
        <v>101237</v>
      </c>
    </row>
    <row r="394" spans="1:23" ht="45.75" hidden="1" thickBot="1" x14ac:dyDescent="0.25">
      <c r="A394" s="522">
        <v>101238</v>
      </c>
      <c r="B394" s="512" t="s">
        <v>3144</v>
      </c>
      <c r="C394" s="513" t="s">
        <v>4334</v>
      </c>
      <c r="D394" s="498" t="s">
        <v>171</v>
      </c>
      <c r="E394" s="499">
        <v>27.24</v>
      </c>
      <c r="F394" s="500">
        <f t="shared" si="84"/>
        <v>33.729999999999997</v>
      </c>
      <c r="G394" s="527"/>
      <c r="H394" s="518"/>
      <c r="I394" s="517">
        <f t="shared" si="86"/>
        <v>0</v>
      </c>
      <c r="J394" s="517">
        <f t="shared" si="87"/>
        <v>0</v>
      </c>
      <c r="K394" s="504"/>
      <c r="L394" s="518">
        <f t="shared" si="85"/>
        <v>0</v>
      </c>
      <c r="M394" s="518">
        <f t="shared" si="85"/>
        <v>0</v>
      </c>
      <c r="N394" s="519">
        <f t="shared" si="88"/>
        <v>0</v>
      </c>
      <c r="O394" s="519">
        <f t="shared" si="89"/>
        <v>0</v>
      </c>
      <c r="P394" s="506"/>
      <c r="Q394" s="520"/>
      <c r="R394" s="412" t="str">
        <f t="shared" si="90"/>
        <v/>
      </c>
      <c r="S394" s="412" t="str">
        <f t="shared" si="83"/>
        <v/>
      </c>
      <c r="T394" s="427"/>
      <c r="U394" s="429"/>
      <c r="W394" s="6">
        <f>VLOOKUP(A394,'[3]Cartilha Global'!$A:$A,1,FALSE)</f>
        <v>101238</v>
      </c>
    </row>
    <row r="395" spans="1:23" ht="45.75" hidden="1" thickBot="1" x14ac:dyDescent="0.25">
      <c r="A395" s="522">
        <v>101239</v>
      </c>
      <c r="B395" s="512" t="s">
        <v>3144</v>
      </c>
      <c r="C395" s="513" t="s">
        <v>4335</v>
      </c>
      <c r="D395" s="498" t="s">
        <v>171</v>
      </c>
      <c r="E395" s="499">
        <v>14.65</v>
      </c>
      <c r="F395" s="500">
        <f t="shared" si="84"/>
        <v>18.14</v>
      </c>
      <c r="G395" s="527"/>
      <c r="H395" s="518"/>
      <c r="I395" s="517">
        <f t="shared" si="86"/>
        <v>0</v>
      </c>
      <c r="J395" s="517">
        <f t="shared" si="87"/>
        <v>0</v>
      </c>
      <c r="K395" s="504"/>
      <c r="L395" s="518">
        <f t="shared" ref="L395:M426" si="91">G395</f>
        <v>0</v>
      </c>
      <c r="M395" s="518">
        <f t="shared" si="91"/>
        <v>0</v>
      </c>
      <c r="N395" s="519">
        <f t="shared" si="88"/>
        <v>0</v>
      </c>
      <c r="O395" s="519">
        <f t="shared" si="89"/>
        <v>0</v>
      </c>
      <c r="P395" s="506"/>
      <c r="Q395" s="520"/>
      <c r="R395" s="412" t="str">
        <f t="shared" si="90"/>
        <v/>
      </c>
      <c r="S395" s="412" t="str">
        <f t="shared" si="83"/>
        <v/>
      </c>
      <c r="T395" s="427"/>
      <c r="U395" s="429"/>
      <c r="W395" s="6">
        <f>VLOOKUP(A395,'[3]Cartilha Global'!$A:$A,1,FALSE)</f>
        <v>101239</v>
      </c>
    </row>
    <row r="396" spans="1:23" ht="45.75" hidden="1" thickBot="1" x14ac:dyDescent="0.25">
      <c r="A396" s="522">
        <v>101240</v>
      </c>
      <c r="B396" s="512" t="s">
        <v>3144</v>
      </c>
      <c r="C396" s="513" t="s">
        <v>4336</v>
      </c>
      <c r="D396" s="498" t="s">
        <v>171</v>
      </c>
      <c r="E396" s="499">
        <v>15.54</v>
      </c>
      <c r="F396" s="500">
        <f t="shared" si="84"/>
        <v>19.239999999999998</v>
      </c>
      <c r="G396" s="527"/>
      <c r="H396" s="518"/>
      <c r="I396" s="517">
        <f t="shared" si="86"/>
        <v>0</v>
      </c>
      <c r="J396" s="517">
        <f t="shared" si="87"/>
        <v>0</v>
      </c>
      <c r="K396" s="504"/>
      <c r="L396" s="518">
        <f t="shared" si="91"/>
        <v>0</v>
      </c>
      <c r="M396" s="518">
        <f t="shared" si="91"/>
        <v>0</v>
      </c>
      <c r="N396" s="519">
        <f t="shared" si="88"/>
        <v>0</v>
      </c>
      <c r="O396" s="519">
        <f t="shared" si="89"/>
        <v>0</v>
      </c>
      <c r="P396" s="506"/>
      <c r="Q396" s="520"/>
      <c r="R396" s="412" t="str">
        <f t="shared" si="90"/>
        <v/>
      </c>
      <c r="S396" s="412" t="str">
        <f t="shared" si="83"/>
        <v/>
      </c>
      <c r="T396" s="427"/>
      <c r="U396" s="429"/>
      <c r="W396" s="6">
        <f>VLOOKUP(A396,'[3]Cartilha Global'!$A:$A,1,FALSE)</f>
        <v>101240</v>
      </c>
    </row>
    <row r="397" spans="1:23" ht="45.75" hidden="1" thickBot="1" x14ac:dyDescent="0.25">
      <c r="A397" s="522">
        <v>101241</v>
      </c>
      <c r="B397" s="512" t="s">
        <v>3144</v>
      </c>
      <c r="C397" s="513" t="s">
        <v>4337</v>
      </c>
      <c r="D397" s="498" t="s">
        <v>171</v>
      </c>
      <c r="E397" s="499">
        <v>18.07</v>
      </c>
      <c r="F397" s="500">
        <f t="shared" si="84"/>
        <v>22.38</v>
      </c>
      <c r="G397" s="527"/>
      <c r="H397" s="518"/>
      <c r="I397" s="517">
        <f t="shared" si="86"/>
        <v>0</v>
      </c>
      <c r="J397" s="517">
        <f t="shared" si="87"/>
        <v>0</v>
      </c>
      <c r="K397" s="504"/>
      <c r="L397" s="518">
        <f t="shared" si="91"/>
        <v>0</v>
      </c>
      <c r="M397" s="518">
        <f t="shared" si="91"/>
        <v>0</v>
      </c>
      <c r="N397" s="519">
        <f t="shared" si="88"/>
        <v>0</v>
      </c>
      <c r="O397" s="519">
        <f t="shared" si="89"/>
        <v>0</v>
      </c>
      <c r="P397" s="506"/>
      <c r="Q397" s="520"/>
      <c r="R397" s="412" t="str">
        <f t="shared" si="90"/>
        <v/>
      </c>
      <c r="S397" s="412" t="str">
        <f t="shared" si="83"/>
        <v/>
      </c>
      <c r="T397" s="427"/>
      <c r="U397" s="429"/>
      <c r="W397" s="6">
        <f>VLOOKUP(A397,'[3]Cartilha Global'!$A:$A,1,FALSE)</f>
        <v>101241</v>
      </c>
    </row>
    <row r="398" spans="1:23" ht="45.75" hidden="1" thickBot="1" x14ac:dyDescent="0.25">
      <c r="A398" s="522">
        <v>101242</v>
      </c>
      <c r="B398" s="512" t="s">
        <v>3144</v>
      </c>
      <c r="C398" s="513" t="s">
        <v>4338</v>
      </c>
      <c r="D398" s="498" t="s">
        <v>171</v>
      </c>
      <c r="E398" s="499">
        <v>20.100000000000001</v>
      </c>
      <c r="F398" s="500">
        <f t="shared" si="84"/>
        <v>24.89</v>
      </c>
      <c r="G398" s="527"/>
      <c r="H398" s="518"/>
      <c r="I398" s="517">
        <f t="shared" si="86"/>
        <v>0</v>
      </c>
      <c r="J398" s="517">
        <f t="shared" si="87"/>
        <v>0</v>
      </c>
      <c r="K398" s="504"/>
      <c r="L398" s="518">
        <f t="shared" si="91"/>
        <v>0</v>
      </c>
      <c r="M398" s="518">
        <f t="shared" si="91"/>
        <v>0</v>
      </c>
      <c r="N398" s="519">
        <f t="shared" si="88"/>
        <v>0</v>
      </c>
      <c r="O398" s="519">
        <f t="shared" si="89"/>
        <v>0</v>
      </c>
      <c r="P398" s="506"/>
      <c r="Q398" s="520"/>
      <c r="R398" s="412" t="str">
        <f t="shared" si="90"/>
        <v/>
      </c>
      <c r="S398" s="412" t="str">
        <f t="shared" si="83"/>
        <v/>
      </c>
      <c r="T398" s="427"/>
      <c r="U398" s="429"/>
      <c r="W398" s="6">
        <f>VLOOKUP(A398,'[3]Cartilha Global'!$A:$A,1,FALSE)</f>
        <v>101242</v>
      </c>
    </row>
    <row r="399" spans="1:23" ht="45.75" hidden="1" thickBot="1" x14ac:dyDescent="0.25">
      <c r="A399" s="522">
        <v>101243</v>
      </c>
      <c r="B399" s="512" t="s">
        <v>3144</v>
      </c>
      <c r="C399" s="513" t="s">
        <v>4339</v>
      </c>
      <c r="D399" s="498" t="s">
        <v>171</v>
      </c>
      <c r="E399" s="499">
        <v>24.44</v>
      </c>
      <c r="F399" s="500">
        <f t="shared" si="84"/>
        <v>30.27</v>
      </c>
      <c r="G399" s="527"/>
      <c r="H399" s="518"/>
      <c r="I399" s="517">
        <f t="shared" si="86"/>
        <v>0</v>
      </c>
      <c r="J399" s="517">
        <f t="shared" si="87"/>
        <v>0</v>
      </c>
      <c r="K399" s="504"/>
      <c r="L399" s="518">
        <f t="shared" si="91"/>
        <v>0</v>
      </c>
      <c r="M399" s="518">
        <f t="shared" si="91"/>
        <v>0</v>
      </c>
      <c r="N399" s="519">
        <f t="shared" si="88"/>
        <v>0</v>
      </c>
      <c r="O399" s="519">
        <f t="shared" si="89"/>
        <v>0</v>
      </c>
      <c r="P399" s="506"/>
      <c r="Q399" s="520"/>
      <c r="R399" s="412" t="str">
        <f t="shared" si="90"/>
        <v/>
      </c>
      <c r="S399" s="412" t="str">
        <f t="shared" si="83"/>
        <v/>
      </c>
      <c r="T399" s="427"/>
      <c r="U399" s="429"/>
      <c r="W399" s="6">
        <f>VLOOKUP(A399,'[3]Cartilha Global'!$A:$A,1,FALSE)</f>
        <v>101243</v>
      </c>
    </row>
    <row r="400" spans="1:23" ht="45.75" hidden="1" thickBot="1" x14ac:dyDescent="0.25">
      <c r="A400" s="522">
        <v>101244</v>
      </c>
      <c r="B400" s="512" t="s">
        <v>3144</v>
      </c>
      <c r="C400" s="513" t="s">
        <v>4340</v>
      </c>
      <c r="D400" s="498" t="s">
        <v>171</v>
      </c>
      <c r="E400" s="499">
        <v>15.2</v>
      </c>
      <c r="F400" s="500">
        <f t="shared" si="84"/>
        <v>18.82</v>
      </c>
      <c r="G400" s="527"/>
      <c r="H400" s="518"/>
      <c r="I400" s="517">
        <f t="shared" si="86"/>
        <v>0</v>
      </c>
      <c r="J400" s="517">
        <f t="shared" si="87"/>
        <v>0</v>
      </c>
      <c r="K400" s="504"/>
      <c r="L400" s="518">
        <f t="shared" si="91"/>
        <v>0</v>
      </c>
      <c r="M400" s="518">
        <f t="shared" si="91"/>
        <v>0</v>
      </c>
      <c r="N400" s="519">
        <f t="shared" si="88"/>
        <v>0</v>
      </c>
      <c r="O400" s="519">
        <f t="shared" si="89"/>
        <v>0</v>
      </c>
      <c r="P400" s="506"/>
      <c r="Q400" s="520"/>
      <c r="R400" s="412" t="str">
        <f t="shared" si="90"/>
        <v/>
      </c>
      <c r="S400" s="412" t="str">
        <f t="shared" si="83"/>
        <v/>
      </c>
      <c r="T400" s="427"/>
      <c r="U400" s="429"/>
      <c r="W400" s="6">
        <f>VLOOKUP(A400,'[3]Cartilha Global'!$A:$A,1,FALSE)</f>
        <v>101244</v>
      </c>
    </row>
    <row r="401" spans="1:23" ht="45.75" hidden="1" thickBot="1" x14ac:dyDescent="0.25">
      <c r="A401" s="522">
        <v>101245</v>
      </c>
      <c r="B401" s="512" t="s">
        <v>3144</v>
      </c>
      <c r="C401" s="513" t="s">
        <v>4341</v>
      </c>
      <c r="D401" s="498" t="s">
        <v>171</v>
      </c>
      <c r="E401" s="499">
        <v>16.16</v>
      </c>
      <c r="F401" s="500">
        <f t="shared" si="84"/>
        <v>20.010000000000002</v>
      </c>
      <c r="G401" s="527"/>
      <c r="H401" s="518"/>
      <c r="I401" s="517">
        <f t="shared" si="86"/>
        <v>0</v>
      </c>
      <c r="J401" s="517">
        <f t="shared" si="87"/>
        <v>0</v>
      </c>
      <c r="K401" s="504"/>
      <c r="L401" s="518">
        <f t="shared" si="91"/>
        <v>0</v>
      </c>
      <c r="M401" s="518">
        <f t="shared" si="91"/>
        <v>0</v>
      </c>
      <c r="N401" s="519">
        <f t="shared" si="88"/>
        <v>0</v>
      </c>
      <c r="O401" s="519">
        <f t="shared" si="89"/>
        <v>0</v>
      </c>
      <c r="P401" s="506"/>
      <c r="Q401" s="520"/>
      <c r="R401" s="412" t="str">
        <f t="shared" si="90"/>
        <v/>
      </c>
      <c r="S401" s="412" t="str">
        <f t="shared" si="83"/>
        <v/>
      </c>
      <c r="T401" s="427"/>
      <c r="U401" s="429"/>
      <c r="W401" s="6">
        <f>VLOOKUP(A401,'[3]Cartilha Global'!$A:$A,1,FALSE)</f>
        <v>101245</v>
      </c>
    </row>
    <row r="402" spans="1:23" ht="45.75" hidden="1" thickBot="1" x14ac:dyDescent="0.25">
      <c r="A402" s="522">
        <v>101246</v>
      </c>
      <c r="B402" s="512" t="s">
        <v>3144</v>
      </c>
      <c r="C402" s="513" t="s">
        <v>4342</v>
      </c>
      <c r="D402" s="498" t="s">
        <v>171</v>
      </c>
      <c r="E402" s="499">
        <v>18.77</v>
      </c>
      <c r="F402" s="500">
        <f t="shared" si="84"/>
        <v>23.24</v>
      </c>
      <c r="G402" s="527"/>
      <c r="H402" s="518"/>
      <c r="I402" s="517">
        <f t="shared" si="86"/>
        <v>0</v>
      </c>
      <c r="J402" s="517">
        <f t="shared" si="87"/>
        <v>0</v>
      </c>
      <c r="K402" s="504"/>
      <c r="L402" s="518">
        <f t="shared" si="91"/>
        <v>0</v>
      </c>
      <c r="M402" s="518">
        <f t="shared" si="91"/>
        <v>0</v>
      </c>
      <c r="N402" s="519">
        <f t="shared" si="88"/>
        <v>0</v>
      </c>
      <c r="O402" s="519">
        <f t="shared" si="89"/>
        <v>0</v>
      </c>
      <c r="P402" s="506"/>
      <c r="Q402" s="520"/>
      <c r="R402" s="412" t="str">
        <f t="shared" si="90"/>
        <v/>
      </c>
      <c r="S402" s="412" t="str">
        <f t="shared" si="83"/>
        <v/>
      </c>
      <c r="T402" s="427"/>
      <c r="U402" s="429"/>
      <c r="W402" s="6">
        <f>VLOOKUP(A402,'[3]Cartilha Global'!$A:$A,1,FALSE)</f>
        <v>101246</v>
      </c>
    </row>
    <row r="403" spans="1:23" ht="45.75" hidden="1" thickBot="1" x14ac:dyDescent="0.25">
      <c r="A403" s="522">
        <v>101247</v>
      </c>
      <c r="B403" s="512" t="s">
        <v>3144</v>
      </c>
      <c r="C403" s="513" t="s">
        <v>4343</v>
      </c>
      <c r="D403" s="498" t="s">
        <v>171</v>
      </c>
      <c r="E403" s="499">
        <v>20.79</v>
      </c>
      <c r="F403" s="500">
        <f t="shared" si="84"/>
        <v>25.75</v>
      </c>
      <c r="G403" s="527"/>
      <c r="H403" s="518"/>
      <c r="I403" s="517">
        <f t="shared" si="86"/>
        <v>0</v>
      </c>
      <c r="J403" s="517">
        <f t="shared" si="87"/>
        <v>0</v>
      </c>
      <c r="K403" s="504"/>
      <c r="L403" s="518">
        <f t="shared" si="91"/>
        <v>0</v>
      </c>
      <c r="M403" s="518">
        <f t="shared" si="91"/>
        <v>0</v>
      </c>
      <c r="N403" s="519">
        <f t="shared" si="88"/>
        <v>0</v>
      </c>
      <c r="O403" s="519">
        <f t="shared" si="89"/>
        <v>0</v>
      </c>
      <c r="P403" s="506"/>
      <c r="Q403" s="520"/>
      <c r="R403" s="412" t="str">
        <f t="shared" si="90"/>
        <v/>
      </c>
      <c r="S403" s="412" t="str">
        <f t="shared" si="83"/>
        <v/>
      </c>
      <c r="T403" s="427"/>
      <c r="U403" s="429"/>
      <c r="W403" s="6">
        <f>VLOOKUP(A403,'[3]Cartilha Global'!$A:$A,1,FALSE)</f>
        <v>101247</v>
      </c>
    </row>
    <row r="404" spans="1:23" ht="45.75" hidden="1" thickBot="1" x14ac:dyDescent="0.25">
      <c r="A404" s="522">
        <v>101248</v>
      </c>
      <c r="B404" s="512" t="s">
        <v>3144</v>
      </c>
      <c r="C404" s="513" t="s">
        <v>4344</v>
      </c>
      <c r="D404" s="498" t="s">
        <v>171</v>
      </c>
      <c r="E404" s="499">
        <v>26.04</v>
      </c>
      <c r="F404" s="500">
        <f t="shared" si="84"/>
        <v>32.25</v>
      </c>
      <c r="G404" s="527"/>
      <c r="H404" s="518"/>
      <c r="I404" s="517">
        <f t="shared" si="86"/>
        <v>0</v>
      </c>
      <c r="J404" s="517">
        <f t="shared" si="87"/>
        <v>0</v>
      </c>
      <c r="K404" s="504"/>
      <c r="L404" s="518">
        <f t="shared" si="91"/>
        <v>0</v>
      </c>
      <c r="M404" s="518">
        <f t="shared" si="91"/>
        <v>0</v>
      </c>
      <c r="N404" s="519">
        <f t="shared" si="88"/>
        <v>0</v>
      </c>
      <c r="O404" s="519">
        <f t="shared" si="89"/>
        <v>0</v>
      </c>
      <c r="P404" s="506"/>
      <c r="Q404" s="520"/>
      <c r="R404" s="412" t="str">
        <f t="shared" si="90"/>
        <v/>
      </c>
      <c r="S404" s="412" t="str">
        <f t="shared" si="83"/>
        <v/>
      </c>
      <c r="T404" s="427"/>
      <c r="U404" s="429"/>
      <c r="W404" s="6">
        <f>VLOOKUP(A404,'[3]Cartilha Global'!$A:$A,1,FALSE)</f>
        <v>101248</v>
      </c>
    </row>
    <row r="405" spans="1:23" ht="45.75" hidden="1" thickBot="1" x14ac:dyDescent="0.25">
      <c r="A405" s="522">
        <v>101249</v>
      </c>
      <c r="B405" s="512" t="s">
        <v>3144</v>
      </c>
      <c r="C405" s="513" t="s">
        <v>4345</v>
      </c>
      <c r="D405" s="498" t="s">
        <v>171</v>
      </c>
      <c r="E405" s="499">
        <v>13.41</v>
      </c>
      <c r="F405" s="500">
        <f t="shared" si="84"/>
        <v>16.61</v>
      </c>
      <c r="G405" s="527"/>
      <c r="H405" s="518"/>
      <c r="I405" s="517">
        <f t="shared" si="86"/>
        <v>0</v>
      </c>
      <c r="J405" s="517">
        <f t="shared" si="87"/>
        <v>0</v>
      </c>
      <c r="K405" s="504"/>
      <c r="L405" s="518">
        <f t="shared" si="91"/>
        <v>0</v>
      </c>
      <c r="M405" s="518">
        <f t="shared" si="91"/>
        <v>0</v>
      </c>
      <c r="N405" s="519">
        <f t="shared" si="88"/>
        <v>0</v>
      </c>
      <c r="O405" s="519">
        <f t="shared" si="89"/>
        <v>0</v>
      </c>
      <c r="P405" s="506"/>
      <c r="Q405" s="520"/>
      <c r="R405" s="412" t="str">
        <f t="shared" si="90"/>
        <v/>
      </c>
      <c r="S405" s="412" t="str">
        <f t="shared" si="83"/>
        <v/>
      </c>
      <c r="T405" s="427"/>
      <c r="U405" s="429"/>
      <c r="W405" s="6">
        <f>VLOOKUP(A405,'[3]Cartilha Global'!$A:$A,1,FALSE)</f>
        <v>101249</v>
      </c>
    </row>
    <row r="406" spans="1:23" ht="45.75" hidden="1" thickBot="1" x14ac:dyDescent="0.25">
      <c r="A406" s="522">
        <v>101250</v>
      </c>
      <c r="B406" s="512" t="s">
        <v>3144</v>
      </c>
      <c r="C406" s="513" t="s">
        <v>4346</v>
      </c>
      <c r="D406" s="498" t="s">
        <v>171</v>
      </c>
      <c r="E406" s="499">
        <v>14.82</v>
      </c>
      <c r="F406" s="500">
        <f t="shared" si="84"/>
        <v>18.350000000000001</v>
      </c>
      <c r="G406" s="527"/>
      <c r="H406" s="518"/>
      <c r="I406" s="517">
        <f t="shared" si="86"/>
        <v>0</v>
      </c>
      <c r="J406" s="517">
        <f t="shared" si="87"/>
        <v>0</v>
      </c>
      <c r="K406" s="504"/>
      <c r="L406" s="518">
        <f t="shared" si="91"/>
        <v>0</v>
      </c>
      <c r="M406" s="518">
        <f t="shared" si="91"/>
        <v>0</v>
      </c>
      <c r="N406" s="519">
        <f t="shared" si="88"/>
        <v>0</v>
      </c>
      <c r="O406" s="519">
        <f t="shared" si="89"/>
        <v>0</v>
      </c>
      <c r="P406" s="506"/>
      <c r="Q406" s="520"/>
      <c r="R406" s="412" t="str">
        <f t="shared" si="90"/>
        <v/>
      </c>
      <c r="S406" s="412" t="str">
        <f t="shared" si="83"/>
        <v/>
      </c>
      <c r="T406" s="427"/>
      <c r="U406" s="429"/>
      <c r="W406" s="6">
        <f>VLOOKUP(A406,'[3]Cartilha Global'!$A:$A,1,FALSE)</f>
        <v>101250</v>
      </c>
    </row>
    <row r="407" spans="1:23" ht="45.75" hidden="1" thickBot="1" x14ac:dyDescent="0.25">
      <c r="A407" s="522">
        <v>101251</v>
      </c>
      <c r="B407" s="512" t="s">
        <v>3144</v>
      </c>
      <c r="C407" s="513" t="s">
        <v>4347</v>
      </c>
      <c r="D407" s="498" t="s">
        <v>171</v>
      </c>
      <c r="E407" s="499">
        <v>16.989999999999998</v>
      </c>
      <c r="F407" s="500">
        <f t="shared" si="84"/>
        <v>21.04</v>
      </c>
      <c r="G407" s="527"/>
      <c r="H407" s="518"/>
      <c r="I407" s="517">
        <f t="shared" si="86"/>
        <v>0</v>
      </c>
      <c r="J407" s="517">
        <f t="shared" si="87"/>
        <v>0</v>
      </c>
      <c r="K407" s="504"/>
      <c r="L407" s="518">
        <f t="shared" si="91"/>
        <v>0</v>
      </c>
      <c r="M407" s="518">
        <f t="shared" si="91"/>
        <v>0</v>
      </c>
      <c r="N407" s="519">
        <f t="shared" si="88"/>
        <v>0</v>
      </c>
      <c r="O407" s="519">
        <f t="shared" si="89"/>
        <v>0</v>
      </c>
      <c r="P407" s="506"/>
      <c r="Q407" s="520"/>
      <c r="R407" s="412" t="str">
        <f t="shared" si="90"/>
        <v/>
      </c>
      <c r="S407" s="412" t="str">
        <f t="shared" ref="S407:S470" si="92">IF(Q407="X","x",IF(Q407="xx","x",IF(OR(J407&gt;0,O407&gt;0),"x","")))</f>
        <v/>
      </c>
      <c r="T407" s="427"/>
      <c r="U407" s="429"/>
      <c r="W407" s="6">
        <f>VLOOKUP(A407,'[3]Cartilha Global'!$A:$A,1,FALSE)</f>
        <v>101251</v>
      </c>
    </row>
    <row r="408" spans="1:23" ht="45.75" hidden="1" thickBot="1" x14ac:dyDescent="0.25">
      <c r="A408" s="522">
        <v>101252</v>
      </c>
      <c r="B408" s="512" t="s">
        <v>3144</v>
      </c>
      <c r="C408" s="513" t="s">
        <v>4348</v>
      </c>
      <c r="D408" s="498" t="s">
        <v>171</v>
      </c>
      <c r="E408" s="499">
        <v>18.41</v>
      </c>
      <c r="F408" s="500">
        <f t="shared" si="84"/>
        <v>22.8</v>
      </c>
      <c r="G408" s="527"/>
      <c r="H408" s="518"/>
      <c r="I408" s="517">
        <f t="shared" si="86"/>
        <v>0</v>
      </c>
      <c r="J408" s="517">
        <f t="shared" si="87"/>
        <v>0</v>
      </c>
      <c r="K408" s="504"/>
      <c r="L408" s="518">
        <f t="shared" si="91"/>
        <v>0</v>
      </c>
      <c r="M408" s="518">
        <f t="shared" si="91"/>
        <v>0</v>
      </c>
      <c r="N408" s="519">
        <f t="shared" si="88"/>
        <v>0</v>
      </c>
      <c r="O408" s="519">
        <f t="shared" si="89"/>
        <v>0</v>
      </c>
      <c r="P408" s="506"/>
      <c r="Q408" s="520"/>
      <c r="R408" s="412" t="str">
        <f t="shared" si="90"/>
        <v/>
      </c>
      <c r="S408" s="412" t="str">
        <f t="shared" si="92"/>
        <v/>
      </c>
      <c r="T408" s="427"/>
      <c r="U408" s="429"/>
      <c r="W408" s="6">
        <f>VLOOKUP(A408,'[3]Cartilha Global'!$A:$A,1,FALSE)</f>
        <v>101252</v>
      </c>
    </row>
    <row r="409" spans="1:23" ht="45.75" hidden="1" thickBot="1" x14ac:dyDescent="0.25">
      <c r="A409" s="522">
        <v>101253</v>
      </c>
      <c r="B409" s="512" t="s">
        <v>3144</v>
      </c>
      <c r="C409" s="513" t="s">
        <v>4349</v>
      </c>
      <c r="D409" s="498" t="s">
        <v>171</v>
      </c>
      <c r="E409" s="499">
        <v>23.16</v>
      </c>
      <c r="F409" s="500">
        <f t="shared" ref="F409:F440" si="93">IF(E409=0,0,ROUND(E409*(1+E$13)*(1-E$14),2))</f>
        <v>28.68</v>
      </c>
      <c r="G409" s="527"/>
      <c r="H409" s="518"/>
      <c r="I409" s="517">
        <f t="shared" si="86"/>
        <v>0</v>
      </c>
      <c r="J409" s="517">
        <f t="shared" si="87"/>
        <v>0</v>
      </c>
      <c r="K409" s="504"/>
      <c r="L409" s="518">
        <f t="shared" si="91"/>
        <v>0</v>
      </c>
      <c r="M409" s="518">
        <f t="shared" si="91"/>
        <v>0</v>
      </c>
      <c r="N409" s="519">
        <f t="shared" si="88"/>
        <v>0</v>
      </c>
      <c r="O409" s="519">
        <f t="shared" si="89"/>
        <v>0</v>
      </c>
      <c r="P409" s="506"/>
      <c r="Q409" s="520"/>
      <c r="R409" s="412" t="str">
        <f t="shared" si="90"/>
        <v/>
      </c>
      <c r="S409" s="412" t="str">
        <f t="shared" si="92"/>
        <v/>
      </c>
      <c r="T409" s="427"/>
      <c r="U409" s="429"/>
      <c r="W409" s="6">
        <f>VLOOKUP(A409,'[3]Cartilha Global'!$A:$A,1,FALSE)</f>
        <v>101253</v>
      </c>
    </row>
    <row r="410" spans="1:23" ht="45.75" hidden="1" thickBot="1" x14ac:dyDescent="0.25">
      <c r="A410" s="522">
        <v>101254</v>
      </c>
      <c r="B410" s="512" t="s">
        <v>3144</v>
      </c>
      <c r="C410" s="513" t="s">
        <v>4350</v>
      </c>
      <c r="D410" s="498" t="s">
        <v>171</v>
      </c>
      <c r="E410" s="499">
        <v>12.37</v>
      </c>
      <c r="F410" s="500">
        <f t="shared" si="93"/>
        <v>15.32</v>
      </c>
      <c r="G410" s="527"/>
      <c r="H410" s="518"/>
      <c r="I410" s="517">
        <f t="shared" si="86"/>
        <v>0</v>
      </c>
      <c r="J410" s="517">
        <f t="shared" si="87"/>
        <v>0</v>
      </c>
      <c r="K410" s="504"/>
      <c r="L410" s="518">
        <f t="shared" si="91"/>
        <v>0</v>
      </c>
      <c r="M410" s="518">
        <f t="shared" si="91"/>
        <v>0</v>
      </c>
      <c r="N410" s="519">
        <f t="shared" si="88"/>
        <v>0</v>
      </c>
      <c r="O410" s="519">
        <f t="shared" si="89"/>
        <v>0</v>
      </c>
      <c r="P410" s="506"/>
      <c r="Q410" s="520"/>
      <c r="R410" s="412" t="str">
        <f t="shared" si="90"/>
        <v/>
      </c>
      <c r="S410" s="412" t="str">
        <f t="shared" si="92"/>
        <v/>
      </c>
      <c r="T410" s="427"/>
      <c r="U410" s="429"/>
      <c r="W410" s="6">
        <f>VLOOKUP(A410,'[3]Cartilha Global'!$A:$A,1,FALSE)</f>
        <v>101254</v>
      </c>
    </row>
    <row r="411" spans="1:23" ht="45.75" hidden="1" thickBot="1" x14ac:dyDescent="0.25">
      <c r="A411" s="522">
        <v>101255</v>
      </c>
      <c r="B411" s="512" t="s">
        <v>3144</v>
      </c>
      <c r="C411" s="513" t="s">
        <v>4351</v>
      </c>
      <c r="D411" s="498" t="s">
        <v>171</v>
      </c>
      <c r="E411" s="499">
        <v>11.03</v>
      </c>
      <c r="F411" s="500">
        <f t="shared" si="93"/>
        <v>13.66</v>
      </c>
      <c r="G411" s="527"/>
      <c r="H411" s="518"/>
      <c r="I411" s="517">
        <f t="shared" si="86"/>
        <v>0</v>
      </c>
      <c r="J411" s="517">
        <f t="shared" si="87"/>
        <v>0</v>
      </c>
      <c r="K411" s="504"/>
      <c r="L411" s="518">
        <f t="shared" si="91"/>
        <v>0</v>
      </c>
      <c r="M411" s="518">
        <f t="shared" si="91"/>
        <v>0</v>
      </c>
      <c r="N411" s="519">
        <f t="shared" si="88"/>
        <v>0</v>
      </c>
      <c r="O411" s="519">
        <f t="shared" si="89"/>
        <v>0</v>
      </c>
      <c r="P411" s="506"/>
      <c r="Q411" s="520"/>
      <c r="R411" s="412" t="str">
        <f t="shared" si="90"/>
        <v/>
      </c>
      <c r="S411" s="412" t="str">
        <f t="shared" si="92"/>
        <v/>
      </c>
      <c r="T411" s="427"/>
      <c r="U411" s="429"/>
      <c r="W411" s="6">
        <f>VLOOKUP(A411,'[3]Cartilha Global'!$A:$A,1,FALSE)</f>
        <v>101255</v>
      </c>
    </row>
    <row r="412" spans="1:23" ht="45.75" hidden="1" thickBot="1" x14ac:dyDescent="0.25">
      <c r="A412" s="522">
        <v>101256</v>
      </c>
      <c r="B412" s="512" t="s">
        <v>3144</v>
      </c>
      <c r="C412" s="513" t="s">
        <v>4352</v>
      </c>
      <c r="D412" s="498" t="s">
        <v>171</v>
      </c>
      <c r="E412" s="499">
        <v>19</v>
      </c>
      <c r="F412" s="500">
        <f t="shared" si="93"/>
        <v>23.53</v>
      </c>
      <c r="G412" s="527"/>
      <c r="H412" s="518"/>
      <c r="I412" s="517">
        <f t="shared" si="86"/>
        <v>0</v>
      </c>
      <c r="J412" s="517">
        <f t="shared" si="87"/>
        <v>0</v>
      </c>
      <c r="K412" s="504"/>
      <c r="L412" s="518">
        <f t="shared" si="91"/>
        <v>0</v>
      </c>
      <c r="M412" s="518">
        <f t="shared" si="91"/>
        <v>0</v>
      </c>
      <c r="N412" s="519">
        <f t="shared" si="88"/>
        <v>0</v>
      </c>
      <c r="O412" s="519">
        <f t="shared" si="89"/>
        <v>0</v>
      </c>
      <c r="P412" s="506"/>
      <c r="Q412" s="520"/>
      <c r="R412" s="412" t="str">
        <f t="shared" si="90"/>
        <v/>
      </c>
      <c r="S412" s="412" t="str">
        <f t="shared" si="92"/>
        <v/>
      </c>
      <c r="T412" s="427"/>
      <c r="U412" s="429"/>
      <c r="W412" s="6">
        <f>VLOOKUP(A412,'[3]Cartilha Global'!$A:$A,1,FALSE)</f>
        <v>101256</v>
      </c>
    </row>
    <row r="413" spans="1:23" ht="45.75" hidden="1" thickBot="1" x14ac:dyDescent="0.25">
      <c r="A413" s="522">
        <v>101257</v>
      </c>
      <c r="B413" s="512" t="s">
        <v>3144</v>
      </c>
      <c r="C413" s="513" t="s">
        <v>4353</v>
      </c>
      <c r="D413" s="498" t="s">
        <v>171</v>
      </c>
      <c r="E413" s="499">
        <v>20.13</v>
      </c>
      <c r="F413" s="500">
        <f t="shared" si="93"/>
        <v>24.93</v>
      </c>
      <c r="G413" s="527"/>
      <c r="H413" s="518"/>
      <c r="I413" s="517">
        <f t="shared" si="86"/>
        <v>0</v>
      </c>
      <c r="J413" s="517">
        <f t="shared" si="87"/>
        <v>0</v>
      </c>
      <c r="K413" s="504"/>
      <c r="L413" s="518">
        <f t="shared" si="91"/>
        <v>0</v>
      </c>
      <c r="M413" s="518">
        <f t="shared" si="91"/>
        <v>0</v>
      </c>
      <c r="N413" s="519">
        <f t="shared" si="88"/>
        <v>0</v>
      </c>
      <c r="O413" s="519">
        <f t="shared" si="89"/>
        <v>0</v>
      </c>
      <c r="P413" s="506"/>
      <c r="Q413" s="520"/>
      <c r="R413" s="412" t="str">
        <f t="shared" si="90"/>
        <v/>
      </c>
      <c r="S413" s="412" t="str">
        <f t="shared" si="92"/>
        <v/>
      </c>
      <c r="T413" s="427"/>
      <c r="U413" s="429"/>
      <c r="W413" s="6">
        <f>VLOOKUP(A413,'[3]Cartilha Global'!$A:$A,1,FALSE)</f>
        <v>101257</v>
      </c>
    </row>
    <row r="414" spans="1:23" ht="45.75" hidden="1" thickBot="1" x14ac:dyDescent="0.25">
      <c r="A414" s="522">
        <v>101258</v>
      </c>
      <c r="B414" s="512" t="s">
        <v>3144</v>
      </c>
      <c r="C414" s="513" t="s">
        <v>4354</v>
      </c>
      <c r="D414" s="498" t="s">
        <v>171</v>
      </c>
      <c r="E414" s="499">
        <v>23.29</v>
      </c>
      <c r="F414" s="500">
        <f t="shared" si="93"/>
        <v>28.84</v>
      </c>
      <c r="G414" s="527"/>
      <c r="H414" s="518"/>
      <c r="I414" s="517">
        <f t="shared" si="86"/>
        <v>0</v>
      </c>
      <c r="J414" s="517">
        <f t="shared" si="87"/>
        <v>0</v>
      </c>
      <c r="K414" s="504"/>
      <c r="L414" s="518">
        <f t="shared" si="91"/>
        <v>0</v>
      </c>
      <c r="M414" s="518">
        <f t="shared" si="91"/>
        <v>0</v>
      </c>
      <c r="N414" s="519">
        <f t="shared" si="88"/>
        <v>0</v>
      </c>
      <c r="O414" s="519">
        <f t="shared" si="89"/>
        <v>0</v>
      </c>
      <c r="P414" s="506"/>
      <c r="Q414" s="520"/>
      <c r="R414" s="412" t="str">
        <f t="shared" si="90"/>
        <v/>
      </c>
      <c r="S414" s="412" t="str">
        <f t="shared" si="92"/>
        <v/>
      </c>
      <c r="T414" s="427"/>
      <c r="U414" s="429"/>
      <c r="W414" s="6">
        <f>VLOOKUP(A414,'[3]Cartilha Global'!$A:$A,1,FALSE)</f>
        <v>101258</v>
      </c>
    </row>
    <row r="415" spans="1:23" ht="45.75" hidden="1" thickBot="1" x14ac:dyDescent="0.25">
      <c r="A415" s="522">
        <v>101259</v>
      </c>
      <c r="B415" s="512" t="s">
        <v>3144</v>
      </c>
      <c r="C415" s="513" t="s">
        <v>4355</v>
      </c>
      <c r="D415" s="498" t="s">
        <v>171</v>
      </c>
      <c r="E415" s="499">
        <v>25.78</v>
      </c>
      <c r="F415" s="500">
        <f t="shared" si="93"/>
        <v>31.93</v>
      </c>
      <c r="G415" s="527"/>
      <c r="H415" s="518"/>
      <c r="I415" s="517">
        <f t="shared" si="86"/>
        <v>0</v>
      </c>
      <c r="J415" s="517">
        <f t="shared" si="87"/>
        <v>0</v>
      </c>
      <c r="K415" s="504"/>
      <c r="L415" s="518">
        <f t="shared" si="91"/>
        <v>0</v>
      </c>
      <c r="M415" s="518">
        <f t="shared" si="91"/>
        <v>0</v>
      </c>
      <c r="N415" s="519">
        <f t="shared" si="88"/>
        <v>0</v>
      </c>
      <c r="O415" s="519">
        <f t="shared" si="89"/>
        <v>0</v>
      </c>
      <c r="P415" s="506"/>
      <c r="Q415" s="520"/>
      <c r="R415" s="412" t="str">
        <f t="shared" si="90"/>
        <v/>
      </c>
      <c r="S415" s="412" t="str">
        <f t="shared" si="92"/>
        <v/>
      </c>
      <c r="T415" s="427"/>
      <c r="U415" s="429"/>
      <c r="W415" s="6">
        <f>VLOOKUP(A415,'[3]Cartilha Global'!$A:$A,1,FALSE)</f>
        <v>101259</v>
      </c>
    </row>
    <row r="416" spans="1:23" ht="45.75" hidden="1" thickBot="1" x14ac:dyDescent="0.25">
      <c r="A416" s="522">
        <v>101260</v>
      </c>
      <c r="B416" s="512" t="s">
        <v>3144</v>
      </c>
      <c r="C416" s="513" t="s">
        <v>4356</v>
      </c>
      <c r="D416" s="498" t="s">
        <v>171</v>
      </c>
      <c r="E416" s="499">
        <v>32.17</v>
      </c>
      <c r="F416" s="500">
        <f t="shared" si="93"/>
        <v>39.840000000000003</v>
      </c>
      <c r="G416" s="527"/>
      <c r="H416" s="518"/>
      <c r="I416" s="517">
        <f t="shared" si="86"/>
        <v>0</v>
      </c>
      <c r="J416" s="517">
        <f t="shared" si="87"/>
        <v>0</v>
      </c>
      <c r="K416" s="504"/>
      <c r="L416" s="518">
        <f t="shared" si="91"/>
        <v>0</v>
      </c>
      <c r="M416" s="518">
        <f t="shared" si="91"/>
        <v>0</v>
      </c>
      <c r="N416" s="519">
        <f t="shared" si="88"/>
        <v>0</v>
      </c>
      <c r="O416" s="519">
        <f t="shared" si="89"/>
        <v>0</v>
      </c>
      <c r="P416" s="506"/>
      <c r="Q416" s="520"/>
      <c r="R416" s="412" t="str">
        <f t="shared" si="90"/>
        <v/>
      </c>
      <c r="S416" s="412" t="str">
        <f t="shared" si="92"/>
        <v/>
      </c>
      <c r="T416" s="427"/>
      <c r="U416" s="429"/>
      <c r="W416" s="6">
        <f>VLOOKUP(A416,'[3]Cartilha Global'!$A:$A,1,FALSE)</f>
        <v>101260</v>
      </c>
    </row>
    <row r="417" spans="1:23" ht="45.75" hidden="1" thickBot="1" x14ac:dyDescent="0.25">
      <c r="A417" s="522">
        <v>101261</v>
      </c>
      <c r="B417" s="512" t="s">
        <v>3144</v>
      </c>
      <c r="C417" s="513" t="s">
        <v>4357</v>
      </c>
      <c r="D417" s="498" t="s">
        <v>171</v>
      </c>
      <c r="E417" s="499">
        <v>18.010000000000002</v>
      </c>
      <c r="F417" s="500">
        <f t="shared" si="93"/>
        <v>22.3</v>
      </c>
      <c r="G417" s="527"/>
      <c r="H417" s="518"/>
      <c r="I417" s="517">
        <f t="shared" si="86"/>
        <v>0</v>
      </c>
      <c r="J417" s="517">
        <f t="shared" si="87"/>
        <v>0</v>
      </c>
      <c r="K417" s="504"/>
      <c r="L417" s="518">
        <f t="shared" si="91"/>
        <v>0</v>
      </c>
      <c r="M417" s="518">
        <f t="shared" si="91"/>
        <v>0</v>
      </c>
      <c r="N417" s="519">
        <f t="shared" si="88"/>
        <v>0</v>
      </c>
      <c r="O417" s="519">
        <f t="shared" si="89"/>
        <v>0</v>
      </c>
      <c r="P417" s="506"/>
      <c r="Q417" s="520"/>
      <c r="R417" s="412" t="str">
        <f t="shared" si="90"/>
        <v/>
      </c>
      <c r="S417" s="412" t="str">
        <f t="shared" si="92"/>
        <v/>
      </c>
      <c r="T417" s="427"/>
      <c r="U417" s="429"/>
      <c r="W417" s="6">
        <f>VLOOKUP(A417,'[3]Cartilha Global'!$A:$A,1,FALSE)</f>
        <v>101261</v>
      </c>
    </row>
    <row r="418" spans="1:23" ht="45.75" hidden="1" thickBot="1" x14ac:dyDescent="0.25">
      <c r="A418" s="522">
        <v>101262</v>
      </c>
      <c r="B418" s="512" t="s">
        <v>3144</v>
      </c>
      <c r="C418" s="513" t="s">
        <v>4358</v>
      </c>
      <c r="D418" s="498" t="s">
        <v>171</v>
      </c>
      <c r="E418" s="499">
        <v>19.100000000000001</v>
      </c>
      <c r="F418" s="500">
        <f t="shared" si="93"/>
        <v>23.65</v>
      </c>
      <c r="G418" s="527"/>
      <c r="H418" s="518"/>
      <c r="I418" s="517">
        <f t="shared" si="86"/>
        <v>0</v>
      </c>
      <c r="J418" s="517">
        <f t="shared" si="87"/>
        <v>0</v>
      </c>
      <c r="K418" s="504"/>
      <c r="L418" s="518">
        <f t="shared" si="91"/>
        <v>0</v>
      </c>
      <c r="M418" s="518">
        <f t="shared" si="91"/>
        <v>0</v>
      </c>
      <c r="N418" s="519">
        <f t="shared" si="88"/>
        <v>0</v>
      </c>
      <c r="O418" s="519">
        <f t="shared" si="89"/>
        <v>0</v>
      </c>
      <c r="P418" s="506"/>
      <c r="Q418" s="520"/>
      <c r="R418" s="412" t="str">
        <f t="shared" si="90"/>
        <v/>
      </c>
      <c r="S418" s="412" t="str">
        <f t="shared" si="92"/>
        <v/>
      </c>
      <c r="T418" s="427"/>
      <c r="U418" s="429"/>
      <c r="W418" s="6">
        <f>VLOOKUP(A418,'[3]Cartilha Global'!$A:$A,1,FALSE)</f>
        <v>101262</v>
      </c>
    </row>
    <row r="419" spans="1:23" ht="45.75" hidden="1" thickBot="1" x14ac:dyDescent="0.25">
      <c r="A419" s="522">
        <v>101263</v>
      </c>
      <c r="B419" s="512" t="s">
        <v>3144</v>
      </c>
      <c r="C419" s="513" t="s">
        <v>4359</v>
      </c>
      <c r="D419" s="498" t="s">
        <v>171</v>
      </c>
      <c r="E419" s="499">
        <v>22.08</v>
      </c>
      <c r="F419" s="500">
        <f t="shared" si="93"/>
        <v>27.34</v>
      </c>
      <c r="G419" s="527"/>
      <c r="H419" s="518"/>
      <c r="I419" s="517">
        <f t="shared" si="86"/>
        <v>0</v>
      </c>
      <c r="J419" s="517">
        <f t="shared" si="87"/>
        <v>0</v>
      </c>
      <c r="K419" s="504"/>
      <c r="L419" s="518">
        <f t="shared" si="91"/>
        <v>0</v>
      </c>
      <c r="M419" s="518">
        <f t="shared" si="91"/>
        <v>0</v>
      </c>
      <c r="N419" s="519">
        <f t="shared" si="88"/>
        <v>0</v>
      </c>
      <c r="O419" s="519">
        <f t="shared" si="89"/>
        <v>0</v>
      </c>
      <c r="P419" s="506"/>
      <c r="Q419" s="520"/>
      <c r="R419" s="412" t="str">
        <f t="shared" si="90"/>
        <v/>
      </c>
      <c r="S419" s="412" t="str">
        <f t="shared" si="92"/>
        <v/>
      </c>
      <c r="T419" s="427"/>
      <c r="U419" s="429"/>
      <c r="W419" s="6">
        <f>VLOOKUP(A419,'[3]Cartilha Global'!$A:$A,1,FALSE)</f>
        <v>101263</v>
      </c>
    </row>
    <row r="420" spans="1:23" ht="45.75" hidden="1" thickBot="1" x14ac:dyDescent="0.25">
      <c r="A420" s="522">
        <v>101264</v>
      </c>
      <c r="B420" s="512" t="s">
        <v>3144</v>
      </c>
      <c r="C420" s="513" t="s">
        <v>4360</v>
      </c>
      <c r="D420" s="498" t="s">
        <v>171</v>
      </c>
      <c r="E420" s="499">
        <v>24.41</v>
      </c>
      <c r="F420" s="500">
        <f t="shared" si="93"/>
        <v>30.23</v>
      </c>
      <c r="G420" s="527"/>
      <c r="H420" s="518"/>
      <c r="I420" s="517">
        <f t="shared" si="86"/>
        <v>0</v>
      </c>
      <c r="J420" s="517">
        <f t="shared" si="87"/>
        <v>0</v>
      </c>
      <c r="K420" s="504"/>
      <c r="L420" s="518">
        <f t="shared" si="91"/>
        <v>0</v>
      </c>
      <c r="M420" s="518">
        <f t="shared" si="91"/>
        <v>0</v>
      </c>
      <c r="N420" s="519">
        <f t="shared" si="88"/>
        <v>0</v>
      </c>
      <c r="O420" s="519">
        <f t="shared" si="89"/>
        <v>0</v>
      </c>
      <c r="P420" s="506"/>
      <c r="Q420" s="520"/>
      <c r="R420" s="412" t="str">
        <f t="shared" si="90"/>
        <v/>
      </c>
      <c r="S420" s="412" t="str">
        <f t="shared" si="92"/>
        <v/>
      </c>
      <c r="T420" s="427"/>
      <c r="U420" s="429"/>
      <c r="W420" s="6">
        <f>VLOOKUP(A420,'[3]Cartilha Global'!$A:$A,1,FALSE)</f>
        <v>101264</v>
      </c>
    </row>
    <row r="421" spans="1:23" ht="45.75" hidden="1" thickBot="1" x14ac:dyDescent="0.25">
      <c r="A421" s="522">
        <v>101265</v>
      </c>
      <c r="B421" s="512" t="s">
        <v>3144</v>
      </c>
      <c r="C421" s="513" t="s">
        <v>4361</v>
      </c>
      <c r="D421" s="498" t="s">
        <v>171</v>
      </c>
      <c r="E421" s="499">
        <v>30.44</v>
      </c>
      <c r="F421" s="500">
        <f t="shared" si="93"/>
        <v>37.700000000000003</v>
      </c>
      <c r="G421" s="527"/>
      <c r="H421" s="518"/>
      <c r="I421" s="517">
        <f t="shared" si="86"/>
        <v>0</v>
      </c>
      <c r="J421" s="517">
        <f t="shared" si="87"/>
        <v>0</v>
      </c>
      <c r="K421" s="504"/>
      <c r="L421" s="518">
        <f t="shared" si="91"/>
        <v>0</v>
      </c>
      <c r="M421" s="518">
        <f t="shared" si="91"/>
        <v>0</v>
      </c>
      <c r="N421" s="519">
        <f t="shared" si="88"/>
        <v>0</v>
      </c>
      <c r="O421" s="519">
        <f t="shared" si="89"/>
        <v>0</v>
      </c>
      <c r="P421" s="506"/>
      <c r="Q421" s="520"/>
      <c r="R421" s="412" t="str">
        <f t="shared" si="90"/>
        <v/>
      </c>
      <c r="S421" s="412" t="str">
        <f t="shared" si="92"/>
        <v/>
      </c>
      <c r="T421" s="427"/>
      <c r="U421" s="429"/>
      <c r="W421" s="6">
        <f>VLOOKUP(A421,'[3]Cartilha Global'!$A:$A,1,FALSE)</f>
        <v>101265</v>
      </c>
    </row>
    <row r="422" spans="1:23" ht="45.75" hidden="1" thickBot="1" x14ac:dyDescent="0.25">
      <c r="A422" s="522">
        <v>101266</v>
      </c>
      <c r="B422" s="512" t="s">
        <v>3144</v>
      </c>
      <c r="C422" s="513" t="s">
        <v>4362</v>
      </c>
      <c r="D422" s="498" t="s">
        <v>171</v>
      </c>
      <c r="E422" s="499">
        <v>11.03</v>
      </c>
      <c r="F422" s="500">
        <f t="shared" si="93"/>
        <v>13.66</v>
      </c>
      <c r="G422" s="527"/>
      <c r="H422" s="518"/>
      <c r="I422" s="517">
        <f t="shared" si="86"/>
        <v>0</v>
      </c>
      <c r="J422" s="517">
        <f t="shared" si="87"/>
        <v>0</v>
      </c>
      <c r="K422" s="504"/>
      <c r="L422" s="518">
        <f t="shared" si="91"/>
        <v>0</v>
      </c>
      <c r="M422" s="518">
        <f t="shared" si="91"/>
        <v>0</v>
      </c>
      <c r="N422" s="519">
        <f t="shared" si="88"/>
        <v>0</v>
      </c>
      <c r="O422" s="519">
        <f t="shared" si="89"/>
        <v>0</v>
      </c>
      <c r="P422" s="506"/>
      <c r="Q422" s="520"/>
      <c r="R422" s="412" t="str">
        <f t="shared" si="90"/>
        <v/>
      </c>
      <c r="S422" s="412" t="str">
        <f t="shared" si="92"/>
        <v/>
      </c>
      <c r="T422" s="427"/>
      <c r="U422" s="429"/>
      <c r="W422" s="6">
        <f>VLOOKUP(A422,'[3]Cartilha Global'!$A:$A,1,FALSE)</f>
        <v>101266</v>
      </c>
    </row>
    <row r="423" spans="1:23" ht="45.75" hidden="1" thickBot="1" x14ac:dyDescent="0.25">
      <c r="A423" s="522">
        <v>101267</v>
      </c>
      <c r="B423" s="512" t="s">
        <v>3144</v>
      </c>
      <c r="C423" s="513" t="s">
        <v>4363</v>
      </c>
      <c r="D423" s="498" t="s">
        <v>171</v>
      </c>
      <c r="E423" s="499">
        <v>10.55</v>
      </c>
      <c r="F423" s="500">
        <f t="shared" si="93"/>
        <v>13.07</v>
      </c>
      <c r="G423" s="527"/>
      <c r="H423" s="518"/>
      <c r="I423" s="517">
        <f t="shared" si="86"/>
        <v>0</v>
      </c>
      <c r="J423" s="517">
        <f t="shared" si="87"/>
        <v>0</v>
      </c>
      <c r="K423" s="504"/>
      <c r="L423" s="518">
        <f t="shared" si="91"/>
        <v>0</v>
      </c>
      <c r="M423" s="518">
        <f t="shared" si="91"/>
        <v>0</v>
      </c>
      <c r="N423" s="519">
        <f t="shared" si="88"/>
        <v>0</v>
      </c>
      <c r="O423" s="519">
        <f t="shared" si="89"/>
        <v>0</v>
      </c>
      <c r="P423" s="506"/>
      <c r="Q423" s="520"/>
      <c r="R423" s="412" t="str">
        <f t="shared" si="90"/>
        <v/>
      </c>
      <c r="S423" s="412" t="str">
        <f t="shared" si="92"/>
        <v/>
      </c>
      <c r="T423" s="427"/>
      <c r="U423" s="429"/>
      <c r="W423" s="6">
        <f>VLOOKUP(A423,'[3]Cartilha Global'!$A:$A,1,FALSE)</f>
        <v>101267</v>
      </c>
    </row>
    <row r="424" spans="1:23" ht="45.75" hidden="1" thickBot="1" x14ac:dyDescent="0.25">
      <c r="A424" s="522">
        <v>101268</v>
      </c>
      <c r="B424" s="512" t="s">
        <v>3144</v>
      </c>
      <c r="C424" s="513" t="s">
        <v>4364</v>
      </c>
      <c r="D424" s="498" t="s">
        <v>171</v>
      </c>
      <c r="E424" s="499">
        <v>17.37</v>
      </c>
      <c r="F424" s="500">
        <f t="shared" si="93"/>
        <v>21.51</v>
      </c>
      <c r="G424" s="527"/>
      <c r="H424" s="518"/>
      <c r="I424" s="517">
        <f t="shared" si="86"/>
        <v>0</v>
      </c>
      <c r="J424" s="517">
        <f t="shared" si="87"/>
        <v>0</v>
      </c>
      <c r="K424" s="504"/>
      <c r="L424" s="518">
        <f t="shared" si="91"/>
        <v>0</v>
      </c>
      <c r="M424" s="518">
        <f t="shared" si="91"/>
        <v>0</v>
      </c>
      <c r="N424" s="519">
        <f t="shared" si="88"/>
        <v>0</v>
      </c>
      <c r="O424" s="519">
        <f t="shared" si="89"/>
        <v>0</v>
      </c>
      <c r="P424" s="506"/>
      <c r="Q424" s="520"/>
      <c r="R424" s="412" t="str">
        <f t="shared" si="90"/>
        <v/>
      </c>
      <c r="S424" s="412" t="str">
        <f t="shared" si="92"/>
        <v/>
      </c>
      <c r="T424" s="427"/>
      <c r="U424" s="429"/>
      <c r="W424" s="6">
        <f>VLOOKUP(A424,'[3]Cartilha Global'!$A:$A,1,FALSE)</f>
        <v>101268</v>
      </c>
    </row>
    <row r="425" spans="1:23" ht="45.75" hidden="1" thickBot="1" x14ac:dyDescent="0.25">
      <c r="A425" s="522">
        <v>101269</v>
      </c>
      <c r="B425" s="512" t="s">
        <v>3144</v>
      </c>
      <c r="C425" s="513" t="s">
        <v>4365</v>
      </c>
      <c r="D425" s="498" t="s">
        <v>171</v>
      </c>
      <c r="E425" s="499">
        <v>19.23</v>
      </c>
      <c r="F425" s="500">
        <f t="shared" si="93"/>
        <v>23.81</v>
      </c>
      <c r="G425" s="527"/>
      <c r="H425" s="518"/>
      <c r="I425" s="517">
        <f t="shared" si="86"/>
        <v>0</v>
      </c>
      <c r="J425" s="517">
        <f t="shared" si="87"/>
        <v>0</v>
      </c>
      <c r="K425" s="504"/>
      <c r="L425" s="518">
        <f t="shared" si="91"/>
        <v>0</v>
      </c>
      <c r="M425" s="518">
        <f t="shared" si="91"/>
        <v>0</v>
      </c>
      <c r="N425" s="519">
        <f t="shared" si="88"/>
        <v>0</v>
      </c>
      <c r="O425" s="519">
        <f t="shared" si="89"/>
        <v>0</v>
      </c>
      <c r="P425" s="506"/>
      <c r="Q425" s="520"/>
      <c r="R425" s="412" t="str">
        <f t="shared" si="90"/>
        <v/>
      </c>
      <c r="S425" s="412" t="str">
        <f t="shared" si="92"/>
        <v/>
      </c>
      <c r="T425" s="427"/>
      <c r="U425" s="429"/>
      <c r="W425" s="6">
        <f>VLOOKUP(A425,'[3]Cartilha Global'!$A:$A,1,FALSE)</f>
        <v>101269</v>
      </c>
    </row>
    <row r="426" spans="1:23" ht="45.75" hidden="1" thickBot="1" x14ac:dyDescent="0.25">
      <c r="A426" s="522">
        <v>101270</v>
      </c>
      <c r="B426" s="512" t="s">
        <v>3144</v>
      </c>
      <c r="C426" s="513" t="s">
        <v>4366</v>
      </c>
      <c r="D426" s="498" t="s">
        <v>171</v>
      </c>
      <c r="E426" s="499">
        <v>22.27</v>
      </c>
      <c r="F426" s="500">
        <f t="shared" si="93"/>
        <v>27.58</v>
      </c>
      <c r="G426" s="527"/>
      <c r="H426" s="518"/>
      <c r="I426" s="517">
        <f t="shared" si="86"/>
        <v>0</v>
      </c>
      <c r="J426" s="517">
        <f t="shared" si="87"/>
        <v>0</v>
      </c>
      <c r="K426" s="504"/>
      <c r="L426" s="518">
        <f t="shared" si="91"/>
        <v>0</v>
      </c>
      <c r="M426" s="518">
        <f t="shared" si="91"/>
        <v>0</v>
      </c>
      <c r="N426" s="519">
        <f t="shared" si="88"/>
        <v>0</v>
      </c>
      <c r="O426" s="519">
        <f t="shared" si="89"/>
        <v>0</v>
      </c>
      <c r="P426" s="506"/>
      <c r="Q426" s="520"/>
      <c r="R426" s="412" t="str">
        <f t="shared" si="90"/>
        <v/>
      </c>
      <c r="S426" s="412" t="str">
        <f t="shared" si="92"/>
        <v/>
      </c>
      <c r="T426" s="427"/>
      <c r="U426" s="429"/>
      <c r="W426" s="6">
        <f>VLOOKUP(A426,'[3]Cartilha Global'!$A:$A,1,FALSE)</f>
        <v>101270</v>
      </c>
    </row>
    <row r="427" spans="1:23" ht="45.75" hidden="1" thickBot="1" x14ac:dyDescent="0.25">
      <c r="A427" s="522">
        <v>101271</v>
      </c>
      <c r="B427" s="512" t="s">
        <v>3144</v>
      </c>
      <c r="C427" s="513" t="s">
        <v>4367</v>
      </c>
      <c r="D427" s="498" t="s">
        <v>171</v>
      </c>
      <c r="E427" s="499">
        <v>24.64</v>
      </c>
      <c r="F427" s="500">
        <f t="shared" si="93"/>
        <v>30.51</v>
      </c>
      <c r="G427" s="527"/>
      <c r="H427" s="518"/>
      <c r="I427" s="517">
        <f t="shared" si="86"/>
        <v>0</v>
      </c>
      <c r="J427" s="517">
        <f t="shared" si="87"/>
        <v>0</v>
      </c>
      <c r="K427" s="504"/>
      <c r="L427" s="518">
        <f t="shared" ref="L427:M440" si="94">G427</f>
        <v>0</v>
      </c>
      <c r="M427" s="518">
        <f t="shared" si="94"/>
        <v>0</v>
      </c>
      <c r="N427" s="519">
        <f t="shared" si="88"/>
        <v>0</v>
      </c>
      <c r="O427" s="519">
        <f t="shared" si="89"/>
        <v>0</v>
      </c>
      <c r="P427" s="506"/>
      <c r="Q427" s="520"/>
      <c r="R427" s="412" t="str">
        <f t="shared" si="90"/>
        <v/>
      </c>
      <c r="S427" s="412" t="str">
        <f t="shared" si="92"/>
        <v/>
      </c>
      <c r="T427" s="427"/>
      <c r="U427" s="429"/>
      <c r="W427" s="6">
        <f>VLOOKUP(A427,'[3]Cartilha Global'!$A:$A,1,FALSE)</f>
        <v>101271</v>
      </c>
    </row>
    <row r="428" spans="1:23" ht="45.75" hidden="1" thickBot="1" x14ac:dyDescent="0.25">
      <c r="A428" s="522">
        <v>101272</v>
      </c>
      <c r="B428" s="512" t="s">
        <v>3144</v>
      </c>
      <c r="C428" s="513" t="s">
        <v>4368</v>
      </c>
      <c r="D428" s="498" t="s">
        <v>171</v>
      </c>
      <c r="E428" s="499">
        <v>30.77</v>
      </c>
      <c r="F428" s="500">
        <f t="shared" si="93"/>
        <v>38.11</v>
      </c>
      <c r="G428" s="527"/>
      <c r="H428" s="518"/>
      <c r="I428" s="517">
        <f t="shared" si="86"/>
        <v>0</v>
      </c>
      <c r="J428" s="517">
        <f t="shared" si="87"/>
        <v>0</v>
      </c>
      <c r="K428" s="504"/>
      <c r="L428" s="518">
        <f t="shared" si="94"/>
        <v>0</v>
      </c>
      <c r="M428" s="518">
        <f t="shared" si="94"/>
        <v>0</v>
      </c>
      <c r="N428" s="519">
        <f t="shared" si="88"/>
        <v>0</v>
      </c>
      <c r="O428" s="519">
        <f t="shared" si="89"/>
        <v>0</v>
      </c>
      <c r="P428" s="506"/>
      <c r="Q428" s="520"/>
      <c r="R428" s="412" t="str">
        <f t="shared" si="90"/>
        <v/>
      </c>
      <c r="S428" s="412" t="str">
        <f t="shared" si="92"/>
        <v/>
      </c>
      <c r="T428" s="427"/>
      <c r="U428" s="429"/>
      <c r="W428" s="6">
        <f>VLOOKUP(A428,'[3]Cartilha Global'!$A:$A,1,FALSE)</f>
        <v>101272</v>
      </c>
    </row>
    <row r="429" spans="1:23" ht="45.75" hidden="1" thickBot="1" x14ac:dyDescent="0.25">
      <c r="A429" s="522">
        <v>101273</v>
      </c>
      <c r="B429" s="512" t="s">
        <v>3144</v>
      </c>
      <c r="C429" s="513" t="s">
        <v>4369</v>
      </c>
      <c r="D429" s="498" t="s">
        <v>171</v>
      </c>
      <c r="E429" s="499">
        <v>16.62</v>
      </c>
      <c r="F429" s="500">
        <f t="shared" si="93"/>
        <v>20.58</v>
      </c>
      <c r="G429" s="527"/>
      <c r="H429" s="518"/>
      <c r="I429" s="517">
        <f t="shared" si="86"/>
        <v>0</v>
      </c>
      <c r="J429" s="517">
        <f t="shared" si="87"/>
        <v>0</v>
      </c>
      <c r="K429" s="504"/>
      <c r="L429" s="518">
        <f t="shared" si="94"/>
        <v>0</v>
      </c>
      <c r="M429" s="518">
        <f t="shared" si="94"/>
        <v>0</v>
      </c>
      <c r="N429" s="519">
        <f t="shared" si="88"/>
        <v>0</v>
      </c>
      <c r="O429" s="519">
        <f t="shared" si="89"/>
        <v>0</v>
      </c>
      <c r="P429" s="506"/>
      <c r="Q429" s="520"/>
      <c r="R429" s="412" t="str">
        <f t="shared" si="90"/>
        <v/>
      </c>
      <c r="S429" s="412" t="str">
        <f t="shared" si="92"/>
        <v/>
      </c>
      <c r="T429" s="427"/>
      <c r="U429" s="429"/>
      <c r="W429" s="6">
        <f>VLOOKUP(A429,'[3]Cartilha Global'!$A:$A,1,FALSE)</f>
        <v>101273</v>
      </c>
    </row>
    <row r="430" spans="1:23" ht="45.75" hidden="1" thickBot="1" x14ac:dyDescent="0.25">
      <c r="A430" s="522">
        <v>101274</v>
      </c>
      <c r="B430" s="512" t="s">
        <v>3144</v>
      </c>
      <c r="C430" s="513" t="s">
        <v>4370</v>
      </c>
      <c r="D430" s="498" t="s">
        <v>171</v>
      </c>
      <c r="E430" s="499">
        <v>18.3</v>
      </c>
      <c r="F430" s="500">
        <f t="shared" si="93"/>
        <v>22.66</v>
      </c>
      <c r="G430" s="527"/>
      <c r="H430" s="518"/>
      <c r="I430" s="517">
        <f t="shared" si="86"/>
        <v>0</v>
      </c>
      <c r="J430" s="517">
        <f t="shared" si="87"/>
        <v>0</v>
      </c>
      <c r="K430" s="504"/>
      <c r="L430" s="518">
        <f t="shared" si="94"/>
        <v>0</v>
      </c>
      <c r="M430" s="518">
        <f t="shared" si="94"/>
        <v>0</v>
      </c>
      <c r="N430" s="519">
        <f t="shared" si="88"/>
        <v>0</v>
      </c>
      <c r="O430" s="519">
        <f t="shared" si="89"/>
        <v>0</v>
      </c>
      <c r="P430" s="506"/>
      <c r="Q430" s="520"/>
      <c r="R430" s="412" t="str">
        <f t="shared" si="90"/>
        <v/>
      </c>
      <c r="S430" s="412" t="str">
        <f t="shared" si="92"/>
        <v/>
      </c>
      <c r="T430" s="427"/>
      <c r="U430" s="429"/>
      <c r="W430" s="6">
        <f>VLOOKUP(A430,'[3]Cartilha Global'!$A:$A,1,FALSE)</f>
        <v>101274</v>
      </c>
    </row>
    <row r="431" spans="1:23" ht="45.75" hidden="1" thickBot="1" x14ac:dyDescent="0.25">
      <c r="A431" s="522">
        <v>101275</v>
      </c>
      <c r="B431" s="512" t="s">
        <v>3144</v>
      </c>
      <c r="C431" s="513" t="s">
        <v>4371</v>
      </c>
      <c r="D431" s="498" t="s">
        <v>171</v>
      </c>
      <c r="E431" s="499">
        <v>21.22</v>
      </c>
      <c r="F431" s="500">
        <f t="shared" si="93"/>
        <v>26.28</v>
      </c>
      <c r="G431" s="527"/>
      <c r="H431" s="518"/>
      <c r="I431" s="517">
        <f t="shared" si="86"/>
        <v>0</v>
      </c>
      <c r="J431" s="517">
        <f t="shared" si="87"/>
        <v>0</v>
      </c>
      <c r="K431" s="504"/>
      <c r="L431" s="518">
        <f t="shared" si="94"/>
        <v>0</v>
      </c>
      <c r="M431" s="518">
        <f t="shared" si="94"/>
        <v>0</v>
      </c>
      <c r="N431" s="519">
        <f t="shared" si="88"/>
        <v>0</v>
      </c>
      <c r="O431" s="519">
        <f t="shared" si="89"/>
        <v>0</v>
      </c>
      <c r="P431" s="506"/>
      <c r="Q431" s="520"/>
      <c r="R431" s="412" t="str">
        <f t="shared" si="90"/>
        <v/>
      </c>
      <c r="S431" s="412" t="str">
        <f t="shared" si="92"/>
        <v/>
      </c>
      <c r="T431" s="427"/>
      <c r="U431" s="429"/>
      <c r="W431" s="6">
        <f>VLOOKUP(A431,'[3]Cartilha Global'!$A:$A,1,FALSE)</f>
        <v>101275</v>
      </c>
    </row>
    <row r="432" spans="1:23" ht="45.75" hidden="1" thickBot="1" x14ac:dyDescent="0.25">
      <c r="A432" s="522">
        <v>101276</v>
      </c>
      <c r="B432" s="512" t="s">
        <v>3144</v>
      </c>
      <c r="C432" s="513" t="s">
        <v>4372</v>
      </c>
      <c r="D432" s="498" t="s">
        <v>171</v>
      </c>
      <c r="E432" s="499">
        <v>23.41</v>
      </c>
      <c r="F432" s="500">
        <f t="shared" si="93"/>
        <v>28.99</v>
      </c>
      <c r="G432" s="527"/>
      <c r="H432" s="518"/>
      <c r="I432" s="517">
        <f t="shared" si="86"/>
        <v>0</v>
      </c>
      <c r="J432" s="517">
        <f t="shared" si="87"/>
        <v>0</v>
      </c>
      <c r="K432" s="504"/>
      <c r="L432" s="518">
        <f t="shared" si="94"/>
        <v>0</v>
      </c>
      <c r="M432" s="518">
        <f t="shared" si="94"/>
        <v>0</v>
      </c>
      <c r="N432" s="519">
        <f t="shared" si="88"/>
        <v>0</v>
      </c>
      <c r="O432" s="519">
        <f t="shared" si="89"/>
        <v>0</v>
      </c>
      <c r="P432" s="506"/>
      <c r="Q432" s="520"/>
      <c r="R432" s="412" t="str">
        <f t="shared" si="90"/>
        <v/>
      </c>
      <c r="S432" s="412" t="str">
        <f t="shared" si="92"/>
        <v/>
      </c>
      <c r="T432" s="427"/>
      <c r="U432" s="429"/>
      <c r="W432" s="6">
        <f>VLOOKUP(A432,'[3]Cartilha Global'!$A:$A,1,FALSE)</f>
        <v>101276</v>
      </c>
    </row>
    <row r="433" spans="1:23" ht="45.75" hidden="1" thickBot="1" x14ac:dyDescent="0.25">
      <c r="A433" s="522">
        <v>101277</v>
      </c>
      <c r="B433" s="512" t="s">
        <v>3144</v>
      </c>
      <c r="C433" s="513" t="s">
        <v>4373</v>
      </c>
      <c r="D433" s="498" t="s">
        <v>171</v>
      </c>
      <c r="E433" s="499">
        <v>29.84</v>
      </c>
      <c r="F433" s="500">
        <f t="shared" si="93"/>
        <v>36.950000000000003</v>
      </c>
      <c r="G433" s="527"/>
      <c r="H433" s="518"/>
      <c r="I433" s="517">
        <f t="shared" si="86"/>
        <v>0</v>
      </c>
      <c r="J433" s="517">
        <f t="shared" si="87"/>
        <v>0</v>
      </c>
      <c r="K433" s="504"/>
      <c r="L433" s="518">
        <f t="shared" si="94"/>
        <v>0</v>
      </c>
      <c r="M433" s="518">
        <f t="shared" si="94"/>
        <v>0</v>
      </c>
      <c r="N433" s="519">
        <f t="shared" si="88"/>
        <v>0</v>
      </c>
      <c r="O433" s="519">
        <f t="shared" si="89"/>
        <v>0</v>
      </c>
      <c r="P433" s="506"/>
      <c r="Q433" s="520"/>
      <c r="R433" s="412" t="str">
        <f t="shared" si="90"/>
        <v/>
      </c>
      <c r="S433" s="412" t="str">
        <f t="shared" si="92"/>
        <v/>
      </c>
      <c r="T433" s="427"/>
      <c r="U433" s="429"/>
      <c r="W433" s="6">
        <f>VLOOKUP(A433,'[3]Cartilha Global'!$A:$A,1,FALSE)</f>
        <v>101277</v>
      </c>
    </row>
    <row r="434" spans="1:23" ht="23.25" hidden="1" thickBot="1" x14ac:dyDescent="0.25">
      <c r="A434" s="522">
        <v>96522</v>
      </c>
      <c r="B434" s="512" t="s">
        <v>3144</v>
      </c>
      <c r="C434" s="513" t="s">
        <v>2598</v>
      </c>
      <c r="D434" s="498" t="s">
        <v>171</v>
      </c>
      <c r="E434" s="499">
        <v>157.69</v>
      </c>
      <c r="F434" s="500">
        <f t="shared" si="93"/>
        <v>195.28</v>
      </c>
      <c r="G434" s="527"/>
      <c r="H434" s="518"/>
      <c r="I434" s="517">
        <f t="shared" si="86"/>
        <v>0</v>
      </c>
      <c r="J434" s="517">
        <f t="shared" si="87"/>
        <v>0</v>
      </c>
      <c r="K434" s="504"/>
      <c r="L434" s="518">
        <f t="shared" si="94"/>
        <v>0</v>
      </c>
      <c r="M434" s="518">
        <f t="shared" si="94"/>
        <v>0</v>
      </c>
      <c r="N434" s="519">
        <f t="shared" si="88"/>
        <v>0</v>
      </c>
      <c r="O434" s="519">
        <f t="shared" si="89"/>
        <v>0</v>
      </c>
      <c r="P434" s="506"/>
      <c r="Q434" s="520"/>
      <c r="R434" s="412" t="str">
        <f t="shared" si="90"/>
        <v/>
      </c>
      <c r="S434" s="412" t="str">
        <f t="shared" si="92"/>
        <v/>
      </c>
      <c r="T434" s="427"/>
      <c r="U434" s="429"/>
      <c r="W434" s="6">
        <f>VLOOKUP(A434,'[3]Cartilha Global'!$A:$A,1,FALSE)</f>
        <v>96522</v>
      </c>
    </row>
    <row r="435" spans="1:23" ht="23.25" hidden="1" thickBot="1" x14ac:dyDescent="0.25">
      <c r="A435" s="522">
        <v>96523</v>
      </c>
      <c r="B435" s="512" t="s">
        <v>3144</v>
      </c>
      <c r="C435" s="513" t="s">
        <v>2599</v>
      </c>
      <c r="D435" s="498" t="s">
        <v>171</v>
      </c>
      <c r="E435" s="499">
        <v>100.5</v>
      </c>
      <c r="F435" s="500">
        <f t="shared" si="93"/>
        <v>124.46</v>
      </c>
      <c r="G435" s="527"/>
      <c r="H435" s="518"/>
      <c r="I435" s="517">
        <f t="shared" si="86"/>
        <v>0</v>
      </c>
      <c r="J435" s="517">
        <f t="shared" si="87"/>
        <v>0</v>
      </c>
      <c r="K435" s="504"/>
      <c r="L435" s="518">
        <f t="shared" si="94"/>
        <v>0</v>
      </c>
      <c r="M435" s="518">
        <f t="shared" si="94"/>
        <v>0</v>
      </c>
      <c r="N435" s="519">
        <f t="shared" si="88"/>
        <v>0</v>
      </c>
      <c r="O435" s="519">
        <f t="shared" si="89"/>
        <v>0</v>
      </c>
      <c r="P435" s="506"/>
      <c r="Q435" s="520"/>
      <c r="R435" s="412" t="str">
        <f t="shared" si="90"/>
        <v/>
      </c>
      <c r="S435" s="412" t="str">
        <f t="shared" si="92"/>
        <v/>
      </c>
      <c r="T435" s="427"/>
      <c r="U435" s="429"/>
      <c r="W435" s="6">
        <f>VLOOKUP(A435,'[3]Cartilha Global'!$A:$A,1,FALSE)</f>
        <v>96523</v>
      </c>
    </row>
    <row r="436" spans="1:23" ht="23.25" hidden="1" thickBot="1" x14ac:dyDescent="0.25">
      <c r="A436" s="522">
        <v>96524</v>
      </c>
      <c r="B436" s="512" t="s">
        <v>3144</v>
      </c>
      <c r="C436" s="513" t="s">
        <v>2600</v>
      </c>
      <c r="D436" s="498" t="s">
        <v>171</v>
      </c>
      <c r="E436" s="499">
        <v>187.21</v>
      </c>
      <c r="F436" s="500">
        <f t="shared" si="93"/>
        <v>231.84</v>
      </c>
      <c r="G436" s="527"/>
      <c r="H436" s="518"/>
      <c r="I436" s="517">
        <f t="shared" si="86"/>
        <v>0</v>
      </c>
      <c r="J436" s="517">
        <f t="shared" si="87"/>
        <v>0</v>
      </c>
      <c r="K436" s="504"/>
      <c r="L436" s="518">
        <f t="shared" si="94"/>
        <v>0</v>
      </c>
      <c r="M436" s="518">
        <f t="shared" si="94"/>
        <v>0</v>
      </c>
      <c r="N436" s="519">
        <f t="shared" si="88"/>
        <v>0</v>
      </c>
      <c r="O436" s="519">
        <f t="shared" si="89"/>
        <v>0</v>
      </c>
      <c r="P436" s="506"/>
      <c r="Q436" s="520"/>
      <c r="R436" s="412" t="str">
        <f t="shared" si="90"/>
        <v/>
      </c>
      <c r="S436" s="412" t="str">
        <f t="shared" si="92"/>
        <v/>
      </c>
      <c r="T436" s="427"/>
      <c r="U436" s="429"/>
      <c r="W436" s="6">
        <f>VLOOKUP(A436,'[3]Cartilha Global'!$A:$A,1,FALSE)</f>
        <v>96524</v>
      </c>
    </row>
    <row r="437" spans="1:23" ht="23.25" hidden="1" thickBot="1" x14ac:dyDescent="0.25">
      <c r="A437" s="522">
        <v>96525</v>
      </c>
      <c r="B437" s="512" t="s">
        <v>3144</v>
      </c>
      <c r="C437" s="513" t="s">
        <v>2601</v>
      </c>
      <c r="D437" s="498" t="s">
        <v>171</v>
      </c>
      <c r="E437" s="499">
        <v>39.33</v>
      </c>
      <c r="F437" s="500">
        <f t="shared" si="93"/>
        <v>48.71</v>
      </c>
      <c r="G437" s="527"/>
      <c r="H437" s="518"/>
      <c r="I437" s="517">
        <f t="shared" ref="I437:I440" si="95">IF(ISBLANK(E437),0,ROUND(F437*G437,2))</f>
        <v>0</v>
      </c>
      <c r="J437" s="517">
        <f t="shared" ref="J437:J440" si="96">IF(ISBLANK(G437),0,ROUND(G437*H437,2))</f>
        <v>0</v>
      </c>
      <c r="K437" s="504"/>
      <c r="L437" s="518">
        <f t="shared" si="94"/>
        <v>0</v>
      </c>
      <c r="M437" s="518">
        <f t="shared" si="94"/>
        <v>0</v>
      </c>
      <c r="N437" s="519">
        <f t="shared" ref="N437:N440" si="97">IF(ISBLANK(E437),0,ROUND(F437*L437,2))</f>
        <v>0</v>
      </c>
      <c r="O437" s="519">
        <f t="shared" ref="O437:O440" si="98">IF(ISBLANK(L437),0,ROUND(L437*M437,2))</f>
        <v>0</v>
      </c>
      <c r="P437" s="506"/>
      <c r="Q437" s="520"/>
      <c r="R437" s="412" t="str">
        <f t="shared" ref="R437:R499" si="99">IF(Q437="X","x",IF(Q437="xx","x",IF(O437&gt;0,"x","")))</f>
        <v/>
      </c>
      <c r="S437" s="412" t="str">
        <f t="shared" si="92"/>
        <v/>
      </c>
      <c r="T437" s="427"/>
      <c r="U437" s="429"/>
      <c r="W437" s="6">
        <f>VLOOKUP(A437,'[3]Cartilha Global'!$A:$A,1,FALSE)</f>
        <v>96525</v>
      </c>
    </row>
    <row r="438" spans="1:23" ht="12" hidden="1" thickBot="1" x14ac:dyDescent="0.25">
      <c r="A438" s="522">
        <v>96526</v>
      </c>
      <c r="B438" s="512" t="s">
        <v>3144</v>
      </c>
      <c r="C438" s="513" t="s">
        <v>2602</v>
      </c>
      <c r="D438" s="498" t="s">
        <v>171</v>
      </c>
      <c r="E438" s="499">
        <v>318.56</v>
      </c>
      <c r="F438" s="500">
        <f t="shared" si="93"/>
        <v>394.5</v>
      </c>
      <c r="G438" s="527"/>
      <c r="H438" s="518"/>
      <c r="I438" s="517">
        <f t="shared" si="95"/>
        <v>0</v>
      </c>
      <c r="J438" s="517">
        <f t="shared" si="96"/>
        <v>0</v>
      </c>
      <c r="K438" s="504"/>
      <c r="L438" s="518">
        <f t="shared" si="94"/>
        <v>0</v>
      </c>
      <c r="M438" s="518">
        <f t="shared" si="94"/>
        <v>0</v>
      </c>
      <c r="N438" s="519">
        <f t="shared" si="97"/>
        <v>0</v>
      </c>
      <c r="O438" s="519">
        <f t="shared" si="98"/>
        <v>0</v>
      </c>
      <c r="P438" s="506"/>
      <c r="Q438" s="520"/>
      <c r="R438" s="412" t="str">
        <f t="shared" si="99"/>
        <v/>
      </c>
      <c r="S438" s="412" t="str">
        <f t="shared" si="92"/>
        <v/>
      </c>
      <c r="T438" s="427"/>
      <c r="U438" s="429"/>
      <c r="W438" s="6">
        <f>VLOOKUP(A438,'[3]Cartilha Global'!$A:$A,1,FALSE)</f>
        <v>96526</v>
      </c>
    </row>
    <row r="439" spans="1:23" ht="12" hidden="1" thickBot="1" x14ac:dyDescent="0.25">
      <c r="A439" s="522">
        <v>96527</v>
      </c>
      <c r="B439" s="512" t="s">
        <v>3144</v>
      </c>
      <c r="C439" s="513" t="s">
        <v>2603</v>
      </c>
      <c r="D439" s="498" t="s">
        <v>171</v>
      </c>
      <c r="E439" s="499">
        <v>131.88999999999999</v>
      </c>
      <c r="F439" s="500">
        <f t="shared" si="93"/>
        <v>163.33000000000001</v>
      </c>
      <c r="G439" s="527"/>
      <c r="H439" s="518"/>
      <c r="I439" s="517">
        <f t="shared" si="95"/>
        <v>0</v>
      </c>
      <c r="J439" s="517">
        <f t="shared" si="96"/>
        <v>0</v>
      </c>
      <c r="K439" s="504"/>
      <c r="L439" s="518">
        <f t="shared" si="94"/>
        <v>0</v>
      </c>
      <c r="M439" s="518">
        <f t="shared" si="94"/>
        <v>0</v>
      </c>
      <c r="N439" s="519">
        <f t="shared" si="97"/>
        <v>0</v>
      </c>
      <c r="O439" s="519">
        <f t="shared" si="98"/>
        <v>0</v>
      </c>
      <c r="P439" s="506"/>
      <c r="Q439" s="520"/>
      <c r="R439" s="412" t="str">
        <f t="shared" si="99"/>
        <v/>
      </c>
      <c r="S439" s="412" t="str">
        <f t="shared" si="92"/>
        <v/>
      </c>
      <c r="T439" s="427"/>
      <c r="U439" s="429"/>
      <c r="W439" s="6">
        <f>VLOOKUP(A439,'[3]Cartilha Global'!$A:$A,1,FALSE)</f>
        <v>96527</v>
      </c>
    </row>
    <row r="440" spans="1:23" ht="23.25" hidden="1" thickBot="1" x14ac:dyDescent="0.25">
      <c r="A440" s="522">
        <v>96528</v>
      </c>
      <c r="B440" s="512" t="s">
        <v>3144</v>
      </c>
      <c r="C440" s="513" t="s">
        <v>2604</v>
      </c>
      <c r="D440" s="498" t="s">
        <v>170</v>
      </c>
      <c r="E440" s="499">
        <v>237.49</v>
      </c>
      <c r="F440" s="500">
        <f t="shared" si="93"/>
        <v>294.11</v>
      </c>
      <c r="G440" s="527"/>
      <c r="H440" s="518"/>
      <c r="I440" s="517">
        <f t="shared" si="95"/>
        <v>0</v>
      </c>
      <c r="J440" s="517">
        <f t="shared" si="96"/>
        <v>0</v>
      </c>
      <c r="K440" s="504"/>
      <c r="L440" s="518">
        <f t="shared" si="94"/>
        <v>0</v>
      </c>
      <c r="M440" s="518">
        <f t="shared" si="94"/>
        <v>0</v>
      </c>
      <c r="N440" s="519">
        <f t="shared" si="97"/>
        <v>0</v>
      </c>
      <c r="O440" s="519">
        <f t="shared" si="98"/>
        <v>0</v>
      </c>
      <c r="P440" s="506"/>
      <c r="Q440" s="520"/>
      <c r="R440" s="412" t="str">
        <f t="shared" si="99"/>
        <v/>
      </c>
      <c r="S440" s="412" t="str">
        <f t="shared" si="92"/>
        <v/>
      </c>
      <c r="T440" s="427"/>
      <c r="U440" s="429"/>
      <c r="W440" s="6">
        <f>VLOOKUP(A440,'[3]Cartilha Global'!$A:$A,1,FALSE)</f>
        <v>96528</v>
      </c>
    </row>
    <row r="441" spans="1:23" ht="12" hidden="1" thickBot="1" x14ac:dyDescent="0.25">
      <c r="A441" s="522" t="s">
        <v>5825</v>
      </c>
      <c r="B441" s="512"/>
      <c r="C441" s="548" t="s">
        <v>5826</v>
      </c>
      <c r="D441" s="498">
        <v>0</v>
      </c>
      <c r="E441" s="499"/>
      <c r="F441" s="500">
        <f t="shared" ref="F441:F476" si="100">IF(E441=0,0,ROUND(E441*(1+E$13)*(1-E$14),2))</f>
        <v>0</v>
      </c>
      <c r="G441" s="549"/>
      <c r="H441" s="550"/>
      <c r="I441" s="551"/>
      <c r="J441" s="552"/>
      <c r="K441" s="504"/>
      <c r="L441" s="553"/>
      <c r="M441" s="554"/>
      <c r="N441" s="551"/>
      <c r="O441" s="552"/>
      <c r="P441" s="506"/>
      <c r="Q441" s="494" t="str">
        <f>IF(OR(SUM(J441)&gt;0,SUM(O441)&gt;0),"xx","")</f>
        <v/>
      </c>
      <c r="R441" s="412" t="str">
        <f t="shared" si="99"/>
        <v/>
      </c>
      <c r="S441" s="412" t="str">
        <f t="shared" si="92"/>
        <v/>
      </c>
      <c r="T441" s="427"/>
      <c r="U441" s="429"/>
      <c r="W441" s="6" t="e">
        <f>VLOOKUP(A441,'[3]Cartilha Global'!$A:$A,1,FALSE)</f>
        <v>#N/A</v>
      </c>
    </row>
    <row r="442" spans="1:23" ht="12" hidden="1" thickBot="1" x14ac:dyDescent="0.25">
      <c r="A442" s="522" t="s">
        <v>2016</v>
      </c>
      <c r="B442" s="512"/>
      <c r="C442" s="548" t="s">
        <v>196</v>
      </c>
      <c r="D442" s="498">
        <v>0</v>
      </c>
      <c r="E442" s="499"/>
      <c r="F442" s="500">
        <f t="shared" si="100"/>
        <v>0</v>
      </c>
      <c r="G442" s="549"/>
      <c r="H442" s="550"/>
      <c r="I442" s="551"/>
      <c r="J442" s="552"/>
      <c r="K442" s="504"/>
      <c r="L442" s="553"/>
      <c r="M442" s="554"/>
      <c r="N442" s="551"/>
      <c r="O442" s="552"/>
      <c r="P442" s="506"/>
      <c r="Q442" s="494" t="str">
        <f>IF(OR(SUM(J443:J444)&gt;0,SUM(O443:O444)&gt;0),"xx","")</f>
        <v/>
      </c>
      <c r="R442" s="412" t="str">
        <f t="shared" si="99"/>
        <v/>
      </c>
      <c r="S442" s="412" t="str">
        <f t="shared" si="92"/>
        <v/>
      </c>
      <c r="T442" s="427"/>
      <c r="U442" s="429"/>
      <c r="W442" s="6" t="str">
        <f>VLOOKUP(A442,'[3]Cartilha Global'!$A:$A,1,FALSE)</f>
        <v>2.1.4</v>
      </c>
    </row>
    <row r="443" spans="1:23" ht="23.25" hidden="1" thickBot="1" x14ac:dyDescent="0.25">
      <c r="A443" s="522">
        <v>94319</v>
      </c>
      <c r="B443" s="512" t="s">
        <v>3144</v>
      </c>
      <c r="C443" s="513" t="s">
        <v>597</v>
      </c>
      <c r="D443" s="498" t="s">
        <v>171</v>
      </c>
      <c r="E443" s="499">
        <v>74.12</v>
      </c>
      <c r="F443" s="500">
        <f t="shared" si="100"/>
        <v>91.79</v>
      </c>
      <c r="G443" s="527"/>
      <c r="H443" s="518"/>
      <c r="I443" s="517">
        <f>IF(ISBLANK(E443),0,ROUND(F443*G443,2))</f>
        <v>0</v>
      </c>
      <c r="J443" s="517">
        <f>IF(ISBLANK(G443),0,ROUND(G443*H443,2))</f>
        <v>0</v>
      </c>
      <c r="K443" s="504"/>
      <c r="L443" s="518">
        <f>G443</f>
        <v>0</v>
      </c>
      <c r="M443" s="518">
        <f>H443</f>
        <v>0</v>
      </c>
      <c r="N443" s="519">
        <f>IF(ISBLANK(E443),0,ROUND(F443*L443,2))</f>
        <v>0</v>
      </c>
      <c r="O443" s="519">
        <f>IF(ISBLANK(L443),0,ROUND(L443*M443,2))</f>
        <v>0</v>
      </c>
      <c r="P443" s="506"/>
      <c r="Q443" s="520"/>
      <c r="R443" s="412" t="str">
        <f t="shared" si="99"/>
        <v/>
      </c>
      <c r="S443" s="412" t="str">
        <f t="shared" si="92"/>
        <v/>
      </c>
      <c r="T443" s="427"/>
      <c r="U443" s="429"/>
      <c r="W443" s="6">
        <f>VLOOKUP(A443,'[3]Cartilha Global'!$A:$A,1,FALSE)</f>
        <v>94319</v>
      </c>
    </row>
    <row r="444" spans="1:23" ht="12" hidden="1" thickBot="1" x14ac:dyDescent="0.25">
      <c r="A444" s="522">
        <v>94342</v>
      </c>
      <c r="B444" s="512" t="s">
        <v>3144</v>
      </c>
      <c r="C444" s="513" t="s">
        <v>609</v>
      </c>
      <c r="D444" s="498" t="s">
        <v>171</v>
      </c>
      <c r="E444" s="499">
        <v>84.31</v>
      </c>
      <c r="F444" s="500">
        <f t="shared" si="100"/>
        <v>104.41</v>
      </c>
      <c r="G444" s="527"/>
      <c r="H444" s="518"/>
      <c r="I444" s="517">
        <f>IF(ISBLANK(E444),0,ROUND(F444*G444,2))</f>
        <v>0</v>
      </c>
      <c r="J444" s="517">
        <f>IF(ISBLANK(G444),0,ROUND(G444*H444,2))</f>
        <v>0</v>
      </c>
      <c r="K444" s="504"/>
      <c r="L444" s="518">
        <f>G444</f>
        <v>0</v>
      </c>
      <c r="M444" s="518">
        <f>H444</f>
        <v>0</v>
      </c>
      <c r="N444" s="519">
        <f>IF(ISBLANK(E444),0,ROUND(F444*L444,2))</f>
        <v>0</v>
      </c>
      <c r="O444" s="519">
        <f>IF(ISBLANK(L444),0,ROUND(L444*M444,2))</f>
        <v>0</v>
      </c>
      <c r="P444" s="506"/>
      <c r="Q444" s="520"/>
      <c r="R444" s="412" t="str">
        <f t="shared" si="99"/>
        <v/>
      </c>
      <c r="S444" s="412" t="str">
        <f t="shared" si="92"/>
        <v/>
      </c>
      <c r="T444" s="427"/>
      <c r="U444" s="429"/>
      <c r="W444" s="6">
        <f>VLOOKUP(A444,'[3]Cartilha Global'!$A:$A,1,FALSE)</f>
        <v>94342</v>
      </c>
    </row>
    <row r="445" spans="1:23" ht="12" hidden="1" thickBot="1" x14ac:dyDescent="0.25">
      <c r="A445" s="522" t="s">
        <v>2017</v>
      </c>
      <c r="B445" s="512"/>
      <c r="C445" s="548" t="s">
        <v>630</v>
      </c>
      <c r="D445" s="498">
        <v>0</v>
      </c>
      <c r="E445" s="499"/>
      <c r="F445" s="500">
        <f t="shared" si="100"/>
        <v>0</v>
      </c>
      <c r="G445" s="549"/>
      <c r="H445" s="550"/>
      <c r="I445" s="551"/>
      <c r="J445" s="552"/>
      <c r="K445" s="504"/>
      <c r="L445" s="553"/>
      <c r="M445" s="554"/>
      <c r="N445" s="551"/>
      <c r="O445" s="552"/>
      <c r="P445" s="506"/>
      <c r="Q445" s="494" t="str">
        <f>IF(OR(SUM(J446:J470)&gt;0,SUM(O446:O470)&gt;0),"xx","")</f>
        <v/>
      </c>
      <c r="R445" s="412" t="str">
        <f t="shared" si="99"/>
        <v/>
      </c>
      <c r="S445" s="412" t="str">
        <f t="shared" si="92"/>
        <v/>
      </c>
      <c r="T445" s="427"/>
      <c r="U445" s="429"/>
      <c r="W445" s="6" t="str">
        <f>VLOOKUP(A445,'[3]Cartilha Global'!$A:$A,1,FALSE)</f>
        <v>2.1.5</v>
      </c>
    </row>
    <row r="446" spans="1:23" ht="34.5" hidden="1" thickBot="1" x14ac:dyDescent="0.25">
      <c r="A446" s="522">
        <v>94304</v>
      </c>
      <c r="B446" s="512" t="s">
        <v>3144</v>
      </c>
      <c r="C446" s="513" t="s">
        <v>586</v>
      </c>
      <c r="D446" s="498" t="s">
        <v>171</v>
      </c>
      <c r="E446" s="499">
        <v>62.31</v>
      </c>
      <c r="F446" s="500">
        <f t="shared" si="100"/>
        <v>77.16</v>
      </c>
      <c r="G446" s="527"/>
      <c r="H446" s="518"/>
      <c r="I446" s="517">
        <f t="shared" ref="I446:I470" si="101">IF(ISBLANK(E446),0,ROUND(F446*G446,2))</f>
        <v>0</v>
      </c>
      <c r="J446" s="517">
        <f t="shared" ref="J446:J470" si="102">IF(ISBLANK(G446),0,ROUND(G446*H446,2))</f>
        <v>0</v>
      </c>
      <c r="K446" s="504"/>
      <c r="L446" s="518">
        <f t="shared" ref="L446:M470" si="103">G446</f>
        <v>0</v>
      </c>
      <c r="M446" s="518">
        <f t="shared" si="103"/>
        <v>0</v>
      </c>
      <c r="N446" s="519">
        <f t="shared" ref="N446:N470" si="104">IF(ISBLANK(E446),0,ROUND(F446*L446,2))</f>
        <v>0</v>
      </c>
      <c r="O446" s="519">
        <f t="shared" ref="O446:O470" si="105">IF(ISBLANK(L446),0,ROUND(L446*M446,2))</f>
        <v>0</v>
      </c>
      <c r="P446" s="506"/>
      <c r="Q446" s="520"/>
      <c r="R446" s="412" t="str">
        <f t="shared" si="99"/>
        <v/>
      </c>
      <c r="S446" s="412" t="str">
        <f t="shared" si="92"/>
        <v/>
      </c>
      <c r="T446" s="427"/>
      <c r="U446" s="429"/>
      <c r="W446" s="6">
        <f>VLOOKUP(A446,'[3]Cartilha Global'!$A:$A,1,FALSE)</f>
        <v>94304</v>
      </c>
    </row>
    <row r="447" spans="1:23" ht="34.5" hidden="1" thickBot="1" x14ac:dyDescent="0.25">
      <c r="A447" s="522">
        <v>94305</v>
      </c>
      <c r="B447" s="512" t="s">
        <v>3144</v>
      </c>
      <c r="C447" s="513" t="s">
        <v>587</v>
      </c>
      <c r="D447" s="498" t="s">
        <v>171</v>
      </c>
      <c r="E447" s="499">
        <v>58.2</v>
      </c>
      <c r="F447" s="500">
        <f t="shared" si="100"/>
        <v>72.069999999999993</v>
      </c>
      <c r="G447" s="527"/>
      <c r="H447" s="518"/>
      <c r="I447" s="517">
        <f t="shared" si="101"/>
        <v>0</v>
      </c>
      <c r="J447" s="517">
        <f t="shared" si="102"/>
        <v>0</v>
      </c>
      <c r="K447" s="504"/>
      <c r="L447" s="518">
        <f t="shared" si="103"/>
        <v>0</v>
      </c>
      <c r="M447" s="518">
        <f t="shared" si="103"/>
        <v>0</v>
      </c>
      <c r="N447" s="519">
        <f t="shared" si="104"/>
        <v>0</v>
      </c>
      <c r="O447" s="519">
        <f t="shared" si="105"/>
        <v>0</v>
      </c>
      <c r="P447" s="506"/>
      <c r="Q447" s="520"/>
      <c r="R447" s="412" t="str">
        <f t="shared" si="99"/>
        <v/>
      </c>
      <c r="S447" s="412" t="str">
        <f t="shared" si="92"/>
        <v/>
      </c>
      <c r="T447" s="427"/>
      <c r="U447" s="429"/>
      <c r="W447" s="6">
        <f>VLOOKUP(A447,'[3]Cartilha Global'!$A:$A,1,FALSE)</f>
        <v>94305</v>
      </c>
    </row>
    <row r="448" spans="1:23" ht="34.5" hidden="1" thickBot="1" x14ac:dyDescent="0.25">
      <c r="A448" s="522">
        <v>94306</v>
      </c>
      <c r="B448" s="512" t="s">
        <v>3144</v>
      </c>
      <c r="C448" s="513" t="s">
        <v>588</v>
      </c>
      <c r="D448" s="498" t="s">
        <v>171</v>
      </c>
      <c r="E448" s="499">
        <v>52.98</v>
      </c>
      <c r="F448" s="500">
        <f t="shared" si="100"/>
        <v>65.61</v>
      </c>
      <c r="G448" s="527"/>
      <c r="H448" s="518"/>
      <c r="I448" s="517">
        <f t="shared" si="101"/>
        <v>0</v>
      </c>
      <c r="J448" s="517">
        <f t="shared" si="102"/>
        <v>0</v>
      </c>
      <c r="K448" s="504"/>
      <c r="L448" s="518">
        <f t="shared" si="103"/>
        <v>0</v>
      </c>
      <c r="M448" s="518">
        <f t="shared" si="103"/>
        <v>0</v>
      </c>
      <c r="N448" s="519">
        <f t="shared" si="104"/>
        <v>0</v>
      </c>
      <c r="O448" s="519">
        <f t="shared" si="105"/>
        <v>0</v>
      </c>
      <c r="P448" s="506"/>
      <c r="Q448" s="520"/>
      <c r="R448" s="412" t="str">
        <f t="shared" si="99"/>
        <v/>
      </c>
      <c r="S448" s="412" t="str">
        <f t="shared" si="92"/>
        <v/>
      </c>
      <c r="T448" s="427"/>
      <c r="U448" s="429"/>
      <c r="W448" s="6">
        <f>VLOOKUP(A448,'[3]Cartilha Global'!$A:$A,1,FALSE)</f>
        <v>94306</v>
      </c>
    </row>
    <row r="449" spans="1:23" ht="34.5" hidden="1" thickBot="1" x14ac:dyDescent="0.25">
      <c r="A449" s="522">
        <v>94307</v>
      </c>
      <c r="B449" s="512" t="s">
        <v>3144</v>
      </c>
      <c r="C449" s="513" t="s">
        <v>589</v>
      </c>
      <c r="D449" s="498" t="s">
        <v>171</v>
      </c>
      <c r="E449" s="499">
        <v>54.18</v>
      </c>
      <c r="F449" s="500">
        <f t="shared" si="100"/>
        <v>67.099999999999994</v>
      </c>
      <c r="G449" s="527"/>
      <c r="H449" s="518"/>
      <c r="I449" s="517">
        <f t="shared" si="101"/>
        <v>0</v>
      </c>
      <c r="J449" s="517">
        <f t="shared" si="102"/>
        <v>0</v>
      </c>
      <c r="K449" s="504"/>
      <c r="L449" s="518">
        <f t="shared" si="103"/>
        <v>0</v>
      </c>
      <c r="M449" s="518">
        <f t="shared" si="103"/>
        <v>0</v>
      </c>
      <c r="N449" s="519">
        <f t="shared" si="104"/>
        <v>0</v>
      </c>
      <c r="O449" s="519">
        <f t="shared" si="105"/>
        <v>0</v>
      </c>
      <c r="P449" s="506"/>
      <c r="Q449" s="520"/>
      <c r="R449" s="412" t="str">
        <f t="shared" si="99"/>
        <v/>
      </c>
      <c r="S449" s="412" t="str">
        <f t="shared" si="92"/>
        <v/>
      </c>
      <c r="T449" s="427"/>
      <c r="U449" s="429"/>
      <c r="W449" s="6">
        <f>VLOOKUP(A449,'[3]Cartilha Global'!$A:$A,1,FALSE)</f>
        <v>94307</v>
      </c>
    </row>
    <row r="450" spans="1:23" ht="34.5" hidden="1" thickBot="1" x14ac:dyDescent="0.25">
      <c r="A450" s="522">
        <v>94308</v>
      </c>
      <c r="B450" s="512" t="s">
        <v>3144</v>
      </c>
      <c r="C450" s="513" t="s">
        <v>590</v>
      </c>
      <c r="D450" s="498" t="s">
        <v>171</v>
      </c>
      <c r="E450" s="499">
        <v>50.98</v>
      </c>
      <c r="F450" s="500">
        <f t="shared" si="100"/>
        <v>63.13</v>
      </c>
      <c r="G450" s="527"/>
      <c r="H450" s="518"/>
      <c r="I450" s="517">
        <f t="shared" si="101"/>
        <v>0</v>
      </c>
      <c r="J450" s="517">
        <f t="shared" si="102"/>
        <v>0</v>
      </c>
      <c r="K450" s="504"/>
      <c r="L450" s="518">
        <f t="shared" si="103"/>
        <v>0</v>
      </c>
      <c r="M450" s="518">
        <f t="shared" si="103"/>
        <v>0</v>
      </c>
      <c r="N450" s="519">
        <f t="shared" si="104"/>
        <v>0</v>
      </c>
      <c r="O450" s="519">
        <f t="shared" si="105"/>
        <v>0</v>
      </c>
      <c r="P450" s="506"/>
      <c r="Q450" s="520"/>
      <c r="R450" s="412" t="str">
        <f t="shared" si="99"/>
        <v/>
      </c>
      <c r="S450" s="412" t="str">
        <f t="shared" si="92"/>
        <v/>
      </c>
      <c r="T450" s="427"/>
      <c r="U450" s="429"/>
      <c r="W450" s="6">
        <f>VLOOKUP(A450,'[3]Cartilha Global'!$A:$A,1,FALSE)</f>
        <v>94308</v>
      </c>
    </row>
    <row r="451" spans="1:23" ht="34.5" hidden="1" thickBot="1" x14ac:dyDescent="0.25">
      <c r="A451" s="522">
        <v>94309</v>
      </c>
      <c r="B451" s="512" t="s">
        <v>3144</v>
      </c>
      <c r="C451" s="513" t="s">
        <v>591</v>
      </c>
      <c r="D451" s="498" t="s">
        <v>171</v>
      </c>
      <c r="E451" s="499">
        <v>52.43</v>
      </c>
      <c r="F451" s="500">
        <f t="shared" si="100"/>
        <v>64.930000000000007</v>
      </c>
      <c r="G451" s="527"/>
      <c r="H451" s="518"/>
      <c r="I451" s="517">
        <f t="shared" si="101"/>
        <v>0</v>
      </c>
      <c r="J451" s="517">
        <f t="shared" si="102"/>
        <v>0</v>
      </c>
      <c r="K451" s="504"/>
      <c r="L451" s="518">
        <f t="shared" si="103"/>
        <v>0</v>
      </c>
      <c r="M451" s="518">
        <f t="shared" si="103"/>
        <v>0</v>
      </c>
      <c r="N451" s="519">
        <f t="shared" si="104"/>
        <v>0</v>
      </c>
      <c r="O451" s="519">
        <f t="shared" si="105"/>
        <v>0</v>
      </c>
      <c r="P451" s="506"/>
      <c r="Q451" s="520"/>
      <c r="R451" s="412" t="str">
        <f t="shared" si="99"/>
        <v/>
      </c>
      <c r="S451" s="412" t="str">
        <f t="shared" si="92"/>
        <v/>
      </c>
      <c r="T451" s="427"/>
      <c r="U451" s="429"/>
      <c r="W451" s="6">
        <f>VLOOKUP(A451,'[3]Cartilha Global'!$A:$A,1,FALSE)</f>
        <v>94309</v>
      </c>
    </row>
    <row r="452" spans="1:23" ht="34.5" hidden="1" thickBot="1" x14ac:dyDescent="0.25">
      <c r="A452" s="522">
        <v>94310</v>
      </c>
      <c r="B452" s="512" t="s">
        <v>3144</v>
      </c>
      <c r="C452" s="513" t="s">
        <v>592</v>
      </c>
      <c r="D452" s="498" t="s">
        <v>171</v>
      </c>
      <c r="E452" s="499">
        <v>49.97</v>
      </c>
      <c r="F452" s="500">
        <f t="shared" si="100"/>
        <v>61.88</v>
      </c>
      <c r="G452" s="527"/>
      <c r="H452" s="518"/>
      <c r="I452" s="517">
        <f t="shared" si="101"/>
        <v>0</v>
      </c>
      <c r="J452" s="517">
        <f t="shared" si="102"/>
        <v>0</v>
      </c>
      <c r="K452" s="504"/>
      <c r="L452" s="518">
        <f t="shared" si="103"/>
        <v>0</v>
      </c>
      <c r="M452" s="518">
        <f t="shared" si="103"/>
        <v>0</v>
      </c>
      <c r="N452" s="519">
        <f t="shared" si="104"/>
        <v>0</v>
      </c>
      <c r="O452" s="519">
        <f t="shared" si="105"/>
        <v>0</v>
      </c>
      <c r="P452" s="506"/>
      <c r="Q452" s="520"/>
      <c r="R452" s="412" t="str">
        <f t="shared" si="99"/>
        <v/>
      </c>
      <c r="S452" s="412" t="str">
        <f t="shared" si="92"/>
        <v/>
      </c>
      <c r="T452" s="427"/>
      <c r="U452" s="429"/>
      <c r="W452" s="6">
        <f>VLOOKUP(A452,'[3]Cartilha Global'!$A:$A,1,FALSE)</f>
        <v>94310</v>
      </c>
    </row>
    <row r="453" spans="1:23" ht="34.5" hidden="1" thickBot="1" x14ac:dyDescent="0.25">
      <c r="A453" s="522">
        <v>94315</v>
      </c>
      <c r="B453" s="512" t="s">
        <v>3144</v>
      </c>
      <c r="C453" s="513" t="s">
        <v>593</v>
      </c>
      <c r="D453" s="498" t="s">
        <v>171</v>
      </c>
      <c r="E453" s="499">
        <v>70.06</v>
      </c>
      <c r="F453" s="500">
        <f t="shared" si="100"/>
        <v>86.76</v>
      </c>
      <c r="G453" s="527"/>
      <c r="H453" s="518"/>
      <c r="I453" s="517">
        <f t="shared" si="101"/>
        <v>0</v>
      </c>
      <c r="J453" s="517">
        <f t="shared" si="102"/>
        <v>0</v>
      </c>
      <c r="K453" s="504"/>
      <c r="L453" s="518">
        <f t="shared" si="103"/>
        <v>0</v>
      </c>
      <c r="M453" s="518">
        <f t="shared" si="103"/>
        <v>0</v>
      </c>
      <c r="N453" s="519">
        <f t="shared" si="104"/>
        <v>0</v>
      </c>
      <c r="O453" s="519">
        <f t="shared" si="105"/>
        <v>0</v>
      </c>
      <c r="P453" s="506"/>
      <c r="Q453" s="520"/>
      <c r="R453" s="412" t="str">
        <f t="shared" si="99"/>
        <v/>
      </c>
      <c r="S453" s="412" t="str">
        <f t="shared" si="92"/>
        <v/>
      </c>
      <c r="T453" s="427"/>
      <c r="U453" s="429"/>
      <c r="W453" s="6">
        <f>VLOOKUP(A453,'[3]Cartilha Global'!$A:$A,1,FALSE)</f>
        <v>94315</v>
      </c>
    </row>
    <row r="454" spans="1:23" ht="34.5" hidden="1" thickBot="1" x14ac:dyDescent="0.25">
      <c r="A454" s="522">
        <v>94316</v>
      </c>
      <c r="B454" s="512" t="s">
        <v>3144</v>
      </c>
      <c r="C454" s="513" t="s">
        <v>594</v>
      </c>
      <c r="D454" s="498" t="s">
        <v>171</v>
      </c>
      <c r="E454" s="499">
        <v>60.63</v>
      </c>
      <c r="F454" s="500">
        <f t="shared" si="100"/>
        <v>75.08</v>
      </c>
      <c r="G454" s="527"/>
      <c r="H454" s="518"/>
      <c r="I454" s="517">
        <f t="shared" si="101"/>
        <v>0</v>
      </c>
      <c r="J454" s="517">
        <f t="shared" si="102"/>
        <v>0</v>
      </c>
      <c r="K454" s="504"/>
      <c r="L454" s="518">
        <f t="shared" si="103"/>
        <v>0</v>
      </c>
      <c r="M454" s="518">
        <f t="shared" si="103"/>
        <v>0</v>
      </c>
      <c r="N454" s="519">
        <f t="shared" si="104"/>
        <v>0</v>
      </c>
      <c r="O454" s="519">
        <f t="shared" si="105"/>
        <v>0</v>
      </c>
      <c r="P454" s="506"/>
      <c r="Q454" s="520"/>
      <c r="R454" s="412" t="str">
        <f t="shared" si="99"/>
        <v/>
      </c>
      <c r="S454" s="412" t="str">
        <f t="shared" si="92"/>
        <v/>
      </c>
      <c r="T454" s="427"/>
      <c r="U454" s="429"/>
      <c r="W454" s="6">
        <f>VLOOKUP(A454,'[3]Cartilha Global'!$A:$A,1,FALSE)</f>
        <v>94316</v>
      </c>
    </row>
    <row r="455" spans="1:23" ht="34.5" hidden="1" thickBot="1" x14ac:dyDescent="0.25">
      <c r="A455" s="522">
        <v>94317</v>
      </c>
      <c r="B455" s="512" t="s">
        <v>3144</v>
      </c>
      <c r="C455" s="513" t="s">
        <v>595</v>
      </c>
      <c r="D455" s="498" t="s">
        <v>171</v>
      </c>
      <c r="E455" s="499">
        <v>56.46</v>
      </c>
      <c r="F455" s="500">
        <f t="shared" si="100"/>
        <v>69.92</v>
      </c>
      <c r="G455" s="527"/>
      <c r="H455" s="518"/>
      <c r="I455" s="517">
        <f t="shared" si="101"/>
        <v>0</v>
      </c>
      <c r="J455" s="517">
        <f t="shared" si="102"/>
        <v>0</v>
      </c>
      <c r="K455" s="504"/>
      <c r="L455" s="518">
        <f t="shared" si="103"/>
        <v>0</v>
      </c>
      <c r="M455" s="518">
        <f t="shared" si="103"/>
        <v>0</v>
      </c>
      <c r="N455" s="519">
        <f t="shared" si="104"/>
        <v>0</v>
      </c>
      <c r="O455" s="519">
        <f t="shared" si="105"/>
        <v>0</v>
      </c>
      <c r="P455" s="506"/>
      <c r="Q455" s="520"/>
      <c r="R455" s="412" t="str">
        <f t="shared" si="99"/>
        <v/>
      </c>
      <c r="S455" s="412" t="str">
        <f t="shared" si="92"/>
        <v/>
      </c>
      <c r="T455" s="427"/>
      <c r="U455" s="429"/>
      <c r="W455" s="6">
        <f>VLOOKUP(A455,'[3]Cartilha Global'!$A:$A,1,FALSE)</f>
        <v>94317</v>
      </c>
    </row>
    <row r="456" spans="1:23" ht="34.5" hidden="1" thickBot="1" x14ac:dyDescent="0.25">
      <c r="A456" s="522">
        <v>94318</v>
      </c>
      <c r="B456" s="512" t="s">
        <v>3144</v>
      </c>
      <c r="C456" s="513" t="s">
        <v>596</v>
      </c>
      <c r="D456" s="498" t="s">
        <v>171</v>
      </c>
      <c r="E456" s="499">
        <v>51.1</v>
      </c>
      <c r="F456" s="500">
        <f t="shared" si="100"/>
        <v>63.28</v>
      </c>
      <c r="G456" s="527"/>
      <c r="H456" s="518"/>
      <c r="I456" s="517">
        <f t="shared" si="101"/>
        <v>0</v>
      </c>
      <c r="J456" s="517">
        <f t="shared" si="102"/>
        <v>0</v>
      </c>
      <c r="K456" s="504"/>
      <c r="L456" s="518">
        <f t="shared" si="103"/>
        <v>0</v>
      </c>
      <c r="M456" s="518">
        <f t="shared" si="103"/>
        <v>0</v>
      </c>
      <c r="N456" s="519">
        <f t="shared" si="104"/>
        <v>0</v>
      </c>
      <c r="O456" s="519">
        <f t="shared" si="105"/>
        <v>0</v>
      </c>
      <c r="P456" s="506"/>
      <c r="Q456" s="520"/>
      <c r="R456" s="412" t="str">
        <f t="shared" si="99"/>
        <v/>
      </c>
      <c r="S456" s="412" t="str">
        <f t="shared" si="92"/>
        <v/>
      </c>
      <c r="T456" s="427"/>
      <c r="U456" s="429"/>
      <c r="W456" s="6">
        <f>VLOOKUP(A456,'[3]Cartilha Global'!$A:$A,1,FALSE)</f>
        <v>94318</v>
      </c>
    </row>
    <row r="457" spans="1:23" ht="23.25" hidden="1" thickBot="1" x14ac:dyDescent="0.25">
      <c r="A457" s="522">
        <v>94319</v>
      </c>
      <c r="B457" s="512" t="s">
        <v>3144</v>
      </c>
      <c r="C457" s="513" t="s">
        <v>597</v>
      </c>
      <c r="D457" s="498" t="s">
        <v>171</v>
      </c>
      <c r="E457" s="499">
        <v>74.12</v>
      </c>
      <c r="F457" s="500">
        <f t="shared" si="100"/>
        <v>91.79</v>
      </c>
      <c r="G457" s="527"/>
      <c r="H457" s="518"/>
      <c r="I457" s="517">
        <f t="shared" si="101"/>
        <v>0</v>
      </c>
      <c r="J457" s="517">
        <f t="shared" si="102"/>
        <v>0</v>
      </c>
      <c r="K457" s="504"/>
      <c r="L457" s="518">
        <f t="shared" si="103"/>
        <v>0</v>
      </c>
      <c r="M457" s="518">
        <f t="shared" si="103"/>
        <v>0</v>
      </c>
      <c r="N457" s="519">
        <f t="shared" si="104"/>
        <v>0</v>
      </c>
      <c r="O457" s="519">
        <f t="shared" si="105"/>
        <v>0</v>
      </c>
      <c r="P457" s="506"/>
      <c r="Q457" s="520"/>
      <c r="R457" s="412" t="str">
        <f t="shared" si="99"/>
        <v/>
      </c>
      <c r="S457" s="412" t="str">
        <f t="shared" si="92"/>
        <v/>
      </c>
      <c r="T457" s="427"/>
      <c r="U457" s="429"/>
      <c r="W457" s="6">
        <f>VLOOKUP(A457,'[3]Cartilha Global'!$A:$A,1,FALSE)</f>
        <v>94319</v>
      </c>
    </row>
    <row r="458" spans="1:23" ht="34.5" hidden="1" thickBot="1" x14ac:dyDescent="0.25">
      <c r="A458" s="522">
        <v>94327</v>
      </c>
      <c r="B458" s="512" t="s">
        <v>3144</v>
      </c>
      <c r="C458" s="513" t="s">
        <v>598</v>
      </c>
      <c r="D458" s="498" t="s">
        <v>171</v>
      </c>
      <c r="E458" s="499">
        <v>72.5</v>
      </c>
      <c r="F458" s="500">
        <f t="shared" si="100"/>
        <v>89.78</v>
      </c>
      <c r="G458" s="527"/>
      <c r="H458" s="518"/>
      <c r="I458" s="517">
        <f t="shared" si="101"/>
        <v>0</v>
      </c>
      <c r="J458" s="517">
        <f t="shared" si="102"/>
        <v>0</v>
      </c>
      <c r="K458" s="504"/>
      <c r="L458" s="518">
        <f t="shared" si="103"/>
        <v>0</v>
      </c>
      <c r="M458" s="518">
        <f t="shared" si="103"/>
        <v>0</v>
      </c>
      <c r="N458" s="519">
        <f t="shared" si="104"/>
        <v>0</v>
      </c>
      <c r="O458" s="519">
        <f t="shared" si="105"/>
        <v>0</v>
      </c>
      <c r="P458" s="506"/>
      <c r="Q458" s="520"/>
      <c r="R458" s="412" t="str">
        <f t="shared" si="99"/>
        <v/>
      </c>
      <c r="S458" s="412" t="str">
        <f t="shared" si="92"/>
        <v/>
      </c>
      <c r="T458" s="427"/>
      <c r="U458" s="429"/>
      <c r="W458" s="6">
        <f>VLOOKUP(A458,'[3]Cartilha Global'!$A:$A,1,FALSE)</f>
        <v>94327</v>
      </c>
    </row>
    <row r="459" spans="1:23" ht="34.5" hidden="1" thickBot="1" x14ac:dyDescent="0.25">
      <c r="A459" s="522">
        <v>94328</v>
      </c>
      <c r="B459" s="512" t="s">
        <v>3144</v>
      </c>
      <c r="C459" s="513" t="s">
        <v>599</v>
      </c>
      <c r="D459" s="498" t="s">
        <v>171</v>
      </c>
      <c r="E459" s="499">
        <v>68.39</v>
      </c>
      <c r="F459" s="500">
        <f t="shared" si="100"/>
        <v>84.69</v>
      </c>
      <c r="G459" s="527"/>
      <c r="H459" s="518"/>
      <c r="I459" s="517">
        <f t="shared" si="101"/>
        <v>0</v>
      </c>
      <c r="J459" s="517">
        <f t="shared" si="102"/>
        <v>0</v>
      </c>
      <c r="K459" s="504"/>
      <c r="L459" s="518">
        <f t="shared" si="103"/>
        <v>0</v>
      </c>
      <c r="M459" s="518">
        <f t="shared" si="103"/>
        <v>0</v>
      </c>
      <c r="N459" s="519">
        <f t="shared" si="104"/>
        <v>0</v>
      </c>
      <c r="O459" s="519">
        <f t="shared" si="105"/>
        <v>0</v>
      </c>
      <c r="P459" s="506"/>
      <c r="Q459" s="520"/>
      <c r="R459" s="412" t="str">
        <f t="shared" si="99"/>
        <v/>
      </c>
      <c r="S459" s="412" t="str">
        <f t="shared" si="92"/>
        <v/>
      </c>
      <c r="T459" s="427"/>
      <c r="U459" s="429"/>
      <c r="W459" s="6">
        <f>VLOOKUP(A459,'[3]Cartilha Global'!$A:$A,1,FALSE)</f>
        <v>94328</v>
      </c>
    </row>
    <row r="460" spans="1:23" ht="34.5" hidden="1" thickBot="1" x14ac:dyDescent="0.25">
      <c r="A460" s="522">
        <v>94329</v>
      </c>
      <c r="B460" s="512" t="s">
        <v>3144</v>
      </c>
      <c r="C460" s="513" t="s">
        <v>600</v>
      </c>
      <c r="D460" s="498" t="s">
        <v>171</v>
      </c>
      <c r="E460" s="499">
        <v>63.17</v>
      </c>
      <c r="F460" s="500">
        <f t="shared" si="100"/>
        <v>78.23</v>
      </c>
      <c r="G460" s="527"/>
      <c r="H460" s="518"/>
      <c r="I460" s="517">
        <f t="shared" si="101"/>
        <v>0</v>
      </c>
      <c r="J460" s="517">
        <f t="shared" si="102"/>
        <v>0</v>
      </c>
      <c r="K460" s="504"/>
      <c r="L460" s="518">
        <f t="shared" si="103"/>
        <v>0</v>
      </c>
      <c r="M460" s="518">
        <f t="shared" si="103"/>
        <v>0</v>
      </c>
      <c r="N460" s="519">
        <f t="shared" si="104"/>
        <v>0</v>
      </c>
      <c r="O460" s="519">
        <f t="shared" si="105"/>
        <v>0</v>
      </c>
      <c r="P460" s="506"/>
      <c r="Q460" s="520"/>
      <c r="R460" s="412" t="str">
        <f t="shared" si="99"/>
        <v/>
      </c>
      <c r="S460" s="412" t="str">
        <f t="shared" si="92"/>
        <v/>
      </c>
      <c r="T460" s="427"/>
      <c r="U460" s="429"/>
      <c r="W460" s="6">
        <f>VLOOKUP(A460,'[3]Cartilha Global'!$A:$A,1,FALSE)</f>
        <v>94329</v>
      </c>
    </row>
    <row r="461" spans="1:23" ht="34.5" hidden="1" thickBot="1" x14ac:dyDescent="0.25">
      <c r="A461" s="522">
        <v>94330</v>
      </c>
      <c r="B461" s="512" t="s">
        <v>3144</v>
      </c>
      <c r="C461" s="513" t="s">
        <v>601</v>
      </c>
      <c r="D461" s="498" t="s">
        <v>171</v>
      </c>
      <c r="E461" s="499">
        <v>64.37</v>
      </c>
      <c r="F461" s="500">
        <f t="shared" si="100"/>
        <v>79.72</v>
      </c>
      <c r="G461" s="527"/>
      <c r="H461" s="518"/>
      <c r="I461" s="517">
        <f t="shared" si="101"/>
        <v>0</v>
      </c>
      <c r="J461" s="517">
        <f t="shared" si="102"/>
        <v>0</v>
      </c>
      <c r="K461" s="504"/>
      <c r="L461" s="518">
        <f t="shared" si="103"/>
        <v>0</v>
      </c>
      <c r="M461" s="518">
        <f t="shared" si="103"/>
        <v>0</v>
      </c>
      <c r="N461" s="519">
        <f t="shared" si="104"/>
        <v>0</v>
      </c>
      <c r="O461" s="519">
        <f t="shared" si="105"/>
        <v>0</v>
      </c>
      <c r="P461" s="506"/>
      <c r="Q461" s="520"/>
      <c r="R461" s="412" t="str">
        <f t="shared" si="99"/>
        <v/>
      </c>
      <c r="S461" s="412" t="str">
        <f t="shared" si="92"/>
        <v/>
      </c>
      <c r="T461" s="427"/>
      <c r="U461" s="429"/>
      <c r="W461" s="6">
        <f>VLOOKUP(A461,'[3]Cartilha Global'!$A:$A,1,FALSE)</f>
        <v>94330</v>
      </c>
    </row>
    <row r="462" spans="1:23" ht="34.5" hidden="1" thickBot="1" x14ac:dyDescent="0.25">
      <c r="A462" s="522">
        <v>94331</v>
      </c>
      <c r="B462" s="512" t="s">
        <v>3144</v>
      </c>
      <c r="C462" s="513" t="s">
        <v>602</v>
      </c>
      <c r="D462" s="498" t="s">
        <v>171</v>
      </c>
      <c r="E462" s="499">
        <v>61.17</v>
      </c>
      <c r="F462" s="500">
        <f t="shared" si="100"/>
        <v>75.75</v>
      </c>
      <c r="G462" s="527"/>
      <c r="H462" s="518"/>
      <c r="I462" s="517">
        <f t="shared" si="101"/>
        <v>0</v>
      </c>
      <c r="J462" s="517">
        <f t="shared" si="102"/>
        <v>0</v>
      </c>
      <c r="K462" s="504"/>
      <c r="L462" s="518">
        <f t="shared" si="103"/>
        <v>0</v>
      </c>
      <c r="M462" s="518">
        <f t="shared" si="103"/>
        <v>0</v>
      </c>
      <c r="N462" s="519">
        <f t="shared" si="104"/>
        <v>0</v>
      </c>
      <c r="O462" s="519">
        <f t="shared" si="105"/>
        <v>0</v>
      </c>
      <c r="P462" s="506"/>
      <c r="Q462" s="520"/>
      <c r="R462" s="412" t="str">
        <f t="shared" si="99"/>
        <v/>
      </c>
      <c r="S462" s="412" t="str">
        <f t="shared" si="92"/>
        <v/>
      </c>
      <c r="T462" s="427"/>
      <c r="U462" s="429"/>
      <c r="W462" s="6">
        <f>VLOOKUP(A462,'[3]Cartilha Global'!$A:$A,1,FALSE)</f>
        <v>94331</v>
      </c>
    </row>
    <row r="463" spans="1:23" ht="34.5" hidden="1" thickBot="1" x14ac:dyDescent="0.25">
      <c r="A463" s="522">
        <v>94332</v>
      </c>
      <c r="B463" s="512" t="s">
        <v>3144</v>
      </c>
      <c r="C463" s="513" t="s">
        <v>603</v>
      </c>
      <c r="D463" s="498" t="s">
        <v>171</v>
      </c>
      <c r="E463" s="499">
        <v>62.62</v>
      </c>
      <c r="F463" s="500">
        <f t="shared" si="100"/>
        <v>77.55</v>
      </c>
      <c r="G463" s="527"/>
      <c r="H463" s="518"/>
      <c r="I463" s="517">
        <f t="shared" si="101"/>
        <v>0</v>
      </c>
      <c r="J463" s="517">
        <f t="shared" si="102"/>
        <v>0</v>
      </c>
      <c r="K463" s="504"/>
      <c r="L463" s="518">
        <f t="shared" si="103"/>
        <v>0</v>
      </c>
      <c r="M463" s="518">
        <f t="shared" si="103"/>
        <v>0</v>
      </c>
      <c r="N463" s="519">
        <f t="shared" si="104"/>
        <v>0</v>
      </c>
      <c r="O463" s="519">
        <f t="shared" si="105"/>
        <v>0</v>
      </c>
      <c r="P463" s="506"/>
      <c r="Q463" s="520"/>
      <c r="R463" s="412" t="str">
        <f t="shared" si="99"/>
        <v/>
      </c>
      <c r="S463" s="412" t="str">
        <f t="shared" si="92"/>
        <v/>
      </c>
      <c r="T463" s="427"/>
      <c r="U463" s="429"/>
      <c r="W463" s="6">
        <f>VLOOKUP(A463,'[3]Cartilha Global'!$A:$A,1,FALSE)</f>
        <v>94332</v>
      </c>
    </row>
    <row r="464" spans="1:23" ht="34.5" hidden="1" thickBot="1" x14ac:dyDescent="0.25">
      <c r="A464" s="522">
        <v>94333</v>
      </c>
      <c r="B464" s="512" t="s">
        <v>3144</v>
      </c>
      <c r="C464" s="513" t="s">
        <v>604</v>
      </c>
      <c r="D464" s="498" t="s">
        <v>171</v>
      </c>
      <c r="E464" s="499">
        <v>60.16</v>
      </c>
      <c r="F464" s="500">
        <f t="shared" si="100"/>
        <v>74.5</v>
      </c>
      <c r="G464" s="527"/>
      <c r="H464" s="518"/>
      <c r="I464" s="517">
        <f t="shared" si="101"/>
        <v>0</v>
      </c>
      <c r="J464" s="517">
        <f t="shared" si="102"/>
        <v>0</v>
      </c>
      <c r="K464" s="504"/>
      <c r="L464" s="518">
        <f t="shared" si="103"/>
        <v>0</v>
      </c>
      <c r="M464" s="518">
        <f t="shared" si="103"/>
        <v>0</v>
      </c>
      <c r="N464" s="519">
        <f t="shared" si="104"/>
        <v>0</v>
      </c>
      <c r="O464" s="519">
        <f t="shared" si="105"/>
        <v>0</v>
      </c>
      <c r="P464" s="506"/>
      <c r="Q464" s="520"/>
      <c r="R464" s="412" t="str">
        <f t="shared" si="99"/>
        <v/>
      </c>
      <c r="S464" s="412" t="str">
        <f t="shared" si="92"/>
        <v/>
      </c>
      <c r="T464" s="427"/>
      <c r="U464" s="429"/>
      <c r="W464" s="6">
        <f>VLOOKUP(A464,'[3]Cartilha Global'!$A:$A,1,FALSE)</f>
        <v>94333</v>
      </c>
    </row>
    <row r="465" spans="1:23" ht="34.5" hidden="1" thickBot="1" x14ac:dyDescent="0.25">
      <c r="A465" s="522">
        <v>94338</v>
      </c>
      <c r="B465" s="512" t="s">
        <v>3144</v>
      </c>
      <c r="C465" s="513" t="s">
        <v>605</v>
      </c>
      <c r="D465" s="498" t="s">
        <v>171</v>
      </c>
      <c r="E465" s="499">
        <v>80.25</v>
      </c>
      <c r="F465" s="500">
        <f t="shared" si="100"/>
        <v>99.38</v>
      </c>
      <c r="G465" s="527"/>
      <c r="H465" s="518"/>
      <c r="I465" s="517">
        <f t="shared" si="101"/>
        <v>0</v>
      </c>
      <c r="J465" s="517">
        <f t="shared" si="102"/>
        <v>0</v>
      </c>
      <c r="K465" s="504"/>
      <c r="L465" s="518">
        <f t="shared" si="103"/>
        <v>0</v>
      </c>
      <c r="M465" s="518">
        <f t="shared" si="103"/>
        <v>0</v>
      </c>
      <c r="N465" s="519">
        <f t="shared" si="104"/>
        <v>0</v>
      </c>
      <c r="O465" s="519">
        <f t="shared" si="105"/>
        <v>0</v>
      </c>
      <c r="P465" s="506"/>
      <c r="Q465" s="520"/>
      <c r="R465" s="412" t="str">
        <f t="shared" si="99"/>
        <v/>
      </c>
      <c r="S465" s="412" t="str">
        <f t="shared" si="92"/>
        <v/>
      </c>
      <c r="T465" s="427"/>
      <c r="U465" s="429"/>
      <c r="W465" s="6">
        <f>VLOOKUP(A465,'[3]Cartilha Global'!$A:$A,1,FALSE)</f>
        <v>94338</v>
      </c>
    </row>
    <row r="466" spans="1:23" ht="34.5" hidden="1" thickBot="1" x14ac:dyDescent="0.25">
      <c r="A466" s="522">
        <v>94339</v>
      </c>
      <c r="B466" s="512" t="s">
        <v>3144</v>
      </c>
      <c r="C466" s="513" t="s">
        <v>606</v>
      </c>
      <c r="D466" s="498" t="s">
        <v>171</v>
      </c>
      <c r="E466" s="499">
        <v>70.819999999999993</v>
      </c>
      <c r="F466" s="500">
        <f t="shared" si="100"/>
        <v>87.7</v>
      </c>
      <c r="G466" s="527"/>
      <c r="H466" s="518"/>
      <c r="I466" s="517">
        <f t="shared" si="101"/>
        <v>0</v>
      </c>
      <c r="J466" s="517">
        <f t="shared" si="102"/>
        <v>0</v>
      </c>
      <c r="K466" s="504"/>
      <c r="L466" s="518">
        <f t="shared" si="103"/>
        <v>0</v>
      </c>
      <c r="M466" s="518">
        <f t="shared" si="103"/>
        <v>0</v>
      </c>
      <c r="N466" s="519">
        <f t="shared" si="104"/>
        <v>0</v>
      </c>
      <c r="O466" s="519">
        <f t="shared" si="105"/>
        <v>0</v>
      </c>
      <c r="P466" s="506"/>
      <c r="Q466" s="520"/>
      <c r="R466" s="412" t="str">
        <f t="shared" si="99"/>
        <v/>
      </c>
      <c r="S466" s="412" t="str">
        <f t="shared" si="92"/>
        <v/>
      </c>
      <c r="T466" s="427"/>
      <c r="U466" s="429"/>
      <c r="W466" s="6">
        <f>VLOOKUP(A466,'[3]Cartilha Global'!$A:$A,1,FALSE)</f>
        <v>94339</v>
      </c>
    </row>
    <row r="467" spans="1:23" ht="34.5" hidden="1" thickBot="1" x14ac:dyDescent="0.25">
      <c r="A467" s="522">
        <v>94340</v>
      </c>
      <c r="B467" s="512" t="s">
        <v>3144</v>
      </c>
      <c r="C467" s="513" t="s">
        <v>607</v>
      </c>
      <c r="D467" s="498" t="s">
        <v>171</v>
      </c>
      <c r="E467" s="499">
        <v>66.650000000000006</v>
      </c>
      <c r="F467" s="500">
        <f t="shared" si="100"/>
        <v>82.54</v>
      </c>
      <c r="G467" s="527"/>
      <c r="H467" s="518"/>
      <c r="I467" s="517">
        <f t="shared" si="101"/>
        <v>0</v>
      </c>
      <c r="J467" s="517">
        <f t="shared" si="102"/>
        <v>0</v>
      </c>
      <c r="K467" s="504"/>
      <c r="L467" s="518">
        <f t="shared" si="103"/>
        <v>0</v>
      </c>
      <c r="M467" s="518">
        <f t="shared" si="103"/>
        <v>0</v>
      </c>
      <c r="N467" s="519">
        <f t="shared" si="104"/>
        <v>0</v>
      </c>
      <c r="O467" s="519">
        <f t="shared" si="105"/>
        <v>0</v>
      </c>
      <c r="P467" s="506"/>
      <c r="Q467" s="520"/>
      <c r="R467" s="412" t="str">
        <f t="shared" si="99"/>
        <v/>
      </c>
      <c r="S467" s="412" t="str">
        <f t="shared" si="92"/>
        <v/>
      </c>
      <c r="T467" s="427"/>
      <c r="U467" s="429"/>
      <c r="W467" s="6">
        <f>VLOOKUP(A467,'[3]Cartilha Global'!$A:$A,1,FALSE)</f>
        <v>94340</v>
      </c>
    </row>
    <row r="468" spans="1:23" ht="34.5" hidden="1" thickBot="1" x14ac:dyDescent="0.25">
      <c r="A468" s="522">
        <v>94341</v>
      </c>
      <c r="B468" s="512" t="s">
        <v>3144</v>
      </c>
      <c r="C468" s="513" t="s">
        <v>608</v>
      </c>
      <c r="D468" s="498" t="s">
        <v>171</v>
      </c>
      <c r="E468" s="499">
        <v>61.29</v>
      </c>
      <c r="F468" s="500">
        <f t="shared" si="100"/>
        <v>75.900000000000006</v>
      </c>
      <c r="G468" s="527"/>
      <c r="H468" s="518"/>
      <c r="I468" s="517">
        <f t="shared" si="101"/>
        <v>0</v>
      </c>
      <c r="J468" s="517">
        <f t="shared" si="102"/>
        <v>0</v>
      </c>
      <c r="K468" s="504"/>
      <c r="L468" s="518">
        <f t="shared" si="103"/>
        <v>0</v>
      </c>
      <c r="M468" s="518">
        <f t="shared" si="103"/>
        <v>0</v>
      </c>
      <c r="N468" s="519">
        <f t="shared" si="104"/>
        <v>0</v>
      </c>
      <c r="O468" s="519">
        <f t="shared" si="105"/>
        <v>0</v>
      </c>
      <c r="P468" s="506"/>
      <c r="Q468" s="520"/>
      <c r="R468" s="412" t="str">
        <f t="shared" si="99"/>
        <v/>
      </c>
      <c r="S468" s="412" t="str">
        <f t="shared" si="92"/>
        <v/>
      </c>
      <c r="T468" s="427"/>
      <c r="U468" s="429"/>
      <c r="W468" s="6">
        <f>VLOOKUP(A468,'[3]Cartilha Global'!$A:$A,1,FALSE)</f>
        <v>94341</v>
      </c>
    </row>
    <row r="469" spans="1:23" ht="23.25" hidden="1" thickBot="1" x14ac:dyDescent="0.25">
      <c r="A469" s="522">
        <v>96385</v>
      </c>
      <c r="B469" s="512" t="s">
        <v>3144</v>
      </c>
      <c r="C469" s="513" t="s">
        <v>3674</v>
      </c>
      <c r="D469" s="498" t="s">
        <v>171</v>
      </c>
      <c r="E469" s="499">
        <v>11.45</v>
      </c>
      <c r="F469" s="500">
        <f t="shared" si="100"/>
        <v>14.18</v>
      </c>
      <c r="G469" s="527"/>
      <c r="H469" s="518"/>
      <c r="I469" s="517">
        <f t="shared" si="101"/>
        <v>0</v>
      </c>
      <c r="J469" s="517">
        <f t="shared" si="102"/>
        <v>0</v>
      </c>
      <c r="K469" s="504"/>
      <c r="L469" s="518">
        <f t="shared" si="103"/>
        <v>0</v>
      </c>
      <c r="M469" s="518">
        <f t="shared" si="103"/>
        <v>0</v>
      </c>
      <c r="N469" s="519">
        <f t="shared" si="104"/>
        <v>0</v>
      </c>
      <c r="O469" s="519">
        <f t="shared" si="105"/>
        <v>0</v>
      </c>
      <c r="P469" s="506"/>
      <c r="Q469" s="520"/>
      <c r="R469" s="412" t="str">
        <f t="shared" si="99"/>
        <v/>
      </c>
      <c r="S469" s="412" t="str">
        <f t="shared" si="92"/>
        <v/>
      </c>
      <c r="T469" s="427"/>
      <c r="U469" s="429"/>
      <c r="W469" s="6">
        <f>VLOOKUP(A469,'[3]Cartilha Global'!$A:$A,1,FALSE)</f>
        <v>96385</v>
      </c>
    </row>
    <row r="470" spans="1:23" ht="23.25" hidden="1" thickBot="1" x14ac:dyDescent="0.25">
      <c r="A470" s="522">
        <v>96386</v>
      </c>
      <c r="B470" s="512" t="s">
        <v>3144</v>
      </c>
      <c r="C470" s="513" t="s">
        <v>3675</v>
      </c>
      <c r="D470" s="498" t="s">
        <v>171</v>
      </c>
      <c r="E470" s="499">
        <v>8.25</v>
      </c>
      <c r="F470" s="500">
        <f t="shared" si="100"/>
        <v>10.220000000000001</v>
      </c>
      <c r="G470" s="527"/>
      <c r="H470" s="518"/>
      <c r="I470" s="517">
        <f t="shared" si="101"/>
        <v>0</v>
      </c>
      <c r="J470" s="517">
        <f t="shared" si="102"/>
        <v>0</v>
      </c>
      <c r="K470" s="504"/>
      <c r="L470" s="518">
        <f t="shared" si="103"/>
        <v>0</v>
      </c>
      <c r="M470" s="518">
        <f t="shared" si="103"/>
        <v>0</v>
      </c>
      <c r="N470" s="519">
        <f t="shared" si="104"/>
        <v>0</v>
      </c>
      <c r="O470" s="519">
        <f t="shared" si="105"/>
        <v>0</v>
      </c>
      <c r="P470" s="506"/>
      <c r="Q470" s="520"/>
      <c r="R470" s="412" t="str">
        <f t="shared" si="99"/>
        <v/>
      </c>
      <c r="S470" s="412" t="str">
        <f t="shared" si="92"/>
        <v/>
      </c>
      <c r="T470" s="427"/>
      <c r="U470" s="429"/>
      <c r="W470" s="6">
        <f>VLOOKUP(A470,'[3]Cartilha Global'!$A:$A,1,FALSE)</f>
        <v>96386</v>
      </c>
    </row>
    <row r="471" spans="1:23" ht="12" hidden="1" thickBot="1" x14ac:dyDescent="0.25">
      <c r="A471" s="522" t="s">
        <v>2018</v>
      </c>
      <c r="B471" s="512"/>
      <c r="C471" s="548" t="s">
        <v>610</v>
      </c>
      <c r="D471" s="498">
        <v>0</v>
      </c>
      <c r="E471" s="499"/>
      <c r="F471" s="500">
        <f t="shared" si="100"/>
        <v>0</v>
      </c>
      <c r="G471" s="549"/>
      <c r="H471" s="550"/>
      <c r="I471" s="551"/>
      <c r="J471" s="552"/>
      <c r="K471" s="504"/>
      <c r="L471" s="553"/>
      <c r="M471" s="554"/>
      <c r="N471" s="551"/>
      <c r="O471" s="552"/>
      <c r="P471" s="506"/>
      <c r="Q471" s="494" t="str">
        <f>IF(OR(SUM(J472:J494)&gt;0,SUM(O472:O494)&gt;0),"xx","")</f>
        <v/>
      </c>
      <c r="R471" s="412" t="str">
        <f t="shared" si="99"/>
        <v/>
      </c>
      <c r="S471" s="412" t="str">
        <f t="shared" ref="S471:S534" si="106">IF(Q471="X","x",IF(Q471="xx","x",IF(OR(J471&gt;0,O471&gt;0),"x","")))</f>
        <v/>
      </c>
      <c r="T471" s="427"/>
      <c r="U471" s="429"/>
      <c r="W471" s="6" t="str">
        <f>VLOOKUP(A471,'[3]Cartilha Global'!$A:$A,1,FALSE)</f>
        <v>2.1.6</v>
      </c>
    </row>
    <row r="472" spans="1:23" ht="34.5" hidden="1" thickBot="1" x14ac:dyDescent="0.25">
      <c r="A472" s="522">
        <v>93360</v>
      </c>
      <c r="B472" s="512" t="s">
        <v>3144</v>
      </c>
      <c r="C472" s="513" t="s">
        <v>3161</v>
      </c>
      <c r="D472" s="498" t="s">
        <v>171</v>
      </c>
      <c r="E472" s="499">
        <v>23.37</v>
      </c>
      <c r="F472" s="500">
        <f t="shared" si="100"/>
        <v>28.94</v>
      </c>
      <c r="G472" s="527"/>
      <c r="H472" s="518"/>
      <c r="I472" s="517">
        <f t="shared" ref="I472:I494" si="107">IF(ISBLANK(E472),0,ROUND(F472*G472,2))</f>
        <v>0</v>
      </c>
      <c r="J472" s="517">
        <f t="shared" ref="J472:J494" si="108">IF(ISBLANK(G472),0,ROUND(G472*H472,2))</f>
        <v>0</v>
      </c>
      <c r="K472" s="504"/>
      <c r="L472" s="518">
        <f t="shared" ref="L472:M494" si="109">G472</f>
        <v>0</v>
      </c>
      <c r="M472" s="518">
        <f t="shared" si="109"/>
        <v>0</v>
      </c>
      <c r="N472" s="519">
        <f t="shared" ref="N472:N494" si="110">IF(ISBLANK(E472),0,ROUND(F472*L472,2))</f>
        <v>0</v>
      </c>
      <c r="O472" s="519">
        <f t="shared" ref="O472:O494" si="111">IF(ISBLANK(L472),0,ROUND(L472*M472,2))</f>
        <v>0</v>
      </c>
      <c r="P472" s="506"/>
      <c r="Q472" s="520"/>
      <c r="R472" s="412" t="str">
        <f t="shared" si="99"/>
        <v/>
      </c>
      <c r="S472" s="412" t="str">
        <f t="shared" si="106"/>
        <v/>
      </c>
      <c r="T472" s="427"/>
      <c r="U472" s="429"/>
      <c r="W472" s="6">
        <f>VLOOKUP(A472,'[3]Cartilha Global'!$A:$A,1,FALSE)</f>
        <v>93360</v>
      </c>
    </row>
    <row r="473" spans="1:23" ht="34.5" hidden="1" thickBot="1" x14ac:dyDescent="0.25">
      <c r="A473" s="522">
        <v>93361</v>
      </c>
      <c r="B473" s="512" t="s">
        <v>3144</v>
      </c>
      <c r="C473" s="513" t="s">
        <v>3162</v>
      </c>
      <c r="D473" s="498" t="s">
        <v>171</v>
      </c>
      <c r="E473" s="499">
        <v>19.399999999999999</v>
      </c>
      <c r="F473" s="500">
        <f t="shared" si="100"/>
        <v>24.02</v>
      </c>
      <c r="G473" s="527"/>
      <c r="H473" s="518"/>
      <c r="I473" s="517">
        <f t="shared" si="107"/>
        <v>0</v>
      </c>
      <c r="J473" s="517">
        <f t="shared" si="108"/>
        <v>0</v>
      </c>
      <c r="K473" s="504"/>
      <c r="L473" s="518">
        <f t="shared" si="109"/>
        <v>0</v>
      </c>
      <c r="M473" s="518">
        <f t="shared" si="109"/>
        <v>0</v>
      </c>
      <c r="N473" s="519">
        <f t="shared" si="110"/>
        <v>0</v>
      </c>
      <c r="O473" s="519">
        <f t="shared" si="111"/>
        <v>0</v>
      </c>
      <c r="P473" s="506"/>
      <c r="Q473" s="520"/>
      <c r="R473" s="412" t="str">
        <f t="shared" si="99"/>
        <v/>
      </c>
      <c r="S473" s="412" t="str">
        <f t="shared" si="106"/>
        <v/>
      </c>
      <c r="T473" s="427"/>
      <c r="U473" s="429"/>
      <c r="W473" s="6">
        <f>VLOOKUP(A473,'[3]Cartilha Global'!$A:$A,1,FALSE)</f>
        <v>93361</v>
      </c>
    </row>
    <row r="474" spans="1:23" ht="34.5" hidden="1" thickBot="1" x14ac:dyDescent="0.25">
      <c r="A474" s="522">
        <v>93362</v>
      </c>
      <c r="B474" s="512" t="s">
        <v>3144</v>
      </c>
      <c r="C474" s="513" t="s">
        <v>3163</v>
      </c>
      <c r="D474" s="498" t="s">
        <v>171</v>
      </c>
      <c r="E474" s="499">
        <v>14.07</v>
      </c>
      <c r="F474" s="500">
        <f t="shared" si="100"/>
        <v>17.420000000000002</v>
      </c>
      <c r="G474" s="527"/>
      <c r="H474" s="518"/>
      <c r="I474" s="517">
        <f t="shared" si="107"/>
        <v>0</v>
      </c>
      <c r="J474" s="517">
        <f t="shared" si="108"/>
        <v>0</v>
      </c>
      <c r="K474" s="504"/>
      <c r="L474" s="518">
        <f t="shared" si="109"/>
        <v>0</v>
      </c>
      <c r="M474" s="518">
        <f t="shared" si="109"/>
        <v>0</v>
      </c>
      <c r="N474" s="519">
        <f t="shared" si="110"/>
        <v>0</v>
      </c>
      <c r="O474" s="519">
        <f t="shared" si="111"/>
        <v>0</v>
      </c>
      <c r="P474" s="506"/>
      <c r="Q474" s="520"/>
      <c r="R474" s="412" t="str">
        <f t="shared" si="99"/>
        <v/>
      </c>
      <c r="S474" s="412" t="str">
        <f t="shared" si="106"/>
        <v/>
      </c>
      <c r="T474" s="427"/>
      <c r="U474" s="429"/>
      <c r="W474" s="6">
        <f>VLOOKUP(A474,'[3]Cartilha Global'!$A:$A,1,FALSE)</f>
        <v>93362</v>
      </c>
    </row>
    <row r="475" spans="1:23" ht="34.5" hidden="1" thickBot="1" x14ac:dyDescent="0.25">
      <c r="A475" s="522">
        <v>93363</v>
      </c>
      <c r="B475" s="512" t="s">
        <v>3144</v>
      </c>
      <c r="C475" s="513" t="s">
        <v>3164</v>
      </c>
      <c r="D475" s="498" t="s">
        <v>171</v>
      </c>
      <c r="E475" s="499">
        <v>15.24</v>
      </c>
      <c r="F475" s="500">
        <f t="shared" si="100"/>
        <v>18.87</v>
      </c>
      <c r="G475" s="527"/>
      <c r="H475" s="518"/>
      <c r="I475" s="517">
        <f t="shared" si="107"/>
        <v>0</v>
      </c>
      <c r="J475" s="517">
        <f t="shared" si="108"/>
        <v>0</v>
      </c>
      <c r="K475" s="504"/>
      <c r="L475" s="518">
        <f t="shared" si="109"/>
        <v>0</v>
      </c>
      <c r="M475" s="518">
        <f t="shared" si="109"/>
        <v>0</v>
      </c>
      <c r="N475" s="519">
        <f t="shared" si="110"/>
        <v>0</v>
      </c>
      <c r="O475" s="519">
        <f t="shared" si="111"/>
        <v>0</v>
      </c>
      <c r="P475" s="506"/>
      <c r="Q475" s="520"/>
      <c r="R475" s="412" t="str">
        <f t="shared" si="99"/>
        <v/>
      </c>
      <c r="S475" s="412" t="str">
        <f t="shared" si="106"/>
        <v/>
      </c>
      <c r="T475" s="427"/>
      <c r="U475" s="429"/>
      <c r="W475" s="6">
        <f>VLOOKUP(A475,'[3]Cartilha Global'!$A:$A,1,FALSE)</f>
        <v>93363</v>
      </c>
    </row>
    <row r="476" spans="1:23" ht="34.5" hidden="1" thickBot="1" x14ac:dyDescent="0.25">
      <c r="A476" s="522">
        <v>93364</v>
      </c>
      <c r="B476" s="512" t="s">
        <v>3144</v>
      </c>
      <c r="C476" s="513" t="s">
        <v>611</v>
      </c>
      <c r="D476" s="498" t="s">
        <v>171</v>
      </c>
      <c r="E476" s="499">
        <v>12.04</v>
      </c>
      <c r="F476" s="500">
        <f t="shared" si="100"/>
        <v>14.91</v>
      </c>
      <c r="G476" s="527"/>
      <c r="H476" s="518"/>
      <c r="I476" s="517">
        <f t="shared" si="107"/>
        <v>0</v>
      </c>
      <c r="J476" s="517">
        <f t="shared" si="108"/>
        <v>0</v>
      </c>
      <c r="K476" s="504"/>
      <c r="L476" s="518">
        <f t="shared" si="109"/>
        <v>0</v>
      </c>
      <c r="M476" s="518">
        <f t="shared" si="109"/>
        <v>0</v>
      </c>
      <c r="N476" s="519">
        <f t="shared" si="110"/>
        <v>0</v>
      </c>
      <c r="O476" s="519">
        <f t="shared" si="111"/>
        <v>0</v>
      </c>
      <c r="P476" s="506"/>
      <c r="Q476" s="520"/>
      <c r="R476" s="412" t="str">
        <f t="shared" si="99"/>
        <v/>
      </c>
      <c r="S476" s="412" t="str">
        <f t="shared" si="106"/>
        <v/>
      </c>
      <c r="T476" s="427"/>
      <c r="U476" s="429"/>
      <c r="W476" s="6">
        <f>VLOOKUP(A476,'[3]Cartilha Global'!$A:$A,1,FALSE)</f>
        <v>93364</v>
      </c>
    </row>
    <row r="477" spans="1:23" ht="34.5" hidden="1" thickBot="1" x14ac:dyDescent="0.25">
      <c r="A477" s="522">
        <v>93365</v>
      </c>
      <c r="B477" s="512" t="s">
        <v>3144</v>
      </c>
      <c r="C477" s="513" t="s">
        <v>3165</v>
      </c>
      <c r="D477" s="498" t="s">
        <v>171</v>
      </c>
      <c r="E477" s="499">
        <v>13.41</v>
      </c>
      <c r="F477" s="500">
        <f t="shared" ref="F477:F494" si="112">IF(E477=0,0,ROUND(E477*(1+E$13)*(1-E$14),2))</f>
        <v>16.61</v>
      </c>
      <c r="G477" s="527"/>
      <c r="H477" s="518"/>
      <c r="I477" s="517">
        <f t="shared" si="107"/>
        <v>0</v>
      </c>
      <c r="J477" s="517">
        <f t="shared" si="108"/>
        <v>0</v>
      </c>
      <c r="K477" s="504"/>
      <c r="L477" s="518">
        <f t="shared" si="109"/>
        <v>0</v>
      </c>
      <c r="M477" s="518">
        <f t="shared" si="109"/>
        <v>0</v>
      </c>
      <c r="N477" s="519">
        <f t="shared" si="110"/>
        <v>0</v>
      </c>
      <c r="O477" s="519">
        <f t="shared" si="111"/>
        <v>0</v>
      </c>
      <c r="P477" s="506"/>
      <c r="Q477" s="520"/>
      <c r="R477" s="412" t="str">
        <f t="shared" si="99"/>
        <v/>
      </c>
      <c r="S477" s="412" t="str">
        <f t="shared" si="106"/>
        <v/>
      </c>
      <c r="T477" s="427"/>
      <c r="U477" s="429"/>
      <c r="W477" s="6">
        <f>VLOOKUP(A477,'[3]Cartilha Global'!$A:$A,1,FALSE)</f>
        <v>93365</v>
      </c>
    </row>
    <row r="478" spans="1:23" ht="34.5" hidden="1" thickBot="1" x14ac:dyDescent="0.25">
      <c r="A478" s="522">
        <v>93366</v>
      </c>
      <c r="B478" s="512" t="s">
        <v>3144</v>
      </c>
      <c r="C478" s="513" t="s">
        <v>3166</v>
      </c>
      <c r="D478" s="498" t="s">
        <v>171</v>
      </c>
      <c r="E478" s="499">
        <v>11.04</v>
      </c>
      <c r="F478" s="500">
        <f t="shared" si="112"/>
        <v>13.67</v>
      </c>
      <c r="G478" s="527"/>
      <c r="H478" s="518"/>
      <c r="I478" s="517">
        <f t="shared" si="107"/>
        <v>0</v>
      </c>
      <c r="J478" s="517">
        <f t="shared" si="108"/>
        <v>0</v>
      </c>
      <c r="K478" s="504"/>
      <c r="L478" s="518">
        <f t="shared" si="109"/>
        <v>0</v>
      </c>
      <c r="M478" s="518">
        <f t="shared" si="109"/>
        <v>0</v>
      </c>
      <c r="N478" s="519">
        <f t="shared" si="110"/>
        <v>0</v>
      </c>
      <c r="O478" s="519">
        <f t="shared" si="111"/>
        <v>0</v>
      </c>
      <c r="P478" s="506"/>
      <c r="Q478" s="520"/>
      <c r="R478" s="412" t="str">
        <f t="shared" si="99"/>
        <v/>
      </c>
      <c r="S478" s="412" t="str">
        <f t="shared" si="106"/>
        <v/>
      </c>
      <c r="T478" s="427"/>
      <c r="U478" s="429"/>
      <c r="W478" s="6">
        <f>VLOOKUP(A478,'[3]Cartilha Global'!$A:$A,1,FALSE)</f>
        <v>93366</v>
      </c>
    </row>
    <row r="479" spans="1:23" ht="34.5" hidden="1" thickBot="1" x14ac:dyDescent="0.25">
      <c r="A479" s="522">
        <v>93367</v>
      </c>
      <c r="B479" s="512" t="s">
        <v>3144</v>
      </c>
      <c r="C479" s="513" t="s">
        <v>3167</v>
      </c>
      <c r="D479" s="498" t="s">
        <v>171</v>
      </c>
      <c r="E479" s="499">
        <v>21.85</v>
      </c>
      <c r="F479" s="500">
        <f t="shared" si="112"/>
        <v>27.06</v>
      </c>
      <c r="G479" s="527"/>
      <c r="H479" s="518"/>
      <c r="I479" s="517">
        <f t="shared" si="107"/>
        <v>0</v>
      </c>
      <c r="J479" s="517">
        <f t="shared" si="108"/>
        <v>0</v>
      </c>
      <c r="K479" s="504"/>
      <c r="L479" s="518">
        <f t="shared" si="109"/>
        <v>0</v>
      </c>
      <c r="M479" s="518">
        <f t="shared" si="109"/>
        <v>0</v>
      </c>
      <c r="N479" s="519">
        <f t="shared" si="110"/>
        <v>0</v>
      </c>
      <c r="O479" s="519">
        <f t="shared" si="111"/>
        <v>0</v>
      </c>
      <c r="P479" s="506"/>
      <c r="Q479" s="520"/>
      <c r="R479" s="412" t="str">
        <f t="shared" si="99"/>
        <v/>
      </c>
      <c r="S479" s="412" t="str">
        <f t="shared" si="106"/>
        <v/>
      </c>
      <c r="T479" s="427"/>
      <c r="U479" s="429"/>
      <c r="W479" s="6">
        <f>VLOOKUP(A479,'[3]Cartilha Global'!$A:$A,1,FALSE)</f>
        <v>93367</v>
      </c>
    </row>
    <row r="480" spans="1:23" ht="34.5" hidden="1" thickBot="1" x14ac:dyDescent="0.25">
      <c r="A480" s="522">
        <v>93368</v>
      </c>
      <c r="B480" s="512" t="s">
        <v>3144</v>
      </c>
      <c r="C480" s="513" t="s">
        <v>3168</v>
      </c>
      <c r="D480" s="498" t="s">
        <v>171</v>
      </c>
      <c r="E480" s="499">
        <v>17.77</v>
      </c>
      <c r="F480" s="500">
        <f t="shared" si="112"/>
        <v>22.01</v>
      </c>
      <c r="G480" s="527"/>
      <c r="H480" s="518"/>
      <c r="I480" s="517">
        <f t="shared" si="107"/>
        <v>0</v>
      </c>
      <c r="J480" s="517">
        <f t="shared" si="108"/>
        <v>0</v>
      </c>
      <c r="K480" s="504"/>
      <c r="L480" s="518">
        <f t="shared" si="109"/>
        <v>0</v>
      </c>
      <c r="M480" s="518">
        <f t="shared" si="109"/>
        <v>0</v>
      </c>
      <c r="N480" s="519">
        <f t="shared" si="110"/>
        <v>0</v>
      </c>
      <c r="O480" s="519">
        <f t="shared" si="111"/>
        <v>0</v>
      </c>
      <c r="P480" s="506"/>
      <c r="Q480" s="520"/>
      <c r="R480" s="412" t="str">
        <f t="shared" si="99"/>
        <v/>
      </c>
      <c r="S480" s="412" t="str">
        <f t="shared" si="106"/>
        <v/>
      </c>
      <c r="T480" s="427"/>
      <c r="U480" s="429"/>
      <c r="W480" s="6">
        <f>VLOOKUP(A480,'[3]Cartilha Global'!$A:$A,1,FALSE)</f>
        <v>93368</v>
      </c>
    </row>
    <row r="481" spans="1:23" ht="34.5" hidden="1" thickBot="1" x14ac:dyDescent="0.25">
      <c r="A481" s="522">
        <v>93369</v>
      </c>
      <c r="B481" s="512" t="s">
        <v>3144</v>
      </c>
      <c r="C481" s="513" t="s">
        <v>612</v>
      </c>
      <c r="D481" s="498" t="s">
        <v>171</v>
      </c>
      <c r="E481" s="499">
        <v>12.55</v>
      </c>
      <c r="F481" s="500">
        <f t="shared" si="112"/>
        <v>15.54</v>
      </c>
      <c r="G481" s="527"/>
      <c r="H481" s="518"/>
      <c r="I481" s="517">
        <f t="shared" si="107"/>
        <v>0</v>
      </c>
      <c r="J481" s="517">
        <f t="shared" si="108"/>
        <v>0</v>
      </c>
      <c r="K481" s="504"/>
      <c r="L481" s="518">
        <f t="shared" si="109"/>
        <v>0</v>
      </c>
      <c r="M481" s="518">
        <f t="shared" si="109"/>
        <v>0</v>
      </c>
      <c r="N481" s="519">
        <f t="shared" si="110"/>
        <v>0</v>
      </c>
      <c r="O481" s="519">
        <f t="shared" si="111"/>
        <v>0</v>
      </c>
      <c r="P481" s="506"/>
      <c r="Q481" s="520"/>
      <c r="R481" s="412" t="str">
        <f t="shared" si="99"/>
        <v/>
      </c>
      <c r="S481" s="412" t="str">
        <f t="shared" si="106"/>
        <v/>
      </c>
      <c r="T481" s="427"/>
      <c r="U481" s="429"/>
      <c r="W481" s="6">
        <f>VLOOKUP(A481,'[3]Cartilha Global'!$A:$A,1,FALSE)</f>
        <v>93369</v>
      </c>
    </row>
    <row r="482" spans="1:23" ht="34.5" hidden="1" thickBot="1" x14ac:dyDescent="0.25">
      <c r="A482" s="522">
        <v>93370</v>
      </c>
      <c r="B482" s="512" t="s">
        <v>3144</v>
      </c>
      <c r="C482" s="513" t="s">
        <v>3169</v>
      </c>
      <c r="D482" s="498" t="s">
        <v>171</v>
      </c>
      <c r="E482" s="499">
        <v>13.74</v>
      </c>
      <c r="F482" s="500">
        <f t="shared" si="112"/>
        <v>17.02</v>
      </c>
      <c r="G482" s="527"/>
      <c r="H482" s="518"/>
      <c r="I482" s="517">
        <f t="shared" si="107"/>
        <v>0</v>
      </c>
      <c r="J482" s="517">
        <f t="shared" si="108"/>
        <v>0</v>
      </c>
      <c r="K482" s="504"/>
      <c r="L482" s="518">
        <f t="shared" si="109"/>
        <v>0</v>
      </c>
      <c r="M482" s="518">
        <f t="shared" si="109"/>
        <v>0</v>
      </c>
      <c r="N482" s="519">
        <f t="shared" si="110"/>
        <v>0</v>
      </c>
      <c r="O482" s="519">
        <f t="shared" si="111"/>
        <v>0</v>
      </c>
      <c r="P482" s="506"/>
      <c r="Q482" s="520"/>
      <c r="R482" s="412" t="str">
        <f t="shared" si="99"/>
        <v/>
      </c>
      <c r="S482" s="412" t="str">
        <f t="shared" si="106"/>
        <v/>
      </c>
      <c r="T482" s="427"/>
      <c r="U482" s="429"/>
      <c r="W482" s="6">
        <f>VLOOKUP(A482,'[3]Cartilha Global'!$A:$A,1,FALSE)</f>
        <v>93370</v>
      </c>
    </row>
    <row r="483" spans="1:23" ht="34.5" hidden="1" thickBot="1" x14ac:dyDescent="0.25">
      <c r="A483" s="522">
        <v>93371</v>
      </c>
      <c r="B483" s="512" t="s">
        <v>3144</v>
      </c>
      <c r="C483" s="513" t="s">
        <v>613</v>
      </c>
      <c r="D483" s="498" t="s">
        <v>171</v>
      </c>
      <c r="E483" s="499">
        <v>10.54</v>
      </c>
      <c r="F483" s="500">
        <f t="shared" si="112"/>
        <v>13.05</v>
      </c>
      <c r="G483" s="527"/>
      <c r="H483" s="518"/>
      <c r="I483" s="517">
        <f t="shared" si="107"/>
        <v>0</v>
      </c>
      <c r="J483" s="517">
        <f t="shared" si="108"/>
        <v>0</v>
      </c>
      <c r="K483" s="504"/>
      <c r="L483" s="518">
        <f t="shared" si="109"/>
        <v>0</v>
      </c>
      <c r="M483" s="518">
        <f t="shared" si="109"/>
        <v>0</v>
      </c>
      <c r="N483" s="519">
        <f t="shared" si="110"/>
        <v>0</v>
      </c>
      <c r="O483" s="519">
        <f t="shared" si="111"/>
        <v>0</v>
      </c>
      <c r="P483" s="506"/>
      <c r="Q483" s="520"/>
      <c r="R483" s="412" t="str">
        <f t="shared" si="99"/>
        <v/>
      </c>
      <c r="S483" s="412" t="str">
        <f t="shared" si="106"/>
        <v/>
      </c>
      <c r="T483" s="427"/>
      <c r="U483" s="429"/>
      <c r="W483" s="6">
        <f>VLOOKUP(A483,'[3]Cartilha Global'!$A:$A,1,FALSE)</f>
        <v>93371</v>
      </c>
    </row>
    <row r="484" spans="1:23" ht="34.5" hidden="1" thickBot="1" x14ac:dyDescent="0.25">
      <c r="A484" s="522">
        <v>93372</v>
      </c>
      <c r="B484" s="512" t="s">
        <v>3144</v>
      </c>
      <c r="C484" s="513" t="s">
        <v>3170</v>
      </c>
      <c r="D484" s="498" t="s">
        <v>171</v>
      </c>
      <c r="E484" s="499">
        <v>12</v>
      </c>
      <c r="F484" s="500">
        <f t="shared" si="112"/>
        <v>14.86</v>
      </c>
      <c r="G484" s="527"/>
      <c r="H484" s="518"/>
      <c r="I484" s="517">
        <f t="shared" si="107"/>
        <v>0</v>
      </c>
      <c r="J484" s="517">
        <f t="shared" si="108"/>
        <v>0</v>
      </c>
      <c r="K484" s="504"/>
      <c r="L484" s="518">
        <f t="shared" si="109"/>
        <v>0</v>
      </c>
      <c r="M484" s="518">
        <f t="shared" si="109"/>
        <v>0</v>
      </c>
      <c r="N484" s="519">
        <f t="shared" si="110"/>
        <v>0</v>
      </c>
      <c r="O484" s="519">
        <f t="shared" si="111"/>
        <v>0</v>
      </c>
      <c r="P484" s="506"/>
      <c r="Q484" s="520"/>
      <c r="R484" s="412" t="str">
        <f t="shared" si="99"/>
        <v/>
      </c>
      <c r="S484" s="412" t="str">
        <f t="shared" si="106"/>
        <v/>
      </c>
      <c r="T484" s="427"/>
      <c r="U484" s="429"/>
      <c r="W484" s="6">
        <f>VLOOKUP(A484,'[3]Cartilha Global'!$A:$A,1,FALSE)</f>
        <v>93372</v>
      </c>
    </row>
    <row r="485" spans="1:23" ht="34.5" hidden="1" thickBot="1" x14ac:dyDescent="0.25">
      <c r="A485" s="522">
        <v>93373</v>
      </c>
      <c r="B485" s="512" t="s">
        <v>3144</v>
      </c>
      <c r="C485" s="513" t="s">
        <v>614</v>
      </c>
      <c r="D485" s="498" t="s">
        <v>171</v>
      </c>
      <c r="E485" s="499">
        <v>9.5500000000000007</v>
      </c>
      <c r="F485" s="500">
        <f t="shared" si="112"/>
        <v>11.83</v>
      </c>
      <c r="G485" s="527"/>
      <c r="H485" s="518"/>
      <c r="I485" s="517">
        <f t="shared" si="107"/>
        <v>0</v>
      </c>
      <c r="J485" s="517">
        <f t="shared" si="108"/>
        <v>0</v>
      </c>
      <c r="K485" s="504"/>
      <c r="L485" s="518">
        <f t="shared" si="109"/>
        <v>0</v>
      </c>
      <c r="M485" s="518">
        <f t="shared" si="109"/>
        <v>0</v>
      </c>
      <c r="N485" s="519">
        <f t="shared" si="110"/>
        <v>0</v>
      </c>
      <c r="O485" s="519">
        <f t="shared" si="111"/>
        <v>0</v>
      </c>
      <c r="P485" s="506"/>
      <c r="Q485" s="520"/>
      <c r="R485" s="412" t="str">
        <f t="shared" si="99"/>
        <v/>
      </c>
      <c r="S485" s="412" t="str">
        <f t="shared" si="106"/>
        <v/>
      </c>
      <c r="T485" s="427"/>
      <c r="U485" s="429"/>
      <c r="W485" s="6">
        <f>VLOOKUP(A485,'[3]Cartilha Global'!$A:$A,1,FALSE)</f>
        <v>93373</v>
      </c>
    </row>
    <row r="486" spans="1:23" ht="34.5" hidden="1" thickBot="1" x14ac:dyDescent="0.25">
      <c r="A486" s="522">
        <v>93374</v>
      </c>
      <c r="B486" s="512" t="s">
        <v>3144</v>
      </c>
      <c r="C486" s="513" t="s">
        <v>615</v>
      </c>
      <c r="D486" s="498" t="s">
        <v>171</v>
      </c>
      <c r="E486" s="499">
        <v>26.95</v>
      </c>
      <c r="F486" s="500">
        <f t="shared" si="112"/>
        <v>33.369999999999997</v>
      </c>
      <c r="G486" s="527"/>
      <c r="H486" s="518"/>
      <c r="I486" s="517">
        <f t="shared" si="107"/>
        <v>0</v>
      </c>
      <c r="J486" s="517">
        <f t="shared" si="108"/>
        <v>0</v>
      </c>
      <c r="K486" s="504"/>
      <c r="L486" s="518">
        <f t="shared" si="109"/>
        <v>0</v>
      </c>
      <c r="M486" s="518">
        <f t="shared" si="109"/>
        <v>0</v>
      </c>
      <c r="N486" s="519">
        <f t="shared" si="110"/>
        <v>0</v>
      </c>
      <c r="O486" s="519">
        <f t="shared" si="111"/>
        <v>0</v>
      </c>
      <c r="P486" s="506"/>
      <c r="Q486" s="520"/>
      <c r="R486" s="412" t="str">
        <f t="shared" si="99"/>
        <v/>
      </c>
      <c r="S486" s="412" t="str">
        <f t="shared" si="106"/>
        <v/>
      </c>
      <c r="T486" s="427"/>
      <c r="U486" s="429"/>
      <c r="W486" s="6">
        <f>VLOOKUP(A486,'[3]Cartilha Global'!$A:$A,1,FALSE)</f>
        <v>93374</v>
      </c>
    </row>
    <row r="487" spans="1:23" ht="34.5" hidden="1" thickBot="1" x14ac:dyDescent="0.25">
      <c r="A487" s="522">
        <v>93375</v>
      </c>
      <c r="B487" s="512" t="s">
        <v>3144</v>
      </c>
      <c r="C487" s="513" t="s">
        <v>3171</v>
      </c>
      <c r="D487" s="498" t="s">
        <v>171</v>
      </c>
      <c r="E487" s="499">
        <v>20.8</v>
      </c>
      <c r="F487" s="500">
        <f t="shared" si="112"/>
        <v>25.76</v>
      </c>
      <c r="G487" s="527"/>
      <c r="H487" s="518"/>
      <c r="I487" s="517">
        <f t="shared" si="107"/>
        <v>0</v>
      </c>
      <c r="J487" s="517">
        <f t="shared" si="108"/>
        <v>0</v>
      </c>
      <c r="K487" s="504"/>
      <c r="L487" s="518">
        <f t="shared" si="109"/>
        <v>0</v>
      </c>
      <c r="M487" s="518">
        <f t="shared" si="109"/>
        <v>0</v>
      </c>
      <c r="N487" s="519">
        <f t="shared" si="110"/>
        <v>0</v>
      </c>
      <c r="O487" s="519">
        <f t="shared" si="111"/>
        <v>0</v>
      </c>
      <c r="P487" s="506"/>
      <c r="Q487" s="520"/>
      <c r="R487" s="412" t="str">
        <f t="shared" si="99"/>
        <v/>
      </c>
      <c r="S487" s="412" t="str">
        <f t="shared" si="106"/>
        <v/>
      </c>
      <c r="T487" s="427"/>
      <c r="U487" s="429"/>
      <c r="W487" s="6">
        <f>VLOOKUP(A487,'[3]Cartilha Global'!$A:$A,1,FALSE)</f>
        <v>93375</v>
      </c>
    </row>
    <row r="488" spans="1:23" ht="34.5" hidden="1" thickBot="1" x14ac:dyDescent="0.25">
      <c r="A488" s="522">
        <v>93376</v>
      </c>
      <c r="B488" s="512" t="s">
        <v>3144</v>
      </c>
      <c r="C488" s="513" t="s">
        <v>2605</v>
      </c>
      <c r="D488" s="498" t="s">
        <v>171</v>
      </c>
      <c r="E488" s="499">
        <v>17</v>
      </c>
      <c r="F488" s="500">
        <f t="shared" si="112"/>
        <v>21.05</v>
      </c>
      <c r="G488" s="527"/>
      <c r="H488" s="518"/>
      <c r="I488" s="517">
        <f t="shared" si="107"/>
        <v>0</v>
      </c>
      <c r="J488" s="517">
        <f t="shared" si="108"/>
        <v>0</v>
      </c>
      <c r="K488" s="504"/>
      <c r="L488" s="518">
        <f t="shared" si="109"/>
        <v>0</v>
      </c>
      <c r="M488" s="518">
        <f t="shared" si="109"/>
        <v>0</v>
      </c>
      <c r="N488" s="519">
        <f t="shared" si="110"/>
        <v>0</v>
      </c>
      <c r="O488" s="519">
        <f t="shared" si="111"/>
        <v>0</v>
      </c>
      <c r="P488" s="506"/>
      <c r="Q488" s="520"/>
      <c r="R488" s="412" t="str">
        <f t="shared" si="99"/>
        <v/>
      </c>
      <c r="S488" s="412" t="str">
        <f t="shared" si="106"/>
        <v/>
      </c>
      <c r="T488" s="427"/>
      <c r="U488" s="429"/>
      <c r="W488" s="6">
        <f>VLOOKUP(A488,'[3]Cartilha Global'!$A:$A,1,FALSE)</f>
        <v>93376</v>
      </c>
    </row>
    <row r="489" spans="1:23" ht="45.75" hidden="1" thickBot="1" x14ac:dyDescent="0.25">
      <c r="A489" s="522">
        <v>93377</v>
      </c>
      <c r="B489" s="512" t="s">
        <v>3144</v>
      </c>
      <c r="C489" s="513" t="s">
        <v>2606</v>
      </c>
      <c r="D489" s="498" t="s">
        <v>171</v>
      </c>
      <c r="E489" s="499">
        <v>11.36</v>
      </c>
      <c r="F489" s="500">
        <f t="shared" si="112"/>
        <v>14.07</v>
      </c>
      <c r="G489" s="527"/>
      <c r="H489" s="518"/>
      <c r="I489" s="517">
        <f t="shared" si="107"/>
        <v>0</v>
      </c>
      <c r="J489" s="517">
        <f t="shared" si="108"/>
        <v>0</v>
      </c>
      <c r="K489" s="504"/>
      <c r="L489" s="518">
        <f t="shared" si="109"/>
        <v>0</v>
      </c>
      <c r="M489" s="518">
        <f t="shared" si="109"/>
        <v>0</v>
      </c>
      <c r="N489" s="519">
        <f t="shared" si="110"/>
        <v>0</v>
      </c>
      <c r="O489" s="519">
        <f t="shared" si="111"/>
        <v>0</v>
      </c>
      <c r="P489" s="506"/>
      <c r="Q489" s="520"/>
      <c r="R489" s="412" t="str">
        <f t="shared" si="99"/>
        <v/>
      </c>
      <c r="S489" s="412" t="str">
        <f t="shared" si="106"/>
        <v/>
      </c>
      <c r="T489" s="427"/>
      <c r="U489" s="429"/>
      <c r="W489" s="6">
        <f>VLOOKUP(A489,'[3]Cartilha Global'!$A:$A,1,FALSE)</f>
        <v>93377</v>
      </c>
    </row>
    <row r="490" spans="1:23" ht="34.5" hidden="1" thickBot="1" x14ac:dyDescent="0.25">
      <c r="A490" s="522">
        <v>93378</v>
      </c>
      <c r="B490" s="512" t="s">
        <v>3144</v>
      </c>
      <c r="C490" s="513" t="s">
        <v>3172</v>
      </c>
      <c r="D490" s="498" t="s">
        <v>171</v>
      </c>
      <c r="E490" s="499">
        <v>25.26</v>
      </c>
      <c r="F490" s="500">
        <f t="shared" si="112"/>
        <v>31.28</v>
      </c>
      <c r="G490" s="527"/>
      <c r="H490" s="518"/>
      <c r="I490" s="517">
        <f t="shared" si="107"/>
        <v>0</v>
      </c>
      <c r="J490" s="517">
        <f t="shared" si="108"/>
        <v>0</v>
      </c>
      <c r="K490" s="504"/>
      <c r="L490" s="518">
        <f t="shared" si="109"/>
        <v>0</v>
      </c>
      <c r="M490" s="518">
        <f t="shared" si="109"/>
        <v>0</v>
      </c>
      <c r="N490" s="519">
        <f t="shared" si="110"/>
        <v>0</v>
      </c>
      <c r="O490" s="519">
        <f t="shared" si="111"/>
        <v>0</v>
      </c>
      <c r="P490" s="506"/>
      <c r="Q490" s="520"/>
      <c r="R490" s="412" t="str">
        <f t="shared" si="99"/>
        <v/>
      </c>
      <c r="S490" s="412" t="str">
        <f t="shared" si="106"/>
        <v/>
      </c>
      <c r="T490" s="427"/>
      <c r="U490" s="429"/>
      <c r="W490" s="6">
        <f>VLOOKUP(A490,'[3]Cartilha Global'!$A:$A,1,FALSE)</f>
        <v>93378</v>
      </c>
    </row>
    <row r="491" spans="1:23" ht="34.5" hidden="1" thickBot="1" x14ac:dyDescent="0.25">
      <c r="A491" s="522">
        <v>93379</v>
      </c>
      <c r="B491" s="512" t="s">
        <v>3144</v>
      </c>
      <c r="C491" s="513" t="s">
        <v>2607</v>
      </c>
      <c r="D491" s="498" t="s">
        <v>171</v>
      </c>
      <c r="E491" s="499">
        <v>19.510000000000002</v>
      </c>
      <c r="F491" s="500">
        <f t="shared" si="112"/>
        <v>24.16</v>
      </c>
      <c r="G491" s="527"/>
      <c r="H491" s="518"/>
      <c r="I491" s="517">
        <f t="shared" si="107"/>
        <v>0</v>
      </c>
      <c r="J491" s="517">
        <f t="shared" si="108"/>
        <v>0</v>
      </c>
      <c r="K491" s="504"/>
      <c r="L491" s="518">
        <f t="shared" si="109"/>
        <v>0</v>
      </c>
      <c r="M491" s="518">
        <f t="shared" si="109"/>
        <v>0</v>
      </c>
      <c r="N491" s="519">
        <f t="shared" si="110"/>
        <v>0</v>
      </c>
      <c r="O491" s="519">
        <f t="shared" si="111"/>
        <v>0</v>
      </c>
      <c r="P491" s="506"/>
      <c r="Q491" s="520"/>
      <c r="R491" s="412" t="str">
        <f t="shared" si="99"/>
        <v/>
      </c>
      <c r="S491" s="412" t="str">
        <f t="shared" si="106"/>
        <v/>
      </c>
      <c r="T491" s="427"/>
      <c r="U491" s="429"/>
      <c r="W491" s="6">
        <f>VLOOKUP(A491,'[3]Cartilha Global'!$A:$A,1,FALSE)</f>
        <v>93379</v>
      </c>
    </row>
    <row r="492" spans="1:23" ht="34.5" hidden="1" thickBot="1" x14ac:dyDescent="0.25">
      <c r="A492" s="522">
        <v>93380</v>
      </c>
      <c r="B492" s="512" t="s">
        <v>3144</v>
      </c>
      <c r="C492" s="513" t="s">
        <v>3173</v>
      </c>
      <c r="D492" s="498" t="s">
        <v>171</v>
      </c>
      <c r="E492" s="499">
        <v>16.010000000000002</v>
      </c>
      <c r="F492" s="500">
        <f t="shared" si="112"/>
        <v>19.829999999999998</v>
      </c>
      <c r="G492" s="527"/>
      <c r="H492" s="518"/>
      <c r="I492" s="517">
        <f t="shared" si="107"/>
        <v>0</v>
      </c>
      <c r="J492" s="517">
        <f t="shared" si="108"/>
        <v>0</v>
      </c>
      <c r="K492" s="504"/>
      <c r="L492" s="518">
        <f t="shared" si="109"/>
        <v>0</v>
      </c>
      <c r="M492" s="518">
        <f t="shared" si="109"/>
        <v>0</v>
      </c>
      <c r="N492" s="519">
        <f t="shared" si="110"/>
        <v>0</v>
      </c>
      <c r="O492" s="519">
        <f t="shared" si="111"/>
        <v>0</v>
      </c>
      <c r="P492" s="506"/>
      <c r="Q492" s="520"/>
      <c r="R492" s="412" t="str">
        <f t="shared" si="99"/>
        <v/>
      </c>
      <c r="S492" s="412" t="str">
        <f t="shared" si="106"/>
        <v/>
      </c>
      <c r="T492" s="427"/>
      <c r="U492" s="429"/>
      <c r="W492" s="6">
        <f>VLOOKUP(A492,'[3]Cartilha Global'!$A:$A,1,FALSE)</f>
        <v>93380</v>
      </c>
    </row>
    <row r="493" spans="1:23" ht="45.75" hidden="1" thickBot="1" x14ac:dyDescent="0.25">
      <c r="A493" s="522">
        <v>93381</v>
      </c>
      <c r="B493" s="512" t="s">
        <v>3144</v>
      </c>
      <c r="C493" s="513" t="s">
        <v>616</v>
      </c>
      <c r="D493" s="498" t="s">
        <v>171</v>
      </c>
      <c r="E493" s="499">
        <v>10.66</v>
      </c>
      <c r="F493" s="500">
        <f t="shared" si="112"/>
        <v>13.2</v>
      </c>
      <c r="G493" s="527"/>
      <c r="H493" s="518"/>
      <c r="I493" s="517">
        <f t="shared" si="107"/>
        <v>0</v>
      </c>
      <c r="J493" s="517">
        <f t="shared" si="108"/>
        <v>0</v>
      </c>
      <c r="K493" s="504"/>
      <c r="L493" s="518">
        <f t="shared" si="109"/>
        <v>0</v>
      </c>
      <c r="M493" s="518">
        <f t="shared" si="109"/>
        <v>0</v>
      </c>
      <c r="N493" s="519">
        <f t="shared" si="110"/>
        <v>0</v>
      </c>
      <c r="O493" s="519">
        <f t="shared" si="111"/>
        <v>0</v>
      </c>
      <c r="P493" s="506"/>
      <c r="Q493" s="520"/>
      <c r="R493" s="412" t="str">
        <f t="shared" si="99"/>
        <v/>
      </c>
      <c r="S493" s="412" t="str">
        <f t="shared" si="106"/>
        <v/>
      </c>
      <c r="T493" s="427"/>
      <c r="U493" s="429"/>
      <c r="W493" s="6">
        <f>VLOOKUP(A493,'[3]Cartilha Global'!$A:$A,1,FALSE)</f>
        <v>93381</v>
      </c>
    </row>
    <row r="494" spans="1:23" ht="12" hidden="1" thickBot="1" x14ac:dyDescent="0.25">
      <c r="A494" s="522">
        <v>93382</v>
      </c>
      <c r="B494" s="512" t="s">
        <v>3144</v>
      </c>
      <c r="C494" s="513" t="s">
        <v>3148</v>
      </c>
      <c r="D494" s="498" t="s">
        <v>171</v>
      </c>
      <c r="E494" s="499">
        <v>33.68</v>
      </c>
      <c r="F494" s="500">
        <f t="shared" si="112"/>
        <v>41.71</v>
      </c>
      <c r="G494" s="527"/>
      <c r="H494" s="518"/>
      <c r="I494" s="517">
        <f t="shared" si="107"/>
        <v>0</v>
      </c>
      <c r="J494" s="517">
        <f t="shared" si="108"/>
        <v>0</v>
      </c>
      <c r="K494" s="504"/>
      <c r="L494" s="518">
        <f t="shared" si="109"/>
        <v>0</v>
      </c>
      <c r="M494" s="518">
        <f t="shared" si="109"/>
        <v>0</v>
      </c>
      <c r="N494" s="519">
        <f t="shared" si="110"/>
        <v>0</v>
      </c>
      <c r="O494" s="519">
        <f t="shared" si="111"/>
        <v>0</v>
      </c>
      <c r="P494" s="506"/>
      <c r="Q494" s="520"/>
      <c r="R494" s="412" t="str">
        <f t="shared" si="99"/>
        <v/>
      </c>
      <c r="S494" s="412" t="str">
        <f t="shared" si="106"/>
        <v/>
      </c>
      <c r="T494" s="427"/>
      <c r="U494" s="429"/>
      <c r="W494" s="6">
        <f>VLOOKUP(A494,'[3]Cartilha Global'!$A:$A,1,FALSE)</f>
        <v>93382</v>
      </c>
    </row>
    <row r="495" spans="1:23" ht="12" hidden="1" thickBot="1" x14ac:dyDescent="0.25">
      <c r="A495" s="522" t="s">
        <v>5827</v>
      </c>
      <c r="B495" s="512"/>
      <c r="C495" s="548" t="s">
        <v>5828</v>
      </c>
      <c r="D495" s="498">
        <v>0</v>
      </c>
      <c r="E495" s="499"/>
      <c r="F495" s="500">
        <f t="shared" ref="F495:F540" si="113">IF(E495=0,0,ROUND(E495*(1+E$13)*(1-E$14),2))</f>
        <v>0</v>
      </c>
      <c r="G495" s="549"/>
      <c r="H495" s="550"/>
      <c r="I495" s="551"/>
      <c r="J495" s="552"/>
      <c r="K495" s="504"/>
      <c r="L495" s="553"/>
      <c r="M495" s="554"/>
      <c r="N495" s="551"/>
      <c r="O495" s="552"/>
      <c r="P495" s="506"/>
      <c r="Q495" s="494" t="str">
        <f>IF(OR(SUM(J495)&gt;0,SUM(O495)&gt;0),"xx","")</f>
        <v/>
      </c>
      <c r="R495" s="412" t="str">
        <f t="shared" si="99"/>
        <v/>
      </c>
      <c r="S495" s="412" t="str">
        <f t="shared" si="106"/>
        <v/>
      </c>
      <c r="T495" s="427"/>
      <c r="U495" s="429"/>
      <c r="W495" s="6" t="e">
        <f>VLOOKUP(A495,'[3]Cartilha Global'!$A:$A,1,FALSE)</f>
        <v>#N/A</v>
      </c>
    </row>
    <row r="496" spans="1:23" ht="12" hidden="1" thickBot="1" x14ac:dyDescent="0.25">
      <c r="A496" s="522" t="s">
        <v>2019</v>
      </c>
      <c r="B496" s="512"/>
      <c r="C496" s="548" t="s">
        <v>200</v>
      </c>
      <c r="D496" s="498">
        <v>0</v>
      </c>
      <c r="E496" s="499"/>
      <c r="F496" s="500">
        <f t="shared" si="113"/>
        <v>0</v>
      </c>
      <c r="G496" s="549"/>
      <c r="H496" s="550"/>
      <c r="I496" s="551"/>
      <c r="J496" s="552"/>
      <c r="K496" s="504"/>
      <c r="L496" s="553"/>
      <c r="M496" s="554"/>
      <c r="N496" s="551"/>
      <c r="O496" s="552"/>
      <c r="P496" s="506"/>
      <c r="Q496" s="494" t="str">
        <f>IF(OR(SUM(J497:J497)&gt;0,SUM(O497:O497)&gt;0),"xx","")</f>
        <v/>
      </c>
      <c r="R496" s="412" t="str">
        <f t="shared" si="99"/>
        <v/>
      </c>
      <c r="S496" s="412" t="str">
        <f t="shared" si="106"/>
        <v/>
      </c>
      <c r="T496" s="427"/>
      <c r="U496" s="429"/>
      <c r="W496" s="6" t="str">
        <f>VLOOKUP(A496,'[3]Cartilha Global'!$A:$A,1,FALSE)</f>
        <v>2.1.8</v>
      </c>
    </row>
    <row r="497" spans="1:23" ht="12" hidden="1" thickBot="1" x14ac:dyDescent="0.25">
      <c r="A497" s="522">
        <v>96995</v>
      </c>
      <c r="B497" s="512" t="s">
        <v>3144</v>
      </c>
      <c r="C497" s="513" t="s">
        <v>2285</v>
      </c>
      <c r="D497" s="498" t="s">
        <v>171</v>
      </c>
      <c r="E497" s="499">
        <v>52.45</v>
      </c>
      <c r="F497" s="500">
        <f t="shared" si="113"/>
        <v>64.95</v>
      </c>
      <c r="G497" s="527"/>
      <c r="H497" s="518"/>
      <c r="I497" s="517">
        <f>IF(ISBLANK(E497),0,ROUND(F497*G497,2))</f>
        <v>0</v>
      </c>
      <c r="J497" s="517">
        <f>IF(ISBLANK(G497),0,ROUND(G497*H497,2))</f>
        <v>0</v>
      </c>
      <c r="K497" s="504"/>
      <c r="L497" s="518">
        <f>G497</f>
        <v>0</v>
      </c>
      <c r="M497" s="518">
        <f>H497</f>
        <v>0</v>
      </c>
      <c r="N497" s="519">
        <f>IF(ISBLANK(E497),0,ROUND(F497*L497,2))</f>
        <v>0</v>
      </c>
      <c r="O497" s="519">
        <f>IF(ISBLANK(L497),0,ROUND(L497*M497,2))</f>
        <v>0</v>
      </c>
      <c r="P497" s="506"/>
      <c r="Q497" s="520"/>
      <c r="R497" s="412" t="str">
        <f t="shared" si="99"/>
        <v/>
      </c>
      <c r="S497" s="412" t="str">
        <f t="shared" si="106"/>
        <v/>
      </c>
      <c r="T497" s="427"/>
      <c r="U497" s="429"/>
      <c r="W497" s="6">
        <f>VLOOKUP(A497,'[3]Cartilha Global'!$A:$A,1,FALSE)</f>
        <v>96995</v>
      </c>
    </row>
    <row r="498" spans="1:23" ht="12" hidden="1" thickBot="1" x14ac:dyDescent="0.25">
      <c r="A498" s="522" t="s">
        <v>2020</v>
      </c>
      <c r="B498" s="512"/>
      <c r="C498" s="548" t="s">
        <v>201</v>
      </c>
      <c r="D498" s="498">
        <v>0</v>
      </c>
      <c r="E498" s="499"/>
      <c r="F498" s="500">
        <f t="shared" si="113"/>
        <v>0</v>
      </c>
      <c r="G498" s="549"/>
      <c r="H498" s="550"/>
      <c r="I498" s="551"/>
      <c r="J498" s="552"/>
      <c r="K498" s="504"/>
      <c r="L498" s="553"/>
      <c r="M498" s="554"/>
      <c r="N498" s="551"/>
      <c r="O498" s="552"/>
      <c r="P498" s="506"/>
      <c r="Q498" s="494" t="str">
        <f>IF(OR(SUM(J499:J512)&gt;0,SUM(O499:O512)&gt;0),"xx","")</f>
        <v/>
      </c>
      <c r="R498" s="412" t="str">
        <f t="shared" si="99"/>
        <v/>
      </c>
      <c r="S498" s="412" t="str">
        <f t="shared" si="106"/>
        <v/>
      </c>
      <c r="T498" s="427"/>
      <c r="U498" s="429"/>
      <c r="W498" s="6" t="str">
        <f>VLOOKUP(A498,'[3]Cartilha Global'!$A:$A,1,FALSE)</f>
        <v>2.1.9</v>
      </c>
    </row>
    <row r="499" spans="1:23" ht="34.5" hidden="1" thickBot="1" x14ac:dyDescent="0.25">
      <c r="A499" s="522">
        <v>101767</v>
      </c>
      <c r="B499" s="512" t="s">
        <v>3144</v>
      </c>
      <c r="C499" s="513" t="s">
        <v>5169</v>
      </c>
      <c r="D499" s="498" t="s">
        <v>171</v>
      </c>
      <c r="E499" s="499">
        <v>27.55</v>
      </c>
      <c r="F499" s="500">
        <f t="shared" si="113"/>
        <v>34.119999999999997</v>
      </c>
      <c r="G499" s="527"/>
      <c r="H499" s="518"/>
      <c r="I499" s="517">
        <f>IF(ISBLANK(E499),0,ROUND(F499*G499,2))</f>
        <v>0</v>
      </c>
      <c r="J499" s="517">
        <f>IF(ISBLANK(G499),0,ROUND(G499*H499,2))</f>
        <v>0</v>
      </c>
      <c r="K499" s="504"/>
      <c r="L499" s="518">
        <f t="shared" ref="L499:M512" si="114">G499</f>
        <v>0</v>
      </c>
      <c r="M499" s="518">
        <f t="shared" si="114"/>
        <v>0</v>
      </c>
      <c r="N499" s="519">
        <f>IF(ISBLANK(E499),0,ROUND(F499*L499,2))</f>
        <v>0</v>
      </c>
      <c r="O499" s="519">
        <f>IF(ISBLANK(L499),0,ROUND(L499*M499,2))</f>
        <v>0</v>
      </c>
      <c r="P499" s="506"/>
      <c r="Q499" s="520"/>
      <c r="R499" s="412" t="str">
        <f t="shared" si="99"/>
        <v/>
      </c>
      <c r="S499" s="412" t="str">
        <f t="shared" si="106"/>
        <v/>
      </c>
      <c r="T499" s="427"/>
      <c r="U499" s="429"/>
      <c r="W499" s="6">
        <f>VLOOKUP(A499,'[3]Cartilha Global'!$A:$A,1,FALSE)</f>
        <v>101767</v>
      </c>
    </row>
    <row r="500" spans="1:23" ht="34.5" hidden="1" thickBot="1" x14ac:dyDescent="0.25">
      <c r="A500" s="522">
        <v>101768</v>
      </c>
      <c r="B500" s="512" t="s">
        <v>3144</v>
      </c>
      <c r="C500" s="513" t="s">
        <v>5170</v>
      </c>
      <c r="D500" s="498" t="s">
        <v>171</v>
      </c>
      <c r="E500" s="499">
        <v>43.38</v>
      </c>
      <c r="F500" s="500">
        <f t="shared" si="113"/>
        <v>53.72</v>
      </c>
      <c r="G500" s="527"/>
      <c r="H500" s="518"/>
      <c r="I500" s="517">
        <f>IF(ISBLANK(E500),0,ROUND(F500*G500,2))</f>
        <v>0</v>
      </c>
      <c r="J500" s="517">
        <f>IF(ISBLANK(G500),0,ROUND(G500*H500,2))</f>
        <v>0</v>
      </c>
      <c r="K500" s="504"/>
      <c r="L500" s="518">
        <f t="shared" si="114"/>
        <v>0</v>
      </c>
      <c r="M500" s="518">
        <f t="shared" si="114"/>
        <v>0</v>
      </c>
      <c r="N500" s="519">
        <f>IF(ISBLANK(E500),0,ROUND(F500*L500,2))</f>
        <v>0</v>
      </c>
      <c r="O500" s="519">
        <f>IF(ISBLANK(L500),0,ROUND(L500*M500,2))</f>
        <v>0</v>
      </c>
      <c r="P500" s="506"/>
      <c r="Q500" s="520"/>
      <c r="R500" s="412" t="str">
        <f>IF(Q500="X","x",IF(Q500="xx","x",IF(O500&gt;0,"x","")))</f>
        <v/>
      </c>
      <c r="S500" s="412" t="str">
        <f t="shared" si="106"/>
        <v/>
      </c>
      <c r="T500" s="427"/>
      <c r="U500" s="429"/>
      <c r="W500" s="6">
        <f>VLOOKUP(A500,'[3]Cartilha Global'!$A:$A,1,FALSE)</f>
        <v>101768</v>
      </c>
    </row>
    <row r="501" spans="1:23" ht="34.5" hidden="1" thickBot="1" x14ac:dyDescent="0.25">
      <c r="A501" s="522">
        <v>96388</v>
      </c>
      <c r="B501" s="512" t="s">
        <v>3144</v>
      </c>
      <c r="C501" s="513" t="s">
        <v>3676</v>
      </c>
      <c r="D501" s="498" t="s">
        <v>171</v>
      </c>
      <c r="E501" s="499">
        <v>11.62</v>
      </c>
      <c r="F501" s="500">
        <f t="shared" si="113"/>
        <v>14.39</v>
      </c>
      <c r="G501" s="527"/>
      <c r="H501" s="518"/>
      <c r="I501" s="517">
        <f>IF(ISBLANK(E501),0,ROUND(F501*G501,2))</f>
        <v>0</v>
      </c>
      <c r="J501" s="517">
        <f>IF(ISBLANK(G501),0,ROUND(G501*H501,2))</f>
        <v>0</v>
      </c>
      <c r="K501" s="504"/>
      <c r="L501" s="518">
        <f t="shared" si="114"/>
        <v>0</v>
      </c>
      <c r="M501" s="518">
        <f t="shared" si="114"/>
        <v>0</v>
      </c>
      <c r="N501" s="519">
        <f>IF(ISBLANK(E501),0,ROUND(F501*L501,2))</f>
        <v>0</v>
      </c>
      <c r="O501" s="519">
        <f>IF(ISBLANK(L501),0,ROUND(L501*M501,2))</f>
        <v>0</v>
      </c>
      <c r="P501" s="506"/>
      <c r="Q501" s="520"/>
      <c r="R501" s="412" t="str">
        <f>IF(Q501="X","x",IF(Q501="xx","x",IF(O501&gt;0,"x","")))</f>
        <v/>
      </c>
      <c r="S501" s="412" t="str">
        <f t="shared" si="106"/>
        <v/>
      </c>
      <c r="T501" s="427"/>
      <c r="U501" s="429"/>
      <c r="W501" s="6">
        <f>VLOOKUP(A501,'[3]Cartilha Global'!$A:$A,1,FALSE)</f>
        <v>96388</v>
      </c>
    </row>
    <row r="502" spans="1:23" ht="34.5" hidden="1" thickBot="1" x14ac:dyDescent="0.25">
      <c r="A502" s="522">
        <v>96389</v>
      </c>
      <c r="B502" s="512" t="s">
        <v>3144</v>
      </c>
      <c r="C502" s="513" t="s">
        <v>4078</v>
      </c>
      <c r="D502" s="498" t="s">
        <v>171</v>
      </c>
      <c r="E502" s="499">
        <v>49.57</v>
      </c>
      <c r="F502" s="500">
        <f t="shared" si="113"/>
        <v>61.39</v>
      </c>
      <c r="G502" s="527"/>
      <c r="H502" s="518"/>
      <c r="I502" s="517">
        <f t="shared" ref="I502:I512" si="115">IF(ISBLANK(E502),0,ROUND(F502*G502,2))</f>
        <v>0</v>
      </c>
      <c r="J502" s="517">
        <f t="shared" ref="J502:J512" si="116">IF(ISBLANK(G502),0,ROUND(G502*H502,2))</f>
        <v>0</v>
      </c>
      <c r="K502" s="504"/>
      <c r="L502" s="518">
        <f t="shared" si="114"/>
        <v>0</v>
      </c>
      <c r="M502" s="518">
        <f t="shared" si="114"/>
        <v>0</v>
      </c>
      <c r="N502" s="519">
        <f t="shared" ref="N502:N512" si="117">IF(ISBLANK(E502),0,ROUND(F502*L502,2))</f>
        <v>0</v>
      </c>
      <c r="O502" s="519">
        <f t="shared" ref="O502:O512" si="118">IF(ISBLANK(L502),0,ROUND(L502*M502,2))</f>
        <v>0</v>
      </c>
      <c r="P502" s="506"/>
      <c r="Q502" s="520"/>
      <c r="R502" s="412" t="str">
        <f t="shared" ref="R502:R565" si="119">IF(Q502="X","x",IF(Q502="xx","x",IF(O502&gt;0,"x","")))</f>
        <v/>
      </c>
      <c r="S502" s="412" t="str">
        <f t="shared" si="106"/>
        <v/>
      </c>
      <c r="T502" s="427"/>
      <c r="U502" s="429"/>
      <c r="W502" s="6">
        <f>VLOOKUP(A502,'[3]Cartilha Global'!$A:$A,1,FALSE)</f>
        <v>96389</v>
      </c>
    </row>
    <row r="503" spans="1:23" ht="34.5" hidden="1" thickBot="1" x14ac:dyDescent="0.25">
      <c r="A503" s="522">
        <v>96390</v>
      </c>
      <c r="B503" s="512" t="s">
        <v>3144</v>
      </c>
      <c r="C503" s="513" t="s">
        <v>4079</v>
      </c>
      <c r="D503" s="498" t="s">
        <v>171</v>
      </c>
      <c r="E503" s="499">
        <v>78.03</v>
      </c>
      <c r="F503" s="500">
        <f t="shared" si="113"/>
        <v>96.63</v>
      </c>
      <c r="G503" s="527"/>
      <c r="H503" s="518"/>
      <c r="I503" s="517">
        <f t="shared" si="115"/>
        <v>0</v>
      </c>
      <c r="J503" s="517">
        <f t="shared" si="116"/>
        <v>0</v>
      </c>
      <c r="K503" s="504"/>
      <c r="L503" s="518">
        <f t="shared" si="114"/>
        <v>0</v>
      </c>
      <c r="M503" s="518">
        <f t="shared" si="114"/>
        <v>0</v>
      </c>
      <c r="N503" s="519">
        <f t="shared" si="117"/>
        <v>0</v>
      </c>
      <c r="O503" s="519">
        <f t="shared" si="118"/>
        <v>0</v>
      </c>
      <c r="P503" s="506"/>
      <c r="Q503" s="520"/>
      <c r="R503" s="412" t="str">
        <f t="shared" si="119"/>
        <v/>
      </c>
      <c r="S503" s="412" t="str">
        <f t="shared" si="106"/>
        <v/>
      </c>
      <c r="T503" s="427"/>
      <c r="U503" s="429"/>
      <c r="W503" s="6">
        <f>VLOOKUP(A503,'[3]Cartilha Global'!$A:$A,1,FALSE)</f>
        <v>96390</v>
      </c>
    </row>
    <row r="504" spans="1:23" ht="34.5" hidden="1" thickBot="1" x14ac:dyDescent="0.25">
      <c r="A504" s="522">
        <v>96391</v>
      </c>
      <c r="B504" s="512" t="s">
        <v>3144</v>
      </c>
      <c r="C504" s="513" t="s">
        <v>3677</v>
      </c>
      <c r="D504" s="498" t="s">
        <v>171</v>
      </c>
      <c r="E504" s="499">
        <v>108.5</v>
      </c>
      <c r="F504" s="500">
        <f t="shared" si="113"/>
        <v>134.37</v>
      </c>
      <c r="G504" s="527"/>
      <c r="H504" s="518"/>
      <c r="I504" s="517">
        <f t="shared" si="115"/>
        <v>0</v>
      </c>
      <c r="J504" s="517">
        <f t="shared" si="116"/>
        <v>0</v>
      </c>
      <c r="K504" s="504"/>
      <c r="L504" s="518">
        <f t="shared" si="114"/>
        <v>0</v>
      </c>
      <c r="M504" s="518">
        <f t="shared" si="114"/>
        <v>0</v>
      </c>
      <c r="N504" s="519">
        <f t="shared" si="117"/>
        <v>0</v>
      </c>
      <c r="O504" s="519">
        <f t="shared" si="118"/>
        <v>0</v>
      </c>
      <c r="P504" s="506"/>
      <c r="Q504" s="520"/>
      <c r="R504" s="412" t="str">
        <f t="shared" si="119"/>
        <v/>
      </c>
      <c r="S504" s="412" t="str">
        <f t="shared" si="106"/>
        <v/>
      </c>
      <c r="T504" s="427"/>
      <c r="U504" s="429"/>
      <c r="W504" s="6">
        <f>VLOOKUP(A504,'[3]Cartilha Global'!$A:$A,1,FALSE)</f>
        <v>96391</v>
      </c>
    </row>
    <row r="505" spans="1:23" ht="34.5" hidden="1" thickBot="1" x14ac:dyDescent="0.25">
      <c r="A505" s="522">
        <v>96392</v>
      </c>
      <c r="B505" s="512" t="s">
        <v>3144</v>
      </c>
      <c r="C505" s="513" t="s">
        <v>3678</v>
      </c>
      <c r="D505" s="498" t="s">
        <v>171</v>
      </c>
      <c r="E505" s="499">
        <v>137.78</v>
      </c>
      <c r="F505" s="500">
        <f t="shared" si="113"/>
        <v>170.63</v>
      </c>
      <c r="G505" s="527"/>
      <c r="H505" s="518"/>
      <c r="I505" s="517">
        <f t="shared" si="115"/>
        <v>0</v>
      </c>
      <c r="J505" s="517">
        <f t="shared" si="116"/>
        <v>0</v>
      </c>
      <c r="K505" s="504"/>
      <c r="L505" s="518">
        <f t="shared" si="114"/>
        <v>0</v>
      </c>
      <c r="M505" s="518">
        <f t="shared" si="114"/>
        <v>0</v>
      </c>
      <c r="N505" s="519">
        <f t="shared" si="117"/>
        <v>0</v>
      </c>
      <c r="O505" s="519">
        <f t="shared" si="118"/>
        <v>0</v>
      </c>
      <c r="P505" s="506"/>
      <c r="Q505" s="520"/>
      <c r="R505" s="412" t="str">
        <f t="shared" si="119"/>
        <v/>
      </c>
      <c r="S505" s="412" t="str">
        <f t="shared" si="106"/>
        <v/>
      </c>
      <c r="T505" s="427"/>
      <c r="U505" s="429"/>
      <c r="W505" s="6">
        <f>VLOOKUP(A505,'[3]Cartilha Global'!$A:$A,1,FALSE)</f>
        <v>96392</v>
      </c>
    </row>
    <row r="506" spans="1:23" ht="23.25" hidden="1" thickBot="1" x14ac:dyDescent="0.25">
      <c r="A506" s="522">
        <v>96396</v>
      </c>
      <c r="B506" s="512" t="s">
        <v>3144</v>
      </c>
      <c r="C506" s="513" t="s">
        <v>3679</v>
      </c>
      <c r="D506" s="498" t="s">
        <v>171</v>
      </c>
      <c r="E506" s="499">
        <v>105.82</v>
      </c>
      <c r="F506" s="500">
        <f t="shared" si="113"/>
        <v>131.05000000000001</v>
      </c>
      <c r="G506" s="527"/>
      <c r="H506" s="518"/>
      <c r="I506" s="517">
        <f t="shared" si="115"/>
        <v>0</v>
      </c>
      <c r="J506" s="517">
        <f t="shared" si="116"/>
        <v>0</v>
      </c>
      <c r="K506" s="504"/>
      <c r="L506" s="518">
        <f t="shared" si="114"/>
        <v>0</v>
      </c>
      <c r="M506" s="518">
        <f t="shared" si="114"/>
        <v>0</v>
      </c>
      <c r="N506" s="519">
        <f t="shared" si="117"/>
        <v>0</v>
      </c>
      <c r="O506" s="519">
        <f t="shared" si="118"/>
        <v>0</v>
      </c>
      <c r="P506" s="506"/>
      <c r="Q506" s="520"/>
      <c r="R506" s="412" t="str">
        <f t="shared" si="119"/>
        <v/>
      </c>
      <c r="S506" s="412" t="str">
        <f t="shared" si="106"/>
        <v/>
      </c>
      <c r="T506" s="427"/>
      <c r="U506" s="429"/>
      <c r="W506" s="6">
        <f>VLOOKUP(A506,'[3]Cartilha Global'!$A:$A,1,FALSE)</f>
        <v>96396</v>
      </c>
    </row>
    <row r="507" spans="1:23" ht="23.25" hidden="1" thickBot="1" x14ac:dyDescent="0.25">
      <c r="A507" s="522">
        <v>96397</v>
      </c>
      <c r="B507" s="512" t="s">
        <v>3144</v>
      </c>
      <c r="C507" s="513" t="s">
        <v>3680</v>
      </c>
      <c r="D507" s="498" t="s">
        <v>171</v>
      </c>
      <c r="E507" s="499">
        <v>165.47</v>
      </c>
      <c r="F507" s="500">
        <f t="shared" si="113"/>
        <v>204.92</v>
      </c>
      <c r="G507" s="527"/>
      <c r="H507" s="518"/>
      <c r="I507" s="517">
        <f t="shared" si="115"/>
        <v>0</v>
      </c>
      <c r="J507" s="517">
        <f t="shared" si="116"/>
        <v>0</v>
      </c>
      <c r="K507" s="504"/>
      <c r="L507" s="518">
        <f t="shared" si="114"/>
        <v>0</v>
      </c>
      <c r="M507" s="518">
        <f t="shared" si="114"/>
        <v>0</v>
      </c>
      <c r="N507" s="519">
        <f t="shared" si="117"/>
        <v>0</v>
      </c>
      <c r="O507" s="519">
        <f t="shared" si="118"/>
        <v>0</v>
      </c>
      <c r="P507" s="506"/>
      <c r="Q507" s="520"/>
      <c r="R507" s="412" t="str">
        <f t="shared" si="119"/>
        <v/>
      </c>
      <c r="S507" s="412" t="str">
        <f t="shared" si="106"/>
        <v/>
      </c>
      <c r="T507" s="427"/>
      <c r="U507" s="429"/>
      <c r="W507" s="6">
        <f>VLOOKUP(A507,'[3]Cartilha Global'!$A:$A,1,FALSE)</f>
        <v>96397</v>
      </c>
    </row>
    <row r="508" spans="1:23" ht="23.25" hidden="1" thickBot="1" x14ac:dyDescent="0.25">
      <c r="A508" s="522">
        <v>96398</v>
      </c>
      <c r="B508" s="512" t="s">
        <v>3144</v>
      </c>
      <c r="C508" s="513" t="s">
        <v>3681</v>
      </c>
      <c r="D508" s="498" t="s">
        <v>171</v>
      </c>
      <c r="E508" s="499">
        <v>243.38</v>
      </c>
      <c r="F508" s="500">
        <f t="shared" si="113"/>
        <v>301.39999999999998</v>
      </c>
      <c r="G508" s="527"/>
      <c r="H508" s="518"/>
      <c r="I508" s="517">
        <f t="shared" si="115"/>
        <v>0</v>
      </c>
      <c r="J508" s="517">
        <f t="shared" si="116"/>
        <v>0</v>
      </c>
      <c r="K508" s="504"/>
      <c r="L508" s="518">
        <f t="shared" si="114"/>
        <v>0</v>
      </c>
      <c r="M508" s="518">
        <f t="shared" si="114"/>
        <v>0</v>
      </c>
      <c r="N508" s="519">
        <f t="shared" si="117"/>
        <v>0</v>
      </c>
      <c r="O508" s="519">
        <f t="shared" si="118"/>
        <v>0</v>
      </c>
      <c r="P508" s="506"/>
      <c r="Q508" s="520"/>
      <c r="R508" s="412" t="str">
        <f t="shared" si="119"/>
        <v/>
      </c>
      <c r="S508" s="412" t="str">
        <f t="shared" si="106"/>
        <v/>
      </c>
      <c r="T508" s="427"/>
      <c r="U508" s="429"/>
      <c r="W508" s="6">
        <f>VLOOKUP(A508,'[3]Cartilha Global'!$A:$A,1,FALSE)</f>
        <v>96398</v>
      </c>
    </row>
    <row r="509" spans="1:23" ht="23.25" hidden="1" thickBot="1" x14ac:dyDescent="0.25">
      <c r="A509" s="522">
        <v>96399</v>
      </c>
      <c r="B509" s="512" t="s">
        <v>3144</v>
      </c>
      <c r="C509" s="513" t="s">
        <v>4080</v>
      </c>
      <c r="D509" s="498" t="s">
        <v>171</v>
      </c>
      <c r="E509" s="499">
        <v>73.09</v>
      </c>
      <c r="F509" s="500">
        <f t="shared" si="113"/>
        <v>90.51</v>
      </c>
      <c r="G509" s="527"/>
      <c r="H509" s="518"/>
      <c r="I509" s="517">
        <f t="shared" si="115"/>
        <v>0</v>
      </c>
      <c r="J509" s="517">
        <f t="shared" si="116"/>
        <v>0</v>
      </c>
      <c r="K509" s="504"/>
      <c r="L509" s="518">
        <f t="shared" si="114"/>
        <v>0</v>
      </c>
      <c r="M509" s="518">
        <f t="shared" si="114"/>
        <v>0</v>
      </c>
      <c r="N509" s="519">
        <f t="shared" si="117"/>
        <v>0</v>
      </c>
      <c r="O509" s="519">
        <f t="shared" si="118"/>
        <v>0</v>
      </c>
      <c r="P509" s="506"/>
      <c r="Q509" s="520"/>
      <c r="R509" s="412" t="str">
        <f t="shared" si="119"/>
        <v/>
      </c>
      <c r="S509" s="412" t="str">
        <f t="shared" si="106"/>
        <v/>
      </c>
      <c r="T509" s="427"/>
      <c r="U509" s="429"/>
      <c r="W509" s="6">
        <f>VLOOKUP(A509,'[3]Cartilha Global'!$A:$A,1,FALSE)</f>
        <v>96399</v>
      </c>
    </row>
    <row r="510" spans="1:23" ht="23.25" hidden="1" thickBot="1" x14ac:dyDescent="0.25">
      <c r="A510" s="522">
        <v>96400</v>
      </c>
      <c r="B510" s="512" t="s">
        <v>3144</v>
      </c>
      <c r="C510" s="513" t="s">
        <v>3682</v>
      </c>
      <c r="D510" s="498" t="s">
        <v>171</v>
      </c>
      <c r="E510" s="499">
        <v>96.86</v>
      </c>
      <c r="F510" s="500">
        <f t="shared" si="113"/>
        <v>119.95</v>
      </c>
      <c r="G510" s="527"/>
      <c r="H510" s="518"/>
      <c r="I510" s="517">
        <f t="shared" si="115"/>
        <v>0</v>
      </c>
      <c r="J510" s="517">
        <f t="shared" si="116"/>
        <v>0</v>
      </c>
      <c r="K510" s="504"/>
      <c r="L510" s="518">
        <f t="shared" si="114"/>
        <v>0</v>
      </c>
      <c r="M510" s="518">
        <f t="shared" si="114"/>
        <v>0</v>
      </c>
      <c r="N510" s="519">
        <f t="shared" si="117"/>
        <v>0</v>
      </c>
      <c r="O510" s="519">
        <f t="shared" si="118"/>
        <v>0</v>
      </c>
      <c r="P510" s="506"/>
      <c r="Q510" s="520"/>
      <c r="R510" s="412" t="str">
        <f t="shared" si="119"/>
        <v/>
      </c>
      <c r="S510" s="412" t="str">
        <f t="shared" si="106"/>
        <v/>
      </c>
      <c r="T510" s="427"/>
      <c r="U510" s="429"/>
      <c r="W510" s="6">
        <f>VLOOKUP(A510,'[3]Cartilha Global'!$A:$A,1,FALSE)</f>
        <v>96400</v>
      </c>
    </row>
    <row r="511" spans="1:23" ht="23.25" hidden="1" thickBot="1" x14ac:dyDescent="0.25">
      <c r="A511" s="522">
        <v>97083</v>
      </c>
      <c r="B511" s="512" t="s">
        <v>3144</v>
      </c>
      <c r="C511" s="513" t="s">
        <v>2418</v>
      </c>
      <c r="D511" s="498" t="s">
        <v>170</v>
      </c>
      <c r="E511" s="499">
        <v>3.43</v>
      </c>
      <c r="F511" s="500">
        <f t="shared" si="113"/>
        <v>4.25</v>
      </c>
      <c r="G511" s="527"/>
      <c r="H511" s="518"/>
      <c r="I511" s="517">
        <f t="shared" si="115"/>
        <v>0</v>
      </c>
      <c r="J511" s="517">
        <f t="shared" si="116"/>
        <v>0</v>
      </c>
      <c r="K511" s="504"/>
      <c r="L511" s="518">
        <f t="shared" si="114"/>
        <v>0</v>
      </c>
      <c r="M511" s="518">
        <f t="shared" si="114"/>
        <v>0</v>
      </c>
      <c r="N511" s="519">
        <f t="shared" si="117"/>
        <v>0</v>
      </c>
      <c r="O511" s="519">
        <f t="shared" si="118"/>
        <v>0</v>
      </c>
      <c r="P511" s="506"/>
      <c r="Q511" s="494"/>
      <c r="R511" s="412" t="str">
        <f t="shared" si="119"/>
        <v/>
      </c>
      <c r="S511" s="412" t="str">
        <f t="shared" si="106"/>
        <v/>
      </c>
      <c r="T511" s="427"/>
      <c r="U511" s="429"/>
      <c r="W511" s="6">
        <f>VLOOKUP(A511,'[3]Cartilha Global'!$A:$A,1,FALSE)</f>
        <v>97083</v>
      </c>
    </row>
    <row r="512" spans="1:23" ht="23.25" hidden="1" thickBot="1" x14ac:dyDescent="0.25">
      <c r="A512" s="522">
        <v>97084</v>
      </c>
      <c r="B512" s="512" t="s">
        <v>3144</v>
      </c>
      <c r="C512" s="513" t="s">
        <v>2419</v>
      </c>
      <c r="D512" s="498" t="s">
        <v>170</v>
      </c>
      <c r="E512" s="499">
        <v>0.71</v>
      </c>
      <c r="F512" s="500">
        <f t="shared" si="113"/>
        <v>0.88</v>
      </c>
      <c r="G512" s="527"/>
      <c r="H512" s="518"/>
      <c r="I512" s="517">
        <f t="shared" si="115"/>
        <v>0</v>
      </c>
      <c r="J512" s="517">
        <f t="shared" si="116"/>
        <v>0</v>
      </c>
      <c r="K512" s="504"/>
      <c r="L512" s="518">
        <f t="shared" si="114"/>
        <v>0</v>
      </c>
      <c r="M512" s="518">
        <f t="shared" si="114"/>
        <v>0</v>
      </c>
      <c r="N512" s="519">
        <f t="shared" si="117"/>
        <v>0</v>
      </c>
      <c r="O512" s="519">
        <f t="shared" si="118"/>
        <v>0</v>
      </c>
      <c r="P512" s="506"/>
      <c r="Q512" s="494"/>
      <c r="R512" s="412" t="str">
        <f t="shared" si="119"/>
        <v/>
      </c>
      <c r="S512" s="412" t="str">
        <f t="shared" si="106"/>
        <v/>
      </c>
      <c r="T512" s="427"/>
      <c r="U512" s="429"/>
      <c r="W512" s="6">
        <f>VLOOKUP(A512,'[3]Cartilha Global'!$A:$A,1,FALSE)</f>
        <v>97084</v>
      </c>
    </row>
    <row r="513" spans="1:23" ht="12" hidden="1" thickBot="1" x14ac:dyDescent="0.25">
      <c r="A513" s="522" t="s">
        <v>190</v>
      </c>
      <c r="B513" s="512"/>
      <c r="C513" s="513" t="s">
        <v>2021</v>
      </c>
      <c r="D513" s="498">
        <v>0</v>
      </c>
      <c r="E513" s="499"/>
      <c r="F513" s="500">
        <f t="shared" si="113"/>
        <v>0</v>
      </c>
      <c r="G513" s="549"/>
      <c r="H513" s="550"/>
      <c r="I513" s="551"/>
      <c r="J513" s="552"/>
      <c r="K513" s="504"/>
      <c r="L513" s="553"/>
      <c r="M513" s="554"/>
      <c r="N513" s="551"/>
      <c r="O513" s="552"/>
      <c r="P513" s="506"/>
      <c r="Q513" s="494" t="str">
        <f>IF(OR(SUM(J515:J764)&gt;0,SUM(O515:O764)&gt;0),"xx","")</f>
        <v/>
      </c>
      <c r="R513" s="412" t="str">
        <f t="shared" si="119"/>
        <v/>
      </c>
      <c r="S513" s="412" t="str">
        <f t="shared" si="106"/>
        <v/>
      </c>
      <c r="T513" s="427"/>
      <c r="U513" s="429"/>
      <c r="W513" s="6" t="str">
        <f>VLOOKUP(A513,'[3]Cartilha Global'!$A:$A,1,FALSE)</f>
        <v>2.2</v>
      </c>
    </row>
    <row r="514" spans="1:23" ht="12" hidden="1" thickBot="1" x14ac:dyDescent="0.25">
      <c r="A514" s="522" t="s">
        <v>2022</v>
      </c>
      <c r="B514" s="512"/>
      <c r="C514" s="513" t="s">
        <v>203</v>
      </c>
      <c r="D514" s="498">
        <v>0</v>
      </c>
      <c r="E514" s="499"/>
      <c r="F514" s="500">
        <f t="shared" si="113"/>
        <v>0</v>
      </c>
      <c r="G514" s="549"/>
      <c r="H514" s="550"/>
      <c r="I514" s="551"/>
      <c r="J514" s="552"/>
      <c r="K514" s="504"/>
      <c r="L514" s="553"/>
      <c r="M514" s="554"/>
      <c r="N514" s="551"/>
      <c r="O514" s="552"/>
      <c r="P514" s="506"/>
      <c r="Q514" s="494" t="str">
        <f>IF(OR(SUM(J516:J649)&gt;0,SUM(O516:O649)&gt;0),"xx","")</f>
        <v/>
      </c>
      <c r="R514" s="412" t="str">
        <f t="shared" si="119"/>
        <v/>
      </c>
      <c r="S514" s="412" t="str">
        <f t="shared" si="106"/>
        <v/>
      </c>
      <c r="T514" s="427"/>
      <c r="U514" s="429"/>
      <c r="W514" s="6" t="str">
        <f>VLOOKUP(A514,'[3]Cartilha Global'!$A:$A,1,FALSE)</f>
        <v>2.2.1</v>
      </c>
    </row>
    <row r="515" spans="1:23" ht="12" hidden="1" thickBot="1" x14ac:dyDescent="0.25">
      <c r="A515" s="522" t="s">
        <v>2023</v>
      </c>
      <c r="B515" s="512"/>
      <c r="C515" s="513" t="s">
        <v>618</v>
      </c>
      <c r="D515" s="498">
        <v>0</v>
      </c>
      <c r="E515" s="499"/>
      <c r="F515" s="500">
        <f t="shared" si="113"/>
        <v>0</v>
      </c>
      <c r="G515" s="549"/>
      <c r="H515" s="550"/>
      <c r="I515" s="551"/>
      <c r="J515" s="552"/>
      <c r="K515" s="504"/>
      <c r="L515" s="553"/>
      <c r="M515" s="554"/>
      <c r="N515" s="551"/>
      <c r="O515" s="552"/>
      <c r="P515" s="506"/>
      <c r="Q515" s="494" t="str">
        <f>IF(OR(SUM(J516:J523)&gt;0,SUM(O516:O523)&gt;0),"xx","")</f>
        <v/>
      </c>
      <c r="R515" s="412" t="str">
        <f t="shared" si="119"/>
        <v/>
      </c>
      <c r="S515" s="412" t="str">
        <f t="shared" si="106"/>
        <v/>
      </c>
      <c r="T515" s="427"/>
      <c r="U515" s="429"/>
      <c r="W515" s="6" t="str">
        <f>VLOOKUP(A515,'[3]Cartilha Global'!$A:$A,1,FALSE)</f>
        <v>2.2.1.1</v>
      </c>
    </row>
    <row r="516" spans="1:23" ht="23.25" hidden="1" thickBot="1" x14ac:dyDescent="0.25">
      <c r="A516" s="522">
        <v>95427</v>
      </c>
      <c r="B516" s="512" t="s">
        <v>3144</v>
      </c>
      <c r="C516" s="513" t="s">
        <v>4442</v>
      </c>
      <c r="D516" s="498" t="s">
        <v>6928</v>
      </c>
      <c r="E516" s="499">
        <v>0.72</v>
      </c>
      <c r="F516" s="500">
        <f t="shared" si="113"/>
        <v>0.89</v>
      </c>
      <c r="G516" s="527"/>
      <c r="H516" s="518"/>
      <c r="I516" s="517">
        <f t="shared" ref="I516:I523" si="120">IF(ISBLANK(E516),0,ROUND(F516*G516,2))</f>
        <v>0</v>
      </c>
      <c r="J516" s="517">
        <f t="shared" ref="J516:J523" si="121">IF(ISBLANK(G516),0,ROUND(G516*H516,2))</f>
        <v>0</v>
      </c>
      <c r="K516" s="504"/>
      <c r="L516" s="518">
        <f t="shared" ref="L516:M523" si="122">G516</f>
        <v>0</v>
      </c>
      <c r="M516" s="518">
        <f t="shared" si="122"/>
        <v>0</v>
      </c>
      <c r="N516" s="519">
        <f t="shared" ref="N516:N523" si="123">IF(ISBLANK(E516),0,ROUND(F516*L516,2))</f>
        <v>0</v>
      </c>
      <c r="O516" s="519">
        <f t="shared" ref="O516:O523" si="124">IF(ISBLANK(L516),0,ROUND(L516*M516,2))</f>
        <v>0</v>
      </c>
      <c r="P516" s="506"/>
      <c r="Q516" s="520"/>
      <c r="R516" s="412" t="str">
        <f t="shared" si="119"/>
        <v/>
      </c>
      <c r="S516" s="412" t="str">
        <f t="shared" si="106"/>
        <v/>
      </c>
      <c r="T516" s="427"/>
      <c r="U516" s="429"/>
      <c r="W516" s="6">
        <f>VLOOKUP(A516,'[3]Cartilha Global'!$A:$A,1,FALSE)</f>
        <v>95427</v>
      </c>
    </row>
    <row r="517" spans="1:23" ht="23.25" hidden="1" thickBot="1" x14ac:dyDescent="0.25">
      <c r="A517" s="522">
        <v>95877</v>
      </c>
      <c r="B517" s="512" t="s">
        <v>3144</v>
      </c>
      <c r="C517" s="513" t="s">
        <v>4455</v>
      </c>
      <c r="D517" s="498" t="s">
        <v>6928</v>
      </c>
      <c r="E517" s="499">
        <v>1.75</v>
      </c>
      <c r="F517" s="500">
        <f t="shared" si="113"/>
        <v>2.17</v>
      </c>
      <c r="G517" s="527"/>
      <c r="H517" s="518"/>
      <c r="I517" s="517">
        <f t="shared" si="120"/>
        <v>0</v>
      </c>
      <c r="J517" s="517">
        <f t="shared" si="121"/>
        <v>0</v>
      </c>
      <c r="K517" s="504"/>
      <c r="L517" s="518">
        <f t="shared" si="122"/>
        <v>0</v>
      </c>
      <c r="M517" s="518">
        <f t="shared" si="122"/>
        <v>0</v>
      </c>
      <c r="N517" s="519">
        <f t="shared" si="123"/>
        <v>0</v>
      </c>
      <c r="O517" s="519">
        <f t="shared" si="124"/>
        <v>0</v>
      </c>
      <c r="P517" s="506"/>
      <c r="Q517" s="520"/>
      <c r="R517" s="412" t="str">
        <f t="shared" si="119"/>
        <v/>
      </c>
      <c r="S517" s="412" t="str">
        <f t="shared" si="106"/>
        <v/>
      </c>
      <c r="T517" s="427"/>
      <c r="U517" s="429"/>
      <c r="W517" s="6">
        <f>VLOOKUP(A517,'[3]Cartilha Global'!$A:$A,1,FALSE)</f>
        <v>95877</v>
      </c>
    </row>
    <row r="518" spans="1:23" ht="23.25" hidden="1" thickBot="1" x14ac:dyDescent="0.25">
      <c r="A518" s="522">
        <v>95426</v>
      </c>
      <c r="B518" s="512" t="s">
        <v>3144</v>
      </c>
      <c r="C518" s="513" t="s">
        <v>4443</v>
      </c>
      <c r="D518" s="498" t="s">
        <v>6928</v>
      </c>
      <c r="E518" s="499">
        <v>1.9</v>
      </c>
      <c r="F518" s="500">
        <f t="shared" si="113"/>
        <v>2.35</v>
      </c>
      <c r="G518" s="527"/>
      <c r="H518" s="518"/>
      <c r="I518" s="517">
        <f t="shared" si="120"/>
        <v>0</v>
      </c>
      <c r="J518" s="517">
        <f t="shared" si="121"/>
        <v>0</v>
      </c>
      <c r="K518" s="504"/>
      <c r="L518" s="518">
        <f t="shared" si="122"/>
        <v>0</v>
      </c>
      <c r="M518" s="518">
        <f t="shared" si="122"/>
        <v>0</v>
      </c>
      <c r="N518" s="519">
        <f t="shared" si="123"/>
        <v>0</v>
      </c>
      <c r="O518" s="519">
        <f t="shared" si="124"/>
        <v>0</v>
      </c>
      <c r="P518" s="506"/>
      <c r="Q518" s="520"/>
      <c r="R518" s="412" t="str">
        <f t="shared" si="119"/>
        <v/>
      </c>
      <c r="S518" s="412" t="str">
        <f t="shared" si="106"/>
        <v/>
      </c>
      <c r="T518" s="427"/>
      <c r="U518" s="429"/>
      <c r="W518" s="6">
        <f>VLOOKUP(A518,'[3]Cartilha Global'!$A:$A,1,FALSE)</f>
        <v>95426</v>
      </c>
    </row>
    <row r="519" spans="1:23" ht="23.25" hidden="1" thickBot="1" x14ac:dyDescent="0.25">
      <c r="A519" s="522">
        <v>95425</v>
      </c>
      <c r="B519" s="512" t="s">
        <v>3144</v>
      </c>
      <c r="C519" s="513" t="s">
        <v>4444</v>
      </c>
      <c r="D519" s="498" t="s">
        <v>6928</v>
      </c>
      <c r="E519" s="499">
        <v>2.2200000000000002</v>
      </c>
      <c r="F519" s="500">
        <f t="shared" si="113"/>
        <v>2.75</v>
      </c>
      <c r="G519" s="527"/>
      <c r="H519" s="518"/>
      <c r="I519" s="517">
        <f t="shared" si="120"/>
        <v>0</v>
      </c>
      <c r="J519" s="517">
        <f t="shared" si="121"/>
        <v>0</v>
      </c>
      <c r="K519" s="504"/>
      <c r="L519" s="518">
        <f t="shared" si="122"/>
        <v>0</v>
      </c>
      <c r="M519" s="518">
        <f t="shared" si="122"/>
        <v>0</v>
      </c>
      <c r="N519" s="519">
        <f t="shared" si="123"/>
        <v>0</v>
      </c>
      <c r="O519" s="519">
        <f t="shared" si="124"/>
        <v>0</v>
      </c>
      <c r="P519" s="506"/>
      <c r="Q519" s="520"/>
      <c r="R519" s="412" t="str">
        <f t="shared" si="119"/>
        <v/>
      </c>
      <c r="S519" s="412" t="str">
        <f t="shared" si="106"/>
        <v/>
      </c>
      <c r="T519" s="427"/>
      <c r="U519" s="429"/>
      <c r="W519" s="6">
        <f>VLOOKUP(A519,'[3]Cartilha Global'!$A:$A,1,FALSE)</f>
        <v>95425</v>
      </c>
    </row>
    <row r="520" spans="1:23" ht="23.25" hidden="1" thickBot="1" x14ac:dyDescent="0.25">
      <c r="A520" s="522">
        <v>95430</v>
      </c>
      <c r="B520" s="512" t="s">
        <v>3144</v>
      </c>
      <c r="C520" s="513" t="s">
        <v>4445</v>
      </c>
      <c r="D520" s="498" t="s">
        <v>6929</v>
      </c>
      <c r="E520" s="499">
        <v>0.45</v>
      </c>
      <c r="F520" s="500">
        <f t="shared" si="113"/>
        <v>0.56000000000000005</v>
      </c>
      <c r="G520" s="527"/>
      <c r="H520" s="518"/>
      <c r="I520" s="517">
        <f t="shared" si="120"/>
        <v>0</v>
      </c>
      <c r="J520" s="517">
        <f t="shared" si="121"/>
        <v>0</v>
      </c>
      <c r="K520" s="504"/>
      <c r="L520" s="518">
        <f t="shared" si="122"/>
        <v>0</v>
      </c>
      <c r="M520" s="518">
        <f t="shared" si="122"/>
        <v>0</v>
      </c>
      <c r="N520" s="519">
        <f t="shared" si="123"/>
        <v>0</v>
      </c>
      <c r="O520" s="519">
        <f t="shared" si="124"/>
        <v>0</v>
      </c>
      <c r="P520" s="506"/>
      <c r="Q520" s="520"/>
      <c r="R520" s="412" t="str">
        <f t="shared" si="119"/>
        <v/>
      </c>
      <c r="S520" s="412" t="str">
        <f t="shared" si="106"/>
        <v/>
      </c>
      <c r="T520" s="427"/>
      <c r="U520" s="429"/>
      <c r="W520" s="6">
        <f>VLOOKUP(A520,'[3]Cartilha Global'!$A:$A,1,FALSE)</f>
        <v>95430</v>
      </c>
    </row>
    <row r="521" spans="1:23" ht="23.25" hidden="1" thickBot="1" x14ac:dyDescent="0.25">
      <c r="A521" s="522">
        <v>95880</v>
      </c>
      <c r="B521" s="512" t="s">
        <v>3144</v>
      </c>
      <c r="C521" s="513" t="s">
        <v>4446</v>
      </c>
      <c r="D521" s="498" t="s">
        <v>6929</v>
      </c>
      <c r="E521" s="499">
        <v>1.17</v>
      </c>
      <c r="F521" s="500">
        <f t="shared" si="113"/>
        <v>1.45</v>
      </c>
      <c r="G521" s="527"/>
      <c r="H521" s="518"/>
      <c r="I521" s="517">
        <f t="shared" si="120"/>
        <v>0</v>
      </c>
      <c r="J521" s="517">
        <f t="shared" si="121"/>
        <v>0</v>
      </c>
      <c r="K521" s="504"/>
      <c r="L521" s="518">
        <f t="shared" si="122"/>
        <v>0</v>
      </c>
      <c r="M521" s="518">
        <f t="shared" si="122"/>
        <v>0</v>
      </c>
      <c r="N521" s="519">
        <f t="shared" si="123"/>
        <v>0</v>
      </c>
      <c r="O521" s="519">
        <f t="shared" si="124"/>
        <v>0</v>
      </c>
      <c r="P521" s="506"/>
      <c r="Q521" s="520"/>
      <c r="R521" s="412" t="str">
        <f t="shared" si="119"/>
        <v/>
      </c>
      <c r="S521" s="412" t="str">
        <f t="shared" si="106"/>
        <v/>
      </c>
      <c r="T521" s="427"/>
      <c r="U521" s="429"/>
      <c r="W521" s="6">
        <f>VLOOKUP(A521,'[3]Cartilha Global'!$A:$A,1,FALSE)</f>
        <v>95880</v>
      </c>
    </row>
    <row r="522" spans="1:23" ht="23.25" hidden="1" thickBot="1" x14ac:dyDescent="0.25">
      <c r="A522" s="522">
        <v>95429</v>
      </c>
      <c r="B522" s="512" t="s">
        <v>3144</v>
      </c>
      <c r="C522" s="513" t="s">
        <v>4447</v>
      </c>
      <c r="D522" s="498" t="s">
        <v>6929</v>
      </c>
      <c r="E522" s="499">
        <v>1.29</v>
      </c>
      <c r="F522" s="500">
        <f t="shared" si="113"/>
        <v>1.6</v>
      </c>
      <c r="G522" s="527"/>
      <c r="H522" s="518"/>
      <c r="I522" s="517">
        <f t="shared" si="120"/>
        <v>0</v>
      </c>
      <c r="J522" s="517">
        <f t="shared" si="121"/>
        <v>0</v>
      </c>
      <c r="K522" s="504"/>
      <c r="L522" s="518">
        <f t="shared" si="122"/>
        <v>0</v>
      </c>
      <c r="M522" s="518">
        <f t="shared" si="122"/>
        <v>0</v>
      </c>
      <c r="N522" s="519">
        <f t="shared" si="123"/>
        <v>0</v>
      </c>
      <c r="O522" s="519">
        <f t="shared" si="124"/>
        <v>0</v>
      </c>
      <c r="P522" s="506"/>
      <c r="Q522" s="520"/>
      <c r="R522" s="412" t="str">
        <f t="shared" si="119"/>
        <v/>
      </c>
      <c r="S522" s="412" t="str">
        <f t="shared" si="106"/>
        <v/>
      </c>
      <c r="T522" s="427"/>
      <c r="U522" s="429"/>
      <c r="W522" s="6">
        <f>VLOOKUP(A522,'[3]Cartilha Global'!$A:$A,1,FALSE)</f>
        <v>95429</v>
      </c>
    </row>
    <row r="523" spans="1:23" ht="23.25" hidden="1" thickBot="1" x14ac:dyDescent="0.25">
      <c r="A523" s="522">
        <v>95428</v>
      </c>
      <c r="B523" s="512" t="s">
        <v>3144</v>
      </c>
      <c r="C523" s="513" t="s">
        <v>4448</v>
      </c>
      <c r="D523" s="498" t="s">
        <v>6929</v>
      </c>
      <c r="E523" s="499">
        <v>1.48</v>
      </c>
      <c r="F523" s="500">
        <f t="shared" si="113"/>
        <v>1.83</v>
      </c>
      <c r="G523" s="527"/>
      <c r="H523" s="518"/>
      <c r="I523" s="517">
        <f t="shared" si="120"/>
        <v>0</v>
      </c>
      <c r="J523" s="517">
        <f t="shared" si="121"/>
        <v>0</v>
      </c>
      <c r="K523" s="504"/>
      <c r="L523" s="518">
        <f t="shared" si="122"/>
        <v>0</v>
      </c>
      <c r="M523" s="518">
        <f t="shared" si="122"/>
        <v>0</v>
      </c>
      <c r="N523" s="519">
        <f t="shared" si="123"/>
        <v>0</v>
      </c>
      <c r="O523" s="519">
        <f t="shared" si="124"/>
        <v>0</v>
      </c>
      <c r="P523" s="506"/>
      <c r="Q523" s="520"/>
      <c r="R523" s="412" t="str">
        <f t="shared" si="119"/>
        <v/>
      </c>
      <c r="S523" s="412" t="str">
        <f t="shared" si="106"/>
        <v/>
      </c>
      <c r="T523" s="427"/>
      <c r="U523" s="429"/>
      <c r="W523" s="6">
        <f>VLOOKUP(A523,'[3]Cartilha Global'!$A:$A,1,FALSE)</f>
        <v>95428</v>
      </c>
    </row>
    <row r="524" spans="1:23" ht="12" hidden="1" thickBot="1" x14ac:dyDescent="0.25">
      <c r="A524" s="522" t="s">
        <v>2024</v>
      </c>
      <c r="B524" s="512"/>
      <c r="C524" s="513" t="s">
        <v>620</v>
      </c>
      <c r="D524" s="498">
        <v>0</v>
      </c>
      <c r="E524" s="499"/>
      <c r="F524" s="500">
        <f t="shared" si="113"/>
        <v>0</v>
      </c>
      <c r="G524" s="549"/>
      <c r="H524" s="550"/>
      <c r="I524" s="551"/>
      <c r="J524" s="552"/>
      <c r="K524" s="504"/>
      <c r="L524" s="553"/>
      <c r="M524" s="554"/>
      <c r="N524" s="551"/>
      <c r="O524" s="552"/>
      <c r="P524" s="506"/>
      <c r="Q524" s="494" t="str">
        <f>IF(OR(SUM(J525:J540)&gt;0,SUM(O525:O540)&gt;0),"xx","")</f>
        <v/>
      </c>
      <c r="R524" s="412" t="str">
        <f t="shared" si="119"/>
        <v/>
      </c>
      <c r="S524" s="412" t="str">
        <f t="shared" si="106"/>
        <v/>
      </c>
      <c r="T524" s="427"/>
      <c r="U524" s="429"/>
      <c r="W524" s="6" t="str">
        <f>VLOOKUP(A524,'[3]Cartilha Global'!$A:$A,1,FALSE)</f>
        <v>2.2.1.2</v>
      </c>
    </row>
    <row r="525" spans="1:23" ht="23.25" hidden="1" thickBot="1" x14ac:dyDescent="0.25">
      <c r="A525" s="522">
        <v>93593</v>
      </c>
      <c r="B525" s="512" t="s">
        <v>3144</v>
      </c>
      <c r="C525" s="513" t="s">
        <v>4449</v>
      </c>
      <c r="D525" s="498" t="s">
        <v>6928</v>
      </c>
      <c r="E525" s="499">
        <v>0.81</v>
      </c>
      <c r="F525" s="500">
        <f t="shared" si="113"/>
        <v>1</v>
      </c>
      <c r="G525" s="527"/>
      <c r="H525" s="518"/>
      <c r="I525" s="517">
        <f>IF(ISBLANK(E525),0,ROUND(F525*G525,2))</f>
        <v>0</v>
      </c>
      <c r="J525" s="517">
        <f>IF(ISBLANK(G525),0,ROUND(G525*H525,2))</f>
        <v>0</v>
      </c>
      <c r="K525" s="504"/>
      <c r="L525" s="518">
        <f>G525</f>
        <v>0</v>
      </c>
      <c r="M525" s="518">
        <f>H525</f>
        <v>0</v>
      </c>
      <c r="N525" s="519">
        <f>IF(ISBLANK(E525),0,ROUND(F525*L525,2))</f>
        <v>0</v>
      </c>
      <c r="O525" s="519">
        <f>IF(ISBLANK(L525),0,ROUND(L525*M525,2))</f>
        <v>0</v>
      </c>
      <c r="P525" s="506"/>
      <c r="Q525" s="494"/>
      <c r="R525" s="412" t="str">
        <f t="shared" si="119"/>
        <v/>
      </c>
      <c r="S525" s="412" t="str">
        <f t="shared" si="106"/>
        <v/>
      </c>
      <c r="T525" s="427"/>
      <c r="U525" s="429"/>
      <c r="W525" s="6">
        <f>VLOOKUP(A525,'[3]Cartilha Global'!$A:$A,1,FALSE)</f>
        <v>93593</v>
      </c>
    </row>
    <row r="526" spans="1:23" ht="23.25" hidden="1" thickBot="1" x14ac:dyDescent="0.25">
      <c r="A526" s="522">
        <v>100937</v>
      </c>
      <c r="B526" s="512" t="s">
        <v>3144</v>
      </c>
      <c r="C526" s="513" t="s">
        <v>5200</v>
      </c>
      <c r="D526" s="498" t="s">
        <v>6928</v>
      </c>
      <c r="E526" s="499">
        <v>8.16</v>
      </c>
      <c r="F526" s="500">
        <f t="shared" si="113"/>
        <v>10.11</v>
      </c>
      <c r="G526" s="527"/>
      <c r="H526" s="518"/>
      <c r="I526" s="517">
        <f t="shared" ref="I526:I540" si="125">IF(ISBLANK(E526),0,ROUND(F526*G526,2))</f>
        <v>0</v>
      </c>
      <c r="J526" s="517">
        <f t="shared" ref="J526:J540" si="126">IF(ISBLANK(G526),0,ROUND(G526*H526,2))</f>
        <v>0</v>
      </c>
      <c r="K526" s="504"/>
      <c r="L526" s="518">
        <f t="shared" ref="L526:M540" si="127">G526</f>
        <v>0</v>
      </c>
      <c r="M526" s="518">
        <f t="shared" si="127"/>
        <v>0</v>
      </c>
      <c r="N526" s="519">
        <f t="shared" ref="N526:N540" si="128">IF(ISBLANK(E526),0,ROUND(F526*L526,2))</f>
        <v>0</v>
      </c>
      <c r="O526" s="519">
        <f t="shared" ref="O526:O540" si="129">IF(ISBLANK(L526),0,ROUND(L526*M526,2))</f>
        <v>0</v>
      </c>
      <c r="P526" s="506"/>
      <c r="Q526" s="520"/>
      <c r="R526" s="412" t="str">
        <f t="shared" si="119"/>
        <v/>
      </c>
      <c r="S526" s="412" t="str">
        <f t="shared" si="106"/>
        <v/>
      </c>
      <c r="T526" s="427"/>
      <c r="U526" s="429"/>
      <c r="W526" s="6">
        <f>VLOOKUP(A526,'[3]Cartilha Global'!$A:$A,1,FALSE)</f>
        <v>100937</v>
      </c>
    </row>
    <row r="527" spans="1:23" ht="23.25" hidden="1" thickBot="1" x14ac:dyDescent="0.25">
      <c r="A527" s="522">
        <v>100938</v>
      </c>
      <c r="B527" s="512" t="s">
        <v>3144</v>
      </c>
      <c r="C527" s="513" t="s">
        <v>5201</v>
      </c>
      <c r="D527" s="498" t="s">
        <v>6928</v>
      </c>
      <c r="E527" s="499">
        <v>7.07</v>
      </c>
      <c r="F527" s="500">
        <f t="shared" si="113"/>
        <v>8.76</v>
      </c>
      <c r="G527" s="527"/>
      <c r="H527" s="518"/>
      <c r="I527" s="517">
        <f t="shared" si="125"/>
        <v>0</v>
      </c>
      <c r="J527" s="517">
        <f t="shared" si="126"/>
        <v>0</v>
      </c>
      <c r="K527" s="504"/>
      <c r="L527" s="518">
        <f t="shared" si="127"/>
        <v>0</v>
      </c>
      <c r="M527" s="518">
        <f t="shared" si="127"/>
        <v>0</v>
      </c>
      <c r="N527" s="519">
        <f t="shared" si="128"/>
        <v>0</v>
      </c>
      <c r="O527" s="519">
        <f t="shared" si="129"/>
        <v>0</v>
      </c>
      <c r="P527" s="506"/>
      <c r="Q527" s="520"/>
      <c r="R527" s="412" t="str">
        <f t="shared" si="119"/>
        <v/>
      </c>
      <c r="S527" s="412" t="str">
        <f t="shared" si="106"/>
        <v/>
      </c>
      <c r="T527" s="427"/>
      <c r="U527" s="429"/>
      <c r="W527" s="6">
        <f>VLOOKUP(A527,'[3]Cartilha Global'!$A:$A,1,FALSE)</f>
        <v>100938</v>
      </c>
    </row>
    <row r="528" spans="1:23" ht="23.25" hidden="1" thickBot="1" x14ac:dyDescent="0.25">
      <c r="A528" s="522">
        <v>100939</v>
      </c>
      <c r="B528" s="512" t="s">
        <v>3144</v>
      </c>
      <c r="C528" s="513" t="s">
        <v>5202</v>
      </c>
      <c r="D528" s="498" t="s">
        <v>6928</v>
      </c>
      <c r="E528" s="499">
        <v>6.14</v>
      </c>
      <c r="F528" s="500">
        <f t="shared" si="113"/>
        <v>7.6</v>
      </c>
      <c r="G528" s="527"/>
      <c r="H528" s="518"/>
      <c r="I528" s="517">
        <f t="shared" si="125"/>
        <v>0</v>
      </c>
      <c r="J528" s="517">
        <f t="shared" si="126"/>
        <v>0</v>
      </c>
      <c r="K528" s="504"/>
      <c r="L528" s="518">
        <f t="shared" si="127"/>
        <v>0</v>
      </c>
      <c r="M528" s="518">
        <f t="shared" si="127"/>
        <v>0</v>
      </c>
      <c r="N528" s="519">
        <f t="shared" si="128"/>
        <v>0</v>
      </c>
      <c r="O528" s="519">
        <f t="shared" si="129"/>
        <v>0</v>
      </c>
      <c r="P528" s="506"/>
      <c r="Q528" s="520"/>
      <c r="R528" s="412" t="str">
        <f t="shared" si="119"/>
        <v/>
      </c>
      <c r="S528" s="412" t="str">
        <f t="shared" si="106"/>
        <v/>
      </c>
      <c r="T528" s="427"/>
      <c r="U528" s="429"/>
      <c r="W528" s="6">
        <f>VLOOKUP(A528,'[3]Cartilha Global'!$A:$A,1,FALSE)</f>
        <v>100939</v>
      </c>
    </row>
    <row r="529" spans="1:23" ht="23.25" hidden="1" thickBot="1" x14ac:dyDescent="0.25">
      <c r="A529" s="522">
        <v>100940</v>
      </c>
      <c r="B529" s="512" t="s">
        <v>3144</v>
      </c>
      <c r="C529" s="513" t="s">
        <v>5203</v>
      </c>
      <c r="D529" s="498" t="s">
        <v>6928</v>
      </c>
      <c r="E529" s="499">
        <v>5.31</v>
      </c>
      <c r="F529" s="500">
        <f t="shared" si="113"/>
        <v>6.58</v>
      </c>
      <c r="G529" s="527"/>
      <c r="H529" s="518"/>
      <c r="I529" s="517">
        <f t="shared" si="125"/>
        <v>0</v>
      </c>
      <c r="J529" s="517">
        <f t="shared" si="126"/>
        <v>0</v>
      </c>
      <c r="K529" s="504"/>
      <c r="L529" s="518">
        <f t="shared" si="127"/>
        <v>0</v>
      </c>
      <c r="M529" s="518">
        <f t="shared" si="127"/>
        <v>0</v>
      </c>
      <c r="N529" s="519">
        <f t="shared" si="128"/>
        <v>0</v>
      </c>
      <c r="O529" s="519">
        <f t="shared" si="129"/>
        <v>0</v>
      </c>
      <c r="P529" s="506"/>
      <c r="Q529" s="520"/>
      <c r="R529" s="412" t="str">
        <f t="shared" si="119"/>
        <v/>
      </c>
      <c r="S529" s="412" t="str">
        <f t="shared" si="106"/>
        <v/>
      </c>
      <c r="T529" s="427"/>
      <c r="U529" s="429"/>
      <c r="W529" s="6">
        <f>VLOOKUP(A529,'[3]Cartilha Global'!$A:$A,1,FALSE)</f>
        <v>100940</v>
      </c>
    </row>
    <row r="530" spans="1:23" ht="23.25" hidden="1" thickBot="1" x14ac:dyDescent="0.25">
      <c r="A530" s="522">
        <v>100941</v>
      </c>
      <c r="B530" s="512" t="s">
        <v>3144</v>
      </c>
      <c r="C530" s="513" t="s">
        <v>5204</v>
      </c>
      <c r="D530" s="498" t="s">
        <v>6929</v>
      </c>
      <c r="E530" s="499">
        <v>5.44</v>
      </c>
      <c r="F530" s="500">
        <f t="shared" si="113"/>
        <v>6.74</v>
      </c>
      <c r="G530" s="527"/>
      <c r="H530" s="518"/>
      <c r="I530" s="517">
        <f t="shared" si="125"/>
        <v>0</v>
      </c>
      <c r="J530" s="517">
        <f t="shared" si="126"/>
        <v>0</v>
      </c>
      <c r="K530" s="504"/>
      <c r="L530" s="518">
        <f t="shared" si="127"/>
        <v>0</v>
      </c>
      <c r="M530" s="518">
        <f t="shared" si="127"/>
        <v>0</v>
      </c>
      <c r="N530" s="519">
        <f t="shared" si="128"/>
        <v>0</v>
      </c>
      <c r="O530" s="519">
        <f t="shared" si="129"/>
        <v>0</v>
      </c>
      <c r="P530" s="506"/>
      <c r="Q530" s="520"/>
      <c r="R530" s="412" t="str">
        <f t="shared" si="119"/>
        <v/>
      </c>
      <c r="S530" s="412" t="str">
        <f t="shared" si="106"/>
        <v/>
      </c>
      <c r="T530" s="427"/>
      <c r="U530" s="429"/>
      <c r="W530" s="6">
        <f>VLOOKUP(A530,'[3]Cartilha Global'!$A:$A,1,FALSE)</f>
        <v>100941</v>
      </c>
    </row>
    <row r="531" spans="1:23" ht="23.25" hidden="1" thickBot="1" x14ac:dyDescent="0.25">
      <c r="A531" s="522">
        <v>100942</v>
      </c>
      <c r="B531" s="512" t="s">
        <v>3144</v>
      </c>
      <c r="C531" s="513" t="s">
        <v>5205</v>
      </c>
      <c r="D531" s="498" t="s">
        <v>6929</v>
      </c>
      <c r="E531" s="499">
        <v>4.71</v>
      </c>
      <c r="F531" s="500">
        <f t="shared" si="113"/>
        <v>5.83</v>
      </c>
      <c r="G531" s="527"/>
      <c r="H531" s="518"/>
      <c r="I531" s="517">
        <f t="shared" si="125"/>
        <v>0</v>
      </c>
      <c r="J531" s="517">
        <f t="shared" si="126"/>
        <v>0</v>
      </c>
      <c r="K531" s="504"/>
      <c r="L531" s="518">
        <f t="shared" si="127"/>
        <v>0</v>
      </c>
      <c r="M531" s="518">
        <f t="shared" si="127"/>
        <v>0</v>
      </c>
      <c r="N531" s="519">
        <f t="shared" si="128"/>
        <v>0</v>
      </c>
      <c r="O531" s="519">
        <f t="shared" si="129"/>
        <v>0</v>
      </c>
      <c r="P531" s="506"/>
      <c r="Q531" s="520"/>
      <c r="R531" s="412" t="str">
        <f t="shared" si="119"/>
        <v/>
      </c>
      <c r="S531" s="412" t="str">
        <f t="shared" si="106"/>
        <v/>
      </c>
      <c r="T531" s="427"/>
      <c r="U531" s="429"/>
      <c r="W531" s="6">
        <f>VLOOKUP(A531,'[3]Cartilha Global'!$A:$A,1,FALSE)</f>
        <v>100942</v>
      </c>
    </row>
    <row r="532" spans="1:23" ht="23.25" hidden="1" thickBot="1" x14ac:dyDescent="0.25">
      <c r="A532" s="522">
        <v>100943</v>
      </c>
      <c r="B532" s="512" t="s">
        <v>3144</v>
      </c>
      <c r="C532" s="513" t="s">
        <v>5206</v>
      </c>
      <c r="D532" s="498" t="s">
        <v>6929</v>
      </c>
      <c r="E532" s="499">
        <v>4.08</v>
      </c>
      <c r="F532" s="500">
        <f t="shared" si="113"/>
        <v>5.05</v>
      </c>
      <c r="G532" s="527"/>
      <c r="H532" s="518"/>
      <c r="I532" s="517">
        <f t="shared" si="125"/>
        <v>0</v>
      </c>
      <c r="J532" s="517">
        <f t="shared" si="126"/>
        <v>0</v>
      </c>
      <c r="K532" s="504"/>
      <c r="L532" s="518">
        <f t="shared" si="127"/>
        <v>0</v>
      </c>
      <c r="M532" s="518">
        <f t="shared" si="127"/>
        <v>0</v>
      </c>
      <c r="N532" s="519">
        <f t="shared" si="128"/>
        <v>0</v>
      </c>
      <c r="O532" s="519">
        <f t="shared" si="129"/>
        <v>0</v>
      </c>
      <c r="P532" s="506"/>
      <c r="Q532" s="520"/>
      <c r="R532" s="412" t="str">
        <f t="shared" si="119"/>
        <v/>
      </c>
      <c r="S532" s="412" t="str">
        <f t="shared" si="106"/>
        <v/>
      </c>
      <c r="T532" s="427"/>
      <c r="U532" s="429"/>
      <c r="W532" s="6">
        <f>VLOOKUP(A532,'[3]Cartilha Global'!$A:$A,1,FALSE)</f>
        <v>100943</v>
      </c>
    </row>
    <row r="533" spans="1:23" ht="23.25" hidden="1" thickBot="1" x14ac:dyDescent="0.25">
      <c r="A533" s="522">
        <v>100944</v>
      </c>
      <c r="B533" s="512" t="s">
        <v>3144</v>
      </c>
      <c r="C533" s="513" t="s">
        <v>5207</v>
      </c>
      <c r="D533" s="498" t="s">
        <v>6929</v>
      </c>
      <c r="E533" s="499">
        <v>3.55</v>
      </c>
      <c r="F533" s="500">
        <f t="shared" si="113"/>
        <v>4.4000000000000004</v>
      </c>
      <c r="G533" s="527"/>
      <c r="H533" s="518"/>
      <c r="I533" s="517">
        <f t="shared" si="125"/>
        <v>0</v>
      </c>
      <c r="J533" s="517">
        <f t="shared" si="126"/>
        <v>0</v>
      </c>
      <c r="K533" s="504"/>
      <c r="L533" s="518">
        <f t="shared" si="127"/>
        <v>0</v>
      </c>
      <c r="M533" s="518">
        <f t="shared" si="127"/>
        <v>0</v>
      </c>
      <c r="N533" s="519">
        <f t="shared" si="128"/>
        <v>0</v>
      </c>
      <c r="O533" s="519">
        <f t="shared" si="129"/>
        <v>0</v>
      </c>
      <c r="P533" s="506"/>
      <c r="Q533" s="520"/>
      <c r="R533" s="412" t="str">
        <f t="shared" si="119"/>
        <v/>
      </c>
      <c r="S533" s="412" t="str">
        <f t="shared" si="106"/>
        <v/>
      </c>
      <c r="T533" s="427"/>
      <c r="U533" s="429"/>
      <c r="W533" s="6">
        <f>VLOOKUP(A533,'[3]Cartilha Global'!$A:$A,1,FALSE)</f>
        <v>100944</v>
      </c>
    </row>
    <row r="534" spans="1:23" ht="23.25" hidden="1" thickBot="1" x14ac:dyDescent="0.25">
      <c r="A534" s="522">
        <v>95876</v>
      </c>
      <c r="B534" s="512" t="s">
        <v>3144</v>
      </c>
      <c r="C534" s="513" t="s">
        <v>4450</v>
      </c>
      <c r="D534" s="498" t="s">
        <v>6928</v>
      </c>
      <c r="E534" s="499">
        <v>2.02</v>
      </c>
      <c r="F534" s="500">
        <f t="shared" si="113"/>
        <v>2.5</v>
      </c>
      <c r="G534" s="527"/>
      <c r="H534" s="518"/>
      <c r="I534" s="517">
        <f t="shared" si="125"/>
        <v>0</v>
      </c>
      <c r="J534" s="517">
        <f t="shared" si="126"/>
        <v>0</v>
      </c>
      <c r="K534" s="504"/>
      <c r="L534" s="518">
        <f t="shared" si="127"/>
        <v>0</v>
      </c>
      <c r="M534" s="518">
        <f t="shared" si="127"/>
        <v>0</v>
      </c>
      <c r="N534" s="519">
        <f t="shared" si="128"/>
        <v>0</v>
      </c>
      <c r="O534" s="519">
        <f t="shared" si="129"/>
        <v>0</v>
      </c>
      <c r="P534" s="506"/>
      <c r="Q534" s="520"/>
      <c r="R534" s="412" t="str">
        <f t="shared" si="119"/>
        <v/>
      </c>
      <c r="S534" s="412" t="str">
        <f t="shared" si="106"/>
        <v/>
      </c>
      <c r="T534" s="427"/>
      <c r="U534" s="429"/>
      <c r="W534" s="6">
        <f>VLOOKUP(A534,'[3]Cartilha Global'!$A:$A,1,FALSE)</f>
        <v>95876</v>
      </c>
    </row>
    <row r="535" spans="1:23" ht="23.25" hidden="1" thickBot="1" x14ac:dyDescent="0.25">
      <c r="A535" s="522">
        <v>93592</v>
      </c>
      <c r="B535" s="512" t="s">
        <v>3144</v>
      </c>
      <c r="C535" s="513" t="s">
        <v>4451</v>
      </c>
      <c r="D535" s="498" t="s">
        <v>6928</v>
      </c>
      <c r="E535" s="499">
        <v>2.23</v>
      </c>
      <c r="F535" s="500">
        <f t="shared" si="113"/>
        <v>2.76</v>
      </c>
      <c r="G535" s="527"/>
      <c r="H535" s="518"/>
      <c r="I535" s="517">
        <f t="shared" si="125"/>
        <v>0</v>
      </c>
      <c r="J535" s="517">
        <f t="shared" si="126"/>
        <v>0</v>
      </c>
      <c r="K535" s="504"/>
      <c r="L535" s="518">
        <f t="shared" si="127"/>
        <v>0</v>
      </c>
      <c r="M535" s="518">
        <f t="shared" si="127"/>
        <v>0</v>
      </c>
      <c r="N535" s="519">
        <f t="shared" si="128"/>
        <v>0</v>
      </c>
      <c r="O535" s="519">
        <f t="shared" si="129"/>
        <v>0</v>
      </c>
      <c r="P535" s="506"/>
      <c r="Q535" s="494"/>
      <c r="R535" s="412" t="str">
        <f t="shared" si="119"/>
        <v/>
      </c>
      <c r="S535" s="412" t="str">
        <f t="shared" ref="S535:S598" si="130">IF(Q535="X","x",IF(Q535="xx","x",IF(OR(J535&gt;0,O535&gt;0),"x","")))</f>
        <v/>
      </c>
      <c r="T535" s="427"/>
      <c r="U535" s="429"/>
      <c r="W535" s="6">
        <f>VLOOKUP(A535,'[3]Cartilha Global'!$A:$A,1,FALSE)</f>
        <v>93592</v>
      </c>
    </row>
    <row r="536" spans="1:23" ht="23.25" hidden="1" thickBot="1" x14ac:dyDescent="0.25">
      <c r="A536" s="522">
        <v>93591</v>
      </c>
      <c r="B536" s="512" t="s">
        <v>3144</v>
      </c>
      <c r="C536" s="513" t="s">
        <v>4452</v>
      </c>
      <c r="D536" s="498" t="s">
        <v>6928</v>
      </c>
      <c r="E536" s="499">
        <v>2.56</v>
      </c>
      <c r="F536" s="500">
        <f t="shared" si="113"/>
        <v>3.17</v>
      </c>
      <c r="G536" s="527"/>
      <c r="H536" s="518"/>
      <c r="I536" s="517">
        <f t="shared" si="125"/>
        <v>0</v>
      </c>
      <c r="J536" s="517">
        <f t="shared" si="126"/>
        <v>0</v>
      </c>
      <c r="K536" s="504"/>
      <c r="L536" s="518">
        <f t="shared" si="127"/>
        <v>0</v>
      </c>
      <c r="M536" s="518">
        <f t="shared" si="127"/>
        <v>0</v>
      </c>
      <c r="N536" s="519">
        <f t="shared" si="128"/>
        <v>0</v>
      </c>
      <c r="O536" s="519">
        <f t="shared" si="129"/>
        <v>0</v>
      </c>
      <c r="P536" s="506"/>
      <c r="Q536" s="520"/>
      <c r="R536" s="412" t="str">
        <f t="shared" si="119"/>
        <v/>
      </c>
      <c r="S536" s="412" t="str">
        <f t="shared" si="130"/>
        <v/>
      </c>
      <c r="T536" s="427"/>
      <c r="U536" s="429"/>
      <c r="W536" s="6">
        <f>VLOOKUP(A536,'[3]Cartilha Global'!$A:$A,1,FALSE)</f>
        <v>93591</v>
      </c>
    </row>
    <row r="537" spans="1:23" ht="23.25" hidden="1" thickBot="1" x14ac:dyDescent="0.25">
      <c r="A537" s="522">
        <v>93599</v>
      </c>
      <c r="B537" s="512" t="s">
        <v>3144</v>
      </c>
      <c r="C537" s="513" t="s">
        <v>4453</v>
      </c>
      <c r="D537" s="498" t="s">
        <v>6929</v>
      </c>
      <c r="E537" s="499">
        <v>0.54</v>
      </c>
      <c r="F537" s="500">
        <f t="shared" si="113"/>
        <v>0.67</v>
      </c>
      <c r="G537" s="527"/>
      <c r="H537" s="518"/>
      <c r="I537" s="517">
        <f t="shared" si="125"/>
        <v>0</v>
      </c>
      <c r="J537" s="517">
        <f t="shared" si="126"/>
        <v>0</v>
      </c>
      <c r="K537" s="504"/>
      <c r="L537" s="518">
        <f t="shared" si="127"/>
        <v>0</v>
      </c>
      <c r="M537" s="518">
        <f t="shared" si="127"/>
        <v>0</v>
      </c>
      <c r="N537" s="519">
        <f t="shared" si="128"/>
        <v>0</v>
      </c>
      <c r="O537" s="519">
        <f t="shared" si="129"/>
        <v>0</v>
      </c>
      <c r="P537" s="506"/>
      <c r="Q537" s="494"/>
      <c r="R537" s="412" t="str">
        <f t="shared" si="119"/>
        <v/>
      </c>
      <c r="S537" s="412" t="str">
        <f t="shared" si="130"/>
        <v/>
      </c>
      <c r="T537" s="427"/>
      <c r="U537" s="429"/>
      <c r="W537" s="6">
        <f>VLOOKUP(A537,'[3]Cartilha Global'!$A:$A,1,FALSE)</f>
        <v>93599</v>
      </c>
    </row>
    <row r="538" spans="1:23" ht="23.25" hidden="1" thickBot="1" x14ac:dyDescent="0.25">
      <c r="A538" s="522">
        <v>95879</v>
      </c>
      <c r="B538" s="512" t="s">
        <v>3144</v>
      </c>
      <c r="C538" s="513" t="s">
        <v>4456</v>
      </c>
      <c r="D538" s="498" t="s">
        <v>6929</v>
      </c>
      <c r="E538" s="499">
        <v>1.37</v>
      </c>
      <c r="F538" s="500">
        <f t="shared" si="113"/>
        <v>1.7</v>
      </c>
      <c r="G538" s="527"/>
      <c r="H538" s="518"/>
      <c r="I538" s="517">
        <f t="shared" si="125"/>
        <v>0</v>
      </c>
      <c r="J538" s="517">
        <f t="shared" si="126"/>
        <v>0</v>
      </c>
      <c r="K538" s="504"/>
      <c r="L538" s="518">
        <f t="shared" si="127"/>
        <v>0</v>
      </c>
      <c r="M538" s="518">
        <f t="shared" si="127"/>
        <v>0</v>
      </c>
      <c r="N538" s="519">
        <f t="shared" si="128"/>
        <v>0</v>
      </c>
      <c r="O538" s="519">
        <f t="shared" si="129"/>
        <v>0</v>
      </c>
      <c r="P538" s="506"/>
      <c r="Q538" s="520"/>
      <c r="R538" s="412" t="str">
        <f t="shared" si="119"/>
        <v/>
      </c>
      <c r="S538" s="412" t="str">
        <f t="shared" si="130"/>
        <v/>
      </c>
      <c r="T538" s="427"/>
      <c r="U538" s="429"/>
      <c r="W538" s="6">
        <f>VLOOKUP(A538,'[3]Cartilha Global'!$A:$A,1,FALSE)</f>
        <v>95879</v>
      </c>
    </row>
    <row r="539" spans="1:23" ht="23.25" hidden="1" thickBot="1" x14ac:dyDescent="0.25">
      <c r="A539" s="522">
        <v>93598</v>
      </c>
      <c r="B539" s="512" t="s">
        <v>3144</v>
      </c>
      <c r="C539" s="513" t="s">
        <v>4454</v>
      </c>
      <c r="D539" s="498" t="s">
        <v>6929</v>
      </c>
      <c r="E539" s="499">
        <v>1.47</v>
      </c>
      <c r="F539" s="500">
        <f t="shared" si="113"/>
        <v>1.82</v>
      </c>
      <c r="G539" s="527"/>
      <c r="H539" s="518"/>
      <c r="I539" s="517">
        <f t="shared" si="125"/>
        <v>0</v>
      </c>
      <c r="J539" s="517">
        <f t="shared" si="126"/>
        <v>0</v>
      </c>
      <c r="K539" s="504"/>
      <c r="L539" s="518">
        <f t="shared" si="127"/>
        <v>0</v>
      </c>
      <c r="M539" s="518">
        <f t="shared" si="127"/>
        <v>0</v>
      </c>
      <c r="N539" s="519">
        <f t="shared" si="128"/>
        <v>0</v>
      </c>
      <c r="O539" s="519">
        <f t="shared" si="129"/>
        <v>0</v>
      </c>
      <c r="P539" s="506"/>
      <c r="Q539" s="494"/>
      <c r="R539" s="412" t="str">
        <f t="shared" si="119"/>
        <v/>
      </c>
      <c r="S539" s="412" t="str">
        <f t="shared" si="130"/>
        <v/>
      </c>
      <c r="T539" s="427"/>
      <c r="U539" s="429"/>
      <c r="W539" s="6">
        <f>VLOOKUP(A539,'[3]Cartilha Global'!$A:$A,1,FALSE)</f>
        <v>93598</v>
      </c>
    </row>
    <row r="540" spans="1:23" ht="23.25" hidden="1" thickBot="1" x14ac:dyDescent="0.25">
      <c r="A540" s="522">
        <v>93597</v>
      </c>
      <c r="B540" s="512" t="s">
        <v>3144</v>
      </c>
      <c r="C540" s="513" t="s">
        <v>4457</v>
      </c>
      <c r="D540" s="498" t="s">
        <v>6929</v>
      </c>
      <c r="E540" s="499">
        <v>1.7</v>
      </c>
      <c r="F540" s="500">
        <f t="shared" si="113"/>
        <v>2.11</v>
      </c>
      <c r="G540" s="527"/>
      <c r="H540" s="518"/>
      <c r="I540" s="517">
        <f t="shared" si="125"/>
        <v>0</v>
      </c>
      <c r="J540" s="517">
        <f t="shared" si="126"/>
        <v>0</v>
      </c>
      <c r="K540" s="504"/>
      <c r="L540" s="518">
        <f t="shared" si="127"/>
        <v>0</v>
      </c>
      <c r="M540" s="518">
        <f t="shared" si="127"/>
        <v>0</v>
      </c>
      <c r="N540" s="519">
        <f t="shared" si="128"/>
        <v>0</v>
      </c>
      <c r="O540" s="519">
        <f t="shared" si="129"/>
        <v>0</v>
      </c>
      <c r="P540" s="506"/>
      <c r="Q540" s="520"/>
      <c r="R540" s="412" t="str">
        <f t="shared" si="119"/>
        <v/>
      </c>
      <c r="S540" s="412" t="str">
        <f t="shared" si="130"/>
        <v/>
      </c>
      <c r="T540" s="427"/>
      <c r="U540" s="429"/>
      <c r="W540" s="6">
        <f>VLOOKUP(A540,'[3]Cartilha Global'!$A:$A,1,FALSE)</f>
        <v>93597</v>
      </c>
    </row>
    <row r="541" spans="1:23" ht="12" hidden="1" thickBot="1" x14ac:dyDescent="0.25">
      <c r="A541" s="522" t="s">
        <v>2025</v>
      </c>
      <c r="B541" s="512"/>
      <c r="C541" s="513" t="s">
        <v>622</v>
      </c>
      <c r="D541" s="498">
        <v>0</v>
      </c>
      <c r="E541" s="499"/>
      <c r="F541" s="500">
        <f t="shared" ref="F541:F604" si="131">IF(E541=0,0,ROUND(E541*(1+E$13)*(1-E$14),2))</f>
        <v>0</v>
      </c>
      <c r="G541" s="549"/>
      <c r="H541" s="550"/>
      <c r="I541" s="551"/>
      <c r="J541" s="552"/>
      <c r="K541" s="504"/>
      <c r="L541" s="553"/>
      <c r="M541" s="554"/>
      <c r="N541" s="551"/>
      <c r="O541" s="552"/>
      <c r="P541" s="506"/>
      <c r="Q541" s="494" t="str">
        <f>IF(OR(SUM(J542:J549)&gt;0,SUM(O542:O549)&gt;0),"xx","")</f>
        <v/>
      </c>
      <c r="R541" s="412" t="str">
        <f t="shared" si="119"/>
        <v/>
      </c>
      <c r="S541" s="412" t="str">
        <f t="shared" si="130"/>
        <v/>
      </c>
      <c r="T541" s="427"/>
      <c r="U541" s="429"/>
      <c r="W541" s="6" t="str">
        <f>VLOOKUP(A541,'[3]Cartilha Global'!$A:$A,1,FALSE)</f>
        <v>2.2.1.3</v>
      </c>
    </row>
    <row r="542" spans="1:23" ht="23.25" hidden="1" thickBot="1" x14ac:dyDescent="0.25">
      <c r="A542" s="522">
        <v>93590</v>
      </c>
      <c r="B542" s="512" t="s">
        <v>3144</v>
      </c>
      <c r="C542" s="513" t="s">
        <v>4458</v>
      </c>
      <c r="D542" s="498" t="s">
        <v>6928</v>
      </c>
      <c r="E542" s="499">
        <v>0.92</v>
      </c>
      <c r="F542" s="500">
        <f t="shared" si="131"/>
        <v>1.1399999999999999</v>
      </c>
      <c r="G542" s="527"/>
      <c r="H542" s="518"/>
      <c r="I542" s="517">
        <f t="shared" ref="I542:I549" si="132">IF(ISBLANK(E542),0,ROUND(F542*G542,2))</f>
        <v>0</v>
      </c>
      <c r="J542" s="517">
        <f t="shared" ref="J542:J549" si="133">IF(ISBLANK(G542),0,ROUND(G542*H542,2))</f>
        <v>0</v>
      </c>
      <c r="K542" s="504"/>
      <c r="L542" s="518">
        <f t="shared" ref="L542:M549" si="134">G542</f>
        <v>0</v>
      </c>
      <c r="M542" s="518">
        <f t="shared" si="134"/>
        <v>0</v>
      </c>
      <c r="N542" s="519">
        <f t="shared" ref="N542:N549" si="135">IF(ISBLANK(E542),0,ROUND(F542*L542,2))</f>
        <v>0</v>
      </c>
      <c r="O542" s="519">
        <f t="shared" ref="O542:O549" si="136">IF(ISBLANK(L542),0,ROUND(L542*M542,2))</f>
        <v>0</v>
      </c>
      <c r="P542" s="506"/>
      <c r="Q542" s="520"/>
      <c r="R542" s="412" t="str">
        <f t="shared" si="119"/>
        <v/>
      </c>
      <c r="S542" s="412" t="str">
        <f t="shared" si="130"/>
        <v/>
      </c>
      <c r="T542" s="427"/>
      <c r="U542" s="429"/>
      <c r="W542" s="6">
        <f>VLOOKUP(A542,'[3]Cartilha Global'!$A:$A,1,FALSE)</f>
        <v>93590</v>
      </c>
    </row>
    <row r="543" spans="1:23" ht="23.25" hidden="1" thickBot="1" x14ac:dyDescent="0.25">
      <c r="A543" s="522">
        <v>95875</v>
      </c>
      <c r="B543" s="512" t="s">
        <v>3144</v>
      </c>
      <c r="C543" s="513" t="s">
        <v>4459</v>
      </c>
      <c r="D543" s="498" t="s">
        <v>6928</v>
      </c>
      <c r="E543" s="499">
        <v>2.35</v>
      </c>
      <c r="F543" s="500">
        <f t="shared" si="131"/>
        <v>2.91</v>
      </c>
      <c r="G543" s="527"/>
      <c r="H543" s="518"/>
      <c r="I543" s="517">
        <f t="shared" si="132"/>
        <v>0</v>
      </c>
      <c r="J543" s="517">
        <f t="shared" si="133"/>
        <v>0</v>
      </c>
      <c r="K543" s="504"/>
      <c r="L543" s="518">
        <f t="shared" si="134"/>
        <v>0</v>
      </c>
      <c r="M543" s="518">
        <f t="shared" si="134"/>
        <v>0</v>
      </c>
      <c r="N543" s="519">
        <f t="shared" si="135"/>
        <v>0</v>
      </c>
      <c r="O543" s="519">
        <f t="shared" si="136"/>
        <v>0</v>
      </c>
      <c r="P543" s="506"/>
      <c r="Q543" s="494"/>
      <c r="R543" s="412" t="str">
        <f t="shared" si="119"/>
        <v/>
      </c>
      <c r="S543" s="412" t="str">
        <f t="shared" si="130"/>
        <v/>
      </c>
      <c r="T543" s="427"/>
      <c r="U543" s="429"/>
      <c r="W543" s="6">
        <f>VLOOKUP(A543,'[3]Cartilha Global'!$A:$A,1,FALSE)</f>
        <v>95875</v>
      </c>
    </row>
    <row r="544" spans="1:23" ht="23.25" hidden="1" thickBot="1" x14ac:dyDescent="0.25">
      <c r="A544" s="522">
        <v>93589</v>
      </c>
      <c r="B544" s="512" t="s">
        <v>3144</v>
      </c>
      <c r="C544" s="513" t="s">
        <v>4460</v>
      </c>
      <c r="D544" s="498" t="s">
        <v>6928</v>
      </c>
      <c r="E544" s="499">
        <v>2.54</v>
      </c>
      <c r="F544" s="500">
        <f t="shared" si="131"/>
        <v>3.15</v>
      </c>
      <c r="G544" s="527"/>
      <c r="H544" s="518"/>
      <c r="I544" s="517">
        <f t="shared" si="132"/>
        <v>0</v>
      </c>
      <c r="J544" s="517">
        <f t="shared" si="133"/>
        <v>0</v>
      </c>
      <c r="K544" s="504"/>
      <c r="L544" s="518">
        <f t="shared" si="134"/>
        <v>0</v>
      </c>
      <c r="M544" s="518">
        <f t="shared" si="134"/>
        <v>0</v>
      </c>
      <c r="N544" s="519">
        <f t="shared" si="135"/>
        <v>0</v>
      </c>
      <c r="O544" s="519">
        <f t="shared" si="136"/>
        <v>0</v>
      </c>
      <c r="P544" s="506"/>
      <c r="Q544" s="520"/>
      <c r="R544" s="412" t="str">
        <f t="shared" si="119"/>
        <v/>
      </c>
      <c r="S544" s="412" t="str">
        <f t="shared" si="130"/>
        <v/>
      </c>
      <c r="T544" s="427"/>
      <c r="U544" s="429"/>
      <c r="W544" s="6">
        <f>VLOOKUP(A544,'[3]Cartilha Global'!$A:$A,1,FALSE)</f>
        <v>93589</v>
      </c>
    </row>
    <row r="545" spans="1:23" ht="23.25" hidden="1" thickBot="1" x14ac:dyDescent="0.25">
      <c r="A545" s="522">
        <v>93588</v>
      </c>
      <c r="B545" s="512" t="s">
        <v>3144</v>
      </c>
      <c r="C545" s="513" t="s">
        <v>4461</v>
      </c>
      <c r="D545" s="498" t="s">
        <v>6928</v>
      </c>
      <c r="E545" s="499">
        <v>2.97</v>
      </c>
      <c r="F545" s="500">
        <f t="shared" si="131"/>
        <v>3.68</v>
      </c>
      <c r="G545" s="527"/>
      <c r="H545" s="518"/>
      <c r="I545" s="517">
        <f t="shared" si="132"/>
        <v>0</v>
      </c>
      <c r="J545" s="517">
        <f t="shared" si="133"/>
        <v>0</v>
      </c>
      <c r="K545" s="504"/>
      <c r="L545" s="518">
        <f t="shared" si="134"/>
        <v>0</v>
      </c>
      <c r="M545" s="518">
        <f t="shared" si="134"/>
        <v>0</v>
      </c>
      <c r="N545" s="519">
        <f t="shared" si="135"/>
        <v>0</v>
      </c>
      <c r="O545" s="519">
        <f t="shared" si="136"/>
        <v>0</v>
      </c>
      <c r="P545" s="506"/>
      <c r="Q545" s="494"/>
      <c r="R545" s="412" t="str">
        <f t="shared" si="119"/>
        <v/>
      </c>
      <c r="S545" s="412" t="str">
        <f t="shared" si="130"/>
        <v/>
      </c>
      <c r="T545" s="427"/>
      <c r="U545" s="429"/>
      <c r="W545" s="6">
        <f>VLOOKUP(A545,'[3]Cartilha Global'!$A:$A,1,FALSE)</f>
        <v>93588</v>
      </c>
    </row>
    <row r="546" spans="1:23" ht="23.25" hidden="1" thickBot="1" x14ac:dyDescent="0.25">
      <c r="A546" s="522">
        <v>93596</v>
      </c>
      <c r="B546" s="512" t="s">
        <v>3144</v>
      </c>
      <c r="C546" s="513" t="s">
        <v>4462</v>
      </c>
      <c r="D546" s="498" t="s">
        <v>6929</v>
      </c>
      <c r="E546" s="499">
        <v>0.62</v>
      </c>
      <c r="F546" s="500">
        <f t="shared" si="131"/>
        <v>0.77</v>
      </c>
      <c r="G546" s="527"/>
      <c r="H546" s="518"/>
      <c r="I546" s="517">
        <f t="shared" si="132"/>
        <v>0</v>
      </c>
      <c r="J546" s="517">
        <f t="shared" si="133"/>
        <v>0</v>
      </c>
      <c r="K546" s="504"/>
      <c r="L546" s="518">
        <f t="shared" si="134"/>
        <v>0</v>
      </c>
      <c r="M546" s="518">
        <f t="shared" si="134"/>
        <v>0</v>
      </c>
      <c r="N546" s="519">
        <f t="shared" si="135"/>
        <v>0</v>
      </c>
      <c r="O546" s="519">
        <f t="shared" si="136"/>
        <v>0</v>
      </c>
      <c r="P546" s="506"/>
      <c r="Q546" s="520"/>
      <c r="R546" s="412" t="str">
        <f t="shared" si="119"/>
        <v/>
      </c>
      <c r="S546" s="412" t="str">
        <f t="shared" si="130"/>
        <v/>
      </c>
      <c r="T546" s="427"/>
      <c r="U546" s="429"/>
      <c r="W546" s="6">
        <f>VLOOKUP(A546,'[3]Cartilha Global'!$A:$A,1,FALSE)</f>
        <v>93596</v>
      </c>
    </row>
    <row r="547" spans="1:23" ht="23.25" hidden="1" thickBot="1" x14ac:dyDescent="0.25">
      <c r="A547" s="522">
        <v>95878</v>
      </c>
      <c r="B547" s="512" t="s">
        <v>3144</v>
      </c>
      <c r="C547" s="513" t="s">
        <v>4463</v>
      </c>
      <c r="D547" s="498" t="s">
        <v>6929</v>
      </c>
      <c r="E547" s="499">
        <v>1.58</v>
      </c>
      <c r="F547" s="500">
        <f t="shared" si="131"/>
        <v>1.96</v>
      </c>
      <c r="G547" s="527"/>
      <c r="H547" s="518"/>
      <c r="I547" s="517">
        <f t="shared" si="132"/>
        <v>0</v>
      </c>
      <c r="J547" s="517">
        <f t="shared" si="133"/>
        <v>0</v>
      </c>
      <c r="K547" s="504"/>
      <c r="L547" s="518">
        <f t="shared" si="134"/>
        <v>0</v>
      </c>
      <c r="M547" s="518">
        <f t="shared" si="134"/>
        <v>0</v>
      </c>
      <c r="N547" s="519">
        <f t="shared" si="135"/>
        <v>0</v>
      </c>
      <c r="O547" s="519">
        <f t="shared" si="136"/>
        <v>0</v>
      </c>
      <c r="P547" s="506"/>
      <c r="Q547" s="494"/>
      <c r="R547" s="412" t="str">
        <f t="shared" si="119"/>
        <v/>
      </c>
      <c r="S547" s="412" t="str">
        <f t="shared" si="130"/>
        <v/>
      </c>
      <c r="T547" s="427"/>
      <c r="U547" s="429"/>
      <c r="W547" s="6">
        <f>VLOOKUP(A547,'[3]Cartilha Global'!$A:$A,1,FALSE)</f>
        <v>95878</v>
      </c>
    </row>
    <row r="548" spans="1:23" ht="23.25" hidden="1" thickBot="1" x14ac:dyDescent="0.25">
      <c r="A548" s="522">
        <v>93595</v>
      </c>
      <c r="B548" s="512" t="s">
        <v>3144</v>
      </c>
      <c r="C548" s="513" t="s">
        <v>4464</v>
      </c>
      <c r="D548" s="498" t="s">
        <v>6929</v>
      </c>
      <c r="E548" s="499">
        <v>1.72</v>
      </c>
      <c r="F548" s="500">
        <f t="shared" si="131"/>
        <v>2.13</v>
      </c>
      <c r="G548" s="527"/>
      <c r="H548" s="518"/>
      <c r="I548" s="517">
        <f t="shared" si="132"/>
        <v>0</v>
      </c>
      <c r="J548" s="517">
        <f t="shared" si="133"/>
        <v>0</v>
      </c>
      <c r="K548" s="504"/>
      <c r="L548" s="518">
        <f t="shared" si="134"/>
        <v>0</v>
      </c>
      <c r="M548" s="518">
        <f t="shared" si="134"/>
        <v>0</v>
      </c>
      <c r="N548" s="519">
        <f t="shared" si="135"/>
        <v>0</v>
      </c>
      <c r="O548" s="519">
        <f t="shared" si="136"/>
        <v>0</v>
      </c>
      <c r="P548" s="506"/>
      <c r="Q548" s="520"/>
      <c r="R548" s="412" t="str">
        <f t="shared" si="119"/>
        <v/>
      </c>
      <c r="S548" s="412" t="str">
        <f t="shared" si="130"/>
        <v/>
      </c>
      <c r="T548" s="427"/>
      <c r="U548" s="429"/>
      <c r="W548" s="6">
        <f>VLOOKUP(A548,'[3]Cartilha Global'!$A:$A,1,FALSE)</f>
        <v>93595</v>
      </c>
    </row>
    <row r="549" spans="1:23" ht="23.25" hidden="1" thickBot="1" x14ac:dyDescent="0.25">
      <c r="A549" s="522">
        <v>93594</v>
      </c>
      <c r="B549" s="512" t="s">
        <v>3144</v>
      </c>
      <c r="C549" s="513" t="s">
        <v>4465</v>
      </c>
      <c r="D549" s="498" t="s">
        <v>6929</v>
      </c>
      <c r="E549" s="499">
        <v>1.97</v>
      </c>
      <c r="F549" s="500">
        <f t="shared" si="131"/>
        <v>2.44</v>
      </c>
      <c r="G549" s="527"/>
      <c r="H549" s="518"/>
      <c r="I549" s="517">
        <f t="shared" si="132"/>
        <v>0</v>
      </c>
      <c r="J549" s="517">
        <f t="shared" si="133"/>
        <v>0</v>
      </c>
      <c r="K549" s="504"/>
      <c r="L549" s="518">
        <f t="shared" si="134"/>
        <v>0</v>
      </c>
      <c r="M549" s="518">
        <f t="shared" si="134"/>
        <v>0</v>
      </c>
      <c r="N549" s="519">
        <f t="shared" si="135"/>
        <v>0</v>
      </c>
      <c r="O549" s="519">
        <f t="shared" si="136"/>
        <v>0</v>
      </c>
      <c r="P549" s="506"/>
      <c r="Q549" s="494"/>
      <c r="R549" s="412" t="str">
        <f t="shared" si="119"/>
        <v/>
      </c>
      <c r="S549" s="412" t="str">
        <f t="shared" si="130"/>
        <v/>
      </c>
      <c r="T549" s="427"/>
      <c r="U549" s="429"/>
      <c r="W549" s="6">
        <f>VLOOKUP(A549,'[3]Cartilha Global'!$A:$A,1,FALSE)</f>
        <v>93594</v>
      </c>
    </row>
    <row r="550" spans="1:23" ht="12" hidden="1" thickBot="1" x14ac:dyDescent="0.25">
      <c r="A550" s="522" t="s">
        <v>2026</v>
      </c>
      <c r="B550" s="512"/>
      <c r="C550" s="513" t="s">
        <v>623</v>
      </c>
      <c r="D550" s="498">
        <v>0</v>
      </c>
      <c r="E550" s="499"/>
      <c r="F550" s="500">
        <f t="shared" si="131"/>
        <v>0</v>
      </c>
      <c r="G550" s="549"/>
      <c r="H550" s="550"/>
      <c r="I550" s="551"/>
      <c r="J550" s="552"/>
      <c r="K550" s="504"/>
      <c r="L550" s="553"/>
      <c r="M550" s="554"/>
      <c r="N550" s="551"/>
      <c r="O550" s="552"/>
      <c r="P550" s="506"/>
      <c r="Q550" s="494" t="str">
        <f>IF(OR(SUM(J551:J558)&gt;0,SUM(O551:O558)&gt;0),"xx","")</f>
        <v/>
      </c>
      <c r="R550" s="412" t="str">
        <f t="shared" si="119"/>
        <v/>
      </c>
      <c r="S550" s="412" t="str">
        <f t="shared" si="130"/>
        <v/>
      </c>
      <c r="T550" s="427"/>
      <c r="U550" s="429"/>
      <c r="W550" s="6" t="str">
        <f>VLOOKUP(A550,'[3]Cartilha Global'!$A:$A,1,FALSE)</f>
        <v>2.2.1.4</v>
      </c>
    </row>
    <row r="551" spans="1:23" ht="23.25" hidden="1" thickBot="1" x14ac:dyDescent="0.25">
      <c r="A551" s="522">
        <v>97912</v>
      </c>
      <c r="B551" s="512" t="s">
        <v>3144</v>
      </c>
      <c r="C551" s="513" t="s">
        <v>4466</v>
      </c>
      <c r="D551" s="498" t="s">
        <v>6928</v>
      </c>
      <c r="E551" s="499">
        <v>3.42</v>
      </c>
      <c r="F551" s="500">
        <f t="shared" si="131"/>
        <v>4.24</v>
      </c>
      <c r="G551" s="527"/>
      <c r="H551" s="518"/>
      <c r="I551" s="517">
        <f t="shared" ref="I551:I558" si="137">IF(ISBLANK(E551),0,ROUND(F551*G551,2))</f>
        <v>0</v>
      </c>
      <c r="J551" s="517">
        <f t="shared" ref="J551:J558" si="138">IF(ISBLANK(G551),0,ROUND(G551*H551,2))</f>
        <v>0</v>
      </c>
      <c r="K551" s="504"/>
      <c r="L551" s="518">
        <f t="shared" ref="L551:M558" si="139">G551</f>
        <v>0</v>
      </c>
      <c r="M551" s="518">
        <f t="shared" si="139"/>
        <v>0</v>
      </c>
      <c r="N551" s="519">
        <f t="shared" ref="N551:N558" si="140">IF(ISBLANK(E551),0,ROUND(F551*L551,2))</f>
        <v>0</v>
      </c>
      <c r="O551" s="519">
        <f t="shared" ref="O551:O558" si="141">IF(ISBLANK(L551),0,ROUND(L551*M551,2))</f>
        <v>0</v>
      </c>
      <c r="P551" s="506"/>
      <c r="Q551" s="520"/>
      <c r="R551" s="412" t="str">
        <f t="shared" si="119"/>
        <v/>
      </c>
      <c r="S551" s="412" t="str">
        <f t="shared" si="130"/>
        <v/>
      </c>
      <c r="T551" s="427"/>
      <c r="U551" s="429"/>
      <c r="W551" s="6">
        <f>VLOOKUP(A551,'[3]Cartilha Global'!$A:$A,1,FALSE)</f>
        <v>97912</v>
      </c>
    </row>
    <row r="552" spans="1:23" ht="23.25" hidden="1" thickBot="1" x14ac:dyDescent="0.25">
      <c r="A552" s="522">
        <v>97913</v>
      </c>
      <c r="B552" s="512" t="s">
        <v>3144</v>
      </c>
      <c r="C552" s="513" t="s">
        <v>4467</v>
      </c>
      <c r="D552" s="498" t="s">
        <v>6928</v>
      </c>
      <c r="E552" s="499">
        <v>2.97</v>
      </c>
      <c r="F552" s="500">
        <f t="shared" si="131"/>
        <v>3.68</v>
      </c>
      <c r="G552" s="527"/>
      <c r="H552" s="518"/>
      <c r="I552" s="517">
        <f t="shared" si="137"/>
        <v>0</v>
      </c>
      <c r="J552" s="517">
        <f t="shared" si="138"/>
        <v>0</v>
      </c>
      <c r="K552" s="504"/>
      <c r="L552" s="518">
        <f t="shared" si="139"/>
        <v>0</v>
      </c>
      <c r="M552" s="518">
        <f t="shared" si="139"/>
        <v>0</v>
      </c>
      <c r="N552" s="519">
        <f t="shared" si="140"/>
        <v>0</v>
      </c>
      <c r="O552" s="519">
        <f t="shared" si="141"/>
        <v>0</v>
      </c>
      <c r="P552" s="506"/>
      <c r="Q552" s="520"/>
      <c r="R552" s="412" t="str">
        <f t="shared" si="119"/>
        <v/>
      </c>
      <c r="S552" s="412" t="str">
        <f t="shared" si="130"/>
        <v/>
      </c>
      <c r="T552" s="427"/>
      <c r="U552" s="429"/>
      <c r="W552" s="6">
        <f>VLOOKUP(A552,'[3]Cartilha Global'!$A:$A,1,FALSE)</f>
        <v>97913</v>
      </c>
    </row>
    <row r="553" spans="1:23" ht="23.25" hidden="1" thickBot="1" x14ac:dyDescent="0.25">
      <c r="A553" s="522">
        <v>97914</v>
      </c>
      <c r="B553" s="512" t="s">
        <v>3144</v>
      </c>
      <c r="C553" s="513" t="s">
        <v>4468</v>
      </c>
      <c r="D553" s="498" t="s">
        <v>6928</v>
      </c>
      <c r="E553" s="499">
        <v>2.72</v>
      </c>
      <c r="F553" s="500">
        <f t="shared" si="131"/>
        <v>3.37</v>
      </c>
      <c r="G553" s="527"/>
      <c r="H553" s="518"/>
      <c r="I553" s="517">
        <f t="shared" si="137"/>
        <v>0</v>
      </c>
      <c r="J553" s="517">
        <f t="shared" si="138"/>
        <v>0</v>
      </c>
      <c r="K553" s="504"/>
      <c r="L553" s="518">
        <f t="shared" si="139"/>
        <v>0</v>
      </c>
      <c r="M553" s="518">
        <f t="shared" si="139"/>
        <v>0</v>
      </c>
      <c r="N553" s="519">
        <f t="shared" si="140"/>
        <v>0</v>
      </c>
      <c r="O553" s="519">
        <f t="shared" si="141"/>
        <v>0</v>
      </c>
      <c r="P553" s="506"/>
      <c r="Q553" s="520"/>
      <c r="R553" s="412" t="str">
        <f t="shared" si="119"/>
        <v/>
      </c>
      <c r="S553" s="412" t="str">
        <f t="shared" si="130"/>
        <v/>
      </c>
      <c r="T553" s="427"/>
      <c r="U553" s="429"/>
      <c r="W553" s="6">
        <f>VLOOKUP(A553,'[3]Cartilha Global'!$A:$A,1,FALSE)</f>
        <v>97914</v>
      </c>
    </row>
    <row r="554" spans="1:23" ht="23.25" hidden="1" thickBot="1" x14ac:dyDescent="0.25">
      <c r="A554" s="522">
        <v>97915</v>
      </c>
      <c r="B554" s="512" t="s">
        <v>3144</v>
      </c>
      <c r="C554" s="513" t="s">
        <v>4469</v>
      </c>
      <c r="D554" s="498" t="s">
        <v>6928</v>
      </c>
      <c r="E554" s="499">
        <v>1.0900000000000001</v>
      </c>
      <c r="F554" s="500">
        <f t="shared" si="131"/>
        <v>1.35</v>
      </c>
      <c r="G554" s="527"/>
      <c r="H554" s="518"/>
      <c r="I554" s="517">
        <f t="shared" si="137"/>
        <v>0</v>
      </c>
      <c r="J554" s="517">
        <f t="shared" si="138"/>
        <v>0</v>
      </c>
      <c r="K554" s="504"/>
      <c r="L554" s="518">
        <f t="shared" si="139"/>
        <v>0</v>
      </c>
      <c r="M554" s="518">
        <f t="shared" si="139"/>
        <v>0</v>
      </c>
      <c r="N554" s="519">
        <f t="shared" si="140"/>
        <v>0</v>
      </c>
      <c r="O554" s="519">
        <f t="shared" si="141"/>
        <v>0</v>
      </c>
      <c r="P554" s="506"/>
      <c r="Q554" s="520"/>
      <c r="R554" s="412" t="str">
        <f t="shared" si="119"/>
        <v/>
      </c>
      <c r="S554" s="412" t="str">
        <f t="shared" si="130"/>
        <v/>
      </c>
      <c r="T554" s="427"/>
      <c r="U554" s="429"/>
      <c r="W554" s="6">
        <f>VLOOKUP(A554,'[3]Cartilha Global'!$A:$A,1,FALSE)</f>
        <v>97915</v>
      </c>
    </row>
    <row r="555" spans="1:23" ht="23.25" hidden="1" thickBot="1" x14ac:dyDescent="0.25">
      <c r="A555" s="522">
        <v>97916</v>
      </c>
      <c r="B555" s="512" t="s">
        <v>3144</v>
      </c>
      <c r="C555" s="513" t="s">
        <v>4470</v>
      </c>
      <c r="D555" s="498" t="s">
        <v>6929</v>
      </c>
      <c r="E555" s="499">
        <v>2.2799999999999998</v>
      </c>
      <c r="F555" s="500">
        <f t="shared" si="131"/>
        <v>2.82</v>
      </c>
      <c r="G555" s="527"/>
      <c r="H555" s="518"/>
      <c r="I555" s="517">
        <f t="shared" si="137"/>
        <v>0</v>
      </c>
      <c r="J555" s="517">
        <f t="shared" si="138"/>
        <v>0</v>
      </c>
      <c r="K555" s="504"/>
      <c r="L555" s="518">
        <f t="shared" si="139"/>
        <v>0</v>
      </c>
      <c r="M555" s="518">
        <f t="shared" si="139"/>
        <v>0</v>
      </c>
      <c r="N555" s="519">
        <f t="shared" si="140"/>
        <v>0</v>
      </c>
      <c r="O555" s="519">
        <f t="shared" si="141"/>
        <v>0</v>
      </c>
      <c r="P555" s="506"/>
      <c r="Q555" s="520"/>
      <c r="R555" s="412" t="str">
        <f t="shared" si="119"/>
        <v/>
      </c>
      <c r="S555" s="412" t="str">
        <f t="shared" si="130"/>
        <v/>
      </c>
      <c r="T555" s="427"/>
      <c r="U555" s="429"/>
      <c r="W555" s="6">
        <f>VLOOKUP(A555,'[3]Cartilha Global'!$A:$A,1,FALSE)</f>
        <v>97916</v>
      </c>
    </row>
    <row r="556" spans="1:23" ht="23.25" hidden="1" thickBot="1" x14ac:dyDescent="0.25">
      <c r="A556" s="522">
        <v>97917</v>
      </c>
      <c r="B556" s="512" t="s">
        <v>3144</v>
      </c>
      <c r="C556" s="513" t="s">
        <v>4471</v>
      </c>
      <c r="D556" s="498" t="s">
        <v>6929</v>
      </c>
      <c r="E556" s="499">
        <v>1.97</v>
      </c>
      <c r="F556" s="500">
        <f t="shared" si="131"/>
        <v>2.44</v>
      </c>
      <c r="G556" s="527"/>
      <c r="H556" s="518"/>
      <c r="I556" s="517">
        <f t="shared" si="137"/>
        <v>0</v>
      </c>
      <c r="J556" s="517">
        <f t="shared" si="138"/>
        <v>0</v>
      </c>
      <c r="K556" s="504"/>
      <c r="L556" s="518">
        <f t="shared" si="139"/>
        <v>0</v>
      </c>
      <c r="M556" s="518">
        <f t="shared" si="139"/>
        <v>0</v>
      </c>
      <c r="N556" s="519">
        <f t="shared" si="140"/>
        <v>0</v>
      </c>
      <c r="O556" s="519">
        <f t="shared" si="141"/>
        <v>0</v>
      </c>
      <c r="P556" s="506"/>
      <c r="Q556" s="520"/>
      <c r="R556" s="412" t="str">
        <f t="shared" si="119"/>
        <v/>
      </c>
      <c r="S556" s="412" t="str">
        <f t="shared" si="130"/>
        <v/>
      </c>
      <c r="T556" s="427"/>
      <c r="U556" s="429"/>
      <c r="W556" s="6">
        <f>VLOOKUP(A556,'[3]Cartilha Global'!$A:$A,1,FALSE)</f>
        <v>97917</v>
      </c>
    </row>
    <row r="557" spans="1:23" ht="23.25" hidden="1" thickBot="1" x14ac:dyDescent="0.25">
      <c r="A557" s="522">
        <v>97918</v>
      </c>
      <c r="B557" s="512" t="s">
        <v>3144</v>
      </c>
      <c r="C557" s="513" t="s">
        <v>4472</v>
      </c>
      <c r="D557" s="498" t="s">
        <v>6929</v>
      </c>
      <c r="E557" s="499">
        <v>1.81</v>
      </c>
      <c r="F557" s="500">
        <f t="shared" si="131"/>
        <v>2.2400000000000002</v>
      </c>
      <c r="G557" s="527"/>
      <c r="H557" s="518"/>
      <c r="I557" s="517">
        <f t="shared" si="137"/>
        <v>0</v>
      </c>
      <c r="J557" s="517">
        <f t="shared" si="138"/>
        <v>0</v>
      </c>
      <c r="K557" s="504"/>
      <c r="L557" s="518">
        <f t="shared" si="139"/>
        <v>0</v>
      </c>
      <c r="M557" s="518">
        <f t="shared" si="139"/>
        <v>0</v>
      </c>
      <c r="N557" s="519">
        <f t="shared" si="140"/>
        <v>0</v>
      </c>
      <c r="O557" s="519">
        <f t="shared" si="141"/>
        <v>0</v>
      </c>
      <c r="P557" s="506"/>
      <c r="Q557" s="520"/>
      <c r="R557" s="412" t="str">
        <f t="shared" si="119"/>
        <v/>
      </c>
      <c r="S557" s="412" t="str">
        <f t="shared" si="130"/>
        <v/>
      </c>
      <c r="T557" s="427"/>
      <c r="U557" s="429"/>
      <c r="W557" s="6">
        <f>VLOOKUP(A557,'[3]Cartilha Global'!$A:$A,1,FALSE)</f>
        <v>97918</v>
      </c>
    </row>
    <row r="558" spans="1:23" ht="23.25" hidden="1" thickBot="1" x14ac:dyDescent="0.25">
      <c r="A558" s="522">
        <v>97919</v>
      </c>
      <c r="B558" s="512" t="s">
        <v>3144</v>
      </c>
      <c r="C558" s="513" t="s">
        <v>4473</v>
      </c>
      <c r="D558" s="498" t="s">
        <v>6929</v>
      </c>
      <c r="E558" s="499">
        <v>0.71</v>
      </c>
      <c r="F558" s="500">
        <f t="shared" si="131"/>
        <v>0.88</v>
      </c>
      <c r="G558" s="527"/>
      <c r="H558" s="518"/>
      <c r="I558" s="517">
        <f t="shared" si="137"/>
        <v>0</v>
      </c>
      <c r="J558" s="517">
        <f t="shared" si="138"/>
        <v>0</v>
      </c>
      <c r="K558" s="504"/>
      <c r="L558" s="518">
        <f t="shared" si="139"/>
        <v>0</v>
      </c>
      <c r="M558" s="518">
        <f t="shared" si="139"/>
        <v>0</v>
      </c>
      <c r="N558" s="519">
        <f t="shared" si="140"/>
        <v>0</v>
      </c>
      <c r="O558" s="519">
        <f t="shared" si="141"/>
        <v>0</v>
      </c>
      <c r="P558" s="506"/>
      <c r="Q558" s="520"/>
      <c r="R558" s="412" t="str">
        <f t="shared" si="119"/>
        <v/>
      </c>
      <c r="S558" s="412" t="str">
        <f t="shared" si="130"/>
        <v/>
      </c>
      <c r="T558" s="427"/>
      <c r="U558" s="429"/>
      <c r="W558" s="6">
        <f>VLOOKUP(A558,'[3]Cartilha Global'!$A:$A,1,FALSE)</f>
        <v>97919</v>
      </c>
    </row>
    <row r="559" spans="1:23" ht="12" hidden="1" thickBot="1" x14ac:dyDescent="0.25">
      <c r="A559" s="522" t="s">
        <v>2027</v>
      </c>
      <c r="B559" s="512"/>
      <c r="C559" s="513" t="s">
        <v>6633</v>
      </c>
      <c r="D559" s="498">
        <v>0</v>
      </c>
      <c r="E559" s="499"/>
      <c r="F559" s="500">
        <f t="shared" si="131"/>
        <v>0</v>
      </c>
      <c r="G559" s="549"/>
      <c r="H559" s="550"/>
      <c r="I559" s="551"/>
      <c r="J559" s="552"/>
      <c r="K559" s="504"/>
      <c r="L559" s="553"/>
      <c r="M559" s="554"/>
      <c r="N559" s="551"/>
      <c r="O559" s="552"/>
      <c r="P559" s="506"/>
      <c r="Q559" s="494" t="str">
        <f>IF(OR(SUM(J560:J649)&gt;0,SUM(O560:O649)&gt;0),"xx","")</f>
        <v/>
      </c>
      <c r="R559" s="412" t="str">
        <f t="shared" si="119"/>
        <v/>
      </c>
      <c r="S559" s="412" t="str">
        <f t="shared" si="130"/>
        <v/>
      </c>
      <c r="T559" s="427"/>
      <c r="U559" s="429"/>
      <c r="W559" s="6" t="str">
        <f>VLOOKUP(A559,'[3]Cartilha Global'!$A:$A,1,FALSE)</f>
        <v>2.2.1.5</v>
      </c>
    </row>
    <row r="560" spans="1:23" ht="23.25" hidden="1" thickBot="1" x14ac:dyDescent="0.25">
      <c r="A560" s="522">
        <v>100945</v>
      </c>
      <c r="B560" s="512" t="s">
        <v>3144</v>
      </c>
      <c r="C560" s="513" t="s">
        <v>5208</v>
      </c>
      <c r="D560" s="498" t="s">
        <v>6929</v>
      </c>
      <c r="E560" s="499">
        <v>2.68</v>
      </c>
      <c r="F560" s="500">
        <f t="shared" si="131"/>
        <v>3.32</v>
      </c>
      <c r="G560" s="527"/>
      <c r="H560" s="518"/>
      <c r="I560" s="517">
        <f t="shared" ref="I560:I623" si="142">IF(ISBLANK(E560),0,ROUND(F560*G560,2))</f>
        <v>0</v>
      </c>
      <c r="J560" s="517">
        <f t="shared" ref="J560:J623" si="143">IF(ISBLANK(G560),0,ROUND(G560*H560,2))</f>
        <v>0</v>
      </c>
      <c r="K560" s="504"/>
      <c r="L560" s="518">
        <f t="shared" ref="L560:M575" si="144">G560</f>
        <v>0</v>
      </c>
      <c r="M560" s="518">
        <f t="shared" si="144"/>
        <v>0</v>
      </c>
      <c r="N560" s="519">
        <f t="shared" ref="N560:N623" si="145">IF(ISBLANK(E560),0,ROUND(F560*L560,2))</f>
        <v>0</v>
      </c>
      <c r="O560" s="519">
        <f t="shared" ref="O560:O623" si="146">IF(ISBLANK(L560),0,ROUND(L560*M560,2))</f>
        <v>0</v>
      </c>
      <c r="P560" s="506"/>
      <c r="Q560" s="520"/>
      <c r="R560" s="412" t="str">
        <f t="shared" si="119"/>
        <v/>
      </c>
      <c r="S560" s="412" t="str">
        <f t="shared" si="130"/>
        <v/>
      </c>
      <c r="T560" s="427"/>
      <c r="U560" s="429"/>
      <c r="W560" s="6">
        <f>VLOOKUP(A560,'[3]Cartilha Global'!$A:$A,1,FALSE)</f>
        <v>100945</v>
      </c>
    </row>
    <row r="561" spans="1:23" ht="23.25" hidden="1" thickBot="1" x14ac:dyDescent="0.25">
      <c r="A561" s="522">
        <v>100946</v>
      </c>
      <c r="B561" s="512" t="s">
        <v>3144</v>
      </c>
      <c r="C561" s="513" t="s">
        <v>5209</v>
      </c>
      <c r="D561" s="498" t="s">
        <v>6929</v>
      </c>
      <c r="E561" s="499">
        <v>2.3199999999999998</v>
      </c>
      <c r="F561" s="500">
        <f t="shared" si="131"/>
        <v>2.87</v>
      </c>
      <c r="G561" s="527"/>
      <c r="H561" s="518"/>
      <c r="I561" s="517">
        <f t="shared" si="142"/>
        <v>0</v>
      </c>
      <c r="J561" s="517">
        <f t="shared" si="143"/>
        <v>0</v>
      </c>
      <c r="K561" s="504"/>
      <c r="L561" s="518">
        <f t="shared" si="144"/>
        <v>0</v>
      </c>
      <c r="M561" s="518">
        <f t="shared" si="144"/>
        <v>0</v>
      </c>
      <c r="N561" s="519">
        <f t="shared" si="145"/>
        <v>0</v>
      </c>
      <c r="O561" s="519">
        <f t="shared" si="146"/>
        <v>0</v>
      </c>
      <c r="P561" s="506"/>
      <c r="Q561" s="520"/>
      <c r="R561" s="412" t="str">
        <f t="shared" si="119"/>
        <v/>
      </c>
      <c r="S561" s="412" t="str">
        <f t="shared" si="130"/>
        <v/>
      </c>
      <c r="T561" s="427"/>
      <c r="U561" s="429"/>
      <c r="W561" s="6">
        <f>VLOOKUP(A561,'[3]Cartilha Global'!$A:$A,1,FALSE)</f>
        <v>100946</v>
      </c>
    </row>
    <row r="562" spans="1:23" ht="23.25" hidden="1" thickBot="1" x14ac:dyDescent="0.25">
      <c r="A562" s="522">
        <v>100947</v>
      </c>
      <c r="B562" s="512" t="s">
        <v>3144</v>
      </c>
      <c r="C562" s="513" t="s">
        <v>5210</v>
      </c>
      <c r="D562" s="498" t="s">
        <v>6929</v>
      </c>
      <c r="E562" s="499">
        <v>2.14</v>
      </c>
      <c r="F562" s="500">
        <f t="shared" si="131"/>
        <v>2.65</v>
      </c>
      <c r="G562" s="527"/>
      <c r="H562" s="518"/>
      <c r="I562" s="517">
        <f t="shared" si="142"/>
        <v>0</v>
      </c>
      <c r="J562" s="517">
        <f t="shared" si="143"/>
        <v>0</v>
      </c>
      <c r="K562" s="504"/>
      <c r="L562" s="518">
        <f t="shared" si="144"/>
        <v>0</v>
      </c>
      <c r="M562" s="518">
        <f t="shared" si="144"/>
        <v>0</v>
      </c>
      <c r="N562" s="519">
        <f t="shared" si="145"/>
        <v>0</v>
      </c>
      <c r="O562" s="519">
        <f t="shared" si="146"/>
        <v>0</v>
      </c>
      <c r="P562" s="506"/>
      <c r="Q562" s="520"/>
      <c r="R562" s="412" t="str">
        <f t="shared" si="119"/>
        <v/>
      </c>
      <c r="S562" s="412" t="str">
        <f t="shared" si="130"/>
        <v/>
      </c>
      <c r="T562" s="427"/>
      <c r="U562" s="429"/>
      <c r="W562" s="6">
        <f>VLOOKUP(A562,'[3]Cartilha Global'!$A:$A,1,FALSE)</f>
        <v>100947</v>
      </c>
    </row>
    <row r="563" spans="1:23" ht="23.25" hidden="1" thickBot="1" x14ac:dyDescent="0.25">
      <c r="A563" s="522">
        <v>100948</v>
      </c>
      <c r="B563" s="512" t="s">
        <v>3144</v>
      </c>
      <c r="C563" s="513" t="s">
        <v>5211</v>
      </c>
      <c r="D563" s="498" t="s">
        <v>6929</v>
      </c>
      <c r="E563" s="499">
        <v>0.84</v>
      </c>
      <c r="F563" s="500">
        <f t="shared" si="131"/>
        <v>1.04</v>
      </c>
      <c r="G563" s="527"/>
      <c r="H563" s="518"/>
      <c r="I563" s="517">
        <f t="shared" si="142"/>
        <v>0</v>
      </c>
      <c r="J563" s="517">
        <f t="shared" si="143"/>
        <v>0</v>
      </c>
      <c r="K563" s="504"/>
      <c r="L563" s="518">
        <f t="shared" si="144"/>
        <v>0</v>
      </c>
      <c r="M563" s="518">
        <f t="shared" si="144"/>
        <v>0</v>
      </c>
      <c r="N563" s="519">
        <f t="shared" si="145"/>
        <v>0</v>
      </c>
      <c r="O563" s="519">
        <f t="shared" si="146"/>
        <v>0</v>
      </c>
      <c r="P563" s="506"/>
      <c r="Q563" s="520"/>
      <c r="R563" s="412" t="str">
        <f t="shared" si="119"/>
        <v/>
      </c>
      <c r="S563" s="412" t="str">
        <f t="shared" si="130"/>
        <v/>
      </c>
      <c r="T563" s="427"/>
      <c r="U563" s="429"/>
      <c r="W563" s="6">
        <f>VLOOKUP(A563,'[3]Cartilha Global'!$A:$A,1,FALSE)</f>
        <v>100948</v>
      </c>
    </row>
    <row r="564" spans="1:23" ht="23.25" hidden="1" thickBot="1" x14ac:dyDescent="0.25">
      <c r="A564" s="522">
        <v>100949</v>
      </c>
      <c r="B564" s="512" t="s">
        <v>3144</v>
      </c>
      <c r="C564" s="513" t="s">
        <v>5212</v>
      </c>
      <c r="D564" s="498" t="s">
        <v>6929</v>
      </c>
      <c r="E564" s="499">
        <v>6.39</v>
      </c>
      <c r="F564" s="500">
        <f t="shared" si="131"/>
        <v>7.91</v>
      </c>
      <c r="G564" s="527"/>
      <c r="H564" s="518"/>
      <c r="I564" s="517">
        <f t="shared" si="142"/>
        <v>0</v>
      </c>
      <c r="J564" s="517">
        <f t="shared" si="143"/>
        <v>0</v>
      </c>
      <c r="K564" s="504"/>
      <c r="L564" s="518">
        <f t="shared" si="144"/>
        <v>0</v>
      </c>
      <c r="M564" s="518">
        <f t="shared" si="144"/>
        <v>0</v>
      </c>
      <c r="N564" s="519">
        <f t="shared" si="145"/>
        <v>0</v>
      </c>
      <c r="O564" s="519">
        <f t="shared" si="146"/>
        <v>0</v>
      </c>
      <c r="P564" s="506"/>
      <c r="Q564" s="520"/>
      <c r="R564" s="412" t="str">
        <f t="shared" si="119"/>
        <v/>
      </c>
      <c r="S564" s="412" t="str">
        <f t="shared" si="130"/>
        <v/>
      </c>
      <c r="T564" s="427"/>
      <c r="U564" s="429"/>
      <c r="W564" s="6">
        <f>VLOOKUP(A564,'[3]Cartilha Global'!$A:$A,1,FALSE)</f>
        <v>100949</v>
      </c>
    </row>
    <row r="565" spans="1:23" ht="23.25" hidden="1" thickBot="1" x14ac:dyDescent="0.25">
      <c r="A565" s="522">
        <v>100950</v>
      </c>
      <c r="B565" s="512" t="s">
        <v>3144</v>
      </c>
      <c r="C565" s="513" t="s">
        <v>5213</v>
      </c>
      <c r="D565" s="498" t="s">
        <v>6929</v>
      </c>
      <c r="E565" s="499">
        <v>3.46</v>
      </c>
      <c r="F565" s="500">
        <f t="shared" si="131"/>
        <v>4.28</v>
      </c>
      <c r="G565" s="527"/>
      <c r="H565" s="518"/>
      <c r="I565" s="517">
        <f t="shared" si="142"/>
        <v>0</v>
      </c>
      <c r="J565" s="517">
        <f t="shared" si="143"/>
        <v>0</v>
      </c>
      <c r="K565" s="504"/>
      <c r="L565" s="518">
        <f t="shared" si="144"/>
        <v>0</v>
      </c>
      <c r="M565" s="518">
        <f t="shared" si="144"/>
        <v>0</v>
      </c>
      <c r="N565" s="519">
        <f t="shared" si="145"/>
        <v>0</v>
      </c>
      <c r="O565" s="519">
        <f t="shared" si="146"/>
        <v>0</v>
      </c>
      <c r="P565" s="506"/>
      <c r="Q565" s="520"/>
      <c r="R565" s="412" t="str">
        <f t="shared" si="119"/>
        <v/>
      </c>
      <c r="S565" s="412" t="str">
        <f t="shared" si="130"/>
        <v/>
      </c>
      <c r="T565" s="427"/>
      <c r="U565" s="429"/>
      <c r="W565" s="6">
        <f>VLOOKUP(A565,'[3]Cartilha Global'!$A:$A,1,FALSE)</f>
        <v>100950</v>
      </c>
    </row>
    <row r="566" spans="1:23" ht="23.25" hidden="1" thickBot="1" x14ac:dyDescent="0.25">
      <c r="A566" s="522">
        <v>100951</v>
      </c>
      <c r="B566" s="512" t="s">
        <v>3144</v>
      </c>
      <c r="C566" s="513" t="s">
        <v>5214</v>
      </c>
      <c r="D566" s="498" t="s">
        <v>6929</v>
      </c>
      <c r="E566" s="499">
        <v>2.99</v>
      </c>
      <c r="F566" s="500">
        <f t="shared" si="131"/>
        <v>3.7</v>
      </c>
      <c r="G566" s="527"/>
      <c r="H566" s="518"/>
      <c r="I566" s="517">
        <f t="shared" si="142"/>
        <v>0</v>
      </c>
      <c r="J566" s="517">
        <f t="shared" si="143"/>
        <v>0</v>
      </c>
      <c r="K566" s="504"/>
      <c r="L566" s="518">
        <f t="shared" si="144"/>
        <v>0</v>
      </c>
      <c r="M566" s="518">
        <f t="shared" si="144"/>
        <v>0</v>
      </c>
      <c r="N566" s="519">
        <f t="shared" si="145"/>
        <v>0</v>
      </c>
      <c r="O566" s="519">
        <f t="shared" si="146"/>
        <v>0</v>
      </c>
      <c r="P566" s="506"/>
      <c r="Q566" s="520"/>
      <c r="R566" s="412" t="str">
        <f t="shared" ref="R566:R629" si="147">IF(Q566="X","x",IF(Q566="xx","x",IF(O566&gt;0,"x","")))</f>
        <v/>
      </c>
      <c r="S566" s="412" t="str">
        <f t="shared" si="130"/>
        <v/>
      </c>
      <c r="T566" s="427"/>
      <c r="U566" s="429"/>
      <c r="W566" s="6">
        <f>VLOOKUP(A566,'[3]Cartilha Global'!$A:$A,1,FALSE)</f>
        <v>100951</v>
      </c>
    </row>
    <row r="567" spans="1:23" ht="23.25" hidden="1" thickBot="1" x14ac:dyDescent="0.25">
      <c r="A567" s="522">
        <v>100952</v>
      </c>
      <c r="B567" s="512" t="s">
        <v>3144</v>
      </c>
      <c r="C567" s="513" t="s">
        <v>5215</v>
      </c>
      <c r="D567" s="498" t="s">
        <v>6929</v>
      </c>
      <c r="E567" s="499">
        <v>2.75</v>
      </c>
      <c r="F567" s="500">
        <f t="shared" si="131"/>
        <v>3.41</v>
      </c>
      <c r="G567" s="527"/>
      <c r="H567" s="518"/>
      <c r="I567" s="517">
        <f t="shared" si="142"/>
        <v>0</v>
      </c>
      <c r="J567" s="517">
        <f t="shared" si="143"/>
        <v>0</v>
      </c>
      <c r="K567" s="504"/>
      <c r="L567" s="518">
        <f t="shared" si="144"/>
        <v>0</v>
      </c>
      <c r="M567" s="518">
        <f t="shared" si="144"/>
        <v>0</v>
      </c>
      <c r="N567" s="519">
        <f t="shared" si="145"/>
        <v>0</v>
      </c>
      <c r="O567" s="519">
        <f t="shared" si="146"/>
        <v>0</v>
      </c>
      <c r="P567" s="506"/>
      <c r="Q567" s="520"/>
      <c r="R567" s="412" t="str">
        <f t="shared" si="147"/>
        <v/>
      </c>
      <c r="S567" s="412" t="str">
        <f t="shared" si="130"/>
        <v/>
      </c>
      <c r="T567" s="427"/>
      <c r="U567" s="429"/>
      <c r="W567" s="6">
        <f>VLOOKUP(A567,'[3]Cartilha Global'!$A:$A,1,FALSE)</f>
        <v>100952</v>
      </c>
    </row>
    <row r="568" spans="1:23" ht="34.5" hidden="1" thickBot="1" x14ac:dyDescent="0.25">
      <c r="A568" s="522">
        <v>100953</v>
      </c>
      <c r="B568" s="512" t="s">
        <v>3144</v>
      </c>
      <c r="C568" s="513" t="s">
        <v>5216</v>
      </c>
      <c r="D568" s="498" t="s">
        <v>6929</v>
      </c>
      <c r="E568" s="499">
        <v>1.0900000000000001</v>
      </c>
      <c r="F568" s="500">
        <f t="shared" si="131"/>
        <v>1.35</v>
      </c>
      <c r="G568" s="527"/>
      <c r="H568" s="518"/>
      <c r="I568" s="517">
        <f t="shared" si="142"/>
        <v>0</v>
      </c>
      <c r="J568" s="517">
        <f t="shared" si="143"/>
        <v>0</v>
      </c>
      <c r="K568" s="504"/>
      <c r="L568" s="518">
        <f t="shared" si="144"/>
        <v>0</v>
      </c>
      <c r="M568" s="518">
        <f t="shared" si="144"/>
        <v>0</v>
      </c>
      <c r="N568" s="519">
        <f t="shared" si="145"/>
        <v>0</v>
      </c>
      <c r="O568" s="519">
        <f t="shared" si="146"/>
        <v>0</v>
      </c>
      <c r="P568" s="506"/>
      <c r="Q568" s="520"/>
      <c r="R568" s="412" t="str">
        <f t="shared" si="147"/>
        <v/>
      </c>
      <c r="S568" s="412" t="str">
        <f t="shared" si="130"/>
        <v/>
      </c>
      <c r="T568" s="427"/>
      <c r="U568" s="429"/>
      <c r="W568" s="6">
        <f>VLOOKUP(A568,'[3]Cartilha Global'!$A:$A,1,FALSE)</f>
        <v>100953</v>
      </c>
    </row>
    <row r="569" spans="1:23" ht="23.25" hidden="1" thickBot="1" x14ac:dyDescent="0.25">
      <c r="A569" s="522">
        <v>100954</v>
      </c>
      <c r="B569" s="512" t="s">
        <v>3144</v>
      </c>
      <c r="C569" s="513" t="s">
        <v>5217</v>
      </c>
      <c r="D569" s="498" t="s">
        <v>6929</v>
      </c>
      <c r="E569" s="499">
        <v>8.25</v>
      </c>
      <c r="F569" s="500">
        <f t="shared" si="131"/>
        <v>10.220000000000001</v>
      </c>
      <c r="G569" s="527"/>
      <c r="H569" s="518"/>
      <c r="I569" s="517">
        <f t="shared" si="142"/>
        <v>0</v>
      </c>
      <c r="J569" s="517">
        <f t="shared" si="143"/>
        <v>0</v>
      </c>
      <c r="K569" s="504"/>
      <c r="L569" s="518">
        <f t="shared" si="144"/>
        <v>0</v>
      </c>
      <c r="M569" s="518">
        <f t="shared" si="144"/>
        <v>0</v>
      </c>
      <c r="N569" s="519">
        <f t="shared" si="145"/>
        <v>0</v>
      </c>
      <c r="O569" s="519">
        <f t="shared" si="146"/>
        <v>0</v>
      </c>
      <c r="P569" s="506"/>
      <c r="Q569" s="520"/>
      <c r="R569" s="412" t="str">
        <f t="shared" si="147"/>
        <v/>
      </c>
      <c r="S569" s="412" t="str">
        <f t="shared" si="130"/>
        <v/>
      </c>
      <c r="T569" s="427"/>
      <c r="U569" s="429"/>
      <c r="W569" s="6">
        <f>VLOOKUP(A569,'[3]Cartilha Global'!$A:$A,1,FALSE)</f>
        <v>100954</v>
      </c>
    </row>
    <row r="570" spans="1:23" ht="34.5" hidden="1" thickBot="1" x14ac:dyDescent="0.25">
      <c r="A570" s="522">
        <v>100973</v>
      </c>
      <c r="B570" s="512" t="s">
        <v>3144</v>
      </c>
      <c r="C570" s="513" t="s">
        <v>5228</v>
      </c>
      <c r="D570" s="498" t="s">
        <v>171</v>
      </c>
      <c r="E570" s="499">
        <v>8.31</v>
      </c>
      <c r="F570" s="500">
        <f t="shared" si="131"/>
        <v>10.29</v>
      </c>
      <c r="G570" s="527"/>
      <c r="H570" s="518"/>
      <c r="I570" s="517">
        <f t="shared" si="142"/>
        <v>0</v>
      </c>
      <c r="J570" s="517">
        <f t="shared" si="143"/>
        <v>0</v>
      </c>
      <c r="K570" s="504"/>
      <c r="L570" s="518">
        <f t="shared" si="144"/>
        <v>0</v>
      </c>
      <c r="M570" s="518">
        <f t="shared" si="144"/>
        <v>0</v>
      </c>
      <c r="N570" s="519">
        <f t="shared" si="145"/>
        <v>0</v>
      </c>
      <c r="O570" s="519">
        <f t="shared" si="146"/>
        <v>0</v>
      </c>
      <c r="P570" s="506"/>
      <c r="Q570" s="520"/>
      <c r="R570" s="412" t="str">
        <f t="shared" si="147"/>
        <v/>
      </c>
      <c r="S570" s="412" t="str">
        <f t="shared" si="130"/>
        <v/>
      </c>
      <c r="T570" s="427"/>
      <c r="U570" s="429"/>
      <c r="W570" s="6">
        <f>VLOOKUP(A570,'[3]Cartilha Global'!$A:$A,1,FALSE)</f>
        <v>100973</v>
      </c>
    </row>
    <row r="571" spans="1:23" ht="34.5" hidden="1" thickBot="1" x14ac:dyDescent="0.25">
      <c r="A571" s="522">
        <v>100974</v>
      </c>
      <c r="B571" s="512" t="s">
        <v>3144</v>
      </c>
      <c r="C571" s="513" t="s">
        <v>5229</v>
      </c>
      <c r="D571" s="498" t="s">
        <v>171</v>
      </c>
      <c r="E571" s="499">
        <v>8.23</v>
      </c>
      <c r="F571" s="500">
        <f t="shared" si="131"/>
        <v>10.19</v>
      </c>
      <c r="G571" s="527"/>
      <c r="H571" s="518"/>
      <c r="I571" s="517">
        <f t="shared" si="142"/>
        <v>0</v>
      </c>
      <c r="J571" s="517">
        <f t="shared" si="143"/>
        <v>0</v>
      </c>
      <c r="K571" s="504"/>
      <c r="L571" s="518">
        <f t="shared" si="144"/>
        <v>0</v>
      </c>
      <c r="M571" s="518">
        <f t="shared" si="144"/>
        <v>0</v>
      </c>
      <c r="N571" s="519">
        <f t="shared" si="145"/>
        <v>0</v>
      </c>
      <c r="O571" s="519">
        <f t="shared" si="146"/>
        <v>0</v>
      </c>
      <c r="P571" s="506"/>
      <c r="Q571" s="520"/>
      <c r="R571" s="412" t="str">
        <f t="shared" si="147"/>
        <v/>
      </c>
      <c r="S571" s="412" t="str">
        <f t="shared" si="130"/>
        <v/>
      </c>
      <c r="T571" s="427"/>
      <c r="U571" s="429"/>
      <c r="W571" s="6">
        <f>VLOOKUP(A571,'[3]Cartilha Global'!$A:$A,1,FALSE)</f>
        <v>100974</v>
      </c>
    </row>
    <row r="572" spans="1:23" ht="34.5" hidden="1" thickBot="1" x14ac:dyDescent="0.25">
      <c r="A572" s="522">
        <v>100975</v>
      </c>
      <c r="B572" s="512" t="s">
        <v>3144</v>
      </c>
      <c r="C572" s="513" t="s">
        <v>5230</v>
      </c>
      <c r="D572" s="498" t="s">
        <v>171</v>
      </c>
      <c r="E572" s="499">
        <v>8.23</v>
      </c>
      <c r="F572" s="500">
        <f t="shared" si="131"/>
        <v>10.19</v>
      </c>
      <c r="G572" s="527"/>
      <c r="H572" s="518"/>
      <c r="I572" s="517">
        <f t="shared" si="142"/>
        <v>0</v>
      </c>
      <c r="J572" s="517">
        <f t="shared" si="143"/>
        <v>0</v>
      </c>
      <c r="K572" s="504"/>
      <c r="L572" s="518">
        <f t="shared" si="144"/>
        <v>0</v>
      </c>
      <c r="M572" s="518">
        <f t="shared" si="144"/>
        <v>0</v>
      </c>
      <c r="N572" s="519">
        <f t="shared" si="145"/>
        <v>0</v>
      </c>
      <c r="O572" s="519">
        <f t="shared" si="146"/>
        <v>0</v>
      </c>
      <c r="P572" s="506"/>
      <c r="Q572" s="520"/>
      <c r="R572" s="412" t="str">
        <f t="shared" si="147"/>
        <v/>
      </c>
      <c r="S572" s="412" t="str">
        <f t="shared" si="130"/>
        <v/>
      </c>
      <c r="T572" s="427"/>
      <c r="U572" s="429"/>
      <c r="W572" s="6">
        <f>VLOOKUP(A572,'[3]Cartilha Global'!$A:$A,1,FALSE)</f>
        <v>100975</v>
      </c>
    </row>
    <row r="573" spans="1:23" ht="23.25" hidden="1" thickBot="1" x14ac:dyDescent="0.25">
      <c r="A573" s="522">
        <v>102330</v>
      </c>
      <c r="B573" s="512" t="s">
        <v>3144</v>
      </c>
      <c r="C573" s="513" t="s">
        <v>5829</v>
      </c>
      <c r="D573" s="498" t="s">
        <v>6929</v>
      </c>
      <c r="E573" s="499">
        <v>1.36</v>
      </c>
      <c r="F573" s="500">
        <f t="shared" si="131"/>
        <v>1.68</v>
      </c>
      <c r="G573" s="527"/>
      <c r="H573" s="518"/>
      <c r="I573" s="517">
        <f t="shared" si="142"/>
        <v>0</v>
      </c>
      <c r="J573" s="517">
        <f t="shared" si="143"/>
        <v>0</v>
      </c>
      <c r="K573" s="504"/>
      <c r="L573" s="518">
        <f t="shared" si="144"/>
        <v>0</v>
      </c>
      <c r="M573" s="518">
        <f t="shared" si="144"/>
        <v>0</v>
      </c>
      <c r="N573" s="519">
        <f t="shared" si="145"/>
        <v>0</v>
      </c>
      <c r="O573" s="519">
        <f t="shared" si="146"/>
        <v>0</v>
      </c>
      <c r="P573" s="506"/>
      <c r="Q573" s="520"/>
      <c r="R573" s="412" t="str">
        <f t="shared" si="147"/>
        <v/>
      </c>
      <c r="S573" s="412" t="str">
        <f t="shared" si="130"/>
        <v/>
      </c>
      <c r="T573" s="427"/>
      <c r="U573" s="429"/>
      <c r="W573" s="6" t="e">
        <f>VLOOKUP(A573,'[3]Cartilha Global'!$A:$A,1,FALSE)</f>
        <v>#N/A</v>
      </c>
    </row>
    <row r="574" spans="1:23" ht="23.25" hidden="1" thickBot="1" x14ac:dyDescent="0.25">
      <c r="A574" s="522">
        <v>102331</v>
      </c>
      <c r="B574" s="512" t="s">
        <v>3144</v>
      </c>
      <c r="C574" s="513" t="s">
        <v>5830</v>
      </c>
      <c r="D574" s="498" t="s">
        <v>6929</v>
      </c>
      <c r="E574" s="499">
        <v>0.53</v>
      </c>
      <c r="F574" s="500">
        <f t="shared" si="131"/>
        <v>0.66</v>
      </c>
      <c r="G574" s="527"/>
      <c r="H574" s="518"/>
      <c r="I574" s="517">
        <f>IF(ISBLANK(E574),0,ROUND(F574*G574,2))</f>
        <v>0</v>
      </c>
      <c r="J574" s="517">
        <f>IF(ISBLANK(G574),0,ROUND(G574*H574,2))</f>
        <v>0</v>
      </c>
      <c r="K574" s="504"/>
      <c r="L574" s="518">
        <f t="shared" si="144"/>
        <v>0</v>
      </c>
      <c r="M574" s="518">
        <f t="shared" si="144"/>
        <v>0</v>
      </c>
      <c r="N574" s="519">
        <f>IF(ISBLANK(E574),0,ROUND(F574*L574,2))</f>
        <v>0</v>
      </c>
      <c r="O574" s="519">
        <f>IF(ISBLANK(L574),0,ROUND(L574*M574,2))</f>
        <v>0</v>
      </c>
      <c r="P574" s="506"/>
      <c r="Q574" s="520"/>
      <c r="R574" s="412" t="str">
        <f>IF(Q574="X","x",IF(Q574="xx","x",IF(O574&gt;0,"x","")))</f>
        <v/>
      </c>
      <c r="S574" s="412" t="str">
        <f t="shared" si="130"/>
        <v/>
      </c>
      <c r="T574" s="427"/>
      <c r="U574" s="429"/>
      <c r="W574" s="6" t="e">
        <f>VLOOKUP(A574,'[3]Cartilha Global'!$A:$A,1,FALSE)</f>
        <v>#N/A</v>
      </c>
    </row>
    <row r="575" spans="1:23" ht="23.25" hidden="1" thickBot="1" x14ac:dyDescent="0.25">
      <c r="A575" s="522">
        <v>102332</v>
      </c>
      <c r="B575" s="512" t="s">
        <v>3144</v>
      </c>
      <c r="C575" s="513" t="s">
        <v>5831</v>
      </c>
      <c r="D575" s="498" t="s">
        <v>6929</v>
      </c>
      <c r="E575" s="499">
        <v>1.8</v>
      </c>
      <c r="F575" s="500">
        <f t="shared" si="131"/>
        <v>2.23</v>
      </c>
      <c r="G575" s="527"/>
      <c r="H575" s="518"/>
      <c r="I575" s="517">
        <f>IF(ISBLANK(E575),0,ROUND(F575*G575,2))</f>
        <v>0</v>
      </c>
      <c r="J575" s="517">
        <f>IF(ISBLANK(G575),0,ROUND(G575*H575,2))</f>
        <v>0</v>
      </c>
      <c r="K575" s="504"/>
      <c r="L575" s="518">
        <f t="shared" si="144"/>
        <v>0</v>
      </c>
      <c r="M575" s="518">
        <f t="shared" si="144"/>
        <v>0</v>
      </c>
      <c r="N575" s="519">
        <f>IF(ISBLANK(E575),0,ROUND(F575*L575,2))</f>
        <v>0</v>
      </c>
      <c r="O575" s="519">
        <f>IF(ISBLANK(L575),0,ROUND(L575*M575,2))</f>
        <v>0</v>
      </c>
      <c r="P575" s="506"/>
      <c r="Q575" s="520"/>
      <c r="R575" s="412" t="str">
        <f>IF(Q575="X","x",IF(Q575="xx","x",IF(O575&gt;0,"x","")))</f>
        <v/>
      </c>
      <c r="S575" s="412" t="str">
        <f t="shared" si="130"/>
        <v/>
      </c>
      <c r="T575" s="427"/>
      <c r="U575" s="429"/>
      <c r="W575" s="6" t="e">
        <f>VLOOKUP(A575,'[3]Cartilha Global'!$A:$A,1,FALSE)</f>
        <v>#N/A</v>
      </c>
    </row>
    <row r="576" spans="1:23" ht="23.25" hidden="1" thickBot="1" x14ac:dyDescent="0.25">
      <c r="A576" s="522">
        <v>102333</v>
      </c>
      <c r="B576" s="512" t="s">
        <v>3144</v>
      </c>
      <c r="C576" s="513" t="s">
        <v>5832</v>
      </c>
      <c r="D576" s="498" t="s">
        <v>6929</v>
      </c>
      <c r="E576" s="499">
        <v>0.73</v>
      </c>
      <c r="F576" s="500">
        <f t="shared" si="131"/>
        <v>0.9</v>
      </c>
      <c r="G576" s="527"/>
      <c r="H576" s="518"/>
      <c r="I576" s="517">
        <f>IF(ISBLANK(E576),0,ROUND(F576*G576,2))</f>
        <v>0</v>
      </c>
      <c r="J576" s="517">
        <f>IF(ISBLANK(G576),0,ROUND(G576*H576,2))</f>
        <v>0</v>
      </c>
      <c r="K576" s="504"/>
      <c r="L576" s="518">
        <f t="shared" ref="L576:M591" si="148">G576</f>
        <v>0</v>
      </c>
      <c r="M576" s="518">
        <f t="shared" si="148"/>
        <v>0</v>
      </c>
      <c r="N576" s="519">
        <f>IF(ISBLANK(E576),0,ROUND(F576*L576,2))</f>
        <v>0</v>
      </c>
      <c r="O576" s="519">
        <f>IF(ISBLANK(L576),0,ROUND(L576*M576,2))</f>
        <v>0</v>
      </c>
      <c r="P576" s="506"/>
      <c r="Q576" s="520"/>
      <c r="R576" s="412" t="str">
        <f>IF(Q576="X","x",IF(Q576="xx","x",IF(O576&gt;0,"x","")))</f>
        <v/>
      </c>
      <c r="S576" s="412" t="str">
        <f t="shared" si="130"/>
        <v/>
      </c>
      <c r="T576" s="427"/>
      <c r="U576" s="429"/>
      <c r="W576" s="6" t="e">
        <f>VLOOKUP(A576,'[3]Cartilha Global'!$A:$A,1,FALSE)</f>
        <v>#N/A</v>
      </c>
    </row>
    <row r="577" spans="1:23" ht="23.25" hidden="1" thickBot="1" x14ac:dyDescent="0.25">
      <c r="A577" s="522">
        <v>100965</v>
      </c>
      <c r="B577" s="512" t="s">
        <v>3144</v>
      </c>
      <c r="C577" s="513" t="s">
        <v>5231</v>
      </c>
      <c r="D577" s="498" t="s">
        <v>6929</v>
      </c>
      <c r="E577" s="499">
        <v>1.71</v>
      </c>
      <c r="F577" s="500">
        <f t="shared" si="131"/>
        <v>2.12</v>
      </c>
      <c r="G577" s="527"/>
      <c r="H577" s="518"/>
      <c r="I577" s="517">
        <f>IF(ISBLANK(E577),0,ROUND(F577*G577,2))</f>
        <v>0</v>
      </c>
      <c r="J577" s="517">
        <f>IF(ISBLANK(G577),0,ROUND(G577*H577,2))</f>
        <v>0</v>
      </c>
      <c r="K577" s="504"/>
      <c r="L577" s="518">
        <f t="shared" si="148"/>
        <v>0</v>
      </c>
      <c r="M577" s="518">
        <f t="shared" si="148"/>
        <v>0</v>
      </c>
      <c r="N577" s="519">
        <f>IF(ISBLANK(E577),0,ROUND(F577*L577,2))</f>
        <v>0</v>
      </c>
      <c r="O577" s="519">
        <f>IF(ISBLANK(L577),0,ROUND(L577*M577,2))</f>
        <v>0</v>
      </c>
      <c r="P577" s="506"/>
      <c r="Q577" s="520"/>
      <c r="R577" s="412" t="str">
        <f>IF(Q577="X","x",IF(Q577="xx","x",IF(O577&gt;0,"x","")))</f>
        <v/>
      </c>
      <c r="S577" s="412" t="str">
        <f t="shared" si="130"/>
        <v/>
      </c>
      <c r="T577" s="427"/>
      <c r="U577" s="429"/>
      <c r="W577" s="6">
        <f>VLOOKUP(A577,'[3]Cartilha Global'!$A:$A,1,FALSE)</f>
        <v>100965</v>
      </c>
    </row>
    <row r="578" spans="1:23" ht="23.25" hidden="1" thickBot="1" x14ac:dyDescent="0.25">
      <c r="A578" s="522">
        <v>100966</v>
      </c>
      <c r="B578" s="512" t="s">
        <v>3144</v>
      </c>
      <c r="C578" s="513" t="s">
        <v>5232</v>
      </c>
      <c r="D578" s="498" t="s">
        <v>6929</v>
      </c>
      <c r="E578" s="499">
        <v>1.47</v>
      </c>
      <c r="F578" s="500">
        <f t="shared" si="131"/>
        <v>1.82</v>
      </c>
      <c r="G578" s="527"/>
      <c r="H578" s="518"/>
      <c r="I578" s="517">
        <f t="shared" si="142"/>
        <v>0</v>
      </c>
      <c r="J578" s="517">
        <f t="shared" si="143"/>
        <v>0</v>
      </c>
      <c r="K578" s="504"/>
      <c r="L578" s="518">
        <f t="shared" si="148"/>
        <v>0</v>
      </c>
      <c r="M578" s="518">
        <f t="shared" si="148"/>
        <v>0</v>
      </c>
      <c r="N578" s="519">
        <f t="shared" si="145"/>
        <v>0</v>
      </c>
      <c r="O578" s="519">
        <f t="shared" si="146"/>
        <v>0</v>
      </c>
      <c r="P578" s="506"/>
      <c r="Q578" s="520"/>
      <c r="R578" s="412" t="str">
        <f t="shared" si="147"/>
        <v/>
      </c>
      <c r="S578" s="412" t="str">
        <f t="shared" si="130"/>
        <v/>
      </c>
      <c r="T578" s="427"/>
      <c r="U578" s="429"/>
      <c r="W578" s="6">
        <f>VLOOKUP(A578,'[3]Cartilha Global'!$A:$A,1,FALSE)</f>
        <v>100966</v>
      </c>
    </row>
    <row r="579" spans="1:23" ht="23.25" hidden="1" thickBot="1" x14ac:dyDescent="0.25">
      <c r="A579" s="522">
        <v>100969</v>
      </c>
      <c r="B579" s="512" t="s">
        <v>3144</v>
      </c>
      <c r="C579" s="513" t="s">
        <v>5233</v>
      </c>
      <c r="D579" s="498" t="s">
        <v>6929</v>
      </c>
      <c r="E579" s="499">
        <v>2.2799999999999998</v>
      </c>
      <c r="F579" s="500">
        <f t="shared" si="131"/>
        <v>2.82</v>
      </c>
      <c r="G579" s="527"/>
      <c r="H579" s="518"/>
      <c r="I579" s="517">
        <f t="shared" si="142"/>
        <v>0</v>
      </c>
      <c r="J579" s="517">
        <f t="shared" si="143"/>
        <v>0</v>
      </c>
      <c r="K579" s="504"/>
      <c r="L579" s="518">
        <f t="shared" si="148"/>
        <v>0</v>
      </c>
      <c r="M579" s="518">
        <f t="shared" si="148"/>
        <v>0</v>
      </c>
      <c r="N579" s="519">
        <f t="shared" si="145"/>
        <v>0</v>
      </c>
      <c r="O579" s="519">
        <f t="shared" si="146"/>
        <v>0</v>
      </c>
      <c r="P579" s="506"/>
      <c r="Q579" s="520"/>
      <c r="R579" s="412" t="str">
        <f t="shared" si="147"/>
        <v/>
      </c>
      <c r="S579" s="412" t="str">
        <f t="shared" si="130"/>
        <v/>
      </c>
      <c r="T579" s="427"/>
      <c r="U579" s="429"/>
      <c r="W579" s="6">
        <f>VLOOKUP(A579,'[3]Cartilha Global'!$A:$A,1,FALSE)</f>
        <v>100969</v>
      </c>
    </row>
    <row r="580" spans="1:23" ht="23.25" hidden="1" thickBot="1" x14ac:dyDescent="0.25">
      <c r="A580" s="522">
        <v>100970</v>
      </c>
      <c r="B580" s="512" t="s">
        <v>3144</v>
      </c>
      <c r="C580" s="513" t="s">
        <v>5234</v>
      </c>
      <c r="D580" s="498" t="s">
        <v>6929</v>
      </c>
      <c r="E580" s="499">
        <v>1.94</v>
      </c>
      <c r="F580" s="500">
        <f t="shared" si="131"/>
        <v>2.4</v>
      </c>
      <c r="G580" s="527"/>
      <c r="H580" s="518"/>
      <c r="I580" s="517">
        <f t="shared" si="142"/>
        <v>0</v>
      </c>
      <c r="J580" s="517">
        <f t="shared" si="143"/>
        <v>0</v>
      </c>
      <c r="K580" s="504"/>
      <c r="L580" s="518">
        <f t="shared" si="148"/>
        <v>0</v>
      </c>
      <c r="M580" s="518">
        <f t="shared" si="148"/>
        <v>0</v>
      </c>
      <c r="N580" s="519">
        <f t="shared" si="145"/>
        <v>0</v>
      </c>
      <c r="O580" s="519">
        <f t="shared" si="146"/>
        <v>0</v>
      </c>
      <c r="P580" s="506"/>
      <c r="Q580" s="520"/>
      <c r="R580" s="412" t="str">
        <f t="shared" si="147"/>
        <v/>
      </c>
      <c r="S580" s="412" t="str">
        <f t="shared" si="130"/>
        <v/>
      </c>
      <c r="T580" s="427"/>
      <c r="U580" s="429"/>
      <c r="W580" s="6">
        <f>VLOOKUP(A580,'[3]Cartilha Global'!$A:$A,1,FALSE)</f>
        <v>100970</v>
      </c>
    </row>
    <row r="581" spans="1:23" ht="23.25" hidden="1" thickBot="1" x14ac:dyDescent="0.25">
      <c r="A581" s="522">
        <v>102568</v>
      </c>
      <c r="B581" s="512" t="s">
        <v>3144</v>
      </c>
      <c r="C581" s="513" t="s">
        <v>5833</v>
      </c>
      <c r="D581" s="498" t="s">
        <v>254</v>
      </c>
      <c r="E581" s="499">
        <v>276.01</v>
      </c>
      <c r="F581" s="500">
        <f t="shared" si="131"/>
        <v>341.81</v>
      </c>
      <c r="G581" s="527"/>
      <c r="H581" s="518"/>
      <c r="I581" s="517">
        <f t="shared" si="142"/>
        <v>0</v>
      </c>
      <c r="J581" s="517">
        <f t="shared" si="143"/>
        <v>0</v>
      </c>
      <c r="K581" s="504"/>
      <c r="L581" s="518">
        <f t="shared" si="148"/>
        <v>0</v>
      </c>
      <c r="M581" s="518">
        <f t="shared" si="148"/>
        <v>0</v>
      </c>
      <c r="N581" s="519">
        <f t="shared" si="145"/>
        <v>0</v>
      </c>
      <c r="O581" s="519">
        <f t="shared" si="146"/>
        <v>0</v>
      </c>
      <c r="P581" s="506"/>
      <c r="Q581" s="520"/>
      <c r="R581" s="412" t="str">
        <f t="shared" si="147"/>
        <v/>
      </c>
      <c r="S581" s="412" t="str">
        <f t="shared" si="130"/>
        <v/>
      </c>
      <c r="T581" s="427"/>
      <c r="U581" s="429"/>
      <c r="W581" s="6" t="e">
        <f>VLOOKUP(A581,'[3]Cartilha Global'!$A:$A,1,FALSE)</f>
        <v>#N/A</v>
      </c>
    </row>
    <row r="582" spans="1:23" ht="23.25" hidden="1" thickBot="1" x14ac:dyDescent="0.25">
      <c r="A582" s="522">
        <v>101019</v>
      </c>
      <c r="B582" s="498" t="s">
        <v>3144</v>
      </c>
      <c r="C582" s="513" t="s">
        <v>5235</v>
      </c>
      <c r="D582" s="498" t="s">
        <v>254</v>
      </c>
      <c r="E582" s="499">
        <v>556.09</v>
      </c>
      <c r="F582" s="500">
        <f t="shared" si="131"/>
        <v>688.66</v>
      </c>
      <c r="G582" s="527"/>
      <c r="H582" s="518"/>
      <c r="I582" s="517">
        <f>IF(ISBLANK(E582),0,ROUND(F582*G582,2))</f>
        <v>0</v>
      </c>
      <c r="J582" s="517">
        <f>IF(ISBLANK(G582),0,ROUND(G582*H582,2))</f>
        <v>0</v>
      </c>
      <c r="K582" s="504"/>
      <c r="L582" s="518">
        <f>G582</f>
        <v>0</v>
      </c>
      <c r="M582" s="518">
        <f>H582</f>
        <v>0</v>
      </c>
      <c r="N582" s="519">
        <f>IF(ISBLANK(E582),0,ROUND(F582*L582,2))</f>
        <v>0</v>
      </c>
      <c r="O582" s="519">
        <f>IF(ISBLANK(L582),0,ROUND(L582*M582,2))</f>
        <v>0</v>
      </c>
      <c r="P582" s="506"/>
      <c r="Q582" s="520"/>
      <c r="R582" s="412" t="str">
        <f>IF(Q582="X","x",IF(Q582="xx","x",IF(O582&gt;0,"x","")))</f>
        <v/>
      </c>
      <c r="S582" s="412" t="str">
        <f t="shared" si="130"/>
        <v/>
      </c>
      <c r="T582" s="427"/>
      <c r="U582" s="429"/>
      <c r="W582" s="6">
        <f>VLOOKUP(A582,'[3]Cartilha Global'!$A:$A,1,FALSE)</f>
        <v>101019</v>
      </c>
    </row>
    <row r="583" spans="1:23" ht="23.25" hidden="1" thickBot="1" x14ac:dyDescent="0.25">
      <c r="A583" s="522">
        <v>101479</v>
      </c>
      <c r="B583" s="512" t="s">
        <v>3144</v>
      </c>
      <c r="C583" s="513" t="s">
        <v>5236</v>
      </c>
      <c r="D583" s="498" t="s">
        <v>254</v>
      </c>
      <c r="E583" s="499">
        <v>162.01</v>
      </c>
      <c r="F583" s="500">
        <f t="shared" si="131"/>
        <v>200.63</v>
      </c>
      <c r="G583" s="527"/>
      <c r="H583" s="518"/>
      <c r="I583" s="517">
        <f t="shared" si="142"/>
        <v>0</v>
      </c>
      <c r="J583" s="517">
        <f t="shared" si="143"/>
        <v>0</v>
      </c>
      <c r="K583" s="504"/>
      <c r="L583" s="518">
        <f t="shared" si="148"/>
        <v>0</v>
      </c>
      <c r="M583" s="518">
        <f t="shared" si="148"/>
        <v>0</v>
      </c>
      <c r="N583" s="519">
        <f t="shared" si="145"/>
        <v>0</v>
      </c>
      <c r="O583" s="519">
        <f t="shared" si="146"/>
        <v>0</v>
      </c>
      <c r="P583" s="506"/>
      <c r="Q583" s="520"/>
      <c r="R583" s="412" t="str">
        <f t="shared" si="147"/>
        <v/>
      </c>
      <c r="S583" s="412" t="str">
        <f t="shared" si="130"/>
        <v/>
      </c>
      <c r="T583" s="427"/>
      <c r="U583" s="429"/>
      <c r="W583" s="6">
        <f>VLOOKUP(A583,'[3]Cartilha Global'!$A:$A,1,FALSE)</f>
        <v>101479</v>
      </c>
    </row>
    <row r="584" spans="1:23" ht="34.5" hidden="1" thickBot="1" x14ac:dyDescent="0.25">
      <c r="A584" s="522">
        <v>100976</v>
      </c>
      <c r="B584" s="512" t="s">
        <v>3144</v>
      </c>
      <c r="C584" s="513" t="s">
        <v>5237</v>
      </c>
      <c r="D584" s="498" t="s">
        <v>171</v>
      </c>
      <c r="E584" s="499">
        <v>8.15</v>
      </c>
      <c r="F584" s="500">
        <f t="shared" si="131"/>
        <v>10.09</v>
      </c>
      <c r="G584" s="527"/>
      <c r="H584" s="518"/>
      <c r="I584" s="517">
        <f t="shared" si="142"/>
        <v>0</v>
      </c>
      <c r="J584" s="517">
        <f t="shared" si="143"/>
        <v>0</v>
      </c>
      <c r="K584" s="504"/>
      <c r="L584" s="518">
        <f t="shared" si="148"/>
        <v>0</v>
      </c>
      <c r="M584" s="518">
        <f t="shared" si="148"/>
        <v>0</v>
      </c>
      <c r="N584" s="519">
        <f t="shared" si="145"/>
        <v>0</v>
      </c>
      <c r="O584" s="519">
        <f t="shared" si="146"/>
        <v>0</v>
      </c>
      <c r="P584" s="506"/>
      <c r="Q584" s="520"/>
      <c r="R584" s="412" t="str">
        <f t="shared" si="147"/>
        <v/>
      </c>
      <c r="S584" s="412" t="str">
        <f t="shared" si="130"/>
        <v/>
      </c>
      <c r="T584" s="427"/>
      <c r="U584" s="429"/>
      <c r="W584" s="6">
        <f>VLOOKUP(A584,'[3]Cartilha Global'!$A:$A,1,FALSE)</f>
        <v>100976</v>
      </c>
    </row>
    <row r="585" spans="1:23" ht="34.5" hidden="1" thickBot="1" x14ac:dyDescent="0.25">
      <c r="A585" s="522">
        <v>100977</v>
      </c>
      <c r="B585" s="512" t="s">
        <v>3144</v>
      </c>
      <c r="C585" s="513" t="s">
        <v>5238</v>
      </c>
      <c r="D585" s="498" t="s">
        <v>171</v>
      </c>
      <c r="E585" s="499">
        <v>7.13</v>
      </c>
      <c r="F585" s="500">
        <f t="shared" si="131"/>
        <v>8.83</v>
      </c>
      <c r="G585" s="527"/>
      <c r="H585" s="518"/>
      <c r="I585" s="517">
        <f t="shared" si="142"/>
        <v>0</v>
      </c>
      <c r="J585" s="517">
        <f t="shared" si="143"/>
        <v>0</v>
      </c>
      <c r="K585" s="504"/>
      <c r="L585" s="518">
        <f t="shared" si="148"/>
        <v>0</v>
      </c>
      <c r="M585" s="518">
        <f t="shared" si="148"/>
        <v>0</v>
      </c>
      <c r="N585" s="519">
        <f t="shared" si="145"/>
        <v>0</v>
      </c>
      <c r="O585" s="519">
        <f t="shared" si="146"/>
        <v>0</v>
      </c>
      <c r="P585" s="506"/>
      <c r="Q585" s="520"/>
      <c r="R585" s="412" t="str">
        <f t="shared" si="147"/>
        <v/>
      </c>
      <c r="S585" s="412" t="str">
        <f t="shared" si="130"/>
        <v/>
      </c>
      <c r="T585" s="427"/>
      <c r="U585" s="429"/>
      <c r="W585" s="6">
        <f>VLOOKUP(A585,'[3]Cartilha Global'!$A:$A,1,FALSE)</f>
        <v>100977</v>
      </c>
    </row>
    <row r="586" spans="1:23" ht="34.5" hidden="1" thickBot="1" x14ac:dyDescent="0.25">
      <c r="A586" s="522">
        <v>100978</v>
      </c>
      <c r="B586" s="512" t="s">
        <v>3144</v>
      </c>
      <c r="C586" s="513" t="s">
        <v>5239</v>
      </c>
      <c r="D586" s="498" t="s">
        <v>171</v>
      </c>
      <c r="E586" s="499">
        <v>6.61</v>
      </c>
      <c r="F586" s="500">
        <f t="shared" si="131"/>
        <v>8.19</v>
      </c>
      <c r="G586" s="527"/>
      <c r="H586" s="518"/>
      <c r="I586" s="517">
        <f t="shared" si="142"/>
        <v>0</v>
      </c>
      <c r="J586" s="517">
        <f t="shared" si="143"/>
        <v>0</v>
      </c>
      <c r="K586" s="504"/>
      <c r="L586" s="518">
        <f t="shared" si="148"/>
        <v>0</v>
      </c>
      <c r="M586" s="518">
        <f t="shared" si="148"/>
        <v>0</v>
      </c>
      <c r="N586" s="519">
        <f t="shared" si="145"/>
        <v>0</v>
      </c>
      <c r="O586" s="519">
        <f t="shared" si="146"/>
        <v>0</v>
      </c>
      <c r="P586" s="506"/>
      <c r="Q586" s="520"/>
      <c r="R586" s="412" t="str">
        <f t="shared" si="147"/>
        <v/>
      </c>
      <c r="S586" s="412" t="str">
        <f t="shared" si="130"/>
        <v/>
      </c>
      <c r="T586" s="427"/>
      <c r="U586" s="429"/>
      <c r="W586" s="6">
        <f>VLOOKUP(A586,'[3]Cartilha Global'!$A:$A,1,FALSE)</f>
        <v>100978</v>
      </c>
    </row>
    <row r="587" spans="1:23" ht="34.5" hidden="1" thickBot="1" x14ac:dyDescent="0.25">
      <c r="A587" s="522">
        <v>100979</v>
      </c>
      <c r="B587" s="512" t="s">
        <v>3144</v>
      </c>
      <c r="C587" s="513" t="s">
        <v>5240</v>
      </c>
      <c r="D587" s="498" t="s">
        <v>171</v>
      </c>
      <c r="E587" s="499">
        <v>6.31</v>
      </c>
      <c r="F587" s="500">
        <f t="shared" si="131"/>
        <v>7.81</v>
      </c>
      <c r="G587" s="527"/>
      <c r="H587" s="518"/>
      <c r="I587" s="517">
        <f t="shared" si="142"/>
        <v>0</v>
      </c>
      <c r="J587" s="517">
        <f t="shared" si="143"/>
        <v>0</v>
      </c>
      <c r="K587" s="504"/>
      <c r="L587" s="518">
        <f t="shared" si="148"/>
        <v>0</v>
      </c>
      <c r="M587" s="518">
        <f t="shared" si="148"/>
        <v>0</v>
      </c>
      <c r="N587" s="519">
        <f t="shared" si="145"/>
        <v>0</v>
      </c>
      <c r="O587" s="519">
        <f t="shared" si="146"/>
        <v>0</v>
      </c>
      <c r="P587" s="506"/>
      <c r="Q587" s="520"/>
      <c r="R587" s="412" t="str">
        <f t="shared" si="147"/>
        <v/>
      </c>
      <c r="S587" s="412" t="str">
        <f t="shared" si="130"/>
        <v/>
      </c>
      <c r="T587" s="427"/>
      <c r="U587" s="429"/>
      <c r="W587" s="6">
        <f>VLOOKUP(A587,'[3]Cartilha Global'!$A:$A,1,FALSE)</f>
        <v>100979</v>
      </c>
    </row>
    <row r="588" spans="1:23" ht="34.5" hidden="1" thickBot="1" x14ac:dyDescent="0.25">
      <c r="A588" s="522">
        <v>100980</v>
      </c>
      <c r="B588" s="512" t="s">
        <v>3144</v>
      </c>
      <c r="C588" s="513" t="s">
        <v>5241</v>
      </c>
      <c r="D588" s="498" t="s">
        <v>171</v>
      </c>
      <c r="E588" s="499">
        <v>6.03</v>
      </c>
      <c r="F588" s="500">
        <f t="shared" si="131"/>
        <v>7.47</v>
      </c>
      <c r="G588" s="527"/>
      <c r="H588" s="518"/>
      <c r="I588" s="517">
        <f t="shared" si="142"/>
        <v>0</v>
      </c>
      <c r="J588" s="517">
        <f t="shared" si="143"/>
        <v>0</v>
      </c>
      <c r="K588" s="504"/>
      <c r="L588" s="518">
        <f t="shared" si="148"/>
        <v>0</v>
      </c>
      <c r="M588" s="518">
        <f t="shared" si="148"/>
        <v>0</v>
      </c>
      <c r="N588" s="519">
        <f t="shared" si="145"/>
        <v>0</v>
      </c>
      <c r="O588" s="519">
        <f t="shared" si="146"/>
        <v>0</v>
      </c>
      <c r="P588" s="506"/>
      <c r="Q588" s="520"/>
      <c r="R588" s="412" t="str">
        <f t="shared" si="147"/>
        <v/>
      </c>
      <c r="S588" s="412" t="str">
        <f t="shared" si="130"/>
        <v/>
      </c>
      <c r="T588" s="427"/>
      <c r="U588" s="429"/>
      <c r="W588" s="6">
        <f>VLOOKUP(A588,'[3]Cartilha Global'!$A:$A,1,FALSE)</f>
        <v>100980</v>
      </c>
    </row>
    <row r="589" spans="1:23" ht="34.5" hidden="1" thickBot="1" x14ac:dyDescent="0.25">
      <c r="A589" s="522">
        <v>100981</v>
      </c>
      <c r="B589" s="512" t="s">
        <v>3144</v>
      </c>
      <c r="C589" s="513" t="s">
        <v>5242</v>
      </c>
      <c r="D589" s="498" t="s">
        <v>171</v>
      </c>
      <c r="E589" s="499">
        <v>8.75</v>
      </c>
      <c r="F589" s="500">
        <f t="shared" si="131"/>
        <v>10.84</v>
      </c>
      <c r="G589" s="527"/>
      <c r="H589" s="518"/>
      <c r="I589" s="517">
        <f t="shared" si="142"/>
        <v>0</v>
      </c>
      <c r="J589" s="517">
        <f t="shared" si="143"/>
        <v>0</v>
      </c>
      <c r="K589" s="504"/>
      <c r="L589" s="518">
        <f t="shared" si="148"/>
        <v>0</v>
      </c>
      <c r="M589" s="518">
        <f t="shared" si="148"/>
        <v>0</v>
      </c>
      <c r="N589" s="519">
        <f t="shared" si="145"/>
        <v>0</v>
      </c>
      <c r="O589" s="519">
        <f t="shared" si="146"/>
        <v>0</v>
      </c>
      <c r="P589" s="506"/>
      <c r="Q589" s="520"/>
      <c r="R589" s="412" t="str">
        <f t="shared" si="147"/>
        <v/>
      </c>
      <c r="S589" s="412" t="str">
        <f t="shared" si="130"/>
        <v/>
      </c>
      <c r="T589" s="427"/>
      <c r="U589" s="429"/>
      <c r="W589" s="6">
        <f>VLOOKUP(A589,'[3]Cartilha Global'!$A:$A,1,FALSE)</f>
        <v>100981</v>
      </c>
    </row>
    <row r="590" spans="1:23" ht="34.5" hidden="1" thickBot="1" x14ac:dyDescent="0.25">
      <c r="A590" s="522">
        <v>100982</v>
      </c>
      <c r="B590" s="512" t="s">
        <v>3144</v>
      </c>
      <c r="C590" s="513" t="s">
        <v>5243</v>
      </c>
      <c r="D590" s="498" t="s">
        <v>171</v>
      </c>
      <c r="E590" s="499">
        <v>8.6</v>
      </c>
      <c r="F590" s="500">
        <f t="shared" si="131"/>
        <v>10.65</v>
      </c>
      <c r="G590" s="527"/>
      <c r="H590" s="518"/>
      <c r="I590" s="517">
        <f t="shared" si="142"/>
        <v>0</v>
      </c>
      <c r="J590" s="517">
        <f t="shared" si="143"/>
        <v>0</v>
      </c>
      <c r="K590" s="504"/>
      <c r="L590" s="518">
        <f t="shared" si="148"/>
        <v>0</v>
      </c>
      <c r="M590" s="518">
        <f t="shared" si="148"/>
        <v>0</v>
      </c>
      <c r="N590" s="519">
        <f t="shared" si="145"/>
        <v>0</v>
      </c>
      <c r="O590" s="519">
        <f t="shared" si="146"/>
        <v>0</v>
      </c>
      <c r="P590" s="506"/>
      <c r="Q590" s="520"/>
      <c r="R590" s="412" t="str">
        <f t="shared" si="147"/>
        <v/>
      </c>
      <c r="S590" s="412" t="str">
        <f t="shared" si="130"/>
        <v/>
      </c>
      <c r="T590" s="427"/>
      <c r="U590" s="429"/>
      <c r="W590" s="6">
        <f>VLOOKUP(A590,'[3]Cartilha Global'!$A:$A,1,FALSE)</f>
        <v>100982</v>
      </c>
    </row>
    <row r="591" spans="1:23" ht="34.5" hidden="1" thickBot="1" x14ac:dyDescent="0.25">
      <c r="A591" s="522">
        <v>100983</v>
      </c>
      <c r="B591" s="512" t="s">
        <v>3144</v>
      </c>
      <c r="C591" s="513" t="s">
        <v>5244</v>
      </c>
      <c r="D591" s="498" t="s">
        <v>171</v>
      </c>
      <c r="E591" s="499">
        <v>8.57</v>
      </c>
      <c r="F591" s="500">
        <f t="shared" si="131"/>
        <v>10.61</v>
      </c>
      <c r="G591" s="527"/>
      <c r="H591" s="518"/>
      <c r="I591" s="517">
        <f t="shared" si="142"/>
        <v>0</v>
      </c>
      <c r="J591" s="517">
        <f t="shared" si="143"/>
        <v>0</v>
      </c>
      <c r="K591" s="504"/>
      <c r="L591" s="518">
        <f t="shared" si="148"/>
        <v>0</v>
      </c>
      <c r="M591" s="518">
        <f t="shared" si="148"/>
        <v>0</v>
      </c>
      <c r="N591" s="519">
        <f t="shared" si="145"/>
        <v>0</v>
      </c>
      <c r="O591" s="519">
        <f t="shared" si="146"/>
        <v>0</v>
      </c>
      <c r="P591" s="506"/>
      <c r="Q591" s="520"/>
      <c r="R591" s="412" t="str">
        <f t="shared" si="147"/>
        <v/>
      </c>
      <c r="S591" s="412" t="str">
        <f t="shared" si="130"/>
        <v/>
      </c>
      <c r="T591" s="427"/>
      <c r="U591" s="429"/>
      <c r="W591" s="6">
        <f>VLOOKUP(A591,'[3]Cartilha Global'!$A:$A,1,FALSE)</f>
        <v>100983</v>
      </c>
    </row>
    <row r="592" spans="1:23" ht="34.5" hidden="1" thickBot="1" x14ac:dyDescent="0.25">
      <c r="A592" s="522">
        <v>100984</v>
      </c>
      <c r="B592" s="512" t="s">
        <v>3144</v>
      </c>
      <c r="C592" s="513" t="s">
        <v>5245</v>
      </c>
      <c r="D592" s="498" t="s">
        <v>171</v>
      </c>
      <c r="E592" s="499">
        <v>8.48</v>
      </c>
      <c r="F592" s="500">
        <f t="shared" si="131"/>
        <v>10.5</v>
      </c>
      <c r="G592" s="527"/>
      <c r="H592" s="518"/>
      <c r="I592" s="517">
        <f t="shared" si="142"/>
        <v>0</v>
      </c>
      <c r="J592" s="517">
        <f t="shared" si="143"/>
        <v>0</v>
      </c>
      <c r="K592" s="504"/>
      <c r="L592" s="518">
        <f t="shared" ref="L592:M649" si="149">G592</f>
        <v>0</v>
      </c>
      <c r="M592" s="518">
        <f t="shared" si="149"/>
        <v>0</v>
      </c>
      <c r="N592" s="519">
        <f t="shared" si="145"/>
        <v>0</v>
      </c>
      <c r="O592" s="519">
        <f t="shared" si="146"/>
        <v>0</v>
      </c>
      <c r="P592" s="506"/>
      <c r="Q592" s="520"/>
      <c r="R592" s="412" t="str">
        <f t="shared" si="147"/>
        <v/>
      </c>
      <c r="S592" s="412" t="str">
        <f t="shared" si="130"/>
        <v/>
      </c>
      <c r="T592" s="427"/>
      <c r="U592" s="429"/>
      <c r="W592" s="6">
        <f>VLOOKUP(A592,'[3]Cartilha Global'!$A:$A,1,FALSE)</f>
        <v>100984</v>
      </c>
    </row>
    <row r="593" spans="1:23" ht="12" hidden="1" thickBot="1" x14ac:dyDescent="0.25">
      <c r="A593" s="522">
        <v>100985</v>
      </c>
      <c r="B593" s="512" t="s">
        <v>3144</v>
      </c>
      <c r="C593" s="513" t="s">
        <v>5246</v>
      </c>
      <c r="D593" s="498" t="s">
        <v>171</v>
      </c>
      <c r="E593" s="499">
        <v>6.79</v>
      </c>
      <c r="F593" s="500">
        <f t="shared" si="131"/>
        <v>8.41</v>
      </c>
      <c r="G593" s="527"/>
      <c r="H593" s="518"/>
      <c r="I593" s="517">
        <f t="shared" si="142"/>
        <v>0</v>
      </c>
      <c r="J593" s="517">
        <f t="shared" si="143"/>
        <v>0</v>
      </c>
      <c r="K593" s="504"/>
      <c r="L593" s="518">
        <f t="shared" si="149"/>
        <v>0</v>
      </c>
      <c r="M593" s="518">
        <f t="shared" si="149"/>
        <v>0</v>
      </c>
      <c r="N593" s="519">
        <f t="shared" si="145"/>
        <v>0</v>
      </c>
      <c r="O593" s="519">
        <f t="shared" si="146"/>
        <v>0</v>
      </c>
      <c r="P593" s="506"/>
      <c r="Q593" s="520"/>
      <c r="R593" s="412" t="str">
        <f t="shared" si="147"/>
        <v/>
      </c>
      <c r="S593" s="412" t="str">
        <f t="shared" si="130"/>
        <v/>
      </c>
      <c r="T593" s="427"/>
      <c r="U593" s="429"/>
      <c r="W593" s="6">
        <f>VLOOKUP(A593,'[3]Cartilha Global'!$A:$A,1,FALSE)</f>
        <v>100985</v>
      </c>
    </row>
    <row r="594" spans="1:23" ht="12" hidden="1" thickBot="1" x14ac:dyDescent="0.25">
      <c r="A594" s="522">
        <v>100986</v>
      </c>
      <c r="B594" s="512" t="s">
        <v>3144</v>
      </c>
      <c r="C594" s="513" t="s">
        <v>5247</v>
      </c>
      <c r="D594" s="498" t="s">
        <v>171</v>
      </c>
      <c r="E594" s="499">
        <v>8.5</v>
      </c>
      <c r="F594" s="500">
        <f t="shared" si="131"/>
        <v>10.53</v>
      </c>
      <c r="G594" s="527"/>
      <c r="H594" s="518"/>
      <c r="I594" s="517">
        <f t="shared" si="142"/>
        <v>0</v>
      </c>
      <c r="J594" s="517">
        <f t="shared" si="143"/>
        <v>0</v>
      </c>
      <c r="K594" s="504"/>
      <c r="L594" s="518">
        <f t="shared" si="149"/>
        <v>0</v>
      </c>
      <c r="M594" s="518">
        <f t="shared" si="149"/>
        <v>0</v>
      </c>
      <c r="N594" s="519">
        <f t="shared" si="145"/>
        <v>0</v>
      </c>
      <c r="O594" s="519">
        <f t="shared" si="146"/>
        <v>0</v>
      </c>
      <c r="P594" s="506"/>
      <c r="Q594" s="520"/>
      <c r="R594" s="412" t="str">
        <f t="shared" si="147"/>
        <v/>
      </c>
      <c r="S594" s="412" t="str">
        <f t="shared" si="130"/>
        <v/>
      </c>
      <c r="T594" s="427"/>
      <c r="U594" s="429"/>
      <c r="W594" s="6">
        <f>VLOOKUP(A594,'[3]Cartilha Global'!$A:$A,1,FALSE)</f>
        <v>100986</v>
      </c>
    </row>
    <row r="595" spans="1:23" ht="12" hidden="1" thickBot="1" x14ac:dyDescent="0.25">
      <c r="A595" s="522">
        <v>100987</v>
      </c>
      <c r="B595" s="512" t="s">
        <v>3144</v>
      </c>
      <c r="C595" s="513" t="s">
        <v>5248</v>
      </c>
      <c r="D595" s="498" t="s">
        <v>171</v>
      </c>
      <c r="E595" s="499">
        <v>9.68</v>
      </c>
      <c r="F595" s="500">
        <f t="shared" si="131"/>
        <v>11.99</v>
      </c>
      <c r="G595" s="527"/>
      <c r="H595" s="518"/>
      <c r="I595" s="517">
        <f t="shared" si="142"/>
        <v>0</v>
      </c>
      <c r="J595" s="517">
        <f t="shared" si="143"/>
        <v>0</v>
      </c>
      <c r="K595" s="504"/>
      <c r="L595" s="518">
        <f t="shared" si="149"/>
        <v>0</v>
      </c>
      <c r="M595" s="518">
        <f t="shared" si="149"/>
        <v>0</v>
      </c>
      <c r="N595" s="519">
        <f t="shared" si="145"/>
        <v>0</v>
      </c>
      <c r="O595" s="519">
        <f t="shared" si="146"/>
        <v>0</v>
      </c>
      <c r="P595" s="506"/>
      <c r="Q595" s="520"/>
      <c r="R595" s="412" t="str">
        <f t="shared" si="147"/>
        <v/>
      </c>
      <c r="S595" s="412" t="str">
        <f t="shared" si="130"/>
        <v/>
      </c>
      <c r="T595" s="427"/>
      <c r="U595" s="429"/>
      <c r="W595" s="6">
        <f>VLOOKUP(A595,'[3]Cartilha Global'!$A:$A,1,FALSE)</f>
        <v>100987</v>
      </c>
    </row>
    <row r="596" spans="1:23" ht="12" hidden="1" thickBot="1" x14ac:dyDescent="0.25">
      <c r="A596" s="522">
        <v>100988</v>
      </c>
      <c r="B596" s="512" t="s">
        <v>3144</v>
      </c>
      <c r="C596" s="513" t="s">
        <v>5249</v>
      </c>
      <c r="D596" s="498" t="s">
        <v>171</v>
      </c>
      <c r="E596" s="499">
        <v>10.42</v>
      </c>
      <c r="F596" s="500">
        <f t="shared" si="131"/>
        <v>12.9</v>
      </c>
      <c r="G596" s="527"/>
      <c r="H596" s="518"/>
      <c r="I596" s="517">
        <f t="shared" si="142"/>
        <v>0</v>
      </c>
      <c r="J596" s="517">
        <f t="shared" si="143"/>
        <v>0</v>
      </c>
      <c r="K596" s="504"/>
      <c r="L596" s="518">
        <f t="shared" si="149"/>
        <v>0</v>
      </c>
      <c r="M596" s="518">
        <f t="shared" si="149"/>
        <v>0</v>
      </c>
      <c r="N596" s="519">
        <f t="shared" si="145"/>
        <v>0</v>
      </c>
      <c r="O596" s="519">
        <f t="shared" si="146"/>
        <v>0</v>
      </c>
      <c r="P596" s="506"/>
      <c r="Q596" s="520"/>
      <c r="R596" s="412" t="str">
        <f t="shared" si="147"/>
        <v/>
      </c>
      <c r="S596" s="412" t="str">
        <f t="shared" si="130"/>
        <v/>
      </c>
      <c r="T596" s="427"/>
      <c r="U596" s="429"/>
      <c r="W596" s="6">
        <f>VLOOKUP(A596,'[3]Cartilha Global'!$A:$A,1,FALSE)</f>
        <v>100988</v>
      </c>
    </row>
    <row r="597" spans="1:23" ht="34.5" hidden="1" thickBot="1" x14ac:dyDescent="0.25">
      <c r="A597" s="522">
        <v>100989</v>
      </c>
      <c r="B597" s="512" t="s">
        <v>3144</v>
      </c>
      <c r="C597" s="513" t="s">
        <v>5250</v>
      </c>
      <c r="D597" s="498" t="s">
        <v>254</v>
      </c>
      <c r="E597" s="499">
        <v>5.54</v>
      </c>
      <c r="F597" s="500">
        <f t="shared" si="131"/>
        <v>6.86</v>
      </c>
      <c r="G597" s="527"/>
      <c r="H597" s="518"/>
      <c r="I597" s="517">
        <f t="shared" si="142"/>
        <v>0</v>
      </c>
      <c r="J597" s="517">
        <f t="shared" si="143"/>
        <v>0</v>
      </c>
      <c r="K597" s="504"/>
      <c r="L597" s="518">
        <f t="shared" si="149"/>
        <v>0</v>
      </c>
      <c r="M597" s="518">
        <f t="shared" si="149"/>
        <v>0</v>
      </c>
      <c r="N597" s="519">
        <f t="shared" si="145"/>
        <v>0</v>
      </c>
      <c r="O597" s="519">
        <f t="shared" si="146"/>
        <v>0</v>
      </c>
      <c r="P597" s="506"/>
      <c r="Q597" s="520"/>
      <c r="R597" s="412" t="str">
        <f t="shared" si="147"/>
        <v/>
      </c>
      <c r="S597" s="412" t="str">
        <f t="shared" si="130"/>
        <v/>
      </c>
      <c r="T597" s="427"/>
      <c r="U597" s="429"/>
      <c r="W597" s="6">
        <f>VLOOKUP(A597,'[3]Cartilha Global'!$A:$A,1,FALSE)</f>
        <v>100989</v>
      </c>
    </row>
    <row r="598" spans="1:23" ht="34.5" hidden="1" thickBot="1" x14ac:dyDescent="0.25">
      <c r="A598" s="522">
        <v>100990</v>
      </c>
      <c r="B598" s="512" t="s">
        <v>3144</v>
      </c>
      <c r="C598" s="513" t="s">
        <v>5251</v>
      </c>
      <c r="D598" s="498" t="s">
        <v>254</v>
      </c>
      <c r="E598" s="499">
        <v>5.49</v>
      </c>
      <c r="F598" s="500">
        <f t="shared" si="131"/>
        <v>6.8</v>
      </c>
      <c r="G598" s="527"/>
      <c r="H598" s="518"/>
      <c r="I598" s="517">
        <f t="shared" si="142"/>
        <v>0</v>
      </c>
      <c r="J598" s="517">
        <f t="shared" si="143"/>
        <v>0</v>
      </c>
      <c r="K598" s="504"/>
      <c r="L598" s="518">
        <f t="shared" si="149"/>
        <v>0</v>
      </c>
      <c r="M598" s="518">
        <f t="shared" si="149"/>
        <v>0</v>
      </c>
      <c r="N598" s="519">
        <f t="shared" si="145"/>
        <v>0</v>
      </c>
      <c r="O598" s="519">
        <f t="shared" si="146"/>
        <v>0</v>
      </c>
      <c r="P598" s="506"/>
      <c r="Q598" s="520"/>
      <c r="R598" s="412" t="str">
        <f t="shared" si="147"/>
        <v/>
      </c>
      <c r="S598" s="412" t="str">
        <f t="shared" si="130"/>
        <v/>
      </c>
      <c r="T598" s="427"/>
      <c r="U598" s="429"/>
      <c r="W598" s="6">
        <f>VLOOKUP(A598,'[3]Cartilha Global'!$A:$A,1,FALSE)</f>
        <v>100990</v>
      </c>
    </row>
    <row r="599" spans="1:23" ht="34.5" hidden="1" thickBot="1" x14ac:dyDescent="0.25">
      <c r="A599" s="522">
        <v>100991</v>
      </c>
      <c r="B599" s="512" t="s">
        <v>3144</v>
      </c>
      <c r="C599" s="513" t="s">
        <v>5252</v>
      </c>
      <c r="D599" s="498" t="s">
        <v>254</v>
      </c>
      <c r="E599" s="499">
        <v>5.5</v>
      </c>
      <c r="F599" s="500">
        <f t="shared" si="131"/>
        <v>6.81</v>
      </c>
      <c r="G599" s="527"/>
      <c r="H599" s="518"/>
      <c r="I599" s="517">
        <f t="shared" si="142"/>
        <v>0</v>
      </c>
      <c r="J599" s="517">
        <f t="shared" si="143"/>
        <v>0</v>
      </c>
      <c r="K599" s="504"/>
      <c r="L599" s="518">
        <f t="shared" si="149"/>
        <v>0</v>
      </c>
      <c r="M599" s="518">
        <f t="shared" si="149"/>
        <v>0</v>
      </c>
      <c r="N599" s="519">
        <f t="shared" si="145"/>
        <v>0</v>
      </c>
      <c r="O599" s="519">
        <f t="shared" si="146"/>
        <v>0</v>
      </c>
      <c r="P599" s="506"/>
      <c r="Q599" s="520"/>
      <c r="R599" s="412" t="str">
        <f t="shared" si="147"/>
        <v/>
      </c>
      <c r="S599" s="412" t="str">
        <f t="shared" ref="S599:S662" si="150">IF(Q599="X","x",IF(Q599="xx","x",IF(OR(J599&gt;0,O599&gt;0),"x","")))</f>
        <v/>
      </c>
      <c r="T599" s="427"/>
      <c r="U599" s="429"/>
      <c r="W599" s="6">
        <f>VLOOKUP(A599,'[3]Cartilha Global'!$A:$A,1,FALSE)</f>
        <v>100991</v>
      </c>
    </row>
    <row r="600" spans="1:23" ht="34.5" hidden="1" thickBot="1" x14ac:dyDescent="0.25">
      <c r="A600" s="522">
        <v>100992</v>
      </c>
      <c r="B600" s="512" t="s">
        <v>3144</v>
      </c>
      <c r="C600" s="513" t="s">
        <v>5253</v>
      </c>
      <c r="D600" s="498" t="s">
        <v>254</v>
      </c>
      <c r="E600" s="499">
        <v>5.43</v>
      </c>
      <c r="F600" s="500">
        <f t="shared" si="131"/>
        <v>6.72</v>
      </c>
      <c r="G600" s="527"/>
      <c r="H600" s="518"/>
      <c r="I600" s="517">
        <f t="shared" si="142"/>
        <v>0</v>
      </c>
      <c r="J600" s="517">
        <f t="shared" si="143"/>
        <v>0</v>
      </c>
      <c r="K600" s="504"/>
      <c r="L600" s="518">
        <f t="shared" si="149"/>
        <v>0</v>
      </c>
      <c r="M600" s="518">
        <f t="shared" si="149"/>
        <v>0</v>
      </c>
      <c r="N600" s="519">
        <f t="shared" si="145"/>
        <v>0</v>
      </c>
      <c r="O600" s="519">
        <f t="shared" si="146"/>
        <v>0</v>
      </c>
      <c r="P600" s="506"/>
      <c r="Q600" s="520"/>
      <c r="R600" s="412" t="str">
        <f t="shared" si="147"/>
        <v/>
      </c>
      <c r="S600" s="412" t="str">
        <f t="shared" si="150"/>
        <v/>
      </c>
      <c r="T600" s="427"/>
      <c r="U600" s="429"/>
      <c r="W600" s="6">
        <f>VLOOKUP(A600,'[3]Cartilha Global'!$A:$A,1,FALSE)</f>
        <v>100992</v>
      </c>
    </row>
    <row r="601" spans="1:23" ht="34.5" hidden="1" thickBot="1" x14ac:dyDescent="0.25">
      <c r="A601" s="522">
        <v>100993</v>
      </c>
      <c r="B601" s="512" t="s">
        <v>3144</v>
      </c>
      <c r="C601" s="513" t="s">
        <v>5254</v>
      </c>
      <c r="D601" s="498" t="s">
        <v>254</v>
      </c>
      <c r="E601" s="499">
        <v>4.76</v>
      </c>
      <c r="F601" s="500">
        <f t="shared" si="131"/>
        <v>5.89</v>
      </c>
      <c r="G601" s="527"/>
      <c r="H601" s="518"/>
      <c r="I601" s="517">
        <f t="shared" si="142"/>
        <v>0</v>
      </c>
      <c r="J601" s="517">
        <f t="shared" si="143"/>
        <v>0</v>
      </c>
      <c r="K601" s="504"/>
      <c r="L601" s="518">
        <f t="shared" si="149"/>
        <v>0</v>
      </c>
      <c r="M601" s="518">
        <f t="shared" si="149"/>
        <v>0</v>
      </c>
      <c r="N601" s="519">
        <f t="shared" si="145"/>
        <v>0</v>
      </c>
      <c r="O601" s="519">
        <f t="shared" si="146"/>
        <v>0</v>
      </c>
      <c r="P601" s="506"/>
      <c r="Q601" s="520"/>
      <c r="R601" s="412" t="str">
        <f t="shared" si="147"/>
        <v/>
      </c>
      <c r="S601" s="412" t="str">
        <f t="shared" si="150"/>
        <v/>
      </c>
      <c r="T601" s="427"/>
      <c r="U601" s="429"/>
      <c r="W601" s="6">
        <f>VLOOKUP(A601,'[3]Cartilha Global'!$A:$A,1,FALSE)</f>
        <v>100993</v>
      </c>
    </row>
    <row r="602" spans="1:23" ht="34.5" hidden="1" thickBot="1" x14ac:dyDescent="0.25">
      <c r="A602" s="522">
        <v>100994</v>
      </c>
      <c r="B602" s="512" t="s">
        <v>3144</v>
      </c>
      <c r="C602" s="513" t="s">
        <v>5255</v>
      </c>
      <c r="D602" s="498" t="s">
        <v>254</v>
      </c>
      <c r="E602" s="499">
        <v>4.38</v>
      </c>
      <c r="F602" s="500">
        <f t="shared" si="131"/>
        <v>5.42</v>
      </c>
      <c r="G602" s="527"/>
      <c r="H602" s="518"/>
      <c r="I602" s="517">
        <f t="shared" si="142"/>
        <v>0</v>
      </c>
      <c r="J602" s="517">
        <f t="shared" si="143"/>
        <v>0</v>
      </c>
      <c r="K602" s="504"/>
      <c r="L602" s="518">
        <f t="shared" si="149"/>
        <v>0</v>
      </c>
      <c r="M602" s="518">
        <f t="shared" si="149"/>
        <v>0</v>
      </c>
      <c r="N602" s="519">
        <f t="shared" si="145"/>
        <v>0</v>
      </c>
      <c r="O602" s="519">
        <f t="shared" si="146"/>
        <v>0</v>
      </c>
      <c r="P602" s="506"/>
      <c r="Q602" s="520"/>
      <c r="R602" s="412" t="str">
        <f t="shared" si="147"/>
        <v/>
      </c>
      <c r="S602" s="412" t="str">
        <f t="shared" si="150"/>
        <v/>
      </c>
      <c r="T602" s="427"/>
      <c r="U602" s="429"/>
      <c r="W602" s="6">
        <f>VLOOKUP(A602,'[3]Cartilha Global'!$A:$A,1,FALSE)</f>
        <v>100994</v>
      </c>
    </row>
    <row r="603" spans="1:23" ht="34.5" hidden="1" thickBot="1" x14ac:dyDescent="0.25">
      <c r="A603" s="522">
        <v>100995</v>
      </c>
      <c r="B603" s="512" t="s">
        <v>3144</v>
      </c>
      <c r="C603" s="513" t="s">
        <v>5256</v>
      </c>
      <c r="D603" s="498" t="s">
        <v>254</v>
      </c>
      <c r="E603" s="499">
        <v>4.21</v>
      </c>
      <c r="F603" s="500">
        <f t="shared" si="131"/>
        <v>5.21</v>
      </c>
      <c r="G603" s="527"/>
      <c r="H603" s="518"/>
      <c r="I603" s="517">
        <f t="shared" si="142"/>
        <v>0</v>
      </c>
      <c r="J603" s="517">
        <f t="shared" si="143"/>
        <v>0</v>
      </c>
      <c r="K603" s="504"/>
      <c r="L603" s="518">
        <f t="shared" si="149"/>
        <v>0</v>
      </c>
      <c r="M603" s="518">
        <f t="shared" si="149"/>
        <v>0</v>
      </c>
      <c r="N603" s="519">
        <f t="shared" si="145"/>
        <v>0</v>
      </c>
      <c r="O603" s="519">
        <f t="shared" si="146"/>
        <v>0</v>
      </c>
      <c r="P603" s="506"/>
      <c r="Q603" s="520"/>
      <c r="R603" s="412" t="str">
        <f t="shared" si="147"/>
        <v/>
      </c>
      <c r="S603" s="412" t="str">
        <f t="shared" si="150"/>
        <v/>
      </c>
      <c r="T603" s="427"/>
      <c r="U603" s="429"/>
      <c r="W603" s="6">
        <f>VLOOKUP(A603,'[3]Cartilha Global'!$A:$A,1,FALSE)</f>
        <v>100995</v>
      </c>
    </row>
    <row r="604" spans="1:23" ht="34.5" hidden="1" thickBot="1" x14ac:dyDescent="0.25">
      <c r="A604" s="522">
        <v>100996</v>
      </c>
      <c r="B604" s="512" t="s">
        <v>3144</v>
      </c>
      <c r="C604" s="513" t="s">
        <v>5257</v>
      </c>
      <c r="D604" s="498" t="s">
        <v>254</v>
      </c>
      <c r="E604" s="499">
        <v>4.01</v>
      </c>
      <c r="F604" s="500">
        <f t="shared" si="131"/>
        <v>4.97</v>
      </c>
      <c r="G604" s="527"/>
      <c r="H604" s="518"/>
      <c r="I604" s="517">
        <f t="shared" si="142"/>
        <v>0</v>
      </c>
      <c r="J604" s="517">
        <f t="shared" si="143"/>
        <v>0</v>
      </c>
      <c r="K604" s="504"/>
      <c r="L604" s="518">
        <f t="shared" si="149"/>
        <v>0</v>
      </c>
      <c r="M604" s="518">
        <f t="shared" si="149"/>
        <v>0</v>
      </c>
      <c r="N604" s="519">
        <f t="shared" si="145"/>
        <v>0</v>
      </c>
      <c r="O604" s="519">
        <f t="shared" si="146"/>
        <v>0</v>
      </c>
      <c r="P604" s="506"/>
      <c r="Q604" s="520"/>
      <c r="R604" s="412" t="str">
        <f t="shared" si="147"/>
        <v/>
      </c>
      <c r="S604" s="412" t="str">
        <f t="shared" si="150"/>
        <v/>
      </c>
      <c r="T604" s="427"/>
      <c r="U604" s="429"/>
      <c r="W604" s="6">
        <f>VLOOKUP(A604,'[3]Cartilha Global'!$A:$A,1,FALSE)</f>
        <v>100996</v>
      </c>
    </row>
    <row r="605" spans="1:23" ht="34.5" hidden="1" thickBot="1" x14ac:dyDescent="0.25">
      <c r="A605" s="522">
        <v>100997</v>
      </c>
      <c r="B605" s="512" t="s">
        <v>3144</v>
      </c>
      <c r="C605" s="513" t="s">
        <v>5258</v>
      </c>
      <c r="D605" s="498" t="s">
        <v>254</v>
      </c>
      <c r="E605" s="499">
        <v>5.84</v>
      </c>
      <c r="F605" s="500">
        <f t="shared" ref="F605:F649" si="151">IF(E605=0,0,ROUND(E605*(1+E$13)*(1-E$14),2))</f>
        <v>7.23</v>
      </c>
      <c r="G605" s="527"/>
      <c r="H605" s="518"/>
      <c r="I605" s="517">
        <f t="shared" si="142"/>
        <v>0</v>
      </c>
      <c r="J605" s="517">
        <f t="shared" si="143"/>
        <v>0</v>
      </c>
      <c r="K605" s="504"/>
      <c r="L605" s="518">
        <f t="shared" si="149"/>
        <v>0</v>
      </c>
      <c r="M605" s="518">
        <f t="shared" si="149"/>
        <v>0</v>
      </c>
      <c r="N605" s="519">
        <f t="shared" si="145"/>
        <v>0</v>
      </c>
      <c r="O605" s="519">
        <f t="shared" si="146"/>
        <v>0</v>
      </c>
      <c r="P605" s="506"/>
      <c r="Q605" s="520"/>
      <c r="R605" s="412" t="str">
        <f t="shared" si="147"/>
        <v/>
      </c>
      <c r="S605" s="412" t="str">
        <f t="shared" si="150"/>
        <v/>
      </c>
      <c r="T605" s="427"/>
      <c r="U605" s="429"/>
      <c r="W605" s="6">
        <f>VLOOKUP(A605,'[3]Cartilha Global'!$A:$A,1,FALSE)</f>
        <v>100997</v>
      </c>
    </row>
    <row r="606" spans="1:23" ht="34.5" hidden="1" thickBot="1" x14ac:dyDescent="0.25">
      <c r="A606" s="522">
        <v>100998</v>
      </c>
      <c r="B606" s="512" t="s">
        <v>3144</v>
      </c>
      <c r="C606" s="513" t="s">
        <v>5259</v>
      </c>
      <c r="D606" s="498" t="s">
        <v>254</v>
      </c>
      <c r="E606" s="499">
        <v>5.74</v>
      </c>
      <c r="F606" s="500">
        <f t="shared" si="151"/>
        <v>7.11</v>
      </c>
      <c r="G606" s="527"/>
      <c r="H606" s="518"/>
      <c r="I606" s="517">
        <f t="shared" si="142"/>
        <v>0</v>
      </c>
      <c r="J606" s="517">
        <f t="shared" si="143"/>
        <v>0</v>
      </c>
      <c r="K606" s="504"/>
      <c r="L606" s="518">
        <f t="shared" si="149"/>
        <v>0</v>
      </c>
      <c r="M606" s="518">
        <f t="shared" si="149"/>
        <v>0</v>
      </c>
      <c r="N606" s="519">
        <f t="shared" si="145"/>
        <v>0</v>
      </c>
      <c r="O606" s="519">
        <f t="shared" si="146"/>
        <v>0</v>
      </c>
      <c r="P606" s="506"/>
      <c r="Q606" s="520"/>
      <c r="R606" s="412" t="str">
        <f t="shared" si="147"/>
        <v/>
      </c>
      <c r="S606" s="412" t="str">
        <f t="shared" si="150"/>
        <v/>
      </c>
      <c r="T606" s="427"/>
      <c r="U606" s="429"/>
      <c r="W606" s="6">
        <f>VLOOKUP(A606,'[3]Cartilha Global'!$A:$A,1,FALSE)</f>
        <v>100998</v>
      </c>
    </row>
    <row r="607" spans="1:23" ht="34.5" hidden="1" thickBot="1" x14ac:dyDescent="0.25">
      <c r="A607" s="522">
        <v>100999</v>
      </c>
      <c r="B607" s="512" t="s">
        <v>3144</v>
      </c>
      <c r="C607" s="513" t="s">
        <v>5260</v>
      </c>
      <c r="D607" s="498" t="s">
        <v>254</v>
      </c>
      <c r="E607" s="499">
        <v>5.73</v>
      </c>
      <c r="F607" s="500">
        <f t="shared" si="151"/>
        <v>7.1</v>
      </c>
      <c r="G607" s="527"/>
      <c r="H607" s="518"/>
      <c r="I607" s="517">
        <f t="shared" si="142"/>
        <v>0</v>
      </c>
      <c r="J607" s="517">
        <f t="shared" si="143"/>
        <v>0</v>
      </c>
      <c r="K607" s="504"/>
      <c r="L607" s="518">
        <f t="shared" si="149"/>
        <v>0</v>
      </c>
      <c r="M607" s="518">
        <f t="shared" si="149"/>
        <v>0</v>
      </c>
      <c r="N607" s="519">
        <f t="shared" si="145"/>
        <v>0</v>
      </c>
      <c r="O607" s="519">
        <f t="shared" si="146"/>
        <v>0</v>
      </c>
      <c r="P607" s="506"/>
      <c r="Q607" s="520"/>
      <c r="R607" s="412" t="str">
        <f t="shared" si="147"/>
        <v/>
      </c>
      <c r="S607" s="412" t="str">
        <f t="shared" si="150"/>
        <v/>
      </c>
      <c r="T607" s="427"/>
      <c r="U607" s="429"/>
      <c r="W607" s="6">
        <f>VLOOKUP(A607,'[3]Cartilha Global'!$A:$A,1,FALSE)</f>
        <v>100999</v>
      </c>
    </row>
    <row r="608" spans="1:23" ht="34.5" hidden="1" thickBot="1" x14ac:dyDescent="0.25">
      <c r="A608" s="522">
        <v>101000</v>
      </c>
      <c r="B608" s="512" t="s">
        <v>3144</v>
      </c>
      <c r="C608" s="513" t="s">
        <v>5261</v>
      </c>
      <c r="D608" s="498" t="s">
        <v>254</v>
      </c>
      <c r="E608" s="499">
        <v>5.65</v>
      </c>
      <c r="F608" s="500">
        <f t="shared" si="151"/>
        <v>7</v>
      </c>
      <c r="G608" s="527"/>
      <c r="H608" s="518"/>
      <c r="I608" s="517">
        <f t="shared" si="142"/>
        <v>0</v>
      </c>
      <c r="J608" s="517">
        <f t="shared" si="143"/>
        <v>0</v>
      </c>
      <c r="K608" s="504"/>
      <c r="L608" s="518">
        <f t="shared" si="149"/>
        <v>0</v>
      </c>
      <c r="M608" s="518">
        <f t="shared" si="149"/>
        <v>0</v>
      </c>
      <c r="N608" s="519">
        <f t="shared" si="145"/>
        <v>0</v>
      </c>
      <c r="O608" s="519">
        <f t="shared" si="146"/>
        <v>0</v>
      </c>
      <c r="P608" s="506"/>
      <c r="Q608" s="520"/>
      <c r="R608" s="412" t="str">
        <f t="shared" si="147"/>
        <v/>
      </c>
      <c r="S608" s="412" t="str">
        <f t="shared" si="150"/>
        <v/>
      </c>
      <c r="T608" s="427"/>
      <c r="U608" s="429"/>
      <c r="W608" s="6">
        <f>VLOOKUP(A608,'[3]Cartilha Global'!$A:$A,1,FALSE)</f>
        <v>101000</v>
      </c>
    </row>
    <row r="609" spans="1:23" ht="12" hidden="1" thickBot="1" x14ac:dyDescent="0.25">
      <c r="A609" s="522">
        <v>101001</v>
      </c>
      <c r="B609" s="512" t="s">
        <v>3144</v>
      </c>
      <c r="C609" s="513" t="s">
        <v>5262</v>
      </c>
      <c r="D609" s="498" t="s">
        <v>254</v>
      </c>
      <c r="E609" s="499">
        <v>4.53</v>
      </c>
      <c r="F609" s="500">
        <f t="shared" si="151"/>
        <v>5.61</v>
      </c>
      <c r="G609" s="527"/>
      <c r="H609" s="518"/>
      <c r="I609" s="517">
        <f t="shared" si="142"/>
        <v>0</v>
      </c>
      <c r="J609" s="517">
        <f t="shared" si="143"/>
        <v>0</v>
      </c>
      <c r="K609" s="504"/>
      <c r="L609" s="518">
        <f t="shared" si="149"/>
        <v>0</v>
      </c>
      <c r="M609" s="518">
        <f t="shared" si="149"/>
        <v>0</v>
      </c>
      <c r="N609" s="519">
        <f t="shared" si="145"/>
        <v>0</v>
      </c>
      <c r="O609" s="519">
        <f t="shared" si="146"/>
        <v>0</v>
      </c>
      <c r="P609" s="506"/>
      <c r="Q609" s="520"/>
      <c r="R609" s="412" t="str">
        <f t="shared" si="147"/>
        <v/>
      </c>
      <c r="S609" s="412" t="str">
        <f t="shared" si="150"/>
        <v/>
      </c>
      <c r="T609" s="427"/>
      <c r="U609" s="429"/>
      <c r="W609" s="6">
        <f>VLOOKUP(A609,'[3]Cartilha Global'!$A:$A,1,FALSE)</f>
        <v>101001</v>
      </c>
    </row>
    <row r="610" spans="1:23" ht="12" hidden="1" thickBot="1" x14ac:dyDescent="0.25">
      <c r="A610" s="522">
        <v>101002</v>
      </c>
      <c r="B610" s="512" t="s">
        <v>3144</v>
      </c>
      <c r="C610" s="513" t="s">
        <v>5263</v>
      </c>
      <c r="D610" s="498" t="s">
        <v>254</v>
      </c>
      <c r="E610" s="499">
        <v>5.66</v>
      </c>
      <c r="F610" s="500">
        <f t="shared" si="151"/>
        <v>7.01</v>
      </c>
      <c r="G610" s="527"/>
      <c r="H610" s="518"/>
      <c r="I610" s="517">
        <f t="shared" si="142"/>
        <v>0</v>
      </c>
      <c r="J610" s="517">
        <f t="shared" si="143"/>
        <v>0</v>
      </c>
      <c r="K610" s="504"/>
      <c r="L610" s="518">
        <f t="shared" si="149"/>
        <v>0</v>
      </c>
      <c r="M610" s="518">
        <f t="shared" si="149"/>
        <v>0</v>
      </c>
      <c r="N610" s="519">
        <f t="shared" si="145"/>
        <v>0</v>
      </c>
      <c r="O610" s="519">
        <f t="shared" si="146"/>
        <v>0</v>
      </c>
      <c r="P610" s="506"/>
      <c r="Q610" s="520"/>
      <c r="R610" s="412" t="str">
        <f t="shared" si="147"/>
        <v/>
      </c>
      <c r="S610" s="412" t="str">
        <f t="shared" si="150"/>
        <v/>
      </c>
      <c r="T610" s="427"/>
      <c r="U610" s="429"/>
      <c r="W610" s="6">
        <f>VLOOKUP(A610,'[3]Cartilha Global'!$A:$A,1,FALSE)</f>
        <v>101002</v>
      </c>
    </row>
    <row r="611" spans="1:23" ht="12" hidden="1" thickBot="1" x14ac:dyDescent="0.25">
      <c r="A611" s="522">
        <v>101003</v>
      </c>
      <c r="B611" s="512" t="s">
        <v>3144</v>
      </c>
      <c r="C611" s="513" t="s">
        <v>5264</v>
      </c>
      <c r="D611" s="498" t="s">
        <v>254</v>
      </c>
      <c r="E611" s="499">
        <v>6.44</v>
      </c>
      <c r="F611" s="500">
        <f t="shared" si="151"/>
        <v>7.98</v>
      </c>
      <c r="G611" s="527"/>
      <c r="H611" s="518"/>
      <c r="I611" s="517">
        <f t="shared" si="142"/>
        <v>0</v>
      </c>
      <c r="J611" s="517">
        <f t="shared" si="143"/>
        <v>0</v>
      </c>
      <c r="K611" s="504"/>
      <c r="L611" s="518">
        <f t="shared" si="149"/>
        <v>0</v>
      </c>
      <c r="M611" s="518">
        <f t="shared" si="149"/>
        <v>0</v>
      </c>
      <c r="N611" s="519">
        <f t="shared" si="145"/>
        <v>0</v>
      </c>
      <c r="O611" s="519">
        <f t="shared" si="146"/>
        <v>0</v>
      </c>
      <c r="P611" s="506"/>
      <c r="Q611" s="520"/>
      <c r="R611" s="412" t="str">
        <f t="shared" si="147"/>
        <v/>
      </c>
      <c r="S611" s="412" t="str">
        <f t="shared" si="150"/>
        <v/>
      </c>
      <c r="T611" s="427"/>
      <c r="U611" s="429"/>
      <c r="W611" s="6">
        <f>VLOOKUP(A611,'[3]Cartilha Global'!$A:$A,1,FALSE)</f>
        <v>101003</v>
      </c>
    </row>
    <row r="612" spans="1:23" ht="12" hidden="1" thickBot="1" x14ac:dyDescent="0.25">
      <c r="A612" s="522">
        <v>101004</v>
      </c>
      <c r="B612" s="512" t="s">
        <v>3144</v>
      </c>
      <c r="C612" s="513" t="s">
        <v>5265</v>
      </c>
      <c r="D612" s="498" t="s">
        <v>254</v>
      </c>
      <c r="E612" s="499">
        <v>6.94</v>
      </c>
      <c r="F612" s="500">
        <f t="shared" si="151"/>
        <v>8.59</v>
      </c>
      <c r="G612" s="527"/>
      <c r="H612" s="518"/>
      <c r="I612" s="517">
        <f t="shared" si="142"/>
        <v>0</v>
      </c>
      <c r="J612" s="517">
        <f t="shared" si="143"/>
        <v>0</v>
      </c>
      <c r="K612" s="504"/>
      <c r="L612" s="518">
        <f t="shared" si="149"/>
        <v>0</v>
      </c>
      <c r="M612" s="518">
        <f t="shared" si="149"/>
        <v>0</v>
      </c>
      <c r="N612" s="519">
        <f t="shared" si="145"/>
        <v>0</v>
      </c>
      <c r="O612" s="519">
        <f t="shared" si="146"/>
        <v>0</v>
      </c>
      <c r="P612" s="506"/>
      <c r="Q612" s="520"/>
      <c r="R612" s="412" t="str">
        <f t="shared" si="147"/>
        <v/>
      </c>
      <c r="S612" s="412" t="str">
        <f t="shared" si="150"/>
        <v/>
      </c>
      <c r="T612" s="427"/>
      <c r="U612" s="429"/>
      <c r="W612" s="6">
        <f>VLOOKUP(A612,'[3]Cartilha Global'!$A:$A,1,FALSE)</f>
        <v>101004</v>
      </c>
    </row>
    <row r="613" spans="1:23" ht="12" hidden="1" thickBot="1" x14ac:dyDescent="0.25">
      <c r="A613" s="522">
        <v>101005</v>
      </c>
      <c r="B613" s="512" t="s">
        <v>3144</v>
      </c>
      <c r="C613" s="513" t="s">
        <v>5266</v>
      </c>
      <c r="D613" s="498" t="s">
        <v>171</v>
      </c>
      <c r="E613" s="499">
        <v>18.38</v>
      </c>
      <c r="F613" s="500">
        <f t="shared" si="151"/>
        <v>22.76</v>
      </c>
      <c r="G613" s="527"/>
      <c r="H613" s="518"/>
      <c r="I613" s="517">
        <f t="shared" si="142"/>
        <v>0</v>
      </c>
      <c r="J613" s="517">
        <f t="shared" si="143"/>
        <v>0</v>
      </c>
      <c r="K613" s="504"/>
      <c r="L613" s="518">
        <f t="shared" si="149"/>
        <v>0</v>
      </c>
      <c r="M613" s="518">
        <f t="shared" si="149"/>
        <v>0</v>
      </c>
      <c r="N613" s="519">
        <f t="shared" si="145"/>
        <v>0</v>
      </c>
      <c r="O613" s="519">
        <f t="shared" si="146"/>
        <v>0</v>
      </c>
      <c r="P613" s="506"/>
      <c r="Q613" s="520"/>
      <c r="R613" s="412" t="str">
        <f t="shared" si="147"/>
        <v/>
      </c>
      <c r="S613" s="412" t="str">
        <f t="shared" si="150"/>
        <v/>
      </c>
      <c r="T613" s="427"/>
      <c r="U613" s="429"/>
      <c r="W613" s="6">
        <f>VLOOKUP(A613,'[3]Cartilha Global'!$A:$A,1,FALSE)</f>
        <v>101005</v>
      </c>
    </row>
    <row r="614" spans="1:23" ht="12" hidden="1" thickBot="1" x14ac:dyDescent="0.25">
      <c r="A614" s="522">
        <v>101006</v>
      </c>
      <c r="B614" s="512" t="s">
        <v>3144</v>
      </c>
      <c r="C614" s="513" t="s">
        <v>5267</v>
      </c>
      <c r="D614" s="498" t="s">
        <v>171</v>
      </c>
      <c r="E614" s="499">
        <v>20.309999999999999</v>
      </c>
      <c r="F614" s="500">
        <f t="shared" si="151"/>
        <v>25.15</v>
      </c>
      <c r="G614" s="527"/>
      <c r="H614" s="518"/>
      <c r="I614" s="517">
        <f t="shared" si="142"/>
        <v>0</v>
      </c>
      <c r="J614" s="517">
        <f t="shared" si="143"/>
        <v>0</v>
      </c>
      <c r="K614" s="504"/>
      <c r="L614" s="518">
        <f t="shared" si="149"/>
        <v>0</v>
      </c>
      <c r="M614" s="518">
        <f t="shared" si="149"/>
        <v>0</v>
      </c>
      <c r="N614" s="519">
        <f t="shared" si="145"/>
        <v>0</v>
      </c>
      <c r="O614" s="519">
        <f t="shared" si="146"/>
        <v>0</v>
      </c>
      <c r="P614" s="506"/>
      <c r="Q614" s="520"/>
      <c r="R614" s="412" t="str">
        <f t="shared" si="147"/>
        <v/>
      </c>
      <c r="S614" s="412" t="str">
        <f t="shared" si="150"/>
        <v/>
      </c>
      <c r="T614" s="427"/>
      <c r="U614" s="429"/>
      <c r="W614" s="6">
        <f>VLOOKUP(A614,'[3]Cartilha Global'!$A:$A,1,FALSE)</f>
        <v>101006</v>
      </c>
    </row>
    <row r="615" spans="1:23" ht="12" hidden="1" thickBot="1" x14ac:dyDescent="0.25">
      <c r="A615" s="522">
        <v>101007</v>
      </c>
      <c r="B615" s="512" t="s">
        <v>3144</v>
      </c>
      <c r="C615" s="513" t="s">
        <v>5268</v>
      </c>
      <c r="D615" s="498" t="s">
        <v>171</v>
      </c>
      <c r="E615" s="499">
        <v>5.33</v>
      </c>
      <c r="F615" s="500">
        <f t="shared" si="151"/>
        <v>6.6</v>
      </c>
      <c r="G615" s="527"/>
      <c r="H615" s="518"/>
      <c r="I615" s="517">
        <f t="shared" si="142"/>
        <v>0</v>
      </c>
      <c r="J615" s="517">
        <f t="shared" si="143"/>
        <v>0</v>
      </c>
      <c r="K615" s="504"/>
      <c r="L615" s="518">
        <f t="shared" si="149"/>
        <v>0</v>
      </c>
      <c r="M615" s="518">
        <f t="shared" si="149"/>
        <v>0</v>
      </c>
      <c r="N615" s="519">
        <f t="shared" si="145"/>
        <v>0</v>
      </c>
      <c r="O615" s="519">
        <f t="shared" si="146"/>
        <v>0</v>
      </c>
      <c r="P615" s="506"/>
      <c r="Q615" s="520"/>
      <c r="R615" s="412" t="str">
        <f t="shared" si="147"/>
        <v/>
      </c>
      <c r="S615" s="412" t="str">
        <f t="shared" si="150"/>
        <v/>
      </c>
      <c r="T615" s="427"/>
      <c r="U615" s="429"/>
      <c r="W615" s="6">
        <f>VLOOKUP(A615,'[3]Cartilha Global'!$A:$A,1,FALSE)</f>
        <v>101007</v>
      </c>
    </row>
    <row r="616" spans="1:23" ht="12" hidden="1" thickBot="1" x14ac:dyDescent="0.25">
      <c r="A616" s="522">
        <v>101008</v>
      </c>
      <c r="B616" s="512" t="s">
        <v>3144</v>
      </c>
      <c r="C616" s="513" t="s">
        <v>5269</v>
      </c>
      <c r="D616" s="498" t="s">
        <v>171</v>
      </c>
      <c r="E616" s="499">
        <v>5.37</v>
      </c>
      <c r="F616" s="500">
        <f t="shared" si="151"/>
        <v>6.65</v>
      </c>
      <c r="G616" s="527"/>
      <c r="H616" s="518"/>
      <c r="I616" s="517">
        <f t="shared" si="142"/>
        <v>0</v>
      </c>
      <c r="J616" s="517">
        <f t="shared" si="143"/>
        <v>0</v>
      </c>
      <c r="K616" s="504"/>
      <c r="L616" s="518">
        <f t="shared" si="149"/>
        <v>0</v>
      </c>
      <c r="M616" s="518">
        <f t="shared" si="149"/>
        <v>0</v>
      </c>
      <c r="N616" s="519">
        <f t="shared" si="145"/>
        <v>0</v>
      </c>
      <c r="O616" s="519">
        <f t="shared" si="146"/>
        <v>0</v>
      </c>
      <c r="P616" s="506"/>
      <c r="Q616" s="520"/>
      <c r="R616" s="412" t="str">
        <f t="shared" si="147"/>
        <v/>
      </c>
      <c r="S616" s="412" t="str">
        <f t="shared" si="150"/>
        <v/>
      </c>
      <c r="T616" s="427"/>
      <c r="U616" s="429"/>
      <c r="W616" s="6">
        <f>VLOOKUP(A616,'[3]Cartilha Global'!$A:$A,1,FALSE)</f>
        <v>101008</v>
      </c>
    </row>
    <row r="617" spans="1:23" ht="23.25" hidden="1" thickBot="1" x14ac:dyDescent="0.25">
      <c r="A617" s="522">
        <v>101009</v>
      </c>
      <c r="B617" s="512" t="s">
        <v>3144</v>
      </c>
      <c r="C617" s="513" t="s">
        <v>5270</v>
      </c>
      <c r="D617" s="498" t="s">
        <v>254</v>
      </c>
      <c r="E617" s="499">
        <v>41.8</v>
      </c>
      <c r="F617" s="500">
        <f t="shared" si="151"/>
        <v>51.77</v>
      </c>
      <c r="G617" s="527"/>
      <c r="H617" s="518"/>
      <c r="I617" s="517">
        <f t="shared" si="142"/>
        <v>0</v>
      </c>
      <c r="J617" s="517">
        <f t="shared" si="143"/>
        <v>0</v>
      </c>
      <c r="K617" s="504"/>
      <c r="L617" s="518">
        <f t="shared" si="149"/>
        <v>0</v>
      </c>
      <c r="M617" s="518">
        <f t="shared" si="149"/>
        <v>0</v>
      </c>
      <c r="N617" s="519">
        <f t="shared" si="145"/>
        <v>0</v>
      </c>
      <c r="O617" s="519">
        <f t="shared" si="146"/>
        <v>0</v>
      </c>
      <c r="P617" s="506"/>
      <c r="Q617" s="520"/>
      <c r="R617" s="412" t="str">
        <f t="shared" si="147"/>
        <v/>
      </c>
      <c r="S617" s="412" t="str">
        <f t="shared" si="150"/>
        <v/>
      </c>
      <c r="T617" s="427"/>
      <c r="U617" s="429"/>
      <c r="W617" s="6">
        <f>VLOOKUP(A617,'[3]Cartilha Global'!$A:$A,1,FALSE)</f>
        <v>101009</v>
      </c>
    </row>
    <row r="618" spans="1:23" ht="23.25" hidden="1" thickBot="1" x14ac:dyDescent="0.25">
      <c r="A618" s="522">
        <v>101010</v>
      </c>
      <c r="B618" s="512" t="s">
        <v>3144</v>
      </c>
      <c r="C618" s="513" t="s">
        <v>5271</v>
      </c>
      <c r="D618" s="498" t="s">
        <v>254</v>
      </c>
      <c r="E618" s="499">
        <v>26.32</v>
      </c>
      <c r="F618" s="500">
        <f t="shared" si="151"/>
        <v>32.590000000000003</v>
      </c>
      <c r="G618" s="527"/>
      <c r="H618" s="518"/>
      <c r="I618" s="517">
        <f t="shared" si="142"/>
        <v>0</v>
      </c>
      <c r="J618" s="517">
        <f t="shared" si="143"/>
        <v>0</v>
      </c>
      <c r="K618" s="504"/>
      <c r="L618" s="518">
        <f t="shared" si="149"/>
        <v>0</v>
      </c>
      <c r="M618" s="518">
        <f t="shared" si="149"/>
        <v>0</v>
      </c>
      <c r="N618" s="519">
        <f t="shared" si="145"/>
        <v>0</v>
      </c>
      <c r="O618" s="519">
        <f t="shared" si="146"/>
        <v>0</v>
      </c>
      <c r="P618" s="506"/>
      <c r="Q618" s="520"/>
      <c r="R618" s="412" t="str">
        <f t="shared" si="147"/>
        <v/>
      </c>
      <c r="S618" s="412" t="str">
        <f t="shared" si="150"/>
        <v/>
      </c>
      <c r="T618" s="427"/>
      <c r="U618" s="429"/>
      <c r="W618" s="6">
        <f>VLOOKUP(A618,'[3]Cartilha Global'!$A:$A,1,FALSE)</f>
        <v>101010</v>
      </c>
    </row>
    <row r="619" spans="1:23" ht="23.25" hidden="1" thickBot="1" x14ac:dyDescent="0.25">
      <c r="A619" s="522">
        <v>101013</v>
      </c>
      <c r="B619" s="512" t="s">
        <v>3144</v>
      </c>
      <c r="C619" s="513" t="s">
        <v>5272</v>
      </c>
      <c r="D619" s="498" t="s">
        <v>254</v>
      </c>
      <c r="E619" s="499">
        <v>44.19</v>
      </c>
      <c r="F619" s="500">
        <f t="shared" si="151"/>
        <v>54.72</v>
      </c>
      <c r="G619" s="527"/>
      <c r="H619" s="518"/>
      <c r="I619" s="517">
        <f t="shared" si="142"/>
        <v>0</v>
      </c>
      <c r="J619" s="517">
        <f t="shared" si="143"/>
        <v>0</v>
      </c>
      <c r="K619" s="504"/>
      <c r="L619" s="518">
        <f t="shared" si="149"/>
        <v>0</v>
      </c>
      <c r="M619" s="518">
        <f t="shared" si="149"/>
        <v>0</v>
      </c>
      <c r="N619" s="519">
        <f t="shared" si="145"/>
        <v>0</v>
      </c>
      <c r="O619" s="519">
        <f t="shared" si="146"/>
        <v>0</v>
      </c>
      <c r="P619" s="506"/>
      <c r="Q619" s="520"/>
      <c r="R619" s="412" t="str">
        <f t="shared" si="147"/>
        <v/>
      </c>
      <c r="S619" s="412" t="str">
        <f t="shared" si="150"/>
        <v/>
      </c>
      <c r="T619" s="427"/>
      <c r="U619" s="429"/>
      <c r="W619" s="6">
        <f>VLOOKUP(A619,'[3]Cartilha Global'!$A:$A,1,FALSE)</f>
        <v>101013</v>
      </c>
    </row>
    <row r="620" spans="1:23" ht="23.25" hidden="1" thickBot="1" x14ac:dyDescent="0.25">
      <c r="A620" s="522">
        <v>101014</v>
      </c>
      <c r="B620" s="512" t="s">
        <v>3144</v>
      </c>
      <c r="C620" s="513" t="s">
        <v>5273</v>
      </c>
      <c r="D620" s="498" t="s">
        <v>254</v>
      </c>
      <c r="E620" s="499">
        <v>40.479999999999997</v>
      </c>
      <c r="F620" s="500">
        <f t="shared" si="151"/>
        <v>50.13</v>
      </c>
      <c r="G620" s="527"/>
      <c r="H620" s="518"/>
      <c r="I620" s="517">
        <f t="shared" si="142"/>
        <v>0</v>
      </c>
      <c r="J620" s="517">
        <f t="shared" si="143"/>
        <v>0</v>
      </c>
      <c r="K620" s="504"/>
      <c r="L620" s="518">
        <f t="shared" si="149"/>
        <v>0</v>
      </c>
      <c r="M620" s="518">
        <f t="shared" si="149"/>
        <v>0</v>
      </c>
      <c r="N620" s="519">
        <f t="shared" si="145"/>
        <v>0</v>
      </c>
      <c r="O620" s="519">
        <f t="shared" si="146"/>
        <v>0</v>
      </c>
      <c r="P620" s="506"/>
      <c r="Q620" s="520"/>
      <c r="R620" s="412" t="str">
        <f t="shared" si="147"/>
        <v/>
      </c>
      <c r="S620" s="412" t="str">
        <f t="shared" si="150"/>
        <v/>
      </c>
      <c r="T620" s="427"/>
      <c r="U620" s="429"/>
      <c r="W620" s="6">
        <f>VLOOKUP(A620,'[3]Cartilha Global'!$A:$A,1,FALSE)</f>
        <v>101014</v>
      </c>
    </row>
    <row r="621" spans="1:23" ht="23.25" hidden="1" thickBot="1" x14ac:dyDescent="0.25">
      <c r="A621" s="522">
        <v>101015</v>
      </c>
      <c r="B621" s="512" t="s">
        <v>3144</v>
      </c>
      <c r="C621" s="513" t="s">
        <v>5274</v>
      </c>
      <c r="D621" s="498" t="s">
        <v>254</v>
      </c>
      <c r="E621" s="499">
        <v>33.26</v>
      </c>
      <c r="F621" s="500">
        <f t="shared" si="151"/>
        <v>41.19</v>
      </c>
      <c r="G621" s="527"/>
      <c r="H621" s="518"/>
      <c r="I621" s="517">
        <f t="shared" si="142"/>
        <v>0</v>
      </c>
      <c r="J621" s="517">
        <f t="shared" si="143"/>
        <v>0</v>
      </c>
      <c r="K621" s="504"/>
      <c r="L621" s="518">
        <f t="shared" si="149"/>
        <v>0</v>
      </c>
      <c r="M621" s="518">
        <f t="shared" si="149"/>
        <v>0</v>
      </c>
      <c r="N621" s="519">
        <f t="shared" si="145"/>
        <v>0</v>
      </c>
      <c r="O621" s="519">
        <f t="shared" si="146"/>
        <v>0</v>
      </c>
      <c r="P621" s="506"/>
      <c r="Q621" s="520"/>
      <c r="R621" s="412" t="str">
        <f t="shared" si="147"/>
        <v/>
      </c>
      <c r="S621" s="412" t="str">
        <f t="shared" si="150"/>
        <v/>
      </c>
      <c r="T621" s="427"/>
      <c r="U621" s="429"/>
      <c r="W621" s="6">
        <f>VLOOKUP(A621,'[3]Cartilha Global'!$A:$A,1,FALSE)</f>
        <v>101015</v>
      </c>
    </row>
    <row r="622" spans="1:23" ht="23.25" hidden="1" thickBot="1" x14ac:dyDescent="0.25">
      <c r="A622" s="522">
        <v>101016</v>
      </c>
      <c r="B622" s="512" t="s">
        <v>3144</v>
      </c>
      <c r="C622" s="513" t="s">
        <v>5275</v>
      </c>
      <c r="D622" s="498" t="s">
        <v>254</v>
      </c>
      <c r="E622" s="499">
        <v>38.5</v>
      </c>
      <c r="F622" s="500">
        <f t="shared" si="151"/>
        <v>47.68</v>
      </c>
      <c r="G622" s="527"/>
      <c r="H622" s="518"/>
      <c r="I622" s="517">
        <f t="shared" si="142"/>
        <v>0</v>
      </c>
      <c r="J622" s="517">
        <f t="shared" si="143"/>
        <v>0</v>
      </c>
      <c r="K622" s="504"/>
      <c r="L622" s="518">
        <f t="shared" si="149"/>
        <v>0</v>
      </c>
      <c r="M622" s="518">
        <f t="shared" si="149"/>
        <v>0</v>
      </c>
      <c r="N622" s="519">
        <f t="shared" si="145"/>
        <v>0</v>
      </c>
      <c r="O622" s="519">
        <f t="shared" si="146"/>
        <v>0</v>
      </c>
      <c r="P622" s="506"/>
      <c r="Q622" s="520"/>
      <c r="R622" s="412" t="str">
        <f t="shared" si="147"/>
        <v/>
      </c>
      <c r="S622" s="412" t="str">
        <f t="shared" si="150"/>
        <v/>
      </c>
      <c r="T622" s="427"/>
      <c r="U622" s="429"/>
      <c r="W622" s="6">
        <f>VLOOKUP(A622,'[3]Cartilha Global'!$A:$A,1,FALSE)</f>
        <v>101016</v>
      </c>
    </row>
    <row r="623" spans="1:23" ht="23.25" hidden="1" thickBot="1" x14ac:dyDescent="0.25">
      <c r="A623" s="522">
        <v>101017</v>
      </c>
      <c r="B623" s="512" t="s">
        <v>3144</v>
      </c>
      <c r="C623" s="513" t="s">
        <v>5276</v>
      </c>
      <c r="D623" s="498" t="s">
        <v>254</v>
      </c>
      <c r="E623" s="499">
        <v>29.19</v>
      </c>
      <c r="F623" s="500">
        <f t="shared" si="151"/>
        <v>36.15</v>
      </c>
      <c r="G623" s="527"/>
      <c r="H623" s="518"/>
      <c r="I623" s="517">
        <f t="shared" si="142"/>
        <v>0</v>
      </c>
      <c r="J623" s="517">
        <f t="shared" si="143"/>
        <v>0</v>
      </c>
      <c r="K623" s="504"/>
      <c r="L623" s="518">
        <f t="shared" si="149"/>
        <v>0</v>
      </c>
      <c r="M623" s="518">
        <f t="shared" si="149"/>
        <v>0</v>
      </c>
      <c r="N623" s="519">
        <f t="shared" si="145"/>
        <v>0</v>
      </c>
      <c r="O623" s="519">
        <f t="shared" si="146"/>
        <v>0</v>
      </c>
      <c r="P623" s="506"/>
      <c r="Q623" s="520"/>
      <c r="R623" s="412" t="str">
        <f t="shared" si="147"/>
        <v/>
      </c>
      <c r="S623" s="412" t="str">
        <f t="shared" si="150"/>
        <v/>
      </c>
      <c r="T623" s="427"/>
      <c r="U623" s="429"/>
      <c r="W623" s="6">
        <f>VLOOKUP(A623,'[3]Cartilha Global'!$A:$A,1,FALSE)</f>
        <v>101017</v>
      </c>
    </row>
    <row r="624" spans="1:23" ht="23.25" hidden="1" thickBot="1" x14ac:dyDescent="0.25">
      <c r="A624" s="522">
        <v>101018</v>
      </c>
      <c r="B624" s="512" t="s">
        <v>3144</v>
      </c>
      <c r="C624" s="513" t="s">
        <v>5277</v>
      </c>
      <c r="D624" s="498" t="s">
        <v>254</v>
      </c>
      <c r="E624" s="499">
        <v>23.98</v>
      </c>
      <c r="F624" s="500">
        <f t="shared" si="151"/>
        <v>29.7</v>
      </c>
      <c r="G624" s="527"/>
      <c r="H624" s="518"/>
      <c r="I624" s="517">
        <f t="shared" ref="I624:I649" si="152">IF(ISBLANK(E624),0,ROUND(F624*G624,2))</f>
        <v>0</v>
      </c>
      <c r="J624" s="517">
        <f t="shared" ref="J624:J649" si="153">IF(ISBLANK(G624),0,ROUND(G624*H624,2))</f>
        <v>0</v>
      </c>
      <c r="K624" s="504"/>
      <c r="L624" s="518">
        <f t="shared" si="149"/>
        <v>0</v>
      </c>
      <c r="M624" s="518">
        <f t="shared" si="149"/>
        <v>0</v>
      </c>
      <c r="N624" s="519">
        <f t="shared" ref="N624:N649" si="154">IF(ISBLANK(E624),0,ROUND(F624*L624,2))</f>
        <v>0</v>
      </c>
      <c r="O624" s="519">
        <f t="shared" ref="O624:O649" si="155">IF(ISBLANK(L624),0,ROUND(L624*M624,2))</f>
        <v>0</v>
      </c>
      <c r="P624" s="506"/>
      <c r="Q624" s="520"/>
      <c r="R624" s="412" t="str">
        <f t="shared" si="147"/>
        <v/>
      </c>
      <c r="S624" s="412" t="str">
        <f t="shared" si="150"/>
        <v/>
      </c>
      <c r="T624" s="427"/>
      <c r="U624" s="429"/>
      <c r="W624" s="6">
        <f>VLOOKUP(A624,'[3]Cartilha Global'!$A:$A,1,FALSE)</f>
        <v>101018</v>
      </c>
    </row>
    <row r="625" spans="1:23" ht="23.25" hidden="1" thickBot="1" x14ac:dyDescent="0.25">
      <c r="A625" s="522">
        <v>101463</v>
      </c>
      <c r="B625" s="512" t="s">
        <v>3144</v>
      </c>
      <c r="C625" s="513" t="s">
        <v>5278</v>
      </c>
      <c r="D625" s="498" t="s">
        <v>254</v>
      </c>
      <c r="E625" s="499">
        <v>44.33</v>
      </c>
      <c r="F625" s="500">
        <f t="shared" si="151"/>
        <v>54.9</v>
      </c>
      <c r="G625" s="527"/>
      <c r="H625" s="518"/>
      <c r="I625" s="517">
        <f t="shared" si="152"/>
        <v>0</v>
      </c>
      <c r="J625" s="517">
        <f t="shared" si="153"/>
        <v>0</v>
      </c>
      <c r="K625" s="504"/>
      <c r="L625" s="518">
        <f t="shared" si="149"/>
        <v>0</v>
      </c>
      <c r="M625" s="518">
        <f t="shared" si="149"/>
        <v>0</v>
      </c>
      <c r="N625" s="519">
        <f t="shared" si="154"/>
        <v>0</v>
      </c>
      <c r="O625" s="519">
        <f t="shared" si="155"/>
        <v>0</v>
      </c>
      <c r="P625" s="506"/>
      <c r="Q625" s="520"/>
      <c r="R625" s="412" t="str">
        <f t="shared" si="147"/>
        <v/>
      </c>
      <c r="S625" s="412" t="str">
        <f t="shared" si="150"/>
        <v/>
      </c>
      <c r="T625" s="427"/>
      <c r="U625" s="429"/>
      <c r="W625" s="6">
        <f>VLOOKUP(A625,'[3]Cartilha Global'!$A:$A,1,FALSE)</f>
        <v>101463</v>
      </c>
    </row>
    <row r="626" spans="1:23" ht="23.25" hidden="1" thickBot="1" x14ac:dyDescent="0.25">
      <c r="A626" s="522">
        <v>101464</v>
      </c>
      <c r="B626" s="512" t="s">
        <v>3144</v>
      </c>
      <c r="C626" s="513" t="s">
        <v>5279</v>
      </c>
      <c r="D626" s="498" t="s">
        <v>254</v>
      </c>
      <c r="E626" s="499">
        <v>34.04</v>
      </c>
      <c r="F626" s="500">
        <f t="shared" si="151"/>
        <v>42.16</v>
      </c>
      <c r="G626" s="527"/>
      <c r="H626" s="518"/>
      <c r="I626" s="517">
        <f t="shared" si="152"/>
        <v>0</v>
      </c>
      <c r="J626" s="517">
        <f t="shared" si="153"/>
        <v>0</v>
      </c>
      <c r="K626" s="504"/>
      <c r="L626" s="518">
        <f t="shared" si="149"/>
        <v>0</v>
      </c>
      <c r="M626" s="518">
        <f t="shared" si="149"/>
        <v>0</v>
      </c>
      <c r="N626" s="519">
        <f t="shared" si="154"/>
        <v>0</v>
      </c>
      <c r="O626" s="519">
        <f t="shared" si="155"/>
        <v>0</v>
      </c>
      <c r="P626" s="506"/>
      <c r="Q626" s="520"/>
      <c r="R626" s="412" t="str">
        <f t="shared" si="147"/>
        <v/>
      </c>
      <c r="S626" s="412" t="str">
        <f t="shared" si="150"/>
        <v/>
      </c>
      <c r="T626" s="427"/>
      <c r="U626" s="429"/>
      <c r="W626" s="6">
        <f>VLOOKUP(A626,'[3]Cartilha Global'!$A:$A,1,FALSE)</f>
        <v>101464</v>
      </c>
    </row>
    <row r="627" spans="1:23" ht="23.25" hidden="1" thickBot="1" x14ac:dyDescent="0.25">
      <c r="A627" s="522">
        <v>101465</v>
      </c>
      <c r="B627" s="512" t="s">
        <v>3144</v>
      </c>
      <c r="C627" s="513" t="s">
        <v>5280</v>
      </c>
      <c r="D627" s="498" t="s">
        <v>254</v>
      </c>
      <c r="E627" s="499">
        <v>26.02</v>
      </c>
      <c r="F627" s="500">
        <f t="shared" si="151"/>
        <v>32.22</v>
      </c>
      <c r="G627" s="527"/>
      <c r="H627" s="518"/>
      <c r="I627" s="517">
        <f t="shared" si="152"/>
        <v>0</v>
      </c>
      <c r="J627" s="517">
        <f t="shared" si="153"/>
        <v>0</v>
      </c>
      <c r="K627" s="504"/>
      <c r="L627" s="518">
        <f t="shared" si="149"/>
        <v>0</v>
      </c>
      <c r="M627" s="518">
        <f t="shared" si="149"/>
        <v>0</v>
      </c>
      <c r="N627" s="519">
        <f t="shared" si="154"/>
        <v>0</v>
      </c>
      <c r="O627" s="519">
        <f t="shared" si="155"/>
        <v>0</v>
      </c>
      <c r="P627" s="506"/>
      <c r="Q627" s="520"/>
      <c r="R627" s="412" t="str">
        <f t="shared" si="147"/>
        <v/>
      </c>
      <c r="S627" s="412" t="str">
        <f t="shared" si="150"/>
        <v/>
      </c>
      <c r="T627" s="427"/>
      <c r="U627" s="429"/>
      <c r="W627" s="6">
        <f>VLOOKUP(A627,'[3]Cartilha Global'!$A:$A,1,FALSE)</f>
        <v>101465</v>
      </c>
    </row>
    <row r="628" spans="1:23" ht="23.25" hidden="1" thickBot="1" x14ac:dyDescent="0.25">
      <c r="A628" s="522">
        <v>101466</v>
      </c>
      <c r="B628" s="512" t="s">
        <v>3144</v>
      </c>
      <c r="C628" s="513" t="s">
        <v>5281</v>
      </c>
      <c r="D628" s="498" t="s">
        <v>254</v>
      </c>
      <c r="E628" s="499">
        <v>21.17</v>
      </c>
      <c r="F628" s="500">
        <f t="shared" si="151"/>
        <v>26.22</v>
      </c>
      <c r="G628" s="527"/>
      <c r="H628" s="518"/>
      <c r="I628" s="517">
        <f t="shared" si="152"/>
        <v>0</v>
      </c>
      <c r="J628" s="517">
        <f t="shared" si="153"/>
        <v>0</v>
      </c>
      <c r="K628" s="504"/>
      <c r="L628" s="518">
        <f t="shared" si="149"/>
        <v>0</v>
      </c>
      <c r="M628" s="518">
        <f t="shared" si="149"/>
        <v>0</v>
      </c>
      <c r="N628" s="519">
        <f t="shared" si="154"/>
        <v>0</v>
      </c>
      <c r="O628" s="519">
        <f t="shared" si="155"/>
        <v>0</v>
      </c>
      <c r="P628" s="506"/>
      <c r="Q628" s="520"/>
      <c r="R628" s="412" t="str">
        <f t="shared" si="147"/>
        <v/>
      </c>
      <c r="S628" s="412" t="str">
        <f t="shared" si="150"/>
        <v/>
      </c>
      <c r="T628" s="427"/>
      <c r="U628" s="429"/>
      <c r="W628" s="6">
        <f>VLOOKUP(A628,'[3]Cartilha Global'!$A:$A,1,FALSE)</f>
        <v>101466</v>
      </c>
    </row>
    <row r="629" spans="1:23" ht="23.25" hidden="1" thickBot="1" x14ac:dyDescent="0.25">
      <c r="A629" s="522">
        <v>101467</v>
      </c>
      <c r="B629" s="512" t="s">
        <v>3144</v>
      </c>
      <c r="C629" s="513" t="s">
        <v>5282</v>
      </c>
      <c r="D629" s="498" t="s">
        <v>254</v>
      </c>
      <c r="E629" s="499">
        <v>17.72</v>
      </c>
      <c r="F629" s="500">
        <f t="shared" si="151"/>
        <v>21.94</v>
      </c>
      <c r="G629" s="527"/>
      <c r="H629" s="518"/>
      <c r="I629" s="517">
        <f t="shared" si="152"/>
        <v>0</v>
      </c>
      <c r="J629" s="517">
        <f t="shared" si="153"/>
        <v>0</v>
      </c>
      <c r="K629" s="504"/>
      <c r="L629" s="518">
        <f t="shared" si="149"/>
        <v>0</v>
      </c>
      <c r="M629" s="518">
        <f t="shared" si="149"/>
        <v>0</v>
      </c>
      <c r="N629" s="519">
        <f t="shared" si="154"/>
        <v>0</v>
      </c>
      <c r="O629" s="519">
        <f t="shared" si="155"/>
        <v>0</v>
      </c>
      <c r="P629" s="506"/>
      <c r="Q629" s="520"/>
      <c r="R629" s="412" t="str">
        <f t="shared" si="147"/>
        <v/>
      </c>
      <c r="S629" s="412" t="str">
        <f t="shared" si="150"/>
        <v/>
      </c>
      <c r="T629" s="427"/>
      <c r="U629" s="429"/>
      <c r="W629" s="6">
        <f>VLOOKUP(A629,'[3]Cartilha Global'!$A:$A,1,FALSE)</f>
        <v>101467</v>
      </c>
    </row>
    <row r="630" spans="1:23" ht="23.25" hidden="1" thickBot="1" x14ac:dyDescent="0.25">
      <c r="A630" s="522">
        <v>101468</v>
      </c>
      <c r="B630" s="512" t="s">
        <v>3144</v>
      </c>
      <c r="C630" s="513" t="s">
        <v>5283</v>
      </c>
      <c r="D630" s="498" t="s">
        <v>254</v>
      </c>
      <c r="E630" s="499">
        <v>16.2</v>
      </c>
      <c r="F630" s="500">
        <f t="shared" si="151"/>
        <v>20.059999999999999</v>
      </c>
      <c r="G630" s="527"/>
      <c r="H630" s="518"/>
      <c r="I630" s="517">
        <f t="shared" si="152"/>
        <v>0</v>
      </c>
      <c r="J630" s="517">
        <f t="shared" si="153"/>
        <v>0</v>
      </c>
      <c r="K630" s="504"/>
      <c r="L630" s="518">
        <f t="shared" si="149"/>
        <v>0</v>
      </c>
      <c r="M630" s="518">
        <f t="shared" si="149"/>
        <v>0</v>
      </c>
      <c r="N630" s="519">
        <f t="shared" si="154"/>
        <v>0</v>
      </c>
      <c r="O630" s="519">
        <f t="shared" si="155"/>
        <v>0</v>
      </c>
      <c r="P630" s="506"/>
      <c r="Q630" s="520"/>
      <c r="R630" s="412" t="str">
        <f t="shared" ref="R630:R693" si="156">IF(Q630="X","x",IF(Q630="xx","x",IF(O630&gt;0,"x","")))</f>
        <v/>
      </c>
      <c r="S630" s="412" t="str">
        <f t="shared" si="150"/>
        <v/>
      </c>
      <c r="T630" s="427"/>
      <c r="U630" s="429"/>
      <c r="W630" s="6">
        <f>VLOOKUP(A630,'[3]Cartilha Global'!$A:$A,1,FALSE)</f>
        <v>101468</v>
      </c>
    </row>
    <row r="631" spans="1:23" ht="23.25" hidden="1" thickBot="1" x14ac:dyDescent="0.25">
      <c r="A631" s="522">
        <v>101469</v>
      </c>
      <c r="B631" s="512" t="s">
        <v>3144</v>
      </c>
      <c r="C631" s="513" t="s">
        <v>5284</v>
      </c>
      <c r="D631" s="498" t="s">
        <v>254</v>
      </c>
      <c r="E631" s="499">
        <v>36.270000000000003</v>
      </c>
      <c r="F631" s="500">
        <f t="shared" si="151"/>
        <v>44.92</v>
      </c>
      <c r="G631" s="527"/>
      <c r="H631" s="518"/>
      <c r="I631" s="517">
        <f t="shared" si="152"/>
        <v>0</v>
      </c>
      <c r="J631" s="517">
        <f t="shared" si="153"/>
        <v>0</v>
      </c>
      <c r="K631" s="504"/>
      <c r="L631" s="518">
        <f t="shared" si="149"/>
        <v>0</v>
      </c>
      <c r="M631" s="518">
        <f t="shared" si="149"/>
        <v>0</v>
      </c>
      <c r="N631" s="519">
        <f t="shared" si="154"/>
        <v>0</v>
      </c>
      <c r="O631" s="519">
        <f t="shared" si="155"/>
        <v>0</v>
      </c>
      <c r="P631" s="506"/>
      <c r="Q631" s="520"/>
      <c r="R631" s="412" t="str">
        <f t="shared" si="156"/>
        <v/>
      </c>
      <c r="S631" s="412" t="str">
        <f t="shared" si="150"/>
        <v/>
      </c>
      <c r="T631" s="427"/>
      <c r="U631" s="429"/>
      <c r="W631" s="6">
        <f>VLOOKUP(A631,'[3]Cartilha Global'!$A:$A,1,FALSE)</f>
        <v>101469</v>
      </c>
    </row>
    <row r="632" spans="1:23" ht="23.25" hidden="1" thickBot="1" x14ac:dyDescent="0.25">
      <c r="A632" s="522">
        <v>101470</v>
      </c>
      <c r="B632" s="512" t="s">
        <v>3144</v>
      </c>
      <c r="C632" s="513" t="s">
        <v>5285</v>
      </c>
      <c r="D632" s="498" t="s">
        <v>254</v>
      </c>
      <c r="E632" s="499">
        <v>28.79</v>
      </c>
      <c r="F632" s="500">
        <f t="shared" si="151"/>
        <v>35.65</v>
      </c>
      <c r="G632" s="527"/>
      <c r="H632" s="518"/>
      <c r="I632" s="517">
        <f t="shared" si="152"/>
        <v>0</v>
      </c>
      <c r="J632" s="517">
        <f t="shared" si="153"/>
        <v>0</v>
      </c>
      <c r="K632" s="504"/>
      <c r="L632" s="518">
        <f t="shared" si="149"/>
        <v>0</v>
      </c>
      <c r="M632" s="518">
        <f t="shared" si="149"/>
        <v>0</v>
      </c>
      <c r="N632" s="519">
        <f t="shared" si="154"/>
        <v>0</v>
      </c>
      <c r="O632" s="519">
        <f t="shared" si="155"/>
        <v>0</v>
      </c>
      <c r="P632" s="506"/>
      <c r="Q632" s="520"/>
      <c r="R632" s="412" t="str">
        <f t="shared" si="156"/>
        <v/>
      </c>
      <c r="S632" s="412" t="str">
        <f t="shared" si="150"/>
        <v/>
      </c>
      <c r="T632" s="427"/>
      <c r="U632" s="429"/>
      <c r="W632" s="6">
        <f>VLOOKUP(A632,'[3]Cartilha Global'!$A:$A,1,FALSE)</f>
        <v>101470</v>
      </c>
    </row>
    <row r="633" spans="1:23" ht="23.25" hidden="1" thickBot="1" x14ac:dyDescent="0.25">
      <c r="A633" s="522">
        <v>101471</v>
      </c>
      <c r="B633" s="512" t="s">
        <v>3144</v>
      </c>
      <c r="C633" s="513" t="s">
        <v>5286</v>
      </c>
      <c r="D633" s="498" t="s">
        <v>254</v>
      </c>
      <c r="E633" s="499">
        <v>24.7</v>
      </c>
      <c r="F633" s="500">
        <f t="shared" si="151"/>
        <v>30.59</v>
      </c>
      <c r="G633" s="527"/>
      <c r="H633" s="518"/>
      <c r="I633" s="517">
        <f t="shared" si="152"/>
        <v>0</v>
      </c>
      <c r="J633" s="517">
        <f t="shared" si="153"/>
        <v>0</v>
      </c>
      <c r="K633" s="504"/>
      <c r="L633" s="518">
        <f t="shared" si="149"/>
        <v>0</v>
      </c>
      <c r="M633" s="518">
        <f t="shared" si="149"/>
        <v>0</v>
      </c>
      <c r="N633" s="519">
        <f t="shared" si="154"/>
        <v>0</v>
      </c>
      <c r="O633" s="519">
        <f t="shared" si="155"/>
        <v>0</v>
      </c>
      <c r="P633" s="506"/>
      <c r="Q633" s="520"/>
      <c r="R633" s="412" t="str">
        <f t="shared" si="156"/>
        <v/>
      </c>
      <c r="S633" s="412" t="str">
        <f t="shared" si="150"/>
        <v/>
      </c>
      <c r="T633" s="427"/>
      <c r="U633" s="429"/>
      <c r="W633" s="6">
        <f>VLOOKUP(A633,'[3]Cartilha Global'!$A:$A,1,FALSE)</f>
        <v>101471</v>
      </c>
    </row>
    <row r="634" spans="1:23" ht="23.25" hidden="1" thickBot="1" x14ac:dyDescent="0.25">
      <c r="A634" s="522">
        <v>101472</v>
      </c>
      <c r="B634" s="512" t="s">
        <v>3144</v>
      </c>
      <c r="C634" s="513" t="s">
        <v>5287</v>
      </c>
      <c r="D634" s="498" t="s">
        <v>254</v>
      </c>
      <c r="E634" s="499">
        <v>19.23</v>
      </c>
      <c r="F634" s="500">
        <f t="shared" si="151"/>
        <v>23.81</v>
      </c>
      <c r="G634" s="527"/>
      <c r="H634" s="518"/>
      <c r="I634" s="517">
        <f t="shared" si="152"/>
        <v>0</v>
      </c>
      <c r="J634" s="517">
        <f t="shared" si="153"/>
        <v>0</v>
      </c>
      <c r="K634" s="504"/>
      <c r="L634" s="518">
        <f t="shared" si="149"/>
        <v>0</v>
      </c>
      <c r="M634" s="518">
        <f t="shared" si="149"/>
        <v>0</v>
      </c>
      <c r="N634" s="519">
        <f t="shared" si="154"/>
        <v>0</v>
      </c>
      <c r="O634" s="519">
        <f t="shared" si="155"/>
        <v>0</v>
      </c>
      <c r="P634" s="506"/>
      <c r="Q634" s="520"/>
      <c r="R634" s="412" t="str">
        <f t="shared" si="156"/>
        <v/>
      </c>
      <c r="S634" s="412" t="str">
        <f t="shared" si="150"/>
        <v/>
      </c>
      <c r="T634" s="427"/>
      <c r="U634" s="429"/>
      <c r="W634" s="6">
        <f>VLOOKUP(A634,'[3]Cartilha Global'!$A:$A,1,FALSE)</f>
        <v>101472</v>
      </c>
    </row>
    <row r="635" spans="1:23" ht="23.25" hidden="1" thickBot="1" x14ac:dyDescent="0.25">
      <c r="A635" s="522">
        <v>101473</v>
      </c>
      <c r="B635" s="512" t="s">
        <v>3144</v>
      </c>
      <c r="C635" s="513" t="s">
        <v>5288</v>
      </c>
      <c r="D635" s="498" t="s">
        <v>254</v>
      </c>
      <c r="E635" s="499">
        <v>27.68</v>
      </c>
      <c r="F635" s="500">
        <f t="shared" si="151"/>
        <v>34.28</v>
      </c>
      <c r="G635" s="527"/>
      <c r="H635" s="518"/>
      <c r="I635" s="517">
        <f t="shared" si="152"/>
        <v>0</v>
      </c>
      <c r="J635" s="517">
        <f t="shared" si="153"/>
        <v>0</v>
      </c>
      <c r="K635" s="504"/>
      <c r="L635" s="518">
        <f t="shared" si="149"/>
        <v>0</v>
      </c>
      <c r="M635" s="518">
        <f t="shared" si="149"/>
        <v>0</v>
      </c>
      <c r="N635" s="519">
        <f t="shared" si="154"/>
        <v>0</v>
      </c>
      <c r="O635" s="519">
        <f t="shared" si="155"/>
        <v>0</v>
      </c>
      <c r="P635" s="506"/>
      <c r="Q635" s="520"/>
      <c r="R635" s="412" t="str">
        <f t="shared" si="156"/>
        <v/>
      </c>
      <c r="S635" s="412" t="str">
        <f t="shared" si="150"/>
        <v/>
      </c>
      <c r="T635" s="427"/>
      <c r="U635" s="429"/>
      <c r="W635" s="6">
        <f>VLOOKUP(A635,'[3]Cartilha Global'!$A:$A,1,FALSE)</f>
        <v>101473</v>
      </c>
    </row>
    <row r="636" spans="1:23" ht="23.25" hidden="1" thickBot="1" x14ac:dyDescent="0.25">
      <c r="A636" s="522">
        <v>101474</v>
      </c>
      <c r="B636" s="512" t="s">
        <v>3144</v>
      </c>
      <c r="C636" s="513" t="s">
        <v>5289</v>
      </c>
      <c r="D636" s="498" t="s">
        <v>254</v>
      </c>
      <c r="E636" s="499">
        <v>19.809999999999999</v>
      </c>
      <c r="F636" s="500">
        <f t="shared" si="151"/>
        <v>24.53</v>
      </c>
      <c r="G636" s="527"/>
      <c r="H636" s="518"/>
      <c r="I636" s="517">
        <f t="shared" si="152"/>
        <v>0</v>
      </c>
      <c r="J636" s="517">
        <f t="shared" si="153"/>
        <v>0</v>
      </c>
      <c r="K636" s="504"/>
      <c r="L636" s="518">
        <f t="shared" si="149"/>
        <v>0</v>
      </c>
      <c r="M636" s="518">
        <f t="shared" si="149"/>
        <v>0</v>
      </c>
      <c r="N636" s="519">
        <f t="shared" si="154"/>
        <v>0</v>
      </c>
      <c r="O636" s="519">
        <f t="shared" si="155"/>
        <v>0</v>
      </c>
      <c r="P636" s="506"/>
      <c r="Q636" s="520"/>
      <c r="R636" s="412" t="str">
        <f t="shared" si="156"/>
        <v/>
      </c>
      <c r="S636" s="412" t="str">
        <f t="shared" si="150"/>
        <v/>
      </c>
      <c r="T636" s="427"/>
      <c r="U636" s="429"/>
      <c r="W636" s="6">
        <f>VLOOKUP(A636,'[3]Cartilha Global'!$A:$A,1,FALSE)</f>
        <v>101474</v>
      </c>
    </row>
    <row r="637" spans="1:23" ht="23.25" hidden="1" thickBot="1" x14ac:dyDescent="0.25">
      <c r="A637" s="522">
        <v>101475</v>
      </c>
      <c r="B637" s="512" t="s">
        <v>3144</v>
      </c>
      <c r="C637" s="513" t="s">
        <v>5290</v>
      </c>
      <c r="D637" s="498" t="s">
        <v>254</v>
      </c>
      <c r="E637" s="499">
        <v>17.57</v>
      </c>
      <c r="F637" s="500">
        <f t="shared" si="151"/>
        <v>21.76</v>
      </c>
      <c r="G637" s="527"/>
      <c r="H637" s="518"/>
      <c r="I637" s="517">
        <f t="shared" si="152"/>
        <v>0</v>
      </c>
      <c r="J637" s="517">
        <f t="shared" si="153"/>
        <v>0</v>
      </c>
      <c r="K637" s="504"/>
      <c r="L637" s="518">
        <f t="shared" si="149"/>
        <v>0</v>
      </c>
      <c r="M637" s="518">
        <f t="shared" si="149"/>
        <v>0</v>
      </c>
      <c r="N637" s="519">
        <f t="shared" si="154"/>
        <v>0</v>
      </c>
      <c r="O637" s="519">
        <f t="shared" si="155"/>
        <v>0</v>
      </c>
      <c r="P637" s="506"/>
      <c r="Q637" s="520"/>
      <c r="R637" s="412" t="str">
        <f t="shared" si="156"/>
        <v/>
      </c>
      <c r="S637" s="412" t="str">
        <f t="shared" si="150"/>
        <v/>
      </c>
      <c r="T637" s="427"/>
      <c r="U637" s="429"/>
      <c r="W637" s="6">
        <f>VLOOKUP(A637,'[3]Cartilha Global'!$A:$A,1,FALSE)</f>
        <v>101475</v>
      </c>
    </row>
    <row r="638" spans="1:23" ht="23.25" hidden="1" thickBot="1" x14ac:dyDescent="0.25">
      <c r="A638" s="522">
        <v>101476</v>
      </c>
      <c r="B638" s="512" t="s">
        <v>3144</v>
      </c>
      <c r="C638" s="513" t="s">
        <v>5291</v>
      </c>
      <c r="D638" s="498" t="s">
        <v>254</v>
      </c>
      <c r="E638" s="499">
        <v>15.66</v>
      </c>
      <c r="F638" s="500">
        <f t="shared" si="151"/>
        <v>19.39</v>
      </c>
      <c r="G638" s="527"/>
      <c r="H638" s="518"/>
      <c r="I638" s="517">
        <f t="shared" si="152"/>
        <v>0</v>
      </c>
      <c r="J638" s="517">
        <f t="shared" si="153"/>
        <v>0</v>
      </c>
      <c r="K638" s="504"/>
      <c r="L638" s="518">
        <f t="shared" si="149"/>
        <v>0</v>
      </c>
      <c r="M638" s="518">
        <f t="shared" si="149"/>
        <v>0</v>
      </c>
      <c r="N638" s="519">
        <f t="shared" si="154"/>
        <v>0</v>
      </c>
      <c r="O638" s="519">
        <f t="shared" si="155"/>
        <v>0</v>
      </c>
      <c r="P638" s="506"/>
      <c r="Q638" s="520"/>
      <c r="R638" s="412" t="str">
        <f t="shared" si="156"/>
        <v/>
      </c>
      <c r="S638" s="412" t="str">
        <f t="shared" si="150"/>
        <v/>
      </c>
      <c r="T638" s="427"/>
      <c r="U638" s="429"/>
      <c r="W638" s="6">
        <f>VLOOKUP(A638,'[3]Cartilha Global'!$A:$A,1,FALSE)</f>
        <v>101476</v>
      </c>
    </row>
    <row r="639" spans="1:23" ht="23.25" hidden="1" thickBot="1" x14ac:dyDescent="0.25">
      <c r="A639" s="522">
        <v>101477</v>
      </c>
      <c r="B639" s="512" t="s">
        <v>3144</v>
      </c>
      <c r="C639" s="513" t="s">
        <v>5292</v>
      </c>
      <c r="D639" s="498" t="s">
        <v>254</v>
      </c>
      <c r="E639" s="499">
        <v>12.83</v>
      </c>
      <c r="F639" s="500">
        <f t="shared" si="151"/>
        <v>15.89</v>
      </c>
      <c r="G639" s="527"/>
      <c r="H639" s="518"/>
      <c r="I639" s="517">
        <f t="shared" si="152"/>
        <v>0</v>
      </c>
      <c r="J639" s="517">
        <f t="shared" si="153"/>
        <v>0</v>
      </c>
      <c r="K639" s="504"/>
      <c r="L639" s="518">
        <f t="shared" si="149"/>
        <v>0</v>
      </c>
      <c r="M639" s="518">
        <f t="shared" si="149"/>
        <v>0</v>
      </c>
      <c r="N639" s="519">
        <f t="shared" si="154"/>
        <v>0</v>
      </c>
      <c r="O639" s="519">
        <f t="shared" si="155"/>
        <v>0</v>
      </c>
      <c r="P639" s="506"/>
      <c r="Q639" s="520"/>
      <c r="R639" s="412" t="str">
        <f t="shared" si="156"/>
        <v/>
      </c>
      <c r="S639" s="412" t="str">
        <f t="shared" si="150"/>
        <v/>
      </c>
      <c r="T639" s="427"/>
      <c r="U639" s="429"/>
      <c r="W639" s="6">
        <f>VLOOKUP(A639,'[3]Cartilha Global'!$A:$A,1,FALSE)</f>
        <v>101477</v>
      </c>
    </row>
    <row r="640" spans="1:23" ht="23.25" hidden="1" thickBot="1" x14ac:dyDescent="0.25">
      <c r="A640" s="522">
        <v>101478</v>
      </c>
      <c r="B640" s="512" t="s">
        <v>3144</v>
      </c>
      <c r="C640" s="513" t="s">
        <v>5293</v>
      </c>
      <c r="D640" s="498" t="s">
        <v>254</v>
      </c>
      <c r="E640" s="499">
        <v>10.91</v>
      </c>
      <c r="F640" s="500">
        <f t="shared" si="151"/>
        <v>13.51</v>
      </c>
      <c r="G640" s="527"/>
      <c r="H640" s="518"/>
      <c r="I640" s="517">
        <f t="shared" si="152"/>
        <v>0</v>
      </c>
      <c r="J640" s="517">
        <f t="shared" si="153"/>
        <v>0</v>
      </c>
      <c r="K640" s="504"/>
      <c r="L640" s="518">
        <f t="shared" si="149"/>
        <v>0</v>
      </c>
      <c r="M640" s="518">
        <f t="shared" si="149"/>
        <v>0</v>
      </c>
      <c r="N640" s="519">
        <f t="shared" si="154"/>
        <v>0</v>
      </c>
      <c r="O640" s="519">
        <f t="shared" si="155"/>
        <v>0</v>
      </c>
      <c r="P640" s="506"/>
      <c r="Q640" s="520"/>
      <c r="R640" s="412" t="str">
        <f t="shared" si="156"/>
        <v/>
      </c>
      <c r="S640" s="412" t="str">
        <f t="shared" si="150"/>
        <v/>
      </c>
      <c r="T640" s="427"/>
      <c r="U640" s="429"/>
      <c r="W640" s="6">
        <f>VLOOKUP(A640,'[3]Cartilha Global'!$A:$A,1,FALSE)</f>
        <v>101478</v>
      </c>
    </row>
    <row r="641" spans="1:23" ht="23.25" hidden="1" thickBot="1" x14ac:dyDescent="0.25">
      <c r="A641" s="522">
        <v>101480</v>
      </c>
      <c r="B641" s="512" t="s">
        <v>3144</v>
      </c>
      <c r="C641" s="513" t="s">
        <v>5294</v>
      </c>
      <c r="D641" s="498" t="s">
        <v>254</v>
      </c>
      <c r="E641" s="499">
        <v>64.87</v>
      </c>
      <c r="F641" s="500">
        <f t="shared" si="151"/>
        <v>80.34</v>
      </c>
      <c r="G641" s="527"/>
      <c r="H641" s="518"/>
      <c r="I641" s="517">
        <f t="shared" si="152"/>
        <v>0</v>
      </c>
      <c r="J641" s="517">
        <f t="shared" si="153"/>
        <v>0</v>
      </c>
      <c r="K641" s="504"/>
      <c r="L641" s="518">
        <f t="shared" si="149"/>
        <v>0</v>
      </c>
      <c r="M641" s="518">
        <f t="shared" si="149"/>
        <v>0</v>
      </c>
      <c r="N641" s="519">
        <f t="shared" si="154"/>
        <v>0</v>
      </c>
      <c r="O641" s="519">
        <f t="shared" si="155"/>
        <v>0</v>
      </c>
      <c r="P641" s="506"/>
      <c r="Q641" s="520"/>
      <c r="R641" s="412" t="str">
        <f t="shared" si="156"/>
        <v/>
      </c>
      <c r="S641" s="412" t="str">
        <f t="shared" si="150"/>
        <v/>
      </c>
      <c r="T641" s="427"/>
      <c r="U641" s="429"/>
      <c r="W641" s="6">
        <f>VLOOKUP(A641,'[3]Cartilha Global'!$A:$A,1,FALSE)</f>
        <v>101480</v>
      </c>
    </row>
    <row r="642" spans="1:23" ht="23.25" hidden="1" thickBot="1" x14ac:dyDescent="0.25">
      <c r="A642" s="522">
        <v>101481</v>
      </c>
      <c r="B642" s="512" t="s">
        <v>3144</v>
      </c>
      <c r="C642" s="513" t="s">
        <v>5295</v>
      </c>
      <c r="D642" s="498" t="s">
        <v>254</v>
      </c>
      <c r="E642" s="499">
        <v>46.85</v>
      </c>
      <c r="F642" s="500">
        <f t="shared" si="151"/>
        <v>58.02</v>
      </c>
      <c r="G642" s="527"/>
      <c r="H642" s="518"/>
      <c r="I642" s="517">
        <f t="shared" si="152"/>
        <v>0</v>
      </c>
      <c r="J642" s="517">
        <f t="shared" si="153"/>
        <v>0</v>
      </c>
      <c r="K642" s="504"/>
      <c r="L642" s="518">
        <f t="shared" si="149"/>
        <v>0</v>
      </c>
      <c r="M642" s="518">
        <f t="shared" si="149"/>
        <v>0</v>
      </c>
      <c r="N642" s="519">
        <f t="shared" si="154"/>
        <v>0</v>
      </c>
      <c r="O642" s="519">
        <f t="shared" si="155"/>
        <v>0</v>
      </c>
      <c r="P642" s="506"/>
      <c r="Q642" s="520"/>
      <c r="R642" s="412" t="str">
        <f t="shared" si="156"/>
        <v/>
      </c>
      <c r="S642" s="412" t="str">
        <f t="shared" si="150"/>
        <v/>
      </c>
      <c r="T642" s="427"/>
      <c r="U642" s="429"/>
      <c r="W642" s="6">
        <f>VLOOKUP(A642,'[3]Cartilha Global'!$A:$A,1,FALSE)</f>
        <v>101481</v>
      </c>
    </row>
    <row r="643" spans="1:23" ht="23.25" hidden="1" thickBot="1" x14ac:dyDescent="0.25">
      <c r="A643" s="522">
        <v>101482</v>
      </c>
      <c r="B643" s="512" t="s">
        <v>3144</v>
      </c>
      <c r="C643" s="513" t="s">
        <v>5296</v>
      </c>
      <c r="D643" s="498" t="s">
        <v>254</v>
      </c>
      <c r="E643" s="499">
        <v>35.020000000000003</v>
      </c>
      <c r="F643" s="500">
        <f t="shared" si="151"/>
        <v>43.37</v>
      </c>
      <c r="G643" s="527"/>
      <c r="H643" s="518"/>
      <c r="I643" s="517">
        <f t="shared" si="152"/>
        <v>0</v>
      </c>
      <c r="J643" s="517">
        <f t="shared" si="153"/>
        <v>0</v>
      </c>
      <c r="K643" s="504"/>
      <c r="L643" s="518">
        <f t="shared" si="149"/>
        <v>0</v>
      </c>
      <c r="M643" s="518">
        <f t="shared" si="149"/>
        <v>0</v>
      </c>
      <c r="N643" s="519">
        <f t="shared" si="154"/>
        <v>0</v>
      </c>
      <c r="O643" s="519">
        <f t="shared" si="155"/>
        <v>0</v>
      </c>
      <c r="P643" s="506"/>
      <c r="Q643" s="520"/>
      <c r="R643" s="412" t="str">
        <f t="shared" si="156"/>
        <v/>
      </c>
      <c r="S643" s="412" t="str">
        <f t="shared" si="150"/>
        <v/>
      </c>
      <c r="T643" s="427"/>
      <c r="U643" s="429"/>
      <c r="W643" s="6">
        <f>VLOOKUP(A643,'[3]Cartilha Global'!$A:$A,1,FALSE)</f>
        <v>101482</v>
      </c>
    </row>
    <row r="644" spans="1:23" ht="23.25" hidden="1" thickBot="1" x14ac:dyDescent="0.25">
      <c r="A644" s="522">
        <v>101483</v>
      </c>
      <c r="B644" s="512" t="s">
        <v>3144</v>
      </c>
      <c r="C644" s="513" t="s">
        <v>5297</v>
      </c>
      <c r="D644" s="498" t="s">
        <v>254</v>
      </c>
      <c r="E644" s="499">
        <v>36.340000000000003</v>
      </c>
      <c r="F644" s="500">
        <f t="shared" si="151"/>
        <v>45</v>
      </c>
      <c r="G644" s="527"/>
      <c r="H644" s="518"/>
      <c r="I644" s="517">
        <f t="shared" si="152"/>
        <v>0</v>
      </c>
      <c r="J644" s="517">
        <f t="shared" si="153"/>
        <v>0</v>
      </c>
      <c r="K644" s="504"/>
      <c r="L644" s="518">
        <f t="shared" si="149"/>
        <v>0</v>
      </c>
      <c r="M644" s="518">
        <f t="shared" si="149"/>
        <v>0</v>
      </c>
      <c r="N644" s="519">
        <f t="shared" si="154"/>
        <v>0</v>
      </c>
      <c r="O644" s="519">
        <f t="shared" si="155"/>
        <v>0</v>
      </c>
      <c r="P644" s="506"/>
      <c r="Q644" s="520"/>
      <c r="R644" s="412" t="str">
        <f t="shared" si="156"/>
        <v/>
      </c>
      <c r="S644" s="412" t="str">
        <f t="shared" si="150"/>
        <v/>
      </c>
      <c r="T644" s="427"/>
      <c r="U644" s="429"/>
      <c r="W644" s="6">
        <f>VLOOKUP(A644,'[3]Cartilha Global'!$A:$A,1,FALSE)</f>
        <v>101483</v>
      </c>
    </row>
    <row r="645" spans="1:23" ht="23.25" hidden="1" thickBot="1" x14ac:dyDescent="0.25">
      <c r="A645" s="522">
        <v>101484</v>
      </c>
      <c r="B645" s="512" t="s">
        <v>3144</v>
      </c>
      <c r="C645" s="513" t="s">
        <v>5298</v>
      </c>
      <c r="D645" s="498" t="s">
        <v>254</v>
      </c>
      <c r="E645" s="499">
        <v>188.36</v>
      </c>
      <c r="F645" s="500">
        <f t="shared" si="151"/>
        <v>233.27</v>
      </c>
      <c r="G645" s="527"/>
      <c r="H645" s="518"/>
      <c r="I645" s="517">
        <f t="shared" si="152"/>
        <v>0</v>
      </c>
      <c r="J645" s="517">
        <f t="shared" si="153"/>
        <v>0</v>
      </c>
      <c r="K645" s="504"/>
      <c r="L645" s="518">
        <f t="shared" si="149"/>
        <v>0</v>
      </c>
      <c r="M645" s="518">
        <f t="shared" si="149"/>
        <v>0</v>
      </c>
      <c r="N645" s="519">
        <f t="shared" si="154"/>
        <v>0</v>
      </c>
      <c r="O645" s="519">
        <f t="shared" si="155"/>
        <v>0</v>
      </c>
      <c r="P645" s="506"/>
      <c r="Q645" s="520"/>
      <c r="R645" s="412" t="str">
        <f t="shared" si="156"/>
        <v/>
      </c>
      <c r="S645" s="412" t="str">
        <f t="shared" si="150"/>
        <v/>
      </c>
      <c r="T645" s="427"/>
      <c r="U645" s="429"/>
      <c r="W645" s="6">
        <f>VLOOKUP(A645,'[3]Cartilha Global'!$A:$A,1,FALSE)</f>
        <v>101484</v>
      </c>
    </row>
    <row r="646" spans="1:23" ht="23.25" hidden="1" thickBot="1" x14ac:dyDescent="0.25">
      <c r="A646" s="522">
        <v>101485</v>
      </c>
      <c r="B646" s="512" t="s">
        <v>3144</v>
      </c>
      <c r="C646" s="513" t="s">
        <v>5299</v>
      </c>
      <c r="D646" s="498" t="s">
        <v>254</v>
      </c>
      <c r="E646" s="499">
        <v>144.59</v>
      </c>
      <c r="F646" s="500">
        <f t="shared" si="151"/>
        <v>179.06</v>
      </c>
      <c r="G646" s="527"/>
      <c r="H646" s="518"/>
      <c r="I646" s="517">
        <f t="shared" si="152"/>
        <v>0</v>
      </c>
      <c r="J646" s="517">
        <f t="shared" si="153"/>
        <v>0</v>
      </c>
      <c r="K646" s="504"/>
      <c r="L646" s="518">
        <f t="shared" si="149"/>
        <v>0</v>
      </c>
      <c r="M646" s="518">
        <f t="shared" si="149"/>
        <v>0</v>
      </c>
      <c r="N646" s="519">
        <f t="shared" si="154"/>
        <v>0</v>
      </c>
      <c r="O646" s="519">
        <f t="shared" si="155"/>
        <v>0</v>
      </c>
      <c r="P646" s="506"/>
      <c r="Q646" s="520"/>
      <c r="R646" s="412" t="str">
        <f t="shared" si="156"/>
        <v/>
      </c>
      <c r="S646" s="412" t="str">
        <f t="shared" si="150"/>
        <v/>
      </c>
      <c r="T646" s="427"/>
      <c r="U646" s="429"/>
      <c r="W646" s="6">
        <f>VLOOKUP(A646,'[3]Cartilha Global'!$A:$A,1,FALSE)</f>
        <v>101485</v>
      </c>
    </row>
    <row r="647" spans="1:23" ht="23.25" hidden="1" thickBot="1" x14ac:dyDescent="0.25">
      <c r="A647" s="522">
        <v>101486</v>
      </c>
      <c r="B647" s="512" t="s">
        <v>3144</v>
      </c>
      <c r="C647" s="513" t="s">
        <v>5300</v>
      </c>
      <c r="D647" s="498" t="s">
        <v>254</v>
      </c>
      <c r="E647" s="499">
        <v>130.25</v>
      </c>
      <c r="F647" s="500">
        <f t="shared" si="151"/>
        <v>161.30000000000001</v>
      </c>
      <c r="G647" s="527"/>
      <c r="H647" s="518"/>
      <c r="I647" s="517">
        <f t="shared" si="152"/>
        <v>0</v>
      </c>
      <c r="J647" s="517">
        <f t="shared" si="153"/>
        <v>0</v>
      </c>
      <c r="K647" s="504"/>
      <c r="L647" s="518">
        <f t="shared" si="149"/>
        <v>0</v>
      </c>
      <c r="M647" s="518">
        <f t="shared" si="149"/>
        <v>0</v>
      </c>
      <c r="N647" s="519">
        <f t="shared" si="154"/>
        <v>0</v>
      </c>
      <c r="O647" s="519">
        <f t="shared" si="155"/>
        <v>0</v>
      </c>
      <c r="P647" s="506"/>
      <c r="Q647" s="520"/>
      <c r="R647" s="412" t="str">
        <f t="shared" si="156"/>
        <v/>
      </c>
      <c r="S647" s="412" t="str">
        <f t="shared" si="150"/>
        <v/>
      </c>
      <c r="T647" s="427"/>
      <c r="U647" s="429"/>
      <c r="W647" s="6">
        <f>VLOOKUP(A647,'[3]Cartilha Global'!$A:$A,1,FALSE)</f>
        <v>101486</v>
      </c>
    </row>
    <row r="648" spans="1:23" ht="23.25" hidden="1" thickBot="1" x14ac:dyDescent="0.25">
      <c r="A648" s="522">
        <v>101487</v>
      </c>
      <c r="B648" s="512" t="s">
        <v>3144</v>
      </c>
      <c r="C648" s="513" t="s">
        <v>5301</v>
      </c>
      <c r="D648" s="498" t="s">
        <v>254</v>
      </c>
      <c r="E648" s="499">
        <v>95.37</v>
      </c>
      <c r="F648" s="500">
        <f t="shared" si="151"/>
        <v>118.11</v>
      </c>
      <c r="G648" s="527"/>
      <c r="H648" s="518"/>
      <c r="I648" s="517">
        <f t="shared" si="152"/>
        <v>0</v>
      </c>
      <c r="J648" s="517">
        <f t="shared" si="153"/>
        <v>0</v>
      </c>
      <c r="K648" s="504"/>
      <c r="L648" s="518">
        <f t="shared" si="149"/>
        <v>0</v>
      </c>
      <c r="M648" s="518">
        <f t="shared" si="149"/>
        <v>0</v>
      </c>
      <c r="N648" s="519">
        <f t="shared" si="154"/>
        <v>0</v>
      </c>
      <c r="O648" s="519">
        <f t="shared" si="155"/>
        <v>0</v>
      </c>
      <c r="P648" s="506"/>
      <c r="Q648" s="520"/>
      <c r="R648" s="412" t="str">
        <f t="shared" si="156"/>
        <v/>
      </c>
      <c r="S648" s="412" t="str">
        <f t="shared" si="150"/>
        <v/>
      </c>
      <c r="T648" s="427"/>
      <c r="U648" s="429"/>
      <c r="W648" s="6">
        <f>VLOOKUP(A648,'[3]Cartilha Global'!$A:$A,1,FALSE)</f>
        <v>101487</v>
      </c>
    </row>
    <row r="649" spans="1:23" ht="23.25" hidden="1" thickBot="1" x14ac:dyDescent="0.25">
      <c r="A649" s="522">
        <v>101488</v>
      </c>
      <c r="B649" s="512" t="s">
        <v>3144</v>
      </c>
      <c r="C649" s="513" t="s">
        <v>5302</v>
      </c>
      <c r="D649" s="498" t="s">
        <v>254</v>
      </c>
      <c r="E649" s="499">
        <v>82.52</v>
      </c>
      <c r="F649" s="500">
        <f t="shared" si="151"/>
        <v>102.19</v>
      </c>
      <c r="G649" s="527"/>
      <c r="H649" s="518"/>
      <c r="I649" s="517">
        <f t="shared" si="152"/>
        <v>0</v>
      </c>
      <c r="J649" s="517">
        <f t="shared" si="153"/>
        <v>0</v>
      </c>
      <c r="K649" s="504"/>
      <c r="L649" s="518">
        <f t="shared" si="149"/>
        <v>0</v>
      </c>
      <c r="M649" s="518">
        <f t="shared" si="149"/>
        <v>0</v>
      </c>
      <c r="N649" s="519">
        <f t="shared" si="154"/>
        <v>0</v>
      </c>
      <c r="O649" s="519">
        <f t="shared" si="155"/>
        <v>0</v>
      </c>
      <c r="P649" s="506"/>
      <c r="Q649" s="520"/>
      <c r="R649" s="412" t="str">
        <f t="shared" si="156"/>
        <v/>
      </c>
      <c r="S649" s="412" t="str">
        <f t="shared" si="150"/>
        <v/>
      </c>
      <c r="T649" s="427"/>
      <c r="U649" s="429"/>
      <c r="W649" s="6">
        <f>VLOOKUP(A649,'[3]Cartilha Global'!$A:$A,1,FALSE)</f>
        <v>101488</v>
      </c>
    </row>
    <row r="650" spans="1:23" ht="12" hidden="1" thickBot="1" x14ac:dyDescent="0.25">
      <c r="A650" s="522" t="s">
        <v>2028</v>
      </c>
      <c r="B650" s="512"/>
      <c r="C650" s="513" t="s">
        <v>624</v>
      </c>
      <c r="D650" s="498">
        <v>0</v>
      </c>
      <c r="E650" s="499"/>
      <c r="F650" s="500">
        <f t="shared" ref="F650:F673" si="157">IF(E650=0,0,ROUND(E650*(1+E$13)*(1-E$14),2))</f>
        <v>0</v>
      </c>
      <c r="G650" s="549"/>
      <c r="H650" s="550"/>
      <c r="I650" s="551"/>
      <c r="J650" s="552"/>
      <c r="K650" s="504"/>
      <c r="L650" s="553"/>
      <c r="M650" s="554"/>
      <c r="N650" s="551"/>
      <c r="O650" s="552"/>
      <c r="P650" s="506"/>
      <c r="Q650" s="494" t="str">
        <f>IF(OR(SUM(J651:J670)&gt;0,SUM(O651:O670)&gt;0),"xx","")</f>
        <v/>
      </c>
      <c r="R650" s="412" t="str">
        <f t="shared" si="156"/>
        <v/>
      </c>
      <c r="S650" s="412" t="str">
        <f t="shared" si="150"/>
        <v/>
      </c>
      <c r="T650" s="427"/>
      <c r="U650" s="429"/>
      <c r="W650" s="6" t="str">
        <f>VLOOKUP(A650,'[3]Cartilha Global'!$A:$A,1,FALSE)</f>
        <v>2.2.2</v>
      </c>
    </row>
    <row r="651" spans="1:23" ht="12" hidden="1" thickBot="1" x14ac:dyDescent="0.25">
      <c r="A651" s="522">
        <v>100205</v>
      </c>
      <c r="B651" s="512" t="s">
        <v>3144</v>
      </c>
      <c r="C651" s="513" t="s">
        <v>3594</v>
      </c>
      <c r="D651" s="498" t="s">
        <v>6928</v>
      </c>
      <c r="E651" s="499">
        <v>1493.86</v>
      </c>
      <c r="F651" s="500">
        <f t="shared" si="157"/>
        <v>1850</v>
      </c>
      <c r="G651" s="527"/>
      <c r="H651" s="518"/>
      <c r="I651" s="517">
        <f t="shared" ref="I651:I670" si="158">IF(ISBLANK(E651),0,ROUND(F651*G651,2))</f>
        <v>0</v>
      </c>
      <c r="J651" s="517">
        <f t="shared" ref="J651:J670" si="159">IF(ISBLANK(G651),0,ROUND(G651*H651,2))</f>
        <v>0</v>
      </c>
      <c r="K651" s="504"/>
      <c r="L651" s="518">
        <f t="shared" ref="L651:M670" si="160">G651</f>
        <v>0</v>
      </c>
      <c r="M651" s="518">
        <f t="shared" si="160"/>
        <v>0</v>
      </c>
      <c r="N651" s="519">
        <f t="shared" ref="N651:N670" si="161">IF(ISBLANK(E651),0,ROUND(F651*L651,2))</f>
        <v>0</v>
      </c>
      <c r="O651" s="519">
        <f t="shared" ref="O651:O670" si="162">IF(ISBLANK(L651),0,ROUND(L651*M651,2))</f>
        <v>0</v>
      </c>
      <c r="P651" s="506"/>
      <c r="Q651" s="520"/>
      <c r="R651" s="412" t="str">
        <f t="shared" si="156"/>
        <v/>
      </c>
      <c r="S651" s="412" t="str">
        <f t="shared" si="150"/>
        <v/>
      </c>
      <c r="T651" s="427"/>
      <c r="U651" s="429"/>
      <c r="W651" s="6">
        <f>VLOOKUP(A651,'[3]Cartilha Global'!$A:$A,1,FALSE)</f>
        <v>100205</v>
      </c>
    </row>
    <row r="652" spans="1:23" ht="12" hidden="1" thickBot="1" x14ac:dyDescent="0.25">
      <c r="A652" s="522">
        <v>100206</v>
      </c>
      <c r="B652" s="512" t="s">
        <v>3144</v>
      </c>
      <c r="C652" s="513" t="s">
        <v>3595</v>
      </c>
      <c r="D652" s="498" t="s">
        <v>6928</v>
      </c>
      <c r="E652" s="499">
        <v>1079.8</v>
      </c>
      <c r="F652" s="500">
        <f t="shared" si="157"/>
        <v>1337.22</v>
      </c>
      <c r="G652" s="527"/>
      <c r="H652" s="518"/>
      <c r="I652" s="517">
        <f t="shared" si="158"/>
        <v>0</v>
      </c>
      <c r="J652" s="517">
        <f t="shared" si="159"/>
        <v>0</v>
      </c>
      <c r="K652" s="504"/>
      <c r="L652" s="518">
        <f t="shared" si="160"/>
        <v>0</v>
      </c>
      <c r="M652" s="518">
        <f t="shared" si="160"/>
        <v>0</v>
      </c>
      <c r="N652" s="519">
        <f t="shared" si="161"/>
        <v>0</v>
      </c>
      <c r="O652" s="519">
        <f t="shared" si="162"/>
        <v>0</v>
      </c>
      <c r="P652" s="506"/>
      <c r="Q652" s="520"/>
      <c r="R652" s="412" t="str">
        <f t="shared" si="156"/>
        <v/>
      </c>
      <c r="S652" s="412" t="str">
        <f t="shared" si="150"/>
        <v/>
      </c>
      <c r="T652" s="427"/>
      <c r="U652" s="429"/>
      <c r="W652" s="6">
        <f>VLOOKUP(A652,'[3]Cartilha Global'!$A:$A,1,FALSE)</f>
        <v>100206</v>
      </c>
    </row>
    <row r="653" spans="1:23" ht="23.25" hidden="1" thickBot="1" x14ac:dyDescent="0.25">
      <c r="A653" s="522">
        <v>100207</v>
      </c>
      <c r="B653" s="512" t="s">
        <v>3144</v>
      </c>
      <c r="C653" s="513" t="s">
        <v>3596</v>
      </c>
      <c r="D653" s="498" t="s">
        <v>6928</v>
      </c>
      <c r="E653" s="499">
        <v>419.04</v>
      </c>
      <c r="F653" s="500">
        <f t="shared" si="157"/>
        <v>518.94000000000005</v>
      </c>
      <c r="G653" s="527"/>
      <c r="H653" s="518"/>
      <c r="I653" s="517">
        <f t="shared" si="158"/>
        <v>0</v>
      </c>
      <c r="J653" s="517">
        <f t="shared" si="159"/>
        <v>0</v>
      </c>
      <c r="K653" s="504"/>
      <c r="L653" s="518">
        <f t="shared" si="160"/>
        <v>0</v>
      </c>
      <c r="M653" s="518">
        <f t="shared" si="160"/>
        <v>0</v>
      </c>
      <c r="N653" s="519">
        <f t="shared" si="161"/>
        <v>0</v>
      </c>
      <c r="O653" s="519">
        <f t="shared" si="162"/>
        <v>0</v>
      </c>
      <c r="P653" s="506"/>
      <c r="Q653" s="520"/>
      <c r="R653" s="412" t="str">
        <f t="shared" si="156"/>
        <v/>
      </c>
      <c r="S653" s="412" t="str">
        <f t="shared" si="150"/>
        <v/>
      </c>
      <c r="T653" s="427"/>
      <c r="U653" s="429"/>
      <c r="W653" s="6">
        <f>VLOOKUP(A653,'[3]Cartilha Global'!$A:$A,1,FALSE)</f>
        <v>100207</v>
      </c>
    </row>
    <row r="654" spans="1:23" ht="12" hidden="1" thickBot="1" x14ac:dyDescent="0.25">
      <c r="A654" s="522">
        <v>100271</v>
      </c>
      <c r="B654" s="512" t="s">
        <v>3144</v>
      </c>
      <c r="C654" s="513" t="s">
        <v>3669</v>
      </c>
      <c r="D654" s="498" t="s">
        <v>6930</v>
      </c>
      <c r="E654" s="499">
        <v>63.88</v>
      </c>
      <c r="F654" s="500">
        <f t="shared" si="157"/>
        <v>79.11</v>
      </c>
      <c r="G654" s="527"/>
      <c r="H654" s="518"/>
      <c r="I654" s="517">
        <f t="shared" si="158"/>
        <v>0</v>
      </c>
      <c r="J654" s="517">
        <f t="shared" si="159"/>
        <v>0</v>
      </c>
      <c r="K654" s="504"/>
      <c r="L654" s="518">
        <f t="shared" si="160"/>
        <v>0</v>
      </c>
      <c r="M654" s="518">
        <f t="shared" si="160"/>
        <v>0</v>
      </c>
      <c r="N654" s="519">
        <f t="shared" si="161"/>
        <v>0</v>
      </c>
      <c r="O654" s="519">
        <f t="shared" si="162"/>
        <v>0</v>
      </c>
      <c r="P654" s="506"/>
      <c r="Q654" s="520"/>
      <c r="R654" s="412" t="str">
        <f t="shared" si="156"/>
        <v/>
      </c>
      <c r="S654" s="412" t="str">
        <f t="shared" si="150"/>
        <v/>
      </c>
      <c r="T654" s="427"/>
      <c r="U654" s="429"/>
      <c r="W654" s="6">
        <f>VLOOKUP(A654,'[3]Cartilha Global'!$A:$A,1,FALSE)</f>
        <v>100271</v>
      </c>
    </row>
    <row r="655" spans="1:23" ht="12" hidden="1" thickBot="1" x14ac:dyDescent="0.25">
      <c r="A655" s="522">
        <v>100273</v>
      </c>
      <c r="B655" s="512" t="s">
        <v>3144</v>
      </c>
      <c r="C655" s="513" t="s">
        <v>3670</v>
      </c>
      <c r="D655" s="498" t="s">
        <v>6931</v>
      </c>
      <c r="E655" s="499">
        <v>3.33</v>
      </c>
      <c r="F655" s="500">
        <f t="shared" si="157"/>
        <v>4.12</v>
      </c>
      <c r="G655" s="527"/>
      <c r="H655" s="518"/>
      <c r="I655" s="517">
        <f t="shared" si="158"/>
        <v>0</v>
      </c>
      <c r="J655" s="517">
        <f t="shared" si="159"/>
        <v>0</v>
      </c>
      <c r="K655" s="504"/>
      <c r="L655" s="518">
        <f t="shared" si="160"/>
        <v>0</v>
      </c>
      <c r="M655" s="518">
        <f t="shared" si="160"/>
        <v>0</v>
      </c>
      <c r="N655" s="519">
        <f t="shared" si="161"/>
        <v>0</v>
      </c>
      <c r="O655" s="519">
        <f t="shared" si="162"/>
        <v>0</v>
      </c>
      <c r="P655" s="506"/>
      <c r="Q655" s="520"/>
      <c r="R655" s="412" t="str">
        <f t="shared" si="156"/>
        <v/>
      </c>
      <c r="S655" s="412" t="str">
        <f t="shared" si="150"/>
        <v/>
      </c>
      <c r="T655" s="427"/>
      <c r="U655" s="429"/>
      <c r="W655" s="6">
        <f>VLOOKUP(A655,'[3]Cartilha Global'!$A:$A,1,FALSE)</f>
        <v>100273</v>
      </c>
    </row>
    <row r="656" spans="1:23" ht="12" hidden="1" thickBot="1" x14ac:dyDescent="0.25">
      <c r="A656" s="522">
        <v>100274</v>
      </c>
      <c r="B656" s="512" t="s">
        <v>3144</v>
      </c>
      <c r="C656" s="513" t="s">
        <v>3671</v>
      </c>
      <c r="D656" s="498" t="s">
        <v>6930</v>
      </c>
      <c r="E656" s="499">
        <v>28.4</v>
      </c>
      <c r="F656" s="500">
        <f t="shared" si="157"/>
        <v>35.17</v>
      </c>
      <c r="G656" s="527"/>
      <c r="H656" s="518"/>
      <c r="I656" s="517">
        <f t="shared" si="158"/>
        <v>0</v>
      </c>
      <c r="J656" s="517">
        <f t="shared" si="159"/>
        <v>0</v>
      </c>
      <c r="K656" s="504"/>
      <c r="L656" s="518">
        <f t="shared" si="160"/>
        <v>0</v>
      </c>
      <c r="M656" s="518">
        <f t="shared" si="160"/>
        <v>0</v>
      </c>
      <c r="N656" s="519">
        <f t="shared" si="161"/>
        <v>0</v>
      </c>
      <c r="O656" s="519">
        <f t="shared" si="162"/>
        <v>0</v>
      </c>
      <c r="P656" s="506"/>
      <c r="Q656" s="520"/>
      <c r="R656" s="412" t="str">
        <f t="shared" si="156"/>
        <v/>
      </c>
      <c r="S656" s="412" t="str">
        <f t="shared" si="150"/>
        <v/>
      </c>
      <c r="T656" s="427"/>
      <c r="U656" s="429"/>
      <c r="W656" s="6">
        <f>VLOOKUP(A656,'[3]Cartilha Global'!$A:$A,1,FALSE)</f>
        <v>100274</v>
      </c>
    </row>
    <row r="657" spans="1:23" ht="23.25" hidden="1" thickBot="1" x14ac:dyDescent="0.25">
      <c r="A657" s="522">
        <v>100275</v>
      </c>
      <c r="B657" s="512" t="s">
        <v>3144</v>
      </c>
      <c r="C657" s="513" t="s">
        <v>3672</v>
      </c>
      <c r="D657" s="498" t="s">
        <v>6930</v>
      </c>
      <c r="E657" s="499">
        <v>18.36</v>
      </c>
      <c r="F657" s="500">
        <f t="shared" si="157"/>
        <v>22.74</v>
      </c>
      <c r="G657" s="527"/>
      <c r="H657" s="518"/>
      <c r="I657" s="517">
        <f t="shared" si="158"/>
        <v>0</v>
      </c>
      <c r="J657" s="517">
        <f t="shared" si="159"/>
        <v>0</v>
      </c>
      <c r="K657" s="504"/>
      <c r="L657" s="518">
        <f t="shared" si="160"/>
        <v>0</v>
      </c>
      <c r="M657" s="518">
        <f t="shared" si="160"/>
        <v>0</v>
      </c>
      <c r="N657" s="519">
        <f t="shared" si="161"/>
        <v>0</v>
      </c>
      <c r="O657" s="519">
        <f t="shared" si="162"/>
        <v>0</v>
      </c>
      <c r="P657" s="506"/>
      <c r="Q657" s="520"/>
      <c r="R657" s="412" t="str">
        <f t="shared" si="156"/>
        <v/>
      </c>
      <c r="S657" s="412" t="str">
        <f t="shared" si="150"/>
        <v/>
      </c>
      <c r="T657" s="427"/>
      <c r="U657" s="429"/>
      <c r="W657" s="6">
        <f>VLOOKUP(A657,'[3]Cartilha Global'!$A:$A,1,FALSE)</f>
        <v>100275</v>
      </c>
    </row>
    <row r="658" spans="1:23" ht="23.25" hidden="1" thickBot="1" x14ac:dyDescent="0.25">
      <c r="A658" s="522">
        <v>100276</v>
      </c>
      <c r="B658" s="512" t="s">
        <v>3144</v>
      </c>
      <c r="C658" s="513" t="s">
        <v>3673</v>
      </c>
      <c r="D658" s="498" t="s">
        <v>6930</v>
      </c>
      <c r="E658" s="499">
        <v>33.51</v>
      </c>
      <c r="F658" s="500">
        <f t="shared" si="157"/>
        <v>41.5</v>
      </c>
      <c r="G658" s="527"/>
      <c r="H658" s="518"/>
      <c r="I658" s="517">
        <f t="shared" si="158"/>
        <v>0</v>
      </c>
      <c r="J658" s="517">
        <f t="shared" si="159"/>
        <v>0</v>
      </c>
      <c r="K658" s="504"/>
      <c r="L658" s="518">
        <f t="shared" si="160"/>
        <v>0</v>
      </c>
      <c r="M658" s="518">
        <f t="shared" si="160"/>
        <v>0</v>
      </c>
      <c r="N658" s="519">
        <f t="shared" si="161"/>
        <v>0</v>
      </c>
      <c r="O658" s="519">
        <f t="shared" si="162"/>
        <v>0</v>
      </c>
      <c r="P658" s="506"/>
      <c r="Q658" s="520"/>
      <c r="R658" s="412" t="str">
        <f t="shared" si="156"/>
        <v/>
      </c>
      <c r="S658" s="412" t="str">
        <f t="shared" si="150"/>
        <v/>
      </c>
      <c r="T658" s="427"/>
      <c r="U658" s="429"/>
      <c r="W658" s="6">
        <f>VLOOKUP(A658,'[3]Cartilha Global'!$A:$A,1,FALSE)</f>
        <v>100276</v>
      </c>
    </row>
    <row r="659" spans="1:23" ht="23.25" hidden="1" thickBot="1" x14ac:dyDescent="0.25">
      <c r="A659" s="522">
        <v>100255</v>
      </c>
      <c r="B659" s="512" t="s">
        <v>3144</v>
      </c>
      <c r="C659" s="513" t="s">
        <v>3597</v>
      </c>
      <c r="D659" s="498" t="s">
        <v>6932</v>
      </c>
      <c r="E659" s="499">
        <v>13.58</v>
      </c>
      <c r="F659" s="500">
        <f t="shared" si="157"/>
        <v>16.82</v>
      </c>
      <c r="G659" s="527"/>
      <c r="H659" s="518"/>
      <c r="I659" s="517">
        <f t="shared" si="158"/>
        <v>0</v>
      </c>
      <c r="J659" s="517">
        <f t="shared" si="159"/>
        <v>0</v>
      </c>
      <c r="K659" s="504"/>
      <c r="L659" s="518">
        <f t="shared" si="160"/>
        <v>0</v>
      </c>
      <c r="M659" s="518">
        <f t="shared" si="160"/>
        <v>0</v>
      </c>
      <c r="N659" s="519">
        <f t="shared" si="161"/>
        <v>0</v>
      </c>
      <c r="O659" s="519">
        <f t="shared" si="162"/>
        <v>0</v>
      </c>
      <c r="P659" s="506"/>
      <c r="Q659" s="520"/>
      <c r="R659" s="412" t="str">
        <f t="shared" si="156"/>
        <v/>
      </c>
      <c r="S659" s="412" t="str">
        <f t="shared" si="150"/>
        <v/>
      </c>
      <c r="T659" s="427"/>
      <c r="U659" s="429"/>
      <c r="W659" s="6">
        <f>VLOOKUP(A659,'[3]Cartilha Global'!$A:$A,1,FALSE)</f>
        <v>100255</v>
      </c>
    </row>
    <row r="660" spans="1:23" ht="23.25" hidden="1" thickBot="1" x14ac:dyDescent="0.25">
      <c r="A660" s="522">
        <v>100256</v>
      </c>
      <c r="B660" s="512" t="s">
        <v>3144</v>
      </c>
      <c r="C660" s="513" t="s">
        <v>3598</v>
      </c>
      <c r="D660" s="498" t="s">
        <v>6932</v>
      </c>
      <c r="E660" s="499">
        <v>9.0500000000000007</v>
      </c>
      <c r="F660" s="500">
        <f t="shared" si="157"/>
        <v>11.21</v>
      </c>
      <c r="G660" s="527"/>
      <c r="H660" s="518"/>
      <c r="I660" s="517">
        <f t="shared" si="158"/>
        <v>0</v>
      </c>
      <c r="J660" s="517">
        <f t="shared" si="159"/>
        <v>0</v>
      </c>
      <c r="K660" s="504"/>
      <c r="L660" s="518">
        <f t="shared" si="160"/>
        <v>0</v>
      </c>
      <c r="M660" s="518">
        <f t="shared" si="160"/>
        <v>0</v>
      </c>
      <c r="N660" s="519">
        <f t="shared" si="161"/>
        <v>0</v>
      </c>
      <c r="O660" s="519">
        <f t="shared" si="162"/>
        <v>0</v>
      </c>
      <c r="P660" s="506"/>
      <c r="Q660" s="520"/>
      <c r="R660" s="412" t="str">
        <f t="shared" si="156"/>
        <v/>
      </c>
      <c r="S660" s="412" t="str">
        <f t="shared" si="150"/>
        <v/>
      </c>
      <c r="T660" s="427"/>
      <c r="U660" s="429"/>
      <c r="W660" s="6">
        <f>VLOOKUP(A660,'[3]Cartilha Global'!$A:$A,1,FALSE)</f>
        <v>100256</v>
      </c>
    </row>
    <row r="661" spans="1:23" ht="23.25" hidden="1" thickBot="1" x14ac:dyDescent="0.25">
      <c r="A661" s="522">
        <v>100257</v>
      </c>
      <c r="B661" s="512" t="s">
        <v>3144</v>
      </c>
      <c r="C661" s="513" t="s">
        <v>3599</v>
      </c>
      <c r="D661" s="498" t="s">
        <v>6932</v>
      </c>
      <c r="E661" s="499">
        <v>5.43</v>
      </c>
      <c r="F661" s="500">
        <f t="shared" si="157"/>
        <v>6.72</v>
      </c>
      <c r="G661" s="527"/>
      <c r="H661" s="518"/>
      <c r="I661" s="517">
        <f t="shared" si="158"/>
        <v>0</v>
      </c>
      <c r="J661" s="517">
        <f t="shared" si="159"/>
        <v>0</v>
      </c>
      <c r="K661" s="504"/>
      <c r="L661" s="518">
        <f t="shared" si="160"/>
        <v>0</v>
      </c>
      <c r="M661" s="518">
        <f t="shared" si="160"/>
        <v>0</v>
      </c>
      <c r="N661" s="519">
        <f t="shared" si="161"/>
        <v>0</v>
      </c>
      <c r="O661" s="519">
        <f t="shared" si="162"/>
        <v>0</v>
      </c>
      <c r="P661" s="506"/>
      <c r="Q661" s="520"/>
      <c r="R661" s="412" t="str">
        <f t="shared" si="156"/>
        <v/>
      </c>
      <c r="S661" s="412" t="str">
        <f t="shared" si="150"/>
        <v/>
      </c>
      <c r="T661" s="427"/>
      <c r="U661" s="429"/>
      <c r="W661" s="6">
        <f>VLOOKUP(A661,'[3]Cartilha Global'!$A:$A,1,FALSE)</f>
        <v>100257</v>
      </c>
    </row>
    <row r="662" spans="1:23" ht="23.25" hidden="1" thickBot="1" x14ac:dyDescent="0.25">
      <c r="A662" s="522">
        <v>100258</v>
      </c>
      <c r="B662" s="512" t="s">
        <v>3144</v>
      </c>
      <c r="C662" s="513" t="s">
        <v>3600</v>
      </c>
      <c r="D662" s="498" t="s">
        <v>6932</v>
      </c>
      <c r="E662" s="499">
        <v>13.58</v>
      </c>
      <c r="F662" s="500">
        <f t="shared" si="157"/>
        <v>16.82</v>
      </c>
      <c r="G662" s="527"/>
      <c r="H662" s="518"/>
      <c r="I662" s="517">
        <f t="shared" si="158"/>
        <v>0</v>
      </c>
      <c r="J662" s="517">
        <f t="shared" si="159"/>
        <v>0</v>
      </c>
      <c r="K662" s="504"/>
      <c r="L662" s="518">
        <f t="shared" si="160"/>
        <v>0</v>
      </c>
      <c r="M662" s="518">
        <f t="shared" si="160"/>
        <v>0</v>
      </c>
      <c r="N662" s="519">
        <f t="shared" si="161"/>
        <v>0</v>
      </c>
      <c r="O662" s="519">
        <f t="shared" si="162"/>
        <v>0</v>
      </c>
      <c r="P662" s="506"/>
      <c r="Q662" s="520"/>
      <c r="R662" s="412" t="str">
        <f t="shared" si="156"/>
        <v/>
      </c>
      <c r="S662" s="412" t="str">
        <f t="shared" si="150"/>
        <v/>
      </c>
      <c r="T662" s="427"/>
      <c r="U662" s="429"/>
      <c r="W662" s="6">
        <f>VLOOKUP(A662,'[3]Cartilha Global'!$A:$A,1,FALSE)</f>
        <v>100258</v>
      </c>
    </row>
    <row r="663" spans="1:23" ht="23.25" hidden="1" thickBot="1" x14ac:dyDescent="0.25">
      <c r="A663" s="522">
        <v>100259</v>
      </c>
      <c r="B663" s="512" t="s">
        <v>3144</v>
      </c>
      <c r="C663" s="513" t="s">
        <v>3601</v>
      </c>
      <c r="D663" s="498" t="s">
        <v>6932</v>
      </c>
      <c r="E663" s="499">
        <v>26.76</v>
      </c>
      <c r="F663" s="500">
        <f t="shared" si="157"/>
        <v>33.14</v>
      </c>
      <c r="G663" s="527"/>
      <c r="H663" s="518"/>
      <c r="I663" s="517">
        <f t="shared" si="158"/>
        <v>0</v>
      </c>
      <c r="J663" s="517">
        <f t="shared" si="159"/>
        <v>0</v>
      </c>
      <c r="K663" s="504"/>
      <c r="L663" s="518">
        <f t="shared" si="160"/>
        <v>0</v>
      </c>
      <c r="M663" s="518">
        <f t="shared" si="160"/>
        <v>0</v>
      </c>
      <c r="N663" s="519">
        <f t="shared" si="161"/>
        <v>0</v>
      </c>
      <c r="O663" s="519">
        <f t="shared" si="162"/>
        <v>0</v>
      </c>
      <c r="P663" s="506"/>
      <c r="Q663" s="520"/>
      <c r="R663" s="412" t="str">
        <f t="shared" si="156"/>
        <v/>
      </c>
      <c r="S663" s="412" t="str">
        <f t="shared" ref="S663:S726" si="163">IF(Q663="X","x",IF(Q663="xx","x",IF(OR(J663&gt;0,O663&gt;0),"x","")))</f>
        <v/>
      </c>
      <c r="T663" s="427"/>
      <c r="U663" s="429"/>
      <c r="W663" s="6">
        <f>VLOOKUP(A663,'[3]Cartilha Global'!$A:$A,1,FALSE)</f>
        <v>100259</v>
      </c>
    </row>
    <row r="664" spans="1:23" ht="23.25" hidden="1" thickBot="1" x14ac:dyDescent="0.25">
      <c r="A664" s="522">
        <v>100260</v>
      </c>
      <c r="B664" s="512" t="s">
        <v>3144</v>
      </c>
      <c r="C664" s="513" t="s">
        <v>3602</v>
      </c>
      <c r="D664" s="498" t="s">
        <v>6931</v>
      </c>
      <c r="E664" s="499">
        <v>8.82</v>
      </c>
      <c r="F664" s="500">
        <f t="shared" si="157"/>
        <v>10.92</v>
      </c>
      <c r="G664" s="527"/>
      <c r="H664" s="518"/>
      <c r="I664" s="517">
        <f t="shared" si="158"/>
        <v>0</v>
      </c>
      <c r="J664" s="517">
        <f t="shared" si="159"/>
        <v>0</v>
      </c>
      <c r="K664" s="504"/>
      <c r="L664" s="518">
        <f t="shared" si="160"/>
        <v>0</v>
      </c>
      <c r="M664" s="518">
        <f t="shared" si="160"/>
        <v>0</v>
      </c>
      <c r="N664" s="519">
        <f t="shared" si="161"/>
        <v>0</v>
      </c>
      <c r="O664" s="519">
        <f t="shared" si="162"/>
        <v>0</v>
      </c>
      <c r="P664" s="506"/>
      <c r="Q664" s="520"/>
      <c r="R664" s="412" t="str">
        <f t="shared" si="156"/>
        <v/>
      </c>
      <c r="S664" s="412" t="str">
        <f t="shared" si="163"/>
        <v/>
      </c>
      <c r="T664" s="427"/>
      <c r="U664" s="429"/>
      <c r="W664" s="6">
        <f>VLOOKUP(A664,'[3]Cartilha Global'!$A:$A,1,FALSE)</f>
        <v>100260</v>
      </c>
    </row>
    <row r="665" spans="1:23" ht="23.25" hidden="1" thickBot="1" x14ac:dyDescent="0.25">
      <c r="A665" s="522">
        <v>100261</v>
      </c>
      <c r="B665" s="512" t="s">
        <v>3144</v>
      </c>
      <c r="C665" s="513" t="s">
        <v>3603</v>
      </c>
      <c r="D665" s="498" t="s">
        <v>6931</v>
      </c>
      <c r="E665" s="499">
        <v>5.54</v>
      </c>
      <c r="F665" s="500">
        <f t="shared" si="157"/>
        <v>6.86</v>
      </c>
      <c r="G665" s="527"/>
      <c r="H665" s="518"/>
      <c r="I665" s="517">
        <f t="shared" si="158"/>
        <v>0</v>
      </c>
      <c r="J665" s="517">
        <f t="shared" si="159"/>
        <v>0</v>
      </c>
      <c r="K665" s="504"/>
      <c r="L665" s="518">
        <f t="shared" si="160"/>
        <v>0</v>
      </c>
      <c r="M665" s="518">
        <f t="shared" si="160"/>
        <v>0</v>
      </c>
      <c r="N665" s="519">
        <f t="shared" si="161"/>
        <v>0</v>
      </c>
      <c r="O665" s="519">
        <f t="shared" si="162"/>
        <v>0</v>
      </c>
      <c r="P665" s="506"/>
      <c r="Q665" s="520"/>
      <c r="R665" s="412" t="str">
        <f t="shared" si="156"/>
        <v/>
      </c>
      <c r="S665" s="412" t="str">
        <f t="shared" si="163"/>
        <v/>
      </c>
      <c r="T665" s="427"/>
      <c r="U665" s="429"/>
      <c r="W665" s="6">
        <f>VLOOKUP(A665,'[3]Cartilha Global'!$A:$A,1,FALSE)</f>
        <v>100261</v>
      </c>
    </row>
    <row r="666" spans="1:23" ht="23.25" hidden="1" thickBot="1" x14ac:dyDescent="0.25">
      <c r="A666" s="522">
        <v>100262</v>
      </c>
      <c r="B666" s="512" t="s">
        <v>3144</v>
      </c>
      <c r="C666" s="513" t="s">
        <v>3604</v>
      </c>
      <c r="D666" s="498" t="s">
        <v>6931</v>
      </c>
      <c r="E666" s="499">
        <v>3.43</v>
      </c>
      <c r="F666" s="500">
        <f t="shared" si="157"/>
        <v>4.25</v>
      </c>
      <c r="G666" s="527"/>
      <c r="H666" s="518"/>
      <c r="I666" s="517">
        <f t="shared" si="158"/>
        <v>0</v>
      </c>
      <c r="J666" s="517">
        <f t="shared" si="159"/>
        <v>0</v>
      </c>
      <c r="K666" s="504"/>
      <c r="L666" s="518">
        <f t="shared" si="160"/>
        <v>0</v>
      </c>
      <c r="M666" s="518">
        <f t="shared" si="160"/>
        <v>0</v>
      </c>
      <c r="N666" s="519">
        <f t="shared" si="161"/>
        <v>0</v>
      </c>
      <c r="O666" s="519">
        <f t="shared" si="162"/>
        <v>0</v>
      </c>
      <c r="P666" s="506"/>
      <c r="Q666" s="520"/>
      <c r="R666" s="412" t="str">
        <f t="shared" si="156"/>
        <v/>
      </c>
      <c r="S666" s="412" t="str">
        <f t="shared" si="163"/>
        <v/>
      </c>
      <c r="T666" s="427"/>
      <c r="U666" s="429"/>
      <c r="W666" s="6">
        <f>VLOOKUP(A666,'[3]Cartilha Global'!$A:$A,1,FALSE)</f>
        <v>100262</v>
      </c>
    </row>
    <row r="667" spans="1:23" ht="23.25" hidden="1" thickBot="1" x14ac:dyDescent="0.25">
      <c r="A667" s="522">
        <v>100263</v>
      </c>
      <c r="B667" s="512" t="s">
        <v>3144</v>
      </c>
      <c r="C667" s="513" t="s">
        <v>3605</v>
      </c>
      <c r="D667" s="498" t="s">
        <v>6931</v>
      </c>
      <c r="E667" s="499">
        <v>2.2000000000000002</v>
      </c>
      <c r="F667" s="500">
        <f t="shared" si="157"/>
        <v>2.72</v>
      </c>
      <c r="G667" s="527"/>
      <c r="H667" s="518"/>
      <c r="I667" s="517">
        <f t="shared" si="158"/>
        <v>0</v>
      </c>
      <c r="J667" s="517">
        <f t="shared" si="159"/>
        <v>0</v>
      </c>
      <c r="K667" s="504"/>
      <c r="L667" s="518">
        <f t="shared" si="160"/>
        <v>0</v>
      </c>
      <c r="M667" s="518">
        <f t="shared" si="160"/>
        <v>0</v>
      </c>
      <c r="N667" s="519">
        <f t="shared" si="161"/>
        <v>0</v>
      </c>
      <c r="O667" s="519">
        <f t="shared" si="162"/>
        <v>0</v>
      </c>
      <c r="P667" s="506"/>
      <c r="Q667" s="520"/>
      <c r="R667" s="412" t="str">
        <f t="shared" si="156"/>
        <v/>
      </c>
      <c r="S667" s="412" t="str">
        <f t="shared" si="163"/>
        <v/>
      </c>
      <c r="T667" s="427"/>
      <c r="U667" s="429"/>
      <c r="W667" s="6">
        <f>VLOOKUP(A667,'[3]Cartilha Global'!$A:$A,1,FALSE)</f>
        <v>100263</v>
      </c>
    </row>
    <row r="668" spans="1:23" ht="12" hidden="1" thickBot="1" x14ac:dyDescent="0.25">
      <c r="A668" s="522">
        <v>100264</v>
      </c>
      <c r="B668" s="512" t="s">
        <v>3144</v>
      </c>
      <c r="C668" s="513" t="s">
        <v>3606</v>
      </c>
      <c r="D668" s="498" t="s">
        <v>6930</v>
      </c>
      <c r="E668" s="499">
        <v>40.07</v>
      </c>
      <c r="F668" s="500">
        <f t="shared" si="157"/>
        <v>49.62</v>
      </c>
      <c r="G668" s="527"/>
      <c r="H668" s="518"/>
      <c r="I668" s="517">
        <f t="shared" si="158"/>
        <v>0</v>
      </c>
      <c r="J668" s="517">
        <f t="shared" si="159"/>
        <v>0</v>
      </c>
      <c r="K668" s="504"/>
      <c r="L668" s="518">
        <f t="shared" si="160"/>
        <v>0</v>
      </c>
      <c r="M668" s="518">
        <f t="shared" si="160"/>
        <v>0</v>
      </c>
      <c r="N668" s="519">
        <f t="shared" si="161"/>
        <v>0</v>
      </c>
      <c r="O668" s="519">
        <f t="shared" si="162"/>
        <v>0</v>
      </c>
      <c r="P668" s="506"/>
      <c r="Q668" s="520"/>
      <c r="R668" s="412" t="str">
        <f t="shared" si="156"/>
        <v/>
      </c>
      <c r="S668" s="412" t="str">
        <f t="shared" si="163"/>
        <v/>
      </c>
      <c r="T668" s="427"/>
      <c r="U668" s="429"/>
      <c r="W668" s="6">
        <f>VLOOKUP(A668,'[3]Cartilha Global'!$A:$A,1,FALSE)</f>
        <v>100264</v>
      </c>
    </row>
    <row r="669" spans="1:23" ht="12" hidden="1" thickBot="1" x14ac:dyDescent="0.25">
      <c r="A669" s="522">
        <v>100266</v>
      </c>
      <c r="B669" s="512" t="s">
        <v>3144</v>
      </c>
      <c r="C669" s="513" t="s">
        <v>3607</v>
      </c>
      <c r="D669" s="498" t="s">
        <v>6933</v>
      </c>
      <c r="E669" s="499">
        <v>85.17</v>
      </c>
      <c r="F669" s="500">
        <f t="shared" si="157"/>
        <v>105.47</v>
      </c>
      <c r="G669" s="527"/>
      <c r="H669" s="518"/>
      <c r="I669" s="517">
        <f t="shared" si="158"/>
        <v>0</v>
      </c>
      <c r="J669" s="517">
        <f t="shared" si="159"/>
        <v>0</v>
      </c>
      <c r="K669" s="504"/>
      <c r="L669" s="518">
        <f t="shared" si="160"/>
        <v>0</v>
      </c>
      <c r="M669" s="518">
        <f t="shared" si="160"/>
        <v>0</v>
      </c>
      <c r="N669" s="519">
        <f t="shared" si="161"/>
        <v>0</v>
      </c>
      <c r="O669" s="519">
        <f t="shared" si="162"/>
        <v>0</v>
      </c>
      <c r="P669" s="506"/>
      <c r="Q669" s="520"/>
      <c r="R669" s="412" t="str">
        <f t="shared" si="156"/>
        <v/>
      </c>
      <c r="S669" s="412" t="str">
        <f t="shared" si="163"/>
        <v/>
      </c>
      <c r="T669" s="427"/>
      <c r="U669" s="429"/>
      <c r="W669" s="6">
        <f>VLOOKUP(A669,'[3]Cartilha Global'!$A:$A,1,FALSE)</f>
        <v>100266</v>
      </c>
    </row>
    <row r="670" spans="1:23" ht="34.5" hidden="1" thickBot="1" x14ac:dyDescent="0.25">
      <c r="A670" s="522">
        <v>100268</v>
      </c>
      <c r="B670" s="512" t="s">
        <v>3144</v>
      </c>
      <c r="C670" s="513" t="s">
        <v>3608</v>
      </c>
      <c r="D670" s="498" t="s">
        <v>6933</v>
      </c>
      <c r="E670" s="499">
        <v>85.17</v>
      </c>
      <c r="F670" s="500">
        <f t="shared" si="157"/>
        <v>105.47</v>
      </c>
      <c r="G670" s="527"/>
      <c r="H670" s="518"/>
      <c r="I670" s="517">
        <f t="shared" si="158"/>
        <v>0</v>
      </c>
      <c r="J670" s="517">
        <f t="shared" si="159"/>
        <v>0</v>
      </c>
      <c r="K670" s="504"/>
      <c r="L670" s="518">
        <f t="shared" si="160"/>
        <v>0</v>
      </c>
      <c r="M670" s="518">
        <f t="shared" si="160"/>
        <v>0</v>
      </c>
      <c r="N670" s="519">
        <f t="shared" si="161"/>
        <v>0</v>
      </c>
      <c r="O670" s="519">
        <f t="shared" si="162"/>
        <v>0</v>
      </c>
      <c r="P670" s="506"/>
      <c r="Q670" s="520"/>
      <c r="R670" s="412" t="str">
        <f t="shared" si="156"/>
        <v/>
      </c>
      <c r="S670" s="412" t="str">
        <f t="shared" si="163"/>
        <v/>
      </c>
      <c r="T670" s="427"/>
      <c r="U670" s="429"/>
      <c r="W670" s="6">
        <f>VLOOKUP(A670,'[3]Cartilha Global'!$A:$A,1,FALSE)</f>
        <v>100268</v>
      </c>
    </row>
    <row r="671" spans="1:23" ht="12" hidden="1" thickBot="1" x14ac:dyDescent="0.25">
      <c r="A671" s="522" t="s">
        <v>2029</v>
      </c>
      <c r="B671" s="512"/>
      <c r="C671" s="513" t="s">
        <v>625</v>
      </c>
      <c r="D671" s="498">
        <v>0</v>
      </c>
      <c r="E671" s="499"/>
      <c r="F671" s="500">
        <f t="shared" si="157"/>
        <v>0</v>
      </c>
      <c r="G671" s="549"/>
      <c r="H671" s="550"/>
      <c r="I671" s="551"/>
      <c r="J671" s="552"/>
      <c r="K671" s="504"/>
      <c r="L671" s="553"/>
      <c r="M671" s="554"/>
      <c r="N671" s="551"/>
      <c r="O671" s="552"/>
      <c r="P671" s="506"/>
      <c r="Q671" s="494" t="str">
        <f>IF(OR(SUM(J672:J687)&gt;0,SUM(O672:O687)&gt;0),"xx","")</f>
        <v/>
      </c>
      <c r="R671" s="412" t="str">
        <f t="shared" si="156"/>
        <v/>
      </c>
      <c r="S671" s="412" t="str">
        <f t="shared" si="163"/>
        <v/>
      </c>
      <c r="T671" s="427"/>
      <c r="U671" s="429"/>
      <c r="W671" s="6" t="str">
        <f>VLOOKUP(A671,'[3]Cartilha Global'!$A:$A,1,FALSE)</f>
        <v>2.2.3</v>
      </c>
    </row>
    <row r="672" spans="1:23" ht="23.25" hidden="1" thickBot="1" x14ac:dyDescent="0.25">
      <c r="A672" s="522">
        <v>100210</v>
      </c>
      <c r="B672" s="512" t="s">
        <v>3144</v>
      </c>
      <c r="C672" s="513" t="s">
        <v>3611</v>
      </c>
      <c r="D672" s="498" t="s">
        <v>6933</v>
      </c>
      <c r="E672" s="499">
        <v>18.2</v>
      </c>
      <c r="F672" s="500">
        <f t="shared" si="157"/>
        <v>22.54</v>
      </c>
      <c r="G672" s="527"/>
      <c r="H672" s="518"/>
      <c r="I672" s="517">
        <f t="shared" ref="I672:I687" si="164">IF(ISBLANK(E672),0,ROUND(F672*G672,2))</f>
        <v>0</v>
      </c>
      <c r="J672" s="517">
        <f t="shared" ref="J672:J687" si="165">IF(ISBLANK(G672),0,ROUND(G672*H672,2))</f>
        <v>0</v>
      </c>
      <c r="K672" s="504"/>
      <c r="L672" s="518">
        <f t="shared" ref="L672:M687" si="166">G672</f>
        <v>0</v>
      </c>
      <c r="M672" s="518">
        <f t="shared" si="166"/>
        <v>0</v>
      </c>
      <c r="N672" s="519">
        <f t="shared" ref="N672:N687" si="167">IF(ISBLANK(E672),0,ROUND(F672*L672,2))</f>
        <v>0</v>
      </c>
      <c r="O672" s="519">
        <f t="shared" ref="O672:O687" si="168">IF(ISBLANK(L672),0,ROUND(L672*M672,2))</f>
        <v>0</v>
      </c>
      <c r="P672" s="506"/>
      <c r="Q672" s="494"/>
      <c r="R672" s="412" t="str">
        <f t="shared" si="156"/>
        <v/>
      </c>
      <c r="S672" s="412" t="str">
        <f t="shared" si="163"/>
        <v/>
      </c>
      <c r="T672" s="427"/>
      <c r="U672" s="429"/>
      <c r="W672" s="6">
        <f>VLOOKUP(A672,'[3]Cartilha Global'!$A:$A,1,FALSE)</f>
        <v>100210</v>
      </c>
    </row>
    <row r="673" spans="1:23" ht="23.25" hidden="1" thickBot="1" x14ac:dyDescent="0.25">
      <c r="A673" s="522">
        <v>100211</v>
      </c>
      <c r="B673" s="512" t="s">
        <v>3144</v>
      </c>
      <c r="C673" s="513" t="s">
        <v>3612</v>
      </c>
      <c r="D673" s="498" t="s">
        <v>6933</v>
      </c>
      <c r="E673" s="499">
        <v>7.02</v>
      </c>
      <c r="F673" s="500">
        <f t="shared" si="157"/>
        <v>8.69</v>
      </c>
      <c r="G673" s="527"/>
      <c r="H673" s="518"/>
      <c r="I673" s="517">
        <f t="shared" si="164"/>
        <v>0</v>
      </c>
      <c r="J673" s="517">
        <f t="shared" si="165"/>
        <v>0</v>
      </c>
      <c r="K673" s="504"/>
      <c r="L673" s="518">
        <f t="shared" si="166"/>
        <v>0</v>
      </c>
      <c r="M673" s="518">
        <f t="shared" si="166"/>
        <v>0</v>
      </c>
      <c r="N673" s="519">
        <f t="shared" si="167"/>
        <v>0</v>
      </c>
      <c r="O673" s="519">
        <f t="shared" si="168"/>
        <v>0</v>
      </c>
      <c r="P673" s="506"/>
      <c r="Q673" s="494"/>
      <c r="R673" s="412" t="str">
        <f t="shared" si="156"/>
        <v/>
      </c>
      <c r="S673" s="412" t="str">
        <f t="shared" si="163"/>
        <v/>
      </c>
      <c r="T673" s="427"/>
      <c r="U673" s="429"/>
      <c r="W673" s="6">
        <f>VLOOKUP(A673,'[3]Cartilha Global'!$A:$A,1,FALSE)</f>
        <v>100211</v>
      </c>
    </row>
    <row r="674" spans="1:23" ht="23.25" hidden="1" thickBot="1" x14ac:dyDescent="0.25">
      <c r="A674" s="522">
        <v>100212</v>
      </c>
      <c r="B674" s="512" t="s">
        <v>3144</v>
      </c>
      <c r="C674" s="513" t="s">
        <v>3613</v>
      </c>
      <c r="D674" s="498" t="s">
        <v>6933</v>
      </c>
      <c r="E674" s="499">
        <v>7.75</v>
      </c>
      <c r="F674" s="500">
        <f t="shared" ref="F674:F687" si="169">IF(E674=0,0,ROUND(E674*(1+E$13)*(1-E$14),2))</f>
        <v>9.6</v>
      </c>
      <c r="G674" s="527"/>
      <c r="H674" s="518"/>
      <c r="I674" s="517">
        <f t="shared" si="164"/>
        <v>0</v>
      </c>
      <c r="J674" s="517">
        <f t="shared" si="165"/>
        <v>0</v>
      </c>
      <c r="K674" s="504"/>
      <c r="L674" s="518">
        <f t="shared" si="166"/>
        <v>0</v>
      </c>
      <c r="M674" s="518">
        <f t="shared" si="166"/>
        <v>0</v>
      </c>
      <c r="N674" s="519">
        <f t="shared" si="167"/>
        <v>0</v>
      </c>
      <c r="O674" s="519">
        <f t="shared" si="168"/>
        <v>0</v>
      </c>
      <c r="P674" s="506"/>
      <c r="Q674" s="494"/>
      <c r="R674" s="412" t="str">
        <f t="shared" si="156"/>
        <v/>
      </c>
      <c r="S674" s="412" t="str">
        <f t="shared" si="163"/>
        <v/>
      </c>
      <c r="T674" s="427"/>
      <c r="U674" s="429"/>
      <c r="W674" s="6">
        <f>VLOOKUP(A674,'[3]Cartilha Global'!$A:$A,1,FALSE)</f>
        <v>100212</v>
      </c>
    </row>
    <row r="675" spans="1:23" ht="23.25" hidden="1" thickBot="1" x14ac:dyDescent="0.25">
      <c r="A675" s="522">
        <v>100213</v>
      </c>
      <c r="B675" s="512" t="s">
        <v>3144</v>
      </c>
      <c r="C675" s="513" t="s">
        <v>3614</v>
      </c>
      <c r="D675" s="498" t="s">
        <v>6933</v>
      </c>
      <c r="E675" s="499">
        <v>2.78</v>
      </c>
      <c r="F675" s="500">
        <f t="shared" si="169"/>
        <v>3.44</v>
      </c>
      <c r="G675" s="527"/>
      <c r="H675" s="518"/>
      <c r="I675" s="517">
        <f t="shared" si="164"/>
        <v>0</v>
      </c>
      <c r="J675" s="517">
        <f t="shared" si="165"/>
        <v>0</v>
      </c>
      <c r="K675" s="504"/>
      <c r="L675" s="518">
        <f t="shared" si="166"/>
        <v>0</v>
      </c>
      <c r="M675" s="518">
        <f t="shared" si="166"/>
        <v>0</v>
      </c>
      <c r="N675" s="519">
        <f t="shared" si="167"/>
        <v>0</v>
      </c>
      <c r="O675" s="519">
        <f t="shared" si="168"/>
        <v>0</v>
      </c>
      <c r="P675" s="506"/>
      <c r="Q675" s="494"/>
      <c r="R675" s="412" t="str">
        <f t="shared" si="156"/>
        <v/>
      </c>
      <c r="S675" s="412" t="str">
        <f t="shared" si="163"/>
        <v/>
      </c>
      <c r="T675" s="427"/>
      <c r="U675" s="429"/>
      <c r="W675" s="6">
        <f>VLOOKUP(A675,'[3]Cartilha Global'!$A:$A,1,FALSE)</f>
        <v>100213</v>
      </c>
    </row>
    <row r="676" spans="1:23" ht="23.25" hidden="1" thickBot="1" x14ac:dyDescent="0.25">
      <c r="A676" s="522">
        <v>100214</v>
      </c>
      <c r="B676" s="512" t="s">
        <v>3144</v>
      </c>
      <c r="C676" s="513" t="s">
        <v>3615</v>
      </c>
      <c r="D676" s="498" t="s">
        <v>6933</v>
      </c>
      <c r="E676" s="499">
        <v>4.2699999999999996</v>
      </c>
      <c r="F676" s="500">
        <f t="shared" si="169"/>
        <v>5.29</v>
      </c>
      <c r="G676" s="527"/>
      <c r="H676" s="518"/>
      <c r="I676" s="517">
        <f t="shared" si="164"/>
        <v>0</v>
      </c>
      <c r="J676" s="517">
        <f t="shared" si="165"/>
        <v>0</v>
      </c>
      <c r="K676" s="504"/>
      <c r="L676" s="518">
        <f t="shared" si="166"/>
        <v>0</v>
      </c>
      <c r="M676" s="518">
        <f t="shared" si="166"/>
        <v>0</v>
      </c>
      <c r="N676" s="519">
        <f t="shared" si="167"/>
        <v>0</v>
      </c>
      <c r="O676" s="519">
        <f t="shared" si="168"/>
        <v>0</v>
      </c>
      <c r="P676" s="506"/>
      <c r="Q676" s="494"/>
      <c r="R676" s="412" t="str">
        <f t="shared" si="156"/>
        <v/>
      </c>
      <c r="S676" s="412" t="str">
        <f t="shared" si="163"/>
        <v/>
      </c>
      <c r="T676" s="427"/>
      <c r="U676" s="429"/>
      <c r="W676" s="6">
        <f>VLOOKUP(A676,'[3]Cartilha Global'!$A:$A,1,FALSE)</f>
        <v>100214</v>
      </c>
    </row>
    <row r="677" spans="1:23" ht="23.25" hidden="1" thickBot="1" x14ac:dyDescent="0.25">
      <c r="A677" s="522">
        <v>100215</v>
      </c>
      <c r="B677" s="512" t="s">
        <v>3144</v>
      </c>
      <c r="C677" s="513" t="s">
        <v>3616</v>
      </c>
      <c r="D677" s="498" t="s">
        <v>6933</v>
      </c>
      <c r="E677" s="499">
        <v>3.66</v>
      </c>
      <c r="F677" s="500">
        <f t="shared" si="169"/>
        <v>4.53</v>
      </c>
      <c r="G677" s="527"/>
      <c r="H677" s="518"/>
      <c r="I677" s="517">
        <f t="shared" si="164"/>
        <v>0</v>
      </c>
      <c r="J677" s="517">
        <f t="shared" si="165"/>
        <v>0</v>
      </c>
      <c r="K677" s="504"/>
      <c r="L677" s="518">
        <f t="shared" si="166"/>
        <v>0</v>
      </c>
      <c r="M677" s="518">
        <f t="shared" si="166"/>
        <v>0</v>
      </c>
      <c r="N677" s="519">
        <f t="shared" si="167"/>
        <v>0</v>
      </c>
      <c r="O677" s="519">
        <f t="shared" si="168"/>
        <v>0</v>
      </c>
      <c r="P677" s="506"/>
      <c r="Q677" s="494"/>
      <c r="R677" s="412" t="str">
        <f t="shared" si="156"/>
        <v/>
      </c>
      <c r="S677" s="412" t="str">
        <f t="shared" si="163"/>
        <v/>
      </c>
      <c r="T677" s="427"/>
      <c r="U677" s="429"/>
      <c r="W677" s="6">
        <f>VLOOKUP(A677,'[3]Cartilha Global'!$A:$A,1,FALSE)</f>
        <v>100215</v>
      </c>
    </row>
    <row r="678" spans="1:23" ht="23.25" hidden="1" thickBot="1" x14ac:dyDescent="0.25">
      <c r="A678" s="522">
        <v>100216</v>
      </c>
      <c r="B678" s="512" t="s">
        <v>3144</v>
      </c>
      <c r="C678" s="513" t="s">
        <v>3617</v>
      </c>
      <c r="D678" s="498" t="s">
        <v>6933</v>
      </c>
      <c r="E678" s="499">
        <v>0.98</v>
      </c>
      <c r="F678" s="500">
        <f t="shared" si="169"/>
        <v>1.21</v>
      </c>
      <c r="G678" s="527"/>
      <c r="H678" s="518"/>
      <c r="I678" s="517">
        <f t="shared" si="164"/>
        <v>0</v>
      </c>
      <c r="J678" s="517">
        <f t="shared" si="165"/>
        <v>0</v>
      </c>
      <c r="K678" s="504"/>
      <c r="L678" s="518">
        <f t="shared" si="166"/>
        <v>0</v>
      </c>
      <c r="M678" s="518">
        <f t="shared" si="166"/>
        <v>0</v>
      </c>
      <c r="N678" s="519">
        <f t="shared" si="167"/>
        <v>0</v>
      </c>
      <c r="O678" s="519">
        <f t="shared" si="168"/>
        <v>0</v>
      </c>
      <c r="P678" s="506"/>
      <c r="Q678" s="494"/>
      <c r="R678" s="412" t="str">
        <f t="shared" si="156"/>
        <v/>
      </c>
      <c r="S678" s="412" t="str">
        <f t="shared" si="163"/>
        <v/>
      </c>
      <c r="T678" s="427"/>
      <c r="U678" s="429"/>
      <c r="W678" s="6">
        <f>VLOOKUP(A678,'[3]Cartilha Global'!$A:$A,1,FALSE)</f>
        <v>100216</v>
      </c>
    </row>
    <row r="679" spans="1:23" ht="23.25" hidden="1" thickBot="1" x14ac:dyDescent="0.25">
      <c r="A679" s="522">
        <v>100221</v>
      </c>
      <c r="B679" s="512" t="s">
        <v>3144</v>
      </c>
      <c r="C679" s="513" t="s">
        <v>3618</v>
      </c>
      <c r="D679" s="498" t="s">
        <v>6930</v>
      </c>
      <c r="E679" s="499">
        <v>32.18</v>
      </c>
      <c r="F679" s="500">
        <f t="shared" si="169"/>
        <v>39.85</v>
      </c>
      <c r="G679" s="527"/>
      <c r="H679" s="518"/>
      <c r="I679" s="517">
        <f t="shared" si="164"/>
        <v>0</v>
      </c>
      <c r="J679" s="517">
        <f t="shared" si="165"/>
        <v>0</v>
      </c>
      <c r="K679" s="504"/>
      <c r="L679" s="518">
        <f t="shared" si="166"/>
        <v>0</v>
      </c>
      <c r="M679" s="518">
        <f t="shared" si="166"/>
        <v>0</v>
      </c>
      <c r="N679" s="519">
        <f t="shared" si="167"/>
        <v>0</v>
      </c>
      <c r="O679" s="519">
        <f t="shared" si="168"/>
        <v>0</v>
      </c>
      <c r="P679" s="506"/>
      <c r="Q679" s="494"/>
      <c r="R679" s="412" t="str">
        <f t="shared" si="156"/>
        <v/>
      </c>
      <c r="S679" s="412" t="str">
        <f t="shared" si="163"/>
        <v/>
      </c>
      <c r="T679" s="427"/>
      <c r="U679" s="429"/>
      <c r="W679" s="6">
        <f>VLOOKUP(A679,'[3]Cartilha Global'!$A:$A,1,FALSE)</f>
        <v>100221</v>
      </c>
    </row>
    <row r="680" spans="1:23" ht="23.25" hidden="1" thickBot="1" x14ac:dyDescent="0.25">
      <c r="A680" s="522">
        <v>100222</v>
      </c>
      <c r="B680" s="512" t="s">
        <v>3144</v>
      </c>
      <c r="C680" s="513" t="s">
        <v>3619</v>
      </c>
      <c r="D680" s="498" t="s">
        <v>6930</v>
      </c>
      <c r="E680" s="499">
        <v>12.19</v>
      </c>
      <c r="F680" s="500">
        <f t="shared" si="169"/>
        <v>15.1</v>
      </c>
      <c r="G680" s="527"/>
      <c r="H680" s="518"/>
      <c r="I680" s="517">
        <f t="shared" si="164"/>
        <v>0</v>
      </c>
      <c r="J680" s="517">
        <f t="shared" si="165"/>
        <v>0</v>
      </c>
      <c r="K680" s="504"/>
      <c r="L680" s="518">
        <f t="shared" si="166"/>
        <v>0</v>
      </c>
      <c r="M680" s="518">
        <f t="shared" si="166"/>
        <v>0</v>
      </c>
      <c r="N680" s="519">
        <f t="shared" si="167"/>
        <v>0</v>
      </c>
      <c r="O680" s="519">
        <f t="shared" si="168"/>
        <v>0</v>
      </c>
      <c r="P680" s="506"/>
      <c r="Q680" s="494"/>
      <c r="R680" s="412" t="str">
        <f t="shared" si="156"/>
        <v/>
      </c>
      <c r="S680" s="412" t="str">
        <f t="shared" si="163"/>
        <v/>
      </c>
      <c r="T680" s="427"/>
      <c r="U680" s="429"/>
      <c r="W680" s="6">
        <f>VLOOKUP(A680,'[3]Cartilha Global'!$A:$A,1,FALSE)</f>
        <v>100222</v>
      </c>
    </row>
    <row r="681" spans="1:23" ht="23.25" hidden="1" thickBot="1" x14ac:dyDescent="0.25">
      <c r="A681" s="522">
        <v>100223</v>
      </c>
      <c r="B681" s="512" t="s">
        <v>3144</v>
      </c>
      <c r="C681" s="513" t="s">
        <v>3620</v>
      </c>
      <c r="D681" s="498" t="s">
        <v>6930</v>
      </c>
      <c r="E681" s="499">
        <v>5.7</v>
      </c>
      <c r="F681" s="500">
        <f t="shared" si="169"/>
        <v>7.06</v>
      </c>
      <c r="G681" s="527"/>
      <c r="H681" s="518"/>
      <c r="I681" s="517">
        <f t="shared" si="164"/>
        <v>0</v>
      </c>
      <c r="J681" s="517">
        <f t="shared" si="165"/>
        <v>0</v>
      </c>
      <c r="K681" s="504"/>
      <c r="L681" s="518">
        <f t="shared" si="166"/>
        <v>0</v>
      </c>
      <c r="M681" s="518">
        <f t="shared" si="166"/>
        <v>0</v>
      </c>
      <c r="N681" s="519">
        <f t="shared" si="167"/>
        <v>0</v>
      </c>
      <c r="O681" s="519">
        <f t="shared" si="168"/>
        <v>0</v>
      </c>
      <c r="P681" s="506"/>
      <c r="Q681" s="494"/>
      <c r="R681" s="412" t="str">
        <f t="shared" si="156"/>
        <v/>
      </c>
      <c r="S681" s="412" t="str">
        <f t="shared" si="163"/>
        <v/>
      </c>
      <c r="T681" s="427"/>
      <c r="U681" s="429"/>
      <c r="W681" s="6">
        <f>VLOOKUP(A681,'[3]Cartilha Global'!$A:$A,1,FALSE)</f>
        <v>100223</v>
      </c>
    </row>
    <row r="682" spans="1:23" ht="23.25" hidden="1" thickBot="1" x14ac:dyDescent="0.25">
      <c r="A682" s="522">
        <v>100226</v>
      </c>
      <c r="B682" s="512" t="s">
        <v>3144</v>
      </c>
      <c r="C682" s="513" t="s">
        <v>3621</v>
      </c>
      <c r="D682" s="498" t="s">
        <v>6934</v>
      </c>
      <c r="E682" s="499">
        <v>0.7</v>
      </c>
      <c r="F682" s="500">
        <f t="shared" si="169"/>
        <v>0.87</v>
      </c>
      <c r="G682" s="527"/>
      <c r="H682" s="518"/>
      <c r="I682" s="517">
        <f t="shared" si="164"/>
        <v>0</v>
      </c>
      <c r="J682" s="517">
        <f t="shared" si="165"/>
        <v>0</v>
      </c>
      <c r="K682" s="504"/>
      <c r="L682" s="518">
        <f t="shared" si="166"/>
        <v>0</v>
      </c>
      <c r="M682" s="518">
        <f t="shared" si="166"/>
        <v>0</v>
      </c>
      <c r="N682" s="519">
        <f t="shared" si="167"/>
        <v>0</v>
      </c>
      <c r="O682" s="519">
        <f t="shared" si="168"/>
        <v>0</v>
      </c>
      <c r="P682" s="506"/>
      <c r="Q682" s="494"/>
      <c r="R682" s="412" t="str">
        <f t="shared" si="156"/>
        <v/>
      </c>
      <c r="S682" s="412" t="str">
        <f t="shared" si="163"/>
        <v/>
      </c>
      <c r="T682" s="427"/>
      <c r="U682" s="429"/>
      <c r="W682" s="6">
        <f>VLOOKUP(A682,'[3]Cartilha Global'!$A:$A,1,FALSE)</f>
        <v>100226</v>
      </c>
    </row>
    <row r="683" spans="1:23" ht="23.25" hidden="1" thickBot="1" x14ac:dyDescent="0.25">
      <c r="A683" s="522">
        <v>100227</v>
      </c>
      <c r="B683" s="512" t="s">
        <v>3144</v>
      </c>
      <c r="C683" s="513" t="s">
        <v>3622</v>
      </c>
      <c r="D683" s="498" t="s">
        <v>6934</v>
      </c>
      <c r="E683" s="499">
        <v>1.03</v>
      </c>
      <c r="F683" s="500">
        <f t="shared" si="169"/>
        <v>1.28</v>
      </c>
      <c r="G683" s="527"/>
      <c r="H683" s="518"/>
      <c r="I683" s="517">
        <f t="shared" si="164"/>
        <v>0</v>
      </c>
      <c r="J683" s="517">
        <f t="shared" si="165"/>
        <v>0</v>
      </c>
      <c r="K683" s="504"/>
      <c r="L683" s="518">
        <f t="shared" si="166"/>
        <v>0</v>
      </c>
      <c r="M683" s="518">
        <f t="shared" si="166"/>
        <v>0</v>
      </c>
      <c r="N683" s="519">
        <f t="shared" si="167"/>
        <v>0</v>
      </c>
      <c r="O683" s="519">
        <f t="shared" si="168"/>
        <v>0</v>
      </c>
      <c r="P683" s="506"/>
      <c r="Q683" s="494"/>
      <c r="R683" s="412" t="str">
        <f t="shared" si="156"/>
        <v/>
      </c>
      <c r="S683" s="412" t="str">
        <f t="shared" si="163"/>
        <v/>
      </c>
      <c r="T683" s="427"/>
      <c r="U683" s="429"/>
      <c r="W683" s="6">
        <f>VLOOKUP(A683,'[3]Cartilha Global'!$A:$A,1,FALSE)</f>
        <v>100227</v>
      </c>
    </row>
    <row r="684" spans="1:23" ht="34.5" hidden="1" thickBot="1" x14ac:dyDescent="0.25">
      <c r="A684" s="522">
        <v>100270</v>
      </c>
      <c r="B684" s="512" t="s">
        <v>3144</v>
      </c>
      <c r="C684" s="513" t="s">
        <v>3623</v>
      </c>
      <c r="D684" s="498" t="s">
        <v>6933</v>
      </c>
      <c r="E684" s="499">
        <v>63.84</v>
      </c>
      <c r="F684" s="500">
        <f t="shared" si="169"/>
        <v>79.06</v>
      </c>
      <c r="G684" s="527"/>
      <c r="H684" s="518"/>
      <c r="I684" s="517">
        <f t="shared" si="164"/>
        <v>0</v>
      </c>
      <c r="J684" s="517">
        <f t="shared" si="165"/>
        <v>0</v>
      </c>
      <c r="K684" s="504"/>
      <c r="L684" s="518">
        <f t="shared" si="166"/>
        <v>0</v>
      </c>
      <c r="M684" s="518">
        <f t="shared" si="166"/>
        <v>0</v>
      </c>
      <c r="N684" s="519">
        <f t="shared" si="167"/>
        <v>0</v>
      </c>
      <c r="O684" s="519">
        <f t="shared" si="168"/>
        <v>0</v>
      </c>
      <c r="P684" s="506"/>
      <c r="Q684" s="494"/>
      <c r="R684" s="412" t="str">
        <f t="shared" si="156"/>
        <v/>
      </c>
      <c r="S684" s="412" t="str">
        <f t="shared" si="163"/>
        <v/>
      </c>
      <c r="T684" s="427"/>
      <c r="U684" s="429"/>
      <c r="W684" s="6">
        <f>VLOOKUP(A684,'[3]Cartilha Global'!$A:$A,1,FALSE)</f>
        <v>100270</v>
      </c>
    </row>
    <row r="685" spans="1:23" ht="23.25" hidden="1" thickBot="1" x14ac:dyDescent="0.25">
      <c r="A685" s="522">
        <v>100280</v>
      </c>
      <c r="B685" s="512" t="s">
        <v>3144</v>
      </c>
      <c r="C685" s="513" t="s">
        <v>3624</v>
      </c>
      <c r="D685" s="498" t="s">
        <v>6933</v>
      </c>
      <c r="E685" s="499">
        <v>18.71</v>
      </c>
      <c r="F685" s="500">
        <f t="shared" si="169"/>
        <v>23.17</v>
      </c>
      <c r="G685" s="527"/>
      <c r="H685" s="518"/>
      <c r="I685" s="517">
        <f t="shared" si="164"/>
        <v>0</v>
      </c>
      <c r="J685" s="517">
        <f t="shared" si="165"/>
        <v>0</v>
      </c>
      <c r="K685" s="504"/>
      <c r="L685" s="518">
        <f t="shared" si="166"/>
        <v>0</v>
      </c>
      <c r="M685" s="518">
        <f t="shared" si="166"/>
        <v>0</v>
      </c>
      <c r="N685" s="519">
        <f t="shared" si="167"/>
        <v>0</v>
      </c>
      <c r="O685" s="519">
        <f t="shared" si="168"/>
        <v>0</v>
      </c>
      <c r="P685" s="506"/>
      <c r="Q685" s="494"/>
      <c r="R685" s="412" t="str">
        <f t="shared" si="156"/>
        <v/>
      </c>
      <c r="S685" s="412" t="str">
        <f t="shared" si="163"/>
        <v/>
      </c>
      <c r="T685" s="427"/>
      <c r="U685" s="429"/>
      <c r="W685" s="6">
        <f>VLOOKUP(A685,'[3]Cartilha Global'!$A:$A,1,FALSE)</f>
        <v>100280</v>
      </c>
    </row>
    <row r="686" spans="1:23" ht="23.25" hidden="1" thickBot="1" x14ac:dyDescent="0.25">
      <c r="A686" s="522">
        <v>100283</v>
      </c>
      <c r="B686" s="512" t="s">
        <v>3144</v>
      </c>
      <c r="C686" s="513" t="s">
        <v>3625</v>
      </c>
      <c r="D686" s="498" t="s">
        <v>6930</v>
      </c>
      <c r="E686" s="499">
        <v>25.78</v>
      </c>
      <c r="F686" s="500">
        <f t="shared" si="169"/>
        <v>31.93</v>
      </c>
      <c r="G686" s="527"/>
      <c r="H686" s="518"/>
      <c r="I686" s="517">
        <f t="shared" si="164"/>
        <v>0</v>
      </c>
      <c r="J686" s="517">
        <f t="shared" si="165"/>
        <v>0</v>
      </c>
      <c r="K686" s="504"/>
      <c r="L686" s="518">
        <f t="shared" si="166"/>
        <v>0</v>
      </c>
      <c r="M686" s="518">
        <f t="shared" si="166"/>
        <v>0</v>
      </c>
      <c r="N686" s="519">
        <f t="shared" si="167"/>
        <v>0</v>
      </c>
      <c r="O686" s="519">
        <f t="shared" si="168"/>
        <v>0</v>
      </c>
      <c r="P686" s="506"/>
      <c r="Q686" s="494"/>
      <c r="R686" s="412" t="str">
        <f t="shared" si="156"/>
        <v/>
      </c>
      <c r="S686" s="412" t="str">
        <f t="shared" si="163"/>
        <v/>
      </c>
      <c r="T686" s="427"/>
      <c r="U686" s="429"/>
      <c r="W686" s="6">
        <f>VLOOKUP(A686,'[3]Cartilha Global'!$A:$A,1,FALSE)</f>
        <v>100283</v>
      </c>
    </row>
    <row r="687" spans="1:23" ht="23.25" hidden="1" thickBot="1" x14ac:dyDescent="0.25">
      <c r="A687" s="522">
        <v>100286</v>
      </c>
      <c r="B687" s="512" t="s">
        <v>3144</v>
      </c>
      <c r="C687" s="513" t="s">
        <v>3626</v>
      </c>
      <c r="D687" s="498" t="s">
        <v>6932</v>
      </c>
      <c r="E687" s="499">
        <v>13.97</v>
      </c>
      <c r="F687" s="500">
        <f t="shared" si="169"/>
        <v>17.3</v>
      </c>
      <c r="G687" s="527"/>
      <c r="H687" s="518"/>
      <c r="I687" s="517">
        <f t="shared" si="164"/>
        <v>0</v>
      </c>
      <c r="J687" s="517">
        <f t="shared" si="165"/>
        <v>0</v>
      </c>
      <c r="K687" s="504"/>
      <c r="L687" s="518">
        <f t="shared" si="166"/>
        <v>0</v>
      </c>
      <c r="M687" s="518">
        <f t="shared" si="166"/>
        <v>0</v>
      </c>
      <c r="N687" s="519">
        <f t="shared" si="167"/>
        <v>0</v>
      </c>
      <c r="O687" s="519">
        <f t="shared" si="168"/>
        <v>0</v>
      </c>
      <c r="P687" s="506"/>
      <c r="Q687" s="494"/>
      <c r="R687" s="412" t="str">
        <f t="shared" si="156"/>
        <v/>
      </c>
      <c r="S687" s="412" t="str">
        <f t="shared" si="163"/>
        <v/>
      </c>
      <c r="T687" s="427"/>
      <c r="U687" s="429"/>
      <c r="W687" s="6">
        <f>VLOOKUP(A687,'[3]Cartilha Global'!$A:$A,1,FALSE)</f>
        <v>100286</v>
      </c>
    </row>
    <row r="688" spans="1:23" ht="12" hidden="1" thickBot="1" x14ac:dyDescent="0.25">
      <c r="A688" s="522" t="s">
        <v>2030</v>
      </c>
      <c r="B688" s="512"/>
      <c r="C688" s="513" t="s">
        <v>626</v>
      </c>
      <c r="D688" s="498">
        <v>0</v>
      </c>
      <c r="E688" s="499"/>
      <c r="F688" s="500">
        <f t="shared" ref="F688:F737" si="170">IF(E688=0,0,ROUND(E688*(1+E$13)*(1-E$14),2))</f>
        <v>0</v>
      </c>
      <c r="G688" s="549"/>
      <c r="H688" s="550"/>
      <c r="I688" s="551"/>
      <c r="J688" s="552"/>
      <c r="K688" s="504"/>
      <c r="L688" s="553"/>
      <c r="M688" s="554"/>
      <c r="N688" s="551"/>
      <c r="O688" s="552"/>
      <c r="P688" s="506"/>
      <c r="Q688" s="494" t="str">
        <f>IF(OR(SUM(J689:J713)&gt;0,SUM(O689:O713)&gt;0),"xx","")</f>
        <v/>
      </c>
      <c r="R688" s="412" t="str">
        <f t="shared" si="156"/>
        <v/>
      </c>
      <c r="S688" s="412" t="str">
        <f t="shared" si="163"/>
        <v/>
      </c>
      <c r="T688" s="427"/>
      <c r="U688" s="429"/>
      <c r="W688" s="6" t="str">
        <f>VLOOKUP(A688,'[3]Cartilha Global'!$A:$A,1,FALSE)</f>
        <v>2.2.4</v>
      </c>
    </row>
    <row r="689" spans="1:23" ht="23.25" hidden="1" thickBot="1" x14ac:dyDescent="0.25">
      <c r="A689" s="522">
        <v>100220</v>
      </c>
      <c r="B689" s="512" t="s">
        <v>3144</v>
      </c>
      <c r="C689" s="513" t="s">
        <v>3627</v>
      </c>
      <c r="D689" s="498" t="s">
        <v>6930</v>
      </c>
      <c r="E689" s="499">
        <v>28.39</v>
      </c>
      <c r="F689" s="500">
        <f t="shared" si="170"/>
        <v>35.159999999999997</v>
      </c>
      <c r="G689" s="527"/>
      <c r="H689" s="518"/>
      <c r="I689" s="517">
        <f t="shared" ref="I689:I713" si="171">IF(ISBLANK(E689),0,ROUND(F689*G689,2))</f>
        <v>0</v>
      </c>
      <c r="J689" s="517">
        <f t="shared" ref="J689:J713" si="172">IF(ISBLANK(G689),0,ROUND(G689*H689,2))</f>
        <v>0</v>
      </c>
      <c r="K689" s="504"/>
      <c r="L689" s="518">
        <f t="shared" ref="L689:M713" si="173">G689</f>
        <v>0</v>
      </c>
      <c r="M689" s="518">
        <f t="shared" si="173"/>
        <v>0</v>
      </c>
      <c r="N689" s="519">
        <f t="shared" ref="N689:N713" si="174">IF(ISBLANK(E689),0,ROUND(F689*L689,2))</f>
        <v>0</v>
      </c>
      <c r="O689" s="519">
        <f t="shared" ref="O689:O713" si="175">IF(ISBLANK(L689),0,ROUND(L689*M689,2))</f>
        <v>0</v>
      </c>
      <c r="P689" s="506"/>
      <c r="Q689" s="494"/>
      <c r="R689" s="412" t="str">
        <f t="shared" si="156"/>
        <v/>
      </c>
      <c r="S689" s="412" t="str">
        <f t="shared" si="163"/>
        <v/>
      </c>
      <c r="T689" s="427"/>
      <c r="U689" s="429"/>
      <c r="W689" s="6">
        <f>VLOOKUP(A689,'[3]Cartilha Global'!$A:$A,1,FALSE)</f>
        <v>100220</v>
      </c>
    </row>
    <row r="690" spans="1:23" ht="12" hidden="1" thickBot="1" x14ac:dyDescent="0.25">
      <c r="A690" s="522">
        <v>100225</v>
      </c>
      <c r="B690" s="512" t="s">
        <v>3144</v>
      </c>
      <c r="C690" s="513" t="s">
        <v>3628</v>
      </c>
      <c r="D690" s="498" t="s">
        <v>6934</v>
      </c>
      <c r="E690" s="499">
        <v>2.23</v>
      </c>
      <c r="F690" s="500">
        <f t="shared" si="170"/>
        <v>2.76</v>
      </c>
      <c r="G690" s="527"/>
      <c r="H690" s="518"/>
      <c r="I690" s="517">
        <f t="shared" si="171"/>
        <v>0</v>
      </c>
      <c r="J690" s="517">
        <f t="shared" si="172"/>
        <v>0</v>
      </c>
      <c r="K690" s="504"/>
      <c r="L690" s="518">
        <f t="shared" si="173"/>
        <v>0</v>
      </c>
      <c r="M690" s="518">
        <f t="shared" si="173"/>
        <v>0</v>
      </c>
      <c r="N690" s="519">
        <f t="shared" si="174"/>
        <v>0</v>
      </c>
      <c r="O690" s="519">
        <f t="shared" si="175"/>
        <v>0</v>
      </c>
      <c r="P690" s="506"/>
      <c r="Q690" s="494"/>
      <c r="R690" s="412" t="str">
        <f t="shared" si="156"/>
        <v/>
      </c>
      <c r="S690" s="412" t="str">
        <f t="shared" si="163"/>
        <v/>
      </c>
      <c r="T690" s="427"/>
      <c r="U690" s="429"/>
      <c r="W690" s="6">
        <f>VLOOKUP(A690,'[3]Cartilha Global'!$A:$A,1,FALSE)</f>
        <v>100225</v>
      </c>
    </row>
    <row r="691" spans="1:23" ht="23.25" hidden="1" thickBot="1" x14ac:dyDescent="0.25">
      <c r="A691" s="522">
        <v>100236</v>
      </c>
      <c r="B691" s="512" t="s">
        <v>3144</v>
      </c>
      <c r="C691" s="513" t="s">
        <v>3629</v>
      </c>
      <c r="D691" s="498" t="s">
        <v>6932</v>
      </c>
      <c r="E691" s="499">
        <v>2.83</v>
      </c>
      <c r="F691" s="500">
        <f t="shared" si="170"/>
        <v>3.5</v>
      </c>
      <c r="G691" s="527"/>
      <c r="H691" s="518"/>
      <c r="I691" s="517">
        <f t="shared" si="171"/>
        <v>0</v>
      </c>
      <c r="J691" s="517">
        <f t="shared" si="172"/>
        <v>0</v>
      </c>
      <c r="K691" s="504"/>
      <c r="L691" s="518">
        <f t="shared" si="173"/>
        <v>0</v>
      </c>
      <c r="M691" s="518">
        <f t="shared" si="173"/>
        <v>0</v>
      </c>
      <c r="N691" s="519">
        <f t="shared" si="174"/>
        <v>0</v>
      </c>
      <c r="O691" s="519">
        <f t="shared" si="175"/>
        <v>0</v>
      </c>
      <c r="P691" s="506"/>
      <c r="Q691" s="494"/>
      <c r="R691" s="412" t="str">
        <f t="shared" si="156"/>
        <v/>
      </c>
      <c r="S691" s="412" t="str">
        <f t="shared" si="163"/>
        <v/>
      </c>
      <c r="T691" s="427"/>
      <c r="U691" s="429"/>
      <c r="W691" s="6">
        <f>VLOOKUP(A691,'[3]Cartilha Global'!$A:$A,1,FALSE)</f>
        <v>100236</v>
      </c>
    </row>
    <row r="692" spans="1:23" ht="23.25" hidden="1" thickBot="1" x14ac:dyDescent="0.25">
      <c r="A692" s="522">
        <v>100237</v>
      </c>
      <c r="B692" s="512" t="s">
        <v>3144</v>
      </c>
      <c r="C692" s="513" t="s">
        <v>3630</v>
      </c>
      <c r="D692" s="498" t="s">
        <v>6932</v>
      </c>
      <c r="E692" s="499">
        <v>3.39</v>
      </c>
      <c r="F692" s="500">
        <f t="shared" si="170"/>
        <v>4.2</v>
      </c>
      <c r="G692" s="527"/>
      <c r="H692" s="518"/>
      <c r="I692" s="517">
        <f t="shared" si="171"/>
        <v>0</v>
      </c>
      <c r="J692" s="517">
        <f t="shared" si="172"/>
        <v>0</v>
      </c>
      <c r="K692" s="504"/>
      <c r="L692" s="518">
        <f t="shared" si="173"/>
        <v>0</v>
      </c>
      <c r="M692" s="518">
        <f t="shared" si="173"/>
        <v>0</v>
      </c>
      <c r="N692" s="519">
        <f t="shared" si="174"/>
        <v>0</v>
      </c>
      <c r="O692" s="519">
        <f t="shared" si="175"/>
        <v>0</v>
      </c>
      <c r="P692" s="506"/>
      <c r="Q692" s="494"/>
      <c r="R692" s="412" t="str">
        <f t="shared" si="156"/>
        <v/>
      </c>
      <c r="S692" s="412" t="str">
        <f t="shared" si="163"/>
        <v/>
      </c>
      <c r="T692" s="427"/>
      <c r="U692" s="429"/>
      <c r="W692" s="6">
        <f>VLOOKUP(A692,'[3]Cartilha Global'!$A:$A,1,FALSE)</f>
        <v>100237</v>
      </c>
    </row>
    <row r="693" spans="1:23" ht="23.25" hidden="1" thickBot="1" x14ac:dyDescent="0.25">
      <c r="A693" s="522">
        <v>100238</v>
      </c>
      <c r="B693" s="512" t="s">
        <v>3144</v>
      </c>
      <c r="C693" s="513" t="s">
        <v>3631</v>
      </c>
      <c r="D693" s="498" t="s">
        <v>6932</v>
      </c>
      <c r="E693" s="499">
        <v>5.43</v>
      </c>
      <c r="F693" s="500">
        <f t="shared" si="170"/>
        <v>6.72</v>
      </c>
      <c r="G693" s="527"/>
      <c r="H693" s="518"/>
      <c r="I693" s="517">
        <f t="shared" si="171"/>
        <v>0</v>
      </c>
      <c r="J693" s="517">
        <f t="shared" si="172"/>
        <v>0</v>
      </c>
      <c r="K693" s="504"/>
      <c r="L693" s="518">
        <f t="shared" si="173"/>
        <v>0</v>
      </c>
      <c r="M693" s="518">
        <f t="shared" si="173"/>
        <v>0</v>
      </c>
      <c r="N693" s="519">
        <f t="shared" si="174"/>
        <v>0</v>
      </c>
      <c r="O693" s="519">
        <f t="shared" si="175"/>
        <v>0</v>
      </c>
      <c r="P693" s="506"/>
      <c r="Q693" s="494"/>
      <c r="R693" s="412" t="str">
        <f t="shared" si="156"/>
        <v/>
      </c>
      <c r="S693" s="412" t="str">
        <f t="shared" si="163"/>
        <v/>
      </c>
      <c r="T693" s="427"/>
      <c r="U693" s="429"/>
      <c r="W693" s="6">
        <f>VLOOKUP(A693,'[3]Cartilha Global'!$A:$A,1,FALSE)</f>
        <v>100238</v>
      </c>
    </row>
    <row r="694" spans="1:23" ht="23.25" hidden="1" thickBot="1" x14ac:dyDescent="0.25">
      <c r="A694" s="522">
        <v>100239</v>
      </c>
      <c r="B694" s="512" t="s">
        <v>3144</v>
      </c>
      <c r="C694" s="513" t="s">
        <v>3632</v>
      </c>
      <c r="D694" s="498" t="s">
        <v>6932</v>
      </c>
      <c r="E694" s="499">
        <v>6.79</v>
      </c>
      <c r="F694" s="500">
        <f t="shared" si="170"/>
        <v>8.41</v>
      </c>
      <c r="G694" s="527"/>
      <c r="H694" s="518"/>
      <c r="I694" s="517">
        <f t="shared" si="171"/>
        <v>0</v>
      </c>
      <c r="J694" s="517">
        <f t="shared" si="172"/>
        <v>0</v>
      </c>
      <c r="K694" s="504"/>
      <c r="L694" s="518">
        <f t="shared" si="173"/>
        <v>0</v>
      </c>
      <c r="M694" s="518">
        <f t="shared" si="173"/>
        <v>0</v>
      </c>
      <c r="N694" s="519">
        <f t="shared" si="174"/>
        <v>0</v>
      </c>
      <c r="O694" s="519">
        <f t="shared" si="175"/>
        <v>0</v>
      </c>
      <c r="P694" s="506"/>
      <c r="Q694" s="494"/>
      <c r="R694" s="412" t="str">
        <f t="shared" ref="R694:R757" si="176">IF(Q694="X","x",IF(Q694="xx","x",IF(O694&gt;0,"x","")))</f>
        <v/>
      </c>
      <c r="S694" s="412" t="str">
        <f t="shared" si="163"/>
        <v/>
      </c>
      <c r="T694" s="427"/>
      <c r="U694" s="429"/>
      <c r="W694" s="6">
        <f>VLOOKUP(A694,'[3]Cartilha Global'!$A:$A,1,FALSE)</f>
        <v>100239</v>
      </c>
    </row>
    <row r="695" spans="1:23" ht="23.25" hidden="1" thickBot="1" x14ac:dyDescent="0.25">
      <c r="A695" s="522">
        <v>100240</v>
      </c>
      <c r="B695" s="512" t="s">
        <v>3144</v>
      </c>
      <c r="C695" s="513" t="s">
        <v>3633</v>
      </c>
      <c r="D695" s="498" t="s">
        <v>6932</v>
      </c>
      <c r="E695" s="499">
        <v>4.07</v>
      </c>
      <c r="F695" s="500">
        <f t="shared" si="170"/>
        <v>5.04</v>
      </c>
      <c r="G695" s="527"/>
      <c r="H695" s="518"/>
      <c r="I695" s="517">
        <f t="shared" si="171"/>
        <v>0</v>
      </c>
      <c r="J695" s="517">
        <f t="shared" si="172"/>
        <v>0</v>
      </c>
      <c r="K695" s="504"/>
      <c r="L695" s="518">
        <f t="shared" si="173"/>
        <v>0</v>
      </c>
      <c r="M695" s="518">
        <f t="shared" si="173"/>
        <v>0</v>
      </c>
      <c r="N695" s="519">
        <f t="shared" si="174"/>
        <v>0</v>
      </c>
      <c r="O695" s="519">
        <f t="shared" si="175"/>
        <v>0</v>
      </c>
      <c r="P695" s="506"/>
      <c r="Q695" s="494"/>
      <c r="R695" s="412" t="str">
        <f t="shared" si="176"/>
        <v/>
      </c>
      <c r="S695" s="412" t="str">
        <f t="shared" si="163"/>
        <v/>
      </c>
      <c r="T695" s="427"/>
      <c r="U695" s="429"/>
      <c r="W695" s="6">
        <f>VLOOKUP(A695,'[3]Cartilha Global'!$A:$A,1,FALSE)</f>
        <v>100240</v>
      </c>
    </row>
    <row r="696" spans="1:23" ht="23.25" hidden="1" thickBot="1" x14ac:dyDescent="0.25">
      <c r="A696" s="522">
        <v>100241</v>
      </c>
      <c r="B696" s="512" t="s">
        <v>3144</v>
      </c>
      <c r="C696" s="513" t="s">
        <v>3634</v>
      </c>
      <c r="D696" s="498" t="s">
        <v>6932</v>
      </c>
      <c r="E696" s="499">
        <v>6.79</v>
      </c>
      <c r="F696" s="500">
        <f t="shared" si="170"/>
        <v>8.41</v>
      </c>
      <c r="G696" s="527"/>
      <c r="H696" s="518"/>
      <c r="I696" s="517">
        <f t="shared" si="171"/>
        <v>0</v>
      </c>
      <c r="J696" s="517">
        <f t="shared" si="172"/>
        <v>0</v>
      </c>
      <c r="K696" s="504"/>
      <c r="L696" s="518">
        <f t="shared" si="173"/>
        <v>0</v>
      </c>
      <c r="M696" s="518">
        <f t="shared" si="173"/>
        <v>0</v>
      </c>
      <c r="N696" s="519">
        <f t="shared" si="174"/>
        <v>0</v>
      </c>
      <c r="O696" s="519">
        <f t="shared" si="175"/>
        <v>0</v>
      </c>
      <c r="P696" s="506"/>
      <c r="Q696" s="494"/>
      <c r="R696" s="412" t="str">
        <f t="shared" si="176"/>
        <v/>
      </c>
      <c r="S696" s="412" t="str">
        <f t="shared" si="163"/>
        <v/>
      </c>
      <c r="T696" s="427"/>
      <c r="U696" s="429"/>
      <c r="W696" s="6">
        <f>VLOOKUP(A696,'[3]Cartilha Global'!$A:$A,1,FALSE)</f>
        <v>100241</v>
      </c>
    </row>
    <row r="697" spans="1:23" ht="23.25" hidden="1" thickBot="1" x14ac:dyDescent="0.25">
      <c r="A697" s="522">
        <v>100242</v>
      </c>
      <c r="B697" s="512" t="s">
        <v>3144</v>
      </c>
      <c r="C697" s="513" t="s">
        <v>3635</v>
      </c>
      <c r="D697" s="498" t="s">
        <v>6932</v>
      </c>
      <c r="E697" s="499">
        <v>20.07</v>
      </c>
      <c r="F697" s="500">
        <f t="shared" si="170"/>
        <v>24.85</v>
      </c>
      <c r="G697" s="527"/>
      <c r="H697" s="518"/>
      <c r="I697" s="517">
        <f t="shared" si="171"/>
        <v>0</v>
      </c>
      <c r="J697" s="517">
        <f t="shared" si="172"/>
        <v>0</v>
      </c>
      <c r="K697" s="504"/>
      <c r="L697" s="518">
        <f t="shared" si="173"/>
        <v>0</v>
      </c>
      <c r="M697" s="518">
        <f t="shared" si="173"/>
        <v>0</v>
      </c>
      <c r="N697" s="519">
        <f t="shared" si="174"/>
        <v>0</v>
      </c>
      <c r="O697" s="519">
        <f t="shared" si="175"/>
        <v>0</v>
      </c>
      <c r="P697" s="506"/>
      <c r="Q697" s="494"/>
      <c r="R697" s="412" t="str">
        <f t="shared" si="176"/>
        <v/>
      </c>
      <c r="S697" s="412" t="str">
        <f t="shared" si="163"/>
        <v/>
      </c>
      <c r="T697" s="427"/>
      <c r="U697" s="429"/>
      <c r="W697" s="6">
        <f>VLOOKUP(A697,'[3]Cartilha Global'!$A:$A,1,FALSE)</f>
        <v>100242</v>
      </c>
    </row>
    <row r="698" spans="1:23" ht="23.25" hidden="1" thickBot="1" x14ac:dyDescent="0.25">
      <c r="A698" s="522">
        <v>100243</v>
      </c>
      <c r="B698" s="512" t="s">
        <v>3144</v>
      </c>
      <c r="C698" s="513" t="s">
        <v>3636</v>
      </c>
      <c r="D698" s="498" t="s">
        <v>6932</v>
      </c>
      <c r="E698" s="499">
        <v>3.26</v>
      </c>
      <c r="F698" s="500">
        <f t="shared" si="170"/>
        <v>4.04</v>
      </c>
      <c r="G698" s="527"/>
      <c r="H698" s="518"/>
      <c r="I698" s="517">
        <f t="shared" si="171"/>
        <v>0</v>
      </c>
      <c r="J698" s="517">
        <f t="shared" si="172"/>
        <v>0</v>
      </c>
      <c r="K698" s="504"/>
      <c r="L698" s="518">
        <f t="shared" si="173"/>
        <v>0</v>
      </c>
      <c r="M698" s="518">
        <f t="shared" si="173"/>
        <v>0</v>
      </c>
      <c r="N698" s="519">
        <f t="shared" si="174"/>
        <v>0</v>
      </c>
      <c r="O698" s="519">
        <f t="shared" si="175"/>
        <v>0</v>
      </c>
      <c r="P698" s="506"/>
      <c r="Q698" s="494"/>
      <c r="R698" s="412" t="str">
        <f t="shared" si="176"/>
        <v/>
      </c>
      <c r="S698" s="412" t="str">
        <f t="shared" si="163"/>
        <v/>
      </c>
      <c r="T698" s="427"/>
      <c r="U698" s="429"/>
      <c r="W698" s="6">
        <f>VLOOKUP(A698,'[3]Cartilha Global'!$A:$A,1,FALSE)</f>
        <v>100243</v>
      </c>
    </row>
    <row r="699" spans="1:23" ht="23.25" hidden="1" thickBot="1" x14ac:dyDescent="0.25">
      <c r="A699" s="522">
        <v>100244</v>
      </c>
      <c r="B699" s="512" t="s">
        <v>3144</v>
      </c>
      <c r="C699" s="513" t="s">
        <v>3637</v>
      </c>
      <c r="D699" s="498" t="s">
        <v>6932</v>
      </c>
      <c r="E699" s="499">
        <v>4.07</v>
      </c>
      <c r="F699" s="500">
        <f t="shared" si="170"/>
        <v>5.04</v>
      </c>
      <c r="G699" s="527"/>
      <c r="H699" s="518"/>
      <c r="I699" s="517">
        <f t="shared" si="171"/>
        <v>0</v>
      </c>
      <c r="J699" s="517">
        <f t="shared" si="172"/>
        <v>0</v>
      </c>
      <c r="K699" s="504"/>
      <c r="L699" s="518">
        <f t="shared" si="173"/>
        <v>0</v>
      </c>
      <c r="M699" s="518">
        <f t="shared" si="173"/>
        <v>0</v>
      </c>
      <c r="N699" s="519">
        <f t="shared" si="174"/>
        <v>0</v>
      </c>
      <c r="O699" s="519">
        <f t="shared" si="175"/>
        <v>0</v>
      </c>
      <c r="P699" s="506"/>
      <c r="Q699" s="494"/>
      <c r="R699" s="412" t="str">
        <f t="shared" si="176"/>
        <v/>
      </c>
      <c r="S699" s="412" t="str">
        <f t="shared" si="163"/>
        <v/>
      </c>
      <c r="T699" s="427"/>
      <c r="U699" s="429"/>
      <c r="W699" s="6">
        <f>VLOOKUP(A699,'[3]Cartilha Global'!$A:$A,1,FALSE)</f>
        <v>100244</v>
      </c>
    </row>
    <row r="700" spans="1:23" ht="23.25" hidden="1" thickBot="1" x14ac:dyDescent="0.25">
      <c r="A700" s="522">
        <v>100245</v>
      </c>
      <c r="B700" s="512" t="s">
        <v>3144</v>
      </c>
      <c r="C700" s="513" t="s">
        <v>3638</v>
      </c>
      <c r="D700" s="498" t="s">
        <v>6932</v>
      </c>
      <c r="E700" s="499">
        <v>8.15</v>
      </c>
      <c r="F700" s="500">
        <f t="shared" si="170"/>
        <v>10.09</v>
      </c>
      <c r="G700" s="527"/>
      <c r="H700" s="518"/>
      <c r="I700" s="517">
        <f t="shared" si="171"/>
        <v>0</v>
      </c>
      <c r="J700" s="517">
        <f t="shared" si="172"/>
        <v>0</v>
      </c>
      <c r="K700" s="504"/>
      <c r="L700" s="518">
        <f t="shared" si="173"/>
        <v>0</v>
      </c>
      <c r="M700" s="518">
        <f t="shared" si="173"/>
        <v>0</v>
      </c>
      <c r="N700" s="519">
        <f t="shared" si="174"/>
        <v>0</v>
      </c>
      <c r="O700" s="519">
        <f t="shared" si="175"/>
        <v>0</v>
      </c>
      <c r="P700" s="506"/>
      <c r="Q700" s="494"/>
      <c r="R700" s="412" t="str">
        <f t="shared" si="176"/>
        <v/>
      </c>
      <c r="S700" s="412" t="str">
        <f t="shared" si="163"/>
        <v/>
      </c>
      <c r="T700" s="427"/>
      <c r="U700" s="429"/>
      <c r="W700" s="6">
        <f>VLOOKUP(A700,'[3]Cartilha Global'!$A:$A,1,FALSE)</f>
        <v>100245</v>
      </c>
    </row>
    <row r="701" spans="1:23" ht="34.5" hidden="1" thickBot="1" x14ac:dyDescent="0.25">
      <c r="A701" s="522">
        <v>100246</v>
      </c>
      <c r="B701" s="512" t="s">
        <v>3144</v>
      </c>
      <c r="C701" s="513" t="s">
        <v>3639</v>
      </c>
      <c r="D701" s="498" t="s">
        <v>6932</v>
      </c>
      <c r="E701" s="499">
        <v>2.71</v>
      </c>
      <c r="F701" s="500">
        <f t="shared" si="170"/>
        <v>3.36</v>
      </c>
      <c r="G701" s="527"/>
      <c r="H701" s="518"/>
      <c r="I701" s="517">
        <f t="shared" si="171"/>
        <v>0</v>
      </c>
      <c r="J701" s="517">
        <f t="shared" si="172"/>
        <v>0</v>
      </c>
      <c r="K701" s="504"/>
      <c r="L701" s="518">
        <f t="shared" si="173"/>
        <v>0</v>
      </c>
      <c r="M701" s="518">
        <f t="shared" si="173"/>
        <v>0</v>
      </c>
      <c r="N701" s="519">
        <f t="shared" si="174"/>
        <v>0</v>
      </c>
      <c r="O701" s="519">
        <f t="shared" si="175"/>
        <v>0</v>
      </c>
      <c r="P701" s="506"/>
      <c r="Q701" s="494"/>
      <c r="R701" s="412" t="str">
        <f t="shared" si="176"/>
        <v/>
      </c>
      <c r="S701" s="412" t="str">
        <f t="shared" si="163"/>
        <v/>
      </c>
      <c r="T701" s="427"/>
      <c r="U701" s="429"/>
      <c r="W701" s="6">
        <f>VLOOKUP(A701,'[3]Cartilha Global'!$A:$A,1,FALSE)</f>
        <v>100246</v>
      </c>
    </row>
    <row r="702" spans="1:23" ht="34.5" hidden="1" thickBot="1" x14ac:dyDescent="0.25">
      <c r="A702" s="522">
        <v>100247</v>
      </c>
      <c r="B702" s="512" t="s">
        <v>3144</v>
      </c>
      <c r="C702" s="513" t="s">
        <v>3640</v>
      </c>
      <c r="D702" s="498" t="s">
        <v>6932</v>
      </c>
      <c r="E702" s="499">
        <v>3.39</v>
      </c>
      <c r="F702" s="500">
        <f t="shared" si="170"/>
        <v>4.2</v>
      </c>
      <c r="G702" s="527"/>
      <c r="H702" s="518"/>
      <c r="I702" s="517">
        <f t="shared" si="171"/>
        <v>0</v>
      </c>
      <c r="J702" s="517">
        <f t="shared" si="172"/>
        <v>0</v>
      </c>
      <c r="K702" s="504"/>
      <c r="L702" s="518">
        <f t="shared" si="173"/>
        <v>0</v>
      </c>
      <c r="M702" s="518">
        <f t="shared" si="173"/>
        <v>0</v>
      </c>
      <c r="N702" s="519">
        <f t="shared" si="174"/>
        <v>0</v>
      </c>
      <c r="O702" s="519">
        <f t="shared" si="175"/>
        <v>0</v>
      </c>
      <c r="P702" s="506"/>
      <c r="Q702" s="494"/>
      <c r="R702" s="412" t="str">
        <f t="shared" si="176"/>
        <v/>
      </c>
      <c r="S702" s="412" t="str">
        <f t="shared" si="163"/>
        <v/>
      </c>
      <c r="T702" s="427"/>
      <c r="U702" s="429"/>
      <c r="W702" s="6">
        <f>VLOOKUP(A702,'[3]Cartilha Global'!$A:$A,1,FALSE)</f>
        <v>100247</v>
      </c>
    </row>
    <row r="703" spans="1:23" ht="34.5" hidden="1" thickBot="1" x14ac:dyDescent="0.25">
      <c r="A703" s="522">
        <v>100248</v>
      </c>
      <c r="B703" s="512" t="s">
        <v>3144</v>
      </c>
      <c r="C703" s="513" t="s">
        <v>3641</v>
      </c>
      <c r="D703" s="498" t="s">
        <v>6932</v>
      </c>
      <c r="E703" s="499">
        <v>13.38</v>
      </c>
      <c r="F703" s="500">
        <f t="shared" si="170"/>
        <v>16.57</v>
      </c>
      <c r="G703" s="527"/>
      <c r="H703" s="518"/>
      <c r="I703" s="517">
        <f t="shared" si="171"/>
        <v>0</v>
      </c>
      <c r="J703" s="517">
        <f t="shared" si="172"/>
        <v>0</v>
      </c>
      <c r="K703" s="504"/>
      <c r="L703" s="518">
        <f t="shared" si="173"/>
        <v>0</v>
      </c>
      <c r="M703" s="518">
        <f t="shared" si="173"/>
        <v>0</v>
      </c>
      <c r="N703" s="519">
        <f t="shared" si="174"/>
        <v>0</v>
      </c>
      <c r="O703" s="519">
        <f t="shared" si="175"/>
        <v>0</v>
      </c>
      <c r="P703" s="506"/>
      <c r="Q703" s="494"/>
      <c r="R703" s="412" t="str">
        <f t="shared" si="176"/>
        <v/>
      </c>
      <c r="S703" s="412" t="str">
        <f t="shared" si="163"/>
        <v/>
      </c>
      <c r="T703" s="427"/>
      <c r="U703" s="429"/>
      <c r="W703" s="6">
        <f>VLOOKUP(A703,'[3]Cartilha Global'!$A:$A,1,FALSE)</f>
        <v>100248</v>
      </c>
    </row>
    <row r="704" spans="1:23" ht="23.25" hidden="1" thickBot="1" x14ac:dyDescent="0.25">
      <c r="A704" s="522">
        <v>100249</v>
      </c>
      <c r="B704" s="512" t="s">
        <v>3144</v>
      </c>
      <c r="C704" s="513" t="s">
        <v>3642</v>
      </c>
      <c r="D704" s="498" t="s">
        <v>6932</v>
      </c>
      <c r="E704" s="499">
        <v>2.71</v>
      </c>
      <c r="F704" s="500">
        <f t="shared" si="170"/>
        <v>3.36</v>
      </c>
      <c r="G704" s="527"/>
      <c r="H704" s="518"/>
      <c r="I704" s="517">
        <f t="shared" si="171"/>
        <v>0</v>
      </c>
      <c r="J704" s="517">
        <f t="shared" si="172"/>
        <v>0</v>
      </c>
      <c r="K704" s="504"/>
      <c r="L704" s="518">
        <f t="shared" si="173"/>
        <v>0</v>
      </c>
      <c r="M704" s="518">
        <f t="shared" si="173"/>
        <v>0</v>
      </c>
      <c r="N704" s="519">
        <f t="shared" si="174"/>
        <v>0</v>
      </c>
      <c r="O704" s="519">
        <f t="shared" si="175"/>
        <v>0</v>
      </c>
      <c r="P704" s="506"/>
      <c r="Q704" s="494"/>
      <c r="R704" s="412" t="str">
        <f t="shared" si="176"/>
        <v/>
      </c>
      <c r="S704" s="412" t="str">
        <f t="shared" si="163"/>
        <v/>
      </c>
      <c r="T704" s="427"/>
      <c r="U704" s="429"/>
      <c r="W704" s="6">
        <f>VLOOKUP(A704,'[3]Cartilha Global'!$A:$A,1,FALSE)</f>
        <v>100249</v>
      </c>
    </row>
    <row r="705" spans="1:23" ht="34.5" hidden="1" thickBot="1" x14ac:dyDescent="0.25">
      <c r="A705" s="522">
        <v>100250</v>
      </c>
      <c r="B705" s="512" t="s">
        <v>3144</v>
      </c>
      <c r="C705" s="513" t="s">
        <v>3643</v>
      </c>
      <c r="D705" s="498" t="s">
        <v>6932</v>
      </c>
      <c r="E705" s="499">
        <v>4.5199999999999996</v>
      </c>
      <c r="F705" s="500">
        <f t="shared" si="170"/>
        <v>5.6</v>
      </c>
      <c r="G705" s="527"/>
      <c r="H705" s="518"/>
      <c r="I705" s="517">
        <f t="shared" si="171"/>
        <v>0</v>
      </c>
      <c r="J705" s="517">
        <f t="shared" si="172"/>
        <v>0</v>
      </c>
      <c r="K705" s="504"/>
      <c r="L705" s="518">
        <f t="shared" si="173"/>
        <v>0</v>
      </c>
      <c r="M705" s="518">
        <f t="shared" si="173"/>
        <v>0</v>
      </c>
      <c r="N705" s="519">
        <f t="shared" si="174"/>
        <v>0</v>
      </c>
      <c r="O705" s="519">
        <f t="shared" si="175"/>
        <v>0</v>
      </c>
      <c r="P705" s="506"/>
      <c r="Q705" s="494"/>
      <c r="R705" s="412" t="str">
        <f t="shared" si="176"/>
        <v/>
      </c>
      <c r="S705" s="412" t="str">
        <f t="shared" si="163"/>
        <v/>
      </c>
      <c r="T705" s="427"/>
      <c r="U705" s="429"/>
      <c r="W705" s="6">
        <f>VLOOKUP(A705,'[3]Cartilha Global'!$A:$A,1,FALSE)</f>
        <v>100250</v>
      </c>
    </row>
    <row r="706" spans="1:23" ht="34.5" hidden="1" thickBot="1" x14ac:dyDescent="0.25">
      <c r="A706" s="522">
        <v>100251</v>
      </c>
      <c r="B706" s="512" t="s">
        <v>3144</v>
      </c>
      <c r="C706" s="513" t="s">
        <v>3644</v>
      </c>
      <c r="D706" s="498" t="s">
        <v>6932</v>
      </c>
      <c r="E706" s="499">
        <v>13.38</v>
      </c>
      <c r="F706" s="500">
        <f t="shared" si="170"/>
        <v>16.57</v>
      </c>
      <c r="G706" s="527"/>
      <c r="H706" s="518"/>
      <c r="I706" s="517">
        <f t="shared" si="171"/>
        <v>0</v>
      </c>
      <c r="J706" s="517">
        <f t="shared" si="172"/>
        <v>0</v>
      </c>
      <c r="K706" s="504"/>
      <c r="L706" s="518">
        <f t="shared" si="173"/>
        <v>0</v>
      </c>
      <c r="M706" s="518">
        <f t="shared" si="173"/>
        <v>0</v>
      </c>
      <c r="N706" s="519">
        <f t="shared" si="174"/>
        <v>0</v>
      </c>
      <c r="O706" s="519">
        <f t="shared" si="175"/>
        <v>0</v>
      </c>
      <c r="P706" s="506"/>
      <c r="Q706" s="494"/>
      <c r="R706" s="412" t="str">
        <f t="shared" si="176"/>
        <v/>
      </c>
      <c r="S706" s="412" t="str">
        <f t="shared" si="163"/>
        <v/>
      </c>
      <c r="T706" s="427"/>
      <c r="U706" s="429"/>
      <c r="W706" s="6">
        <f>VLOOKUP(A706,'[3]Cartilha Global'!$A:$A,1,FALSE)</f>
        <v>100251</v>
      </c>
    </row>
    <row r="707" spans="1:23" ht="34.5" hidden="1" thickBot="1" x14ac:dyDescent="0.25">
      <c r="A707" s="522">
        <v>100252</v>
      </c>
      <c r="B707" s="512" t="s">
        <v>3144</v>
      </c>
      <c r="C707" s="513" t="s">
        <v>3645</v>
      </c>
      <c r="D707" s="498" t="s">
        <v>6932</v>
      </c>
      <c r="E707" s="499">
        <v>20.07</v>
      </c>
      <c r="F707" s="500">
        <f t="shared" si="170"/>
        <v>24.85</v>
      </c>
      <c r="G707" s="527"/>
      <c r="H707" s="518"/>
      <c r="I707" s="517">
        <f t="shared" si="171"/>
        <v>0</v>
      </c>
      <c r="J707" s="517">
        <f t="shared" si="172"/>
        <v>0</v>
      </c>
      <c r="K707" s="504"/>
      <c r="L707" s="518">
        <f t="shared" si="173"/>
        <v>0</v>
      </c>
      <c r="M707" s="518">
        <f t="shared" si="173"/>
        <v>0</v>
      </c>
      <c r="N707" s="519">
        <f t="shared" si="174"/>
        <v>0</v>
      </c>
      <c r="O707" s="519">
        <f t="shared" si="175"/>
        <v>0</v>
      </c>
      <c r="P707" s="506"/>
      <c r="Q707" s="494"/>
      <c r="R707" s="412" t="str">
        <f t="shared" si="176"/>
        <v/>
      </c>
      <c r="S707" s="412" t="str">
        <f t="shared" si="163"/>
        <v/>
      </c>
      <c r="T707" s="427"/>
      <c r="U707" s="429"/>
      <c r="W707" s="6">
        <f>VLOOKUP(A707,'[3]Cartilha Global'!$A:$A,1,FALSE)</f>
        <v>100252</v>
      </c>
    </row>
    <row r="708" spans="1:23" ht="34.5" hidden="1" thickBot="1" x14ac:dyDescent="0.25">
      <c r="A708" s="522">
        <v>100253</v>
      </c>
      <c r="B708" s="512" t="s">
        <v>3144</v>
      </c>
      <c r="C708" s="513" t="s">
        <v>3646</v>
      </c>
      <c r="D708" s="498" t="s">
        <v>6932</v>
      </c>
      <c r="E708" s="499">
        <v>26.76</v>
      </c>
      <c r="F708" s="500">
        <f t="shared" si="170"/>
        <v>33.14</v>
      </c>
      <c r="G708" s="527"/>
      <c r="H708" s="518"/>
      <c r="I708" s="517">
        <f t="shared" si="171"/>
        <v>0</v>
      </c>
      <c r="J708" s="517">
        <f t="shared" si="172"/>
        <v>0</v>
      </c>
      <c r="K708" s="504"/>
      <c r="L708" s="518">
        <f t="shared" si="173"/>
        <v>0</v>
      </c>
      <c r="M708" s="518">
        <f t="shared" si="173"/>
        <v>0</v>
      </c>
      <c r="N708" s="519">
        <f t="shared" si="174"/>
        <v>0</v>
      </c>
      <c r="O708" s="519">
        <f t="shared" si="175"/>
        <v>0</v>
      </c>
      <c r="P708" s="506"/>
      <c r="Q708" s="494"/>
      <c r="R708" s="412" t="str">
        <f t="shared" si="176"/>
        <v/>
      </c>
      <c r="S708" s="412" t="str">
        <f t="shared" si="163"/>
        <v/>
      </c>
      <c r="T708" s="427"/>
      <c r="U708" s="429"/>
      <c r="W708" s="6">
        <f>VLOOKUP(A708,'[3]Cartilha Global'!$A:$A,1,FALSE)</f>
        <v>100253</v>
      </c>
    </row>
    <row r="709" spans="1:23" ht="34.5" hidden="1" thickBot="1" x14ac:dyDescent="0.25">
      <c r="A709" s="522">
        <v>100254</v>
      </c>
      <c r="B709" s="512" t="s">
        <v>3144</v>
      </c>
      <c r="C709" s="513" t="s">
        <v>3647</v>
      </c>
      <c r="D709" s="498" t="s">
        <v>6932</v>
      </c>
      <c r="E709" s="499">
        <v>40.14</v>
      </c>
      <c r="F709" s="500">
        <f t="shared" si="170"/>
        <v>49.71</v>
      </c>
      <c r="G709" s="527"/>
      <c r="H709" s="518"/>
      <c r="I709" s="517">
        <f t="shared" si="171"/>
        <v>0</v>
      </c>
      <c r="J709" s="517">
        <f t="shared" si="172"/>
        <v>0</v>
      </c>
      <c r="K709" s="504"/>
      <c r="L709" s="518">
        <f t="shared" si="173"/>
        <v>0</v>
      </c>
      <c r="M709" s="518">
        <f t="shared" si="173"/>
        <v>0</v>
      </c>
      <c r="N709" s="519">
        <f t="shared" si="174"/>
        <v>0</v>
      </c>
      <c r="O709" s="519">
        <f t="shared" si="175"/>
        <v>0</v>
      </c>
      <c r="P709" s="506"/>
      <c r="Q709" s="494"/>
      <c r="R709" s="412" t="str">
        <f t="shared" si="176"/>
        <v/>
      </c>
      <c r="S709" s="412" t="str">
        <f t="shared" si="163"/>
        <v/>
      </c>
      <c r="T709" s="427"/>
      <c r="U709" s="429"/>
      <c r="W709" s="6">
        <f>VLOOKUP(A709,'[3]Cartilha Global'!$A:$A,1,FALSE)</f>
        <v>100254</v>
      </c>
    </row>
    <row r="710" spans="1:23" ht="23.25" hidden="1" thickBot="1" x14ac:dyDescent="0.25">
      <c r="A710" s="522">
        <v>100278</v>
      </c>
      <c r="B710" s="512" t="s">
        <v>3144</v>
      </c>
      <c r="C710" s="513" t="s">
        <v>3648</v>
      </c>
      <c r="D710" s="498" t="s">
        <v>6933</v>
      </c>
      <c r="E710" s="499">
        <v>40.75</v>
      </c>
      <c r="F710" s="500">
        <f t="shared" si="170"/>
        <v>50.46</v>
      </c>
      <c r="G710" s="527"/>
      <c r="H710" s="518"/>
      <c r="I710" s="517">
        <f t="shared" si="171"/>
        <v>0</v>
      </c>
      <c r="J710" s="517">
        <f t="shared" si="172"/>
        <v>0</v>
      </c>
      <c r="K710" s="504"/>
      <c r="L710" s="518">
        <f t="shared" si="173"/>
        <v>0</v>
      </c>
      <c r="M710" s="518">
        <f t="shared" si="173"/>
        <v>0</v>
      </c>
      <c r="N710" s="519">
        <f t="shared" si="174"/>
        <v>0</v>
      </c>
      <c r="O710" s="519">
        <f t="shared" si="175"/>
        <v>0</v>
      </c>
      <c r="P710" s="506"/>
      <c r="Q710" s="494"/>
      <c r="R710" s="412" t="str">
        <f t="shared" si="176"/>
        <v/>
      </c>
      <c r="S710" s="412" t="str">
        <f t="shared" si="163"/>
        <v/>
      </c>
      <c r="T710" s="427"/>
      <c r="U710" s="429"/>
      <c r="W710" s="6">
        <f>VLOOKUP(A710,'[3]Cartilha Global'!$A:$A,1,FALSE)</f>
        <v>100278</v>
      </c>
    </row>
    <row r="711" spans="1:23" ht="23.25" hidden="1" thickBot="1" x14ac:dyDescent="0.25">
      <c r="A711" s="522">
        <v>100282</v>
      </c>
      <c r="B711" s="512" t="s">
        <v>3144</v>
      </c>
      <c r="C711" s="513" t="s">
        <v>3649</v>
      </c>
      <c r="D711" s="498" t="s">
        <v>6930</v>
      </c>
      <c r="E711" s="499">
        <v>159.57</v>
      </c>
      <c r="F711" s="500">
        <f t="shared" si="170"/>
        <v>197.61</v>
      </c>
      <c r="G711" s="527"/>
      <c r="H711" s="518"/>
      <c r="I711" s="517">
        <f t="shared" si="171"/>
        <v>0</v>
      </c>
      <c r="J711" s="517">
        <f t="shared" si="172"/>
        <v>0</v>
      </c>
      <c r="K711" s="504"/>
      <c r="L711" s="518">
        <f t="shared" si="173"/>
        <v>0</v>
      </c>
      <c r="M711" s="518">
        <f t="shared" si="173"/>
        <v>0</v>
      </c>
      <c r="N711" s="519">
        <f t="shared" si="174"/>
        <v>0</v>
      </c>
      <c r="O711" s="519">
        <f t="shared" si="175"/>
        <v>0</v>
      </c>
      <c r="P711" s="506"/>
      <c r="Q711" s="494"/>
      <c r="R711" s="412" t="str">
        <f t="shared" si="176"/>
        <v/>
      </c>
      <c r="S711" s="412" t="str">
        <f t="shared" si="163"/>
        <v/>
      </c>
      <c r="T711" s="427"/>
      <c r="U711" s="429"/>
      <c r="W711" s="6">
        <f>VLOOKUP(A711,'[3]Cartilha Global'!$A:$A,1,FALSE)</f>
        <v>100282</v>
      </c>
    </row>
    <row r="712" spans="1:23" ht="12" hidden="1" thickBot="1" x14ac:dyDescent="0.25">
      <c r="A712" s="522">
        <v>100285</v>
      </c>
      <c r="B712" s="512" t="s">
        <v>3144</v>
      </c>
      <c r="C712" s="513" t="s">
        <v>3650</v>
      </c>
      <c r="D712" s="498" t="s">
        <v>6932</v>
      </c>
      <c r="E712" s="499">
        <v>42.87</v>
      </c>
      <c r="F712" s="500">
        <f t="shared" si="170"/>
        <v>53.09</v>
      </c>
      <c r="G712" s="527"/>
      <c r="H712" s="518"/>
      <c r="I712" s="517">
        <f t="shared" si="171"/>
        <v>0</v>
      </c>
      <c r="J712" s="517">
        <f t="shared" si="172"/>
        <v>0</v>
      </c>
      <c r="K712" s="504"/>
      <c r="L712" s="518">
        <f t="shared" si="173"/>
        <v>0</v>
      </c>
      <c r="M712" s="518">
        <f t="shared" si="173"/>
        <v>0</v>
      </c>
      <c r="N712" s="519">
        <f t="shared" si="174"/>
        <v>0</v>
      </c>
      <c r="O712" s="519">
        <f t="shared" si="175"/>
        <v>0</v>
      </c>
      <c r="P712" s="506"/>
      <c r="Q712" s="494"/>
      <c r="R712" s="412" t="str">
        <f t="shared" si="176"/>
        <v/>
      </c>
      <c r="S712" s="412" t="str">
        <f t="shared" si="163"/>
        <v/>
      </c>
      <c r="T712" s="427"/>
      <c r="U712" s="429"/>
      <c r="W712" s="6">
        <f>VLOOKUP(A712,'[3]Cartilha Global'!$A:$A,1,FALSE)</f>
        <v>100285</v>
      </c>
    </row>
    <row r="713" spans="1:23" ht="23.25" hidden="1" thickBot="1" x14ac:dyDescent="0.25">
      <c r="A713" s="522">
        <v>100287</v>
      </c>
      <c r="B713" s="512" t="s">
        <v>3144</v>
      </c>
      <c r="C713" s="513" t="s">
        <v>3651</v>
      </c>
      <c r="D713" s="498" t="s">
        <v>6932</v>
      </c>
      <c r="E713" s="499">
        <v>13.38</v>
      </c>
      <c r="F713" s="500">
        <f t="shared" si="170"/>
        <v>16.57</v>
      </c>
      <c r="G713" s="527"/>
      <c r="H713" s="518"/>
      <c r="I713" s="517">
        <f t="shared" si="171"/>
        <v>0</v>
      </c>
      <c r="J713" s="517">
        <f t="shared" si="172"/>
        <v>0</v>
      </c>
      <c r="K713" s="504"/>
      <c r="L713" s="518">
        <f t="shared" si="173"/>
        <v>0</v>
      </c>
      <c r="M713" s="518">
        <f t="shared" si="173"/>
        <v>0</v>
      </c>
      <c r="N713" s="519">
        <f t="shared" si="174"/>
        <v>0</v>
      </c>
      <c r="O713" s="519">
        <f t="shared" si="175"/>
        <v>0</v>
      </c>
      <c r="P713" s="506"/>
      <c r="Q713" s="494"/>
      <c r="R713" s="412" t="str">
        <f t="shared" si="176"/>
        <v/>
      </c>
      <c r="S713" s="412" t="str">
        <f t="shared" si="163"/>
        <v/>
      </c>
      <c r="T713" s="427"/>
      <c r="U713" s="429"/>
      <c r="W713" s="6">
        <f>VLOOKUP(A713,'[3]Cartilha Global'!$A:$A,1,FALSE)</f>
        <v>100287</v>
      </c>
    </row>
    <row r="714" spans="1:23" ht="12" hidden="1" thickBot="1" x14ac:dyDescent="0.25">
      <c r="A714" s="522" t="s">
        <v>2031</v>
      </c>
      <c r="B714" s="512"/>
      <c r="C714" s="513" t="s">
        <v>627</v>
      </c>
      <c r="D714" s="498">
        <v>0</v>
      </c>
      <c r="E714" s="499"/>
      <c r="F714" s="500">
        <f t="shared" si="170"/>
        <v>0</v>
      </c>
      <c r="G714" s="549"/>
      <c r="H714" s="550"/>
      <c r="I714" s="551"/>
      <c r="J714" s="552"/>
      <c r="K714" s="504"/>
      <c r="L714" s="553"/>
      <c r="M714" s="554"/>
      <c r="N714" s="551"/>
      <c r="O714" s="552"/>
      <c r="P714" s="506"/>
      <c r="Q714" s="494" t="str">
        <f>IF(OR(SUM(J715:J721)&gt;0,SUM(O715:O721)&gt;0),"xx","")</f>
        <v/>
      </c>
      <c r="R714" s="412" t="str">
        <f t="shared" si="176"/>
        <v/>
      </c>
      <c r="S714" s="412" t="str">
        <f t="shared" si="163"/>
        <v/>
      </c>
      <c r="T714" s="427"/>
      <c r="U714" s="429"/>
      <c r="W714" s="6" t="str">
        <f>VLOOKUP(A714,'[3]Cartilha Global'!$A:$A,1,FALSE)</f>
        <v>2.2.5</v>
      </c>
    </row>
    <row r="715" spans="1:23" ht="23.25" hidden="1" thickBot="1" x14ac:dyDescent="0.25">
      <c r="A715" s="522">
        <v>100217</v>
      </c>
      <c r="B715" s="512" t="s">
        <v>3144</v>
      </c>
      <c r="C715" s="513" t="s">
        <v>3586</v>
      </c>
      <c r="D715" s="498" t="s">
        <v>6933</v>
      </c>
      <c r="E715" s="499">
        <v>2.92</v>
      </c>
      <c r="F715" s="500">
        <f t="shared" si="170"/>
        <v>3.62</v>
      </c>
      <c r="G715" s="527"/>
      <c r="H715" s="518"/>
      <c r="I715" s="517">
        <f t="shared" ref="I715:I721" si="177">IF(ISBLANK(E715),0,ROUND(F715*G715,2))</f>
        <v>0</v>
      </c>
      <c r="J715" s="517">
        <f t="shared" ref="J715:J721" si="178">IF(ISBLANK(G715),0,ROUND(G715*H715,2))</f>
        <v>0</v>
      </c>
      <c r="K715" s="504"/>
      <c r="L715" s="518">
        <f t="shared" ref="L715:M721" si="179">G715</f>
        <v>0</v>
      </c>
      <c r="M715" s="518">
        <f t="shared" si="179"/>
        <v>0</v>
      </c>
      <c r="N715" s="519">
        <f t="shared" ref="N715:N721" si="180">IF(ISBLANK(E715),0,ROUND(F715*L715,2))</f>
        <v>0</v>
      </c>
      <c r="O715" s="519">
        <f t="shared" ref="O715:O721" si="181">IF(ISBLANK(L715),0,ROUND(L715*M715,2))</f>
        <v>0</v>
      </c>
      <c r="P715" s="506"/>
      <c r="Q715" s="494"/>
      <c r="R715" s="412" t="str">
        <f t="shared" si="176"/>
        <v/>
      </c>
      <c r="S715" s="412" t="str">
        <f t="shared" si="163"/>
        <v/>
      </c>
      <c r="T715" s="427"/>
      <c r="U715" s="429"/>
      <c r="W715" s="6">
        <f>VLOOKUP(A715,'[3]Cartilha Global'!$A:$A,1,FALSE)</f>
        <v>100217</v>
      </c>
    </row>
    <row r="716" spans="1:23" ht="23.25" hidden="1" thickBot="1" x14ac:dyDescent="0.25">
      <c r="A716" s="522">
        <v>100218</v>
      </c>
      <c r="B716" s="512" t="s">
        <v>3144</v>
      </c>
      <c r="C716" s="513" t="s">
        <v>3587</v>
      </c>
      <c r="D716" s="498" t="s">
        <v>6933</v>
      </c>
      <c r="E716" s="499">
        <v>1.99</v>
      </c>
      <c r="F716" s="500">
        <f t="shared" si="170"/>
        <v>2.46</v>
      </c>
      <c r="G716" s="527"/>
      <c r="H716" s="518"/>
      <c r="I716" s="517">
        <f t="shared" si="177"/>
        <v>0</v>
      </c>
      <c r="J716" s="517">
        <f t="shared" si="178"/>
        <v>0</v>
      </c>
      <c r="K716" s="504"/>
      <c r="L716" s="518">
        <f t="shared" si="179"/>
        <v>0</v>
      </c>
      <c r="M716" s="518">
        <f t="shared" si="179"/>
        <v>0</v>
      </c>
      <c r="N716" s="519">
        <f t="shared" si="180"/>
        <v>0</v>
      </c>
      <c r="O716" s="519">
        <f t="shared" si="181"/>
        <v>0</v>
      </c>
      <c r="P716" s="506"/>
      <c r="Q716" s="494"/>
      <c r="R716" s="412" t="str">
        <f t="shared" si="176"/>
        <v/>
      </c>
      <c r="S716" s="412" t="str">
        <f t="shared" si="163"/>
        <v/>
      </c>
      <c r="T716" s="427"/>
      <c r="U716" s="429"/>
      <c r="W716" s="6">
        <f>VLOOKUP(A716,'[3]Cartilha Global'!$A:$A,1,FALSE)</f>
        <v>100218</v>
      </c>
    </row>
    <row r="717" spans="1:23" ht="23.25" hidden="1" thickBot="1" x14ac:dyDescent="0.25">
      <c r="A717" s="522">
        <v>100219</v>
      </c>
      <c r="B717" s="512" t="s">
        <v>3144</v>
      </c>
      <c r="C717" s="513" t="s">
        <v>3588</v>
      </c>
      <c r="D717" s="498" t="s">
        <v>6933</v>
      </c>
      <c r="E717" s="499">
        <v>0.44</v>
      </c>
      <c r="F717" s="500">
        <f t="shared" si="170"/>
        <v>0.54</v>
      </c>
      <c r="G717" s="527"/>
      <c r="H717" s="518"/>
      <c r="I717" s="517">
        <f t="shared" si="177"/>
        <v>0</v>
      </c>
      <c r="J717" s="517">
        <f t="shared" si="178"/>
        <v>0</v>
      </c>
      <c r="K717" s="504"/>
      <c r="L717" s="518">
        <f t="shared" si="179"/>
        <v>0</v>
      </c>
      <c r="M717" s="518">
        <f t="shared" si="179"/>
        <v>0</v>
      </c>
      <c r="N717" s="519">
        <f t="shared" si="180"/>
        <v>0</v>
      </c>
      <c r="O717" s="519">
        <f t="shared" si="181"/>
        <v>0</v>
      </c>
      <c r="P717" s="506"/>
      <c r="Q717" s="494"/>
      <c r="R717" s="412" t="str">
        <f t="shared" si="176"/>
        <v/>
      </c>
      <c r="S717" s="412" t="str">
        <f t="shared" si="163"/>
        <v/>
      </c>
      <c r="T717" s="427"/>
      <c r="U717" s="429"/>
      <c r="W717" s="6">
        <f>VLOOKUP(A717,'[3]Cartilha Global'!$A:$A,1,FALSE)</f>
        <v>100219</v>
      </c>
    </row>
    <row r="718" spans="1:23" ht="23.25" hidden="1" thickBot="1" x14ac:dyDescent="0.25">
      <c r="A718" s="522">
        <v>100224</v>
      </c>
      <c r="B718" s="512" t="s">
        <v>3144</v>
      </c>
      <c r="C718" s="513" t="s">
        <v>3589</v>
      </c>
      <c r="D718" s="498" t="s">
        <v>6930</v>
      </c>
      <c r="E718" s="499">
        <v>2.92</v>
      </c>
      <c r="F718" s="500">
        <f t="shared" si="170"/>
        <v>3.62</v>
      </c>
      <c r="G718" s="527"/>
      <c r="H718" s="518"/>
      <c r="I718" s="517">
        <f t="shared" si="177"/>
        <v>0</v>
      </c>
      <c r="J718" s="517">
        <f t="shared" si="178"/>
        <v>0</v>
      </c>
      <c r="K718" s="504"/>
      <c r="L718" s="518">
        <f t="shared" si="179"/>
        <v>0</v>
      </c>
      <c r="M718" s="518">
        <f t="shared" si="179"/>
        <v>0</v>
      </c>
      <c r="N718" s="519">
        <f t="shared" si="180"/>
        <v>0</v>
      </c>
      <c r="O718" s="519">
        <f t="shared" si="181"/>
        <v>0</v>
      </c>
      <c r="P718" s="506"/>
      <c r="Q718" s="494"/>
      <c r="R718" s="412" t="str">
        <f t="shared" si="176"/>
        <v/>
      </c>
      <c r="S718" s="412" t="str">
        <f t="shared" si="163"/>
        <v/>
      </c>
      <c r="T718" s="427"/>
      <c r="U718" s="429"/>
      <c r="W718" s="6">
        <f>VLOOKUP(A718,'[3]Cartilha Global'!$A:$A,1,FALSE)</f>
        <v>100224</v>
      </c>
    </row>
    <row r="719" spans="1:23" ht="23.25" hidden="1" thickBot="1" x14ac:dyDescent="0.25">
      <c r="A719" s="522">
        <v>100228</v>
      </c>
      <c r="B719" s="512" t="s">
        <v>3144</v>
      </c>
      <c r="C719" s="513" t="s">
        <v>3590</v>
      </c>
      <c r="D719" s="498" t="s">
        <v>6934</v>
      </c>
      <c r="E719" s="499">
        <v>0.28000000000000003</v>
      </c>
      <c r="F719" s="500">
        <f t="shared" si="170"/>
        <v>0.35</v>
      </c>
      <c r="G719" s="527"/>
      <c r="H719" s="518"/>
      <c r="I719" s="517">
        <f t="shared" si="177"/>
        <v>0</v>
      </c>
      <c r="J719" s="517">
        <f t="shared" si="178"/>
        <v>0</v>
      </c>
      <c r="K719" s="504"/>
      <c r="L719" s="518">
        <f t="shared" si="179"/>
        <v>0</v>
      </c>
      <c r="M719" s="518">
        <f t="shared" si="179"/>
        <v>0</v>
      </c>
      <c r="N719" s="519">
        <f t="shared" si="180"/>
        <v>0</v>
      </c>
      <c r="O719" s="519">
        <f t="shared" si="181"/>
        <v>0</v>
      </c>
      <c r="P719" s="506"/>
      <c r="Q719" s="494"/>
      <c r="R719" s="412" t="str">
        <f t="shared" si="176"/>
        <v/>
      </c>
      <c r="S719" s="412" t="str">
        <f t="shared" si="163"/>
        <v/>
      </c>
      <c r="T719" s="427"/>
      <c r="U719" s="429"/>
      <c r="W719" s="6">
        <f>VLOOKUP(A719,'[3]Cartilha Global'!$A:$A,1,FALSE)</f>
        <v>100228</v>
      </c>
    </row>
    <row r="720" spans="1:23" ht="34.5" hidden="1" thickBot="1" x14ac:dyDescent="0.25">
      <c r="A720" s="522">
        <v>100277</v>
      </c>
      <c r="B720" s="512" t="s">
        <v>3144</v>
      </c>
      <c r="C720" s="513" t="s">
        <v>3591</v>
      </c>
      <c r="D720" s="498" t="s">
        <v>6930</v>
      </c>
      <c r="E720" s="499">
        <v>1.86</v>
      </c>
      <c r="F720" s="500">
        <f t="shared" si="170"/>
        <v>2.2999999999999998</v>
      </c>
      <c r="G720" s="527"/>
      <c r="H720" s="518"/>
      <c r="I720" s="517">
        <f t="shared" si="177"/>
        <v>0</v>
      </c>
      <c r="J720" s="517">
        <f t="shared" si="178"/>
        <v>0</v>
      </c>
      <c r="K720" s="504"/>
      <c r="L720" s="518">
        <f t="shared" si="179"/>
        <v>0</v>
      </c>
      <c r="M720" s="518">
        <f t="shared" si="179"/>
        <v>0</v>
      </c>
      <c r="N720" s="519">
        <f t="shared" si="180"/>
        <v>0</v>
      </c>
      <c r="O720" s="519">
        <f t="shared" si="181"/>
        <v>0</v>
      </c>
      <c r="P720" s="506"/>
      <c r="Q720" s="494"/>
      <c r="R720" s="412" t="str">
        <f t="shared" si="176"/>
        <v/>
      </c>
      <c r="S720" s="412" t="str">
        <f t="shared" si="163"/>
        <v/>
      </c>
      <c r="T720" s="427"/>
      <c r="U720" s="429"/>
      <c r="W720" s="6">
        <f>VLOOKUP(A720,'[3]Cartilha Global'!$A:$A,1,FALSE)</f>
        <v>100277</v>
      </c>
    </row>
    <row r="721" spans="1:23" ht="23.25" hidden="1" thickBot="1" x14ac:dyDescent="0.25">
      <c r="A721" s="522">
        <v>100281</v>
      </c>
      <c r="B721" s="512" t="s">
        <v>3144</v>
      </c>
      <c r="C721" s="513" t="s">
        <v>3592</v>
      </c>
      <c r="D721" s="498" t="s">
        <v>6933</v>
      </c>
      <c r="E721" s="499">
        <v>3.58</v>
      </c>
      <c r="F721" s="500">
        <f t="shared" si="170"/>
        <v>4.43</v>
      </c>
      <c r="G721" s="527"/>
      <c r="H721" s="518"/>
      <c r="I721" s="517">
        <f t="shared" si="177"/>
        <v>0</v>
      </c>
      <c r="J721" s="517">
        <f t="shared" si="178"/>
        <v>0</v>
      </c>
      <c r="K721" s="504"/>
      <c r="L721" s="518">
        <f t="shared" si="179"/>
        <v>0</v>
      </c>
      <c r="M721" s="518">
        <f t="shared" si="179"/>
        <v>0</v>
      </c>
      <c r="N721" s="519">
        <f t="shared" si="180"/>
        <v>0</v>
      </c>
      <c r="O721" s="519">
        <f t="shared" si="181"/>
        <v>0</v>
      </c>
      <c r="P721" s="506"/>
      <c r="Q721" s="494"/>
      <c r="R721" s="412" t="str">
        <f t="shared" si="176"/>
        <v/>
      </c>
      <c r="S721" s="412" t="str">
        <f t="shared" si="163"/>
        <v/>
      </c>
      <c r="T721" s="427"/>
      <c r="U721" s="429"/>
      <c r="W721" s="6">
        <f>VLOOKUP(A721,'[3]Cartilha Global'!$A:$A,1,FALSE)</f>
        <v>100281</v>
      </c>
    </row>
    <row r="722" spans="1:23" ht="12" hidden="1" thickBot="1" x14ac:dyDescent="0.25">
      <c r="A722" s="522" t="s">
        <v>5834</v>
      </c>
      <c r="B722" s="512"/>
      <c r="C722" s="513" t="s">
        <v>5835</v>
      </c>
      <c r="D722" s="498">
        <v>0</v>
      </c>
      <c r="E722" s="499"/>
      <c r="F722" s="500">
        <f t="shared" si="170"/>
        <v>0</v>
      </c>
      <c r="G722" s="549"/>
      <c r="H722" s="550"/>
      <c r="I722" s="551"/>
      <c r="J722" s="552"/>
      <c r="K722" s="504"/>
      <c r="L722" s="553"/>
      <c r="M722" s="554"/>
      <c r="N722" s="551"/>
      <c r="O722" s="552"/>
      <c r="P722" s="506"/>
      <c r="Q722" s="494" t="str">
        <f>IF(OR(SUM(J722)&gt;0,SUM(O722)&gt;0),"xx","")</f>
        <v/>
      </c>
      <c r="R722" s="412" t="str">
        <f t="shared" si="176"/>
        <v/>
      </c>
      <c r="S722" s="412" t="str">
        <f t="shared" si="163"/>
        <v/>
      </c>
      <c r="T722" s="427"/>
      <c r="U722" s="429"/>
      <c r="W722" s="6" t="e">
        <f>VLOOKUP(A722,'[3]Cartilha Global'!$A:$A,1,FALSE)</f>
        <v>#N/A</v>
      </c>
    </row>
    <row r="723" spans="1:23" ht="12" hidden="1" thickBot="1" x14ac:dyDescent="0.25">
      <c r="A723" s="522" t="s">
        <v>2032</v>
      </c>
      <c r="B723" s="512"/>
      <c r="C723" s="513" t="s">
        <v>267</v>
      </c>
      <c r="D723" s="498">
        <v>0</v>
      </c>
      <c r="E723" s="499"/>
      <c r="F723" s="500">
        <f t="shared" si="170"/>
        <v>0</v>
      </c>
      <c r="G723" s="549"/>
      <c r="H723" s="550"/>
      <c r="I723" s="551"/>
      <c r="J723" s="552"/>
      <c r="K723" s="504"/>
      <c r="L723" s="553"/>
      <c r="M723" s="554"/>
      <c r="N723" s="551"/>
      <c r="O723" s="552"/>
      <c r="P723" s="506"/>
      <c r="Q723" s="494" t="str">
        <f>IF(OR(SUM(J724:J725)&gt;0,SUM(O724:O725)&gt;0),"xx","")</f>
        <v/>
      </c>
      <c r="R723" s="412" t="str">
        <f t="shared" si="176"/>
        <v/>
      </c>
      <c r="S723" s="412" t="str">
        <f t="shared" si="163"/>
        <v/>
      </c>
      <c r="T723" s="427"/>
      <c r="U723" s="429"/>
      <c r="W723" s="6" t="str">
        <f>VLOOKUP(A723,'[3]Cartilha Global'!$A:$A,1,FALSE)</f>
        <v>2.2.8</v>
      </c>
    </row>
    <row r="724" spans="1:23" ht="23.25" hidden="1" thickBot="1" x14ac:dyDescent="0.25">
      <c r="A724" s="522">
        <v>100208</v>
      </c>
      <c r="B724" s="512" t="s">
        <v>3144</v>
      </c>
      <c r="C724" s="513" t="s">
        <v>3609</v>
      </c>
      <c r="D724" s="498" t="s">
        <v>6933</v>
      </c>
      <c r="E724" s="499">
        <v>19.760000000000002</v>
      </c>
      <c r="F724" s="500">
        <f t="shared" si="170"/>
        <v>24.47</v>
      </c>
      <c r="G724" s="527"/>
      <c r="H724" s="518"/>
      <c r="I724" s="517">
        <f>IF(ISBLANK(E724),0,ROUND(F724*G724,2))</f>
        <v>0</v>
      </c>
      <c r="J724" s="517">
        <f>IF(ISBLANK(G724),0,ROUND(G724*H724,2))</f>
        <v>0</v>
      </c>
      <c r="K724" s="504"/>
      <c r="L724" s="518">
        <f>G724</f>
        <v>0</v>
      </c>
      <c r="M724" s="518">
        <f>H724</f>
        <v>0</v>
      </c>
      <c r="N724" s="519">
        <f>IF(ISBLANK(E724),0,ROUND(F724*L724,2))</f>
        <v>0</v>
      </c>
      <c r="O724" s="519">
        <f>IF(ISBLANK(L724),0,ROUND(L724*M724,2))</f>
        <v>0</v>
      </c>
      <c r="P724" s="506"/>
      <c r="Q724" s="494"/>
      <c r="R724" s="412" t="str">
        <f t="shared" si="176"/>
        <v/>
      </c>
      <c r="S724" s="412" t="str">
        <f t="shared" si="163"/>
        <v/>
      </c>
      <c r="T724" s="427"/>
      <c r="U724" s="429"/>
      <c r="W724" s="6">
        <f>VLOOKUP(A724,'[3]Cartilha Global'!$A:$A,1,FALSE)</f>
        <v>100208</v>
      </c>
    </row>
    <row r="725" spans="1:23" ht="23.25" hidden="1" thickBot="1" x14ac:dyDescent="0.25">
      <c r="A725" s="522">
        <v>100209</v>
      </c>
      <c r="B725" s="512" t="s">
        <v>3144</v>
      </c>
      <c r="C725" s="513" t="s">
        <v>3610</v>
      </c>
      <c r="D725" s="498" t="s">
        <v>6933</v>
      </c>
      <c r="E725" s="499">
        <v>9.8800000000000008</v>
      </c>
      <c r="F725" s="500">
        <f t="shared" si="170"/>
        <v>12.24</v>
      </c>
      <c r="G725" s="527"/>
      <c r="H725" s="518"/>
      <c r="I725" s="517">
        <f>IF(ISBLANK(E725),0,ROUND(F725*G725,2))</f>
        <v>0</v>
      </c>
      <c r="J725" s="517">
        <f>IF(ISBLANK(G725),0,ROUND(G725*H725,2))</f>
        <v>0</v>
      </c>
      <c r="K725" s="504"/>
      <c r="L725" s="518">
        <f>G725</f>
        <v>0</v>
      </c>
      <c r="M725" s="518">
        <f>H725</f>
        <v>0</v>
      </c>
      <c r="N725" s="519">
        <f>IF(ISBLANK(E725),0,ROUND(F725*L725,2))</f>
        <v>0</v>
      </c>
      <c r="O725" s="519">
        <f>IF(ISBLANK(L725),0,ROUND(L725*M725,2))</f>
        <v>0</v>
      </c>
      <c r="P725" s="506"/>
      <c r="Q725" s="494"/>
      <c r="R725" s="412" t="str">
        <f t="shared" si="176"/>
        <v/>
      </c>
      <c r="S725" s="412" t="str">
        <f t="shared" si="163"/>
        <v/>
      </c>
      <c r="T725" s="427"/>
      <c r="U725" s="429"/>
      <c r="W725" s="6">
        <f>VLOOKUP(A725,'[3]Cartilha Global'!$A:$A,1,FALSE)</f>
        <v>100209</v>
      </c>
    </row>
    <row r="726" spans="1:23" ht="12" hidden="1" thickBot="1" x14ac:dyDescent="0.25">
      <c r="A726" s="522" t="s">
        <v>5836</v>
      </c>
      <c r="B726" s="512"/>
      <c r="C726" s="513" t="s">
        <v>5837</v>
      </c>
      <c r="D726" s="498">
        <v>0</v>
      </c>
      <c r="E726" s="499"/>
      <c r="F726" s="500">
        <f t="shared" si="170"/>
        <v>0</v>
      </c>
      <c r="G726" s="549"/>
      <c r="H726" s="550"/>
      <c r="I726" s="551"/>
      <c r="J726" s="552"/>
      <c r="K726" s="504"/>
      <c r="L726" s="553"/>
      <c r="M726" s="554"/>
      <c r="N726" s="551"/>
      <c r="O726" s="552"/>
      <c r="P726" s="506"/>
      <c r="Q726" s="494" t="str">
        <f>IF(OR(SUM(J726)&gt;0,SUM(O726)&gt;0),"xx","")</f>
        <v/>
      </c>
      <c r="R726" s="412" t="str">
        <f t="shared" si="176"/>
        <v/>
      </c>
      <c r="S726" s="412" t="str">
        <f t="shared" si="163"/>
        <v/>
      </c>
      <c r="T726" s="427"/>
      <c r="U726" s="429"/>
      <c r="W726" s="6" t="e">
        <f>VLOOKUP(A726,'[3]Cartilha Global'!$A:$A,1,FALSE)</f>
        <v>#N/A</v>
      </c>
    </row>
    <row r="727" spans="1:23" ht="12" hidden="1" thickBot="1" x14ac:dyDescent="0.25">
      <c r="A727" s="522" t="s">
        <v>5838</v>
      </c>
      <c r="B727" s="512"/>
      <c r="C727" s="513" t="s">
        <v>5839</v>
      </c>
      <c r="D727" s="498">
        <v>0</v>
      </c>
      <c r="E727" s="499"/>
      <c r="F727" s="500">
        <f t="shared" si="170"/>
        <v>0</v>
      </c>
      <c r="G727" s="549"/>
      <c r="H727" s="550"/>
      <c r="I727" s="551"/>
      <c r="J727" s="552"/>
      <c r="K727" s="504"/>
      <c r="L727" s="553"/>
      <c r="M727" s="554"/>
      <c r="N727" s="551"/>
      <c r="O727" s="552"/>
      <c r="P727" s="506"/>
      <c r="Q727" s="494" t="str">
        <f>IF(OR(SUM(J727)&gt;0,SUM(O727)&gt;0),"xx","")</f>
        <v/>
      </c>
      <c r="R727" s="412" t="str">
        <f t="shared" si="176"/>
        <v/>
      </c>
      <c r="S727" s="412" t="str">
        <f t="shared" ref="S727:S790" si="182">IF(Q727="X","x",IF(Q727="xx","x",IF(OR(J727&gt;0,O727&gt;0),"x","")))</f>
        <v/>
      </c>
      <c r="T727" s="427"/>
      <c r="U727" s="429"/>
      <c r="W727" s="6" t="e">
        <f>VLOOKUP(A727,'[3]Cartilha Global'!$A:$A,1,FALSE)</f>
        <v>#N/A</v>
      </c>
    </row>
    <row r="728" spans="1:23" ht="12" hidden="1" thickBot="1" x14ac:dyDescent="0.25">
      <c r="A728" s="522" t="s">
        <v>5840</v>
      </c>
      <c r="B728" s="512"/>
      <c r="C728" s="513" t="s">
        <v>5841</v>
      </c>
      <c r="D728" s="498">
        <v>0</v>
      </c>
      <c r="E728" s="499"/>
      <c r="F728" s="500">
        <f t="shared" si="170"/>
        <v>0</v>
      </c>
      <c r="G728" s="549"/>
      <c r="H728" s="550"/>
      <c r="I728" s="551"/>
      <c r="J728" s="552"/>
      <c r="K728" s="504"/>
      <c r="L728" s="553"/>
      <c r="M728" s="554"/>
      <c r="N728" s="551"/>
      <c r="O728" s="552"/>
      <c r="P728" s="506"/>
      <c r="Q728" s="494" t="str">
        <f>IF(OR(SUM(J728)&gt;0,SUM(O728)&gt;0),"xx","")</f>
        <v/>
      </c>
      <c r="R728" s="412" t="str">
        <f t="shared" si="176"/>
        <v/>
      </c>
      <c r="S728" s="412" t="str">
        <f t="shared" si="182"/>
        <v/>
      </c>
      <c r="T728" s="427"/>
      <c r="U728" s="429"/>
      <c r="W728" s="6" t="e">
        <f>VLOOKUP(A728,'[3]Cartilha Global'!$A:$A,1,FALSE)</f>
        <v>#N/A</v>
      </c>
    </row>
    <row r="729" spans="1:23" ht="12" hidden="1" thickBot="1" x14ac:dyDescent="0.25">
      <c r="A729" s="522" t="s">
        <v>2033</v>
      </c>
      <c r="B729" s="512"/>
      <c r="C729" s="513" t="s">
        <v>268</v>
      </c>
      <c r="D729" s="498">
        <v>0</v>
      </c>
      <c r="E729" s="499"/>
      <c r="F729" s="500">
        <f t="shared" si="170"/>
        <v>0</v>
      </c>
      <c r="G729" s="549"/>
      <c r="H729" s="550"/>
      <c r="I729" s="551"/>
      <c r="J729" s="552"/>
      <c r="K729" s="504"/>
      <c r="L729" s="553"/>
      <c r="M729" s="554"/>
      <c r="N729" s="551"/>
      <c r="O729" s="552"/>
      <c r="P729" s="506"/>
      <c r="Q729" s="494" t="str">
        <f>IF(OR(SUM(J730:J740)&gt;0,SUM(O730:O740)&gt;0),"xx","")</f>
        <v/>
      </c>
      <c r="R729" s="412" t="str">
        <f t="shared" si="176"/>
        <v/>
      </c>
      <c r="S729" s="412" t="str">
        <f t="shared" si="182"/>
        <v/>
      </c>
      <c r="T729" s="427"/>
      <c r="U729" s="429"/>
      <c r="W729" s="6" t="str">
        <f>VLOOKUP(A729,'[3]Cartilha Global'!$A:$A,1,FALSE)</f>
        <v>2.2.12</v>
      </c>
    </row>
    <row r="730" spans="1:23" ht="23.25" hidden="1" thickBot="1" x14ac:dyDescent="0.25">
      <c r="A730" s="522">
        <v>100284</v>
      </c>
      <c r="B730" s="512" t="s">
        <v>3144</v>
      </c>
      <c r="C730" s="513" t="s">
        <v>3593</v>
      </c>
      <c r="D730" s="498" t="s">
        <v>6930</v>
      </c>
      <c r="E730" s="499">
        <v>10.46</v>
      </c>
      <c r="F730" s="500">
        <f t="shared" si="170"/>
        <v>12.95</v>
      </c>
      <c r="G730" s="527"/>
      <c r="H730" s="518"/>
      <c r="I730" s="517">
        <f t="shared" ref="I730:I740" si="183">IF(ISBLANK(E730),0,ROUND(F730*G730,2))</f>
        <v>0</v>
      </c>
      <c r="J730" s="517">
        <f t="shared" ref="J730:J740" si="184">IF(ISBLANK(G730),0,ROUND(G730*H730,2))</f>
        <v>0</v>
      </c>
      <c r="K730" s="504"/>
      <c r="L730" s="518">
        <f t="shared" ref="L730:M740" si="185">G730</f>
        <v>0</v>
      </c>
      <c r="M730" s="518">
        <f t="shared" si="185"/>
        <v>0</v>
      </c>
      <c r="N730" s="519">
        <f t="shared" ref="N730:N740" si="186">IF(ISBLANK(E730),0,ROUND(F730*L730,2))</f>
        <v>0</v>
      </c>
      <c r="O730" s="519">
        <f t="shared" ref="O730:O740" si="187">IF(ISBLANK(L730),0,ROUND(L730*M730,2))</f>
        <v>0</v>
      </c>
      <c r="P730" s="506"/>
      <c r="Q730" s="494"/>
      <c r="R730" s="412" t="str">
        <f t="shared" si="176"/>
        <v/>
      </c>
      <c r="S730" s="412" t="str">
        <f t="shared" si="182"/>
        <v/>
      </c>
      <c r="T730" s="427"/>
      <c r="U730" s="429"/>
      <c r="W730" s="6">
        <f>VLOOKUP(A730,'[3]Cartilha Global'!$A:$A,1,FALSE)</f>
        <v>100284</v>
      </c>
    </row>
    <row r="731" spans="1:23" ht="12" hidden="1" thickBot="1" x14ac:dyDescent="0.25">
      <c r="A731" s="522">
        <v>100195</v>
      </c>
      <c r="B731" s="512" t="s">
        <v>3144</v>
      </c>
      <c r="C731" s="513" t="s">
        <v>3576</v>
      </c>
      <c r="D731" s="498" t="s">
        <v>6931</v>
      </c>
      <c r="E731" s="499">
        <v>0.8</v>
      </c>
      <c r="F731" s="500">
        <f t="shared" si="170"/>
        <v>0.99</v>
      </c>
      <c r="G731" s="527"/>
      <c r="H731" s="518"/>
      <c r="I731" s="517">
        <f t="shared" si="183"/>
        <v>0</v>
      </c>
      <c r="J731" s="517">
        <f t="shared" si="184"/>
        <v>0</v>
      </c>
      <c r="K731" s="504"/>
      <c r="L731" s="518">
        <f t="shared" si="185"/>
        <v>0</v>
      </c>
      <c r="M731" s="518">
        <f t="shared" si="185"/>
        <v>0</v>
      </c>
      <c r="N731" s="519">
        <f t="shared" si="186"/>
        <v>0</v>
      </c>
      <c r="O731" s="519">
        <f t="shared" si="187"/>
        <v>0</v>
      </c>
      <c r="P731" s="506"/>
      <c r="Q731" s="494"/>
      <c r="R731" s="412" t="str">
        <f t="shared" si="176"/>
        <v/>
      </c>
      <c r="S731" s="412" t="str">
        <f t="shared" si="182"/>
        <v/>
      </c>
      <c r="T731" s="427"/>
      <c r="U731" s="429"/>
      <c r="W731" s="6">
        <f>VLOOKUP(A731,'[3]Cartilha Global'!$A:$A,1,FALSE)</f>
        <v>100195</v>
      </c>
    </row>
    <row r="732" spans="1:23" ht="12" hidden="1" thickBot="1" x14ac:dyDescent="0.25">
      <c r="A732" s="522">
        <v>100196</v>
      </c>
      <c r="B732" s="512" t="s">
        <v>3144</v>
      </c>
      <c r="C732" s="513" t="s">
        <v>3577</v>
      </c>
      <c r="D732" s="498" t="s">
        <v>6931</v>
      </c>
      <c r="E732" s="499">
        <v>1.33</v>
      </c>
      <c r="F732" s="500">
        <f t="shared" si="170"/>
        <v>1.65</v>
      </c>
      <c r="G732" s="527"/>
      <c r="H732" s="518"/>
      <c r="I732" s="517">
        <f t="shared" si="183"/>
        <v>0</v>
      </c>
      <c r="J732" s="517">
        <f t="shared" si="184"/>
        <v>0</v>
      </c>
      <c r="K732" s="504"/>
      <c r="L732" s="518">
        <f t="shared" si="185"/>
        <v>0</v>
      </c>
      <c r="M732" s="518">
        <f t="shared" si="185"/>
        <v>0</v>
      </c>
      <c r="N732" s="519">
        <f t="shared" si="186"/>
        <v>0</v>
      </c>
      <c r="O732" s="519">
        <f t="shared" si="187"/>
        <v>0</v>
      </c>
      <c r="P732" s="506"/>
      <c r="Q732" s="494"/>
      <c r="R732" s="412" t="str">
        <f t="shared" si="176"/>
        <v/>
      </c>
      <c r="S732" s="412" t="str">
        <f t="shared" si="182"/>
        <v/>
      </c>
      <c r="T732" s="427"/>
      <c r="U732" s="429"/>
      <c r="W732" s="6">
        <f>VLOOKUP(A732,'[3]Cartilha Global'!$A:$A,1,FALSE)</f>
        <v>100196</v>
      </c>
    </row>
    <row r="733" spans="1:23" ht="12" hidden="1" thickBot="1" x14ac:dyDescent="0.25">
      <c r="A733" s="522">
        <v>100197</v>
      </c>
      <c r="B733" s="512" t="s">
        <v>3144</v>
      </c>
      <c r="C733" s="513" t="s">
        <v>3578</v>
      </c>
      <c r="D733" s="498" t="s">
        <v>6931</v>
      </c>
      <c r="E733" s="499">
        <v>2</v>
      </c>
      <c r="F733" s="500">
        <f t="shared" si="170"/>
        <v>2.48</v>
      </c>
      <c r="G733" s="527"/>
      <c r="H733" s="518"/>
      <c r="I733" s="517">
        <f t="shared" si="183"/>
        <v>0</v>
      </c>
      <c r="J733" s="517">
        <f t="shared" si="184"/>
        <v>0</v>
      </c>
      <c r="K733" s="504"/>
      <c r="L733" s="518">
        <f t="shared" si="185"/>
        <v>0</v>
      </c>
      <c r="M733" s="518">
        <f t="shared" si="185"/>
        <v>0</v>
      </c>
      <c r="N733" s="519">
        <f t="shared" si="186"/>
        <v>0</v>
      </c>
      <c r="O733" s="519">
        <f t="shared" si="187"/>
        <v>0</v>
      </c>
      <c r="P733" s="506"/>
      <c r="Q733" s="494"/>
      <c r="R733" s="412" t="str">
        <f t="shared" si="176"/>
        <v/>
      </c>
      <c r="S733" s="412" t="str">
        <f t="shared" si="182"/>
        <v/>
      </c>
      <c r="T733" s="427"/>
      <c r="U733" s="429"/>
      <c r="W733" s="6">
        <f>VLOOKUP(A733,'[3]Cartilha Global'!$A:$A,1,FALSE)</f>
        <v>100197</v>
      </c>
    </row>
    <row r="734" spans="1:23" ht="23.25" hidden="1" thickBot="1" x14ac:dyDescent="0.25">
      <c r="A734" s="522">
        <v>100198</v>
      </c>
      <c r="B734" s="512" t="s">
        <v>3144</v>
      </c>
      <c r="C734" s="513" t="s">
        <v>3579</v>
      </c>
      <c r="D734" s="498" t="s">
        <v>6931</v>
      </c>
      <c r="E734" s="499">
        <v>0.27</v>
      </c>
      <c r="F734" s="500">
        <f t="shared" si="170"/>
        <v>0.33</v>
      </c>
      <c r="G734" s="527"/>
      <c r="H734" s="518"/>
      <c r="I734" s="517">
        <f t="shared" si="183"/>
        <v>0</v>
      </c>
      <c r="J734" s="517">
        <f t="shared" si="184"/>
        <v>0</v>
      </c>
      <c r="K734" s="504"/>
      <c r="L734" s="518">
        <f t="shared" si="185"/>
        <v>0</v>
      </c>
      <c r="M734" s="518">
        <f t="shared" si="185"/>
        <v>0</v>
      </c>
      <c r="N734" s="519">
        <f t="shared" si="186"/>
        <v>0</v>
      </c>
      <c r="O734" s="519">
        <f t="shared" si="187"/>
        <v>0</v>
      </c>
      <c r="P734" s="506"/>
      <c r="Q734" s="494"/>
      <c r="R734" s="412" t="str">
        <f t="shared" si="176"/>
        <v/>
      </c>
      <c r="S734" s="412" t="str">
        <f t="shared" si="182"/>
        <v/>
      </c>
      <c r="T734" s="427"/>
      <c r="U734" s="429"/>
      <c r="W734" s="6">
        <f>VLOOKUP(A734,'[3]Cartilha Global'!$A:$A,1,FALSE)</f>
        <v>100198</v>
      </c>
    </row>
    <row r="735" spans="1:23" ht="23.25" hidden="1" thickBot="1" x14ac:dyDescent="0.25">
      <c r="A735" s="522">
        <v>100199</v>
      </c>
      <c r="B735" s="512" t="s">
        <v>3144</v>
      </c>
      <c r="C735" s="513" t="s">
        <v>3580</v>
      </c>
      <c r="D735" s="498" t="s">
        <v>6931</v>
      </c>
      <c r="E735" s="499">
        <v>0.33</v>
      </c>
      <c r="F735" s="500">
        <f t="shared" si="170"/>
        <v>0.41</v>
      </c>
      <c r="G735" s="527"/>
      <c r="H735" s="518"/>
      <c r="I735" s="517">
        <f t="shared" si="183"/>
        <v>0</v>
      </c>
      <c r="J735" s="517">
        <f t="shared" si="184"/>
        <v>0</v>
      </c>
      <c r="K735" s="504"/>
      <c r="L735" s="518">
        <f t="shared" si="185"/>
        <v>0</v>
      </c>
      <c r="M735" s="518">
        <f t="shared" si="185"/>
        <v>0</v>
      </c>
      <c r="N735" s="519">
        <f t="shared" si="186"/>
        <v>0</v>
      </c>
      <c r="O735" s="519">
        <f t="shared" si="187"/>
        <v>0</v>
      </c>
      <c r="P735" s="506"/>
      <c r="Q735" s="494"/>
      <c r="R735" s="412" t="str">
        <f t="shared" si="176"/>
        <v/>
      </c>
      <c r="S735" s="412" t="str">
        <f t="shared" si="182"/>
        <v/>
      </c>
      <c r="T735" s="427"/>
      <c r="U735" s="429"/>
      <c r="W735" s="6">
        <f>VLOOKUP(A735,'[3]Cartilha Global'!$A:$A,1,FALSE)</f>
        <v>100199</v>
      </c>
    </row>
    <row r="736" spans="1:23" ht="23.25" hidden="1" thickBot="1" x14ac:dyDescent="0.25">
      <c r="A736" s="522">
        <v>100200</v>
      </c>
      <c r="B736" s="512" t="s">
        <v>3144</v>
      </c>
      <c r="C736" s="513" t="s">
        <v>3581</v>
      </c>
      <c r="D736" s="498" t="s">
        <v>6931</v>
      </c>
      <c r="E736" s="499">
        <v>0.41</v>
      </c>
      <c r="F736" s="500">
        <f t="shared" si="170"/>
        <v>0.51</v>
      </c>
      <c r="G736" s="527"/>
      <c r="H736" s="518"/>
      <c r="I736" s="517">
        <f t="shared" si="183"/>
        <v>0</v>
      </c>
      <c r="J736" s="517">
        <f t="shared" si="184"/>
        <v>0</v>
      </c>
      <c r="K736" s="504"/>
      <c r="L736" s="518">
        <f t="shared" si="185"/>
        <v>0</v>
      </c>
      <c r="M736" s="518">
        <f t="shared" si="185"/>
        <v>0</v>
      </c>
      <c r="N736" s="519">
        <f t="shared" si="186"/>
        <v>0</v>
      </c>
      <c r="O736" s="519">
        <f t="shared" si="187"/>
        <v>0</v>
      </c>
      <c r="P736" s="506"/>
      <c r="Q736" s="494"/>
      <c r="R736" s="412" t="str">
        <f t="shared" si="176"/>
        <v/>
      </c>
      <c r="S736" s="412" t="str">
        <f t="shared" si="182"/>
        <v/>
      </c>
      <c r="T736" s="427"/>
      <c r="U736" s="429"/>
      <c r="W736" s="6">
        <f>VLOOKUP(A736,'[3]Cartilha Global'!$A:$A,1,FALSE)</f>
        <v>100200</v>
      </c>
    </row>
    <row r="737" spans="1:23" ht="23.25" hidden="1" thickBot="1" x14ac:dyDescent="0.25">
      <c r="A737" s="522">
        <v>100201</v>
      </c>
      <c r="B737" s="512" t="s">
        <v>3144</v>
      </c>
      <c r="C737" s="513" t="s">
        <v>3582</v>
      </c>
      <c r="D737" s="498" t="s">
        <v>6931</v>
      </c>
      <c r="E737" s="499">
        <v>0.81</v>
      </c>
      <c r="F737" s="500">
        <f t="shared" si="170"/>
        <v>1</v>
      </c>
      <c r="G737" s="527"/>
      <c r="H737" s="518"/>
      <c r="I737" s="517">
        <f t="shared" si="183"/>
        <v>0</v>
      </c>
      <c r="J737" s="517">
        <f t="shared" si="184"/>
        <v>0</v>
      </c>
      <c r="K737" s="504"/>
      <c r="L737" s="518">
        <f t="shared" si="185"/>
        <v>0</v>
      </c>
      <c r="M737" s="518">
        <f t="shared" si="185"/>
        <v>0</v>
      </c>
      <c r="N737" s="519">
        <f t="shared" si="186"/>
        <v>0</v>
      </c>
      <c r="O737" s="519">
        <f t="shared" si="187"/>
        <v>0</v>
      </c>
      <c r="P737" s="506"/>
      <c r="Q737" s="494"/>
      <c r="R737" s="412" t="str">
        <f t="shared" si="176"/>
        <v/>
      </c>
      <c r="S737" s="412" t="str">
        <f t="shared" si="182"/>
        <v/>
      </c>
      <c r="T737" s="427"/>
      <c r="U737" s="429"/>
      <c r="W737" s="6">
        <f>VLOOKUP(A737,'[3]Cartilha Global'!$A:$A,1,FALSE)</f>
        <v>100201</v>
      </c>
    </row>
    <row r="738" spans="1:23" ht="23.25" hidden="1" thickBot="1" x14ac:dyDescent="0.25">
      <c r="A738" s="522">
        <v>100202</v>
      </c>
      <c r="B738" s="512" t="s">
        <v>3144</v>
      </c>
      <c r="C738" s="513" t="s">
        <v>3583</v>
      </c>
      <c r="D738" s="498" t="s">
        <v>6931</v>
      </c>
      <c r="E738" s="499">
        <v>0.95</v>
      </c>
      <c r="F738" s="500">
        <f t="shared" ref="F738:F740" si="188">IF(E738=0,0,ROUND(E738*(1+E$13)*(1-E$14),2))</f>
        <v>1.18</v>
      </c>
      <c r="G738" s="527"/>
      <c r="H738" s="518"/>
      <c r="I738" s="517">
        <f t="shared" si="183"/>
        <v>0</v>
      </c>
      <c r="J738" s="517">
        <f t="shared" si="184"/>
        <v>0</v>
      </c>
      <c r="K738" s="504"/>
      <c r="L738" s="518">
        <f t="shared" si="185"/>
        <v>0</v>
      </c>
      <c r="M738" s="518">
        <f t="shared" si="185"/>
        <v>0</v>
      </c>
      <c r="N738" s="519">
        <f t="shared" si="186"/>
        <v>0</v>
      </c>
      <c r="O738" s="519">
        <f t="shared" si="187"/>
        <v>0</v>
      </c>
      <c r="P738" s="506"/>
      <c r="Q738" s="494"/>
      <c r="R738" s="412" t="str">
        <f t="shared" si="176"/>
        <v/>
      </c>
      <c r="S738" s="412" t="str">
        <f t="shared" si="182"/>
        <v/>
      </c>
      <c r="T738" s="427"/>
      <c r="U738" s="429"/>
      <c r="W738" s="6">
        <f>VLOOKUP(A738,'[3]Cartilha Global'!$A:$A,1,FALSE)</f>
        <v>100202</v>
      </c>
    </row>
    <row r="739" spans="1:23" ht="23.25" hidden="1" thickBot="1" x14ac:dyDescent="0.25">
      <c r="A739" s="522">
        <v>100203</v>
      </c>
      <c r="B739" s="512" t="s">
        <v>3144</v>
      </c>
      <c r="C739" s="513" t="s">
        <v>3584</v>
      </c>
      <c r="D739" s="498" t="s">
        <v>6931</v>
      </c>
      <c r="E739" s="499">
        <v>1.1200000000000001</v>
      </c>
      <c r="F739" s="500">
        <f t="shared" si="188"/>
        <v>1.39</v>
      </c>
      <c r="G739" s="527"/>
      <c r="H739" s="518"/>
      <c r="I739" s="517">
        <f t="shared" si="183"/>
        <v>0</v>
      </c>
      <c r="J739" s="517">
        <f t="shared" si="184"/>
        <v>0</v>
      </c>
      <c r="K739" s="504"/>
      <c r="L739" s="518">
        <f t="shared" si="185"/>
        <v>0</v>
      </c>
      <c r="M739" s="518">
        <f t="shared" si="185"/>
        <v>0</v>
      </c>
      <c r="N739" s="519">
        <f t="shared" si="186"/>
        <v>0</v>
      </c>
      <c r="O739" s="519">
        <f t="shared" si="187"/>
        <v>0</v>
      </c>
      <c r="P739" s="506"/>
      <c r="Q739" s="494"/>
      <c r="R739" s="412" t="str">
        <f t="shared" si="176"/>
        <v/>
      </c>
      <c r="S739" s="412" t="str">
        <f t="shared" si="182"/>
        <v/>
      </c>
      <c r="T739" s="427"/>
      <c r="U739" s="429"/>
      <c r="W739" s="6">
        <f>VLOOKUP(A739,'[3]Cartilha Global'!$A:$A,1,FALSE)</f>
        <v>100203</v>
      </c>
    </row>
    <row r="740" spans="1:23" ht="23.25" hidden="1" thickBot="1" x14ac:dyDescent="0.25">
      <c r="A740" s="522">
        <v>100204</v>
      </c>
      <c r="B740" s="512" t="s">
        <v>3144</v>
      </c>
      <c r="C740" s="513" t="s">
        <v>3585</v>
      </c>
      <c r="D740" s="498" t="s">
        <v>6931</v>
      </c>
      <c r="E740" s="499">
        <v>0.11</v>
      </c>
      <c r="F740" s="500">
        <f t="shared" si="188"/>
        <v>0.14000000000000001</v>
      </c>
      <c r="G740" s="527"/>
      <c r="H740" s="518"/>
      <c r="I740" s="517">
        <f t="shared" si="183"/>
        <v>0</v>
      </c>
      <c r="J740" s="517">
        <f t="shared" si="184"/>
        <v>0</v>
      </c>
      <c r="K740" s="504"/>
      <c r="L740" s="518">
        <f t="shared" si="185"/>
        <v>0</v>
      </c>
      <c r="M740" s="518">
        <f t="shared" si="185"/>
        <v>0</v>
      </c>
      <c r="N740" s="519">
        <f t="shared" si="186"/>
        <v>0</v>
      </c>
      <c r="O740" s="519">
        <f t="shared" si="187"/>
        <v>0</v>
      </c>
      <c r="P740" s="506"/>
      <c r="Q740" s="494"/>
      <c r="R740" s="412" t="str">
        <f t="shared" si="176"/>
        <v/>
      </c>
      <c r="S740" s="412" t="str">
        <f t="shared" si="182"/>
        <v/>
      </c>
      <c r="T740" s="427"/>
      <c r="U740" s="429"/>
      <c r="W740" s="6">
        <f>VLOOKUP(A740,'[3]Cartilha Global'!$A:$A,1,FALSE)</f>
        <v>100204</v>
      </c>
    </row>
    <row r="741" spans="1:23" ht="12" hidden="1" thickBot="1" x14ac:dyDescent="0.25">
      <c r="A741" s="522" t="s">
        <v>2034</v>
      </c>
      <c r="B741" s="512"/>
      <c r="C741" s="513" t="s">
        <v>628</v>
      </c>
      <c r="D741" s="498">
        <v>0</v>
      </c>
      <c r="E741" s="499"/>
      <c r="F741" s="500">
        <f t="shared" ref="F741:F801" si="189">IF(E741=0,0,ROUND(E741*(1+E$13)*(1-E$14),2))</f>
        <v>0</v>
      </c>
      <c r="G741" s="549"/>
      <c r="H741" s="550"/>
      <c r="I741" s="551"/>
      <c r="J741" s="552"/>
      <c r="K741" s="504"/>
      <c r="L741" s="553"/>
      <c r="M741" s="554"/>
      <c r="N741" s="551"/>
      <c r="O741" s="552"/>
      <c r="P741" s="506"/>
      <c r="Q741" s="494" t="str">
        <f>IF(OR(SUM(J742:J752)&gt;0,SUM(O742:O752)&gt;0),"xx","")</f>
        <v/>
      </c>
      <c r="R741" s="412" t="str">
        <f t="shared" si="176"/>
        <v/>
      </c>
      <c r="S741" s="412" t="str">
        <f t="shared" si="182"/>
        <v/>
      </c>
      <c r="T741" s="427"/>
      <c r="U741" s="429"/>
      <c r="W741" s="6" t="str">
        <f>VLOOKUP(A741,'[3]Cartilha Global'!$A:$A,1,FALSE)</f>
        <v>2.2.13</v>
      </c>
    </row>
    <row r="742" spans="1:23" ht="12" hidden="1" thickBot="1" x14ac:dyDescent="0.25">
      <c r="A742" s="522">
        <v>100229</v>
      </c>
      <c r="B742" s="512" t="s">
        <v>3144</v>
      </c>
      <c r="C742" s="513" t="s">
        <v>3652</v>
      </c>
      <c r="D742" s="498" t="s">
        <v>6935</v>
      </c>
      <c r="E742" s="499">
        <v>0.01</v>
      </c>
      <c r="F742" s="500">
        <f t="shared" si="189"/>
        <v>0.01</v>
      </c>
      <c r="G742" s="527"/>
      <c r="H742" s="518"/>
      <c r="I742" s="517">
        <f t="shared" ref="I742:I752" si="190">IF(ISBLANK(E742),0,ROUND(F742*G742,2))</f>
        <v>0</v>
      </c>
      <c r="J742" s="517">
        <f t="shared" ref="J742:J752" si="191">IF(ISBLANK(G742),0,ROUND(G742*H742,2))</f>
        <v>0</v>
      </c>
      <c r="K742" s="504"/>
      <c r="L742" s="518">
        <f t="shared" ref="L742:M752" si="192">G742</f>
        <v>0</v>
      </c>
      <c r="M742" s="518">
        <f t="shared" si="192"/>
        <v>0</v>
      </c>
      <c r="N742" s="519">
        <f t="shared" ref="N742:N752" si="193">IF(ISBLANK(E742),0,ROUND(F742*L742,2))</f>
        <v>0</v>
      </c>
      <c r="O742" s="519">
        <f t="shared" ref="O742:O752" si="194">IF(ISBLANK(L742),0,ROUND(L742*M742,2))</f>
        <v>0</v>
      </c>
      <c r="P742" s="506"/>
      <c r="Q742" s="494"/>
      <c r="R742" s="412" t="str">
        <f t="shared" si="176"/>
        <v/>
      </c>
      <c r="S742" s="412" t="str">
        <f t="shared" si="182"/>
        <v/>
      </c>
      <c r="T742" s="427"/>
      <c r="U742" s="429"/>
      <c r="W742" s="6">
        <f>VLOOKUP(A742,'[3]Cartilha Global'!$A:$A,1,FALSE)</f>
        <v>100229</v>
      </c>
    </row>
    <row r="743" spans="1:23" ht="12" hidden="1" thickBot="1" x14ac:dyDescent="0.25">
      <c r="A743" s="522">
        <v>100230</v>
      </c>
      <c r="B743" s="512" t="s">
        <v>3144</v>
      </c>
      <c r="C743" s="513" t="s">
        <v>3653</v>
      </c>
      <c r="D743" s="498" t="s">
        <v>6935</v>
      </c>
      <c r="E743" s="499">
        <v>0.02</v>
      </c>
      <c r="F743" s="500">
        <f t="shared" si="189"/>
        <v>0.02</v>
      </c>
      <c r="G743" s="527"/>
      <c r="H743" s="518"/>
      <c r="I743" s="517">
        <f t="shared" si="190"/>
        <v>0</v>
      </c>
      <c r="J743" s="517">
        <f t="shared" si="191"/>
        <v>0</v>
      </c>
      <c r="K743" s="504"/>
      <c r="L743" s="518">
        <f t="shared" si="192"/>
        <v>0</v>
      </c>
      <c r="M743" s="518">
        <f t="shared" si="192"/>
        <v>0</v>
      </c>
      <c r="N743" s="519">
        <f t="shared" si="193"/>
        <v>0</v>
      </c>
      <c r="O743" s="519">
        <f t="shared" si="194"/>
        <v>0</v>
      </c>
      <c r="P743" s="506"/>
      <c r="Q743" s="494"/>
      <c r="R743" s="412" t="str">
        <f t="shared" si="176"/>
        <v/>
      </c>
      <c r="S743" s="412" t="str">
        <f t="shared" si="182"/>
        <v/>
      </c>
      <c r="T743" s="427"/>
      <c r="U743" s="429"/>
      <c r="W743" s="6">
        <f>VLOOKUP(A743,'[3]Cartilha Global'!$A:$A,1,FALSE)</f>
        <v>100230</v>
      </c>
    </row>
    <row r="744" spans="1:23" ht="12" hidden="1" thickBot="1" x14ac:dyDescent="0.25">
      <c r="A744" s="522">
        <v>100231</v>
      </c>
      <c r="B744" s="512" t="s">
        <v>3144</v>
      </c>
      <c r="C744" s="513" t="s">
        <v>3654</v>
      </c>
      <c r="D744" s="498" t="s">
        <v>6935</v>
      </c>
      <c r="E744" s="499">
        <v>0.03</v>
      </c>
      <c r="F744" s="500">
        <f t="shared" si="189"/>
        <v>0.04</v>
      </c>
      <c r="G744" s="527"/>
      <c r="H744" s="518"/>
      <c r="I744" s="517">
        <f t="shared" si="190"/>
        <v>0</v>
      </c>
      <c r="J744" s="517">
        <f t="shared" si="191"/>
        <v>0</v>
      </c>
      <c r="K744" s="504"/>
      <c r="L744" s="518">
        <f t="shared" si="192"/>
        <v>0</v>
      </c>
      <c r="M744" s="518">
        <f t="shared" si="192"/>
        <v>0</v>
      </c>
      <c r="N744" s="519">
        <f t="shared" si="193"/>
        <v>0</v>
      </c>
      <c r="O744" s="519">
        <f t="shared" si="194"/>
        <v>0</v>
      </c>
      <c r="P744" s="506"/>
      <c r="Q744" s="494"/>
      <c r="R744" s="412" t="str">
        <f t="shared" si="176"/>
        <v/>
      </c>
      <c r="S744" s="412" t="str">
        <f t="shared" si="182"/>
        <v/>
      </c>
      <c r="T744" s="427"/>
      <c r="U744" s="429"/>
      <c r="W744" s="6">
        <f>VLOOKUP(A744,'[3]Cartilha Global'!$A:$A,1,FALSE)</f>
        <v>100231</v>
      </c>
    </row>
    <row r="745" spans="1:23" ht="23.25" hidden="1" thickBot="1" x14ac:dyDescent="0.25">
      <c r="A745" s="522">
        <v>100232</v>
      </c>
      <c r="B745" s="512" t="s">
        <v>3144</v>
      </c>
      <c r="C745" s="513" t="s">
        <v>3655</v>
      </c>
      <c r="D745" s="498" t="s">
        <v>169</v>
      </c>
      <c r="E745" s="499">
        <v>0.37</v>
      </c>
      <c r="F745" s="500">
        <f t="shared" si="189"/>
        <v>0.46</v>
      </c>
      <c r="G745" s="527"/>
      <c r="H745" s="518"/>
      <c r="I745" s="517">
        <f t="shared" si="190"/>
        <v>0</v>
      </c>
      <c r="J745" s="517">
        <f t="shared" si="191"/>
        <v>0</v>
      </c>
      <c r="K745" s="504"/>
      <c r="L745" s="518">
        <f t="shared" si="192"/>
        <v>0</v>
      </c>
      <c r="M745" s="518">
        <f t="shared" si="192"/>
        <v>0</v>
      </c>
      <c r="N745" s="519">
        <f t="shared" si="193"/>
        <v>0</v>
      </c>
      <c r="O745" s="519">
        <f t="shared" si="194"/>
        <v>0</v>
      </c>
      <c r="P745" s="506"/>
      <c r="Q745" s="494"/>
      <c r="R745" s="412" t="str">
        <f t="shared" si="176"/>
        <v/>
      </c>
      <c r="S745" s="412" t="str">
        <f t="shared" si="182"/>
        <v/>
      </c>
      <c r="T745" s="427"/>
      <c r="U745" s="429"/>
      <c r="W745" s="6">
        <f>VLOOKUP(A745,'[3]Cartilha Global'!$A:$A,1,FALSE)</f>
        <v>100232</v>
      </c>
    </row>
    <row r="746" spans="1:23" ht="23.25" hidden="1" thickBot="1" x14ac:dyDescent="0.25">
      <c r="A746" s="522">
        <v>100233</v>
      </c>
      <c r="B746" s="512" t="s">
        <v>3144</v>
      </c>
      <c r="C746" s="513" t="s">
        <v>3656</v>
      </c>
      <c r="D746" s="498" t="s">
        <v>169</v>
      </c>
      <c r="E746" s="499">
        <v>0.18</v>
      </c>
      <c r="F746" s="500">
        <f t="shared" si="189"/>
        <v>0.22</v>
      </c>
      <c r="G746" s="527"/>
      <c r="H746" s="518"/>
      <c r="I746" s="517">
        <f t="shared" si="190"/>
        <v>0</v>
      </c>
      <c r="J746" s="517">
        <f t="shared" si="191"/>
        <v>0</v>
      </c>
      <c r="K746" s="504"/>
      <c r="L746" s="518">
        <f t="shared" si="192"/>
        <v>0</v>
      </c>
      <c r="M746" s="518">
        <f t="shared" si="192"/>
        <v>0</v>
      </c>
      <c r="N746" s="519">
        <f t="shared" si="193"/>
        <v>0</v>
      </c>
      <c r="O746" s="519">
        <f t="shared" si="194"/>
        <v>0</v>
      </c>
      <c r="P746" s="506"/>
      <c r="Q746" s="494"/>
      <c r="R746" s="412" t="str">
        <f t="shared" si="176"/>
        <v/>
      </c>
      <c r="S746" s="412" t="str">
        <f t="shared" si="182"/>
        <v/>
      </c>
      <c r="T746" s="427"/>
      <c r="U746" s="429"/>
      <c r="W746" s="6">
        <f>VLOOKUP(A746,'[3]Cartilha Global'!$A:$A,1,FALSE)</f>
        <v>100233</v>
      </c>
    </row>
    <row r="747" spans="1:23" ht="23.25" hidden="1" thickBot="1" x14ac:dyDescent="0.25">
      <c r="A747" s="522">
        <v>100234</v>
      </c>
      <c r="B747" s="512" t="s">
        <v>3144</v>
      </c>
      <c r="C747" s="513" t="s">
        <v>3657</v>
      </c>
      <c r="D747" s="498" t="s">
        <v>170</v>
      </c>
      <c r="E747" s="499">
        <v>0.56000000000000005</v>
      </c>
      <c r="F747" s="500">
        <f t="shared" si="189"/>
        <v>0.69</v>
      </c>
      <c r="G747" s="527"/>
      <c r="H747" s="518"/>
      <c r="I747" s="517">
        <f t="shared" si="190"/>
        <v>0</v>
      </c>
      <c r="J747" s="517">
        <f t="shared" si="191"/>
        <v>0</v>
      </c>
      <c r="K747" s="504"/>
      <c r="L747" s="518">
        <f t="shared" si="192"/>
        <v>0</v>
      </c>
      <c r="M747" s="518">
        <f t="shared" si="192"/>
        <v>0</v>
      </c>
      <c r="N747" s="519">
        <f t="shared" si="193"/>
        <v>0</v>
      </c>
      <c r="O747" s="519">
        <f t="shared" si="194"/>
        <v>0</v>
      </c>
      <c r="P747" s="506"/>
      <c r="Q747" s="494"/>
      <c r="R747" s="412" t="str">
        <f t="shared" si="176"/>
        <v/>
      </c>
      <c r="S747" s="412" t="str">
        <f t="shared" si="182"/>
        <v/>
      </c>
      <c r="T747" s="427"/>
      <c r="U747" s="429"/>
      <c r="W747" s="6">
        <f>VLOOKUP(A747,'[3]Cartilha Global'!$A:$A,1,FALSE)</f>
        <v>100234</v>
      </c>
    </row>
    <row r="748" spans="1:23" ht="12" hidden="1" thickBot="1" x14ac:dyDescent="0.25">
      <c r="A748" s="522">
        <v>100235</v>
      </c>
      <c r="B748" s="512" t="s">
        <v>3144</v>
      </c>
      <c r="C748" s="513" t="s">
        <v>3658</v>
      </c>
      <c r="D748" s="498" t="s">
        <v>6936</v>
      </c>
      <c r="E748" s="499">
        <v>0.04</v>
      </c>
      <c r="F748" s="500">
        <f t="shared" si="189"/>
        <v>0.05</v>
      </c>
      <c r="G748" s="527"/>
      <c r="H748" s="518"/>
      <c r="I748" s="517">
        <f t="shared" si="190"/>
        <v>0</v>
      </c>
      <c r="J748" s="517">
        <f t="shared" si="191"/>
        <v>0</v>
      </c>
      <c r="K748" s="504"/>
      <c r="L748" s="518">
        <f t="shared" si="192"/>
        <v>0</v>
      </c>
      <c r="M748" s="518">
        <f t="shared" si="192"/>
        <v>0</v>
      </c>
      <c r="N748" s="519">
        <f t="shared" si="193"/>
        <v>0</v>
      </c>
      <c r="O748" s="519">
        <f t="shared" si="194"/>
        <v>0</v>
      </c>
      <c r="P748" s="506"/>
      <c r="Q748" s="494"/>
      <c r="R748" s="412" t="str">
        <f t="shared" si="176"/>
        <v/>
      </c>
      <c r="S748" s="412" t="str">
        <f t="shared" si="182"/>
        <v/>
      </c>
      <c r="T748" s="427"/>
      <c r="U748" s="429"/>
      <c r="W748" s="6">
        <f>VLOOKUP(A748,'[3]Cartilha Global'!$A:$A,1,FALSE)</f>
        <v>100235</v>
      </c>
    </row>
    <row r="749" spans="1:23" ht="12" hidden="1" thickBot="1" x14ac:dyDescent="0.25">
      <c r="A749" s="522">
        <v>100265</v>
      </c>
      <c r="B749" s="512" t="s">
        <v>3144</v>
      </c>
      <c r="C749" s="513" t="s">
        <v>3659</v>
      </c>
      <c r="D749" s="498" t="s">
        <v>170</v>
      </c>
      <c r="E749" s="499">
        <v>0.84</v>
      </c>
      <c r="F749" s="500">
        <f t="shared" si="189"/>
        <v>1.04</v>
      </c>
      <c r="G749" s="527"/>
      <c r="H749" s="518"/>
      <c r="I749" s="517">
        <f t="shared" si="190"/>
        <v>0</v>
      </c>
      <c r="J749" s="517">
        <f t="shared" si="191"/>
        <v>0</v>
      </c>
      <c r="K749" s="504"/>
      <c r="L749" s="518">
        <f t="shared" si="192"/>
        <v>0</v>
      </c>
      <c r="M749" s="518">
        <f t="shared" si="192"/>
        <v>0</v>
      </c>
      <c r="N749" s="519">
        <f t="shared" si="193"/>
        <v>0</v>
      </c>
      <c r="O749" s="519">
        <f t="shared" si="194"/>
        <v>0</v>
      </c>
      <c r="P749" s="506"/>
      <c r="Q749" s="494"/>
      <c r="R749" s="412" t="str">
        <f t="shared" si="176"/>
        <v/>
      </c>
      <c r="S749" s="412" t="str">
        <f t="shared" si="182"/>
        <v/>
      </c>
      <c r="T749" s="427"/>
      <c r="U749" s="429"/>
      <c r="W749" s="6">
        <f>VLOOKUP(A749,'[3]Cartilha Global'!$A:$A,1,FALSE)</f>
        <v>100265</v>
      </c>
    </row>
    <row r="750" spans="1:23" ht="12" hidden="1" thickBot="1" x14ac:dyDescent="0.25">
      <c r="A750" s="522">
        <v>100267</v>
      </c>
      <c r="B750" s="512" t="s">
        <v>3144</v>
      </c>
      <c r="C750" s="513" t="s">
        <v>3660</v>
      </c>
      <c r="D750" s="498" t="s">
        <v>169</v>
      </c>
      <c r="E750" s="499">
        <v>1.68</v>
      </c>
      <c r="F750" s="500">
        <f t="shared" si="189"/>
        <v>2.08</v>
      </c>
      <c r="G750" s="527"/>
      <c r="H750" s="518"/>
      <c r="I750" s="517">
        <f t="shared" si="190"/>
        <v>0</v>
      </c>
      <c r="J750" s="517">
        <f t="shared" si="191"/>
        <v>0</v>
      </c>
      <c r="K750" s="504"/>
      <c r="L750" s="518">
        <f t="shared" si="192"/>
        <v>0</v>
      </c>
      <c r="M750" s="518">
        <f t="shared" si="192"/>
        <v>0</v>
      </c>
      <c r="N750" s="519">
        <f t="shared" si="193"/>
        <v>0</v>
      </c>
      <c r="O750" s="519">
        <f t="shared" si="194"/>
        <v>0</v>
      </c>
      <c r="P750" s="506"/>
      <c r="Q750" s="494"/>
      <c r="R750" s="412" t="str">
        <f t="shared" si="176"/>
        <v/>
      </c>
      <c r="S750" s="412" t="str">
        <f t="shared" si="182"/>
        <v/>
      </c>
      <c r="T750" s="427"/>
      <c r="U750" s="429"/>
      <c r="W750" s="6">
        <f>VLOOKUP(A750,'[3]Cartilha Global'!$A:$A,1,FALSE)</f>
        <v>100267</v>
      </c>
    </row>
    <row r="751" spans="1:23" ht="12" hidden="1" thickBot="1" x14ac:dyDescent="0.25">
      <c r="A751" s="522">
        <v>100272</v>
      </c>
      <c r="B751" s="512" t="s">
        <v>3144</v>
      </c>
      <c r="C751" s="513" t="s">
        <v>3661</v>
      </c>
      <c r="D751" s="498" t="s">
        <v>170</v>
      </c>
      <c r="E751" s="499">
        <v>1.26</v>
      </c>
      <c r="F751" s="500">
        <f t="shared" si="189"/>
        <v>1.56</v>
      </c>
      <c r="G751" s="527"/>
      <c r="H751" s="518"/>
      <c r="I751" s="517">
        <f t="shared" si="190"/>
        <v>0</v>
      </c>
      <c r="J751" s="517">
        <f t="shared" si="191"/>
        <v>0</v>
      </c>
      <c r="K751" s="504"/>
      <c r="L751" s="518">
        <f t="shared" si="192"/>
        <v>0</v>
      </c>
      <c r="M751" s="518">
        <f t="shared" si="192"/>
        <v>0</v>
      </c>
      <c r="N751" s="519">
        <f t="shared" si="193"/>
        <v>0</v>
      </c>
      <c r="O751" s="519">
        <f t="shared" si="194"/>
        <v>0</v>
      </c>
      <c r="P751" s="506"/>
      <c r="Q751" s="494"/>
      <c r="R751" s="412" t="str">
        <f t="shared" si="176"/>
        <v/>
      </c>
      <c r="S751" s="412" t="str">
        <f t="shared" si="182"/>
        <v/>
      </c>
      <c r="T751" s="427"/>
      <c r="U751" s="429"/>
      <c r="W751" s="6">
        <f>VLOOKUP(A751,'[3]Cartilha Global'!$A:$A,1,FALSE)</f>
        <v>100272</v>
      </c>
    </row>
    <row r="752" spans="1:23" ht="23.25" hidden="1" thickBot="1" x14ac:dyDescent="0.25">
      <c r="A752" s="522">
        <v>100279</v>
      </c>
      <c r="B752" s="512" t="s">
        <v>3144</v>
      </c>
      <c r="C752" s="513" t="s">
        <v>3662</v>
      </c>
      <c r="D752" s="498" t="s">
        <v>169</v>
      </c>
      <c r="E752" s="499">
        <v>0.78</v>
      </c>
      <c r="F752" s="500">
        <f t="shared" si="189"/>
        <v>0.97</v>
      </c>
      <c r="G752" s="527"/>
      <c r="H752" s="518"/>
      <c r="I752" s="517">
        <f t="shared" si="190"/>
        <v>0</v>
      </c>
      <c r="J752" s="517">
        <f t="shared" si="191"/>
        <v>0</v>
      </c>
      <c r="K752" s="504"/>
      <c r="L752" s="518">
        <f t="shared" si="192"/>
        <v>0</v>
      </c>
      <c r="M752" s="518">
        <f t="shared" si="192"/>
        <v>0</v>
      </c>
      <c r="N752" s="519">
        <f t="shared" si="193"/>
        <v>0</v>
      </c>
      <c r="O752" s="519">
        <f t="shared" si="194"/>
        <v>0</v>
      </c>
      <c r="P752" s="506"/>
      <c r="Q752" s="494"/>
      <c r="R752" s="412" t="str">
        <f t="shared" si="176"/>
        <v/>
      </c>
      <c r="S752" s="412" t="str">
        <f t="shared" si="182"/>
        <v/>
      </c>
      <c r="T752" s="427"/>
      <c r="U752" s="429"/>
      <c r="W752" s="6">
        <f>VLOOKUP(A752,'[3]Cartilha Global'!$A:$A,1,FALSE)</f>
        <v>100279</v>
      </c>
    </row>
    <row r="753" spans="1:23" ht="12" hidden="1" thickBot="1" x14ac:dyDescent="0.25">
      <c r="A753" s="522" t="s">
        <v>2035</v>
      </c>
      <c r="B753" s="512"/>
      <c r="C753" s="513" t="s">
        <v>3663</v>
      </c>
      <c r="D753" s="498">
        <v>0</v>
      </c>
      <c r="E753" s="499"/>
      <c r="F753" s="500">
        <f t="shared" si="189"/>
        <v>0</v>
      </c>
      <c r="G753" s="549"/>
      <c r="H753" s="550"/>
      <c r="I753" s="551"/>
      <c r="J753" s="552"/>
      <c r="K753" s="504"/>
      <c r="L753" s="553"/>
      <c r="M753" s="554"/>
      <c r="N753" s="551"/>
      <c r="O753" s="552"/>
      <c r="P753" s="506"/>
      <c r="Q753" s="494" t="str">
        <f>IF(OR(SUM(J754:J754)&gt;0,SUM(O754:O754)&gt;0),"xx","")</f>
        <v/>
      </c>
      <c r="R753" s="412" t="str">
        <f t="shared" si="176"/>
        <v/>
      </c>
      <c r="S753" s="412" t="str">
        <f t="shared" si="182"/>
        <v/>
      </c>
      <c r="T753" s="427"/>
      <c r="U753" s="429"/>
      <c r="W753" s="6" t="str">
        <f>VLOOKUP(A753,'[3]Cartilha Global'!$A:$A,1,FALSE)</f>
        <v>2.2.14</v>
      </c>
    </row>
    <row r="754" spans="1:23" ht="23.25" hidden="1" thickBot="1" x14ac:dyDescent="0.25">
      <c r="A754" s="522">
        <v>100269</v>
      </c>
      <c r="B754" s="512" t="s">
        <v>3144</v>
      </c>
      <c r="C754" s="513" t="s">
        <v>3664</v>
      </c>
      <c r="D754" s="498" t="s">
        <v>169</v>
      </c>
      <c r="E754" s="499">
        <v>1.68</v>
      </c>
      <c r="F754" s="500">
        <f t="shared" si="189"/>
        <v>2.08</v>
      </c>
      <c r="G754" s="527"/>
      <c r="H754" s="518"/>
      <c r="I754" s="517">
        <f>IF(ISBLANK(E754),0,ROUND(F754*G754,2))</f>
        <v>0</v>
      </c>
      <c r="J754" s="517">
        <f>IF(ISBLANK(G754),0,ROUND(G754*H754,2))</f>
        <v>0</v>
      </c>
      <c r="K754" s="504"/>
      <c r="L754" s="518">
        <f>G754</f>
        <v>0</v>
      </c>
      <c r="M754" s="518">
        <f>H754</f>
        <v>0</v>
      </c>
      <c r="N754" s="519">
        <f>IF(ISBLANK(E754),0,ROUND(F754*L754,2))</f>
        <v>0</v>
      </c>
      <c r="O754" s="519">
        <f>IF(ISBLANK(L754),0,ROUND(L754*M754,2))</f>
        <v>0</v>
      </c>
      <c r="P754" s="506"/>
      <c r="Q754" s="494"/>
      <c r="R754" s="412" t="str">
        <f t="shared" si="176"/>
        <v/>
      </c>
      <c r="S754" s="412" t="str">
        <f t="shared" si="182"/>
        <v/>
      </c>
      <c r="T754" s="427"/>
      <c r="U754" s="429"/>
      <c r="W754" s="6">
        <f>VLOOKUP(A754,'[3]Cartilha Global'!$A:$A,1,FALSE)</f>
        <v>100269</v>
      </c>
    </row>
    <row r="755" spans="1:23" ht="12" hidden="1" thickBot="1" x14ac:dyDescent="0.25">
      <c r="A755" s="522" t="s">
        <v>5842</v>
      </c>
      <c r="B755" s="512"/>
      <c r="C755" s="513" t="s">
        <v>5843</v>
      </c>
      <c r="D755" s="498">
        <v>0</v>
      </c>
      <c r="E755" s="499"/>
      <c r="F755" s="500">
        <f t="shared" si="189"/>
        <v>0</v>
      </c>
      <c r="G755" s="549"/>
      <c r="H755" s="550"/>
      <c r="I755" s="551"/>
      <c r="J755" s="552"/>
      <c r="K755" s="504"/>
      <c r="L755" s="553"/>
      <c r="M755" s="554"/>
      <c r="N755" s="551"/>
      <c r="O755" s="552"/>
      <c r="P755" s="506"/>
      <c r="Q755" s="494" t="str">
        <f>IF(OR(SUM(J755)&gt;0,SUM(O755)&gt;0),"xx","")</f>
        <v/>
      </c>
      <c r="R755" s="412" t="str">
        <f t="shared" si="176"/>
        <v/>
      </c>
      <c r="S755" s="412" t="str">
        <f t="shared" si="182"/>
        <v/>
      </c>
      <c r="T755" s="427"/>
      <c r="U755" s="429"/>
      <c r="W755" s="6" t="e">
        <f>VLOOKUP(A755,'[3]Cartilha Global'!$A:$A,1,FALSE)</f>
        <v>#N/A</v>
      </c>
    </row>
    <row r="756" spans="1:23" ht="12" hidden="1" thickBot="1" x14ac:dyDescent="0.25">
      <c r="A756" s="522" t="s">
        <v>5844</v>
      </c>
      <c r="B756" s="512"/>
      <c r="C756" s="513" t="s">
        <v>5845</v>
      </c>
      <c r="D756" s="498">
        <v>0</v>
      </c>
      <c r="E756" s="499"/>
      <c r="F756" s="500">
        <f t="shared" si="189"/>
        <v>0</v>
      </c>
      <c r="G756" s="549"/>
      <c r="H756" s="550"/>
      <c r="I756" s="551"/>
      <c r="J756" s="552"/>
      <c r="K756" s="504"/>
      <c r="L756" s="553"/>
      <c r="M756" s="554"/>
      <c r="N756" s="551"/>
      <c r="O756" s="552"/>
      <c r="P756" s="506"/>
      <c r="Q756" s="494" t="str">
        <f t="shared" ref="Q756:Q764" si="195">IF(OR(SUM(J756)&gt;0,SUM(O756)&gt;0),"xx","")</f>
        <v/>
      </c>
      <c r="R756" s="412" t="str">
        <f t="shared" si="176"/>
        <v/>
      </c>
      <c r="S756" s="412" t="str">
        <f t="shared" si="182"/>
        <v/>
      </c>
      <c r="T756" s="427"/>
      <c r="U756" s="429"/>
      <c r="W756" s="6" t="e">
        <f>VLOOKUP(A756,'[3]Cartilha Global'!$A:$A,1,FALSE)</f>
        <v>#N/A</v>
      </c>
    </row>
    <row r="757" spans="1:23" ht="12" hidden="1" thickBot="1" x14ac:dyDescent="0.25">
      <c r="A757" s="522" t="s">
        <v>5846</v>
      </c>
      <c r="B757" s="512"/>
      <c r="C757" s="513" t="s">
        <v>5847</v>
      </c>
      <c r="D757" s="498">
        <v>0</v>
      </c>
      <c r="E757" s="499"/>
      <c r="F757" s="500">
        <f t="shared" si="189"/>
        <v>0</v>
      </c>
      <c r="G757" s="549"/>
      <c r="H757" s="550"/>
      <c r="I757" s="551"/>
      <c r="J757" s="552"/>
      <c r="K757" s="504"/>
      <c r="L757" s="553"/>
      <c r="M757" s="554"/>
      <c r="N757" s="551"/>
      <c r="O757" s="552"/>
      <c r="P757" s="506"/>
      <c r="Q757" s="494" t="str">
        <f t="shared" si="195"/>
        <v/>
      </c>
      <c r="R757" s="412" t="str">
        <f t="shared" si="176"/>
        <v/>
      </c>
      <c r="S757" s="412" t="str">
        <f t="shared" si="182"/>
        <v/>
      </c>
      <c r="T757" s="427"/>
      <c r="U757" s="429"/>
      <c r="W757" s="6" t="e">
        <f>VLOOKUP(A757,'[3]Cartilha Global'!$A:$A,1,FALSE)</f>
        <v>#N/A</v>
      </c>
    </row>
    <row r="758" spans="1:23" ht="12" hidden="1" thickBot="1" x14ac:dyDescent="0.25">
      <c r="A758" s="522" t="s">
        <v>5848</v>
      </c>
      <c r="B758" s="512"/>
      <c r="C758" s="513" t="s">
        <v>5849</v>
      </c>
      <c r="D758" s="498">
        <v>0</v>
      </c>
      <c r="E758" s="499"/>
      <c r="F758" s="500">
        <f t="shared" si="189"/>
        <v>0</v>
      </c>
      <c r="G758" s="549"/>
      <c r="H758" s="550"/>
      <c r="I758" s="551"/>
      <c r="J758" s="552"/>
      <c r="K758" s="504"/>
      <c r="L758" s="553"/>
      <c r="M758" s="554"/>
      <c r="N758" s="551"/>
      <c r="O758" s="552"/>
      <c r="P758" s="506"/>
      <c r="Q758" s="494" t="str">
        <f t="shared" si="195"/>
        <v/>
      </c>
      <c r="R758" s="412" t="str">
        <f t="shared" ref="R758:R821" si="196">IF(Q758="X","x",IF(Q758="xx","x",IF(O758&gt;0,"x","")))</f>
        <v/>
      </c>
      <c r="S758" s="412" t="str">
        <f t="shared" si="182"/>
        <v/>
      </c>
      <c r="T758" s="427"/>
      <c r="U758" s="429"/>
      <c r="W758" s="6" t="e">
        <f>VLOOKUP(A758,'[3]Cartilha Global'!$A:$A,1,FALSE)</f>
        <v>#N/A</v>
      </c>
    </row>
    <row r="759" spans="1:23" ht="12" hidden="1" thickBot="1" x14ac:dyDescent="0.25">
      <c r="A759" s="522" t="s">
        <v>5850</v>
      </c>
      <c r="B759" s="512"/>
      <c r="C759" s="513" t="s">
        <v>5851</v>
      </c>
      <c r="D759" s="498">
        <v>0</v>
      </c>
      <c r="E759" s="499"/>
      <c r="F759" s="500">
        <f t="shared" si="189"/>
        <v>0</v>
      </c>
      <c r="G759" s="549"/>
      <c r="H759" s="550"/>
      <c r="I759" s="551"/>
      <c r="J759" s="552"/>
      <c r="K759" s="504"/>
      <c r="L759" s="553"/>
      <c r="M759" s="554"/>
      <c r="N759" s="551"/>
      <c r="O759" s="552"/>
      <c r="P759" s="506"/>
      <c r="Q759" s="494" t="str">
        <f t="shared" si="195"/>
        <v/>
      </c>
      <c r="R759" s="412" t="str">
        <f t="shared" si="196"/>
        <v/>
      </c>
      <c r="S759" s="412" t="str">
        <f t="shared" si="182"/>
        <v/>
      </c>
      <c r="T759" s="427"/>
      <c r="U759" s="429"/>
      <c r="W759" s="6" t="e">
        <f>VLOOKUP(A759,'[3]Cartilha Global'!$A:$A,1,FALSE)</f>
        <v>#N/A</v>
      </c>
    </row>
    <row r="760" spans="1:23" ht="12" hidden="1" thickBot="1" x14ac:dyDescent="0.25">
      <c r="A760" s="522" t="s">
        <v>5852</v>
      </c>
      <c r="B760" s="512"/>
      <c r="C760" s="513" t="s">
        <v>5853</v>
      </c>
      <c r="D760" s="498">
        <v>0</v>
      </c>
      <c r="E760" s="499"/>
      <c r="F760" s="500">
        <f t="shared" si="189"/>
        <v>0</v>
      </c>
      <c r="G760" s="549"/>
      <c r="H760" s="550"/>
      <c r="I760" s="551"/>
      <c r="J760" s="552"/>
      <c r="K760" s="504"/>
      <c r="L760" s="553"/>
      <c r="M760" s="554"/>
      <c r="N760" s="551"/>
      <c r="O760" s="552"/>
      <c r="P760" s="506"/>
      <c r="Q760" s="494" t="str">
        <f t="shared" si="195"/>
        <v/>
      </c>
      <c r="R760" s="412" t="str">
        <f t="shared" si="196"/>
        <v/>
      </c>
      <c r="S760" s="412" t="str">
        <f t="shared" si="182"/>
        <v/>
      </c>
      <c r="T760" s="427"/>
      <c r="U760" s="429"/>
      <c r="W760" s="6" t="e">
        <f>VLOOKUP(A760,'[3]Cartilha Global'!$A:$A,1,FALSE)</f>
        <v>#N/A</v>
      </c>
    </row>
    <row r="761" spans="1:23" ht="12" hidden="1" thickBot="1" x14ac:dyDescent="0.25">
      <c r="A761" s="522" t="s">
        <v>5854</v>
      </c>
      <c r="B761" s="512"/>
      <c r="C761" s="513" t="s">
        <v>5855</v>
      </c>
      <c r="D761" s="498">
        <v>0</v>
      </c>
      <c r="E761" s="499"/>
      <c r="F761" s="500">
        <f t="shared" si="189"/>
        <v>0</v>
      </c>
      <c r="G761" s="549"/>
      <c r="H761" s="550"/>
      <c r="I761" s="551"/>
      <c r="J761" s="552"/>
      <c r="K761" s="504"/>
      <c r="L761" s="553"/>
      <c r="M761" s="554"/>
      <c r="N761" s="551"/>
      <c r="O761" s="552"/>
      <c r="P761" s="506"/>
      <c r="Q761" s="494" t="str">
        <f t="shared" si="195"/>
        <v/>
      </c>
      <c r="R761" s="412" t="str">
        <f t="shared" si="196"/>
        <v/>
      </c>
      <c r="S761" s="412" t="str">
        <f t="shared" si="182"/>
        <v/>
      </c>
      <c r="T761" s="427"/>
      <c r="U761" s="429"/>
      <c r="W761" s="6" t="e">
        <f>VLOOKUP(A761,'[3]Cartilha Global'!$A:$A,1,FALSE)</f>
        <v>#N/A</v>
      </c>
    </row>
    <row r="762" spans="1:23" ht="12" hidden="1" thickBot="1" x14ac:dyDescent="0.25">
      <c r="A762" s="522" t="s">
        <v>5856</v>
      </c>
      <c r="B762" s="512"/>
      <c r="C762" s="513" t="s">
        <v>5857</v>
      </c>
      <c r="D762" s="498">
        <v>0</v>
      </c>
      <c r="E762" s="499"/>
      <c r="F762" s="500">
        <f t="shared" si="189"/>
        <v>0</v>
      </c>
      <c r="G762" s="549"/>
      <c r="H762" s="550"/>
      <c r="I762" s="551"/>
      <c r="J762" s="552"/>
      <c r="K762" s="504"/>
      <c r="L762" s="553"/>
      <c r="M762" s="554"/>
      <c r="N762" s="551"/>
      <c r="O762" s="552"/>
      <c r="P762" s="506"/>
      <c r="Q762" s="494" t="str">
        <f t="shared" si="195"/>
        <v/>
      </c>
      <c r="R762" s="412" t="str">
        <f t="shared" si="196"/>
        <v/>
      </c>
      <c r="S762" s="412" t="str">
        <f t="shared" si="182"/>
        <v/>
      </c>
      <c r="T762" s="427"/>
      <c r="U762" s="429"/>
      <c r="W762" s="6" t="e">
        <f>VLOOKUP(A762,'[3]Cartilha Global'!$A:$A,1,FALSE)</f>
        <v>#N/A</v>
      </c>
    </row>
    <row r="763" spans="1:23" ht="12" hidden="1" thickBot="1" x14ac:dyDescent="0.25">
      <c r="A763" s="522" t="s">
        <v>5858</v>
      </c>
      <c r="B763" s="512"/>
      <c r="C763" s="513" t="s">
        <v>5859</v>
      </c>
      <c r="D763" s="498">
        <v>0</v>
      </c>
      <c r="E763" s="499"/>
      <c r="F763" s="500">
        <f t="shared" si="189"/>
        <v>0</v>
      </c>
      <c r="G763" s="549"/>
      <c r="H763" s="550"/>
      <c r="I763" s="551"/>
      <c r="J763" s="552"/>
      <c r="K763" s="504"/>
      <c r="L763" s="553"/>
      <c r="M763" s="554"/>
      <c r="N763" s="551"/>
      <c r="O763" s="552"/>
      <c r="P763" s="506"/>
      <c r="Q763" s="494" t="str">
        <f t="shared" si="195"/>
        <v/>
      </c>
      <c r="R763" s="412" t="str">
        <f t="shared" si="196"/>
        <v/>
      </c>
      <c r="S763" s="412" t="str">
        <f t="shared" si="182"/>
        <v/>
      </c>
      <c r="T763" s="427"/>
      <c r="U763" s="429"/>
      <c r="W763" s="6" t="e">
        <f>VLOOKUP(A763,'[3]Cartilha Global'!$A:$A,1,FALSE)</f>
        <v>#N/A</v>
      </c>
    </row>
    <row r="764" spans="1:23" ht="12" hidden="1" thickBot="1" x14ac:dyDescent="0.25">
      <c r="A764" s="522" t="s">
        <v>5860</v>
      </c>
      <c r="B764" s="512"/>
      <c r="C764" s="513" t="s">
        <v>5861</v>
      </c>
      <c r="D764" s="498">
        <v>0</v>
      </c>
      <c r="E764" s="499"/>
      <c r="F764" s="500">
        <f t="shared" si="189"/>
        <v>0</v>
      </c>
      <c r="G764" s="549"/>
      <c r="H764" s="550"/>
      <c r="I764" s="551"/>
      <c r="J764" s="552"/>
      <c r="K764" s="504"/>
      <c r="L764" s="553"/>
      <c r="M764" s="554"/>
      <c r="N764" s="551"/>
      <c r="O764" s="552"/>
      <c r="P764" s="506"/>
      <c r="Q764" s="494" t="str">
        <f t="shared" si="195"/>
        <v/>
      </c>
      <c r="R764" s="412" t="str">
        <f t="shared" si="196"/>
        <v/>
      </c>
      <c r="S764" s="412" t="str">
        <f t="shared" si="182"/>
        <v/>
      </c>
      <c r="T764" s="427"/>
      <c r="U764" s="429"/>
      <c r="W764" s="6" t="e">
        <f>VLOOKUP(A764,'[3]Cartilha Global'!$A:$A,1,FALSE)</f>
        <v>#N/A</v>
      </c>
    </row>
    <row r="765" spans="1:23" ht="12" hidden="1" thickBot="1" x14ac:dyDescent="0.25">
      <c r="A765" s="522" t="s">
        <v>191</v>
      </c>
      <c r="B765" s="512"/>
      <c r="C765" s="513" t="s">
        <v>37</v>
      </c>
      <c r="D765" s="498">
        <v>0</v>
      </c>
      <c r="E765" s="499"/>
      <c r="F765" s="500">
        <f t="shared" si="189"/>
        <v>0</v>
      </c>
      <c r="G765" s="549"/>
      <c r="H765" s="550"/>
      <c r="I765" s="551"/>
      <c r="J765" s="552"/>
      <c r="K765" s="504"/>
      <c r="L765" s="553"/>
      <c r="M765" s="554"/>
      <c r="N765" s="551"/>
      <c r="O765" s="552"/>
      <c r="P765" s="506"/>
      <c r="Q765" s="494" t="str">
        <f>IF(OR(SUM(J765:J868)&gt;0,SUM(O765:O868)&gt;0),"xx","")</f>
        <v/>
      </c>
      <c r="R765" s="412" t="str">
        <f t="shared" si="196"/>
        <v/>
      </c>
      <c r="S765" s="412" t="str">
        <f t="shared" si="182"/>
        <v/>
      </c>
      <c r="T765" s="427"/>
      <c r="U765" s="429"/>
      <c r="W765" s="6" t="str">
        <f>VLOOKUP(A765,'[3]Cartilha Global'!$A:$A,1,FALSE)</f>
        <v>2.3</v>
      </c>
    </row>
    <row r="766" spans="1:23" ht="12" hidden="1" thickBot="1" x14ac:dyDescent="0.25">
      <c r="A766" s="522" t="s">
        <v>5862</v>
      </c>
      <c r="B766" s="512"/>
      <c r="C766" s="513" t="s">
        <v>5863</v>
      </c>
      <c r="D766" s="498">
        <v>0</v>
      </c>
      <c r="E766" s="499"/>
      <c r="F766" s="500">
        <f t="shared" si="189"/>
        <v>0</v>
      </c>
      <c r="G766" s="549"/>
      <c r="H766" s="550"/>
      <c r="I766" s="551"/>
      <c r="J766" s="552"/>
      <c r="K766" s="504"/>
      <c r="L766" s="553"/>
      <c r="M766" s="554"/>
      <c r="N766" s="551"/>
      <c r="O766" s="552"/>
      <c r="P766" s="506"/>
      <c r="Q766" s="494" t="str">
        <f>IF(OR(SUM(J766)&gt;0,SUM(O766)&gt;0),"xx","")</f>
        <v/>
      </c>
      <c r="R766" s="412" t="str">
        <f t="shared" si="196"/>
        <v/>
      </c>
      <c r="S766" s="412" t="str">
        <f t="shared" si="182"/>
        <v/>
      </c>
      <c r="T766" s="427"/>
      <c r="U766" s="429"/>
      <c r="W766" s="6" t="e">
        <f>VLOOKUP(A766,'[3]Cartilha Global'!$A:$A,1,FALSE)</f>
        <v>#N/A</v>
      </c>
    </row>
    <row r="767" spans="1:23" ht="12" hidden="1" thickBot="1" x14ac:dyDescent="0.25">
      <c r="A767" s="522" t="s">
        <v>5864</v>
      </c>
      <c r="B767" s="512"/>
      <c r="C767" s="513" t="s">
        <v>5865</v>
      </c>
      <c r="D767" s="498">
        <v>0</v>
      </c>
      <c r="E767" s="499"/>
      <c r="F767" s="500">
        <f t="shared" si="189"/>
        <v>0</v>
      </c>
      <c r="G767" s="549"/>
      <c r="H767" s="550"/>
      <c r="I767" s="551"/>
      <c r="J767" s="552"/>
      <c r="K767" s="504"/>
      <c r="L767" s="553"/>
      <c r="M767" s="554"/>
      <c r="N767" s="551"/>
      <c r="O767" s="552"/>
      <c r="P767" s="506"/>
      <c r="Q767" s="494" t="str">
        <f>IF(OR(SUM(J767:J779)&gt;0,SUM(O767:O779)&gt;0),"xx","")</f>
        <v/>
      </c>
      <c r="R767" s="412" t="str">
        <f t="shared" si="196"/>
        <v/>
      </c>
      <c r="S767" s="412" t="str">
        <f t="shared" si="182"/>
        <v/>
      </c>
      <c r="T767" s="427"/>
      <c r="U767" s="429"/>
      <c r="W767" s="6" t="e">
        <f>VLOOKUP(A767,'[3]Cartilha Global'!$A:$A,1,FALSE)</f>
        <v>#N/A</v>
      </c>
    </row>
    <row r="768" spans="1:23" ht="23.25" hidden="1" thickBot="1" x14ac:dyDescent="0.25">
      <c r="A768" s="522">
        <v>102989</v>
      </c>
      <c r="B768" s="512" t="s">
        <v>3144</v>
      </c>
      <c r="C768" s="513" t="s">
        <v>6634</v>
      </c>
      <c r="D768" s="498" t="s">
        <v>6927</v>
      </c>
      <c r="E768" s="499">
        <v>23.48</v>
      </c>
      <c r="F768" s="500">
        <f t="shared" si="189"/>
        <v>29.08</v>
      </c>
      <c r="G768" s="527"/>
      <c r="H768" s="518"/>
      <c r="I768" s="517">
        <f t="shared" ref="I768:I779" si="197">IF(ISBLANK(E768),0,ROUND(F768*G768,2))</f>
        <v>0</v>
      </c>
      <c r="J768" s="517">
        <f t="shared" ref="J768:J779" si="198">IF(ISBLANK(G768),0,ROUND(G768*H768,2))</f>
        <v>0</v>
      </c>
      <c r="K768" s="504"/>
      <c r="L768" s="518">
        <f t="shared" ref="L768:M779" si="199">G768</f>
        <v>0</v>
      </c>
      <c r="M768" s="518">
        <f t="shared" si="199"/>
        <v>0</v>
      </c>
      <c r="N768" s="519">
        <f t="shared" ref="N768:N779" si="200">IF(ISBLANK(E768),0,ROUND(F768*L768,2))</f>
        <v>0</v>
      </c>
      <c r="O768" s="519">
        <f t="shared" ref="O768:O779" si="201">IF(ISBLANK(L768),0,ROUND(L768*M768,2))</f>
        <v>0</v>
      </c>
      <c r="P768" s="506"/>
      <c r="Q768" s="520"/>
      <c r="R768" s="412" t="str">
        <f t="shared" si="196"/>
        <v/>
      </c>
      <c r="S768" s="412" t="str">
        <f t="shared" si="182"/>
        <v/>
      </c>
      <c r="T768" s="427"/>
      <c r="U768" s="429"/>
      <c r="W768" s="6" t="e">
        <f>VLOOKUP(A768,'[3]Cartilha Global'!$A:$A,1,FALSE)</f>
        <v>#N/A</v>
      </c>
    </row>
    <row r="769" spans="1:23" ht="23.25" hidden="1" thickBot="1" x14ac:dyDescent="0.25">
      <c r="A769" s="522">
        <v>102990</v>
      </c>
      <c r="B769" s="512" t="s">
        <v>3144</v>
      </c>
      <c r="C769" s="513" t="s">
        <v>6635</v>
      </c>
      <c r="D769" s="498" t="s">
        <v>6927</v>
      </c>
      <c r="E769" s="499">
        <v>28.38</v>
      </c>
      <c r="F769" s="500">
        <f t="shared" si="189"/>
        <v>35.15</v>
      </c>
      <c r="G769" s="527"/>
      <c r="H769" s="518"/>
      <c r="I769" s="517">
        <f t="shared" si="197"/>
        <v>0</v>
      </c>
      <c r="J769" s="517">
        <f t="shared" si="198"/>
        <v>0</v>
      </c>
      <c r="K769" s="504"/>
      <c r="L769" s="518">
        <f t="shared" si="199"/>
        <v>0</v>
      </c>
      <c r="M769" s="518">
        <f t="shared" si="199"/>
        <v>0</v>
      </c>
      <c r="N769" s="519">
        <f t="shared" si="200"/>
        <v>0</v>
      </c>
      <c r="O769" s="519">
        <f t="shared" si="201"/>
        <v>0</v>
      </c>
      <c r="P769" s="506"/>
      <c r="Q769" s="520"/>
      <c r="R769" s="412" t="str">
        <f t="shared" si="196"/>
        <v/>
      </c>
      <c r="S769" s="412" t="str">
        <f t="shared" si="182"/>
        <v/>
      </c>
      <c r="T769" s="427"/>
      <c r="U769" s="429"/>
      <c r="W769" s="6" t="e">
        <f>VLOOKUP(A769,'[3]Cartilha Global'!$A:$A,1,FALSE)</f>
        <v>#N/A</v>
      </c>
    </row>
    <row r="770" spans="1:23" ht="23.25" hidden="1" thickBot="1" x14ac:dyDescent="0.25">
      <c r="A770" s="522">
        <v>102991</v>
      </c>
      <c r="B770" s="512" t="s">
        <v>3144</v>
      </c>
      <c r="C770" s="513" t="s">
        <v>6636</v>
      </c>
      <c r="D770" s="498" t="s">
        <v>6927</v>
      </c>
      <c r="E770" s="499">
        <v>36.5</v>
      </c>
      <c r="F770" s="500">
        <f t="shared" si="189"/>
        <v>45.2</v>
      </c>
      <c r="G770" s="527"/>
      <c r="H770" s="518"/>
      <c r="I770" s="517">
        <f t="shared" si="197"/>
        <v>0</v>
      </c>
      <c r="J770" s="517">
        <f t="shared" si="198"/>
        <v>0</v>
      </c>
      <c r="K770" s="504"/>
      <c r="L770" s="518">
        <f t="shared" si="199"/>
        <v>0</v>
      </c>
      <c r="M770" s="518">
        <f t="shared" si="199"/>
        <v>0</v>
      </c>
      <c r="N770" s="519">
        <f t="shared" si="200"/>
        <v>0</v>
      </c>
      <c r="O770" s="519">
        <f t="shared" si="201"/>
        <v>0</v>
      </c>
      <c r="P770" s="506"/>
      <c r="Q770" s="520"/>
      <c r="R770" s="412" t="str">
        <f t="shared" si="196"/>
        <v/>
      </c>
      <c r="S770" s="412" t="str">
        <f t="shared" si="182"/>
        <v/>
      </c>
      <c r="T770" s="427"/>
      <c r="U770" s="429"/>
      <c r="W770" s="6" t="e">
        <f>VLOOKUP(A770,'[3]Cartilha Global'!$A:$A,1,FALSE)</f>
        <v>#N/A</v>
      </c>
    </row>
    <row r="771" spans="1:23" ht="23.25" hidden="1" thickBot="1" x14ac:dyDescent="0.25">
      <c r="A771" s="522">
        <v>102992</v>
      </c>
      <c r="B771" s="512" t="s">
        <v>3144</v>
      </c>
      <c r="C771" s="513" t="s">
        <v>6637</v>
      </c>
      <c r="D771" s="498" t="s">
        <v>6927</v>
      </c>
      <c r="E771" s="499">
        <v>49.81</v>
      </c>
      <c r="F771" s="500">
        <f t="shared" si="189"/>
        <v>61.68</v>
      </c>
      <c r="G771" s="527"/>
      <c r="H771" s="518"/>
      <c r="I771" s="517">
        <f t="shared" si="197"/>
        <v>0</v>
      </c>
      <c r="J771" s="517">
        <f t="shared" si="198"/>
        <v>0</v>
      </c>
      <c r="K771" s="504"/>
      <c r="L771" s="518">
        <f t="shared" si="199"/>
        <v>0</v>
      </c>
      <c r="M771" s="518">
        <f t="shared" si="199"/>
        <v>0</v>
      </c>
      <c r="N771" s="519">
        <f t="shared" si="200"/>
        <v>0</v>
      </c>
      <c r="O771" s="519">
        <f t="shared" si="201"/>
        <v>0</v>
      </c>
      <c r="P771" s="506"/>
      <c r="Q771" s="520"/>
      <c r="R771" s="412" t="str">
        <f t="shared" si="196"/>
        <v/>
      </c>
      <c r="S771" s="412" t="str">
        <f t="shared" si="182"/>
        <v/>
      </c>
      <c r="T771" s="427"/>
      <c r="U771" s="429"/>
      <c r="W771" s="6" t="e">
        <f>VLOOKUP(A771,'[3]Cartilha Global'!$A:$A,1,FALSE)</f>
        <v>#N/A</v>
      </c>
    </row>
    <row r="772" spans="1:23" ht="23.25" hidden="1" thickBot="1" x14ac:dyDescent="0.25">
      <c r="A772" s="522">
        <v>102993</v>
      </c>
      <c r="B772" s="512" t="s">
        <v>3144</v>
      </c>
      <c r="C772" s="513" t="s">
        <v>6638</v>
      </c>
      <c r="D772" s="498" t="s">
        <v>6927</v>
      </c>
      <c r="E772" s="499">
        <v>65.27</v>
      </c>
      <c r="F772" s="500">
        <f t="shared" si="189"/>
        <v>80.83</v>
      </c>
      <c r="G772" s="527"/>
      <c r="H772" s="518"/>
      <c r="I772" s="517">
        <f t="shared" si="197"/>
        <v>0</v>
      </c>
      <c r="J772" s="517">
        <f t="shared" si="198"/>
        <v>0</v>
      </c>
      <c r="K772" s="504"/>
      <c r="L772" s="518">
        <f t="shared" si="199"/>
        <v>0</v>
      </c>
      <c r="M772" s="518">
        <f t="shared" si="199"/>
        <v>0</v>
      </c>
      <c r="N772" s="519">
        <f t="shared" si="200"/>
        <v>0</v>
      </c>
      <c r="O772" s="519">
        <f t="shared" si="201"/>
        <v>0</v>
      </c>
      <c r="P772" s="506"/>
      <c r="Q772" s="520"/>
      <c r="R772" s="412" t="str">
        <f t="shared" si="196"/>
        <v/>
      </c>
      <c r="S772" s="412" t="str">
        <f t="shared" si="182"/>
        <v/>
      </c>
      <c r="T772" s="427"/>
      <c r="U772" s="429"/>
      <c r="W772" s="6" t="e">
        <f>VLOOKUP(A772,'[3]Cartilha Global'!$A:$A,1,FALSE)</f>
        <v>#N/A</v>
      </c>
    </row>
    <row r="773" spans="1:23" ht="23.25" hidden="1" thickBot="1" x14ac:dyDescent="0.25">
      <c r="A773" s="522">
        <v>102994</v>
      </c>
      <c r="B773" s="512" t="s">
        <v>3144</v>
      </c>
      <c r="C773" s="513" t="s">
        <v>6639</v>
      </c>
      <c r="D773" s="498" t="s">
        <v>6927</v>
      </c>
      <c r="E773" s="499">
        <v>102.45</v>
      </c>
      <c r="F773" s="500">
        <f t="shared" si="189"/>
        <v>126.87</v>
      </c>
      <c r="G773" s="527"/>
      <c r="H773" s="518"/>
      <c r="I773" s="517">
        <f t="shared" si="197"/>
        <v>0</v>
      </c>
      <c r="J773" s="517">
        <f t="shared" si="198"/>
        <v>0</v>
      </c>
      <c r="K773" s="504"/>
      <c r="L773" s="518">
        <f t="shared" si="199"/>
        <v>0</v>
      </c>
      <c r="M773" s="518">
        <f t="shared" si="199"/>
        <v>0</v>
      </c>
      <c r="N773" s="519">
        <f t="shared" si="200"/>
        <v>0</v>
      </c>
      <c r="O773" s="519">
        <f t="shared" si="201"/>
        <v>0</v>
      </c>
      <c r="P773" s="506"/>
      <c r="Q773" s="520"/>
      <c r="R773" s="412" t="str">
        <f t="shared" si="196"/>
        <v/>
      </c>
      <c r="S773" s="412" t="str">
        <f t="shared" si="182"/>
        <v/>
      </c>
      <c r="T773" s="427"/>
      <c r="U773" s="429"/>
      <c r="W773" s="6" t="e">
        <f>VLOOKUP(A773,'[3]Cartilha Global'!$A:$A,1,FALSE)</f>
        <v>#N/A</v>
      </c>
    </row>
    <row r="774" spans="1:23" ht="23.25" hidden="1" thickBot="1" x14ac:dyDescent="0.25">
      <c r="A774" s="522">
        <v>102995</v>
      </c>
      <c r="B774" s="512" t="s">
        <v>3144</v>
      </c>
      <c r="C774" s="513" t="s">
        <v>6640</v>
      </c>
      <c r="D774" s="498" t="s">
        <v>6927</v>
      </c>
      <c r="E774" s="499">
        <v>47.22</v>
      </c>
      <c r="F774" s="500">
        <f t="shared" si="189"/>
        <v>58.48</v>
      </c>
      <c r="G774" s="527"/>
      <c r="H774" s="518"/>
      <c r="I774" s="517">
        <f t="shared" si="197"/>
        <v>0</v>
      </c>
      <c r="J774" s="517">
        <f t="shared" si="198"/>
        <v>0</v>
      </c>
      <c r="K774" s="504"/>
      <c r="L774" s="518">
        <f t="shared" si="199"/>
        <v>0</v>
      </c>
      <c r="M774" s="518">
        <f t="shared" si="199"/>
        <v>0</v>
      </c>
      <c r="N774" s="519">
        <f t="shared" si="200"/>
        <v>0</v>
      </c>
      <c r="O774" s="519">
        <f t="shared" si="201"/>
        <v>0</v>
      </c>
      <c r="P774" s="506"/>
      <c r="Q774" s="520"/>
      <c r="R774" s="412" t="str">
        <f t="shared" si="196"/>
        <v/>
      </c>
      <c r="S774" s="412" t="str">
        <f t="shared" si="182"/>
        <v/>
      </c>
      <c r="T774" s="427"/>
      <c r="U774" s="429"/>
      <c r="W774" s="6" t="e">
        <f>VLOOKUP(A774,'[3]Cartilha Global'!$A:$A,1,FALSE)</f>
        <v>#N/A</v>
      </c>
    </row>
    <row r="775" spans="1:23" ht="23.25" hidden="1" thickBot="1" x14ac:dyDescent="0.25">
      <c r="A775" s="522">
        <v>102996</v>
      </c>
      <c r="B775" s="512" t="s">
        <v>3144</v>
      </c>
      <c r="C775" s="513" t="s">
        <v>6641</v>
      </c>
      <c r="D775" s="498" t="s">
        <v>6927</v>
      </c>
      <c r="E775" s="499">
        <v>66.67</v>
      </c>
      <c r="F775" s="500">
        <f t="shared" si="189"/>
        <v>82.56</v>
      </c>
      <c r="G775" s="527"/>
      <c r="H775" s="518"/>
      <c r="I775" s="517">
        <f t="shared" si="197"/>
        <v>0</v>
      </c>
      <c r="J775" s="517">
        <f t="shared" si="198"/>
        <v>0</v>
      </c>
      <c r="K775" s="504"/>
      <c r="L775" s="518">
        <f t="shared" si="199"/>
        <v>0</v>
      </c>
      <c r="M775" s="518">
        <f t="shared" si="199"/>
        <v>0</v>
      </c>
      <c r="N775" s="519">
        <f t="shared" si="200"/>
        <v>0</v>
      </c>
      <c r="O775" s="519">
        <f t="shared" si="201"/>
        <v>0</v>
      </c>
      <c r="P775" s="506"/>
      <c r="Q775" s="520"/>
      <c r="R775" s="412" t="str">
        <f t="shared" si="196"/>
        <v/>
      </c>
      <c r="S775" s="412" t="str">
        <f t="shared" si="182"/>
        <v/>
      </c>
      <c r="T775" s="427"/>
      <c r="U775" s="429"/>
      <c r="W775" s="6" t="e">
        <f>VLOOKUP(A775,'[3]Cartilha Global'!$A:$A,1,FALSE)</f>
        <v>#N/A</v>
      </c>
    </row>
    <row r="776" spans="1:23" ht="23.25" hidden="1" thickBot="1" x14ac:dyDescent="0.25">
      <c r="A776" s="522">
        <v>102997</v>
      </c>
      <c r="B776" s="512" t="s">
        <v>3144</v>
      </c>
      <c r="C776" s="513" t="s">
        <v>6642</v>
      </c>
      <c r="D776" s="498" t="s">
        <v>6927</v>
      </c>
      <c r="E776" s="499">
        <v>88.18</v>
      </c>
      <c r="F776" s="500">
        <f t="shared" si="189"/>
        <v>109.2</v>
      </c>
      <c r="G776" s="527"/>
      <c r="H776" s="518"/>
      <c r="I776" s="517">
        <f t="shared" si="197"/>
        <v>0</v>
      </c>
      <c r="J776" s="517">
        <f t="shared" si="198"/>
        <v>0</v>
      </c>
      <c r="K776" s="504"/>
      <c r="L776" s="518">
        <f t="shared" si="199"/>
        <v>0</v>
      </c>
      <c r="M776" s="518">
        <f t="shared" si="199"/>
        <v>0</v>
      </c>
      <c r="N776" s="519">
        <f t="shared" si="200"/>
        <v>0</v>
      </c>
      <c r="O776" s="519">
        <f t="shared" si="201"/>
        <v>0</v>
      </c>
      <c r="P776" s="506"/>
      <c r="Q776" s="520"/>
      <c r="R776" s="412" t="str">
        <f t="shared" si="196"/>
        <v/>
      </c>
      <c r="S776" s="412" t="str">
        <f t="shared" si="182"/>
        <v/>
      </c>
      <c r="T776" s="427"/>
      <c r="U776" s="429"/>
      <c r="W776" s="6" t="e">
        <f>VLOOKUP(A776,'[3]Cartilha Global'!$A:$A,1,FALSE)</f>
        <v>#N/A</v>
      </c>
    </row>
    <row r="777" spans="1:23" ht="23.25" hidden="1" thickBot="1" x14ac:dyDescent="0.25">
      <c r="A777" s="522">
        <v>102998</v>
      </c>
      <c r="B777" s="512" t="s">
        <v>3144</v>
      </c>
      <c r="C777" s="513" t="s">
        <v>6643</v>
      </c>
      <c r="D777" s="498" t="s">
        <v>6927</v>
      </c>
      <c r="E777" s="499">
        <v>84.5</v>
      </c>
      <c r="F777" s="500">
        <f t="shared" si="189"/>
        <v>104.64</v>
      </c>
      <c r="G777" s="527"/>
      <c r="H777" s="518"/>
      <c r="I777" s="517">
        <f t="shared" si="197"/>
        <v>0</v>
      </c>
      <c r="J777" s="517">
        <f t="shared" si="198"/>
        <v>0</v>
      </c>
      <c r="K777" s="504"/>
      <c r="L777" s="518">
        <f t="shared" si="199"/>
        <v>0</v>
      </c>
      <c r="M777" s="518">
        <f t="shared" si="199"/>
        <v>0</v>
      </c>
      <c r="N777" s="519">
        <f t="shared" si="200"/>
        <v>0</v>
      </c>
      <c r="O777" s="519">
        <f t="shared" si="201"/>
        <v>0</v>
      </c>
      <c r="P777" s="506"/>
      <c r="Q777" s="520"/>
      <c r="R777" s="412" t="str">
        <f t="shared" si="196"/>
        <v/>
      </c>
      <c r="S777" s="412" t="str">
        <f t="shared" si="182"/>
        <v/>
      </c>
      <c r="T777" s="427"/>
      <c r="U777" s="429"/>
      <c r="W777" s="6" t="e">
        <f>VLOOKUP(A777,'[3]Cartilha Global'!$A:$A,1,FALSE)</f>
        <v>#N/A</v>
      </c>
    </row>
    <row r="778" spans="1:23" ht="23.25" hidden="1" thickBot="1" x14ac:dyDescent="0.25">
      <c r="A778" s="522">
        <v>102999</v>
      </c>
      <c r="B778" s="512" t="s">
        <v>3144</v>
      </c>
      <c r="C778" s="513" t="s">
        <v>6644</v>
      </c>
      <c r="D778" s="498" t="s">
        <v>6927</v>
      </c>
      <c r="E778" s="499">
        <v>106.86</v>
      </c>
      <c r="F778" s="500">
        <f t="shared" si="189"/>
        <v>132.34</v>
      </c>
      <c r="G778" s="527"/>
      <c r="H778" s="518"/>
      <c r="I778" s="517">
        <f t="shared" si="197"/>
        <v>0</v>
      </c>
      <c r="J778" s="517">
        <f t="shared" si="198"/>
        <v>0</v>
      </c>
      <c r="K778" s="504"/>
      <c r="L778" s="518">
        <f t="shared" si="199"/>
        <v>0</v>
      </c>
      <c r="M778" s="518">
        <f t="shared" si="199"/>
        <v>0</v>
      </c>
      <c r="N778" s="519">
        <f t="shared" si="200"/>
        <v>0</v>
      </c>
      <c r="O778" s="519">
        <f t="shared" si="201"/>
        <v>0</v>
      </c>
      <c r="P778" s="506"/>
      <c r="Q778" s="520"/>
      <c r="R778" s="412" t="str">
        <f t="shared" si="196"/>
        <v/>
      </c>
      <c r="S778" s="412" t="str">
        <f t="shared" si="182"/>
        <v/>
      </c>
      <c r="T778" s="427"/>
      <c r="U778" s="429"/>
      <c r="W778" s="6" t="e">
        <f>VLOOKUP(A778,'[3]Cartilha Global'!$A:$A,1,FALSE)</f>
        <v>#N/A</v>
      </c>
    </row>
    <row r="779" spans="1:23" ht="23.25" hidden="1" thickBot="1" x14ac:dyDescent="0.25">
      <c r="A779" s="522">
        <v>103000</v>
      </c>
      <c r="B779" s="512" t="s">
        <v>3144</v>
      </c>
      <c r="C779" s="513" t="s">
        <v>6645</v>
      </c>
      <c r="D779" s="498" t="s">
        <v>6927</v>
      </c>
      <c r="E779" s="499">
        <v>107.3</v>
      </c>
      <c r="F779" s="500">
        <f t="shared" si="189"/>
        <v>132.88</v>
      </c>
      <c r="G779" s="527"/>
      <c r="H779" s="518"/>
      <c r="I779" s="517">
        <f t="shared" si="197"/>
        <v>0</v>
      </c>
      <c r="J779" s="517">
        <f t="shared" si="198"/>
        <v>0</v>
      </c>
      <c r="K779" s="504"/>
      <c r="L779" s="518">
        <f t="shared" si="199"/>
        <v>0</v>
      </c>
      <c r="M779" s="518">
        <f t="shared" si="199"/>
        <v>0</v>
      </c>
      <c r="N779" s="519">
        <f t="shared" si="200"/>
        <v>0</v>
      </c>
      <c r="O779" s="519">
        <f t="shared" si="201"/>
        <v>0</v>
      </c>
      <c r="P779" s="506"/>
      <c r="Q779" s="520"/>
      <c r="R779" s="412" t="str">
        <f t="shared" si="196"/>
        <v/>
      </c>
      <c r="S779" s="412" t="str">
        <f t="shared" si="182"/>
        <v/>
      </c>
      <c r="T779" s="427"/>
      <c r="U779" s="429"/>
      <c r="W779" s="6" t="e">
        <f>VLOOKUP(A779,'[3]Cartilha Global'!$A:$A,1,FALSE)</f>
        <v>#N/A</v>
      </c>
    </row>
    <row r="780" spans="1:23" ht="12" hidden="1" thickBot="1" x14ac:dyDescent="0.25">
      <c r="A780" s="522" t="s">
        <v>5866</v>
      </c>
      <c r="B780" s="512"/>
      <c r="C780" s="513" t="s">
        <v>5867</v>
      </c>
      <c r="D780" s="498">
        <v>0</v>
      </c>
      <c r="E780" s="499"/>
      <c r="F780" s="500">
        <f t="shared" si="189"/>
        <v>0</v>
      </c>
      <c r="G780" s="556"/>
      <c r="H780" s="556"/>
      <c r="I780" s="557"/>
      <c r="J780" s="558"/>
      <c r="K780" s="504"/>
      <c r="L780" s="556"/>
      <c r="M780" s="556"/>
      <c r="N780" s="557"/>
      <c r="O780" s="558"/>
      <c r="P780" s="506"/>
      <c r="Q780" s="494" t="str">
        <f>IF(OR(SUM(J780)&gt;0,SUM(O780)&gt;0),"xx","")</f>
        <v/>
      </c>
      <c r="R780" s="412" t="str">
        <f t="shared" si="196"/>
        <v/>
      </c>
      <c r="S780" s="412" t="str">
        <f t="shared" si="182"/>
        <v/>
      </c>
      <c r="T780" s="427"/>
      <c r="U780" s="429"/>
      <c r="W780" s="6" t="e">
        <f>VLOOKUP(A780,'[3]Cartilha Global'!$A:$A,1,FALSE)</f>
        <v>#N/A</v>
      </c>
    </row>
    <row r="781" spans="1:23" ht="12" hidden="1" thickBot="1" x14ac:dyDescent="0.25">
      <c r="A781" s="522" t="s">
        <v>2036</v>
      </c>
      <c r="B781" s="512"/>
      <c r="C781" s="513" t="s">
        <v>38</v>
      </c>
      <c r="D781" s="498">
        <v>0</v>
      </c>
      <c r="E781" s="499"/>
      <c r="F781" s="500">
        <f t="shared" si="189"/>
        <v>0</v>
      </c>
      <c r="G781" s="556"/>
      <c r="H781" s="556"/>
      <c r="I781" s="557"/>
      <c r="J781" s="558"/>
      <c r="K781" s="504"/>
      <c r="L781" s="556"/>
      <c r="M781" s="556"/>
      <c r="N781" s="557"/>
      <c r="O781" s="558"/>
      <c r="P781" s="506"/>
      <c r="Q781" s="494" t="str">
        <f>IF(OR(SUM(J782:J787)&gt;0,SUM(O782:O787)&gt;0),"xx","")</f>
        <v/>
      </c>
      <c r="R781" s="412" t="str">
        <f t="shared" si="196"/>
        <v/>
      </c>
      <c r="S781" s="412" t="str">
        <f t="shared" si="182"/>
        <v/>
      </c>
      <c r="T781" s="427"/>
      <c r="U781" s="429"/>
      <c r="W781" s="6" t="e">
        <f>VLOOKUP(A781,'[3]Cartilha Global'!$A:$A,1,FALSE)</f>
        <v>#N/A</v>
      </c>
    </row>
    <row r="782" spans="1:23" ht="23.25" hidden="1" thickBot="1" x14ac:dyDescent="0.25">
      <c r="A782" s="522">
        <v>102664</v>
      </c>
      <c r="B782" s="512" t="s">
        <v>3144</v>
      </c>
      <c r="C782" s="513" t="s">
        <v>5868</v>
      </c>
      <c r="D782" s="498" t="s">
        <v>6927</v>
      </c>
      <c r="E782" s="499">
        <v>40.93</v>
      </c>
      <c r="F782" s="500">
        <f t="shared" si="189"/>
        <v>50.69</v>
      </c>
      <c r="G782" s="527"/>
      <c r="H782" s="518"/>
      <c r="I782" s="517">
        <f t="shared" ref="I782:I787" si="202">IF(ISBLANK(E782),0,ROUND(F782*G782,2))</f>
        <v>0</v>
      </c>
      <c r="J782" s="517">
        <f t="shared" ref="J782:J787" si="203">IF(ISBLANK(G782),0,ROUND(G782*H782,2))</f>
        <v>0</v>
      </c>
      <c r="K782" s="504"/>
      <c r="L782" s="518">
        <f t="shared" ref="L782:M787" si="204">G782</f>
        <v>0</v>
      </c>
      <c r="M782" s="518">
        <f t="shared" si="204"/>
        <v>0</v>
      </c>
      <c r="N782" s="519">
        <f t="shared" ref="N782:N787" si="205">IF(ISBLANK(E782),0,ROUND(F782*L782,2))</f>
        <v>0</v>
      </c>
      <c r="O782" s="519">
        <f t="shared" ref="O782:O787" si="206">IF(ISBLANK(L782),0,ROUND(L782*M782,2))</f>
        <v>0</v>
      </c>
      <c r="P782" s="506"/>
      <c r="Q782" s="494"/>
      <c r="R782" s="412" t="str">
        <f t="shared" si="196"/>
        <v/>
      </c>
      <c r="S782" s="412" t="str">
        <f t="shared" si="182"/>
        <v/>
      </c>
      <c r="T782" s="427"/>
      <c r="U782" s="429"/>
      <c r="W782" s="6" t="e">
        <f>VLOOKUP(A782,'[3]Cartilha Global'!$A:$A,1,FALSE)</f>
        <v>#N/A</v>
      </c>
    </row>
    <row r="783" spans="1:23" ht="12" hidden="1" thickBot="1" x14ac:dyDescent="0.25">
      <c r="A783" s="522">
        <v>102665</v>
      </c>
      <c r="B783" s="512" t="s">
        <v>3144</v>
      </c>
      <c r="C783" s="513" t="s">
        <v>5869</v>
      </c>
      <c r="D783" s="498" t="s">
        <v>6927</v>
      </c>
      <c r="E783" s="499">
        <v>16.77</v>
      </c>
      <c r="F783" s="500">
        <f t="shared" si="189"/>
        <v>20.77</v>
      </c>
      <c r="G783" s="527"/>
      <c r="H783" s="518"/>
      <c r="I783" s="517">
        <f t="shared" si="202"/>
        <v>0</v>
      </c>
      <c r="J783" s="517">
        <f t="shared" si="203"/>
        <v>0</v>
      </c>
      <c r="K783" s="504"/>
      <c r="L783" s="518">
        <f t="shared" si="204"/>
        <v>0</v>
      </c>
      <c r="M783" s="518">
        <f t="shared" si="204"/>
        <v>0</v>
      </c>
      <c r="N783" s="519">
        <f t="shared" si="205"/>
        <v>0</v>
      </c>
      <c r="O783" s="519">
        <f t="shared" si="206"/>
        <v>0</v>
      </c>
      <c r="P783" s="506"/>
      <c r="Q783" s="494"/>
      <c r="R783" s="412" t="str">
        <f t="shared" si="196"/>
        <v/>
      </c>
      <c r="S783" s="412" t="str">
        <f t="shared" si="182"/>
        <v/>
      </c>
      <c r="T783" s="427"/>
      <c r="U783" s="429"/>
      <c r="W783" s="6" t="e">
        <f>VLOOKUP(A783,'[3]Cartilha Global'!$A:$A,1,FALSE)</f>
        <v>#N/A</v>
      </c>
    </row>
    <row r="784" spans="1:23" ht="12" hidden="1" thickBot="1" x14ac:dyDescent="0.25">
      <c r="A784" s="522">
        <v>102716</v>
      </c>
      <c r="B784" s="512" t="s">
        <v>3144</v>
      </c>
      <c r="C784" s="513" t="s">
        <v>5870</v>
      </c>
      <c r="D784" s="498" t="s">
        <v>171</v>
      </c>
      <c r="E784" s="499">
        <v>114.23</v>
      </c>
      <c r="F784" s="500">
        <f t="shared" si="189"/>
        <v>141.46</v>
      </c>
      <c r="G784" s="527"/>
      <c r="H784" s="518"/>
      <c r="I784" s="517">
        <f t="shared" si="202"/>
        <v>0</v>
      </c>
      <c r="J784" s="517">
        <f t="shared" si="203"/>
        <v>0</v>
      </c>
      <c r="K784" s="504"/>
      <c r="L784" s="518">
        <f t="shared" si="204"/>
        <v>0</v>
      </c>
      <c r="M784" s="518">
        <f t="shared" si="204"/>
        <v>0</v>
      </c>
      <c r="N784" s="519">
        <f t="shared" si="205"/>
        <v>0</v>
      </c>
      <c r="O784" s="519">
        <f t="shared" si="206"/>
        <v>0</v>
      </c>
      <c r="P784" s="506"/>
      <c r="Q784" s="494"/>
      <c r="R784" s="412" t="str">
        <f t="shared" si="196"/>
        <v/>
      </c>
      <c r="S784" s="412" t="str">
        <f t="shared" si="182"/>
        <v/>
      </c>
      <c r="T784" s="427"/>
      <c r="U784" s="429"/>
      <c r="W784" s="6" t="e">
        <f>VLOOKUP(A784,'[3]Cartilha Global'!$A:$A,1,FALSE)</f>
        <v>#N/A</v>
      </c>
    </row>
    <row r="785" spans="1:23" ht="12" hidden="1" thickBot="1" x14ac:dyDescent="0.25">
      <c r="A785" s="522">
        <v>102717</v>
      </c>
      <c r="B785" s="512" t="s">
        <v>3144</v>
      </c>
      <c r="C785" s="513" t="s">
        <v>5871</v>
      </c>
      <c r="D785" s="498" t="s">
        <v>171</v>
      </c>
      <c r="E785" s="499">
        <v>86.68</v>
      </c>
      <c r="F785" s="500">
        <f t="shared" si="189"/>
        <v>107.34</v>
      </c>
      <c r="G785" s="527"/>
      <c r="H785" s="518"/>
      <c r="I785" s="517">
        <f t="shared" si="202"/>
        <v>0</v>
      </c>
      <c r="J785" s="517">
        <f t="shared" si="203"/>
        <v>0</v>
      </c>
      <c r="K785" s="504"/>
      <c r="L785" s="518">
        <f t="shared" si="204"/>
        <v>0</v>
      </c>
      <c r="M785" s="518">
        <f t="shared" si="204"/>
        <v>0</v>
      </c>
      <c r="N785" s="519">
        <f t="shared" si="205"/>
        <v>0</v>
      </c>
      <c r="O785" s="519">
        <f t="shared" si="206"/>
        <v>0</v>
      </c>
      <c r="P785" s="506"/>
      <c r="Q785" s="494"/>
      <c r="R785" s="412" t="str">
        <f t="shared" si="196"/>
        <v/>
      </c>
      <c r="S785" s="412" t="str">
        <f t="shared" si="182"/>
        <v/>
      </c>
      <c r="T785" s="427"/>
      <c r="U785" s="429"/>
      <c r="W785" s="6" t="e">
        <f>VLOOKUP(A785,'[3]Cartilha Global'!$A:$A,1,FALSE)</f>
        <v>#N/A</v>
      </c>
    </row>
    <row r="786" spans="1:23" ht="12" hidden="1" thickBot="1" x14ac:dyDescent="0.25">
      <c r="A786" s="522">
        <v>102718</v>
      </c>
      <c r="B786" s="512" t="s">
        <v>3144</v>
      </c>
      <c r="C786" s="513" t="s">
        <v>5872</v>
      </c>
      <c r="D786" s="498" t="s">
        <v>171</v>
      </c>
      <c r="E786" s="499">
        <v>125.13</v>
      </c>
      <c r="F786" s="500">
        <f t="shared" si="189"/>
        <v>154.96</v>
      </c>
      <c r="G786" s="527"/>
      <c r="H786" s="518"/>
      <c r="I786" s="517">
        <f t="shared" si="202"/>
        <v>0</v>
      </c>
      <c r="J786" s="517">
        <f t="shared" si="203"/>
        <v>0</v>
      </c>
      <c r="K786" s="504"/>
      <c r="L786" s="518">
        <f t="shared" si="204"/>
        <v>0</v>
      </c>
      <c r="M786" s="518">
        <f t="shared" si="204"/>
        <v>0</v>
      </c>
      <c r="N786" s="519">
        <f t="shared" si="205"/>
        <v>0</v>
      </c>
      <c r="O786" s="519">
        <f t="shared" si="206"/>
        <v>0</v>
      </c>
      <c r="P786" s="506"/>
      <c r="Q786" s="494"/>
      <c r="R786" s="412" t="str">
        <f t="shared" si="196"/>
        <v/>
      </c>
      <c r="S786" s="412" t="str">
        <f t="shared" si="182"/>
        <v/>
      </c>
      <c r="T786" s="427"/>
      <c r="U786" s="429"/>
      <c r="W786" s="6" t="e">
        <f>VLOOKUP(A786,'[3]Cartilha Global'!$A:$A,1,FALSE)</f>
        <v>#N/A</v>
      </c>
    </row>
    <row r="787" spans="1:23" ht="12" hidden="1" thickBot="1" x14ac:dyDescent="0.25">
      <c r="A787" s="522">
        <v>102719</v>
      </c>
      <c r="B787" s="512" t="s">
        <v>3144</v>
      </c>
      <c r="C787" s="513" t="s">
        <v>5873</v>
      </c>
      <c r="D787" s="498" t="s">
        <v>171</v>
      </c>
      <c r="E787" s="499">
        <v>97.58</v>
      </c>
      <c r="F787" s="500">
        <f t="shared" si="189"/>
        <v>120.84</v>
      </c>
      <c r="G787" s="527"/>
      <c r="H787" s="518"/>
      <c r="I787" s="517">
        <f t="shared" si="202"/>
        <v>0</v>
      </c>
      <c r="J787" s="517">
        <f t="shared" si="203"/>
        <v>0</v>
      </c>
      <c r="K787" s="504"/>
      <c r="L787" s="518">
        <f t="shared" si="204"/>
        <v>0</v>
      </c>
      <c r="M787" s="518">
        <f t="shared" si="204"/>
        <v>0</v>
      </c>
      <c r="N787" s="519">
        <f t="shared" si="205"/>
        <v>0</v>
      </c>
      <c r="O787" s="519">
        <f t="shared" si="206"/>
        <v>0</v>
      </c>
      <c r="P787" s="506"/>
      <c r="Q787" s="494"/>
      <c r="R787" s="412" t="str">
        <f t="shared" si="196"/>
        <v/>
      </c>
      <c r="S787" s="412" t="str">
        <f t="shared" si="182"/>
        <v/>
      </c>
      <c r="T787" s="427"/>
      <c r="U787" s="429"/>
      <c r="W787" s="6" t="e">
        <f>VLOOKUP(A787,'[3]Cartilha Global'!$A:$A,1,FALSE)</f>
        <v>#N/A</v>
      </c>
    </row>
    <row r="788" spans="1:23" ht="12" hidden="1" thickBot="1" x14ac:dyDescent="0.25">
      <c r="A788" s="522" t="s">
        <v>2037</v>
      </c>
      <c r="B788" s="512"/>
      <c r="C788" s="513" t="s">
        <v>39</v>
      </c>
      <c r="D788" s="498">
        <v>0</v>
      </c>
      <c r="E788" s="499"/>
      <c r="F788" s="500">
        <f t="shared" si="189"/>
        <v>0</v>
      </c>
      <c r="G788" s="556"/>
      <c r="H788" s="556"/>
      <c r="I788" s="557"/>
      <c r="J788" s="558"/>
      <c r="K788" s="504"/>
      <c r="L788" s="556"/>
      <c r="M788" s="556"/>
      <c r="N788" s="557"/>
      <c r="O788" s="558"/>
      <c r="P788" s="506"/>
      <c r="Q788" s="494" t="str">
        <f>IF(OR(SUM(J789:J794)&gt;0,SUM(O789:O794)&gt;0),"xx","")</f>
        <v/>
      </c>
      <c r="R788" s="412" t="str">
        <f t="shared" si="196"/>
        <v/>
      </c>
      <c r="S788" s="412" t="str">
        <f t="shared" si="182"/>
        <v/>
      </c>
      <c r="T788" s="427"/>
      <c r="U788" s="429"/>
      <c r="W788" s="6" t="str">
        <f>VLOOKUP(A788,'[3]Cartilha Global'!$A:$A,1,FALSE)</f>
        <v>2.3.5</v>
      </c>
    </row>
    <row r="789" spans="1:23" ht="23.25" hidden="1" thickBot="1" x14ac:dyDescent="0.25">
      <c r="A789" s="522">
        <v>102712</v>
      </c>
      <c r="B789" s="512" t="s">
        <v>3144</v>
      </c>
      <c r="C789" s="513" t="s">
        <v>5874</v>
      </c>
      <c r="D789" s="498" t="s">
        <v>170</v>
      </c>
      <c r="E789" s="499">
        <v>9.4</v>
      </c>
      <c r="F789" s="500">
        <f t="shared" si="189"/>
        <v>11.64</v>
      </c>
      <c r="G789" s="527"/>
      <c r="H789" s="518"/>
      <c r="I789" s="517">
        <f t="shared" ref="I789:I794" si="207">IF(ISBLANK(E789),0,ROUND(F789*G789,2))</f>
        <v>0</v>
      </c>
      <c r="J789" s="517">
        <f t="shared" ref="J789:J794" si="208">IF(ISBLANK(G789),0,ROUND(G789*H789,2))</f>
        <v>0</v>
      </c>
      <c r="K789" s="504"/>
      <c r="L789" s="518">
        <f t="shared" ref="L789:M794" si="209">G789</f>
        <v>0</v>
      </c>
      <c r="M789" s="518">
        <f t="shared" si="209"/>
        <v>0</v>
      </c>
      <c r="N789" s="519">
        <f t="shared" ref="N789:N794" si="210">IF(ISBLANK(E789),0,ROUND(F789*L789,2))</f>
        <v>0</v>
      </c>
      <c r="O789" s="519">
        <f t="shared" ref="O789:O794" si="211">IF(ISBLANK(L789),0,ROUND(L789*M789,2))</f>
        <v>0</v>
      </c>
      <c r="P789" s="506"/>
      <c r="Q789" s="520"/>
      <c r="R789" s="412" t="str">
        <f t="shared" si="196"/>
        <v/>
      </c>
      <c r="S789" s="412" t="str">
        <f t="shared" si="182"/>
        <v/>
      </c>
      <c r="T789" s="427"/>
      <c r="U789" s="429"/>
      <c r="W789" s="6">
        <f>VLOOKUP(A789,'[3]Cartilha Global'!$A:$A,1,FALSE)</f>
        <v>102712</v>
      </c>
    </row>
    <row r="790" spans="1:23" ht="23.25" hidden="1" thickBot="1" x14ac:dyDescent="0.25">
      <c r="A790" s="522">
        <v>102713</v>
      </c>
      <c r="B790" s="512" t="s">
        <v>3144</v>
      </c>
      <c r="C790" s="513" t="s">
        <v>5875</v>
      </c>
      <c r="D790" s="498" t="s">
        <v>170</v>
      </c>
      <c r="E790" s="499">
        <v>12.91</v>
      </c>
      <c r="F790" s="500">
        <f t="shared" si="189"/>
        <v>15.99</v>
      </c>
      <c r="G790" s="527"/>
      <c r="H790" s="518"/>
      <c r="I790" s="517">
        <f t="shared" si="207"/>
        <v>0</v>
      </c>
      <c r="J790" s="517">
        <f t="shared" si="208"/>
        <v>0</v>
      </c>
      <c r="K790" s="504"/>
      <c r="L790" s="518">
        <f t="shared" si="209"/>
        <v>0</v>
      </c>
      <c r="M790" s="518">
        <f t="shared" si="209"/>
        <v>0</v>
      </c>
      <c r="N790" s="519">
        <f t="shared" si="210"/>
        <v>0</v>
      </c>
      <c r="O790" s="519">
        <f t="shared" si="211"/>
        <v>0</v>
      </c>
      <c r="P790" s="506"/>
      <c r="Q790" s="520"/>
      <c r="R790" s="412" t="str">
        <f>IF(Q790="X","x",IF(Q790="xx","x",IF(O790&gt;0,"x","")))</f>
        <v/>
      </c>
      <c r="S790" s="412" t="str">
        <f t="shared" si="182"/>
        <v/>
      </c>
      <c r="T790" s="427"/>
      <c r="U790" s="429"/>
      <c r="W790" s="6" t="e">
        <f>VLOOKUP(A790,'[3]Cartilha Global'!$A:$A,1,FALSE)</f>
        <v>#N/A</v>
      </c>
    </row>
    <row r="791" spans="1:23" ht="23.25" hidden="1" thickBot="1" x14ac:dyDescent="0.25">
      <c r="A791" s="522">
        <v>102715</v>
      </c>
      <c r="B791" s="512" t="s">
        <v>3144</v>
      </c>
      <c r="C791" s="513" t="s">
        <v>5876</v>
      </c>
      <c r="D791" s="498" t="s">
        <v>170</v>
      </c>
      <c r="E791" s="499">
        <v>25.57</v>
      </c>
      <c r="F791" s="500">
        <f t="shared" si="189"/>
        <v>31.67</v>
      </c>
      <c r="G791" s="527"/>
      <c r="H791" s="518"/>
      <c r="I791" s="517">
        <f t="shared" si="207"/>
        <v>0</v>
      </c>
      <c r="J791" s="517">
        <f t="shared" si="208"/>
        <v>0</v>
      </c>
      <c r="K791" s="504"/>
      <c r="L791" s="518">
        <f t="shared" si="209"/>
        <v>0</v>
      </c>
      <c r="M791" s="518">
        <f t="shared" si="209"/>
        <v>0</v>
      </c>
      <c r="N791" s="519">
        <f t="shared" si="210"/>
        <v>0</v>
      </c>
      <c r="O791" s="519">
        <f t="shared" si="211"/>
        <v>0</v>
      </c>
      <c r="P791" s="506"/>
      <c r="Q791" s="520"/>
      <c r="R791" s="412" t="str">
        <f>IF(Q791="X","x",IF(Q791="xx","x",IF(O791&gt;0,"x","")))</f>
        <v/>
      </c>
      <c r="S791" s="412" t="str">
        <f t="shared" ref="S791:S856" si="212">IF(Q791="X","x",IF(Q791="xx","x",IF(OR(J791&gt;0,O791&gt;0),"x","")))</f>
        <v/>
      </c>
      <c r="T791" s="427"/>
      <c r="U791" s="429"/>
      <c r="W791" s="6" t="e">
        <f>VLOOKUP(A791,'[3]Cartilha Global'!$A:$A,1,FALSE)</f>
        <v>#N/A</v>
      </c>
    </row>
    <row r="792" spans="1:23" ht="23.25" hidden="1" thickBot="1" x14ac:dyDescent="0.25">
      <c r="A792" s="522">
        <v>103666</v>
      </c>
      <c r="B792" s="512" t="s">
        <v>3144</v>
      </c>
      <c r="C792" s="513" t="s">
        <v>7176</v>
      </c>
      <c r="D792" s="498" t="s">
        <v>7094</v>
      </c>
      <c r="E792" s="499">
        <v>103.98</v>
      </c>
      <c r="F792" s="500">
        <f t="shared" si="189"/>
        <v>128.77000000000001</v>
      </c>
      <c r="G792" s="527"/>
      <c r="H792" s="518"/>
      <c r="I792" s="517">
        <f t="shared" si="207"/>
        <v>0</v>
      </c>
      <c r="J792" s="517">
        <f t="shared" si="208"/>
        <v>0</v>
      </c>
      <c r="K792" s="504"/>
      <c r="L792" s="518">
        <f t="shared" si="209"/>
        <v>0</v>
      </c>
      <c r="M792" s="518">
        <f t="shared" si="209"/>
        <v>0</v>
      </c>
      <c r="N792" s="519">
        <f t="shared" si="210"/>
        <v>0</v>
      </c>
      <c r="O792" s="519">
        <f t="shared" si="211"/>
        <v>0</v>
      </c>
      <c r="P792" s="506"/>
      <c r="Q792" s="520"/>
      <c r="R792" s="412" t="str">
        <f>IF(Q792="X","x",IF(Q792="xx","x",IF(O792&gt;0,"x","")))</f>
        <v/>
      </c>
      <c r="S792" s="412" t="str">
        <f t="shared" si="212"/>
        <v/>
      </c>
      <c r="T792" s="427"/>
      <c r="U792" s="429"/>
      <c r="W792" s="6" t="e">
        <f>VLOOKUP(A792,'[3]Cartilha Global'!$A:$A,1,FALSE)</f>
        <v>#N/A</v>
      </c>
    </row>
    <row r="793" spans="1:23" ht="23.25" hidden="1" thickBot="1" x14ac:dyDescent="0.25">
      <c r="A793" s="522">
        <v>103653</v>
      </c>
      <c r="B793" s="498" t="s">
        <v>3144</v>
      </c>
      <c r="C793" s="513" t="s">
        <v>7176</v>
      </c>
      <c r="D793" s="498" t="s">
        <v>170</v>
      </c>
      <c r="E793" s="499">
        <v>30.55</v>
      </c>
      <c r="F793" s="500">
        <f t="shared" si="189"/>
        <v>37.83</v>
      </c>
      <c r="G793" s="527"/>
      <c r="H793" s="518"/>
      <c r="I793" s="517">
        <f t="shared" si="207"/>
        <v>0</v>
      </c>
      <c r="J793" s="517">
        <f t="shared" si="208"/>
        <v>0</v>
      </c>
      <c r="K793" s="504"/>
      <c r="L793" s="518">
        <f t="shared" si="209"/>
        <v>0</v>
      </c>
      <c r="M793" s="518">
        <f t="shared" si="209"/>
        <v>0</v>
      </c>
      <c r="N793" s="519">
        <f t="shared" si="210"/>
        <v>0</v>
      </c>
      <c r="O793" s="519">
        <f t="shared" si="211"/>
        <v>0</v>
      </c>
      <c r="P793" s="506"/>
      <c r="Q793" s="520"/>
      <c r="R793" s="412" t="str">
        <f>IF(Q793="X","x",IF(Q793="xx","x",IF(O793&gt;0,"x","")))</f>
        <v/>
      </c>
      <c r="S793" s="412" t="str">
        <f t="shared" si="212"/>
        <v/>
      </c>
      <c r="T793" s="427"/>
      <c r="U793" s="429"/>
      <c r="W793" s="6" t="e">
        <f>VLOOKUP(A793,'[3]Cartilha Global'!$A:$A,1,FALSE)</f>
        <v>#N/A</v>
      </c>
    </row>
    <row r="794" spans="1:23" ht="12" hidden="1" thickBot="1" x14ac:dyDescent="0.25">
      <c r="A794" s="522">
        <v>92123</v>
      </c>
      <c r="B794" s="512" t="s">
        <v>3144</v>
      </c>
      <c r="C794" s="513" t="s">
        <v>1592</v>
      </c>
      <c r="D794" s="498" t="s">
        <v>171</v>
      </c>
      <c r="E794" s="499">
        <v>50.56</v>
      </c>
      <c r="F794" s="500">
        <f t="shared" si="189"/>
        <v>62.61</v>
      </c>
      <c r="G794" s="527"/>
      <c r="H794" s="518"/>
      <c r="I794" s="517">
        <f t="shared" si="207"/>
        <v>0</v>
      </c>
      <c r="J794" s="517">
        <f t="shared" si="208"/>
        <v>0</v>
      </c>
      <c r="K794" s="504"/>
      <c r="L794" s="518">
        <f t="shared" si="209"/>
        <v>0</v>
      </c>
      <c r="M794" s="518">
        <f t="shared" si="209"/>
        <v>0</v>
      </c>
      <c r="N794" s="519">
        <f t="shared" si="210"/>
        <v>0</v>
      </c>
      <c r="O794" s="519">
        <f t="shared" si="211"/>
        <v>0</v>
      </c>
      <c r="P794" s="506"/>
      <c r="Q794" s="520"/>
      <c r="R794" s="412" t="str">
        <f t="shared" si="196"/>
        <v/>
      </c>
      <c r="S794" s="412" t="str">
        <f t="shared" si="212"/>
        <v/>
      </c>
      <c r="T794" s="427"/>
      <c r="U794" s="429"/>
      <c r="W794" s="6">
        <f>VLOOKUP(A794,'[3]Cartilha Global'!$A:$A,1,FALSE)</f>
        <v>92123</v>
      </c>
    </row>
    <row r="795" spans="1:23" ht="12" hidden="1" thickBot="1" x14ac:dyDescent="0.25">
      <c r="A795" s="522" t="s">
        <v>5877</v>
      </c>
      <c r="B795" s="512"/>
      <c r="C795" s="513" t="s">
        <v>5878</v>
      </c>
      <c r="D795" s="498">
        <v>0</v>
      </c>
      <c r="E795" s="499"/>
      <c r="F795" s="500">
        <f t="shared" si="189"/>
        <v>0</v>
      </c>
      <c r="G795" s="556"/>
      <c r="H795" s="556"/>
      <c r="I795" s="557"/>
      <c r="J795" s="558"/>
      <c r="K795" s="504"/>
      <c r="L795" s="556"/>
      <c r="M795" s="556"/>
      <c r="N795" s="557"/>
      <c r="O795" s="558"/>
      <c r="P795" s="506"/>
      <c r="Q795" s="494" t="str">
        <f>IF(OR(SUM(J796:J801)&gt;0,SUM(O796:O801)&gt;0),"xx","")</f>
        <v/>
      </c>
      <c r="R795" s="412" t="str">
        <f t="shared" si="196"/>
        <v/>
      </c>
      <c r="S795" s="412" t="str">
        <f t="shared" si="212"/>
        <v/>
      </c>
      <c r="T795" s="427"/>
      <c r="U795" s="429"/>
      <c r="W795" s="6" t="e">
        <f>VLOOKUP(A795,'[3]Cartilha Global'!$A:$A,1,FALSE)</f>
        <v>#N/A</v>
      </c>
    </row>
    <row r="796" spans="1:23" ht="23.25" hidden="1" thickBot="1" x14ac:dyDescent="0.25">
      <c r="A796" s="522">
        <v>102706</v>
      </c>
      <c r="B796" s="512" t="s">
        <v>3144</v>
      </c>
      <c r="C796" s="513" t="s">
        <v>5879</v>
      </c>
      <c r="D796" s="498" t="s">
        <v>6927</v>
      </c>
      <c r="E796" s="499">
        <v>13.67</v>
      </c>
      <c r="F796" s="500">
        <f t="shared" si="189"/>
        <v>16.93</v>
      </c>
      <c r="G796" s="527"/>
      <c r="H796" s="518"/>
      <c r="I796" s="517">
        <f t="shared" ref="I796:I801" si="213">IF(ISBLANK(E796),0,ROUND(F796*G796,2))</f>
        <v>0</v>
      </c>
      <c r="J796" s="517">
        <f t="shared" ref="J796:J801" si="214">IF(ISBLANK(G796),0,ROUND(G796*H796,2))</f>
        <v>0</v>
      </c>
      <c r="K796" s="504"/>
      <c r="L796" s="518">
        <f t="shared" ref="L796:M801" si="215">G796</f>
        <v>0</v>
      </c>
      <c r="M796" s="518">
        <f t="shared" si="215"/>
        <v>0</v>
      </c>
      <c r="N796" s="519">
        <f t="shared" ref="N796:N801" si="216">IF(ISBLANK(E796),0,ROUND(F796*L796,2))</f>
        <v>0</v>
      </c>
      <c r="O796" s="519">
        <f t="shared" ref="O796:O801" si="217">IF(ISBLANK(L796),0,ROUND(L796*M796,2))</f>
        <v>0</v>
      </c>
      <c r="P796" s="506"/>
      <c r="Q796" s="520"/>
      <c r="R796" s="412" t="str">
        <f t="shared" si="196"/>
        <v/>
      </c>
      <c r="S796" s="412" t="str">
        <f t="shared" si="212"/>
        <v/>
      </c>
      <c r="T796" s="427"/>
      <c r="U796" s="429"/>
      <c r="W796" s="6" t="e">
        <f>VLOOKUP(A796,'[3]Cartilha Global'!$A:$A,1,FALSE)</f>
        <v>#N/A</v>
      </c>
    </row>
    <row r="797" spans="1:23" ht="23.25" hidden="1" thickBot="1" x14ac:dyDescent="0.25">
      <c r="A797" s="522">
        <v>102722</v>
      </c>
      <c r="B797" s="512" t="s">
        <v>3144</v>
      </c>
      <c r="C797" s="513" t="s">
        <v>5880</v>
      </c>
      <c r="D797" s="498" t="s">
        <v>6927</v>
      </c>
      <c r="E797" s="499">
        <v>51.32</v>
      </c>
      <c r="F797" s="500">
        <f t="shared" si="189"/>
        <v>63.55</v>
      </c>
      <c r="G797" s="527"/>
      <c r="H797" s="518"/>
      <c r="I797" s="517">
        <f t="shared" si="213"/>
        <v>0</v>
      </c>
      <c r="J797" s="517">
        <f t="shared" si="214"/>
        <v>0</v>
      </c>
      <c r="K797" s="504"/>
      <c r="L797" s="518">
        <f t="shared" si="215"/>
        <v>0</v>
      </c>
      <c r="M797" s="518">
        <f t="shared" si="215"/>
        <v>0</v>
      </c>
      <c r="N797" s="519">
        <f t="shared" si="216"/>
        <v>0</v>
      </c>
      <c r="O797" s="519">
        <f t="shared" si="217"/>
        <v>0</v>
      </c>
      <c r="P797" s="506"/>
      <c r="Q797" s="520"/>
      <c r="R797" s="412" t="str">
        <f t="shared" si="196"/>
        <v/>
      </c>
      <c r="S797" s="412" t="str">
        <f t="shared" si="212"/>
        <v/>
      </c>
      <c r="T797" s="427"/>
      <c r="U797" s="429"/>
      <c r="W797" s="6" t="e">
        <f>VLOOKUP(A797,'[3]Cartilha Global'!$A:$A,1,FALSE)</f>
        <v>#N/A</v>
      </c>
    </row>
    <row r="798" spans="1:23" ht="23.25" hidden="1" thickBot="1" x14ac:dyDescent="0.25">
      <c r="A798" s="522">
        <v>102723</v>
      </c>
      <c r="B798" s="512" t="s">
        <v>3144</v>
      </c>
      <c r="C798" s="513" t="s">
        <v>5881</v>
      </c>
      <c r="D798" s="498" t="s">
        <v>6927</v>
      </c>
      <c r="E798" s="499">
        <v>51.85</v>
      </c>
      <c r="F798" s="500">
        <f t="shared" si="189"/>
        <v>64.209999999999994</v>
      </c>
      <c r="G798" s="527"/>
      <c r="H798" s="518"/>
      <c r="I798" s="517">
        <f t="shared" si="213"/>
        <v>0</v>
      </c>
      <c r="J798" s="517">
        <f t="shared" si="214"/>
        <v>0</v>
      </c>
      <c r="K798" s="504"/>
      <c r="L798" s="518">
        <f t="shared" si="215"/>
        <v>0</v>
      </c>
      <c r="M798" s="518">
        <f t="shared" si="215"/>
        <v>0</v>
      </c>
      <c r="N798" s="519">
        <f t="shared" si="216"/>
        <v>0</v>
      </c>
      <c r="O798" s="519">
        <f t="shared" si="217"/>
        <v>0</v>
      </c>
      <c r="P798" s="506"/>
      <c r="Q798" s="520"/>
      <c r="R798" s="412" t="str">
        <f t="shared" si="196"/>
        <v/>
      </c>
      <c r="S798" s="412" t="str">
        <f t="shared" si="212"/>
        <v/>
      </c>
      <c r="T798" s="427"/>
      <c r="U798" s="429"/>
      <c r="W798" s="6" t="e">
        <f>VLOOKUP(A798,'[3]Cartilha Global'!$A:$A,1,FALSE)</f>
        <v>#N/A</v>
      </c>
    </row>
    <row r="799" spans="1:23" ht="12" hidden="1" thickBot="1" x14ac:dyDescent="0.25">
      <c r="A799" s="522">
        <v>102724</v>
      </c>
      <c r="B799" s="512" t="s">
        <v>3144</v>
      </c>
      <c r="C799" s="513" t="s">
        <v>5882</v>
      </c>
      <c r="D799" s="498" t="s">
        <v>169</v>
      </c>
      <c r="E799" s="499">
        <v>31.37</v>
      </c>
      <c r="F799" s="500">
        <f t="shared" si="189"/>
        <v>38.85</v>
      </c>
      <c r="G799" s="527"/>
      <c r="H799" s="518"/>
      <c r="I799" s="517">
        <f t="shared" si="213"/>
        <v>0</v>
      </c>
      <c r="J799" s="517">
        <f t="shared" si="214"/>
        <v>0</v>
      </c>
      <c r="K799" s="504"/>
      <c r="L799" s="518">
        <f t="shared" si="215"/>
        <v>0</v>
      </c>
      <c r="M799" s="518">
        <f t="shared" si="215"/>
        <v>0</v>
      </c>
      <c r="N799" s="519">
        <f t="shared" si="216"/>
        <v>0</v>
      </c>
      <c r="O799" s="519">
        <f t="shared" si="217"/>
        <v>0</v>
      </c>
      <c r="P799" s="506"/>
      <c r="Q799" s="520"/>
      <c r="R799" s="412" t="str">
        <f t="shared" si="196"/>
        <v/>
      </c>
      <c r="S799" s="412" t="str">
        <f t="shared" si="212"/>
        <v/>
      </c>
      <c r="T799" s="427"/>
      <c r="U799" s="429"/>
      <c r="W799" s="6" t="e">
        <f>VLOOKUP(A799,'[3]Cartilha Global'!$A:$A,1,FALSE)</f>
        <v>#N/A</v>
      </c>
    </row>
    <row r="800" spans="1:23" ht="12" hidden="1" thickBot="1" x14ac:dyDescent="0.25">
      <c r="A800" s="522">
        <v>102725</v>
      </c>
      <c r="B800" s="512" t="s">
        <v>3144</v>
      </c>
      <c r="C800" s="513" t="s">
        <v>5883</v>
      </c>
      <c r="D800" s="498" t="s">
        <v>169</v>
      </c>
      <c r="E800" s="499">
        <v>29.91</v>
      </c>
      <c r="F800" s="500">
        <f t="shared" si="189"/>
        <v>37.04</v>
      </c>
      <c r="G800" s="527"/>
      <c r="H800" s="518"/>
      <c r="I800" s="517">
        <f t="shared" si="213"/>
        <v>0</v>
      </c>
      <c r="J800" s="517">
        <f t="shared" si="214"/>
        <v>0</v>
      </c>
      <c r="K800" s="504"/>
      <c r="L800" s="518">
        <f t="shared" si="215"/>
        <v>0</v>
      </c>
      <c r="M800" s="518">
        <f t="shared" si="215"/>
        <v>0</v>
      </c>
      <c r="N800" s="519">
        <f t="shared" si="216"/>
        <v>0</v>
      </c>
      <c r="O800" s="519">
        <f t="shared" si="217"/>
        <v>0</v>
      </c>
      <c r="P800" s="506"/>
      <c r="Q800" s="520"/>
      <c r="R800" s="412" t="str">
        <f t="shared" si="196"/>
        <v/>
      </c>
      <c r="S800" s="412" t="str">
        <f t="shared" si="212"/>
        <v/>
      </c>
      <c r="T800" s="427"/>
      <c r="U800" s="429"/>
      <c r="W800" s="6" t="e">
        <f>VLOOKUP(A800,'[3]Cartilha Global'!$A:$A,1,FALSE)</f>
        <v>#N/A</v>
      </c>
    </row>
    <row r="801" spans="1:23" ht="12" hidden="1" thickBot="1" x14ac:dyDescent="0.25">
      <c r="A801" s="522">
        <v>102726</v>
      </c>
      <c r="B801" s="512" t="s">
        <v>3144</v>
      </c>
      <c r="C801" s="513" t="s">
        <v>5884</v>
      </c>
      <c r="D801" s="498" t="s">
        <v>169</v>
      </c>
      <c r="E801" s="499">
        <v>26.89</v>
      </c>
      <c r="F801" s="500">
        <f t="shared" si="189"/>
        <v>33.299999999999997</v>
      </c>
      <c r="G801" s="527"/>
      <c r="H801" s="518"/>
      <c r="I801" s="517">
        <f t="shared" si="213"/>
        <v>0</v>
      </c>
      <c r="J801" s="517">
        <f t="shared" si="214"/>
        <v>0</v>
      </c>
      <c r="K801" s="504"/>
      <c r="L801" s="518">
        <f t="shared" si="215"/>
        <v>0</v>
      </c>
      <c r="M801" s="518">
        <f t="shared" si="215"/>
        <v>0</v>
      </c>
      <c r="N801" s="519">
        <f t="shared" si="216"/>
        <v>0</v>
      </c>
      <c r="O801" s="519">
        <f t="shared" si="217"/>
        <v>0</v>
      </c>
      <c r="P801" s="506"/>
      <c r="Q801" s="520"/>
      <c r="R801" s="412" t="str">
        <f>IF(Q801="X","x",IF(Q801="xx","x",IF(O801&gt;0,"x","")))</f>
        <v/>
      </c>
      <c r="S801" s="412" t="str">
        <f t="shared" si="212"/>
        <v/>
      </c>
      <c r="T801" s="427"/>
      <c r="U801" s="429"/>
      <c r="W801" s="6" t="e">
        <f>VLOOKUP(A801,'[3]Cartilha Global'!$A:$A,1,FALSE)</f>
        <v>#N/A</v>
      </c>
    </row>
    <row r="802" spans="1:23" ht="12" hidden="1" thickBot="1" x14ac:dyDescent="0.25">
      <c r="A802" s="522" t="s">
        <v>5885</v>
      </c>
      <c r="B802" s="512"/>
      <c r="C802" s="513" t="s">
        <v>5886</v>
      </c>
      <c r="D802" s="498">
        <v>0</v>
      </c>
      <c r="E802" s="499"/>
      <c r="F802" s="500">
        <f t="shared" ref="F802:F912" si="218">IF(E802=0,0,ROUND(E802*(1+E$13)*(1-E$14),2))</f>
        <v>0</v>
      </c>
      <c r="G802" s="556"/>
      <c r="H802" s="556"/>
      <c r="I802" s="557"/>
      <c r="J802" s="558"/>
      <c r="K802" s="504"/>
      <c r="L802" s="556"/>
      <c r="M802" s="556"/>
      <c r="N802" s="557"/>
      <c r="O802" s="558"/>
      <c r="P802" s="506"/>
      <c r="Q802" s="494" t="str">
        <f>IF(OR(SUM(J802)&gt;0,SUM(O802)&gt;0),"xx","")</f>
        <v/>
      </c>
      <c r="R802" s="412" t="str">
        <f t="shared" si="196"/>
        <v/>
      </c>
      <c r="S802" s="412" t="str">
        <f t="shared" si="212"/>
        <v/>
      </c>
      <c r="T802" s="427"/>
      <c r="U802" s="429"/>
      <c r="W802" s="6" t="e">
        <f>VLOOKUP(A802,'[3]Cartilha Global'!$A:$A,1,FALSE)</f>
        <v>#N/A</v>
      </c>
    </row>
    <row r="803" spans="1:23" ht="12" hidden="1" thickBot="1" x14ac:dyDescent="0.25">
      <c r="A803" s="522" t="s">
        <v>5887</v>
      </c>
      <c r="B803" s="512"/>
      <c r="C803" s="513" t="s">
        <v>5888</v>
      </c>
      <c r="D803" s="498">
        <v>0</v>
      </c>
      <c r="E803" s="499"/>
      <c r="F803" s="500">
        <f t="shared" si="218"/>
        <v>0</v>
      </c>
      <c r="G803" s="556"/>
      <c r="H803" s="556"/>
      <c r="I803" s="557"/>
      <c r="J803" s="558"/>
      <c r="K803" s="504"/>
      <c r="L803" s="556"/>
      <c r="M803" s="556"/>
      <c r="N803" s="557"/>
      <c r="O803" s="558"/>
      <c r="P803" s="506"/>
      <c r="Q803" s="494" t="str">
        <f>IF(OR(SUM(J803:J821)&gt;0,SUM(O803:O821)&gt;0),"xx","")</f>
        <v/>
      </c>
      <c r="R803" s="412" t="str">
        <f t="shared" si="196"/>
        <v/>
      </c>
      <c r="S803" s="412" t="str">
        <f t="shared" si="212"/>
        <v/>
      </c>
      <c r="T803" s="427"/>
      <c r="U803" s="429"/>
      <c r="W803" s="6" t="e">
        <f>VLOOKUP(A803,'[3]Cartilha Global'!$A:$A,1,FALSE)</f>
        <v>#N/A</v>
      </c>
    </row>
    <row r="804" spans="1:23" ht="23.25" hidden="1" thickBot="1" x14ac:dyDescent="0.25">
      <c r="A804" s="522">
        <v>102661</v>
      </c>
      <c r="B804" s="512" t="s">
        <v>3144</v>
      </c>
      <c r="C804" s="513" t="s">
        <v>5889</v>
      </c>
      <c r="D804" s="498" t="s">
        <v>6927</v>
      </c>
      <c r="E804" s="499">
        <v>32.42</v>
      </c>
      <c r="F804" s="500">
        <f t="shared" si="218"/>
        <v>40.15</v>
      </c>
      <c r="G804" s="527"/>
      <c r="H804" s="518"/>
      <c r="I804" s="517">
        <f t="shared" ref="I804:I821" si="219">IF(ISBLANK(E804),0,ROUND(F804*G804,2))</f>
        <v>0</v>
      </c>
      <c r="J804" s="517">
        <f t="shared" ref="J804:J821" si="220">IF(ISBLANK(G804),0,ROUND(G804*H804,2))</f>
        <v>0</v>
      </c>
      <c r="K804" s="504"/>
      <c r="L804" s="518">
        <f t="shared" ref="L804:M821" si="221">G804</f>
        <v>0</v>
      </c>
      <c r="M804" s="518">
        <f t="shared" si="221"/>
        <v>0</v>
      </c>
      <c r="N804" s="519">
        <f t="shared" ref="N804:N821" si="222">IF(ISBLANK(E804),0,ROUND(F804*L804,2))</f>
        <v>0</v>
      </c>
      <c r="O804" s="519">
        <f t="shared" ref="O804:O821" si="223">IF(ISBLANK(L804),0,ROUND(L804*M804,2))</f>
        <v>0</v>
      </c>
      <c r="P804" s="506"/>
      <c r="Q804" s="494"/>
      <c r="R804" s="412" t="str">
        <f t="shared" si="196"/>
        <v/>
      </c>
      <c r="S804" s="412" t="str">
        <f t="shared" si="212"/>
        <v/>
      </c>
      <c r="T804" s="427"/>
      <c r="U804" s="429"/>
      <c r="W804" s="6" t="e">
        <f>VLOOKUP(A804,'[3]Cartilha Global'!$A:$A,1,FALSE)</f>
        <v>#N/A</v>
      </c>
    </row>
    <row r="805" spans="1:23" ht="23.25" hidden="1" thickBot="1" x14ac:dyDescent="0.25">
      <c r="A805" s="522">
        <v>102663</v>
      </c>
      <c r="B805" s="512" t="s">
        <v>3144</v>
      </c>
      <c r="C805" s="513" t="s">
        <v>5890</v>
      </c>
      <c r="D805" s="498" t="s">
        <v>6927</v>
      </c>
      <c r="E805" s="499">
        <v>39.200000000000003</v>
      </c>
      <c r="F805" s="500">
        <f t="shared" si="218"/>
        <v>48.55</v>
      </c>
      <c r="G805" s="527"/>
      <c r="H805" s="518"/>
      <c r="I805" s="517">
        <f t="shared" si="219"/>
        <v>0</v>
      </c>
      <c r="J805" s="517">
        <f t="shared" si="220"/>
        <v>0</v>
      </c>
      <c r="K805" s="504"/>
      <c r="L805" s="518">
        <f t="shared" si="221"/>
        <v>0</v>
      </c>
      <c r="M805" s="518">
        <f t="shared" si="221"/>
        <v>0</v>
      </c>
      <c r="N805" s="519">
        <f t="shared" si="222"/>
        <v>0</v>
      </c>
      <c r="O805" s="519">
        <f t="shared" si="223"/>
        <v>0</v>
      </c>
      <c r="P805" s="506"/>
      <c r="Q805" s="494"/>
      <c r="R805" s="412" t="str">
        <f t="shared" si="196"/>
        <v/>
      </c>
      <c r="S805" s="412" t="str">
        <f t="shared" si="212"/>
        <v/>
      </c>
      <c r="T805" s="427"/>
      <c r="U805" s="429"/>
      <c r="W805" s="6" t="e">
        <f>VLOOKUP(A805,'[3]Cartilha Global'!$A:$A,1,FALSE)</f>
        <v>#N/A</v>
      </c>
    </row>
    <row r="806" spans="1:23" ht="23.25" hidden="1" thickBot="1" x14ac:dyDescent="0.25">
      <c r="A806" s="522">
        <v>102666</v>
      </c>
      <c r="B806" s="512" t="s">
        <v>3144</v>
      </c>
      <c r="C806" s="513" t="s">
        <v>5891</v>
      </c>
      <c r="D806" s="498" t="s">
        <v>6927</v>
      </c>
      <c r="E806" s="499">
        <v>52.39</v>
      </c>
      <c r="F806" s="500">
        <f t="shared" si="218"/>
        <v>64.88</v>
      </c>
      <c r="G806" s="527"/>
      <c r="H806" s="518"/>
      <c r="I806" s="517">
        <f t="shared" si="219"/>
        <v>0</v>
      </c>
      <c r="J806" s="517">
        <f t="shared" si="220"/>
        <v>0</v>
      </c>
      <c r="K806" s="504"/>
      <c r="L806" s="518">
        <f t="shared" si="221"/>
        <v>0</v>
      </c>
      <c r="M806" s="518">
        <f t="shared" si="221"/>
        <v>0</v>
      </c>
      <c r="N806" s="519">
        <f t="shared" si="222"/>
        <v>0</v>
      </c>
      <c r="O806" s="519">
        <f t="shared" si="223"/>
        <v>0</v>
      </c>
      <c r="P806" s="506"/>
      <c r="Q806" s="494"/>
      <c r="R806" s="412" t="str">
        <f t="shared" si="196"/>
        <v/>
      </c>
      <c r="S806" s="412" t="str">
        <f t="shared" si="212"/>
        <v/>
      </c>
      <c r="T806" s="427"/>
      <c r="U806" s="429"/>
      <c r="W806" s="6" t="e">
        <f>VLOOKUP(A806,'[3]Cartilha Global'!$A:$A,1,FALSE)</f>
        <v>#N/A</v>
      </c>
    </row>
    <row r="807" spans="1:23" ht="23.25" hidden="1" thickBot="1" x14ac:dyDescent="0.25">
      <c r="A807" s="522">
        <v>102669</v>
      </c>
      <c r="B807" s="512" t="s">
        <v>3144</v>
      </c>
      <c r="C807" s="513" t="s">
        <v>5892</v>
      </c>
      <c r="D807" s="498" t="s">
        <v>6927</v>
      </c>
      <c r="E807" s="499">
        <v>59.8</v>
      </c>
      <c r="F807" s="500">
        <f t="shared" si="218"/>
        <v>74.06</v>
      </c>
      <c r="G807" s="527"/>
      <c r="H807" s="518"/>
      <c r="I807" s="517">
        <f t="shared" si="219"/>
        <v>0</v>
      </c>
      <c r="J807" s="517">
        <f t="shared" si="220"/>
        <v>0</v>
      </c>
      <c r="K807" s="504"/>
      <c r="L807" s="518">
        <f t="shared" si="221"/>
        <v>0</v>
      </c>
      <c r="M807" s="518">
        <f t="shared" si="221"/>
        <v>0</v>
      </c>
      <c r="N807" s="519">
        <f t="shared" si="222"/>
        <v>0</v>
      </c>
      <c r="O807" s="519">
        <f t="shared" si="223"/>
        <v>0</v>
      </c>
      <c r="P807" s="506"/>
      <c r="Q807" s="494"/>
      <c r="R807" s="412" t="str">
        <f t="shared" si="196"/>
        <v/>
      </c>
      <c r="S807" s="412" t="str">
        <f t="shared" si="212"/>
        <v/>
      </c>
      <c r="T807" s="427"/>
      <c r="U807" s="429"/>
      <c r="W807" s="6" t="e">
        <f>VLOOKUP(A807,'[3]Cartilha Global'!$A:$A,1,FALSE)</f>
        <v>#N/A</v>
      </c>
    </row>
    <row r="808" spans="1:23" ht="23.25" hidden="1" thickBot="1" x14ac:dyDescent="0.25">
      <c r="A808" s="522">
        <v>102670</v>
      </c>
      <c r="B808" s="512" t="s">
        <v>3144</v>
      </c>
      <c r="C808" s="513" t="s">
        <v>5893</v>
      </c>
      <c r="D808" s="498" t="s">
        <v>6927</v>
      </c>
      <c r="E808" s="499">
        <v>93.74</v>
      </c>
      <c r="F808" s="500">
        <f t="shared" si="218"/>
        <v>116.09</v>
      </c>
      <c r="G808" s="527"/>
      <c r="H808" s="518"/>
      <c r="I808" s="517">
        <f t="shared" si="219"/>
        <v>0</v>
      </c>
      <c r="J808" s="517">
        <f t="shared" si="220"/>
        <v>0</v>
      </c>
      <c r="K808" s="504"/>
      <c r="L808" s="518">
        <f t="shared" si="221"/>
        <v>0</v>
      </c>
      <c r="M808" s="518">
        <f t="shared" si="221"/>
        <v>0</v>
      </c>
      <c r="N808" s="519">
        <f t="shared" si="222"/>
        <v>0</v>
      </c>
      <c r="O808" s="519">
        <f t="shared" si="223"/>
        <v>0</v>
      </c>
      <c r="P808" s="506"/>
      <c r="Q808" s="494"/>
      <c r="R808" s="412" t="str">
        <f t="shared" si="196"/>
        <v/>
      </c>
      <c r="S808" s="412" t="str">
        <f t="shared" si="212"/>
        <v/>
      </c>
      <c r="T808" s="427"/>
      <c r="U808" s="429"/>
      <c r="W808" s="6" t="e">
        <f>VLOOKUP(A808,'[3]Cartilha Global'!$A:$A,1,FALSE)</f>
        <v>#N/A</v>
      </c>
    </row>
    <row r="809" spans="1:23" ht="23.25" hidden="1" thickBot="1" x14ac:dyDescent="0.25">
      <c r="A809" s="522">
        <v>102673</v>
      </c>
      <c r="B809" s="512" t="s">
        <v>3144</v>
      </c>
      <c r="C809" s="513" t="s">
        <v>5894</v>
      </c>
      <c r="D809" s="498" t="s">
        <v>6927</v>
      </c>
      <c r="E809" s="499">
        <v>126.68</v>
      </c>
      <c r="F809" s="500">
        <f t="shared" si="218"/>
        <v>156.88</v>
      </c>
      <c r="G809" s="527"/>
      <c r="H809" s="518"/>
      <c r="I809" s="517">
        <f t="shared" si="219"/>
        <v>0</v>
      </c>
      <c r="J809" s="517">
        <f t="shared" si="220"/>
        <v>0</v>
      </c>
      <c r="K809" s="504"/>
      <c r="L809" s="518">
        <f t="shared" si="221"/>
        <v>0</v>
      </c>
      <c r="M809" s="518">
        <f t="shared" si="221"/>
        <v>0</v>
      </c>
      <c r="N809" s="519">
        <f t="shared" si="222"/>
        <v>0</v>
      </c>
      <c r="O809" s="519">
        <f t="shared" si="223"/>
        <v>0</v>
      </c>
      <c r="P809" s="506"/>
      <c r="Q809" s="494"/>
      <c r="R809" s="412" t="str">
        <f t="shared" si="196"/>
        <v/>
      </c>
      <c r="S809" s="412" t="str">
        <f t="shared" si="212"/>
        <v/>
      </c>
      <c r="T809" s="427"/>
      <c r="U809" s="429"/>
      <c r="W809" s="6" t="e">
        <f>VLOOKUP(A809,'[3]Cartilha Global'!$A:$A,1,FALSE)</f>
        <v>#N/A</v>
      </c>
    </row>
    <row r="810" spans="1:23" ht="23.25" hidden="1" thickBot="1" x14ac:dyDescent="0.25">
      <c r="A810" s="522">
        <v>102674</v>
      </c>
      <c r="B810" s="512" t="s">
        <v>3144</v>
      </c>
      <c r="C810" s="513" t="s">
        <v>5895</v>
      </c>
      <c r="D810" s="498" t="s">
        <v>6927</v>
      </c>
      <c r="E810" s="499">
        <v>99.36</v>
      </c>
      <c r="F810" s="500">
        <f t="shared" si="218"/>
        <v>123.05</v>
      </c>
      <c r="G810" s="527"/>
      <c r="H810" s="518"/>
      <c r="I810" s="517">
        <f t="shared" si="219"/>
        <v>0</v>
      </c>
      <c r="J810" s="517">
        <f t="shared" si="220"/>
        <v>0</v>
      </c>
      <c r="K810" s="504"/>
      <c r="L810" s="518">
        <f t="shared" si="221"/>
        <v>0</v>
      </c>
      <c r="M810" s="518">
        <f t="shared" si="221"/>
        <v>0</v>
      </c>
      <c r="N810" s="519">
        <f t="shared" si="222"/>
        <v>0</v>
      </c>
      <c r="O810" s="519">
        <f t="shared" si="223"/>
        <v>0</v>
      </c>
      <c r="P810" s="506"/>
      <c r="Q810" s="494"/>
      <c r="R810" s="412" t="str">
        <f t="shared" si="196"/>
        <v/>
      </c>
      <c r="S810" s="412" t="str">
        <f t="shared" si="212"/>
        <v/>
      </c>
      <c r="T810" s="427"/>
      <c r="U810" s="429"/>
      <c r="W810" s="6" t="e">
        <f>VLOOKUP(A810,'[3]Cartilha Global'!$A:$A,1,FALSE)</f>
        <v>#N/A</v>
      </c>
    </row>
    <row r="811" spans="1:23" ht="23.25" hidden="1" thickBot="1" x14ac:dyDescent="0.25">
      <c r="A811" s="522">
        <v>102677</v>
      </c>
      <c r="B811" s="512" t="s">
        <v>3144</v>
      </c>
      <c r="C811" s="513" t="s">
        <v>5896</v>
      </c>
      <c r="D811" s="498" t="s">
        <v>6927</v>
      </c>
      <c r="E811" s="499">
        <v>111.79</v>
      </c>
      <c r="F811" s="500">
        <f t="shared" si="218"/>
        <v>138.44</v>
      </c>
      <c r="G811" s="527"/>
      <c r="H811" s="518"/>
      <c r="I811" s="517">
        <f t="shared" si="219"/>
        <v>0</v>
      </c>
      <c r="J811" s="517">
        <f t="shared" si="220"/>
        <v>0</v>
      </c>
      <c r="K811" s="504"/>
      <c r="L811" s="518">
        <f t="shared" si="221"/>
        <v>0</v>
      </c>
      <c r="M811" s="518">
        <f t="shared" si="221"/>
        <v>0</v>
      </c>
      <c r="N811" s="519">
        <f t="shared" si="222"/>
        <v>0</v>
      </c>
      <c r="O811" s="519">
        <f t="shared" si="223"/>
        <v>0</v>
      </c>
      <c r="P811" s="506"/>
      <c r="Q811" s="494"/>
      <c r="R811" s="412" t="str">
        <f t="shared" si="196"/>
        <v/>
      </c>
      <c r="S811" s="412" t="str">
        <f t="shared" si="212"/>
        <v/>
      </c>
      <c r="T811" s="427"/>
      <c r="U811" s="429"/>
      <c r="W811" s="6" t="e">
        <f>VLOOKUP(A811,'[3]Cartilha Global'!$A:$A,1,FALSE)</f>
        <v>#N/A</v>
      </c>
    </row>
    <row r="812" spans="1:23" ht="23.25" hidden="1" thickBot="1" x14ac:dyDescent="0.25">
      <c r="A812" s="522">
        <v>102678</v>
      </c>
      <c r="B812" s="512" t="s">
        <v>3144</v>
      </c>
      <c r="C812" s="513" t="s">
        <v>5897</v>
      </c>
      <c r="D812" s="498" t="s">
        <v>6927</v>
      </c>
      <c r="E812" s="499">
        <v>111.12</v>
      </c>
      <c r="F812" s="500">
        <f t="shared" si="218"/>
        <v>137.61000000000001</v>
      </c>
      <c r="G812" s="527"/>
      <c r="H812" s="518"/>
      <c r="I812" s="517">
        <f t="shared" si="219"/>
        <v>0</v>
      </c>
      <c r="J812" s="517">
        <f t="shared" si="220"/>
        <v>0</v>
      </c>
      <c r="K812" s="504"/>
      <c r="L812" s="518">
        <f t="shared" si="221"/>
        <v>0</v>
      </c>
      <c r="M812" s="518">
        <f t="shared" si="221"/>
        <v>0</v>
      </c>
      <c r="N812" s="519">
        <f t="shared" si="222"/>
        <v>0</v>
      </c>
      <c r="O812" s="519">
        <f t="shared" si="223"/>
        <v>0</v>
      </c>
      <c r="P812" s="506"/>
      <c r="Q812" s="494"/>
      <c r="R812" s="412" t="str">
        <f t="shared" si="196"/>
        <v/>
      </c>
      <c r="S812" s="412" t="str">
        <f t="shared" si="212"/>
        <v/>
      </c>
      <c r="T812" s="427"/>
      <c r="U812" s="429"/>
      <c r="W812" s="6" t="e">
        <f>VLOOKUP(A812,'[3]Cartilha Global'!$A:$A,1,FALSE)</f>
        <v>#N/A</v>
      </c>
    </row>
    <row r="813" spans="1:23" ht="23.25" hidden="1" thickBot="1" x14ac:dyDescent="0.25">
      <c r="A813" s="522">
        <v>102679</v>
      </c>
      <c r="B813" s="512" t="s">
        <v>3144</v>
      </c>
      <c r="C813" s="513" t="s">
        <v>5898</v>
      </c>
      <c r="D813" s="498" t="s">
        <v>6927</v>
      </c>
      <c r="E813" s="499">
        <v>114.73</v>
      </c>
      <c r="F813" s="500">
        <f t="shared" si="218"/>
        <v>142.08000000000001</v>
      </c>
      <c r="G813" s="527"/>
      <c r="H813" s="518"/>
      <c r="I813" s="517">
        <f t="shared" si="219"/>
        <v>0</v>
      </c>
      <c r="J813" s="517">
        <f t="shared" si="220"/>
        <v>0</v>
      </c>
      <c r="K813" s="504"/>
      <c r="L813" s="518">
        <f t="shared" si="221"/>
        <v>0</v>
      </c>
      <c r="M813" s="518">
        <f t="shared" si="221"/>
        <v>0</v>
      </c>
      <c r="N813" s="519">
        <f t="shared" si="222"/>
        <v>0</v>
      </c>
      <c r="O813" s="519">
        <f t="shared" si="223"/>
        <v>0</v>
      </c>
      <c r="P813" s="506"/>
      <c r="Q813" s="494"/>
      <c r="R813" s="412" t="str">
        <f t="shared" si="196"/>
        <v/>
      </c>
      <c r="S813" s="412" t="str">
        <f t="shared" si="212"/>
        <v/>
      </c>
      <c r="T813" s="427"/>
      <c r="U813" s="429"/>
      <c r="W813" s="6" t="e">
        <f>VLOOKUP(A813,'[3]Cartilha Global'!$A:$A,1,FALSE)</f>
        <v>#N/A</v>
      </c>
    </row>
    <row r="814" spans="1:23" ht="23.25" hidden="1" thickBot="1" x14ac:dyDescent="0.25">
      <c r="A814" s="522">
        <v>102680</v>
      </c>
      <c r="B814" s="512" t="s">
        <v>3144</v>
      </c>
      <c r="C814" s="513" t="s">
        <v>5899</v>
      </c>
      <c r="D814" s="498" t="s">
        <v>6927</v>
      </c>
      <c r="E814" s="499">
        <v>123.75</v>
      </c>
      <c r="F814" s="500">
        <f t="shared" si="218"/>
        <v>153.25</v>
      </c>
      <c r="G814" s="527"/>
      <c r="H814" s="518"/>
      <c r="I814" s="517">
        <f t="shared" si="219"/>
        <v>0</v>
      </c>
      <c r="J814" s="517">
        <f t="shared" si="220"/>
        <v>0</v>
      </c>
      <c r="K814" s="504"/>
      <c r="L814" s="518">
        <f t="shared" si="221"/>
        <v>0</v>
      </c>
      <c r="M814" s="518">
        <f t="shared" si="221"/>
        <v>0</v>
      </c>
      <c r="N814" s="519">
        <f t="shared" si="222"/>
        <v>0</v>
      </c>
      <c r="O814" s="519">
        <f t="shared" si="223"/>
        <v>0</v>
      </c>
      <c r="P814" s="506"/>
      <c r="Q814" s="494"/>
      <c r="R814" s="412" t="str">
        <f t="shared" si="196"/>
        <v/>
      </c>
      <c r="S814" s="412" t="str">
        <f t="shared" si="212"/>
        <v/>
      </c>
      <c r="T814" s="427"/>
      <c r="U814" s="429"/>
      <c r="W814" s="6" t="e">
        <f>VLOOKUP(A814,'[3]Cartilha Global'!$A:$A,1,FALSE)</f>
        <v>#N/A</v>
      </c>
    </row>
    <row r="815" spans="1:23" ht="23.25" hidden="1" thickBot="1" x14ac:dyDescent="0.25">
      <c r="A815" s="522">
        <v>102683</v>
      </c>
      <c r="B815" s="512" t="s">
        <v>3144</v>
      </c>
      <c r="C815" s="513" t="s">
        <v>5900</v>
      </c>
      <c r="D815" s="498" t="s">
        <v>6927</v>
      </c>
      <c r="E815" s="499">
        <v>141.18</v>
      </c>
      <c r="F815" s="500">
        <f t="shared" si="218"/>
        <v>174.84</v>
      </c>
      <c r="G815" s="527"/>
      <c r="H815" s="518"/>
      <c r="I815" s="517">
        <f t="shared" si="219"/>
        <v>0</v>
      </c>
      <c r="J815" s="517">
        <f t="shared" si="220"/>
        <v>0</v>
      </c>
      <c r="K815" s="504"/>
      <c r="L815" s="518">
        <f t="shared" si="221"/>
        <v>0</v>
      </c>
      <c r="M815" s="518">
        <f t="shared" si="221"/>
        <v>0</v>
      </c>
      <c r="N815" s="519">
        <f t="shared" si="222"/>
        <v>0</v>
      </c>
      <c r="O815" s="519">
        <f t="shared" si="223"/>
        <v>0</v>
      </c>
      <c r="P815" s="506"/>
      <c r="Q815" s="494"/>
      <c r="R815" s="412" t="str">
        <f t="shared" si="196"/>
        <v/>
      </c>
      <c r="S815" s="412" t="str">
        <f t="shared" si="212"/>
        <v/>
      </c>
      <c r="T815" s="427"/>
      <c r="U815" s="429"/>
      <c r="W815" s="6" t="e">
        <f>VLOOKUP(A815,'[3]Cartilha Global'!$A:$A,1,FALSE)</f>
        <v>#N/A</v>
      </c>
    </row>
    <row r="816" spans="1:23" ht="23.25" hidden="1" thickBot="1" x14ac:dyDescent="0.25">
      <c r="A816" s="522">
        <v>102684</v>
      </c>
      <c r="B816" s="512" t="s">
        <v>3144</v>
      </c>
      <c r="C816" s="513" t="s">
        <v>5901</v>
      </c>
      <c r="D816" s="498" t="s">
        <v>6927</v>
      </c>
      <c r="E816" s="499">
        <v>127.34</v>
      </c>
      <c r="F816" s="500">
        <f t="shared" si="218"/>
        <v>157.69999999999999</v>
      </c>
      <c r="G816" s="527"/>
      <c r="H816" s="518"/>
      <c r="I816" s="517">
        <f t="shared" si="219"/>
        <v>0</v>
      </c>
      <c r="J816" s="517">
        <f t="shared" si="220"/>
        <v>0</v>
      </c>
      <c r="K816" s="504"/>
      <c r="L816" s="518">
        <f t="shared" si="221"/>
        <v>0</v>
      </c>
      <c r="M816" s="518">
        <f t="shared" si="221"/>
        <v>0</v>
      </c>
      <c r="N816" s="519">
        <f t="shared" si="222"/>
        <v>0</v>
      </c>
      <c r="O816" s="519">
        <f t="shared" si="223"/>
        <v>0</v>
      </c>
      <c r="P816" s="506"/>
      <c r="Q816" s="494"/>
      <c r="R816" s="412" t="str">
        <f t="shared" si="196"/>
        <v/>
      </c>
      <c r="S816" s="412" t="str">
        <f t="shared" si="212"/>
        <v/>
      </c>
      <c r="T816" s="427"/>
      <c r="U816" s="429"/>
      <c r="W816" s="6" t="e">
        <f>VLOOKUP(A816,'[3]Cartilha Global'!$A:$A,1,FALSE)</f>
        <v>#N/A</v>
      </c>
    </row>
    <row r="817" spans="1:23" ht="23.25" hidden="1" thickBot="1" x14ac:dyDescent="0.25">
      <c r="A817" s="522">
        <v>102687</v>
      </c>
      <c r="B817" s="512" t="s">
        <v>3144</v>
      </c>
      <c r="C817" s="513" t="s">
        <v>5902</v>
      </c>
      <c r="D817" s="498" t="s">
        <v>6927</v>
      </c>
      <c r="E817" s="499">
        <v>140.41</v>
      </c>
      <c r="F817" s="500">
        <f t="shared" si="218"/>
        <v>173.88</v>
      </c>
      <c r="G817" s="527"/>
      <c r="H817" s="518"/>
      <c r="I817" s="517">
        <f t="shared" si="219"/>
        <v>0</v>
      </c>
      <c r="J817" s="517">
        <f t="shared" si="220"/>
        <v>0</v>
      </c>
      <c r="K817" s="504"/>
      <c r="L817" s="518">
        <f t="shared" si="221"/>
        <v>0</v>
      </c>
      <c r="M817" s="518">
        <f t="shared" si="221"/>
        <v>0</v>
      </c>
      <c r="N817" s="519">
        <f t="shared" si="222"/>
        <v>0</v>
      </c>
      <c r="O817" s="519">
        <f t="shared" si="223"/>
        <v>0</v>
      </c>
      <c r="P817" s="506"/>
      <c r="Q817" s="494"/>
      <c r="R817" s="412" t="str">
        <f t="shared" si="196"/>
        <v/>
      </c>
      <c r="S817" s="412" t="str">
        <f t="shared" si="212"/>
        <v/>
      </c>
      <c r="T817" s="427"/>
      <c r="U817" s="429"/>
      <c r="W817" s="6" t="e">
        <f>VLOOKUP(A817,'[3]Cartilha Global'!$A:$A,1,FALSE)</f>
        <v>#N/A</v>
      </c>
    </row>
    <row r="818" spans="1:23" ht="23.25" hidden="1" thickBot="1" x14ac:dyDescent="0.25">
      <c r="A818" s="522">
        <v>102688</v>
      </c>
      <c r="B818" s="512" t="s">
        <v>3144</v>
      </c>
      <c r="C818" s="513" t="s">
        <v>5903</v>
      </c>
      <c r="D818" s="498" t="s">
        <v>6927</v>
      </c>
      <c r="E818" s="499">
        <v>39.07</v>
      </c>
      <c r="F818" s="500">
        <f t="shared" si="218"/>
        <v>48.38</v>
      </c>
      <c r="G818" s="527"/>
      <c r="H818" s="518"/>
      <c r="I818" s="517">
        <f t="shared" si="219"/>
        <v>0</v>
      </c>
      <c r="J818" s="517">
        <f t="shared" si="220"/>
        <v>0</v>
      </c>
      <c r="K818" s="504"/>
      <c r="L818" s="518">
        <f t="shared" si="221"/>
        <v>0</v>
      </c>
      <c r="M818" s="518">
        <f t="shared" si="221"/>
        <v>0</v>
      </c>
      <c r="N818" s="519">
        <f t="shared" si="222"/>
        <v>0</v>
      </c>
      <c r="O818" s="519">
        <f t="shared" si="223"/>
        <v>0</v>
      </c>
      <c r="P818" s="506"/>
      <c r="Q818" s="494"/>
      <c r="R818" s="412" t="str">
        <f t="shared" si="196"/>
        <v/>
      </c>
      <c r="S818" s="412" t="str">
        <f t="shared" si="212"/>
        <v/>
      </c>
      <c r="T818" s="427"/>
      <c r="U818" s="429"/>
      <c r="W818" s="6" t="e">
        <f>VLOOKUP(A818,'[3]Cartilha Global'!$A:$A,1,FALSE)</f>
        <v>#N/A</v>
      </c>
    </row>
    <row r="819" spans="1:23" ht="34.5" hidden="1" thickBot="1" x14ac:dyDescent="0.25">
      <c r="A819" s="522">
        <v>102690</v>
      </c>
      <c r="B819" s="512" t="s">
        <v>3144</v>
      </c>
      <c r="C819" s="513" t="s">
        <v>5904</v>
      </c>
      <c r="D819" s="498" t="s">
        <v>6927</v>
      </c>
      <c r="E819" s="499">
        <v>59.03</v>
      </c>
      <c r="F819" s="500">
        <f t="shared" si="218"/>
        <v>73.099999999999994</v>
      </c>
      <c r="G819" s="527"/>
      <c r="H819" s="518"/>
      <c r="I819" s="517">
        <f t="shared" si="219"/>
        <v>0</v>
      </c>
      <c r="J819" s="517">
        <f t="shared" si="220"/>
        <v>0</v>
      </c>
      <c r="K819" s="504"/>
      <c r="L819" s="518">
        <f t="shared" si="221"/>
        <v>0</v>
      </c>
      <c r="M819" s="518">
        <f t="shared" si="221"/>
        <v>0</v>
      </c>
      <c r="N819" s="519">
        <f t="shared" si="222"/>
        <v>0</v>
      </c>
      <c r="O819" s="519">
        <f t="shared" si="223"/>
        <v>0</v>
      </c>
      <c r="P819" s="506"/>
      <c r="Q819" s="494"/>
      <c r="R819" s="412" t="str">
        <f t="shared" si="196"/>
        <v/>
      </c>
      <c r="S819" s="412" t="str">
        <f t="shared" si="212"/>
        <v/>
      </c>
      <c r="T819" s="427"/>
      <c r="U819" s="429"/>
      <c r="W819" s="6" t="e">
        <f>VLOOKUP(A819,'[3]Cartilha Global'!$A:$A,1,FALSE)</f>
        <v>#N/A</v>
      </c>
    </row>
    <row r="820" spans="1:23" ht="23.25" hidden="1" thickBot="1" x14ac:dyDescent="0.25">
      <c r="A820" s="522">
        <v>102694</v>
      </c>
      <c r="B820" s="512" t="s">
        <v>3144</v>
      </c>
      <c r="C820" s="513" t="s">
        <v>5905</v>
      </c>
      <c r="D820" s="498" t="s">
        <v>6927</v>
      </c>
      <c r="E820" s="499">
        <v>69.73</v>
      </c>
      <c r="F820" s="500">
        <f t="shared" si="218"/>
        <v>86.35</v>
      </c>
      <c r="G820" s="527"/>
      <c r="H820" s="518"/>
      <c r="I820" s="517">
        <f t="shared" si="219"/>
        <v>0</v>
      </c>
      <c r="J820" s="517">
        <f t="shared" si="220"/>
        <v>0</v>
      </c>
      <c r="K820" s="504"/>
      <c r="L820" s="518">
        <f t="shared" si="221"/>
        <v>0</v>
      </c>
      <c r="M820" s="518">
        <f t="shared" si="221"/>
        <v>0</v>
      </c>
      <c r="N820" s="519">
        <f t="shared" si="222"/>
        <v>0</v>
      </c>
      <c r="O820" s="519">
        <f t="shared" si="223"/>
        <v>0</v>
      </c>
      <c r="P820" s="506"/>
      <c r="Q820" s="494"/>
      <c r="R820" s="412" t="str">
        <f t="shared" si="196"/>
        <v/>
      </c>
      <c r="S820" s="412" t="str">
        <f t="shared" si="212"/>
        <v/>
      </c>
      <c r="T820" s="427"/>
      <c r="U820" s="429"/>
      <c r="W820" s="6" t="e">
        <f>VLOOKUP(A820,'[3]Cartilha Global'!$A:$A,1,FALSE)</f>
        <v>#N/A</v>
      </c>
    </row>
    <row r="821" spans="1:23" ht="34.5" hidden="1" thickBot="1" x14ac:dyDescent="0.25">
      <c r="A821" s="522">
        <v>102697</v>
      </c>
      <c r="B821" s="512" t="s">
        <v>3144</v>
      </c>
      <c r="C821" s="513" t="s">
        <v>5906</v>
      </c>
      <c r="D821" s="498" t="s">
        <v>6927</v>
      </c>
      <c r="E821" s="499">
        <v>91.99</v>
      </c>
      <c r="F821" s="500">
        <f t="shared" si="218"/>
        <v>113.92</v>
      </c>
      <c r="G821" s="527"/>
      <c r="H821" s="518"/>
      <c r="I821" s="517">
        <f t="shared" si="219"/>
        <v>0</v>
      </c>
      <c r="J821" s="517">
        <f t="shared" si="220"/>
        <v>0</v>
      </c>
      <c r="K821" s="504"/>
      <c r="L821" s="518">
        <f t="shared" si="221"/>
        <v>0</v>
      </c>
      <c r="M821" s="518">
        <f t="shared" si="221"/>
        <v>0</v>
      </c>
      <c r="N821" s="519">
        <f t="shared" si="222"/>
        <v>0</v>
      </c>
      <c r="O821" s="519">
        <f t="shared" si="223"/>
        <v>0</v>
      </c>
      <c r="P821" s="506"/>
      <c r="Q821" s="494"/>
      <c r="R821" s="412" t="str">
        <f t="shared" si="196"/>
        <v/>
      </c>
      <c r="S821" s="412" t="str">
        <f t="shared" si="212"/>
        <v/>
      </c>
      <c r="T821" s="427"/>
      <c r="U821" s="429"/>
      <c r="W821" s="6" t="e">
        <f>VLOOKUP(A821,'[3]Cartilha Global'!$A:$A,1,FALSE)</f>
        <v>#N/A</v>
      </c>
    </row>
    <row r="822" spans="1:23" ht="12" hidden="1" thickBot="1" x14ac:dyDescent="0.25">
      <c r="A822" s="522" t="s">
        <v>2038</v>
      </c>
      <c r="B822" s="512"/>
      <c r="C822" s="513" t="s">
        <v>1593</v>
      </c>
      <c r="D822" s="498">
        <v>0</v>
      </c>
      <c r="E822" s="499"/>
      <c r="F822" s="500">
        <f t="shared" si="218"/>
        <v>0</v>
      </c>
      <c r="G822" s="556"/>
      <c r="H822" s="556"/>
      <c r="I822" s="557"/>
      <c r="J822" s="558"/>
      <c r="K822" s="504"/>
      <c r="L822" s="556"/>
      <c r="M822" s="556"/>
      <c r="N822" s="557"/>
      <c r="O822" s="558"/>
      <c r="P822" s="506"/>
      <c r="Q822" s="494" t="str">
        <f>IF(OR(SUM(J823:J866)&gt;0,SUM(O823:O866)&gt;0),"xx","")</f>
        <v/>
      </c>
      <c r="R822" s="412" t="str">
        <f t="shared" ref="R822:R885" si="224">IF(Q822="X","x",IF(Q822="xx","x",IF(O822&gt;0,"x","")))</f>
        <v/>
      </c>
      <c r="S822" s="412" t="str">
        <f t="shared" si="212"/>
        <v/>
      </c>
      <c r="T822" s="427"/>
      <c r="U822" s="429"/>
      <c r="W822" s="6" t="str">
        <f>VLOOKUP(A822,'[3]Cartilha Global'!$A:$A,1,FALSE)</f>
        <v>2.3.9</v>
      </c>
    </row>
    <row r="823" spans="1:23" ht="23.25" hidden="1" thickBot="1" x14ac:dyDescent="0.25">
      <c r="A823" s="522">
        <v>102704</v>
      </c>
      <c r="B823" s="512" t="s">
        <v>3144</v>
      </c>
      <c r="C823" s="513" t="s">
        <v>5907</v>
      </c>
      <c r="D823" s="498" t="s">
        <v>6927</v>
      </c>
      <c r="E823" s="499">
        <v>11.85</v>
      </c>
      <c r="F823" s="500">
        <f t="shared" si="218"/>
        <v>14.68</v>
      </c>
      <c r="G823" s="527"/>
      <c r="H823" s="518"/>
      <c r="I823" s="517">
        <f t="shared" ref="I823:I838" si="225">IF(ISBLANK(E823),0,ROUND(F823*G823,2))</f>
        <v>0</v>
      </c>
      <c r="J823" s="517">
        <f t="shared" ref="J823:J838" si="226">IF(ISBLANK(G823),0,ROUND(G823*H823,2))</f>
        <v>0</v>
      </c>
      <c r="K823" s="504"/>
      <c r="L823" s="518">
        <f t="shared" ref="L823:M838" si="227">G823</f>
        <v>0</v>
      </c>
      <c r="M823" s="518">
        <f t="shared" si="227"/>
        <v>0</v>
      </c>
      <c r="N823" s="519">
        <f t="shared" ref="N823:N838" si="228">IF(ISBLANK(E823),0,ROUND(F823*L823,2))</f>
        <v>0</v>
      </c>
      <c r="O823" s="519">
        <f t="shared" ref="O823:O838" si="229">IF(ISBLANK(L823),0,ROUND(L823*M823,2))</f>
        <v>0</v>
      </c>
      <c r="P823" s="506"/>
      <c r="Q823" s="520"/>
      <c r="R823" s="412" t="str">
        <f t="shared" si="224"/>
        <v/>
      </c>
      <c r="S823" s="412" t="str">
        <f t="shared" si="212"/>
        <v/>
      </c>
      <c r="T823" s="427"/>
      <c r="U823" s="429"/>
      <c r="W823" s="6" t="e">
        <f>VLOOKUP(A823,'[3]Cartilha Global'!$A:$A,1,FALSE)</f>
        <v>#N/A</v>
      </c>
    </row>
    <row r="824" spans="1:23" ht="23.25" hidden="1" thickBot="1" x14ac:dyDescent="0.25">
      <c r="A824" s="522">
        <v>102707</v>
      </c>
      <c r="B824" s="512" t="s">
        <v>3144</v>
      </c>
      <c r="C824" s="513" t="s">
        <v>5908</v>
      </c>
      <c r="D824" s="498" t="s">
        <v>6927</v>
      </c>
      <c r="E824" s="499">
        <v>21.94</v>
      </c>
      <c r="F824" s="500">
        <f t="shared" si="218"/>
        <v>27.17</v>
      </c>
      <c r="G824" s="527"/>
      <c r="H824" s="518"/>
      <c r="I824" s="517">
        <f>IF(ISBLANK(E824),0,ROUND(F824*G824,2))</f>
        <v>0</v>
      </c>
      <c r="J824" s="517">
        <f>IF(ISBLANK(G824),0,ROUND(G824*H824,2))</f>
        <v>0</v>
      </c>
      <c r="K824" s="504"/>
      <c r="L824" s="518">
        <f>G824</f>
        <v>0</v>
      </c>
      <c r="M824" s="518">
        <f>H824</f>
        <v>0</v>
      </c>
      <c r="N824" s="519">
        <f>IF(ISBLANK(E824),0,ROUND(F824*L824,2))</f>
        <v>0</v>
      </c>
      <c r="O824" s="519">
        <f>IF(ISBLANK(L824),0,ROUND(L824*M824,2))</f>
        <v>0</v>
      </c>
      <c r="P824" s="506"/>
      <c r="Q824" s="520"/>
      <c r="R824" s="412" t="str">
        <f>IF(Q824="X","x",IF(Q824="xx","x",IF(O824&gt;0,"x","")))</f>
        <v/>
      </c>
      <c r="S824" s="412" t="str">
        <f t="shared" si="212"/>
        <v/>
      </c>
      <c r="T824" s="427"/>
      <c r="U824" s="429"/>
      <c r="W824" s="6" t="e">
        <f>VLOOKUP(A824,'[3]Cartilha Global'!$A:$A,1,FALSE)</f>
        <v>#N/A</v>
      </c>
    </row>
    <row r="825" spans="1:23" ht="34.5" hidden="1" thickBot="1" x14ac:dyDescent="0.25">
      <c r="A825" s="522">
        <v>95567</v>
      </c>
      <c r="B825" s="512" t="s">
        <v>3144</v>
      </c>
      <c r="C825" s="513" t="s">
        <v>1594</v>
      </c>
      <c r="D825" s="498" t="s">
        <v>6927</v>
      </c>
      <c r="E825" s="499">
        <v>68.900000000000006</v>
      </c>
      <c r="F825" s="500">
        <f t="shared" si="218"/>
        <v>85.33</v>
      </c>
      <c r="G825" s="527"/>
      <c r="H825" s="518"/>
      <c r="I825" s="517">
        <f>IF(ISBLANK(E825),0,ROUND(F825*G825,2))</f>
        <v>0</v>
      </c>
      <c r="J825" s="517">
        <f>IF(ISBLANK(G825),0,ROUND(G825*H825,2))</f>
        <v>0</v>
      </c>
      <c r="K825" s="504"/>
      <c r="L825" s="518">
        <f>G825</f>
        <v>0</v>
      </c>
      <c r="M825" s="518">
        <f>H825</f>
        <v>0</v>
      </c>
      <c r="N825" s="519">
        <f>IF(ISBLANK(E825),0,ROUND(F825*L825,2))</f>
        <v>0</v>
      </c>
      <c r="O825" s="519">
        <f>IF(ISBLANK(L825),0,ROUND(L825*M825,2))</f>
        <v>0</v>
      </c>
      <c r="P825" s="506"/>
      <c r="Q825" s="520"/>
      <c r="R825" s="412" t="str">
        <f>IF(Q825="X","x",IF(Q825="xx","x",IF(O825&gt;0,"x","")))</f>
        <v/>
      </c>
      <c r="S825" s="412" t="str">
        <f t="shared" si="212"/>
        <v/>
      </c>
      <c r="T825" s="427"/>
      <c r="U825" s="429"/>
      <c r="W825" s="6">
        <f>VLOOKUP(A825,'[3]Cartilha Global'!$A:$A,1,FALSE)</f>
        <v>95567</v>
      </c>
    </row>
    <row r="826" spans="1:23" ht="34.5" hidden="1" thickBot="1" x14ac:dyDescent="0.25">
      <c r="A826" s="522">
        <v>95565</v>
      </c>
      <c r="B826" s="512" t="s">
        <v>3144</v>
      </c>
      <c r="C826" s="513" t="s">
        <v>1595</v>
      </c>
      <c r="D826" s="498" t="s">
        <v>6927</v>
      </c>
      <c r="E826" s="499">
        <v>105.27</v>
      </c>
      <c r="F826" s="500">
        <f t="shared" si="218"/>
        <v>130.37</v>
      </c>
      <c r="G826" s="527"/>
      <c r="H826" s="518"/>
      <c r="I826" s="517">
        <f t="shared" si="225"/>
        <v>0</v>
      </c>
      <c r="J826" s="517">
        <f t="shared" si="226"/>
        <v>0</v>
      </c>
      <c r="K826" s="504"/>
      <c r="L826" s="518">
        <f t="shared" si="227"/>
        <v>0</v>
      </c>
      <c r="M826" s="518">
        <f t="shared" si="227"/>
        <v>0</v>
      </c>
      <c r="N826" s="519">
        <f t="shared" si="228"/>
        <v>0</v>
      </c>
      <c r="O826" s="519">
        <f t="shared" si="229"/>
        <v>0</v>
      </c>
      <c r="P826" s="506"/>
      <c r="Q826" s="520"/>
      <c r="R826" s="412" t="str">
        <f t="shared" si="224"/>
        <v/>
      </c>
      <c r="S826" s="412" t="str">
        <f t="shared" si="212"/>
        <v/>
      </c>
      <c r="T826" s="427"/>
      <c r="U826" s="429"/>
      <c r="W826" s="6">
        <f>VLOOKUP(A826,'[3]Cartilha Global'!$A:$A,1,FALSE)</f>
        <v>95565</v>
      </c>
    </row>
    <row r="827" spans="1:23" ht="34.5" hidden="1" thickBot="1" x14ac:dyDescent="0.25">
      <c r="A827" s="522">
        <v>95566</v>
      </c>
      <c r="B827" s="512" t="s">
        <v>3144</v>
      </c>
      <c r="C827" s="513" t="s">
        <v>1596</v>
      </c>
      <c r="D827" s="498" t="s">
        <v>6927</v>
      </c>
      <c r="E827" s="499">
        <v>113.49</v>
      </c>
      <c r="F827" s="500">
        <f t="shared" si="218"/>
        <v>140.55000000000001</v>
      </c>
      <c r="G827" s="527"/>
      <c r="H827" s="518"/>
      <c r="I827" s="517">
        <f t="shared" si="225"/>
        <v>0</v>
      </c>
      <c r="J827" s="517">
        <f t="shared" si="226"/>
        <v>0</v>
      </c>
      <c r="K827" s="504"/>
      <c r="L827" s="518">
        <f t="shared" si="227"/>
        <v>0</v>
      </c>
      <c r="M827" s="518">
        <f t="shared" si="227"/>
        <v>0</v>
      </c>
      <c r="N827" s="519">
        <f t="shared" si="228"/>
        <v>0</v>
      </c>
      <c r="O827" s="519">
        <f t="shared" si="229"/>
        <v>0</v>
      </c>
      <c r="P827" s="506"/>
      <c r="Q827" s="520"/>
      <c r="R827" s="412" t="str">
        <f t="shared" si="224"/>
        <v/>
      </c>
      <c r="S827" s="412" t="str">
        <f t="shared" si="212"/>
        <v/>
      </c>
      <c r="T827" s="427"/>
      <c r="U827" s="429"/>
      <c r="W827" s="6">
        <f>VLOOKUP(A827,'[3]Cartilha Global'!$A:$A,1,FALSE)</f>
        <v>95566</v>
      </c>
    </row>
    <row r="828" spans="1:23" ht="34.5" hidden="1" thickBot="1" x14ac:dyDescent="0.25">
      <c r="A828" s="522">
        <v>95568</v>
      </c>
      <c r="B828" s="512" t="s">
        <v>3144</v>
      </c>
      <c r="C828" s="513" t="s">
        <v>1597</v>
      </c>
      <c r="D828" s="498" t="s">
        <v>6927</v>
      </c>
      <c r="E828" s="499">
        <v>85.68</v>
      </c>
      <c r="F828" s="500">
        <f t="shared" si="218"/>
        <v>106.11</v>
      </c>
      <c r="G828" s="527"/>
      <c r="H828" s="518"/>
      <c r="I828" s="517">
        <f t="shared" si="225"/>
        <v>0</v>
      </c>
      <c r="J828" s="517">
        <f t="shared" si="226"/>
        <v>0</v>
      </c>
      <c r="K828" s="504"/>
      <c r="L828" s="518">
        <f t="shared" si="227"/>
        <v>0</v>
      </c>
      <c r="M828" s="518">
        <f t="shared" si="227"/>
        <v>0</v>
      </c>
      <c r="N828" s="519">
        <f t="shared" si="228"/>
        <v>0</v>
      </c>
      <c r="O828" s="519">
        <f t="shared" si="229"/>
        <v>0</v>
      </c>
      <c r="P828" s="506"/>
      <c r="Q828" s="520"/>
      <c r="R828" s="412" t="str">
        <f t="shared" si="224"/>
        <v/>
      </c>
      <c r="S828" s="412" t="str">
        <f t="shared" si="212"/>
        <v/>
      </c>
      <c r="T828" s="427"/>
      <c r="U828" s="429"/>
      <c r="W828" s="6">
        <f>VLOOKUP(A828,'[3]Cartilha Global'!$A:$A,1,FALSE)</f>
        <v>95568</v>
      </c>
    </row>
    <row r="829" spans="1:23" ht="34.5" hidden="1" thickBot="1" x14ac:dyDescent="0.25">
      <c r="A829" s="522">
        <v>95569</v>
      </c>
      <c r="B829" s="512" t="s">
        <v>3144</v>
      </c>
      <c r="C829" s="513" t="s">
        <v>1598</v>
      </c>
      <c r="D829" s="498" t="s">
        <v>6927</v>
      </c>
      <c r="E829" s="499">
        <v>112.68</v>
      </c>
      <c r="F829" s="500">
        <f t="shared" si="218"/>
        <v>139.54</v>
      </c>
      <c r="G829" s="527"/>
      <c r="H829" s="518"/>
      <c r="I829" s="517">
        <f t="shared" si="225"/>
        <v>0</v>
      </c>
      <c r="J829" s="517">
        <f t="shared" si="226"/>
        <v>0</v>
      </c>
      <c r="K829" s="504"/>
      <c r="L829" s="518">
        <f t="shared" si="227"/>
        <v>0</v>
      </c>
      <c r="M829" s="518">
        <f t="shared" si="227"/>
        <v>0</v>
      </c>
      <c r="N829" s="519">
        <f t="shared" si="228"/>
        <v>0</v>
      </c>
      <c r="O829" s="519">
        <f t="shared" si="229"/>
        <v>0</v>
      </c>
      <c r="P829" s="506"/>
      <c r="Q829" s="520"/>
      <c r="R829" s="412" t="str">
        <f t="shared" si="224"/>
        <v/>
      </c>
      <c r="S829" s="412" t="str">
        <f t="shared" si="212"/>
        <v/>
      </c>
      <c r="T829" s="427"/>
      <c r="U829" s="429"/>
      <c r="W829" s="6">
        <f>VLOOKUP(A829,'[3]Cartilha Global'!$A:$A,1,FALSE)</f>
        <v>95569</v>
      </c>
    </row>
    <row r="830" spans="1:23" ht="34.5" hidden="1" thickBot="1" x14ac:dyDescent="0.25">
      <c r="A830" s="522">
        <v>95570</v>
      </c>
      <c r="B830" s="512" t="s">
        <v>3144</v>
      </c>
      <c r="C830" s="513" t="s">
        <v>1599</v>
      </c>
      <c r="D830" s="498" t="s">
        <v>6927</v>
      </c>
      <c r="E830" s="499">
        <v>77.12</v>
      </c>
      <c r="F830" s="500">
        <f t="shared" si="218"/>
        <v>95.51</v>
      </c>
      <c r="G830" s="527"/>
      <c r="H830" s="518"/>
      <c r="I830" s="517">
        <f t="shared" si="225"/>
        <v>0</v>
      </c>
      <c r="J830" s="517">
        <f t="shared" si="226"/>
        <v>0</v>
      </c>
      <c r="K830" s="504"/>
      <c r="L830" s="518">
        <f t="shared" si="227"/>
        <v>0</v>
      </c>
      <c r="M830" s="518">
        <f t="shared" si="227"/>
        <v>0</v>
      </c>
      <c r="N830" s="519">
        <f t="shared" si="228"/>
        <v>0</v>
      </c>
      <c r="O830" s="519">
        <f t="shared" si="229"/>
        <v>0</v>
      </c>
      <c r="P830" s="506"/>
      <c r="Q830" s="520"/>
      <c r="R830" s="412" t="str">
        <f t="shared" si="224"/>
        <v/>
      </c>
      <c r="S830" s="412" t="str">
        <f t="shared" si="212"/>
        <v/>
      </c>
      <c r="T830" s="427"/>
      <c r="U830" s="429"/>
      <c r="W830" s="6">
        <f>VLOOKUP(A830,'[3]Cartilha Global'!$A:$A,1,FALSE)</f>
        <v>95570</v>
      </c>
    </row>
    <row r="831" spans="1:23" ht="34.5" hidden="1" thickBot="1" x14ac:dyDescent="0.25">
      <c r="A831" s="522">
        <v>95571</v>
      </c>
      <c r="B831" s="512" t="s">
        <v>3144</v>
      </c>
      <c r="C831" s="513" t="s">
        <v>1600</v>
      </c>
      <c r="D831" s="498" t="s">
        <v>6927</v>
      </c>
      <c r="E831" s="499">
        <v>96.19</v>
      </c>
      <c r="F831" s="500">
        <f t="shared" si="218"/>
        <v>119.12</v>
      </c>
      <c r="G831" s="527"/>
      <c r="H831" s="518"/>
      <c r="I831" s="517">
        <f t="shared" si="225"/>
        <v>0</v>
      </c>
      <c r="J831" s="517">
        <f t="shared" si="226"/>
        <v>0</v>
      </c>
      <c r="K831" s="504"/>
      <c r="L831" s="518">
        <f t="shared" si="227"/>
        <v>0</v>
      </c>
      <c r="M831" s="518">
        <f t="shared" si="227"/>
        <v>0</v>
      </c>
      <c r="N831" s="519">
        <f t="shared" si="228"/>
        <v>0</v>
      </c>
      <c r="O831" s="519">
        <f t="shared" si="229"/>
        <v>0</v>
      </c>
      <c r="P831" s="506"/>
      <c r="Q831" s="520"/>
      <c r="R831" s="412" t="str">
        <f t="shared" si="224"/>
        <v/>
      </c>
      <c r="S831" s="412" t="str">
        <f t="shared" si="212"/>
        <v/>
      </c>
      <c r="T831" s="427"/>
      <c r="U831" s="429"/>
      <c r="W831" s="6">
        <f>VLOOKUP(A831,'[3]Cartilha Global'!$A:$A,1,FALSE)</f>
        <v>95571</v>
      </c>
    </row>
    <row r="832" spans="1:23" ht="34.5" hidden="1" thickBot="1" x14ac:dyDescent="0.25">
      <c r="A832" s="522">
        <v>95572</v>
      </c>
      <c r="B832" s="512" t="s">
        <v>3144</v>
      </c>
      <c r="C832" s="513" t="s">
        <v>1601</v>
      </c>
      <c r="D832" s="498" t="s">
        <v>6927</v>
      </c>
      <c r="E832" s="499">
        <v>125.7</v>
      </c>
      <c r="F832" s="500">
        <f t="shared" si="218"/>
        <v>155.66999999999999</v>
      </c>
      <c r="G832" s="527"/>
      <c r="H832" s="518"/>
      <c r="I832" s="517">
        <f t="shared" si="225"/>
        <v>0</v>
      </c>
      <c r="J832" s="517">
        <f t="shared" si="226"/>
        <v>0</v>
      </c>
      <c r="K832" s="504"/>
      <c r="L832" s="518">
        <f t="shared" si="227"/>
        <v>0</v>
      </c>
      <c r="M832" s="518">
        <f t="shared" si="227"/>
        <v>0</v>
      </c>
      <c r="N832" s="519">
        <f t="shared" si="228"/>
        <v>0</v>
      </c>
      <c r="O832" s="519">
        <f t="shared" si="229"/>
        <v>0</v>
      </c>
      <c r="P832" s="506"/>
      <c r="Q832" s="520"/>
      <c r="R832" s="412" t="str">
        <f t="shared" si="224"/>
        <v/>
      </c>
      <c r="S832" s="412" t="str">
        <f t="shared" si="212"/>
        <v/>
      </c>
      <c r="T832" s="427"/>
      <c r="U832" s="429"/>
      <c r="W832" s="6">
        <f>VLOOKUP(A832,'[3]Cartilha Global'!$A:$A,1,FALSE)</f>
        <v>95572</v>
      </c>
    </row>
    <row r="833" spans="1:23" ht="34.5" hidden="1" thickBot="1" x14ac:dyDescent="0.25">
      <c r="A833" s="522">
        <v>92833</v>
      </c>
      <c r="B833" s="512" t="s">
        <v>3144</v>
      </c>
      <c r="C833" s="513" t="s">
        <v>1602</v>
      </c>
      <c r="D833" s="498" t="s">
        <v>6927</v>
      </c>
      <c r="E833" s="499">
        <v>131.62</v>
      </c>
      <c r="F833" s="500">
        <f t="shared" si="218"/>
        <v>163</v>
      </c>
      <c r="G833" s="527"/>
      <c r="H833" s="518"/>
      <c r="I833" s="517">
        <f t="shared" si="225"/>
        <v>0</v>
      </c>
      <c r="J833" s="517">
        <f t="shared" si="226"/>
        <v>0</v>
      </c>
      <c r="K833" s="504"/>
      <c r="L833" s="518">
        <f t="shared" si="227"/>
        <v>0</v>
      </c>
      <c r="M833" s="518">
        <f t="shared" si="227"/>
        <v>0</v>
      </c>
      <c r="N833" s="519">
        <f t="shared" si="228"/>
        <v>0</v>
      </c>
      <c r="O833" s="519">
        <f t="shared" si="229"/>
        <v>0</v>
      </c>
      <c r="P833" s="506"/>
      <c r="Q833" s="520"/>
      <c r="R833" s="412" t="str">
        <f t="shared" si="224"/>
        <v/>
      </c>
      <c r="S833" s="412" t="str">
        <f t="shared" si="212"/>
        <v/>
      </c>
      <c r="T833" s="427"/>
      <c r="U833" s="429"/>
      <c r="W833" s="6">
        <f>VLOOKUP(A833,'[3]Cartilha Global'!$A:$A,1,FALSE)</f>
        <v>92833</v>
      </c>
    </row>
    <row r="834" spans="1:23" ht="34.5" hidden="1" thickBot="1" x14ac:dyDescent="0.25">
      <c r="A834" s="522">
        <v>92835</v>
      </c>
      <c r="B834" s="512" t="s">
        <v>3144</v>
      </c>
      <c r="C834" s="513" t="s">
        <v>1603</v>
      </c>
      <c r="D834" s="498" t="s">
        <v>6927</v>
      </c>
      <c r="E834" s="499">
        <v>139.05000000000001</v>
      </c>
      <c r="F834" s="500">
        <f t="shared" si="218"/>
        <v>172.2</v>
      </c>
      <c r="G834" s="527"/>
      <c r="H834" s="518"/>
      <c r="I834" s="517">
        <f t="shared" si="225"/>
        <v>0</v>
      </c>
      <c r="J834" s="517">
        <f t="shared" si="226"/>
        <v>0</v>
      </c>
      <c r="K834" s="504"/>
      <c r="L834" s="518">
        <f t="shared" si="227"/>
        <v>0</v>
      </c>
      <c r="M834" s="518">
        <f t="shared" si="227"/>
        <v>0</v>
      </c>
      <c r="N834" s="519">
        <f t="shared" si="228"/>
        <v>0</v>
      </c>
      <c r="O834" s="519">
        <f t="shared" si="229"/>
        <v>0</v>
      </c>
      <c r="P834" s="506"/>
      <c r="Q834" s="520"/>
      <c r="R834" s="412" t="str">
        <f t="shared" si="224"/>
        <v/>
      </c>
      <c r="S834" s="412" t="str">
        <f t="shared" si="212"/>
        <v/>
      </c>
      <c r="T834" s="427"/>
      <c r="U834" s="429"/>
      <c r="W834" s="6">
        <f>VLOOKUP(A834,'[3]Cartilha Global'!$A:$A,1,FALSE)</f>
        <v>92835</v>
      </c>
    </row>
    <row r="835" spans="1:23" ht="34.5" hidden="1" thickBot="1" x14ac:dyDescent="0.25">
      <c r="A835" s="522">
        <v>92837</v>
      </c>
      <c r="B835" s="512" t="s">
        <v>3144</v>
      </c>
      <c r="C835" s="513" t="s">
        <v>1604</v>
      </c>
      <c r="D835" s="498" t="s">
        <v>6927</v>
      </c>
      <c r="E835" s="499">
        <v>241.57</v>
      </c>
      <c r="F835" s="500">
        <f t="shared" si="218"/>
        <v>299.16000000000003</v>
      </c>
      <c r="G835" s="527"/>
      <c r="H835" s="518"/>
      <c r="I835" s="517">
        <f t="shared" si="225"/>
        <v>0</v>
      </c>
      <c r="J835" s="517">
        <f t="shared" si="226"/>
        <v>0</v>
      </c>
      <c r="K835" s="504"/>
      <c r="L835" s="518">
        <f t="shared" si="227"/>
        <v>0</v>
      </c>
      <c r="M835" s="518">
        <f t="shared" si="227"/>
        <v>0</v>
      </c>
      <c r="N835" s="519">
        <f t="shared" si="228"/>
        <v>0</v>
      </c>
      <c r="O835" s="519">
        <f t="shared" si="229"/>
        <v>0</v>
      </c>
      <c r="P835" s="506"/>
      <c r="Q835" s="520"/>
      <c r="R835" s="412" t="str">
        <f t="shared" si="224"/>
        <v/>
      </c>
      <c r="S835" s="412" t="str">
        <f t="shared" si="212"/>
        <v/>
      </c>
      <c r="T835" s="427"/>
      <c r="U835" s="429"/>
      <c r="W835" s="6">
        <f>VLOOKUP(A835,'[3]Cartilha Global'!$A:$A,1,FALSE)</f>
        <v>92837</v>
      </c>
    </row>
    <row r="836" spans="1:23" ht="34.5" hidden="1" thickBot="1" x14ac:dyDescent="0.25">
      <c r="A836" s="522">
        <v>92839</v>
      </c>
      <c r="B836" s="512" t="s">
        <v>3144</v>
      </c>
      <c r="C836" s="513" t="s">
        <v>1605</v>
      </c>
      <c r="D836" s="498" t="s">
        <v>6927</v>
      </c>
      <c r="E836" s="499">
        <v>295.24</v>
      </c>
      <c r="F836" s="500">
        <f t="shared" si="218"/>
        <v>365.63</v>
      </c>
      <c r="G836" s="527"/>
      <c r="H836" s="518"/>
      <c r="I836" s="517">
        <f t="shared" si="225"/>
        <v>0</v>
      </c>
      <c r="J836" s="517">
        <f t="shared" si="226"/>
        <v>0</v>
      </c>
      <c r="K836" s="504"/>
      <c r="L836" s="518">
        <f t="shared" si="227"/>
        <v>0</v>
      </c>
      <c r="M836" s="518">
        <f t="shared" si="227"/>
        <v>0</v>
      </c>
      <c r="N836" s="519">
        <f t="shared" si="228"/>
        <v>0</v>
      </c>
      <c r="O836" s="519">
        <f t="shared" si="229"/>
        <v>0</v>
      </c>
      <c r="P836" s="506"/>
      <c r="Q836" s="520"/>
      <c r="R836" s="412" t="str">
        <f t="shared" si="224"/>
        <v/>
      </c>
      <c r="S836" s="412" t="str">
        <f t="shared" si="212"/>
        <v/>
      </c>
      <c r="T836" s="427"/>
      <c r="U836" s="429"/>
      <c r="W836" s="6">
        <f>VLOOKUP(A836,'[3]Cartilha Global'!$A:$A,1,FALSE)</f>
        <v>92839</v>
      </c>
    </row>
    <row r="837" spans="1:23" ht="34.5" hidden="1" thickBot="1" x14ac:dyDescent="0.25">
      <c r="A837" s="522">
        <v>92841</v>
      </c>
      <c r="B837" s="512" t="s">
        <v>3144</v>
      </c>
      <c r="C837" s="513" t="s">
        <v>1606</v>
      </c>
      <c r="D837" s="498" t="s">
        <v>6927</v>
      </c>
      <c r="E837" s="499">
        <v>383.77</v>
      </c>
      <c r="F837" s="500">
        <f t="shared" si="218"/>
        <v>475.26</v>
      </c>
      <c r="G837" s="527"/>
      <c r="H837" s="518"/>
      <c r="I837" s="517">
        <f t="shared" si="225"/>
        <v>0</v>
      </c>
      <c r="J837" s="517">
        <f t="shared" si="226"/>
        <v>0</v>
      </c>
      <c r="K837" s="504"/>
      <c r="L837" s="518">
        <f t="shared" si="227"/>
        <v>0</v>
      </c>
      <c r="M837" s="518">
        <f t="shared" si="227"/>
        <v>0</v>
      </c>
      <c r="N837" s="519">
        <f t="shared" si="228"/>
        <v>0</v>
      </c>
      <c r="O837" s="519">
        <f t="shared" si="229"/>
        <v>0</v>
      </c>
      <c r="P837" s="506"/>
      <c r="Q837" s="520"/>
      <c r="R837" s="412" t="str">
        <f t="shared" si="224"/>
        <v/>
      </c>
      <c r="S837" s="412" t="str">
        <f t="shared" si="212"/>
        <v/>
      </c>
      <c r="T837" s="427"/>
      <c r="U837" s="429"/>
      <c r="W837" s="6">
        <f>VLOOKUP(A837,'[3]Cartilha Global'!$A:$A,1,FALSE)</f>
        <v>92841</v>
      </c>
    </row>
    <row r="838" spans="1:23" ht="34.5" hidden="1" thickBot="1" x14ac:dyDescent="0.25">
      <c r="A838" s="522">
        <v>92843</v>
      </c>
      <c r="B838" s="512" t="s">
        <v>3144</v>
      </c>
      <c r="C838" s="513" t="s">
        <v>4441</v>
      </c>
      <c r="D838" s="498" t="s">
        <v>6927</v>
      </c>
      <c r="E838" s="499">
        <v>399.32</v>
      </c>
      <c r="F838" s="500">
        <f t="shared" si="218"/>
        <v>494.52</v>
      </c>
      <c r="G838" s="527"/>
      <c r="H838" s="518"/>
      <c r="I838" s="517">
        <f t="shared" si="225"/>
        <v>0</v>
      </c>
      <c r="J838" s="517">
        <f t="shared" si="226"/>
        <v>0</v>
      </c>
      <c r="K838" s="504"/>
      <c r="L838" s="518">
        <f t="shared" si="227"/>
        <v>0</v>
      </c>
      <c r="M838" s="518">
        <f t="shared" si="227"/>
        <v>0</v>
      </c>
      <c r="N838" s="519">
        <f t="shared" si="228"/>
        <v>0</v>
      </c>
      <c r="O838" s="519">
        <f t="shared" si="229"/>
        <v>0</v>
      </c>
      <c r="P838" s="506"/>
      <c r="Q838" s="520"/>
      <c r="R838" s="412" t="str">
        <f t="shared" si="224"/>
        <v/>
      </c>
      <c r="S838" s="412" t="str">
        <f t="shared" si="212"/>
        <v/>
      </c>
      <c r="T838" s="427"/>
      <c r="U838" s="429"/>
      <c r="W838" s="6">
        <f>VLOOKUP(A838,'[3]Cartilha Global'!$A:$A,1,FALSE)</f>
        <v>92843</v>
      </c>
    </row>
    <row r="839" spans="1:23" ht="34.5" hidden="1" thickBot="1" x14ac:dyDescent="0.25">
      <c r="A839" s="522">
        <v>92845</v>
      </c>
      <c r="B839" s="512" t="s">
        <v>3144</v>
      </c>
      <c r="C839" s="513" t="s">
        <v>4896</v>
      </c>
      <c r="D839" s="498" t="s">
        <v>6927</v>
      </c>
      <c r="E839" s="499">
        <v>586.32000000000005</v>
      </c>
      <c r="F839" s="500">
        <f t="shared" si="218"/>
        <v>726.1</v>
      </c>
      <c r="G839" s="527"/>
      <c r="H839" s="518"/>
      <c r="I839" s="517">
        <f>IF(ISBLANK(E839),0,ROUND(F839*G839,2))</f>
        <v>0</v>
      </c>
      <c r="J839" s="517">
        <f>IF(ISBLANK(G839),0,ROUND(G839*H839,2))</f>
        <v>0</v>
      </c>
      <c r="K839" s="504"/>
      <c r="L839" s="518">
        <f t="shared" ref="L839:M854" si="230">G839</f>
        <v>0</v>
      </c>
      <c r="M839" s="518">
        <f t="shared" si="230"/>
        <v>0</v>
      </c>
      <c r="N839" s="519">
        <f>IF(ISBLANK(E839),0,ROUND(F839*L839,2))</f>
        <v>0</v>
      </c>
      <c r="O839" s="519">
        <f>IF(ISBLANK(L839),0,ROUND(L839*M839,2))</f>
        <v>0</v>
      </c>
      <c r="P839" s="506"/>
      <c r="Q839" s="520"/>
      <c r="R839" s="412" t="str">
        <f t="shared" si="224"/>
        <v/>
      </c>
      <c r="S839" s="412" t="str">
        <f t="shared" si="212"/>
        <v/>
      </c>
      <c r="T839" s="427"/>
      <c r="U839" s="429"/>
      <c r="W839" s="6">
        <f>VLOOKUP(A839,'[3]Cartilha Global'!$A:$A,1,FALSE)</f>
        <v>92845</v>
      </c>
    </row>
    <row r="840" spans="1:23" ht="34.5" hidden="1" thickBot="1" x14ac:dyDescent="0.25">
      <c r="A840" s="522">
        <v>92859</v>
      </c>
      <c r="B840" s="512" t="s">
        <v>3144</v>
      </c>
      <c r="C840" s="513" t="s">
        <v>4897</v>
      </c>
      <c r="D840" s="498" t="s">
        <v>6927</v>
      </c>
      <c r="E840" s="499">
        <v>419.13</v>
      </c>
      <c r="F840" s="500">
        <f t="shared" si="218"/>
        <v>519.04999999999995</v>
      </c>
      <c r="G840" s="527"/>
      <c r="H840" s="518"/>
      <c r="I840" s="517">
        <f>IF(ISBLANK(E840),0,ROUND(F840*G840,2))</f>
        <v>0</v>
      </c>
      <c r="J840" s="517">
        <f>IF(ISBLANK(G840),0,ROUND(G840*H840,2))</f>
        <v>0</v>
      </c>
      <c r="K840" s="504"/>
      <c r="L840" s="518">
        <f t="shared" si="230"/>
        <v>0</v>
      </c>
      <c r="M840" s="518">
        <f t="shared" si="230"/>
        <v>0</v>
      </c>
      <c r="N840" s="519">
        <f>IF(ISBLANK(E840),0,ROUND(F840*L840,2))</f>
        <v>0</v>
      </c>
      <c r="O840" s="519">
        <f>IF(ISBLANK(L840),0,ROUND(L840*M840,2))</f>
        <v>0</v>
      </c>
      <c r="P840" s="506"/>
      <c r="Q840" s="520"/>
      <c r="R840" s="412" t="str">
        <f t="shared" si="224"/>
        <v/>
      </c>
      <c r="S840" s="412" t="str">
        <f t="shared" si="212"/>
        <v/>
      </c>
      <c r="T840" s="427"/>
      <c r="U840" s="429"/>
      <c r="W840" s="6">
        <f>VLOOKUP(A840,'[3]Cartilha Global'!$A:$A,1,FALSE)</f>
        <v>92859</v>
      </c>
    </row>
    <row r="841" spans="1:23" ht="34.5" hidden="1" thickBot="1" x14ac:dyDescent="0.25">
      <c r="A841" s="522">
        <v>92861</v>
      </c>
      <c r="B841" s="512" t="s">
        <v>3144</v>
      </c>
      <c r="C841" s="513" t="s">
        <v>4898</v>
      </c>
      <c r="D841" s="498" t="s">
        <v>6927</v>
      </c>
      <c r="E841" s="499">
        <v>608.63</v>
      </c>
      <c r="F841" s="500">
        <f t="shared" si="218"/>
        <v>753.73</v>
      </c>
      <c r="G841" s="527"/>
      <c r="H841" s="518"/>
      <c r="I841" s="517">
        <f>IF(ISBLANK(E841),0,ROUND(F841*G841,2))</f>
        <v>0</v>
      </c>
      <c r="J841" s="517">
        <f>IF(ISBLANK(G841),0,ROUND(G841*H841,2))</f>
        <v>0</v>
      </c>
      <c r="K841" s="504"/>
      <c r="L841" s="518">
        <f t="shared" si="230"/>
        <v>0</v>
      </c>
      <c r="M841" s="518">
        <f t="shared" si="230"/>
        <v>0</v>
      </c>
      <c r="N841" s="519">
        <f>IF(ISBLANK(E841),0,ROUND(F841*L841,2))</f>
        <v>0</v>
      </c>
      <c r="O841" s="519">
        <f>IF(ISBLANK(L841),0,ROUND(L841*M841,2))</f>
        <v>0</v>
      </c>
      <c r="P841" s="506"/>
      <c r="Q841" s="520"/>
      <c r="R841" s="412" t="str">
        <f t="shared" si="224"/>
        <v/>
      </c>
      <c r="S841" s="412" t="str">
        <f t="shared" si="212"/>
        <v/>
      </c>
      <c r="T841" s="427"/>
      <c r="U841" s="429"/>
      <c r="W841" s="6">
        <f>VLOOKUP(A841,'[3]Cartilha Global'!$A:$A,1,FALSE)</f>
        <v>92861</v>
      </c>
    </row>
    <row r="842" spans="1:23" ht="34.5" hidden="1" thickBot="1" x14ac:dyDescent="0.25">
      <c r="A842" s="522">
        <v>92847</v>
      </c>
      <c r="B842" s="512" t="s">
        <v>3144</v>
      </c>
      <c r="C842" s="513" t="s">
        <v>1607</v>
      </c>
      <c r="D842" s="498" t="s">
        <v>6927</v>
      </c>
      <c r="E842" s="499">
        <v>604.9</v>
      </c>
      <c r="F842" s="500">
        <f t="shared" si="218"/>
        <v>749.11</v>
      </c>
      <c r="G842" s="527"/>
      <c r="H842" s="518"/>
      <c r="I842" s="517">
        <f t="shared" ref="I842:I866" si="231">IF(ISBLANK(E842),0,ROUND(F842*G842,2))</f>
        <v>0</v>
      </c>
      <c r="J842" s="517">
        <f t="shared" ref="J842:J866" si="232">IF(ISBLANK(G842),0,ROUND(G842*H842,2))</f>
        <v>0</v>
      </c>
      <c r="K842" s="504"/>
      <c r="L842" s="518">
        <f t="shared" si="230"/>
        <v>0</v>
      </c>
      <c r="M842" s="518">
        <f t="shared" si="230"/>
        <v>0</v>
      </c>
      <c r="N842" s="519">
        <f t="shared" ref="N842:N866" si="233">IF(ISBLANK(E842),0,ROUND(F842*L842,2))</f>
        <v>0</v>
      </c>
      <c r="O842" s="519">
        <f t="shared" ref="O842:O866" si="234">IF(ISBLANK(L842),0,ROUND(L842*M842,2))</f>
        <v>0</v>
      </c>
      <c r="P842" s="506"/>
      <c r="Q842" s="520"/>
      <c r="R842" s="412" t="str">
        <f t="shared" si="224"/>
        <v/>
      </c>
      <c r="S842" s="412" t="str">
        <f t="shared" si="212"/>
        <v/>
      </c>
      <c r="T842" s="427"/>
      <c r="U842" s="429"/>
      <c r="W842" s="6">
        <f>VLOOKUP(A842,'[3]Cartilha Global'!$A:$A,1,FALSE)</f>
        <v>92847</v>
      </c>
    </row>
    <row r="843" spans="1:23" ht="34.5" hidden="1" thickBot="1" x14ac:dyDescent="0.25">
      <c r="A843" s="522">
        <v>92849</v>
      </c>
      <c r="B843" s="512" t="s">
        <v>3144</v>
      </c>
      <c r="C843" s="513" t="s">
        <v>1608</v>
      </c>
      <c r="D843" s="498" t="s">
        <v>6927</v>
      </c>
      <c r="E843" s="499">
        <v>140.05000000000001</v>
      </c>
      <c r="F843" s="500">
        <f t="shared" si="218"/>
        <v>173.44</v>
      </c>
      <c r="G843" s="527"/>
      <c r="H843" s="518"/>
      <c r="I843" s="517">
        <f t="shared" si="231"/>
        <v>0</v>
      </c>
      <c r="J843" s="517">
        <f t="shared" si="232"/>
        <v>0</v>
      </c>
      <c r="K843" s="504"/>
      <c r="L843" s="518">
        <f t="shared" si="230"/>
        <v>0</v>
      </c>
      <c r="M843" s="518">
        <f t="shared" si="230"/>
        <v>0</v>
      </c>
      <c r="N843" s="519">
        <f t="shared" si="233"/>
        <v>0</v>
      </c>
      <c r="O843" s="519">
        <f t="shared" si="234"/>
        <v>0</v>
      </c>
      <c r="P843" s="506"/>
      <c r="Q843" s="520"/>
      <c r="R843" s="412" t="str">
        <f t="shared" si="224"/>
        <v/>
      </c>
      <c r="S843" s="412" t="str">
        <f t="shared" si="212"/>
        <v/>
      </c>
      <c r="T843" s="427"/>
      <c r="U843" s="429"/>
      <c r="W843" s="6">
        <f>VLOOKUP(A843,'[3]Cartilha Global'!$A:$A,1,FALSE)</f>
        <v>92849</v>
      </c>
    </row>
    <row r="844" spans="1:23" ht="34.5" hidden="1" thickBot="1" x14ac:dyDescent="0.25">
      <c r="A844" s="522">
        <v>92851</v>
      </c>
      <c r="B844" s="512" t="s">
        <v>3144</v>
      </c>
      <c r="C844" s="513" t="s">
        <v>1609</v>
      </c>
      <c r="D844" s="498" t="s">
        <v>6927</v>
      </c>
      <c r="E844" s="499">
        <v>149.54</v>
      </c>
      <c r="F844" s="500">
        <f t="shared" si="218"/>
        <v>185.19</v>
      </c>
      <c r="G844" s="527"/>
      <c r="H844" s="518"/>
      <c r="I844" s="517">
        <f t="shared" si="231"/>
        <v>0</v>
      </c>
      <c r="J844" s="517">
        <f t="shared" si="232"/>
        <v>0</v>
      </c>
      <c r="K844" s="504"/>
      <c r="L844" s="518">
        <f t="shared" si="230"/>
        <v>0</v>
      </c>
      <c r="M844" s="518">
        <f t="shared" si="230"/>
        <v>0</v>
      </c>
      <c r="N844" s="519">
        <f t="shared" si="233"/>
        <v>0</v>
      </c>
      <c r="O844" s="519">
        <f t="shared" si="234"/>
        <v>0</v>
      </c>
      <c r="P844" s="506"/>
      <c r="Q844" s="520"/>
      <c r="R844" s="412" t="str">
        <f t="shared" si="224"/>
        <v/>
      </c>
      <c r="S844" s="412" t="str">
        <f t="shared" si="212"/>
        <v/>
      </c>
      <c r="T844" s="427"/>
      <c r="U844" s="429"/>
      <c r="W844" s="6">
        <f>VLOOKUP(A844,'[3]Cartilha Global'!$A:$A,1,FALSE)</f>
        <v>92851</v>
      </c>
    </row>
    <row r="845" spans="1:23" ht="34.5" hidden="1" thickBot="1" x14ac:dyDescent="0.25">
      <c r="A845" s="522">
        <v>92853</v>
      </c>
      <c r="B845" s="512" t="s">
        <v>3144</v>
      </c>
      <c r="C845" s="513" t="s">
        <v>1610</v>
      </c>
      <c r="D845" s="498" t="s">
        <v>6927</v>
      </c>
      <c r="E845" s="499">
        <v>254.59</v>
      </c>
      <c r="F845" s="500">
        <f t="shared" si="218"/>
        <v>315.27999999999997</v>
      </c>
      <c r="G845" s="527"/>
      <c r="H845" s="518"/>
      <c r="I845" s="517">
        <f t="shared" si="231"/>
        <v>0</v>
      </c>
      <c r="J845" s="517">
        <f t="shared" si="232"/>
        <v>0</v>
      </c>
      <c r="K845" s="504"/>
      <c r="L845" s="518">
        <f t="shared" si="230"/>
        <v>0</v>
      </c>
      <c r="M845" s="518">
        <f t="shared" si="230"/>
        <v>0</v>
      </c>
      <c r="N845" s="519">
        <f t="shared" si="233"/>
        <v>0</v>
      </c>
      <c r="O845" s="519">
        <f t="shared" si="234"/>
        <v>0</v>
      </c>
      <c r="P845" s="506"/>
      <c r="Q845" s="520"/>
      <c r="R845" s="412" t="str">
        <f t="shared" si="224"/>
        <v/>
      </c>
      <c r="S845" s="412" t="str">
        <f t="shared" si="212"/>
        <v/>
      </c>
      <c r="T845" s="427"/>
      <c r="U845" s="429"/>
      <c r="W845" s="6">
        <f>VLOOKUP(A845,'[3]Cartilha Global'!$A:$A,1,FALSE)</f>
        <v>92853</v>
      </c>
    </row>
    <row r="846" spans="1:23" ht="34.5" hidden="1" thickBot="1" x14ac:dyDescent="0.25">
      <c r="A846" s="522">
        <v>92855</v>
      </c>
      <c r="B846" s="512" t="s">
        <v>3144</v>
      </c>
      <c r="C846" s="513" t="s">
        <v>1611</v>
      </c>
      <c r="D846" s="498" t="s">
        <v>6927</v>
      </c>
      <c r="E846" s="499">
        <v>310.48</v>
      </c>
      <c r="F846" s="500">
        <f t="shared" si="218"/>
        <v>384.5</v>
      </c>
      <c r="G846" s="527"/>
      <c r="H846" s="518"/>
      <c r="I846" s="517">
        <f t="shared" si="231"/>
        <v>0</v>
      </c>
      <c r="J846" s="517">
        <f t="shared" si="232"/>
        <v>0</v>
      </c>
      <c r="K846" s="504"/>
      <c r="L846" s="518">
        <f t="shared" si="230"/>
        <v>0</v>
      </c>
      <c r="M846" s="518">
        <f t="shared" si="230"/>
        <v>0</v>
      </c>
      <c r="N846" s="519">
        <f t="shared" si="233"/>
        <v>0</v>
      </c>
      <c r="O846" s="519">
        <f t="shared" si="234"/>
        <v>0</v>
      </c>
      <c r="P846" s="506"/>
      <c r="Q846" s="520"/>
      <c r="R846" s="412" t="str">
        <f t="shared" si="224"/>
        <v/>
      </c>
      <c r="S846" s="412" t="str">
        <f t="shared" si="212"/>
        <v/>
      </c>
      <c r="T846" s="427"/>
      <c r="U846" s="429"/>
      <c r="W846" s="6">
        <f>VLOOKUP(A846,'[3]Cartilha Global'!$A:$A,1,FALSE)</f>
        <v>92855</v>
      </c>
    </row>
    <row r="847" spans="1:23" ht="34.5" hidden="1" thickBot="1" x14ac:dyDescent="0.25">
      <c r="A847" s="522">
        <v>92857</v>
      </c>
      <c r="B847" s="512" t="s">
        <v>3144</v>
      </c>
      <c r="C847" s="513" t="s">
        <v>1612</v>
      </c>
      <c r="D847" s="498" t="s">
        <v>6927</v>
      </c>
      <c r="E847" s="499">
        <v>401.26</v>
      </c>
      <c r="F847" s="500">
        <f t="shared" si="218"/>
        <v>496.92</v>
      </c>
      <c r="G847" s="527"/>
      <c r="H847" s="518"/>
      <c r="I847" s="517">
        <f t="shared" si="231"/>
        <v>0</v>
      </c>
      <c r="J847" s="517">
        <f t="shared" si="232"/>
        <v>0</v>
      </c>
      <c r="K847" s="504"/>
      <c r="L847" s="518">
        <f t="shared" si="230"/>
        <v>0</v>
      </c>
      <c r="M847" s="518">
        <f t="shared" si="230"/>
        <v>0</v>
      </c>
      <c r="N847" s="519">
        <f t="shared" si="233"/>
        <v>0</v>
      </c>
      <c r="O847" s="519">
        <f t="shared" si="234"/>
        <v>0</v>
      </c>
      <c r="P847" s="506"/>
      <c r="Q847" s="520"/>
      <c r="R847" s="412" t="str">
        <f t="shared" si="224"/>
        <v/>
      </c>
      <c r="S847" s="412" t="str">
        <f t="shared" si="212"/>
        <v/>
      </c>
      <c r="T847" s="427"/>
      <c r="U847" s="429"/>
      <c r="W847" s="6">
        <f>VLOOKUP(A847,'[3]Cartilha Global'!$A:$A,1,FALSE)</f>
        <v>92857</v>
      </c>
    </row>
    <row r="848" spans="1:23" ht="34.5" hidden="1" thickBot="1" x14ac:dyDescent="0.25">
      <c r="A848" s="522">
        <v>92863</v>
      </c>
      <c r="B848" s="512" t="s">
        <v>3144</v>
      </c>
      <c r="C848" s="513" t="s">
        <v>1613</v>
      </c>
      <c r="D848" s="498" t="s">
        <v>6927</v>
      </c>
      <c r="E848" s="499">
        <v>629.41</v>
      </c>
      <c r="F848" s="500">
        <f t="shared" si="218"/>
        <v>779.46</v>
      </c>
      <c r="G848" s="527"/>
      <c r="H848" s="518"/>
      <c r="I848" s="517">
        <f t="shared" si="231"/>
        <v>0</v>
      </c>
      <c r="J848" s="517">
        <f t="shared" si="232"/>
        <v>0</v>
      </c>
      <c r="K848" s="504"/>
      <c r="L848" s="518">
        <f t="shared" si="230"/>
        <v>0</v>
      </c>
      <c r="M848" s="518">
        <f t="shared" si="230"/>
        <v>0</v>
      </c>
      <c r="N848" s="519">
        <f t="shared" si="233"/>
        <v>0</v>
      </c>
      <c r="O848" s="519">
        <f t="shared" si="234"/>
        <v>0</v>
      </c>
      <c r="P848" s="506"/>
      <c r="Q848" s="520"/>
      <c r="R848" s="412" t="str">
        <f t="shared" si="224"/>
        <v/>
      </c>
      <c r="S848" s="412" t="str">
        <f t="shared" si="212"/>
        <v/>
      </c>
      <c r="T848" s="427"/>
      <c r="U848" s="429"/>
      <c r="W848" s="6">
        <f>VLOOKUP(A848,'[3]Cartilha Global'!$A:$A,1,FALSE)</f>
        <v>92863</v>
      </c>
    </row>
    <row r="849" spans="1:23" ht="34.5" hidden="1" thickBot="1" x14ac:dyDescent="0.25">
      <c r="A849" s="522">
        <v>92210</v>
      </c>
      <c r="B849" s="512" t="s">
        <v>3144</v>
      </c>
      <c r="C849" s="513" t="s">
        <v>1614</v>
      </c>
      <c r="D849" s="498" t="s">
        <v>6927</v>
      </c>
      <c r="E849" s="499">
        <v>125.32</v>
      </c>
      <c r="F849" s="500">
        <f t="shared" si="218"/>
        <v>155.19999999999999</v>
      </c>
      <c r="G849" s="527"/>
      <c r="H849" s="518"/>
      <c r="I849" s="517">
        <f t="shared" si="231"/>
        <v>0</v>
      </c>
      <c r="J849" s="517">
        <f t="shared" si="232"/>
        <v>0</v>
      </c>
      <c r="K849" s="504"/>
      <c r="L849" s="518">
        <f t="shared" si="230"/>
        <v>0</v>
      </c>
      <c r="M849" s="518">
        <f t="shared" si="230"/>
        <v>0</v>
      </c>
      <c r="N849" s="519">
        <f t="shared" si="233"/>
        <v>0</v>
      </c>
      <c r="O849" s="519">
        <f t="shared" si="234"/>
        <v>0</v>
      </c>
      <c r="P849" s="506"/>
      <c r="Q849" s="520"/>
      <c r="R849" s="412" t="str">
        <f t="shared" si="224"/>
        <v/>
      </c>
      <c r="S849" s="412" t="str">
        <f t="shared" si="212"/>
        <v/>
      </c>
      <c r="T849" s="427"/>
      <c r="U849" s="429"/>
      <c r="W849" s="6">
        <f>VLOOKUP(A849,'[3]Cartilha Global'!$A:$A,1,FALSE)</f>
        <v>92210</v>
      </c>
    </row>
    <row r="850" spans="1:23" ht="34.5" hidden="1" thickBot="1" x14ac:dyDescent="0.25">
      <c r="A850" s="522">
        <v>92211</v>
      </c>
      <c r="B850" s="512" t="s">
        <v>3144</v>
      </c>
      <c r="C850" s="513" t="s">
        <v>1615</v>
      </c>
      <c r="D850" s="498" t="s">
        <v>6927</v>
      </c>
      <c r="E850" s="499">
        <v>150.91</v>
      </c>
      <c r="F850" s="500">
        <f t="shared" si="218"/>
        <v>186.89</v>
      </c>
      <c r="G850" s="527"/>
      <c r="H850" s="518"/>
      <c r="I850" s="517">
        <f t="shared" si="231"/>
        <v>0</v>
      </c>
      <c r="J850" s="517">
        <f t="shared" si="232"/>
        <v>0</v>
      </c>
      <c r="K850" s="504"/>
      <c r="L850" s="518">
        <f t="shared" si="230"/>
        <v>0</v>
      </c>
      <c r="M850" s="518">
        <f t="shared" si="230"/>
        <v>0</v>
      </c>
      <c r="N850" s="519">
        <f t="shared" si="233"/>
        <v>0</v>
      </c>
      <c r="O850" s="519">
        <f t="shared" si="234"/>
        <v>0</v>
      </c>
      <c r="P850" s="506"/>
      <c r="Q850" s="520"/>
      <c r="R850" s="412" t="str">
        <f t="shared" si="224"/>
        <v/>
      </c>
      <c r="S850" s="412" t="str">
        <f t="shared" si="212"/>
        <v/>
      </c>
      <c r="T850" s="427"/>
      <c r="U850" s="429"/>
      <c r="W850" s="6">
        <f>VLOOKUP(A850,'[3]Cartilha Global'!$A:$A,1,FALSE)</f>
        <v>92211</v>
      </c>
    </row>
    <row r="851" spans="1:23" ht="34.5" hidden="1" thickBot="1" x14ac:dyDescent="0.25">
      <c r="A851" s="522">
        <v>92212</v>
      </c>
      <c r="B851" s="512" t="s">
        <v>3144</v>
      </c>
      <c r="C851" s="513" t="s">
        <v>1616</v>
      </c>
      <c r="D851" s="498" t="s">
        <v>6927</v>
      </c>
      <c r="E851" s="499">
        <v>215.91</v>
      </c>
      <c r="F851" s="500">
        <f t="shared" si="218"/>
        <v>267.38</v>
      </c>
      <c r="G851" s="527"/>
      <c r="H851" s="518"/>
      <c r="I851" s="517">
        <f t="shared" si="231"/>
        <v>0</v>
      </c>
      <c r="J851" s="517">
        <f t="shared" si="232"/>
        <v>0</v>
      </c>
      <c r="K851" s="504"/>
      <c r="L851" s="518">
        <f t="shared" si="230"/>
        <v>0</v>
      </c>
      <c r="M851" s="518">
        <f t="shared" si="230"/>
        <v>0</v>
      </c>
      <c r="N851" s="519">
        <f t="shared" si="233"/>
        <v>0</v>
      </c>
      <c r="O851" s="519">
        <f t="shared" si="234"/>
        <v>0</v>
      </c>
      <c r="P851" s="506"/>
      <c r="Q851" s="520"/>
      <c r="R851" s="412" t="str">
        <f t="shared" si="224"/>
        <v/>
      </c>
      <c r="S851" s="412" t="str">
        <f t="shared" si="212"/>
        <v/>
      </c>
      <c r="T851" s="427"/>
      <c r="U851" s="429"/>
      <c r="W851" s="6">
        <f>VLOOKUP(A851,'[3]Cartilha Global'!$A:$A,1,FALSE)</f>
        <v>92212</v>
      </c>
    </row>
    <row r="852" spans="1:23" ht="34.5" hidden="1" thickBot="1" x14ac:dyDescent="0.25">
      <c r="A852" s="522">
        <v>92213</v>
      </c>
      <c r="B852" s="512" t="s">
        <v>3144</v>
      </c>
      <c r="C852" s="513" t="s">
        <v>1617</v>
      </c>
      <c r="D852" s="498" t="s">
        <v>6927</v>
      </c>
      <c r="E852" s="499">
        <v>278.01</v>
      </c>
      <c r="F852" s="500">
        <f t="shared" si="218"/>
        <v>344.29</v>
      </c>
      <c r="G852" s="527"/>
      <c r="H852" s="518"/>
      <c r="I852" s="517">
        <f t="shared" si="231"/>
        <v>0</v>
      </c>
      <c r="J852" s="517">
        <f t="shared" si="232"/>
        <v>0</v>
      </c>
      <c r="K852" s="504"/>
      <c r="L852" s="518">
        <f t="shared" si="230"/>
        <v>0</v>
      </c>
      <c r="M852" s="518">
        <f t="shared" si="230"/>
        <v>0</v>
      </c>
      <c r="N852" s="519">
        <f t="shared" si="233"/>
        <v>0</v>
      </c>
      <c r="O852" s="519">
        <f t="shared" si="234"/>
        <v>0</v>
      </c>
      <c r="P852" s="506"/>
      <c r="Q852" s="520"/>
      <c r="R852" s="412" t="str">
        <f t="shared" si="224"/>
        <v/>
      </c>
      <c r="S852" s="412" t="str">
        <f t="shared" si="212"/>
        <v/>
      </c>
      <c r="T852" s="427"/>
      <c r="U852" s="429"/>
      <c r="W852" s="6">
        <f>VLOOKUP(A852,'[3]Cartilha Global'!$A:$A,1,FALSE)</f>
        <v>92213</v>
      </c>
    </row>
    <row r="853" spans="1:23" ht="34.5" hidden="1" thickBot="1" x14ac:dyDescent="0.25">
      <c r="A853" s="522">
        <v>92214</v>
      </c>
      <c r="B853" s="512" t="s">
        <v>3144</v>
      </c>
      <c r="C853" s="513" t="s">
        <v>1618</v>
      </c>
      <c r="D853" s="498" t="s">
        <v>6927</v>
      </c>
      <c r="E853" s="499">
        <v>333.64</v>
      </c>
      <c r="F853" s="500">
        <f t="shared" si="218"/>
        <v>413.18</v>
      </c>
      <c r="G853" s="527"/>
      <c r="H853" s="518"/>
      <c r="I853" s="517">
        <f t="shared" si="231"/>
        <v>0</v>
      </c>
      <c r="J853" s="517">
        <f t="shared" si="232"/>
        <v>0</v>
      </c>
      <c r="K853" s="504"/>
      <c r="L853" s="518">
        <f t="shared" si="230"/>
        <v>0</v>
      </c>
      <c r="M853" s="518">
        <f t="shared" si="230"/>
        <v>0</v>
      </c>
      <c r="N853" s="519">
        <f t="shared" si="233"/>
        <v>0</v>
      </c>
      <c r="O853" s="519">
        <f t="shared" si="234"/>
        <v>0</v>
      </c>
      <c r="P853" s="506"/>
      <c r="Q853" s="520"/>
      <c r="R853" s="412" t="str">
        <f t="shared" si="224"/>
        <v/>
      </c>
      <c r="S853" s="412" t="str">
        <f t="shared" si="212"/>
        <v/>
      </c>
      <c r="T853" s="427"/>
      <c r="U853" s="429"/>
      <c r="W853" s="6">
        <f>VLOOKUP(A853,'[3]Cartilha Global'!$A:$A,1,FALSE)</f>
        <v>92214</v>
      </c>
    </row>
    <row r="854" spans="1:23" ht="34.5" hidden="1" thickBot="1" x14ac:dyDescent="0.25">
      <c r="A854" s="522">
        <v>92215</v>
      </c>
      <c r="B854" s="512" t="s">
        <v>3144</v>
      </c>
      <c r="C854" s="513" t="s">
        <v>1619</v>
      </c>
      <c r="D854" s="498" t="s">
        <v>6927</v>
      </c>
      <c r="E854" s="499">
        <v>382.62</v>
      </c>
      <c r="F854" s="500">
        <f t="shared" si="218"/>
        <v>473.84</v>
      </c>
      <c r="G854" s="527"/>
      <c r="H854" s="518"/>
      <c r="I854" s="517">
        <f t="shared" si="231"/>
        <v>0</v>
      </c>
      <c r="J854" s="517">
        <f t="shared" si="232"/>
        <v>0</v>
      </c>
      <c r="K854" s="504"/>
      <c r="L854" s="518">
        <f t="shared" si="230"/>
        <v>0</v>
      </c>
      <c r="M854" s="518">
        <f t="shared" si="230"/>
        <v>0</v>
      </c>
      <c r="N854" s="519">
        <f t="shared" si="233"/>
        <v>0</v>
      </c>
      <c r="O854" s="519">
        <f t="shared" si="234"/>
        <v>0</v>
      </c>
      <c r="P854" s="506"/>
      <c r="Q854" s="520"/>
      <c r="R854" s="412" t="str">
        <f t="shared" si="224"/>
        <v/>
      </c>
      <c r="S854" s="412" t="str">
        <f t="shared" si="212"/>
        <v/>
      </c>
      <c r="T854" s="427"/>
      <c r="U854" s="429"/>
      <c r="W854" s="6">
        <f>VLOOKUP(A854,'[3]Cartilha Global'!$A:$A,1,FALSE)</f>
        <v>92215</v>
      </c>
    </row>
    <row r="855" spans="1:23" ht="34.5" hidden="1" thickBot="1" x14ac:dyDescent="0.25">
      <c r="A855" s="522">
        <v>92216</v>
      </c>
      <c r="B855" s="512" t="s">
        <v>3144</v>
      </c>
      <c r="C855" s="513" t="s">
        <v>1620</v>
      </c>
      <c r="D855" s="498" t="s">
        <v>6927</v>
      </c>
      <c r="E855" s="499">
        <v>404.92</v>
      </c>
      <c r="F855" s="500">
        <f t="shared" si="218"/>
        <v>501.45</v>
      </c>
      <c r="G855" s="527"/>
      <c r="H855" s="518"/>
      <c r="I855" s="517">
        <f t="shared" si="231"/>
        <v>0</v>
      </c>
      <c r="J855" s="517">
        <f t="shared" si="232"/>
        <v>0</v>
      </c>
      <c r="K855" s="504"/>
      <c r="L855" s="518">
        <f t="shared" ref="L855:M866" si="235">G855</f>
        <v>0</v>
      </c>
      <c r="M855" s="518">
        <f t="shared" si="235"/>
        <v>0</v>
      </c>
      <c r="N855" s="519">
        <f t="shared" si="233"/>
        <v>0</v>
      </c>
      <c r="O855" s="519">
        <f t="shared" si="234"/>
        <v>0</v>
      </c>
      <c r="P855" s="506"/>
      <c r="Q855" s="520"/>
      <c r="R855" s="412" t="str">
        <f t="shared" si="224"/>
        <v/>
      </c>
      <c r="S855" s="412" t="str">
        <f t="shared" si="212"/>
        <v/>
      </c>
      <c r="T855" s="427"/>
      <c r="U855" s="429"/>
      <c r="W855" s="6">
        <f>VLOOKUP(A855,'[3]Cartilha Global'!$A:$A,1,FALSE)</f>
        <v>92216</v>
      </c>
    </row>
    <row r="856" spans="1:23" ht="34.5" hidden="1" thickBot="1" x14ac:dyDescent="0.25">
      <c r="A856" s="522">
        <v>92219</v>
      </c>
      <c r="B856" s="512" t="s">
        <v>3144</v>
      </c>
      <c r="C856" s="513" t="s">
        <v>1621</v>
      </c>
      <c r="D856" s="498" t="s">
        <v>6927</v>
      </c>
      <c r="E856" s="499">
        <v>135.83000000000001</v>
      </c>
      <c r="F856" s="500">
        <f t="shared" si="218"/>
        <v>168.21</v>
      </c>
      <c r="G856" s="527"/>
      <c r="H856" s="518"/>
      <c r="I856" s="517">
        <f t="shared" si="231"/>
        <v>0</v>
      </c>
      <c r="J856" s="517">
        <f t="shared" si="232"/>
        <v>0</v>
      </c>
      <c r="K856" s="504"/>
      <c r="L856" s="518">
        <f t="shared" si="235"/>
        <v>0</v>
      </c>
      <c r="M856" s="518">
        <f t="shared" si="235"/>
        <v>0</v>
      </c>
      <c r="N856" s="519">
        <f t="shared" si="233"/>
        <v>0</v>
      </c>
      <c r="O856" s="519">
        <f t="shared" si="234"/>
        <v>0</v>
      </c>
      <c r="P856" s="506"/>
      <c r="Q856" s="520"/>
      <c r="R856" s="412" t="str">
        <f t="shared" si="224"/>
        <v/>
      </c>
      <c r="S856" s="412" t="str">
        <f t="shared" si="212"/>
        <v/>
      </c>
      <c r="T856" s="427"/>
      <c r="U856" s="429"/>
      <c r="W856" s="6">
        <f>VLOOKUP(A856,'[3]Cartilha Global'!$A:$A,1,FALSE)</f>
        <v>92219</v>
      </c>
    </row>
    <row r="857" spans="1:23" ht="34.5" hidden="1" thickBot="1" x14ac:dyDescent="0.25">
      <c r="A857" s="522">
        <v>92220</v>
      </c>
      <c r="B857" s="512" t="s">
        <v>3144</v>
      </c>
      <c r="C857" s="513" t="s">
        <v>1622</v>
      </c>
      <c r="D857" s="498" t="s">
        <v>6927</v>
      </c>
      <c r="E857" s="499">
        <v>163.93</v>
      </c>
      <c r="F857" s="500">
        <f t="shared" si="218"/>
        <v>203.01</v>
      </c>
      <c r="G857" s="527"/>
      <c r="H857" s="518"/>
      <c r="I857" s="517">
        <f t="shared" si="231"/>
        <v>0</v>
      </c>
      <c r="J857" s="517">
        <f t="shared" si="232"/>
        <v>0</v>
      </c>
      <c r="K857" s="504"/>
      <c r="L857" s="518">
        <f t="shared" si="235"/>
        <v>0</v>
      </c>
      <c r="M857" s="518">
        <f t="shared" si="235"/>
        <v>0</v>
      </c>
      <c r="N857" s="519">
        <f t="shared" si="233"/>
        <v>0</v>
      </c>
      <c r="O857" s="519">
        <f t="shared" si="234"/>
        <v>0</v>
      </c>
      <c r="P857" s="506"/>
      <c r="Q857" s="520"/>
      <c r="R857" s="412" t="str">
        <f t="shared" si="224"/>
        <v/>
      </c>
      <c r="S857" s="412" t="str">
        <f t="shared" ref="S857:S920" si="236">IF(Q857="X","x",IF(Q857="xx","x",IF(OR(J857&gt;0,O857&gt;0),"x","")))</f>
        <v/>
      </c>
      <c r="T857" s="427"/>
      <c r="U857" s="429"/>
      <c r="W857" s="6">
        <f>VLOOKUP(A857,'[3]Cartilha Global'!$A:$A,1,FALSE)</f>
        <v>92220</v>
      </c>
    </row>
    <row r="858" spans="1:23" ht="34.5" hidden="1" thickBot="1" x14ac:dyDescent="0.25">
      <c r="A858" s="522">
        <v>92221</v>
      </c>
      <c r="B858" s="512" t="s">
        <v>3144</v>
      </c>
      <c r="C858" s="513" t="s">
        <v>1623</v>
      </c>
      <c r="D858" s="498" t="s">
        <v>6927</v>
      </c>
      <c r="E858" s="499">
        <v>231.16</v>
      </c>
      <c r="F858" s="500">
        <f t="shared" si="218"/>
        <v>286.27</v>
      </c>
      <c r="G858" s="527"/>
      <c r="H858" s="518"/>
      <c r="I858" s="517">
        <f t="shared" si="231"/>
        <v>0</v>
      </c>
      <c r="J858" s="517">
        <f t="shared" si="232"/>
        <v>0</v>
      </c>
      <c r="K858" s="504"/>
      <c r="L858" s="518">
        <f t="shared" si="235"/>
        <v>0</v>
      </c>
      <c r="M858" s="518">
        <f t="shared" si="235"/>
        <v>0</v>
      </c>
      <c r="N858" s="519">
        <f t="shared" si="233"/>
        <v>0</v>
      </c>
      <c r="O858" s="519">
        <f t="shared" si="234"/>
        <v>0</v>
      </c>
      <c r="P858" s="506"/>
      <c r="Q858" s="520"/>
      <c r="R858" s="412" t="str">
        <f t="shared" si="224"/>
        <v/>
      </c>
      <c r="S858" s="412" t="str">
        <f t="shared" si="236"/>
        <v/>
      </c>
      <c r="T858" s="427"/>
      <c r="U858" s="429"/>
      <c r="W858" s="6">
        <f>VLOOKUP(A858,'[3]Cartilha Global'!$A:$A,1,FALSE)</f>
        <v>92221</v>
      </c>
    </row>
    <row r="859" spans="1:23" ht="34.5" hidden="1" thickBot="1" x14ac:dyDescent="0.25">
      <c r="A859" s="522">
        <v>92222</v>
      </c>
      <c r="B859" s="512" t="s">
        <v>3144</v>
      </c>
      <c r="C859" s="513" t="s">
        <v>1624</v>
      </c>
      <c r="D859" s="498" t="s">
        <v>6927</v>
      </c>
      <c r="E859" s="499">
        <v>295.75</v>
      </c>
      <c r="F859" s="500">
        <f t="shared" si="218"/>
        <v>366.26</v>
      </c>
      <c r="G859" s="527"/>
      <c r="H859" s="518"/>
      <c r="I859" s="517">
        <f t="shared" si="231"/>
        <v>0</v>
      </c>
      <c r="J859" s="517">
        <f t="shared" si="232"/>
        <v>0</v>
      </c>
      <c r="K859" s="504"/>
      <c r="L859" s="518">
        <f t="shared" si="235"/>
        <v>0</v>
      </c>
      <c r="M859" s="518">
        <f t="shared" si="235"/>
        <v>0</v>
      </c>
      <c r="N859" s="519">
        <f t="shared" si="233"/>
        <v>0</v>
      </c>
      <c r="O859" s="519">
        <f t="shared" si="234"/>
        <v>0</v>
      </c>
      <c r="P859" s="506"/>
      <c r="Q859" s="520"/>
      <c r="R859" s="412" t="str">
        <f t="shared" si="224"/>
        <v/>
      </c>
      <c r="S859" s="412" t="str">
        <f t="shared" si="236"/>
        <v/>
      </c>
      <c r="T859" s="427"/>
      <c r="U859" s="429"/>
      <c r="W859" s="6">
        <f>VLOOKUP(A859,'[3]Cartilha Global'!$A:$A,1,FALSE)</f>
        <v>92222</v>
      </c>
    </row>
    <row r="860" spans="1:23" ht="34.5" hidden="1" thickBot="1" x14ac:dyDescent="0.25">
      <c r="A860" s="522">
        <v>92223</v>
      </c>
      <c r="B860" s="512" t="s">
        <v>3144</v>
      </c>
      <c r="C860" s="513" t="s">
        <v>1625</v>
      </c>
      <c r="D860" s="498" t="s">
        <v>6927</v>
      </c>
      <c r="E860" s="499">
        <v>353.46</v>
      </c>
      <c r="F860" s="500">
        <f t="shared" si="218"/>
        <v>437.72</v>
      </c>
      <c r="G860" s="527"/>
      <c r="H860" s="518"/>
      <c r="I860" s="517">
        <f t="shared" si="231"/>
        <v>0</v>
      </c>
      <c r="J860" s="517">
        <f t="shared" si="232"/>
        <v>0</v>
      </c>
      <c r="K860" s="504"/>
      <c r="L860" s="518">
        <f t="shared" si="235"/>
        <v>0</v>
      </c>
      <c r="M860" s="518">
        <f t="shared" si="235"/>
        <v>0</v>
      </c>
      <c r="N860" s="519">
        <f t="shared" si="233"/>
        <v>0</v>
      </c>
      <c r="O860" s="519">
        <f t="shared" si="234"/>
        <v>0</v>
      </c>
      <c r="P860" s="506"/>
      <c r="Q860" s="520"/>
      <c r="R860" s="412" t="str">
        <f t="shared" si="224"/>
        <v/>
      </c>
      <c r="S860" s="412" t="str">
        <f t="shared" si="236"/>
        <v/>
      </c>
      <c r="T860" s="427"/>
      <c r="U860" s="429"/>
      <c r="W860" s="6">
        <f>VLOOKUP(A860,'[3]Cartilha Global'!$A:$A,1,FALSE)</f>
        <v>92223</v>
      </c>
    </row>
    <row r="861" spans="1:23" ht="34.5" hidden="1" thickBot="1" x14ac:dyDescent="0.25">
      <c r="A861" s="522">
        <v>92224</v>
      </c>
      <c r="B861" s="512" t="s">
        <v>3144</v>
      </c>
      <c r="C861" s="513" t="s">
        <v>1626</v>
      </c>
      <c r="D861" s="498" t="s">
        <v>6927</v>
      </c>
      <c r="E861" s="499">
        <v>404.62</v>
      </c>
      <c r="F861" s="500">
        <f t="shared" si="218"/>
        <v>501.08</v>
      </c>
      <c r="G861" s="527"/>
      <c r="H861" s="518"/>
      <c r="I861" s="517">
        <f t="shared" si="231"/>
        <v>0</v>
      </c>
      <c r="J861" s="517">
        <f t="shared" si="232"/>
        <v>0</v>
      </c>
      <c r="K861" s="504"/>
      <c r="L861" s="518">
        <f t="shared" si="235"/>
        <v>0</v>
      </c>
      <c r="M861" s="518">
        <f t="shared" si="235"/>
        <v>0</v>
      </c>
      <c r="N861" s="519">
        <f t="shared" si="233"/>
        <v>0</v>
      </c>
      <c r="O861" s="519">
        <f t="shared" si="234"/>
        <v>0</v>
      </c>
      <c r="P861" s="506"/>
      <c r="Q861" s="520"/>
      <c r="R861" s="412" t="str">
        <f t="shared" si="224"/>
        <v/>
      </c>
      <c r="S861" s="412" t="str">
        <f t="shared" si="236"/>
        <v/>
      </c>
      <c r="T861" s="427"/>
      <c r="U861" s="429"/>
      <c r="W861" s="6">
        <f>VLOOKUP(A861,'[3]Cartilha Global'!$A:$A,1,FALSE)</f>
        <v>92224</v>
      </c>
    </row>
    <row r="862" spans="1:23" ht="34.5" hidden="1" thickBot="1" x14ac:dyDescent="0.25">
      <c r="A862" s="522">
        <v>92226</v>
      </c>
      <c r="B862" s="512" t="s">
        <v>3144</v>
      </c>
      <c r="C862" s="513" t="s">
        <v>1627</v>
      </c>
      <c r="D862" s="498" t="s">
        <v>6927</v>
      </c>
      <c r="E862" s="499">
        <v>429.54</v>
      </c>
      <c r="F862" s="500">
        <f t="shared" si="218"/>
        <v>531.94000000000005</v>
      </c>
      <c r="G862" s="527"/>
      <c r="H862" s="518"/>
      <c r="I862" s="517">
        <f t="shared" si="231"/>
        <v>0</v>
      </c>
      <c r="J862" s="517">
        <f t="shared" si="232"/>
        <v>0</v>
      </c>
      <c r="K862" s="504"/>
      <c r="L862" s="518">
        <f t="shared" si="235"/>
        <v>0</v>
      </c>
      <c r="M862" s="518">
        <f t="shared" si="235"/>
        <v>0</v>
      </c>
      <c r="N862" s="519">
        <f t="shared" si="233"/>
        <v>0</v>
      </c>
      <c r="O862" s="519">
        <f t="shared" si="234"/>
        <v>0</v>
      </c>
      <c r="P862" s="506"/>
      <c r="Q862" s="520"/>
      <c r="R862" s="412" t="str">
        <f t="shared" si="224"/>
        <v/>
      </c>
      <c r="S862" s="412" t="str">
        <f t="shared" si="236"/>
        <v/>
      </c>
      <c r="T862" s="427"/>
      <c r="U862" s="429"/>
      <c r="W862" s="6">
        <f>VLOOKUP(A862,'[3]Cartilha Global'!$A:$A,1,FALSE)</f>
        <v>92226</v>
      </c>
    </row>
    <row r="863" spans="1:23" ht="34.5" hidden="1" thickBot="1" x14ac:dyDescent="0.25">
      <c r="A863" s="522">
        <v>92816</v>
      </c>
      <c r="B863" s="512" t="s">
        <v>3144</v>
      </c>
      <c r="C863" s="513" t="s">
        <v>1628</v>
      </c>
      <c r="D863" s="498" t="s">
        <v>6927</v>
      </c>
      <c r="E863" s="499">
        <v>571.37</v>
      </c>
      <c r="F863" s="500">
        <f t="shared" si="218"/>
        <v>707.58</v>
      </c>
      <c r="G863" s="527"/>
      <c r="H863" s="518"/>
      <c r="I863" s="517">
        <f t="shared" si="231"/>
        <v>0</v>
      </c>
      <c r="J863" s="517">
        <f t="shared" si="232"/>
        <v>0</v>
      </c>
      <c r="K863" s="504"/>
      <c r="L863" s="518">
        <f t="shared" si="235"/>
        <v>0</v>
      </c>
      <c r="M863" s="518">
        <f t="shared" si="235"/>
        <v>0</v>
      </c>
      <c r="N863" s="519">
        <f t="shared" si="233"/>
        <v>0</v>
      </c>
      <c r="O863" s="519">
        <f t="shared" si="234"/>
        <v>0</v>
      </c>
      <c r="P863" s="506"/>
      <c r="Q863" s="520"/>
      <c r="R863" s="412" t="str">
        <f t="shared" si="224"/>
        <v/>
      </c>
      <c r="S863" s="412" t="str">
        <f t="shared" si="236"/>
        <v/>
      </c>
      <c r="T863" s="427"/>
      <c r="U863" s="429"/>
      <c r="W863" s="6">
        <f>VLOOKUP(A863,'[3]Cartilha Global'!$A:$A,1,FALSE)</f>
        <v>92816</v>
      </c>
    </row>
    <row r="864" spans="1:23" ht="34.5" hidden="1" thickBot="1" x14ac:dyDescent="0.25">
      <c r="A864" s="522">
        <v>92818</v>
      </c>
      <c r="B864" s="512" t="s">
        <v>3144</v>
      </c>
      <c r="C864" s="513" t="s">
        <v>1629</v>
      </c>
      <c r="D864" s="498" t="s">
        <v>6927</v>
      </c>
      <c r="E864" s="499">
        <v>810.07</v>
      </c>
      <c r="F864" s="500">
        <f t="shared" si="218"/>
        <v>1003.19</v>
      </c>
      <c r="G864" s="527"/>
      <c r="H864" s="518"/>
      <c r="I864" s="517">
        <f t="shared" si="231"/>
        <v>0</v>
      </c>
      <c r="J864" s="517">
        <f t="shared" si="232"/>
        <v>0</v>
      </c>
      <c r="K864" s="504"/>
      <c r="L864" s="518">
        <f t="shared" si="235"/>
        <v>0</v>
      </c>
      <c r="M864" s="518">
        <f t="shared" si="235"/>
        <v>0</v>
      </c>
      <c r="N864" s="519">
        <f t="shared" si="233"/>
        <v>0</v>
      </c>
      <c r="O864" s="519">
        <f t="shared" si="234"/>
        <v>0</v>
      </c>
      <c r="P864" s="506"/>
      <c r="Q864" s="520"/>
      <c r="R864" s="412" t="str">
        <f t="shared" si="224"/>
        <v/>
      </c>
      <c r="S864" s="412" t="str">
        <f t="shared" si="236"/>
        <v/>
      </c>
      <c r="T864" s="427"/>
      <c r="U864" s="429"/>
      <c r="W864" s="6">
        <f>VLOOKUP(A864,'[3]Cartilha Global'!$A:$A,1,FALSE)</f>
        <v>92818</v>
      </c>
    </row>
    <row r="865" spans="1:23" ht="34.5" hidden="1" thickBot="1" x14ac:dyDescent="0.25">
      <c r="A865" s="522">
        <v>92829</v>
      </c>
      <c r="B865" s="512" t="s">
        <v>3144</v>
      </c>
      <c r="C865" s="513" t="s">
        <v>1630</v>
      </c>
      <c r="D865" s="498" t="s">
        <v>6927</v>
      </c>
      <c r="E865" s="499">
        <v>600.41999999999996</v>
      </c>
      <c r="F865" s="500">
        <f t="shared" si="218"/>
        <v>743.56</v>
      </c>
      <c r="G865" s="527"/>
      <c r="H865" s="518"/>
      <c r="I865" s="517">
        <f t="shared" si="231"/>
        <v>0</v>
      </c>
      <c r="J865" s="517">
        <f t="shared" si="232"/>
        <v>0</v>
      </c>
      <c r="K865" s="504"/>
      <c r="L865" s="518">
        <f t="shared" si="235"/>
        <v>0</v>
      </c>
      <c r="M865" s="518">
        <f t="shared" si="235"/>
        <v>0</v>
      </c>
      <c r="N865" s="519">
        <f t="shared" si="233"/>
        <v>0</v>
      </c>
      <c r="O865" s="519">
        <f t="shared" si="234"/>
        <v>0</v>
      </c>
      <c r="P865" s="506"/>
      <c r="Q865" s="494"/>
      <c r="R865" s="412" t="str">
        <f t="shared" si="224"/>
        <v/>
      </c>
      <c r="S865" s="412" t="str">
        <f t="shared" si="236"/>
        <v/>
      </c>
      <c r="T865" s="427"/>
      <c r="U865" s="429"/>
      <c r="W865" s="6">
        <f>VLOOKUP(A865,'[3]Cartilha Global'!$A:$A,1,FALSE)</f>
        <v>92829</v>
      </c>
    </row>
    <row r="866" spans="1:23" ht="34.5" hidden="1" thickBot="1" x14ac:dyDescent="0.25">
      <c r="A866" s="522">
        <v>92831</v>
      </c>
      <c r="B866" s="512" t="s">
        <v>3144</v>
      </c>
      <c r="C866" s="513" t="s">
        <v>1631</v>
      </c>
      <c r="D866" s="498" t="s">
        <v>6927</v>
      </c>
      <c r="E866" s="499">
        <v>845.81</v>
      </c>
      <c r="F866" s="500">
        <f t="shared" si="218"/>
        <v>1047.45</v>
      </c>
      <c r="G866" s="527"/>
      <c r="H866" s="518"/>
      <c r="I866" s="517">
        <f t="shared" si="231"/>
        <v>0</v>
      </c>
      <c r="J866" s="517">
        <f t="shared" si="232"/>
        <v>0</v>
      </c>
      <c r="K866" s="504"/>
      <c r="L866" s="518">
        <f t="shared" si="235"/>
        <v>0</v>
      </c>
      <c r="M866" s="518">
        <f t="shared" si="235"/>
        <v>0</v>
      </c>
      <c r="N866" s="519">
        <f t="shared" si="233"/>
        <v>0</v>
      </c>
      <c r="O866" s="519">
        <f t="shared" si="234"/>
        <v>0</v>
      </c>
      <c r="P866" s="506"/>
      <c r="Q866" s="520"/>
      <c r="R866" s="412" t="str">
        <f t="shared" si="224"/>
        <v/>
      </c>
      <c r="S866" s="412" t="str">
        <f t="shared" si="236"/>
        <v/>
      </c>
      <c r="T866" s="427"/>
      <c r="U866" s="429"/>
      <c r="W866" s="6">
        <f>VLOOKUP(A866,'[3]Cartilha Global'!$A:$A,1,FALSE)</f>
        <v>92831</v>
      </c>
    </row>
    <row r="867" spans="1:23" ht="12" hidden="1" thickBot="1" x14ac:dyDescent="0.25">
      <c r="A867" s="522" t="s">
        <v>5909</v>
      </c>
      <c r="B867" s="512"/>
      <c r="C867" s="513" t="s">
        <v>5910</v>
      </c>
      <c r="D867" s="498">
        <v>0</v>
      </c>
      <c r="E867" s="499"/>
      <c r="F867" s="500">
        <f t="shared" si="218"/>
        <v>0</v>
      </c>
      <c r="G867" s="556"/>
      <c r="H867" s="556"/>
      <c r="I867" s="557"/>
      <c r="J867" s="558"/>
      <c r="K867" s="504"/>
      <c r="L867" s="556"/>
      <c r="M867" s="556"/>
      <c r="N867" s="557"/>
      <c r="O867" s="558"/>
      <c r="P867" s="506"/>
      <c r="Q867" s="494" t="str">
        <f>IF(OR(SUM(J867)&gt;0,SUM(O867)&gt;0),"xx","")</f>
        <v/>
      </c>
      <c r="R867" s="412" t="str">
        <f t="shared" si="224"/>
        <v/>
      </c>
      <c r="S867" s="412" t="str">
        <f t="shared" si="236"/>
        <v/>
      </c>
      <c r="T867" s="427"/>
      <c r="U867" s="429"/>
      <c r="W867" s="6" t="e">
        <f>VLOOKUP(A867,'[3]Cartilha Global'!$A:$A,1,FALSE)</f>
        <v>#N/A</v>
      </c>
    </row>
    <row r="868" spans="1:23" ht="12" hidden="1" thickBot="1" x14ac:dyDescent="0.25">
      <c r="A868" s="522" t="s">
        <v>5911</v>
      </c>
      <c r="B868" s="512"/>
      <c r="C868" s="513" t="s">
        <v>5912</v>
      </c>
      <c r="D868" s="498">
        <v>0</v>
      </c>
      <c r="E868" s="499"/>
      <c r="F868" s="500">
        <f t="shared" si="218"/>
        <v>0</v>
      </c>
      <c r="G868" s="556"/>
      <c r="H868" s="556"/>
      <c r="I868" s="557"/>
      <c r="J868" s="558"/>
      <c r="K868" s="504"/>
      <c r="L868" s="556"/>
      <c r="M868" s="556"/>
      <c r="N868" s="557"/>
      <c r="O868" s="558"/>
      <c r="P868" s="506"/>
      <c r="Q868" s="494" t="str">
        <f>IF(OR(SUM(J868)&gt;0,SUM(O868)&gt;0),"xx","")</f>
        <v/>
      </c>
      <c r="R868" s="412" t="str">
        <f t="shared" si="224"/>
        <v/>
      </c>
      <c r="S868" s="412" t="str">
        <f t="shared" si="236"/>
        <v/>
      </c>
      <c r="T868" s="427"/>
      <c r="U868" s="429"/>
      <c r="W868" s="6" t="e">
        <f>VLOOKUP(A868,'[3]Cartilha Global'!$A:$A,1,FALSE)</f>
        <v>#N/A</v>
      </c>
    </row>
    <row r="869" spans="1:23" ht="12" hidden="1" thickBot="1" x14ac:dyDescent="0.25">
      <c r="A869" s="522" t="s">
        <v>192</v>
      </c>
      <c r="B869" s="512"/>
      <c r="C869" s="513" t="s">
        <v>40</v>
      </c>
      <c r="D869" s="498">
        <v>0</v>
      </c>
      <c r="E869" s="499"/>
      <c r="F869" s="500">
        <f t="shared" si="218"/>
        <v>0</v>
      </c>
      <c r="G869" s="556"/>
      <c r="H869" s="556"/>
      <c r="I869" s="557"/>
      <c r="J869" s="558"/>
      <c r="K869" s="504"/>
      <c r="L869" s="556"/>
      <c r="M869" s="556"/>
      <c r="N869" s="557"/>
      <c r="O869" s="558"/>
      <c r="P869" s="506"/>
      <c r="Q869" s="494" t="str">
        <f>IF(OR(SUM(J870:J1200)&gt;0,SUM(O870:O1200)&gt;0),"xx","")</f>
        <v/>
      </c>
      <c r="R869" s="412" t="str">
        <f t="shared" si="224"/>
        <v/>
      </c>
      <c r="S869" s="412" t="str">
        <f t="shared" si="236"/>
        <v/>
      </c>
      <c r="T869" s="427"/>
      <c r="U869" s="429"/>
      <c r="W869" s="6" t="str">
        <f>VLOOKUP(A869,'[3]Cartilha Global'!$A:$A,1,FALSE)</f>
        <v>2.4</v>
      </c>
    </row>
    <row r="870" spans="1:23" ht="12" hidden="1" thickBot="1" x14ac:dyDescent="0.25">
      <c r="A870" s="522" t="s">
        <v>5913</v>
      </c>
      <c r="B870" s="512"/>
      <c r="C870" s="513" t="s">
        <v>5914</v>
      </c>
      <c r="D870" s="498">
        <v>0</v>
      </c>
      <c r="E870" s="499"/>
      <c r="F870" s="500">
        <f t="shared" si="218"/>
        <v>0</v>
      </c>
      <c r="G870" s="556"/>
      <c r="H870" s="556"/>
      <c r="I870" s="557"/>
      <c r="J870" s="558"/>
      <c r="K870" s="504"/>
      <c r="L870" s="556"/>
      <c r="M870" s="556"/>
      <c r="N870" s="557"/>
      <c r="O870" s="558"/>
      <c r="P870" s="506"/>
      <c r="Q870" s="494" t="str">
        <f>IF(OR(SUM(J870)&gt;0,SUM(O870)&gt;0),"xx","")</f>
        <v/>
      </c>
      <c r="R870" s="412" t="str">
        <f t="shared" si="224"/>
        <v/>
      </c>
      <c r="S870" s="412" t="str">
        <f t="shared" si="236"/>
        <v/>
      </c>
      <c r="T870" s="427"/>
      <c r="U870" s="429"/>
      <c r="W870" s="6" t="e">
        <f>VLOOKUP(A870,'[3]Cartilha Global'!$A:$A,1,FALSE)</f>
        <v>#N/A</v>
      </c>
    </row>
    <row r="871" spans="1:23" ht="12" hidden="1" thickBot="1" x14ac:dyDescent="0.25">
      <c r="A871" s="522" t="s">
        <v>5915</v>
      </c>
      <c r="B871" s="512"/>
      <c r="C871" s="513" t="s">
        <v>5916</v>
      </c>
      <c r="D871" s="498">
        <v>0</v>
      </c>
      <c r="E871" s="499"/>
      <c r="F871" s="500">
        <f t="shared" si="218"/>
        <v>0</v>
      </c>
      <c r="G871" s="556"/>
      <c r="H871" s="556"/>
      <c r="I871" s="557"/>
      <c r="J871" s="558"/>
      <c r="K871" s="504"/>
      <c r="L871" s="556"/>
      <c r="M871" s="556"/>
      <c r="N871" s="557"/>
      <c r="O871" s="558"/>
      <c r="P871" s="506"/>
      <c r="Q871" s="494" t="str">
        <f>IF(OR(SUM(J871)&gt;0,SUM(O871)&gt;0),"xx","")</f>
        <v/>
      </c>
      <c r="R871" s="412" t="str">
        <f t="shared" si="224"/>
        <v/>
      </c>
      <c r="S871" s="412" t="str">
        <f t="shared" si="236"/>
        <v/>
      </c>
      <c r="T871" s="427"/>
      <c r="U871" s="429"/>
      <c r="W871" s="6" t="e">
        <f>VLOOKUP(A871,'[3]Cartilha Global'!$A:$A,1,FALSE)</f>
        <v>#N/A</v>
      </c>
    </row>
    <row r="872" spans="1:23" ht="12" hidden="1" thickBot="1" x14ac:dyDescent="0.25">
      <c r="A872" s="522" t="s">
        <v>2039</v>
      </c>
      <c r="B872" s="512"/>
      <c r="C872" s="513" t="s">
        <v>500</v>
      </c>
      <c r="D872" s="498">
        <v>0</v>
      </c>
      <c r="E872" s="499"/>
      <c r="F872" s="500">
        <f t="shared" si="218"/>
        <v>0</v>
      </c>
      <c r="G872" s="556"/>
      <c r="H872" s="556"/>
      <c r="I872" s="557"/>
      <c r="J872" s="558"/>
      <c r="K872" s="504"/>
      <c r="L872" s="556"/>
      <c r="M872" s="556"/>
      <c r="N872" s="557"/>
      <c r="O872" s="558"/>
      <c r="P872" s="506"/>
      <c r="Q872" s="494" t="str">
        <f>IF(OR(SUM(J873:J886)&gt;0,SUM(O873:O886)&gt;0),"xx","")</f>
        <v/>
      </c>
      <c r="R872" s="412" t="str">
        <f t="shared" si="224"/>
        <v/>
      </c>
      <c r="S872" s="412" t="str">
        <f t="shared" si="236"/>
        <v/>
      </c>
      <c r="T872" s="427"/>
      <c r="U872" s="429"/>
      <c r="W872" s="6" t="str">
        <f>VLOOKUP(A872,'[3]Cartilha Global'!$A:$A,1,FALSE)</f>
        <v>2.4.3</v>
      </c>
    </row>
    <row r="873" spans="1:23" ht="23.25" hidden="1" thickBot="1" x14ac:dyDescent="0.25">
      <c r="A873" s="522">
        <v>102265</v>
      </c>
      <c r="B873" s="512" t="s">
        <v>3144</v>
      </c>
      <c r="C873" s="513" t="s">
        <v>5800</v>
      </c>
      <c r="D873" s="498" t="s">
        <v>169</v>
      </c>
      <c r="E873" s="499">
        <v>106.28</v>
      </c>
      <c r="F873" s="500">
        <f t="shared" si="218"/>
        <v>131.62</v>
      </c>
      <c r="G873" s="527"/>
      <c r="H873" s="518"/>
      <c r="I873" s="517">
        <f t="shared" ref="I873:I886" si="237">IF(ISBLANK(E873),0,ROUND(F873*G873,2))</f>
        <v>0</v>
      </c>
      <c r="J873" s="517">
        <f t="shared" ref="J873:J886" si="238">IF(ISBLANK(G873),0,ROUND(G873*H873,2))</f>
        <v>0</v>
      </c>
      <c r="K873" s="504"/>
      <c r="L873" s="518">
        <f t="shared" ref="L873:M886" si="239">G873</f>
        <v>0</v>
      </c>
      <c r="M873" s="518">
        <f t="shared" si="239"/>
        <v>0</v>
      </c>
      <c r="N873" s="519">
        <f t="shared" ref="N873:N886" si="240">IF(ISBLANK(E873),0,ROUND(F873*L873,2))</f>
        <v>0</v>
      </c>
      <c r="O873" s="519">
        <f t="shared" ref="O873:O886" si="241">IF(ISBLANK(L873),0,ROUND(L873*M873,2))</f>
        <v>0</v>
      </c>
      <c r="P873" s="506"/>
      <c r="Q873" s="520"/>
      <c r="R873" s="412" t="str">
        <f t="shared" si="224"/>
        <v/>
      </c>
      <c r="S873" s="412" t="str">
        <f t="shared" si="236"/>
        <v/>
      </c>
      <c r="T873" s="427"/>
      <c r="U873" s="429"/>
      <c r="W873" s="6">
        <f>VLOOKUP(A873,'[3]Cartilha Global'!$A:$A,1,FALSE)</f>
        <v>102265</v>
      </c>
    </row>
    <row r="874" spans="1:23" ht="23.25" hidden="1" thickBot="1" x14ac:dyDescent="0.25">
      <c r="A874" s="522">
        <v>102266</v>
      </c>
      <c r="B874" s="512" t="s">
        <v>3144</v>
      </c>
      <c r="C874" s="513" t="s">
        <v>5801</v>
      </c>
      <c r="D874" s="498" t="s">
        <v>169</v>
      </c>
      <c r="E874" s="499">
        <v>117.85</v>
      </c>
      <c r="F874" s="500">
        <f t="shared" si="218"/>
        <v>145.94999999999999</v>
      </c>
      <c r="G874" s="527"/>
      <c r="H874" s="518"/>
      <c r="I874" s="517">
        <f>IF(ISBLANK(E874),0,ROUND(F874*G874,2))</f>
        <v>0</v>
      </c>
      <c r="J874" s="517">
        <f>IF(ISBLANK(G874),0,ROUND(G874*H874,2))</f>
        <v>0</v>
      </c>
      <c r="K874" s="504"/>
      <c r="L874" s="518">
        <f t="shared" si="239"/>
        <v>0</v>
      </c>
      <c r="M874" s="518">
        <f t="shared" si="239"/>
        <v>0</v>
      </c>
      <c r="N874" s="519">
        <f>IF(ISBLANK(E874),0,ROUND(F874*L874,2))</f>
        <v>0</v>
      </c>
      <c r="O874" s="519">
        <f>IF(ISBLANK(L874),0,ROUND(L874*M874,2))</f>
        <v>0</v>
      </c>
      <c r="P874" s="506"/>
      <c r="Q874" s="520"/>
      <c r="R874" s="412" t="str">
        <f>IF(Q874="X","x",IF(Q874="xx","x",IF(O874&gt;0,"x","")))</f>
        <v/>
      </c>
      <c r="S874" s="412" t="str">
        <f t="shared" si="236"/>
        <v/>
      </c>
      <c r="T874" s="427"/>
      <c r="U874" s="429"/>
      <c r="W874" s="6">
        <f>VLOOKUP(A874,'[3]Cartilha Global'!$A:$A,1,FALSE)</f>
        <v>102266</v>
      </c>
    </row>
    <row r="875" spans="1:23" ht="23.25" hidden="1" thickBot="1" x14ac:dyDescent="0.25">
      <c r="A875" s="522">
        <v>102267</v>
      </c>
      <c r="B875" s="512" t="s">
        <v>3144</v>
      </c>
      <c r="C875" s="513" t="s">
        <v>5802</v>
      </c>
      <c r="D875" s="498" t="s">
        <v>169</v>
      </c>
      <c r="E875" s="499">
        <v>135.27000000000001</v>
      </c>
      <c r="F875" s="500">
        <f t="shared" si="218"/>
        <v>167.52</v>
      </c>
      <c r="G875" s="527"/>
      <c r="H875" s="518"/>
      <c r="I875" s="517">
        <f>IF(ISBLANK(E875),0,ROUND(F875*G875,2))</f>
        <v>0</v>
      </c>
      <c r="J875" s="517">
        <f>IF(ISBLANK(G875),0,ROUND(G875*H875,2))</f>
        <v>0</v>
      </c>
      <c r="K875" s="504"/>
      <c r="L875" s="518">
        <f t="shared" si="239"/>
        <v>0</v>
      </c>
      <c r="M875" s="518">
        <f t="shared" si="239"/>
        <v>0</v>
      </c>
      <c r="N875" s="519">
        <f>IF(ISBLANK(E875),0,ROUND(F875*L875,2))</f>
        <v>0</v>
      </c>
      <c r="O875" s="519">
        <f>IF(ISBLANK(L875),0,ROUND(L875*M875,2))</f>
        <v>0</v>
      </c>
      <c r="P875" s="506"/>
      <c r="Q875" s="520"/>
      <c r="R875" s="412" t="str">
        <f>IF(Q875="X","x",IF(Q875="xx","x",IF(O875&gt;0,"x","")))</f>
        <v/>
      </c>
      <c r="S875" s="412" t="str">
        <f t="shared" si="236"/>
        <v/>
      </c>
      <c r="T875" s="427"/>
      <c r="U875" s="429"/>
      <c r="W875" s="6">
        <f>VLOOKUP(A875,'[3]Cartilha Global'!$A:$A,1,FALSE)</f>
        <v>102267</v>
      </c>
    </row>
    <row r="876" spans="1:23" ht="23.25" hidden="1" thickBot="1" x14ac:dyDescent="0.25">
      <c r="A876" s="522">
        <v>102268</v>
      </c>
      <c r="B876" s="512" t="s">
        <v>3144</v>
      </c>
      <c r="C876" s="513" t="s">
        <v>5803</v>
      </c>
      <c r="D876" s="498" t="s">
        <v>169</v>
      </c>
      <c r="E876" s="499">
        <v>152.63999999999999</v>
      </c>
      <c r="F876" s="500">
        <f t="shared" si="218"/>
        <v>189.03</v>
      </c>
      <c r="G876" s="527"/>
      <c r="H876" s="518"/>
      <c r="I876" s="517">
        <f>IF(ISBLANK(E876),0,ROUND(F876*G876,2))</f>
        <v>0</v>
      </c>
      <c r="J876" s="517">
        <f>IF(ISBLANK(G876),0,ROUND(G876*H876,2))</f>
        <v>0</v>
      </c>
      <c r="K876" s="504"/>
      <c r="L876" s="518">
        <f t="shared" si="239"/>
        <v>0</v>
      </c>
      <c r="M876" s="518">
        <f t="shared" si="239"/>
        <v>0</v>
      </c>
      <c r="N876" s="519">
        <f>IF(ISBLANK(E876),0,ROUND(F876*L876,2))</f>
        <v>0</v>
      </c>
      <c r="O876" s="519">
        <f>IF(ISBLANK(L876),0,ROUND(L876*M876,2))</f>
        <v>0</v>
      </c>
      <c r="P876" s="506"/>
      <c r="Q876" s="520"/>
      <c r="R876" s="412" t="str">
        <f>IF(Q876="X","x",IF(Q876="xx","x",IF(O876&gt;0,"x","")))</f>
        <v/>
      </c>
      <c r="S876" s="412" t="str">
        <f t="shared" si="236"/>
        <v/>
      </c>
      <c r="T876" s="427"/>
      <c r="U876" s="429"/>
      <c r="W876" s="6">
        <f>VLOOKUP(A876,'[3]Cartilha Global'!$A:$A,1,FALSE)</f>
        <v>102268</v>
      </c>
    </row>
    <row r="877" spans="1:23" ht="23.25" hidden="1" thickBot="1" x14ac:dyDescent="0.25">
      <c r="A877" s="522">
        <v>102269</v>
      </c>
      <c r="B877" s="512" t="s">
        <v>3144</v>
      </c>
      <c r="C877" s="513" t="s">
        <v>5804</v>
      </c>
      <c r="D877" s="498" t="s">
        <v>169</v>
      </c>
      <c r="E877" s="499">
        <v>187.36</v>
      </c>
      <c r="F877" s="500">
        <f t="shared" si="218"/>
        <v>232.03</v>
      </c>
      <c r="G877" s="527"/>
      <c r="H877" s="518"/>
      <c r="I877" s="517">
        <f>IF(ISBLANK(E877),0,ROUND(F877*G877,2))</f>
        <v>0</v>
      </c>
      <c r="J877" s="517">
        <f>IF(ISBLANK(G877),0,ROUND(G877*H877,2))</f>
        <v>0</v>
      </c>
      <c r="K877" s="504"/>
      <c r="L877" s="518">
        <f t="shared" si="239"/>
        <v>0</v>
      </c>
      <c r="M877" s="518">
        <f t="shared" si="239"/>
        <v>0</v>
      </c>
      <c r="N877" s="519">
        <f>IF(ISBLANK(E877),0,ROUND(F877*L877,2))</f>
        <v>0</v>
      </c>
      <c r="O877" s="519">
        <f>IF(ISBLANK(L877),0,ROUND(L877*M877,2))</f>
        <v>0</v>
      </c>
      <c r="P877" s="506"/>
      <c r="Q877" s="520"/>
      <c r="R877" s="412" t="str">
        <f>IF(Q877="X","x",IF(Q877="xx","x",IF(O877&gt;0,"x","")))</f>
        <v/>
      </c>
      <c r="S877" s="412" t="str">
        <f t="shared" si="236"/>
        <v/>
      </c>
      <c r="T877" s="427"/>
      <c r="U877" s="429"/>
      <c r="W877" s="6">
        <f>VLOOKUP(A877,'[3]Cartilha Global'!$A:$A,1,FALSE)</f>
        <v>102269</v>
      </c>
    </row>
    <row r="878" spans="1:23" ht="23.25" hidden="1" thickBot="1" x14ac:dyDescent="0.25">
      <c r="A878" s="522">
        <v>90724</v>
      </c>
      <c r="B878" s="512" t="s">
        <v>3144</v>
      </c>
      <c r="C878" s="513" t="s">
        <v>5496</v>
      </c>
      <c r="D878" s="498" t="s">
        <v>169</v>
      </c>
      <c r="E878" s="499">
        <v>25.2</v>
      </c>
      <c r="F878" s="500">
        <f t="shared" si="218"/>
        <v>31.21</v>
      </c>
      <c r="G878" s="527"/>
      <c r="H878" s="518"/>
      <c r="I878" s="517">
        <f>IF(ISBLANK(E878),0,ROUND(F878*G878,2))</f>
        <v>0</v>
      </c>
      <c r="J878" s="517">
        <f>IF(ISBLANK(G878),0,ROUND(G878*H878,2))</f>
        <v>0</v>
      </c>
      <c r="K878" s="504"/>
      <c r="L878" s="518">
        <f t="shared" si="239"/>
        <v>0</v>
      </c>
      <c r="M878" s="518">
        <f t="shared" si="239"/>
        <v>0</v>
      </c>
      <c r="N878" s="519">
        <f>IF(ISBLANK(E878),0,ROUND(F878*L878,2))</f>
        <v>0</v>
      </c>
      <c r="O878" s="519">
        <f>IF(ISBLANK(L878),0,ROUND(L878*M878,2))</f>
        <v>0</v>
      </c>
      <c r="P878" s="506"/>
      <c r="Q878" s="520"/>
      <c r="R878" s="412" t="str">
        <f>IF(Q878="X","x",IF(Q878="xx","x",IF(O878&gt;0,"x","")))</f>
        <v/>
      </c>
      <c r="S878" s="412" t="str">
        <f t="shared" si="236"/>
        <v/>
      </c>
      <c r="T878" s="427"/>
      <c r="U878" s="429"/>
      <c r="W878" s="6">
        <f>VLOOKUP(A878,'[3]Cartilha Global'!$A:$A,1,FALSE)</f>
        <v>90724</v>
      </c>
    </row>
    <row r="879" spans="1:23" ht="23.25" hidden="1" thickBot="1" x14ac:dyDescent="0.25">
      <c r="A879" s="522">
        <v>90725</v>
      </c>
      <c r="B879" s="512" t="s">
        <v>3144</v>
      </c>
      <c r="C879" s="513" t="s">
        <v>5497</v>
      </c>
      <c r="D879" s="498" t="s">
        <v>169</v>
      </c>
      <c r="E879" s="499">
        <v>30.98</v>
      </c>
      <c r="F879" s="500">
        <f t="shared" si="218"/>
        <v>38.369999999999997</v>
      </c>
      <c r="G879" s="527"/>
      <c r="H879" s="518"/>
      <c r="I879" s="517">
        <f t="shared" si="237"/>
        <v>0</v>
      </c>
      <c r="J879" s="517">
        <f t="shared" si="238"/>
        <v>0</v>
      </c>
      <c r="K879" s="504"/>
      <c r="L879" s="518">
        <f t="shared" si="239"/>
        <v>0</v>
      </c>
      <c r="M879" s="518">
        <f t="shared" si="239"/>
        <v>0</v>
      </c>
      <c r="N879" s="519">
        <f t="shared" si="240"/>
        <v>0</v>
      </c>
      <c r="O879" s="519">
        <f t="shared" si="241"/>
        <v>0</v>
      </c>
      <c r="P879" s="506"/>
      <c r="Q879" s="520"/>
      <c r="R879" s="412" t="str">
        <f t="shared" si="224"/>
        <v/>
      </c>
      <c r="S879" s="412" t="str">
        <f t="shared" si="236"/>
        <v/>
      </c>
      <c r="T879" s="427"/>
      <c r="U879" s="429"/>
      <c r="W879" s="6">
        <f>VLOOKUP(A879,'[3]Cartilha Global'!$A:$A,1,FALSE)</f>
        <v>90725</v>
      </c>
    </row>
    <row r="880" spans="1:23" ht="23.25" hidden="1" thickBot="1" x14ac:dyDescent="0.25">
      <c r="A880" s="522">
        <v>90726</v>
      </c>
      <c r="B880" s="512" t="s">
        <v>3144</v>
      </c>
      <c r="C880" s="513" t="s">
        <v>5498</v>
      </c>
      <c r="D880" s="498" t="s">
        <v>169</v>
      </c>
      <c r="E880" s="499">
        <v>36.83</v>
      </c>
      <c r="F880" s="500">
        <f t="shared" si="218"/>
        <v>45.61</v>
      </c>
      <c r="G880" s="527"/>
      <c r="H880" s="518"/>
      <c r="I880" s="517">
        <f t="shared" si="237"/>
        <v>0</v>
      </c>
      <c r="J880" s="517">
        <f t="shared" si="238"/>
        <v>0</v>
      </c>
      <c r="K880" s="504"/>
      <c r="L880" s="518">
        <f t="shared" si="239"/>
        <v>0</v>
      </c>
      <c r="M880" s="518">
        <f t="shared" si="239"/>
        <v>0</v>
      </c>
      <c r="N880" s="519">
        <f t="shared" si="240"/>
        <v>0</v>
      </c>
      <c r="O880" s="519">
        <f t="shared" si="241"/>
        <v>0</v>
      </c>
      <c r="P880" s="506"/>
      <c r="Q880" s="520"/>
      <c r="R880" s="412" t="str">
        <f t="shared" si="224"/>
        <v/>
      </c>
      <c r="S880" s="412" t="str">
        <f t="shared" si="236"/>
        <v/>
      </c>
      <c r="T880" s="427"/>
      <c r="U880" s="429"/>
      <c r="W880" s="6">
        <f>VLOOKUP(A880,'[3]Cartilha Global'!$A:$A,1,FALSE)</f>
        <v>90726</v>
      </c>
    </row>
    <row r="881" spans="1:23" ht="23.25" hidden="1" thickBot="1" x14ac:dyDescent="0.25">
      <c r="A881" s="522">
        <v>90727</v>
      </c>
      <c r="B881" s="512" t="s">
        <v>3144</v>
      </c>
      <c r="C881" s="513" t="s">
        <v>5499</v>
      </c>
      <c r="D881" s="498" t="s">
        <v>169</v>
      </c>
      <c r="E881" s="499">
        <v>42.63</v>
      </c>
      <c r="F881" s="500">
        <f t="shared" si="218"/>
        <v>52.79</v>
      </c>
      <c r="G881" s="527"/>
      <c r="H881" s="518"/>
      <c r="I881" s="517">
        <f t="shared" si="237"/>
        <v>0</v>
      </c>
      <c r="J881" s="517">
        <f t="shared" si="238"/>
        <v>0</v>
      </c>
      <c r="K881" s="504"/>
      <c r="L881" s="518">
        <f t="shared" si="239"/>
        <v>0</v>
      </c>
      <c r="M881" s="518">
        <f t="shared" si="239"/>
        <v>0</v>
      </c>
      <c r="N881" s="519">
        <f t="shared" si="240"/>
        <v>0</v>
      </c>
      <c r="O881" s="519">
        <f t="shared" si="241"/>
        <v>0</v>
      </c>
      <c r="P881" s="506"/>
      <c r="Q881" s="520"/>
      <c r="R881" s="412" t="str">
        <f t="shared" si="224"/>
        <v/>
      </c>
      <c r="S881" s="412" t="str">
        <f t="shared" si="236"/>
        <v/>
      </c>
      <c r="T881" s="427"/>
      <c r="U881" s="429"/>
      <c r="W881" s="6">
        <f>VLOOKUP(A881,'[3]Cartilha Global'!$A:$A,1,FALSE)</f>
        <v>90727</v>
      </c>
    </row>
    <row r="882" spans="1:23" ht="23.25" hidden="1" thickBot="1" x14ac:dyDescent="0.25">
      <c r="A882" s="522">
        <v>90728</v>
      </c>
      <c r="B882" s="512" t="s">
        <v>3144</v>
      </c>
      <c r="C882" s="513" t="s">
        <v>5500</v>
      </c>
      <c r="D882" s="498" t="s">
        <v>169</v>
      </c>
      <c r="E882" s="499">
        <v>48.41</v>
      </c>
      <c r="F882" s="500">
        <f t="shared" si="218"/>
        <v>59.95</v>
      </c>
      <c r="G882" s="527"/>
      <c r="H882" s="518"/>
      <c r="I882" s="517">
        <f t="shared" si="237"/>
        <v>0</v>
      </c>
      <c r="J882" s="517">
        <f t="shared" si="238"/>
        <v>0</v>
      </c>
      <c r="K882" s="504"/>
      <c r="L882" s="518">
        <f t="shared" si="239"/>
        <v>0</v>
      </c>
      <c r="M882" s="518">
        <f t="shared" si="239"/>
        <v>0</v>
      </c>
      <c r="N882" s="519">
        <f t="shared" si="240"/>
        <v>0</v>
      </c>
      <c r="O882" s="519">
        <f t="shared" si="241"/>
        <v>0</v>
      </c>
      <c r="P882" s="506"/>
      <c r="Q882" s="520"/>
      <c r="R882" s="412" t="str">
        <f t="shared" si="224"/>
        <v/>
      </c>
      <c r="S882" s="412" t="str">
        <f t="shared" si="236"/>
        <v/>
      </c>
      <c r="T882" s="427"/>
      <c r="U882" s="429"/>
      <c r="W882" s="6">
        <f>VLOOKUP(A882,'[3]Cartilha Global'!$A:$A,1,FALSE)</f>
        <v>90728</v>
      </c>
    </row>
    <row r="883" spans="1:23" ht="23.25" hidden="1" thickBot="1" x14ac:dyDescent="0.25">
      <c r="A883" s="522">
        <v>90729</v>
      </c>
      <c r="B883" s="512" t="s">
        <v>3144</v>
      </c>
      <c r="C883" s="513" t="s">
        <v>5501</v>
      </c>
      <c r="D883" s="498" t="s">
        <v>169</v>
      </c>
      <c r="E883" s="499">
        <v>54.2</v>
      </c>
      <c r="F883" s="500">
        <f t="shared" si="218"/>
        <v>67.12</v>
      </c>
      <c r="G883" s="527"/>
      <c r="H883" s="518"/>
      <c r="I883" s="517">
        <f t="shared" si="237"/>
        <v>0</v>
      </c>
      <c r="J883" s="517">
        <f t="shared" si="238"/>
        <v>0</v>
      </c>
      <c r="K883" s="504"/>
      <c r="L883" s="518">
        <f t="shared" si="239"/>
        <v>0</v>
      </c>
      <c r="M883" s="518">
        <f t="shared" si="239"/>
        <v>0</v>
      </c>
      <c r="N883" s="519">
        <f t="shared" si="240"/>
        <v>0</v>
      </c>
      <c r="O883" s="519">
        <f t="shared" si="241"/>
        <v>0</v>
      </c>
      <c r="P883" s="506"/>
      <c r="Q883" s="520"/>
      <c r="R883" s="412" t="str">
        <f t="shared" si="224"/>
        <v/>
      </c>
      <c r="S883" s="412" t="str">
        <f t="shared" si="236"/>
        <v/>
      </c>
      <c r="T883" s="427"/>
      <c r="U883" s="429"/>
      <c r="W883" s="6">
        <f>VLOOKUP(A883,'[3]Cartilha Global'!$A:$A,1,FALSE)</f>
        <v>90729</v>
      </c>
    </row>
    <row r="884" spans="1:23" ht="23.25" hidden="1" thickBot="1" x14ac:dyDescent="0.25">
      <c r="A884" s="522">
        <v>90730</v>
      </c>
      <c r="B884" s="512" t="s">
        <v>3144</v>
      </c>
      <c r="C884" s="513" t="s">
        <v>5502</v>
      </c>
      <c r="D884" s="498" t="s">
        <v>169</v>
      </c>
      <c r="E884" s="499">
        <v>59.98</v>
      </c>
      <c r="F884" s="500">
        <f t="shared" si="218"/>
        <v>74.28</v>
      </c>
      <c r="G884" s="527"/>
      <c r="H884" s="518"/>
      <c r="I884" s="517">
        <f t="shared" si="237"/>
        <v>0</v>
      </c>
      <c r="J884" s="517">
        <f t="shared" si="238"/>
        <v>0</v>
      </c>
      <c r="K884" s="504"/>
      <c r="L884" s="518">
        <f t="shared" si="239"/>
        <v>0</v>
      </c>
      <c r="M884" s="518">
        <f t="shared" si="239"/>
        <v>0</v>
      </c>
      <c r="N884" s="519">
        <f t="shared" si="240"/>
        <v>0</v>
      </c>
      <c r="O884" s="519">
        <f t="shared" si="241"/>
        <v>0</v>
      </c>
      <c r="P884" s="506"/>
      <c r="Q884" s="520"/>
      <c r="R884" s="412" t="str">
        <f t="shared" si="224"/>
        <v/>
      </c>
      <c r="S884" s="412" t="str">
        <f t="shared" si="236"/>
        <v/>
      </c>
      <c r="T884" s="427"/>
      <c r="U884" s="429"/>
      <c r="W884" s="6">
        <f>VLOOKUP(A884,'[3]Cartilha Global'!$A:$A,1,FALSE)</f>
        <v>90730</v>
      </c>
    </row>
    <row r="885" spans="1:23" ht="23.25" hidden="1" thickBot="1" x14ac:dyDescent="0.25">
      <c r="A885" s="522">
        <v>90731</v>
      </c>
      <c r="B885" s="512" t="s">
        <v>3144</v>
      </c>
      <c r="C885" s="513" t="s">
        <v>5503</v>
      </c>
      <c r="D885" s="498" t="s">
        <v>169</v>
      </c>
      <c r="E885" s="499">
        <v>65.760000000000005</v>
      </c>
      <c r="F885" s="500">
        <f t="shared" si="218"/>
        <v>81.44</v>
      </c>
      <c r="G885" s="527"/>
      <c r="H885" s="518"/>
      <c r="I885" s="517">
        <f t="shared" si="237"/>
        <v>0</v>
      </c>
      <c r="J885" s="517">
        <f t="shared" si="238"/>
        <v>0</v>
      </c>
      <c r="K885" s="504"/>
      <c r="L885" s="518">
        <f t="shared" si="239"/>
        <v>0</v>
      </c>
      <c r="M885" s="518">
        <f t="shared" si="239"/>
        <v>0</v>
      </c>
      <c r="N885" s="519">
        <f t="shared" si="240"/>
        <v>0</v>
      </c>
      <c r="O885" s="519">
        <f t="shared" si="241"/>
        <v>0</v>
      </c>
      <c r="P885" s="506"/>
      <c r="Q885" s="520"/>
      <c r="R885" s="412" t="str">
        <f t="shared" si="224"/>
        <v/>
      </c>
      <c r="S885" s="412" t="str">
        <f t="shared" si="236"/>
        <v/>
      </c>
      <c r="T885" s="427"/>
      <c r="U885" s="429"/>
      <c r="W885" s="6">
        <f>VLOOKUP(A885,'[3]Cartilha Global'!$A:$A,1,FALSE)</f>
        <v>90731</v>
      </c>
    </row>
    <row r="886" spans="1:23" ht="23.25" hidden="1" thickBot="1" x14ac:dyDescent="0.25">
      <c r="A886" s="522">
        <v>90732</v>
      </c>
      <c r="B886" s="512" t="s">
        <v>3144</v>
      </c>
      <c r="C886" s="513" t="s">
        <v>5504</v>
      </c>
      <c r="D886" s="498" t="s">
        <v>169</v>
      </c>
      <c r="E886" s="499">
        <v>83.13</v>
      </c>
      <c r="F886" s="500">
        <f t="shared" si="218"/>
        <v>102.95</v>
      </c>
      <c r="G886" s="527"/>
      <c r="H886" s="518"/>
      <c r="I886" s="517">
        <f t="shared" si="237"/>
        <v>0</v>
      </c>
      <c r="J886" s="517">
        <f t="shared" si="238"/>
        <v>0</v>
      </c>
      <c r="K886" s="504"/>
      <c r="L886" s="518">
        <f t="shared" si="239"/>
        <v>0</v>
      </c>
      <c r="M886" s="518">
        <f t="shared" si="239"/>
        <v>0</v>
      </c>
      <c r="N886" s="519">
        <f t="shared" si="240"/>
        <v>0</v>
      </c>
      <c r="O886" s="519">
        <f t="shared" si="241"/>
        <v>0</v>
      </c>
      <c r="P886" s="506"/>
      <c r="Q886" s="520"/>
      <c r="R886" s="412" t="str">
        <f t="shared" ref="R886:R895" si="242">IF(Q886="X","x",IF(Q886="xx","x",IF(O886&gt;0,"x","")))</f>
        <v/>
      </c>
      <c r="S886" s="412" t="str">
        <f t="shared" si="236"/>
        <v/>
      </c>
      <c r="T886" s="427"/>
      <c r="U886" s="429"/>
      <c r="W886" s="6">
        <f>VLOOKUP(A886,'[3]Cartilha Global'!$A:$A,1,FALSE)</f>
        <v>90732</v>
      </c>
    </row>
    <row r="887" spans="1:23" ht="12" hidden="1" thickBot="1" x14ac:dyDescent="0.25">
      <c r="A887" s="522" t="s">
        <v>2040</v>
      </c>
      <c r="B887" s="512"/>
      <c r="C887" s="513" t="s">
        <v>41</v>
      </c>
      <c r="D887" s="498">
        <v>0</v>
      </c>
      <c r="E887" s="499"/>
      <c r="F887" s="500">
        <f t="shared" si="218"/>
        <v>0</v>
      </c>
      <c r="G887" s="556"/>
      <c r="H887" s="556"/>
      <c r="I887" s="557"/>
      <c r="J887" s="558"/>
      <c r="K887" s="504"/>
      <c r="L887" s="556"/>
      <c r="M887" s="556"/>
      <c r="N887" s="557"/>
      <c r="O887" s="558"/>
      <c r="P887" s="506"/>
      <c r="Q887" s="494" t="str">
        <f>IF(OR(SUM(J888:J917)&gt;0,SUM(O888:O917)&gt;0),"xx","")</f>
        <v/>
      </c>
      <c r="R887" s="412" t="str">
        <f t="shared" si="242"/>
        <v/>
      </c>
      <c r="S887" s="412" t="str">
        <f t="shared" si="236"/>
        <v/>
      </c>
      <c r="T887" s="427"/>
      <c r="U887" s="429"/>
      <c r="W887" s="6" t="str">
        <f>VLOOKUP(A887,'[3]Cartilha Global'!$A:$A,1,FALSE)</f>
        <v>2.4.4</v>
      </c>
    </row>
    <row r="888" spans="1:23" ht="23.25" hidden="1" thickBot="1" x14ac:dyDescent="0.25">
      <c r="A888" s="522">
        <v>98102</v>
      </c>
      <c r="B888" s="512" t="s">
        <v>3144</v>
      </c>
      <c r="C888" s="513" t="s">
        <v>5505</v>
      </c>
      <c r="D888" s="498" t="s">
        <v>169</v>
      </c>
      <c r="E888" s="499">
        <v>105.16</v>
      </c>
      <c r="F888" s="500">
        <f t="shared" si="218"/>
        <v>130.22999999999999</v>
      </c>
      <c r="G888" s="527"/>
      <c r="H888" s="518"/>
      <c r="I888" s="517">
        <f t="shared" ref="I888:I895" si="243">IF(ISBLANK(E888),0,ROUND(F888*G888,2))</f>
        <v>0</v>
      </c>
      <c r="J888" s="517">
        <f t="shared" ref="J888:J895" si="244">IF(ISBLANK(G888),0,ROUND(G888*H888,2))</f>
        <v>0</v>
      </c>
      <c r="K888" s="504"/>
      <c r="L888" s="518">
        <f t="shared" ref="L888:M903" si="245">G888</f>
        <v>0</v>
      </c>
      <c r="M888" s="518">
        <f t="shared" si="245"/>
        <v>0</v>
      </c>
      <c r="N888" s="519">
        <f t="shared" ref="N888:N895" si="246">IF(ISBLANK(E888),0,ROUND(F888*L888,2))</f>
        <v>0</v>
      </c>
      <c r="O888" s="519">
        <f t="shared" ref="O888:O895" si="247">IF(ISBLANK(L888),0,ROUND(L888*M888,2))</f>
        <v>0</v>
      </c>
      <c r="P888" s="506"/>
      <c r="Q888" s="520"/>
      <c r="R888" s="412" t="str">
        <f t="shared" si="242"/>
        <v/>
      </c>
      <c r="S888" s="412" t="str">
        <f t="shared" si="236"/>
        <v/>
      </c>
      <c r="T888" s="427"/>
      <c r="U888" s="429"/>
      <c r="W888" s="6">
        <f>VLOOKUP(A888,'[3]Cartilha Global'!$A:$A,1,FALSE)</f>
        <v>98102</v>
      </c>
    </row>
    <row r="889" spans="1:23" ht="23.25" hidden="1" thickBot="1" x14ac:dyDescent="0.25">
      <c r="A889" s="522">
        <v>98104</v>
      </c>
      <c r="B889" s="512" t="s">
        <v>3144</v>
      </c>
      <c r="C889" s="513" t="s">
        <v>5506</v>
      </c>
      <c r="D889" s="498" t="s">
        <v>169</v>
      </c>
      <c r="E889" s="499">
        <v>367.16</v>
      </c>
      <c r="F889" s="500">
        <f t="shared" si="218"/>
        <v>454.69</v>
      </c>
      <c r="G889" s="527"/>
      <c r="H889" s="518"/>
      <c r="I889" s="517">
        <f t="shared" si="243"/>
        <v>0</v>
      </c>
      <c r="J889" s="517">
        <f t="shared" si="244"/>
        <v>0</v>
      </c>
      <c r="K889" s="504"/>
      <c r="L889" s="518">
        <f t="shared" si="245"/>
        <v>0</v>
      </c>
      <c r="M889" s="518">
        <f t="shared" si="245"/>
        <v>0</v>
      </c>
      <c r="N889" s="519">
        <f t="shared" si="246"/>
        <v>0</v>
      </c>
      <c r="O889" s="519">
        <f t="shared" si="247"/>
        <v>0</v>
      </c>
      <c r="P889" s="506"/>
      <c r="Q889" s="494"/>
      <c r="R889" s="412" t="str">
        <f t="shared" si="242"/>
        <v/>
      </c>
      <c r="S889" s="412" t="str">
        <f t="shared" si="236"/>
        <v/>
      </c>
      <c r="T889" s="427"/>
      <c r="U889" s="429"/>
      <c r="W889" s="6">
        <f>VLOOKUP(A889,'[3]Cartilha Global'!$A:$A,1,FALSE)</f>
        <v>98104</v>
      </c>
    </row>
    <row r="890" spans="1:23" ht="23.25" hidden="1" thickBot="1" x14ac:dyDescent="0.25">
      <c r="A890" s="522">
        <v>98105</v>
      </c>
      <c r="B890" s="512" t="s">
        <v>3144</v>
      </c>
      <c r="C890" s="513" t="s">
        <v>5507</v>
      </c>
      <c r="D890" s="498" t="s">
        <v>169</v>
      </c>
      <c r="E890" s="499">
        <v>637.24</v>
      </c>
      <c r="F890" s="500">
        <f t="shared" si="218"/>
        <v>789.16</v>
      </c>
      <c r="G890" s="527"/>
      <c r="H890" s="518"/>
      <c r="I890" s="517">
        <f t="shared" si="243"/>
        <v>0</v>
      </c>
      <c r="J890" s="517">
        <f t="shared" si="244"/>
        <v>0</v>
      </c>
      <c r="K890" s="504"/>
      <c r="L890" s="518">
        <f t="shared" si="245"/>
        <v>0</v>
      </c>
      <c r="M890" s="518">
        <f t="shared" si="245"/>
        <v>0</v>
      </c>
      <c r="N890" s="519">
        <f t="shared" si="246"/>
        <v>0</v>
      </c>
      <c r="O890" s="519">
        <f t="shared" si="247"/>
        <v>0</v>
      </c>
      <c r="P890" s="506"/>
      <c r="Q890" s="494"/>
      <c r="R890" s="412" t="str">
        <f t="shared" si="242"/>
        <v/>
      </c>
      <c r="S890" s="412" t="str">
        <f t="shared" si="236"/>
        <v/>
      </c>
      <c r="T890" s="427"/>
      <c r="U890" s="429"/>
      <c r="W890" s="6">
        <f>VLOOKUP(A890,'[3]Cartilha Global'!$A:$A,1,FALSE)</f>
        <v>98105</v>
      </c>
    </row>
    <row r="891" spans="1:23" ht="34.5" hidden="1" thickBot="1" x14ac:dyDescent="0.25">
      <c r="A891" s="522">
        <v>98106</v>
      </c>
      <c r="B891" s="512" t="s">
        <v>3144</v>
      </c>
      <c r="C891" s="513" t="s">
        <v>5508</v>
      </c>
      <c r="D891" s="498" t="s">
        <v>169</v>
      </c>
      <c r="E891" s="499">
        <v>1050.53</v>
      </c>
      <c r="F891" s="500">
        <f t="shared" si="218"/>
        <v>1300.98</v>
      </c>
      <c r="G891" s="527"/>
      <c r="H891" s="518"/>
      <c r="I891" s="517">
        <f t="shared" si="243"/>
        <v>0</v>
      </c>
      <c r="J891" s="517">
        <f t="shared" si="244"/>
        <v>0</v>
      </c>
      <c r="K891" s="504"/>
      <c r="L891" s="518">
        <f t="shared" si="245"/>
        <v>0</v>
      </c>
      <c r="M891" s="518">
        <f t="shared" si="245"/>
        <v>0</v>
      </c>
      <c r="N891" s="519">
        <f t="shared" si="246"/>
        <v>0</v>
      </c>
      <c r="O891" s="519">
        <f t="shared" si="247"/>
        <v>0</v>
      </c>
      <c r="P891" s="506"/>
      <c r="Q891" s="494"/>
      <c r="R891" s="412" t="str">
        <f t="shared" si="242"/>
        <v/>
      </c>
      <c r="S891" s="412" t="str">
        <f t="shared" si="236"/>
        <v/>
      </c>
      <c r="T891" s="427"/>
      <c r="U891" s="429"/>
      <c r="W891" s="6">
        <f>VLOOKUP(A891,'[3]Cartilha Global'!$A:$A,1,FALSE)</f>
        <v>98106</v>
      </c>
    </row>
    <row r="892" spans="1:23" ht="23.25" hidden="1" thickBot="1" x14ac:dyDescent="0.25">
      <c r="A892" s="522">
        <v>98107</v>
      </c>
      <c r="B892" s="512" t="s">
        <v>3144</v>
      </c>
      <c r="C892" s="513" t="s">
        <v>5509</v>
      </c>
      <c r="D892" s="498" t="s">
        <v>169</v>
      </c>
      <c r="E892" s="499">
        <v>253.79</v>
      </c>
      <c r="F892" s="500">
        <f t="shared" si="218"/>
        <v>314.29000000000002</v>
      </c>
      <c r="G892" s="527"/>
      <c r="H892" s="518"/>
      <c r="I892" s="517">
        <f t="shared" si="243"/>
        <v>0</v>
      </c>
      <c r="J892" s="517">
        <f t="shared" si="244"/>
        <v>0</v>
      </c>
      <c r="K892" s="504"/>
      <c r="L892" s="518">
        <f t="shared" si="245"/>
        <v>0</v>
      </c>
      <c r="M892" s="518">
        <f t="shared" si="245"/>
        <v>0</v>
      </c>
      <c r="N892" s="519">
        <f t="shared" si="246"/>
        <v>0</v>
      </c>
      <c r="O892" s="519">
        <f t="shared" si="247"/>
        <v>0</v>
      </c>
      <c r="P892" s="506"/>
      <c r="Q892" s="494"/>
      <c r="R892" s="412" t="str">
        <f t="shared" si="242"/>
        <v/>
      </c>
      <c r="S892" s="412" t="str">
        <f t="shared" si="236"/>
        <v/>
      </c>
      <c r="T892" s="427"/>
      <c r="U892" s="429"/>
      <c r="W892" s="6">
        <f>VLOOKUP(A892,'[3]Cartilha Global'!$A:$A,1,FALSE)</f>
        <v>98107</v>
      </c>
    </row>
    <row r="893" spans="1:23" ht="23.25" hidden="1" thickBot="1" x14ac:dyDescent="0.25">
      <c r="A893" s="522">
        <v>98108</v>
      </c>
      <c r="B893" s="512" t="s">
        <v>3144</v>
      </c>
      <c r="C893" s="513" t="s">
        <v>5510</v>
      </c>
      <c r="D893" s="498" t="s">
        <v>169</v>
      </c>
      <c r="E893" s="499">
        <v>454.28</v>
      </c>
      <c r="F893" s="500">
        <f t="shared" si="218"/>
        <v>562.58000000000004</v>
      </c>
      <c r="G893" s="527"/>
      <c r="H893" s="518"/>
      <c r="I893" s="517">
        <f t="shared" si="243"/>
        <v>0</v>
      </c>
      <c r="J893" s="517">
        <f t="shared" si="244"/>
        <v>0</v>
      </c>
      <c r="K893" s="504"/>
      <c r="L893" s="518">
        <f t="shared" si="245"/>
        <v>0</v>
      </c>
      <c r="M893" s="518">
        <f t="shared" si="245"/>
        <v>0</v>
      </c>
      <c r="N893" s="519">
        <f t="shared" si="246"/>
        <v>0</v>
      </c>
      <c r="O893" s="519">
        <f t="shared" si="247"/>
        <v>0</v>
      </c>
      <c r="P893" s="506"/>
      <c r="Q893" s="494"/>
      <c r="R893" s="412" t="str">
        <f t="shared" si="242"/>
        <v/>
      </c>
      <c r="S893" s="412" t="str">
        <f t="shared" si="236"/>
        <v/>
      </c>
      <c r="T893" s="427"/>
      <c r="U893" s="429"/>
      <c r="W893" s="6">
        <f>VLOOKUP(A893,'[3]Cartilha Global'!$A:$A,1,FALSE)</f>
        <v>98108</v>
      </c>
    </row>
    <row r="894" spans="1:23" ht="34.5" hidden="1" thickBot="1" x14ac:dyDescent="0.25">
      <c r="A894" s="522">
        <v>98109</v>
      </c>
      <c r="B894" s="512" t="s">
        <v>3144</v>
      </c>
      <c r="C894" s="513" t="s">
        <v>5511</v>
      </c>
      <c r="D894" s="498" t="s">
        <v>169</v>
      </c>
      <c r="E894" s="499">
        <v>733.79</v>
      </c>
      <c r="F894" s="500">
        <f t="shared" si="218"/>
        <v>908.73</v>
      </c>
      <c r="G894" s="527"/>
      <c r="H894" s="518"/>
      <c r="I894" s="517">
        <f t="shared" si="243"/>
        <v>0</v>
      </c>
      <c r="J894" s="517">
        <f t="shared" si="244"/>
        <v>0</v>
      </c>
      <c r="K894" s="504"/>
      <c r="L894" s="518">
        <f t="shared" si="245"/>
        <v>0</v>
      </c>
      <c r="M894" s="518">
        <f t="shared" si="245"/>
        <v>0</v>
      </c>
      <c r="N894" s="519">
        <f t="shared" si="246"/>
        <v>0</v>
      </c>
      <c r="O894" s="519">
        <f t="shared" si="247"/>
        <v>0</v>
      </c>
      <c r="P894" s="506"/>
      <c r="Q894" s="494"/>
      <c r="R894" s="412" t="str">
        <f t="shared" si="242"/>
        <v/>
      </c>
      <c r="S894" s="412" t="str">
        <f t="shared" si="236"/>
        <v/>
      </c>
      <c r="T894" s="427"/>
      <c r="U894" s="429"/>
      <c r="W894" s="6">
        <f>VLOOKUP(A894,'[3]Cartilha Global'!$A:$A,1,FALSE)</f>
        <v>98109</v>
      </c>
    </row>
    <row r="895" spans="1:23" ht="23.25" hidden="1" thickBot="1" x14ac:dyDescent="0.25">
      <c r="A895" s="522">
        <v>98110</v>
      </c>
      <c r="B895" s="498" t="s">
        <v>3144</v>
      </c>
      <c r="C895" s="513" t="s">
        <v>5512</v>
      </c>
      <c r="D895" s="498" t="s">
        <v>169</v>
      </c>
      <c r="E895" s="499">
        <v>325.22000000000003</v>
      </c>
      <c r="F895" s="500">
        <f t="shared" si="218"/>
        <v>402.75</v>
      </c>
      <c r="G895" s="527"/>
      <c r="H895" s="518"/>
      <c r="I895" s="517">
        <f t="shared" si="243"/>
        <v>0</v>
      </c>
      <c r="J895" s="517">
        <f t="shared" si="244"/>
        <v>0</v>
      </c>
      <c r="K895" s="504"/>
      <c r="L895" s="518">
        <f t="shared" si="245"/>
        <v>0</v>
      </c>
      <c r="M895" s="518">
        <f t="shared" si="245"/>
        <v>0</v>
      </c>
      <c r="N895" s="519">
        <f t="shared" si="246"/>
        <v>0</v>
      </c>
      <c r="O895" s="519">
        <f t="shared" si="247"/>
        <v>0</v>
      </c>
      <c r="P895" s="506"/>
      <c r="Q895" s="494"/>
      <c r="R895" s="412" t="str">
        <f t="shared" si="242"/>
        <v/>
      </c>
      <c r="S895" s="412" t="str">
        <f t="shared" si="236"/>
        <v/>
      </c>
      <c r="T895" s="427"/>
      <c r="U895" s="429"/>
      <c r="W895" s="6">
        <f>VLOOKUP(A895,'[3]Cartilha Global'!$A:$A,1,FALSE)</f>
        <v>98110</v>
      </c>
    </row>
    <row r="896" spans="1:23" ht="23.25" hidden="1" thickBot="1" x14ac:dyDescent="0.25">
      <c r="A896" s="522">
        <v>97895</v>
      </c>
      <c r="B896" s="498" t="s">
        <v>3144</v>
      </c>
      <c r="C896" s="513" t="s">
        <v>5513</v>
      </c>
      <c r="D896" s="498" t="s">
        <v>169</v>
      </c>
      <c r="E896" s="499">
        <v>108.46</v>
      </c>
      <c r="F896" s="500">
        <f t="shared" si="218"/>
        <v>134.32</v>
      </c>
      <c r="G896" s="527"/>
      <c r="H896" s="518"/>
      <c r="I896" s="517">
        <f>IF(ISBLANK(E896),0,ROUND(F896*G896,2))</f>
        <v>0</v>
      </c>
      <c r="J896" s="517">
        <f>IF(ISBLANK(G896),0,ROUND(G896*H896,2))</f>
        <v>0</v>
      </c>
      <c r="K896" s="504"/>
      <c r="L896" s="518">
        <f t="shared" si="245"/>
        <v>0</v>
      </c>
      <c r="M896" s="518">
        <f t="shared" si="245"/>
        <v>0</v>
      </c>
      <c r="N896" s="519">
        <f>IF(ISBLANK(E896),0,ROUND(F896*L896,2))</f>
        <v>0</v>
      </c>
      <c r="O896" s="519">
        <f>IF(ISBLANK(L896),0,ROUND(L896*M896,2))</f>
        <v>0</v>
      </c>
      <c r="P896" s="506"/>
      <c r="Q896" s="494"/>
      <c r="R896" s="412" t="str">
        <f>IF(Q896="X","x",IF(Q896="xx","x",IF(O896&gt;0,"x","")))</f>
        <v/>
      </c>
      <c r="S896" s="412" t="str">
        <f t="shared" si="236"/>
        <v/>
      </c>
      <c r="T896" s="427"/>
      <c r="U896" s="429"/>
      <c r="W896" s="6">
        <f>VLOOKUP(A896,'[3]Cartilha Global'!$A:$A,1,FALSE)</f>
        <v>97895</v>
      </c>
    </row>
    <row r="897" spans="1:23" ht="23.25" hidden="1" thickBot="1" x14ac:dyDescent="0.25">
      <c r="A897" s="522">
        <v>97896</v>
      </c>
      <c r="B897" s="512" t="s">
        <v>3144</v>
      </c>
      <c r="C897" s="513" t="s">
        <v>5514</v>
      </c>
      <c r="D897" s="498" t="s">
        <v>169</v>
      </c>
      <c r="E897" s="499">
        <v>202.34</v>
      </c>
      <c r="F897" s="500">
        <f t="shared" si="218"/>
        <v>250.58</v>
      </c>
      <c r="G897" s="527"/>
      <c r="H897" s="518"/>
      <c r="I897" s="517">
        <f>IF(ISBLANK(E897),0,ROUND(F897*G897,2))</f>
        <v>0</v>
      </c>
      <c r="J897" s="517">
        <f>IF(ISBLANK(G897),0,ROUND(G897*H897,2))</f>
        <v>0</v>
      </c>
      <c r="K897" s="504"/>
      <c r="L897" s="518">
        <f t="shared" si="245"/>
        <v>0</v>
      </c>
      <c r="M897" s="518">
        <f t="shared" si="245"/>
        <v>0</v>
      </c>
      <c r="N897" s="519">
        <f>IF(ISBLANK(E897),0,ROUND(F897*L897,2))</f>
        <v>0</v>
      </c>
      <c r="O897" s="519">
        <f>IF(ISBLANK(L897),0,ROUND(L897*M897,2))</f>
        <v>0</v>
      </c>
      <c r="P897" s="506"/>
      <c r="Q897" s="494"/>
      <c r="R897" s="412" t="str">
        <f>IF(Q897="X","x",IF(Q897="xx","x",IF(O897&gt;0,"x","")))</f>
        <v/>
      </c>
      <c r="S897" s="412" t="str">
        <f t="shared" si="236"/>
        <v/>
      </c>
      <c r="T897" s="427"/>
      <c r="U897" s="429"/>
      <c r="W897" s="6">
        <f>VLOOKUP(A897,'[3]Cartilha Global'!$A:$A,1,FALSE)</f>
        <v>97896</v>
      </c>
    </row>
    <row r="898" spans="1:23" ht="23.25" hidden="1" thickBot="1" x14ac:dyDescent="0.25">
      <c r="A898" s="522">
        <v>97897</v>
      </c>
      <c r="B898" s="498" t="s">
        <v>3144</v>
      </c>
      <c r="C898" s="513" t="s">
        <v>5515</v>
      </c>
      <c r="D898" s="498" t="s">
        <v>169</v>
      </c>
      <c r="E898" s="499">
        <v>265.73</v>
      </c>
      <c r="F898" s="500">
        <f t="shared" si="218"/>
        <v>329.08</v>
      </c>
      <c r="G898" s="527"/>
      <c r="H898" s="518"/>
      <c r="I898" s="517">
        <f>IF(ISBLANK(E898),0,ROUND(F898*G898,2))</f>
        <v>0</v>
      </c>
      <c r="J898" s="517">
        <f>IF(ISBLANK(G898),0,ROUND(G898*H898,2))</f>
        <v>0</v>
      </c>
      <c r="K898" s="504"/>
      <c r="L898" s="518">
        <f t="shared" si="245"/>
        <v>0</v>
      </c>
      <c r="M898" s="518">
        <f t="shared" si="245"/>
        <v>0</v>
      </c>
      <c r="N898" s="519">
        <f>IF(ISBLANK(E898),0,ROUND(F898*L898,2))</f>
        <v>0</v>
      </c>
      <c r="O898" s="519">
        <f>IF(ISBLANK(L898),0,ROUND(L898*M898,2))</f>
        <v>0</v>
      </c>
      <c r="P898" s="506"/>
      <c r="Q898" s="494"/>
      <c r="R898" s="412" t="str">
        <f>IF(Q898="X","x",IF(Q898="xx","x",IF(O898&gt;0,"x","")))</f>
        <v/>
      </c>
      <c r="S898" s="412" t="str">
        <f t="shared" si="236"/>
        <v/>
      </c>
      <c r="T898" s="427"/>
      <c r="U898" s="429"/>
      <c r="W898" s="6">
        <f>VLOOKUP(A898,'[3]Cartilha Global'!$A:$A,1,FALSE)</f>
        <v>97897</v>
      </c>
    </row>
    <row r="899" spans="1:23" ht="23.25" hidden="1" thickBot="1" x14ac:dyDescent="0.25">
      <c r="A899" s="522">
        <v>97898</v>
      </c>
      <c r="B899" s="512" t="s">
        <v>3144</v>
      </c>
      <c r="C899" s="513" t="s">
        <v>5516</v>
      </c>
      <c r="D899" s="498" t="s">
        <v>169</v>
      </c>
      <c r="E899" s="499">
        <v>568.91</v>
      </c>
      <c r="F899" s="500">
        <f t="shared" si="218"/>
        <v>704.54</v>
      </c>
      <c r="G899" s="527"/>
      <c r="H899" s="518"/>
      <c r="I899" s="517">
        <f>IF(ISBLANK(E899),0,ROUND(F899*G899,2))</f>
        <v>0</v>
      </c>
      <c r="J899" s="517">
        <f>IF(ISBLANK(G899),0,ROUND(G899*H899,2))</f>
        <v>0</v>
      </c>
      <c r="K899" s="504"/>
      <c r="L899" s="518">
        <f t="shared" si="245"/>
        <v>0</v>
      </c>
      <c r="M899" s="518">
        <f t="shared" si="245"/>
        <v>0</v>
      </c>
      <c r="N899" s="519">
        <f>IF(ISBLANK(E899),0,ROUND(F899*L899,2))</f>
        <v>0</v>
      </c>
      <c r="O899" s="519">
        <f>IF(ISBLANK(L899),0,ROUND(L899*M899,2))</f>
        <v>0</v>
      </c>
      <c r="P899" s="506"/>
      <c r="Q899" s="494"/>
      <c r="R899" s="412" t="str">
        <f>IF(Q899="X","x",IF(Q899="xx","x",IF(O899&gt;0,"x","")))</f>
        <v/>
      </c>
      <c r="S899" s="412" t="str">
        <f t="shared" si="236"/>
        <v/>
      </c>
      <c r="T899" s="427"/>
      <c r="U899" s="429"/>
      <c r="W899" s="6">
        <f>VLOOKUP(A899,'[3]Cartilha Global'!$A:$A,1,FALSE)</f>
        <v>97898</v>
      </c>
    </row>
    <row r="900" spans="1:23" ht="23.25" hidden="1" thickBot="1" x14ac:dyDescent="0.25">
      <c r="A900" s="522">
        <v>97900</v>
      </c>
      <c r="B900" s="512" t="s">
        <v>3144</v>
      </c>
      <c r="C900" s="513" t="s">
        <v>5517</v>
      </c>
      <c r="D900" s="498" t="s">
        <v>169</v>
      </c>
      <c r="E900" s="499">
        <v>185.2</v>
      </c>
      <c r="F900" s="500">
        <f t="shared" si="218"/>
        <v>229.35</v>
      </c>
      <c r="G900" s="527"/>
      <c r="H900" s="518"/>
      <c r="I900" s="517">
        <f t="shared" ref="I900:I917" si="248">IF(ISBLANK(E900),0,ROUND(F900*G900,2))</f>
        <v>0</v>
      </c>
      <c r="J900" s="517">
        <f t="shared" ref="J900:J917" si="249">IF(ISBLANK(G900),0,ROUND(G900*H900,2))</f>
        <v>0</v>
      </c>
      <c r="K900" s="504"/>
      <c r="L900" s="518">
        <f t="shared" si="245"/>
        <v>0</v>
      </c>
      <c r="M900" s="518">
        <f t="shared" si="245"/>
        <v>0</v>
      </c>
      <c r="N900" s="519">
        <f t="shared" ref="N900:N917" si="250">IF(ISBLANK(E900),0,ROUND(F900*L900,2))</f>
        <v>0</v>
      </c>
      <c r="O900" s="519">
        <f t="shared" ref="O900:O917" si="251">IF(ISBLANK(L900),0,ROUND(L900*M900,2))</f>
        <v>0</v>
      </c>
      <c r="P900" s="506"/>
      <c r="Q900" s="494"/>
      <c r="R900" s="412" t="str">
        <f t="shared" ref="R900:R960" si="252">IF(Q900="X","x",IF(Q900="xx","x",IF(O900&gt;0,"x","")))</f>
        <v/>
      </c>
      <c r="S900" s="412" t="str">
        <f t="shared" si="236"/>
        <v/>
      </c>
      <c r="T900" s="427"/>
      <c r="U900" s="429"/>
      <c r="W900" s="6">
        <f>VLOOKUP(A900,'[3]Cartilha Global'!$A:$A,1,FALSE)</f>
        <v>97900</v>
      </c>
    </row>
    <row r="901" spans="1:23" ht="23.25" hidden="1" thickBot="1" x14ac:dyDescent="0.25">
      <c r="A901" s="522">
        <v>97901</v>
      </c>
      <c r="B901" s="512" t="s">
        <v>3144</v>
      </c>
      <c r="C901" s="513" t="s">
        <v>5518</v>
      </c>
      <c r="D901" s="498" t="s">
        <v>169</v>
      </c>
      <c r="E901" s="499">
        <v>290.39999999999998</v>
      </c>
      <c r="F901" s="500">
        <f t="shared" si="218"/>
        <v>359.63</v>
      </c>
      <c r="G901" s="527"/>
      <c r="H901" s="518"/>
      <c r="I901" s="517">
        <f t="shared" si="248"/>
        <v>0</v>
      </c>
      <c r="J901" s="517">
        <f t="shared" si="249"/>
        <v>0</v>
      </c>
      <c r="K901" s="504"/>
      <c r="L901" s="518">
        <f t="shared" si="245"/>
        <v>0</v>
      </c>
      <c r="M901" s="518">
        <f t="shared" si="245"/>
        <v>0</v>
      </c>
      <c r="N901" s="519">
        <f t="shared" si="250"/>
        <v>0</v>
      </c>
      <c r="O901" s="519">
        <f t="shared" si="251"/>
        <v>0</v>
      </c>
      <c r="P901" s="506"/>
      <c r="Q901" s="494"/>
      <c r="R901" s="412" t="str">
        <f t="shared" si="252"/>
        <v/>
      </c>
      <c r="S901" s="412" t="str">
        <f t="shared" si="236"/>
        <v/>
      </c>
      <c r="T901" s="427"/>
      <c r="U901" s="429"/>
      <c r="W901" s="6">
        <f>VLOOKUP(A901,'[3]Cartilha Global'!$A:$A,1,FALSE)</f>
        <v>97901</v>
      </c>
    </row>
    <row r="902" spans="1:23" ht="23.25" hidden="1" thickBot="1" x14ac:dyDescent="0.25">
      <c r="A902" s="522">
        <v>97902</v>
      </c>
      <c r="B902" s="512" t="s">
        <v>3144</v>
      </c>
      <c r="C902" s="513" t="s">
        <v>5519</v>
      </c>
      <c r="D902" s="498" t="s">
        <v>169</v>
      </c>
      <c r="E902" s="499">
        <v>563.35</v>
      </c>
      <c r="F902" s="500">
        <f t="shared" si="218"/>
        <v>697.65</v>
      </c>
      <c r="G902" s="527"/>
      <c r="H902" s="518"/>
      <c r="I902" s="517">
        <f t="shared" si="248"/>
        <v>0</v>
      </c>
      <c r="J902" s="517">
        <f t="shared" si="249"/>
        <v>0</v>
      </c>
      <c r="K902" s="504"/>
      <c r="L902" s="518">
        <f t="shared" si="245"/>
        <v>0</v>
      </c>
      <c r="M902" s="518">
        <f t="shared" si="245"/>
        <v>0</v>
      </c>
      <c r="N902" s="519">
        <f t="shared" si="250"/>
        <v>0</v>
      </c>
      <c r="O902" s="519">
        <f t="shared" si="251"/>
        <v>0</v>
      </c>
      <c r="P902" s="506"/>
      <c r="Q902" s="494"/>
      <c r="R902" s="412" t="str">
        <f t="shared" si="252"/>
        <v/>
      </c>
      <c r="S902" s="412" t="str">
        <f t="shared" si="236"/>
        <v/>
      </c>
      <c r="T902" s="427"/>
      <c r="U902" s="429"/>
      <c r="W902" s="6">
        <f>VLOOKUP(A902,'[3]Cartilha Global'!$A:$A,1,FALSE)</f>
        <v>97902</v>
      </c>
    </row>
    <row r="903" spans="1:23" ht="23.25" hidden="1" thickBot="1" x14ac:dyDescent="0.25">
      <c r="A903" s="522">
        <v>97903</v>
      </c>
      <c r="B903" s="512" t="s">
        <v>3144</v>
      </c>
      <c r="C903" s="513" t="s">
        <v>5520</v>
      </c>
      <c r="D903" s="498" t="s">
        <v>169</v>
      </c>
      <c r="E903" s="499">
        <v>781.74</v>
      </c>
      <c r="F903" s="500">
        <f t="shared" si="218"/>
        <v>968.11</v>
      </c>
      <c r="G903" s="527"/>
      <c r="H903" s="518"/>
      <c r="I903" s="517">
        <f t="shared" si="248"/>
        <v>0</v>
      </c>
      <c r="J903" s="517">
        <f t="shared" si="249"/>
        <v>0</v>
      </c>
      <c r="K903" s="504"/>
      <c r="L903" s="518">
        <f t="shared" si="245"/>
        <v>0</v>
      </c>
      <c r="M903" s="518">
        <f t="shared" si="245"/>
        <v>0</v>
      </c>
      <c r="N903" s="519">
        <f t="shared" si="250"/>
        <v>0</v>
      </c>
      <c r="O903" s="519">
        <f t="shared" si="251"/>
        <v>0</v>
      </c>
      <c r="P903" s="506"/>
      <c r="Q903" s="494"/>
      <c r="R903" s="412" t="str">
        <f t="shared" si="252"/>
        <v/>
      </c>
      <c r="S903" s="412" t="str">
        <f t="shared" si="236"/>
        <v/>
      </c>
      <c r="T903" s="427"/>
      <c r="U903" s="429"/>
      <c r="W903" s="6">
        <f>VLOOKUP(A903,'[3]Cartilha Global'!$A:$A,1,FALSE)</f>
        <v>97903</v>
      </c>
    </row>
    <row r="904" spans="1:23" ht="23.25" hidden="1" thickBot="1" x14ac:dyDescent="0.25">
      <c r="A904" s="522">
        <v>97904</v>
      </c>
      <c r="B904" s="512" t="s">
        <v>3144</v>
      </c>
      <c r="C904" s="513" t="s">
        <v>5521</v>
      </c>
      <c r="D904" s="498" t="s">
        <v>169</v>
      </c>
      <c r="E904" s="499">
        <v>916.13</v>
      </c>
      <c r="F904" s="500">
        <f t="shared" si="218"/>
        <v>1134.54</v>
      </c>
      <c r="G904" s="527"/>
      <c r="H904" s="518"/>
      <c r="I904" s="517">
        <f t="shared" si="248"/>
        <v>0</v>
      </c>
      <c r="J904" s="517">
        <f t="shared" si="249"/>
        <v>0</v>
      </c>
      <c r="K904" s="504"/>
      <c r="L904" s="518">
        <f t="shared" ref="L904:M917" si="253">G904</f>
        <v>0</v>
      </c>
      <c r="M904" s="518">
        <f t="shared" si="253"/>
        <v>0</v>
      </c>
      <c r="N904" s="519">
        <f t="shared" si="250"/>
        <v>0</v>
      </c>
      <c r="O904" s="519">
        <f t="shared" si="251"/>
        <v>0</v>
      </c>
      <c r="P904" s="506"/>
      <c r="Q904" s="494"/>
      <c r="R904" s="412" t="str">
        <f t="shared" si="252"/>
        <v/>
      </c>
      <c r="S904" s="412" t="str">
        <f t="shared" si="236"/>
        <v/>
      </c>
      <c r="T904" s="427"/>
      <c r="U904" s="429"/>
      <c r="W904" s="6">
        <f>VLOOKUP(A904,'[3]Cartilha Global'!$A:$A,1,FALSE)</f>
        <v>97904</v>
      </c>
    </row>
    <row r="905" spans="1:23" ht="23.25" hidden="1" thickBot="1" x14ac:dyDescent="0.25">
      <c r="A905" s="522">
        <v>97905</v>
      </c>
      <c r="B905" s="512" t="s">
        <v>3144</v>
      </c>
      <c r="C905" s="513" t="s">
        <v>5522</v>
      </c>
      <c r="D905" s="498" t="s">
        <v>169</v>
      </c>
      <c r="E905" s="499">
        <v>226.23</v>
      </c>
      <c r="F905" s="500">
        <f t="shared" si="218"/>
        <v>280.16000000000003</v>
      </c>
      <c r="G905" s="527"/>
      <c r="H905" s="518"/>
      <c r="I905" s="517">
        <f t="shared" si="248"/>
        <v>0</v>
      </c>
      <c r="J905" s="517">
        <f t="shared" si="249"/>
        <v>0</v>
      </c>
      <c r="K905" s="504"/>
      <c r="L905" s="518">
        <f t="shared" si="253"/>
        <v>0</v>
      </c>
      <c r="M905" s="518">
        <f t="shared" si="253"/>
        <v>0</v>
      </c>
      <c r="N905" s="519">
        <f t="shared" si="250"/>
        <v>0</v>
      </c>
      <c r="O905" s="519">
        <f t="shared" si="251"/>
        <v>0</v>
      </c>
      <c r="P905" s="506"/>
      <c r="Q905" s="494"/>
      <c r="R905" s="412" t="str">
        <f t="shared" si="252"/>
        <v/>
      </c>
      <c r="S905" s="412" t="str">
        <f t="shared" si="236"/>
        <v/>
      </c>
      <c r="T905" s="427"/>
      <c r="U905" s="429"/>
      <c r="W905" s="6">
        <f>VLOOKUP(A905,'[3]Cartilha Global'!$A:$A,1,FALSE)</f>
        <v>97905</v>
      </c>
    </row>
    <row r="906" spans="1:23" ht="23.25" hidden="1" thickBot="1" x14ac:dyDescent="0.25">
      <c r="A906" s="522">
        <v>97906</v>
      </c>
      <c r="B906" s="512" t="s">
        <v>3144</v>
      </c>
      <c r="C906" s="513" t="s">
        <v>5523</v>
      </c>
      <c r="D906" s="498" t="s">
        <v>169</v>
      </c>
      <c r="E906" s="499">
        <v>417.05</v>
      </c>
      <c r="F906" s="500">
        <f t="shared" si="218"/>
        <v>516.47</v>
      </c>
      <c r="G906" s="527"/>
      <c r="H906" s="518"/>
      <c r="I906" s="517">
        <f t="shared" si="248"/>
        <v>0</v>
      </c>
      <c r="J906" s="517">
        <f t="shared" si="249"/>
        <v>0</v>
      </c>
      <c r="K906" s="504"/>
      <c r="L906" s="518">
        <f t="shared" si="253"/>
        <v>0</v>
      </c>
      <c r="M906" s="518">
        <f t="shared" si="253"/>
        <v>0</v>
      </c>
      <c r="N906" s="519">
        <f t="shared" si="250"/>
        <v>0</v>
      </c>
      <c r="O906" s="519">
        <f t="shared" si="251"/>
        <v>0</v>
      </c>
      <c r="P906" s="506"/>
      <c r="Q906" s="494"/>
      <c r="R906" s="412" t="str">
        <f t="shared" si="252"/>
        <v/>
      </c>
      <c r="S906" s="412" t="str">
        <f t="shared" si="236"/>
        <v/>
      </c>
      <c r="T906" s="427"/>
      <c r="U906" s="429"/>
      <c r="W906" s="6">
        <f>VLOOKUP(A906,'[3]Cartilha Global'!$A:$A,1,FALSE)</f>
        <v>97906</v>
      </c>
    </row>
    <row r="907" spans="1:23" ht="23.25" hidden="1" thickBot="1" x14ac:dyDescent="0.25">
      <c r="A907" s="522">
        <v>97907</v>
      </c>
      <c r="B907" s="512" t="s">
        <v>3144</v>
      </c>
      <c r="C907" s="513" t="s">
        <v>5524</v>
      </c>
      <c r="D907" s="498" t="s">
        <v>169</v>
      </c>
      <c r="E907" s="499">
        <v>595.05999999999995</v>
      </c>
      <c r="F907" s="500">
        <f t="shared" si="218"/>
        <v>736.92</v>
      </c>
      <c r="G907" s="527"/>
      <c r="H907" s="518"/>
      <c r="I907" s="517">
        <f t="shared" si="248"/>
        <v>0</v>
      </c>
      <c r="J907" s="517">
        <f t="shared" si="249"/>
        <v>0</v>
      </c>
      <c r="K907" s="504"/>
      <c r="L907" s="518">
        <f t="shared" si="253"/>
        <v>0</v>
      </c>
      <c r="M907" s="518">
        <f t="shared" si="253"/>
        <v>0</v>
      </c>
      <c r="N907" s="519">
        <f t="shared" si="250"/>
        <v>0</v>
      </c>
      <c r="O907" s="519">
        <f t="shared" si="251"/>
        <v>0</v>
      </c>
      <c r="P907" s="506"/>
      <c r="Q907" s="494"/>
      <c r="R907" s="412" t="str">
        <f t="shared" si="252"/>
        <v/>
      </c>
      <c r="S907" s="412" t="str">
        <f t="shared" si="236"/>
        <v/>
      </c>
      <c r="T907" s="427"/>
      <c r="U907" s="429"/>
      <c r="W907" s="6">
        <f>VLOOKUP(A907,'[3]Cartilha Global'!$A:$A,1,FALSE)</f>
        <v>97907</v>
      </c>
    </row>
    <row r="908" spans="1:23" ht="23.25" hidden="1" thickBot="1" x14ac:dyDescent="0.25">
      <c r="A908" s="522">
        <v>97908</v>
      </c>
      <c r="B908" s="512" t="s">
        <v>3144</v>
      </c>
      <c r="C908" s="513" t="s">
        <v>5525</v>
      </c>
      <c r="D908" s="498" t="s">
        <v>169</v>
      </c>
      <c r="E908" s="499">
        <v>695.24</v>
      </c>
      <c r="F908" s="500">
        <f t="shared" si="218"/>
        <v>860.99</v>
      </c>
      <c r="G908" s="527"/>
      <c r="H908" s="518"/>
      <c r="I908" s="517">
        <f t="shared" si="248"/>
        <v>0</v>
      </c>
      <c r="J908" s="517">
        <f t="shared" si="249"/>
        <v>0</v>
      </c>
      <c r="K908" s="504"/>
      <c r="L908" s="518">
        <f t="shared" si="253"/>
        <v>0</v>
      </c>
      <c r="M908" s="518">
        <f t="shared" si="253"/>
        <v>0</v>
      </c>
      <c r="N908" s="519">
        <f t="shared" si="250"/>
        <v>0</v>
      </c>
      <c r="O908" s="519">
        <f t="shared" si="251"/>
        <v>0</v>
      </c>
      <c r="P908" s="506"/>
      <c r="Q908" s="494"/>
      <c r="R908" s="412" t="str">
        <f t="shared" si="252"/>
        <v/>
      </c>
      <c r="S908" s="412" t="str">
        <f t="shared" si="236"/>
        <v/>
      </c>
      <c r="T908" s="427"/>
      <c r="U908" s="429"/>
      <c r="W908" s="6">
        <f>VLOOKUP(A908,'[3]Cartilha Global'!$A:$A,1,FALSE)</f>
        <v>97908</v>
      </c>
    </row>
    <row r="909" spans="1:23" ht="23.25" hidden="1" thickBot="1" x14ac:dyDescent="0.25">
      <c r="A909" s="522">
        <v>99250</v>
      </c>
      <c r="B909" s="512" t="s">
        <v>3144</v>
      </c>
      <c r="C909" s="513" t="s">
        <v>5526</v>
      </c>
      <c r="D909" s="498" t="s">
        <v>169</v>
      </c>
      <c r="E909" s="499">
        <v>181.16</v>
      </c>
      <c r="F909" s="500">
        <f t="shared" si="218"/>
        <v>224.35</v>
      </c>
      <c r="G909" s="527"/>
      <c r="H909" s="518"/>
      <c r="I909" s="517">
        <f t="shared" si="248"/>
        <v>0</v>
      </c>
      <c r="J909" s="517">
        <f t="shared" si="249"/>
        <v>0</v>
      </c>
      <c r="K909" s="504"/>
      <c r="L909" s="518">
        <f t="shared" si="253"/>
        <v>0</v>
      </c>
      <c r="M909" s="518">
        <f t="shared" si="253"/>
        <v>0</v>
      </c>
      <c r="N909" s="519">
        <f t="shared" si="250"/>
        <v>0</v>
      </c>
      <c r="O909" s="519">
        <f t="shared" si="251"/>
        <v>0</v>
      </c>
      <c r="P909" s="506"/>
      <c r="Q909" s="494"/>
      <c r="R909" s="412" t="str">
        <f t="shared" si="252"/>
        <v/>
      </c>
      <c r="S909" s="412" t="str">
        <f t="shared" si="236"/>
        <v/>
      </c>
      <c r="T909" s="427"/>
      <c r="U909" s="429"/>
      <c r="W909" s="6">
        <f>VLOOKUP(A909,'[3]Cartilha Global'!$A:$A,1,FALSE)</f>
        <v>99250</v>
      </c>
    </row>
    <row r="910" spans="1:23" ht="23.25" hidden="1" thickBot="1" x14ac:dyDescent="0.25">
      <c r="A910" s="522">
        <v>99251</v>
      </c>
      <c r="B910" s="512" t="s">
        <v>3144</v>
      </c>
      <c r="C910" s="513" t="s">
        <v>5527</v>
      </c>
      <c r="D910" s="498" t="s">
        <v>169</v>
      </c>
      <c r="E910" s="499">
        <v>283.47000000000003</v>
      </c>
      <c r="F910" s="500">
        <f t="shared" si="218"/>
        <v>351.05</v>
      </c>
      <c r="G910" s="527"/>
      <c r="H910" s="518"/>
      <c r="I910" s="517">
        <f t="shared" si="248"/>
        <v>0</v>
      </c>
      <c r="J910" s="517">
        <f t="shared" si="249"/>
        <v>0</v>
      </c>
      <c r="K910" s="504"/>
      <c r="L910" s="518">
        <f t="shared" si="253"/>
        <v>0</v>
      </c>
      <c r="M910" s="518">
        <f t="shared" si="253"/>
        <v>0</v>
      </c>
      <c r="N910" s="519">
        <f t="shared" si="250"/>
        <v>0</v>
      </c>
      <c r="O910" s="519">
        <f t="shared" si="251"/>
        <v>0</v>
      </c>
      <c r="P910" s="506"/>
      <c r="Q910" s="494"/>
      <c r="R910" s="412" t="str">
        <f t="shared" si="252"/>
        <v/>
      </c>
      <c r="S910" s="412" t="str">
        <f t="shared" si="236"/>
        <v/>
      </c>
      <c r="T910" s="427"/>
      <c r="U910" s="429"/>
      <c r="W910" s="6">
        <f>VLOOKUP(A910,'[3]Cartilha Global'!$A:$A,1,FALSE)</f>
        <v>99251</v>
      </c>
    </row>
    <row r="911" spans="1:23" ht="23.25" hidden="1" thickBot="1" x14ac:dyDescent="0.25">
      <c r="A911" s="522">
        <v>99253</v>
      </c>
      <c r="B911" s="512" t="s">
        <v>3144</v>
      </c>
      <c r="C911" s="513" t="s">
        <v>5528</v>
      </c>
      <c r="D911" s="498" t="s">
        <v>169</v>
      </c>
      <c r="E911" s="499">
        <v>547.79</v>
      </c>
      <c r="F911" s="500">
        <f t="shared" si="218"/>
        <v>678.38</v>
      </c>
      <c r="G911" s="527"/>
      <c r="H911" s="518"/>
      <c r="I911" s="517">
        <f t="shared" si="248"/>
        <v>0</v>
      </c>
      <c r="J911" s="517">
        <f t="shared" si="249"/>
        <v>0</v>
      </c>
      <c r="K911" s="504"/>
      <c r="L911" s="518">
        <f t="shared" si="253"/>
        <v>0</v>
      </c>
      <c r="M911" s="518">
        <f t="shared" si="253"/>
        <v>0</v>
      </c>
      <c r="N911" s="519">
        <f t="shared" si="250"/>
        <v>0</v>
      </c>
      <c r="O911" s="519">
        <f t="shared" si="251"/>
        <v>0</v>
      </c>
      <c r="P911" s="506"/>
      <c r="Q911" s="494"/>
      <c r="R911" s="412" t="str">
        <f t="shared" si="252"/>
        <v/>
      </c>
      <c r="S911" s="412" t="str">
        <f t="shared" si="236"/>
        <v/>
      </c>
      <c r="T911" s="427"/>
      <c r="U911" s="429"/>
      <c r="W911" s="6">
        <f>VLOOKUP(A911,'[3]Cartilha Global'!$A:$A,1,FALSE)</f>
        <v>99253</v>
      </c>
    </row>
    <row r="912" spans="1:23" ht="23.25" hidden="1" thickBot="1" x14ac:dyDescent="0.25">
      <c r="A912" s="522">
        <v>99255</v>
      </c>
      <c r="B912" s="512" t="s">
        <v>3144</v>
      </c>
      <c r="C912" s="513" t="s">
        <v>5529</v>
      </c>
      <c r="D912" s="498" t="s">
        <v>169</v>
      </c>
      <c r="E912" s="499">
        <v>760.4</v>
      </c>
      <c r="F912" s="500">
        <f t="shared" si="218"/>
        <v>941.68</v>
      </c>
      <c r="G912" s="527"/>
      <c r="H912" s="518"/>
      <c r="I912" s="517">
        <f t="shared" si="248"/>
        <v>0</v>
      </c>
      <c r="J912" s="517">
        <f t="shared" si="249"/>
        <v>0</v>
      </c>
      <c r="K912" s="504"/>
      <c r="L912" s="518">
        <f t="shared" si="253"/>
        <v>0</v>
      </c>
      <c r="M912" s="518">
        <f t="shared" si="253"/>
        <v>0</v>
      </c>
      <c r="N912" s="519">
        <f t="shared" si="250"/>
        <v>0</v>
      </c>
      <c r="O912" s="519">
        <f t="shared" si="251"/>
        <v>0</v>
      </c>
      <c r="P912" s="506"/>
      <c r="Q912" s="494"/>
      <c r="R912" s="412" t="str">
        <f t="shared" si="252"/>
        <v/>
      </c>
      <c r="S912" s="412" t="str">
        <f t="shared" si="236"/>
        <v/>
      </c>
      <c r="T912" s="427"/>
      <c r="U912" s="429"/>
      <c r="W912" s="6">
        <f>VLOOKUP(A912,'[3]Cartilha Global'!$A:$A,1,FALSE)</f>
        <v>99255</v>
      </c>
    </row>
    <row r="913" spans="1:23" ht="23.25" hidden="1" thickBot="1" x14ac:dyDescent="0.25">
      <c r="A913" s="522">
        <v>99257</v>
      </c>
      <c r="B913" s="512" t="s">
        <v>3144</v>
      </c>
      <c r="C913" s="513" t="s">
        <v>5530</v>
      </c>
      <c r="D913" s="498" t="s">
        <v>169</v>
      </c>
      <c r="E913" s="499">
        <v>888.53</v>
      </c>
      <c r="F913" s="500">
        <f t="shared" ref="F913:F917" si="254">IF(E913=0,0,ROUND(E913*(1+E$13)*(1-E$14),2))</f>
        <v>1100.3599999999999</v>
      </c>
      <c r="G913" s="527"/>
      <c r="H913" s="518"/>
      <c r="I913" s="517">
        <f t="shared" si="248"/>
        <v>0</v>
      </c>
      <c r="J913" s="517">
        <f t="shared" si="249"/>
        <v>0</v>
      </c>
      <c r="K913" s="504"/>
      <c r="L913" s="518">
        <f t="shared" si="253"/>
        <v>0</v>
      </c>
      <c r="M913" s="518">
        <f t="shared" si="253"/>
        <v>0</v>
      </c>
      <c r="N913" s="519">
        <f t="shared" si="250"/>
        <v>0</v>
      </c>
      <c r="O913" s="519">
        <f t="shared" si="251"/>
        <v>0</v>
      </c>
      <c r="P913" s="506"/>
      <c r="Q913" s="494"/>
      <c r="R913" s="412" t="str">
        <f t="shared" si="252"/>
        <v/>
      </c>
      <c r="S913" s="412" t="str">
        <f t="shared" si="236"/>
        <v/>
      </c>
      <c r="T913" s="427"/>
      <c r="U913" s="429"/>
      <c r="W913" s="6">
        <f>VLOOKUP(A913,'[3]Cartilha Global'!$A:$A,1,FALSE)</f>
        <v>99257</v>
      </c>
    </row>
    <row r="914" spans="1:23" ht="23.25" hidden="1" thickBot="1" x14ac:dyDescent="0.25">
      <c r="A914" s="522">
        <v>99258</v>
      </c>
      <c r="B914" s="512" t="s">
        <v>3144</v>
      </c>
      <c r="C914" s="513" t="s">
        <v>5531</v>
      </c>
      <c r="D914" s="498" t="s">
        <v>169</v>
      </c>
      <c r="E914" s="499">
        <v>221.83</v>
      </c>
      <c r="F914" s="500">
        <f t="shared" si="254"/>
        <v>274.70999999999998</v>
      </c>
      <c r="G914" s="527"/>
      <c r="H914" s="518"/>
      <c r="I914" s="517">
        <f t="shared" si="248"/>
        <v>0</v>
      </c>
      <c r="J914" s="517">
        <f t="shared" si="249"/>
        <v>0</v>
      </c>
      <c r="K914" s="504"/>
      <c r="L914" s="518">
        <f t="shared" si="253"/>
        <v>0</v>
      </c>
      <c r="M914" s="518">
        <f t="shared" si="253"/>
        <v>0</v>
      </c>
      <c r="N914" s="519">
        <f t="shared" si="250"/>
        <v>0</v>
      </c>
      <c r="O914" s="519">
        <f t="shared" si="251"/>
        <v>0</v>
      </c>
      <c r="P914" s="506"/>
      <c r="Q914" s="494"/>
      <c r="R914" s="412" t="str">
        <f t="shared" si="252"/>
        <v/>
      </c>
      <c r="S914" s="412" t="str">
        <f t="shared" si="236"/>
        <v/>
      </c>
      <c r="T914" s="427"/>
      <c r="U914" s="429"/>
      <c r="W914" s="6">
        <f>VLOOKUP(A914,'[3]Cartilha Global'!$A:$A,1,FALSE)</f>
        <v>99258</v>
      </c>
    </row>
    <row r="915" spans="1:23" ht="23.25" hidden="1" thickBot="1" x14ac:dyDescent="0.25">
      <c r="A915" s="522">
        <v>99260</v>
      </c>
      <c r="B915" s="512" t="s">
        <v>3144</v>
      </c>
      <c r="C915" s="513" t="s">
        <v>5532</v>
      </c>
      <c r="D915" s="498" t="s">
        <v>169</v>
      </c>
      <c r="E915" s="499">
        <v>407.25</v>
      </c>
      <c r="F915" s="500">
        <f t="shared" si="254"/>
        <v>504.34</v>
      </c>
      <c r="G915" s="527"/>
      <c r="H915" s="518"/>
      <c r="I915" s="517">
        <f t="shared" si="248"/>
        <v>0</v>
      </c>
      <c r="J915" s="517">
        <f t="shared" si="249"/>
        <v>0</v>
      </c>
      <c r="K915" s="504"/>
      <c r="L915" s="518">
        <f t="shared" si="253"/>
        <v>0</v>
      </c>
      <c r="M915" s="518">
        <f t="shared" si="253"/>
        <v>0</v>
      </c>
      <c r="N915" s="519">
        <f t="shared" si="250"/>
        <v>0</v>
      </c>
      <c r="O915" s="519">
        <f t="shared" si="251"/>
        <v>0</v>
      </c>
      <c r="P915" s="506"/>
      <c r="Q915" s="494"/>
      <c r="R915" s="412" t="str">
        <f t="shared" si="252"/>
        <v/>
      </c>
      <c r="S915" s="412" t="str">
        <f t="shared" si="236"/>
        <v/>
      </c>
      <c r="T915" s="427"/>
      <c r="U915" s="429"/>
      <c r="W915" s="6">
        <f>VLOOKUP(A915,'[3]Cartilha Global'!$A:$A,1,FALSE)</f>
        <v>99260</v>
      </c>
    </row>
    <row r="916" spans="1:23" ht="23.25" hidden="1" thickBot="1" x14ac:dyDescent="0.25">
      <c r="A916" s="522">
        <v>99262</v>
      </c>
      <c r="B916" s="512" t="s">
        <v>3144</v>
      </c>
      <c r="C916" s="513" t="s">
        <v>5533</v>
      </c>
      <c r="D916" s="498" t="s">
        <v>169</v>
      </c>
      <c r="E916" s="499">
        <v>581.07000000000005</v>
      </c>
      <c r="F916" s="500">
        <f t="shared" si="254"/>
        <v>719.6</v>
      </c>
      <c r="G916" s="527"/>
      <c r="H916" s="518"/>
      <c r="I916" s="517">
        <f t="shared" si="248"/>
        <v>0</v>
      </c>
      <c r="J916" s="517">
        <f t="shared" si="249"/>
        <v>0</v>
      </c>
      <c r="K916" s="504"/>
      <c r="L916" s="518">
        <f t="shared" si="253"/>
        <v>0</v>
      </c>
      <c r="M916" s="518">
        <f t="shared" si="253"/>
        <v>0</v>
      </c>
      <c r="N916" s="519">
        <f t="shared" si="250"/>
        <v>0</v>
      </c>
      <c r="O916" s="519">
        <f t="shared" si="251"/>
        <v>0</v>
      </c>
      <c r="P916" s="506"/>
      <c r="Q916" s="494"/>
      <c r="R916" s="412" t="str">
        <f t="shared" si="252"/>
        <v/>
      </c>
      <c r="S916" s="412" t="str">
        <f t="shared" si="236"/>
        <v/>
      </c>
      <c r="T916" s="427"/>
      <c r="U916" s="429"/>
      <c r="W916" s="6">
        <f>VLOOKUP(A916,'[3]Cartilha Global'!$A:$A,1,FALSE)</f>
        <v>99262</v>
      </c>
    </row>
    <row r="917" spans="1:23" ht="23.25" hidden="1" thickBot="1" x14ac:dyDescent="0.25">
      <c r="A917" s="522">
        <v>99264</v>
      </c>
      <c r="B917" s="512" t="s">
        <v>3144</v>
      </c>
      <c r="C917" s="513" t="s">
        <v>5534</v>
      </c>
      <c r="D917" s="498" t="s">
        <v>169</v>
      </c>
      <c r="E917" s="499">
        <v>676.33</v>
      </c>
      <c r="F917" s="500">
        <f t="shared" si="254"/>
        <v>837.57</v>
      </c>
      <c r="G917" s="527"/>
      <c r="H917" s="518"/>
      <c r="I917" s="517">
        <f t="shared" si="248"/>
        <v>0</v>
      </c>
      <c r="J917" s="517">
        <f t="shared" si="249"/>
        <v>0</v>
      </c>
      <c r="K917" s="504"/>
      <c r="L917" s="518">
        <f t="shared" si="253"/>
        <v>0</v>
      </c>
      <c r="M917" s="518">
        <f t="shared" si="253"/>
        <v>0</v>
      </c>
      <c r="N917" s="519">
        <f t="shared" si="250"/>
        <v>0</v>
      </c>
      <c r="O917" s="519">
        <f t="shared" si="251"/>
        <v>0</v>
      </c>
      <c r="P917" s="506"/>
      <c r="Q917" s="494"/>
      <c r="R917" s="412" t="str">
        <f t="shared" si="252"/>
        <v/>
      </c>
      <c r="S917" s="412" t="str">
        <f t="shared" si="236"/>
        <v/>
      </c>
      <c r="T917" s="427"/>
      <c r="U917" s="429"/>
      <c r="W917" s="6">
        <f>VLOOKUP(A917,'[3]Cartilha Global'!$A:$A,1,FALSE)</f>
        <v>99264</v>
      </c>
    </row>
    <row r="918" spans="1:23" ht="12" hidden="1" thickBot="1" x14ac:dyDescent="0.25">
      <c r="A918" s="522" t="s">
        <v>2041</v>
      </c>
      <c r="B918" s="512"/>
      <c r="C918" s="513" t="s">
        <v>42</v>
      </c>
      <c r="D918" s="498">
        <v>0</v>
      </c>
      <c r="E918" s="499"/>
      <c r="F918" s="500">
        <f t="shared" ref="F918:F973" si="255">IF(E918=0,0,ROUND(E918*(1+E$13)*(1-E$14),2))</f>
        <v>0</v>
      </c>
      <c r="G918" s="556"/>
      <c r="H918" s="556"/>
      <c r="I918" s="557"/>
      <c r="J918" s="558"/>
      <c r="K918" s="504"/>
      <c r="L918" s="556"/>
      <c r="M918" s="556"/>
      <c r="N918" s="557"/>
      <c r="O918" s="558"/>
      <c r="P918" s="506"/>
      <c r="Q918" s="494" t="str">
        <f>IF(OR(SUM(J918)&gt;0,SUM(O918)&gt;0),"xx","")</f>
        <v/>
      </c>
      <c r="R918" s="412" t="str">
        <f t="shared" si="252"/>
        <v/>
      </c>
      <c r="S918" s="412" t="str">
        <f t="shared" si="236"/>
        <v/>
      </c>
      <c r="T918" s="427"/>
      <c r="U918" s="429"/>
      <c r="W918" s="6" t="str">
        <f>VLOOKUP(A918,'[3]Cartilha Global'!$A:$A,1,FALSE)</f>
        <v>2.4.5</v>
      </c>
    </row>
    <row r="919" spans="1:23" ht="12" hidden="1" thickBot="1" x14ac:dyDescent="0.25">
      <c r="A919" s="522" t="s">
        <v>2042</v>
      </c>
      <c r="B919" s="512"/>
      <c r="C919" s="513" t="s">
        <v>87</v>
      </c>
      <c r="D919" s="498">
        <v>0</v>
      </c>
      <c r="E919" s="499"/>
      <c r="F919" s="500">
        <f t="shared" si="255"/>
        <v>0</v>
      </c>
      <c r="G919" s="556"/>
      <c r="H919" s="556"/>
      <c r="I919" s="557"/>
      <c r="J919" s="558"/>
      <c r="K919" s="504"/>
      <c r="L919" s="556"/>
      <c r="M919" s="556"/>
      <c r="N919" s="557"/>
      <c r="O919" s="558"/>
      <c r="P919" s="506"/>
      <c r="Q919" s="494" t="str">
        <f>IF(OR(SUM(J920:J923)&gt;0,SUM(O920:O923)&gt;0),"xx","")</f>
        <v/>
      </c>
      <c r="R919" s="412" t="str">
        <f t="shared" si="252"/>
        <v/>
      </c>
      <c r="S919" s="412" t="str">
        <f t="shared" si="236"/>
        <v/>
      </c>
      <c r="T919" s="427"/>
      <c r="U919" s="429"/>
      <c r="W919" s="6" t="str">
        <f>VLOOKUP(A919,'[3]Cartilha Global'!$A:$A,1,FALSE)</f>
        <v>2.4.6</v>
      </c>
    </row>
    <row r="920" spans="1:23" ht="23.25" hidden="1" thickBot="1" x14ac:dyDescent="0.25">
      <c r="A920" s="522">
        <v>89482</v>
      </c>
      <c r="B920" s="512" t="s">
        <v>3144</v>
      </c>
      <c r="C920" s="513" t="s">
        <v>1632</v>
      </c>
      <c r="D920" s="498" t="s">
        <v>169</v>
      </c>
      <c r="E920" s="499">
        <v>32.1</v>
      </c>
      <c r="F920" s="500">
        <f t="shared" si="255"/>
        <v>39.75</v>
      </c>
      <c r="G920" s="527"/>
      <c r="H920" s="518"/>
      <c r="I920" s="517">
        <f>IF(ISBLANK(E920),0,ROUND(F920*G920,2))</f>
        <v>0</v>
      </c>
      <c r="J920" s="517">
        <f>IF(ISBLANK(G920),0,ROUND(G920*H920,2))</f>
        <v>0</v>
      </c>
      <c r="K920" s="504"/>
      <c r="L920" s="518">
        <f t="shared" ref="L920:M923" si="256">G920</f>
        <v>0</v>
      </c>
      <c r="M920" s="518">
        <f t="shared" si="256"/>
        <v>0</v>
      </c>
      <c r="N920" s="519">
        <f>IF(ISBLANK(E920),0,ROUND(F920*L920,2))</f>
        <v>0</v>
      </c>
      <c r="O920" s="519">
        <f>IF(ISBLANK(L920),0,ROUND(L920*M920,2))</f>
        <v>0</v>
      </c>
      <c r="P920" s="506"/>
      <c r="Q920" s="520"/>
      <c r="R920" s="412" t="str">
        <f t="shared" si="252"/>
        <v/>
      </c>
      <c r="S920" s="412" t="str">
        <f t="shared" si="236"/>
        <v/>
      </c>
      <c r="T920" s="427"/>
      <c r="U920" s="429"/>
      <c r="W920" s="6">
        <f>VLOOKUP(A920,'[3]Cartilha Global'!$A:$A,1,FALSE)</f>
        <v>89482</v>
      </c>
    </row>
    <row r="921" spans="1:23" ht="23.25" hidden="1" thickBot="1" x14ac:dyDescent="0.25">
      <c r="A921" s="522">
        <v>89491</v>
      </c>
      <c r="B921" s="512" t="s">
        <v>3144</v>
      </c>
      <c r="C921" s="513" t="s">
        <v>1633</v>
      </c>
      <c r="D921" s="498" t="s">
        <v>169</v>
      </c>
      <c r="E921" s="499">
        <v>73.150000000000006</v>
      </c>
      <c r="F921" s="500">
        <f t="shared" si="255"/>
        <v>90.59</v>
      </c>
      <c r="G921" s="527"/>
      <c r="H921" s="518"/>
      <c r="I921" s="517">
        <f>IF(ISBLANK(E921),0,ROUND(F921*G921,2))</f>
        <v>0</v>
      </c>
      <c r="J921" s="517">
        <f>IF(ISBLANK(G921),0,ROUND(G921*H921,2))</f>
        <v>0</v>
      </c>
      <c r="K921" s="504"/>
      <c r="L921" s="518">
        <f t="shared" si="256"/>
        <v>0</v>
      </c>
      <c r="M921" s="518">
        <f t="shared" si="256"/>
        <v>0</v>
      </c>
      <c r="N921" s="519">
        <f>IF(ISBLANK(E921),0,ROUND(F921*L921,2))</f>
        <v>0</v>
      </c>
      <c r="O921" s="519">
        <f>IF(ISBLANK(L921),0,ROUND(L921*M921,2))</f>
        <v>0</v>
      </c>
      <c r="P921" s="506"/>
      <c r="Q921" s="520"/>
      <c r="R921" s="412" t="str">
        <f t="shared" si="252"/>
        <v/>
      </c>
      <c r="S921" s="412" t="str">
        <f t="shared" ref="S921:S981" si="257">IF(Q921="X","x",IF(Q921="xx","x",IF(OR(J921&gt;0,O921&gt;0),"x","")))</f>
        <v/>
      </c>
      <c r="T921" s="427"/>
      <c r="U921" s="429"/>
      <c r="W921" s="6">
        <f>VLOOKUP(A921,'[3]Cartilha Global'!$A:$A,1,FALSE)</f>
        <v>89491</v>
      </c>
    </row>
    <row r="922" spans="1:23" ht="23.25" hidden="1" thickBot="1" x14ac:dyDescent="0.25">
      <c r="A922" s="522">
        <v>89707</v>
      </c>
      <c r="B922" s="512" t="s">
        <v>3144</v>
      </c>
      <c r="C922" s="513" t="s">
        <v>1634</v>
      </c>
      <c r="D922" s="498" t="s">
        <v>169</v>
      </c>
      <c r="E922" s="499">
        <v>37.479999999999997</v>
      </c>
      <c r="F922" s="500">
        <f t="shared" si="255"/>
        <v>46.42</v>
      </c>
      <c r="G922" s="527"/>
      <c r="H922" s="518"/>
      <c r="I922" s="517">
        <f>IF(ISBLANK(E922),0,ROUND(F922*G922,2))</f>
        <v>0</v>
      </c>
      <c r="J922" s="517">
        <f>IF(ISBLANK(G922),0,ROUND(G922*H922,2))</f>
        <v>0</v>
      </c>
      <c r="K922" s="504"/>
      <c r="L922" s="518">
        <f t="shared" si="256"/>
        <v>0</v>
      </c>
      <c r="M922" s="518">
        <f t="shared" si="256"/>
        <v>0</v>
      </c>
      <c r="N922" s="519">
        <f>IF(ISBLANK(E922),0,ROUND(F922*L922,2))</f>
        <v>0</v>
      </c>
      <c r="O922" s="519">
        <f>IF(ISBLANK(L922),0,ROUND(L922*M922,2))</f>
        <v>0</v>
      </c>
      <c r="P922" s="506"/>
      <c r="Q922" s="520"/>
      <c r="R922" s="412" t="str">
        <f t="shared" si="252"/>
        <v/>
      </c>
      <c r="S922" s="412" t="str">
        <f t="shared" si="257"/>
        <v/>
      </c>
      <c r="T922" s="427"/>
      <c r="U922" s="429"/>
      <c r="W922" s="6">
        <f>VLOOKUP(A922,'[3]Cartilha Global'!$A:$A,1,FALSE)</f>
        <v>89707</v>
      </c>
    </row>
    <row r="923" spans="1:23" ht="23.25" hidden="1" thickBot="1" x14ac:dyDescent="0.25">
      <c r="A923" s="522">
        <v>89708</v>
      </c>
      <c r="B923" s="512" t="s">
        <v>3144</v>
      </c>
      <c r="C923" s="513" t="s">
        <v>1635</v>
      </c>
      <c r="D923" s="498" t="s">
        <v>169</v>
      </c>
      <c r="E923" s="499">
        <v>81.58</v>
      </c>
      <c r="F923" s="500">
        <f t="shared" si="255"/>
        <v>101.03</v>
      </c>
      <c r="G923" s="527"/>
      <c r="H923" s="518"/>
      <c r="I923" s="517">
        <f>IF(ISBLANK(E923),0,ROUND(F923*G923,2))</f>
        <v>0</v>
      </c>
      <c r="J923" s="517">
        <f>IF(ISBLANK(G923),0,ROUND(G923*H923,2))</f>
        <v>0</v>
      </c>
      <c r="K923" s="504"/>
      <c r="L923" s="518">
        <f t="shared" si="256"/>
        <v>0</v>
      </c>
      <c r="M923" s="518">
        <f t="shared" si="256"/>
        <v>0</v>
      </c>
      <c r="N923" s="519">
        <f>IF(ISBLANK(E923),0,ROUND(F923*L923,2))</f>
        <v>0</v>
      </c>
      <c r="O923" s="519">
        <f>IF(ISBLANK(L923),0,ROUND(L923*M923,2))</f>
        <v>0</v>
      </c>
      <c r="P923" s="506"/>
      <c r="Q923" s="520"/>
      <c r="R923" s="412" t="str">
        <f t="shared" si="252"/>
        <v/>
      </c>
      <c r="S923" s="412" t="str">
        <f t="shared" si="257"/>
        <v/>
      </c>
      <c r="T923" s="427"/>
      <c r="U923" s="429"/>
      <c r="W923" s="6">
        <f>VLOOKUP(A923,'[3]Cartilha Global'!$A:$A,1,FALSE)</f>
        <v>89708</v>
      </c>
    </row>
    <row r="924" spans="1:23" ht="12" hidden="1" thickBot="1" x14ac:dyDescent="0.25">
      <c r="A924" s="522" t="s">
        <v>2043</v>
      </c>
      <c r="B924" s="512"/>
      <c r="C924" s="513" t="s">
        <v>88</v>
      </c>
      <c r="D924" s="498">
        <v>0</v>
      </c>
      <c r="E924" s="499"/>
      <c r="F924" s="500">
        <f t="shared" si="255"/>
        <v>0</v>
      </c>
      <c r="G924" s="556"/>
      <c r="H924" s="556"/>
      <c r="I924" s="557"/>
      <c r="J924" s="558"/>
      <c r="K924" s="504"/>
      <c r="L924" s="556"/>
      <c r="M924" s="556"/>
      <c r="N924" s="559"/>
      <c r="O924" s="560"/>
      <c r="P924" s="561"/>
      <c r="Q924" s="494" t="str">
        <f>IF(OR(SUM(J925:J928)&gt;0,SUM(O925:O928)&gt;0),"xx","")</f>
        <v/>
      </c>
      <c r="R924" s="412" t="str">
        <f t="shared" si="252"/>
        <v/>
      </c>
      <c r="S924" s="412" t="str">
        <f t="shared" si="257"/>
        <v/>
      </c>
      <c r="T924" s="427"/>
      <c r="U924" s="429"/>
      <c r="W924" s="6" t="str">
        <f>VLOOKUP(A924,'[3]Cartilha Global'!$A:$A,1,FALSE)</f>
        <v xml:space="preserve">2.4.7 </v>
      </c>
    </row>
    <row r="925" spans="1:23" ht="23.25" hidden="1" thickBot="1" x14ac:dyDescent="0.25">
      <c r="A925" s="522">
        <v>89495</v>
      </c>
      <c r="B925" s="512" t="s">
        <v>3144</v>
      </c>
      <c r="C925" s="513" t="s">
        <v>1636</v>
      </c>
      <c r="D925" s="498" t="s">
        <v>169</v>
      </c>
      <c r="E925" s="499">
        <v>12.61</v>
      </c>
      <c r="F925" s="500">
        <f t="shared" si="255"/>
        <v>15.62</v>
      </c>
      <c r="G925" s="527"/>
      <c r="H925" s="518"/>
      <c r="I925" s="517">
        <f>IF(ISBLANK(E925),0,ROUND(F925*G925,2))</f>
        <v>0</v>
      </c>
      <c r="J925" s="517">
        <f>IF(ISBLANK(G925),0,ROUND(G925*H925,2))</f>
        <v>0</v>
      </c>
      <c r="K925" s="504"/>
      <c r="L925" s="518">
        <f t="shared" ref="L925:M928" si="258">G925</f>
        <v>0</v>
      </c>
      <c r="M925" s="518">
        <f t="shared" si="258"/>
        <v>0</v>
      </c>
      <c r="N925" s="519">
        <f>IF(ISBLANK(E925),0,ROUND(F925*L925,2))</f>
        <v>0</v>
      </c>
      <c r="O925" s="519">
        <f>IF(ISBLANK(L925),0,ROUND(L925*M925,2))</f>
        <v>0</v>
      </c>
      <c r="P925" s="506"/>
      <c r="Q925" s="520"/>
      <c r="R925" s="412" t="str">
        <f t="shared" si="252"/>
        <v/>
      </c>
      <c r="S925" s="412" t="str">
        <f t="shared" si="257"/>
        <v/>
      </c>
      <c r="T925" s="427"/>
      <c r="U925" s="429"/>
      <c r="W925" s="6">
        <f>VLOOKUP(A925,'[3]Cartilha Global'!$A:$A,1,FALSE)</f>
        <v>89495</v>
      </c>
    </row>
    <row r="926" spans="1:23" ht="23.25" hidden="1" thickBot="1" x14ac:dyDescent="0.25">
      <c r="A926" s="522">
        <v>89709</v>
      </c>
      <c r="B926" s="512" t="s">
        <v>3144</v>
      </c>
      <c r="C926" s="513" t="s">
        <v>1637</v>
      </c>
      <c r="D926" s="498" t="s">
        <v>169</v>
      </c>
      <c r="E926" s="499">
        <v>14.38</v>
      </c>
      <c r="F926" s="500">
        <f t="shared" si="255"/>
        <v>17.809999999999999</v>
      </c>
      <c r="G926" s="527"/>
      <c r="H926" s="518"/>
      <c r="I926" s="517">
        <f>IF(ISBLANK(E926),0,ROUND(F926*G926,2))</f>
        <v>0</v>
      </c>
      <c r="J926" s="517">
        <f>IF(ISBLANK(G926),0,ROUND(G926*H926,2))</f>
        <v>0</v>
      </c>
      <c r="K926" s="504"/>
      <c r="L926" s="518">
        <f t="shared" si="258"/>
        <v>0</v>
      </c>
      <c r="M926" s="518">
        <f t="shared" si="258"/>
        <v>0</v>
      </c>
      <c r="N926" s="519">
        <f>IF(ISBLANK(E926),0,ROUND(F926*L926,2))</f>
        <v>0</v>
      </c>
      <c r="O926" s="519">
        <f>IF(ISBLANK(L926),0,ROUND(L926*M926,2))</f>
        <v>0</v>
      </c>
      <c r="P926" s="506"/>
      <c r="Q926" s="520"/>
      <c r="R926" s="412" t="str">
        <f t="shared" si="252"/>
        <v/>
      </c>
      <c r="S926" s="412" t="str">
        <f t="shared" si="257"/>
        <v/>
      </c>
      <c r="T926" s="427"/>
      <c r="U926" s="429"/>
      <c r="W926" s="6">
        <f>VLOOKUP(A926,'[3]Cartilha Global'!$A:$A,1,FALSE)</f>
        <v>89709</v>
      </c>
    </row>
    <row r="927" spans="1:23" ht="23.25" hidden="1" thickBot="1" x14ac:dyDescent="0.25">
      <c r="A927" s="522">
        <v>89710</v>
      </c>
      <c r="B927" s="512" t="s">
        <v>3144</v>
      </c>
      <c r="C927" s="513" t="s">
        <v>1638</v>
      </c>
      <c r="D927" s="498" t="s">
        <v>169</v>
      </c>
      <c r="E927" s="499">
        <v>12.27</v>
      </c>
      <c r="F927" s="500">
        <f t="shared" si="255"/>
        <v>15.2</v>
      </c>
      <c r="G927" s="527"/>
      <c r="H927" s="518"/>
      <c r="I927" s="517">
        <f>IF(ISBLANK(E927),0,ROUND(F927*G927,2))</f>
        <v>0</v>
      </c>
      <c r="J927" s="517">
        <f>IF(ISBLANK(G927),0,ROUND(G927*H927,2))</f>
        <v>0</v>
      </c>
      <c r="K927" s="504"/>
      <c r="L927" s="518">
        <f t="shared" si="258"/>
        <v>0</v>
      </c>
      <c r="M927" s="518">
        <f t="shared" si="258"/>
        <v>0</v>
      </c>
      <c r="N927" s="519">
        <f>IF(ISBLANK(E927),0,ROUND(F927*L927,2))</f>
        <v>0</v>
      </c>
      <c r="O927" s="519">
        <f>IF(ISBLANK(L927),0,ROUND(L927*M927,2))</f>
        <v>0</v>
      </c>
      <c r="P927" s="506"/>
      <c r="Q927" s="520"/>
      <c r="R927" s="412" t="str">
        <f t="shared" si="252"/>
        <v/>
      </c>
      <c r="S927" s="412" t="str">
        <f t="shared" si="257"/>
        <v/>
      </c>
      <c r="T927" s="427"/>
      <c r="U927" s="429"/>
      <c r="W927" s="6">
        <f>VLOOKUP(A927,'[3]Cartilha Global'!$A:$A,1,FALSE)</f>
        <v>89710</v>
      </c>
    </row>
    <row r="928" spans="1:23" ht="23.25" hidden="1" thickBot="1" x14ac:dyDescent="0.25">
      <c r="A928" s="522">
        <v>86902</v>
      </c>
      <c r="B928" s="512" t="s">
        <v>3144</v>
      </c>
      <c r="C928" s="513" t="s">
        <v>4081</v>
      </c>
      <c r="D928" s="498" t="s">
        <v>169</v>
      </c>
      <c r="E928" s="499">
        <v>300.89999999999998</v>
      </c>
      <c r="F928" s="500">
        <f t="shared" si="255"/>
        <v>372.63</v>
      </c>
      <c r="G928" s="527"/>
      <c r="H928" s="518"/>
      <c r="I928" s="517">
        <f>IF(ISBLANK(E928),0,ROUND(F928*G928,2))</f>
        <v>0</v>
      </c>
      <c r="J928" s="517">
        <f>IF(ISBLANK(G928),0,ROUND(G928*H928,2))</f>
        <v>0</v>
      </c>
      <c r="K928" s="504"/>
      <c r="L928" s="518">
        <f t="shared" si="258"/>
        <v>0</v>
      </c>
      <c r="M928" s="518">
        <f t="shared" si="258"/>
        <v>0</v>
      </c>
      <c r="N928" s="519">
        <f>IF(ISBLANK(E928),0,ROUND(F928*L928,2))</f>
        <v>0</v>
      </c>
      <c r="O928" s="519">
        <f>IF(ISBLANK(L928),0,ROUND(L928*M928,2))</f>
        <v>0</v>
      </c>
      <c r="P928" s="506"/>
      <c r="Q928" s="520"/>
      <c r="R928" s="412" t="str">
        <f t="shared" si="252"/>
        <v/>
      </c>
      <c r="S928" s="412" t="str">
        <f t="shared" si="257"/>
        <v/>
      </c>
      <c r="T928" s="427"/>
      <c r="U928" s="429"/>
      <c r="W928" s="6">
        <f>VLOOKUP(A928,'[3]Cartilha Global'!$A:$A,1,FALSE)</f>
        <v>86902</v>
      </c>
    </row>
    <row r="929" spans="1:23" ht="12" hidden="1" thickBot="1" x14ac:dyDescent="0.25">
      <c r="A929" s="522" t="s">
        <v>2044</v>
      </c>
      <c r="B929" s="512"/>
      <c r="C929" s="513" t="s">
        <v>89</v>
      </c>
      <c r="D929" s="498">
        <v>0</v>
      </c>
      <c r="E929" s="499"/>
      <c r="F929" s="500">
        <f t="shared" si="255"/>
        <v>0</v>
      </c>
      <c r="G929" s="556"/>
      <c r="H929" s="556"/>
      <c r="I929" s="557"/>
      <c r="J929" s="558"/>
      <c r="K929" s="504"/>
      <c r="L929" s="556"/>
      <c r="M929" s="556"/>
      <c r="N929" s="557"/>
      <c r="O929" s="558"/>
      <c r="P929" s="506"/>
      <c r="Q929" s="494" t="str">
        <f>IF(OR(SUM(J930:J932)&gt;0,SUM(O930:O932)&gt;0),"xx","")</f>
        <v/>
      </c>
      <c r="R929" s="412" t="str">
        <f t="shared" si="252"/>
        <v/>
      </c>
      <c r="S929" s="412" t="str">
        <f t="shared" si="257"/>
        <v/>
      </c>
      <c r="T929" s="427"/>
      <c r="U929" s="429"/>
      <c r="W929" s="6" t="str">
        <f>VLOOKUP(A929,'[3]Cartilha Global'!$A:$A,1,FALSE)</f>
        <v>2.4.8</v>
      </c>
    </row>
    <row r="930" spans="1:23" ht="23.25" hidden="1" thickBot="1" x14ac:dyDescent="0.25">
      <c r="A930" s="522" t="s">
        <v>2286</v>
      </c>
      <c r="B930" s="512" t="s">
        <v>7177</v>
      </c>
      <c r="C930" s="513" t="s">
        <v>7178</v>
      </c>
      <c r="D930" s="498" t="s">
        <v>169</v>
      </c>
      <c r="E930" s="499">
        <v>276.13</v>
      </c>
      <c r="F930" s="500">
        <f t="shared" si="255"/>
        <v>341.96</v>
      </c>
      <c r="G930" s="527"/>
      <c r="H930" s="518"/>
      <c r="I930" s="517">
        <f t="shared" ref="I930:I932" si="259">IF(ISBLANK(E930),0,ROUND(F930*G930,2))</f>
        <v>0</v>
      </c>
      <c r="J930" s="517">
        <f t="shared" ref="J930:J932" si="260">IF(ISBLANK(G930),0,ROUND(G930*H930,2))</f>
        <v>0</v>
      </c>
      <c r="K930" s="504"/>
      <c r="L930" s="518">
        <f t="shared" ref="L930:M932" si="261">G930</f>
        <v>0</v>
      </c>
      <c r="M930" s="518">
        <f t="shared" si="261"/>
        <v>0</v>
      </c>
      <c r="N930" s="519">
        <f t="shared" ref="N930:N932" si="262">IF(ISBLANK(E930),0,ROUND(F930*L930,2))</f>
        <v>0</v>
      </c>
      <c r="O930" s="519">
        <f t="shared" ref="O930:O932" si="263">IF(ISBLANK(L930),0,ROUND(L930*M930,2))</f>
        <v>0</v>
      </c>
      <c r="P930" s="506"/>
      <c r="Q930" s="520"/>
      <c r="R930" s="412" t="str">
        <f t="shared" si="252"/>
        <v/>
      </c>
      <c r="S930" s="412" t="str">
        <f t="shared" si="257"/>
        <v/>
      </c>
      <c r="T930" s="427"/>
      <c r="U930" s="429"/>
      <c r="W930" s="6" t="str">
        <f>VLOOKUP(A930,'[3]Cartilha Global'!$A:$A,1,FALSE)</f>
        <v>30.107.000050.SER</v>
      </c>
    </row>
    <row r="931" spans="1:23" ht="23.25" hidden="1" thickBot="1" x14ac:dyDescent="0.25">
      <c r="A931" s="522" t="s">
        <v>2287</v>
      </c>
      <c r="B931" s="512" t="s">
        <v>7177</v>
      </c>
      <c r="C931" s="513" t="s">
        <v>7179</v>
      </c>
      <c r="D931" s="498" t="s">
        <v>169</v>
      </c>
      <c r="E931" s="499">
        <v>430.64</v>
      </c>
      <c r="F931" s="500">
        <f t="shared" si="255"/>
        <v>533.29999999999995</v>
      </c>
      <c r="G931" s="527"/>
      <c r="H931" s="518"/>
      <c r="I931" s="517">
        <f t="shared" si="259"/>
        <v>0</v>
      </c>
      <c r="J931" s="517">
        <f t="shared" si="260"/>
        <v>0</v>
      </c>
      <c r="K931" s="504"/>
      <c r="L931" s="518">
        <f t="shared" si="261"/>
        <v>0</v>
      </c>
      <c r="M931" s="518">
        <f t="shared" si="261"/>
        <v>0</v>
      </c>
      <c r="N931" s="519">
        <f t="shared" si="262"/>
        <v>0</v>
      </c>
      <c r="O931" s="519">
        <f t="shared" si="263"/>
        <v>0</v>
      </c>
      <c r="P931" s="506"/>
      <c r="Q931" s="520"/>
      <c r="R931" s="412" t="str">
        <f t="shared" si="252"/>
        <v/>
      </c>
      <c r="S931" s="412" t="str">
        <f t="shared" si="257"/>
        <v/>
      </c>
      <c r="T931" s="427"/>
      <c r="U931" s="429"/>
      <c r="W931" s="6" t="str">
        <f>VLOOKUP(A931,'[3]Cartilha Global'!$A:$A,1,FALSE)</f>
        <v>30.107.000055.SER</v>
      </c>
    </row>
    <row r="932" spans="1:23" ht="23.25" hidden="1" thickBot="1" x14ac:dyDescent="0.25">
      <c r="A932" s="522" t="s">
        <v>2288</v>
      </c>
      <c r="B932" s="512" t="s">
        <v>7177</v>
      </c>
      <c r="C932" s="513" t="s">
        <v>7180</v>
      </c>
      <c r="D932" s="498" t="s">
        <v>169</v>
      </c>
      <c r="E932" s="499">
        <v>604.96</v>
      </c>
      <c r="F932" s="500">
        <f t="shared" si="255"/>
        <v>749.18</v>
      </c>
      <c r="G932" s="527"/>
      <c r="H932" s="518"/>
      <c r="I932" s="517">
        <f t="shared" si="259"/>
        <v>0</v>
      </c>
      <c r="J932" s="517">
        <f t="shared" si="260"/>
        <v>0</v>
      </c>
      <c r="K932" s="504"/>
      <c r="L932" s="518">
        <f t="shared" si="261"/>
        <v>0</v>
      </c>
      <c r="M932" s="518">
        <f t="shared" si="261"/>
        <v>0</v>
      </c>
      <c r="N932" s="519">
        <f t="shared" si="262"/>
        <v>0</v>
      </c>
      <c r="O932" s="519">
        <f t="shared" si="263"/>
        <v>0</v>
      </c>
      <c r="P932" s="506"/>
      <c r="Q932" s="520"/>
      <c r="R932" s="412" t="str">
        <f t="shared" si="252"/>
        <v/>
      </c>
      <c r="S932" s="412" t="str">
        <f t="shared" si="257"/>
        <v/>
      </c>
      <c r="T932" s="427"/>
      <c r="U932" s="429"/>
      <c r="W932" s="6" t="str">
        <f>VLOOKUP(A932,'[3]Cartilha Global'!$A:$A,1,FALSE)</f>
        <v>30.107.000060.SER</v>
      </c>
    </row>
    <row r="933" spans="1:23" ht="12" hidden="1" thickBot="1" x14ac:dyDescent="0.25">
      <c r="A933" s="522" t="s">
        <v>2045</v>
      </c>
      <c r="B933" s="512"/>
      <c r="C933" s="513" t="s">
        <v>167</v>
      </c>
      <c r="D933" s="498">
        <v>0</v>
      </c>
      <c r="E933" s="499">
        <v>0</v>
      </c>
      <c r="F933" s="500">
        <f t="shared" si="255"/>
        <v>0</v>
      </c>
      <c r="G933" s="556"/>
      <c r="H933" s="556"/>
      <c r="I933" s="557"/>
      <c r="J933" s="558"/>
      <c r="K933" s="504"/>
      <c r="L933" s="556"/>
      <c r="M933" s="556"/>
      <c r="N933" s="557"/>
      <c r="O933" s="558"/>
      <c r="P933" s="506"/>
      <c r="Q933" s="494" t="str">
        <f>IF(OR(SUM(J934:J1030)&gt;0,SUM(O934:O1030)&gt;0),"xx","")</f>
        <v/>
      </c>
      <c r="R933" s="412" t="str">
        <f t="shared" si="252"/>
        <v/>
      </c>
      <c r="S933" s="412" t="str">
        <f t="shared" si="257"/>
        <v/>
      </c>
      <c r="T933" s="427"/>
      <c r="U933" s="429"/>
      <c r="W933" s="6" t="str">
        <f>VLOOKUP(A933,'[3]Cartilha Global'!$A:$A,1,FALSE)</f>
        <v>2.4.9</v>
      </c>
    </row>
    <row r="934" spans="1:23" ht="23.25" hidden="1" thickBot="1" x14ac:dyDescent="0.25">
      <c r="A934" s="522">
        <v>97934</v>
      </c>
      <c r="B934" s="512" t="s">
        <v>3144</v>
      </c>
      <c r="C934" s="513" t="s">
        <v>5304</v>
      </c>
      <c r="D934" s="498" t="s">
        <v>169</v>
      </c>
      <c r="E934" s="499">
        <v>1970.85</v>
      </c>
      <c r="F934" s="500">
        <f t="shared" si="255"/>
        <v>2440.6999999999998</v>
      </c>
      <c r="G934" s="527"/>
      <c r="H934" s="518"/>
      <c r="I934" s="517">
        <f t="shared" ref="I934:I997" si="264">IF(ISBLANK(E934),0,ROUND(F934*G934,2))</f>
        <v>0</v>
      </c>
      <c r="J934" s="517">
        <f t="shared" ref="J934:J997" si="265">IF(ISBLANK(G934),0,ROUND(G934*H934,2))</f>
        <v>0</v>
      </c>
      <c r="K934" s="504"/>
      <c r="L934" s="518">
        <f t="shared" ref="L934:M967" si="266">G934</f>
        <v>0</v>
      </c>
      <c r="M934" s="518">
        <f t="shared" si="266"/>
        <v>0</v>
      </c>
      <c r="N934" s="519">
        <f t="shared" ref="N934:N997" si="267">IF(ISBLANK(E934),0,ROUND(F934*L934,2))</f>
        <v>0</v>
      </c>
      <c r="O934" s="519">
        <f t="shared" ref="O934:O997" si="268">IF(ISBLANK(L934),0,ROUND(L934*M934,2))</f>
        <v>0</v>
      </c>
      <c r="P934" s="506"/>
      <c r="Q934" s="520"/>
      <c r="R934" s="412" t="str">
        <f t="shared" si="252"/>
        <v/>
      </c>
      <c r="S934" s="412" t="str">
        <f t="shared" si="257"/>
        <v/>
      </c>
      <c r="T934" s="427"/>
      <c r="U934" s="429"/>
      <c r="W934" s="6">
        <f>VLOOKUP(A934,'[3]Cartilha Global'!$A:$A,1,FALSE)</f>
        <v>97934</v>
      </c>
    </row>
    <row r="935" spans="1:23" ht="23.25" hidden="1" thickBot="1" x14ac:dyDescent="0.25">
      <c r="A935" s="522">
        <v>101800</v>
      </c>
      <c r="B935" s="512" t="s">
        <v>3144</v>
      </c>
      <c r="C935" s="513" t="s">
        <v>5315</v>
      </c>
      <c r="D935" s="498" t="s">
        <v>169</v>
      </c>
      <c r="E935" s="499">
        <v>1548.5</v>
      </c>
      <c r="F935" s="500">
        <f t="shared" si="255"/>
        <v>1917.66</v>
      </c>
      <c r="G935" s="527"/>
      <c r="H935" s="518"/>
      <c r="I935" s="517">
        <f t="shared" si="264"/>
        <v>0</v>
      </c>
      <c r="J935" s="517">
        <f t="shared" si="265"/>
        <v>0</v>
      </c>
      <c r="K935" s="504"/>
      <c r="L935" s="518">
        <f t="shared" si="266"/>
        <v>0</v>
      </c>
      <c r="M935" s="518">
        <f t="shared" si="266"/>
        <v>0</v>
      </c>
      <c r="N935" s="519">
        <f t="shared" si="267"/>
        <v>0</v>
      </c>
      <c r="O935" s="519">
        <f t="shared" si="268"/>
        <v>0</v>
      </c>
      <c r="P935" s="506"/>
      <c r="Q935" s="520"/>
      <c r="R935" s="412" t="str">
        <f t="shared" si="252"/>
        <v/>
      </c>
      <c r="S935" s="412" t="str">
        <f t="shared" si="257"/>
        <v/>
      </c>
      <c r="T935" s="427"/>
      <c r="U935" s="429"/>
      <c r="W935" s="6">
        <f>VLOOKUP(A935,'[3]Cartilha Global'!$A:$A,1,FALSE)</f>
        <v>101800</v>
      </c>
    </row>
    <row r="936" spans="1:23" ht="23.25" hidden="1" thickBot="1" x14ac:dyDescent="0.25">
      <c r="A936" s="522">
        <v>101801</v>
      </c>
      <c r="B936" s="512" t="s">
        <v>3144</v>
      </c>
      <c r="C936" s="513" t="s">
        <v>5316</v>
      </c>
      <c r="D936" s="498" t="s">
        <v>169</v>
      </c>
      <c r="E936" s="499">
        <v>1036.83</v>
      </c>
      <c r="F936" s="500">
        <f t="shared" si="255"/>
        <v>1284.01</v>
      </c>
      <c r="G936" s="527"/>
      <c r="H936" s="518"/>
      <c r="I936" s="517">
        <f t="shared" si="264"/>
        <v>0</v>
      </c>
      <c r="J936" s="517">
        <f t="shared" si="265"/>
        <v>0</v>
      </c>
      <c r="K936" s="504"/>
      <c r="L936" s="518">
        <f t="shared" si="266"/>
        <v>0</v>
      </c>
      <c r="M936" s="518">
        <f t="shared" si="266"/>
        <v>0</v>
      </c>
      <c r="N936" s="519">
        <f t="shared" si="267"/>
        <v>0</v>
      </c>
      <c r="O936" s="519">
        <f t="shared" si="268"/>
        <v>0</v>
      </c>
      <c r="P936" s="506"/>
      <c r="Q936" s="520"/>
      <c r="R936" s="412" t="str">
        <f t="shared" si="252"/>
        <v/>
      </c>
      <c r="S936" s="412" t="str">
        <f t="shared" si="257"/>
        <v/>
      </c>
      <c r="T936" s="427"/>
      <c r="U936" s="429"/>
      <c r="W936" s="6">
        <f>VLOOKUP(A936,'[3]Cartilha Global'!$A:$A,1,FALSE)</f>
        <v>101801</v>
      </c>
    </row>
    <row r="937" spans="1:23" ht="23.25" hidden="1" thickBot="1" x14ac:dyDescent="0.25">
      <c r="A937" s="522">
        <v>101806</v>
      </c>
      <c r="B937" s="512" t="s">
        <v>3144</v>
      </c>
      <c r="C937" s="513" t="s">
        <v>5317</v>
      </c>
      <c r="D937" s="498" t="s">
        <v>169</v>
      </c>
      <c r="E937" s="499">
        <v>545.37</v>
      </c>
      <c r="F937" s="500">
        <f t="shared" si="255"/>
        <v>675.39</v>
      </c>
      <c r="G937" s="527"/>
      <c r="H937" s="518"/>
      <c r="I937" s="517">
        <f t="shared" si="264"/>
        <v>0</v>
      </c>
      <c r="J937" s="517">
        <f t="shared" si="265"/>
        <v>0</v>
      </c>
      <c r="K937" s="504"/>
      <c r="L937" s="518">
        <f t="shared" si="266"/>
        <v>0</v>
      </c>
      <c r="M937" s="518">
        <f t="shared" si="266"/>
        <v>0</v>
      </c>
      <c r="N937" s="519">
        <f t="shared" si="267"/>
        <v>0</v>
      </c>
      <c r="O937" s="519">
        <f t="shared" si="268"/>
        <v>0</v>
      </c>
      <c r="P937" s="506"/>
      <c r="Q937" s="520"/>
      <c r="R937" s="412" t="str">
        <f t="shared" si="252"/>
        <v/>
      </c>
      <c r="S937" s="412" t="str">
        <f t="shared" si="257"/>
        <v/>
      </c>
      <c r="T937" s="427"/>
      <c r="U937" s="429"/>
      <c r="W937" s="6">
        <f>VLOOKUP(A937,'[3]Cartilha Global'!$A:$A,1,FALSE)</f>
        <v>101806</v>
      </c>
    </row>
    <row r="938" spans="1:23" ht="23.25" hidden="1" thickBot="1" x14ac:dyDescent="0.25">
      <c r="A938" s="522">
        <v>103005</v>
      </c>
      <c r="B938" s="512" t="s">
        <v>3144</v>
      </c>
      <c r="C938" s="513" t="s">
        <v>6646</v>
      </c>
      <c r="D938" s="498" t="s">
        <v>169</v>
      </c>
      <c r="E938" s="499">
        <v>617.64</v>
      </c>
      <c r="F938" s="500">
        <f t="shared" si="255"/>
        <v>764.89</v>
      </c>
      <c r="G938" s="527"/>
      <c r="H938" s="518"/>
      <c r="I938" s="517">
        <f t="shared" si="264"/>
        <v>0</v>
      </c>
      <c r="J938" s="517">
        <f t="shared" si="265"/>
        <v>0</v>
      </c>
      <c r="K938" s="504"/>
      <c r="L938" s="518">
        <f t="shared" si="266"/>
        <v>0</v>
      </c>
      <c r="M938" s="518">
        <f t="shared" si="266"/>
        <v>0</v>
      </c>
      <c r="N938" s="519">
        <f t="shared" si="267"/>
        <v>0</v>
      </c>
      <c r="O938" s="519">
        <f t="shared" si="268"/>
        <v>0</v>
      </c>
      <c r="P938" s="506"/>
      <c r="Q938" s="520"/>
      <c r="R938" s="412" t="str">
        <f t="shared" si="252"/>
        <v/>
      </c>
      <c r="S938" s="412" t="str">
        <f t="shared" si="257"/>
        <v/>
      </c>
      <c r="T938" s="427"/>
      <c r="U938" s="429"/>
      <c r="W938" s="6" t="e">
        <f>VLOOKUP(A938,'[3]Cartilha Global'!$A:$A,1,FALSE)</f>
        <v>#N/A</v>
      </c>
    </row>
    <row r="939" spans="1:23" ht="23.25" hidden="1" thickBot="1" x14ac:dyDescent="0.25">
      <c r="A939" s="522">
        <v>103006</v>
      </c>
      <c r="B939" s="512" t="s">
        <v>3144</v>
      </c>
      <c r="C939" s="513" t="s">
        <v>6647</v>
      </c>
      <c r="D939" s="498" t="s">
        <v>169</v>
      </c>
      <c r="E939" s="499">
        <v>843.11</v>
      </c>
      <c r="F939" s="500">
        <f t="shared" si="255"/>
        <v>1044.1099999999999</v>
      </c>
      <c r="G939" s="527"/>
      <c r="H939" s="518"/>
      <c r="I939" s="517">
        <f t="shared" si="264"/>
        <v>0</v>
      </c>
      <c r="J939" s="517">
        <f t="shared" si="265"/>
        <v>0</v>
      </c>
      <c r="K939" s="504"/>
      <c r="L939" s="518">
        <f t="shared" si="266"/>
        <v>0</v>
      </c>
      <c r="M939" s="518">
        <f t="shared" si="266"/>
        <v>0</v>
      </c>
      <c r="N939" s="519">
        <f t="shared" si="267"/>
        <v>0</v>
      </c>
      <c r="O939" s="519">
        <f t="shared" si="268"/>
        <v>0</v>
      </c>
      <c r="P939" s="506"/>
      <c r="Q939" s="520"/>
      <c r="R939" s="412" t="str">
        <f t="shared" si="252"/>
        <v/>
      </c>
      <c r="S939" s="412" t="str">
        <f t="shared" si="257"/>
        <v/>
      </c>
      <c r="T939" s="427"/>
      <c r="U939" s="429"/>
      <c r="W939" s="6" t="e">
        <f>VLOOKUP(A939,'[3]Cartilha Global'!$A:$A,1,FALSE)</f>
        <v>#N/A</v>
      </c>
    </row>
    <row r="940" spans="1:23" ht="23.25" hidden="1" thickBot="1" x14ac:dyDescent="0.25">
      <c r="A940" s="522">
        <v>103007</v>
      </c>
      <c r="B940" s="512" t="s">
        <v>3144</v>
      </c>
      <c r="C940" s="513" t="s">
        <v>6648</v>
      </c>
      <c r="D940" s="498" t="s">
        <v>169</v>
      </c>
      <c r="E940" s="499">
        <v>1118.22</v>
      </c>
      <c r="F940" s="500">
        <f t="shared" si="255"/>
        <v>1384.8</v>
      </c>
      <c r="G940" s="527"/>
      <c r="H940" s="518"/>
      <c r="I940" s="517">
        <f t="shared" si="264"/>
        <v>0</v>
      </c>
      <c r="J940" s="517">
        <f t="shared" si="265"/>
        <v>0</v>
      </c>
      <c r="K940" s="504"/>
      <c r="L940" s="518">
        <f t="shared" si="266"/>
        <v>0</v>
      </c>
      <c r="M940" s="518">
        <f t="shared" si="266"/>
        <v>0</v>
      </c>
      <c r="N940" s="519">
        <f t="shared" si="267"/>
        <v>0</v>
      </c>
      <c r="O940" s="519">
        <f t="shared" si="268"/>
        <v>0</v>
      </c>
      <c r="P940" s="506"/>
      <c r="Q940" s="520"/>
      <c r="R940" s="412" t="str">
        <f t="shared" si="252"/>
        <v/>
      </c>
      <c r="S940" s="412" t="str">
        <f t="shared" si="257"/>
        <v/>
      </c>
      <c r="T940" s="427"/>
      <c r="U940" s="429"/>
      <c r="W940" s="6" t="e">
        <f>VLOOKUP(A940,'[3]Cartilha Global'!$A:$A,1,FALSE)</f>
        <v>#N/A</v>
      </c>
    </row>
    <row r="941" spans="1:23" ht="23.25" hidden="1" thickBot="1" x14ac:dyDescent="0.25">
      <c r="A941" s="522">
        <v>101807</v>
      </c>
      <c r="B941" s="512" t="s">
        <v>3144</v>
      </c>
      <c r="C941" s="513" t="s">
        <v>5318</v>
      </c>
      <c r="D941" s="498" t="s">
        <v>169</v>
      </c>
      <c r="E941" s="499">
        <v>471.86</v>
      </c>
      <c r="F941" s="500">
        <f t="shared" si="255"/>
        <v>584.35</v>
      </c>
      <c r="G941" s="527"/>
      <c r="H941" s="518"/>
      <c r="I941" s="517">
        <f t="shared" si="264"/>
        <v>0</v>
      </c>
      <c r="J941" s="517">
        <f t="shared" si="265"/>
        <v>0</v>
      </c>
      <c r="K941" s="504"/>
      <c r="L941" s="518">
        <f t="shared" si="266"/>
        <v>0</v>
      </c>
      <c r="M941" s="518">
        <f t="shared" si="266"/>
        <v>0</v>
      </c>
      <c r="N941" s="519">
        <f t="shared" si="267"/>
        <v>0</v>
      </c>
      <c r="O941" s="519">
        <f t="shared" si="268"/>
        <v>0</v>
      </c>
      <c r="P941" s="506"/>
      <c r="Q941" s="520"/>
      <c r="R941" s="412" t="str">
        <f t="shared" si="252"/>
        <v/>
      </c>
      <c r="S941" s="412" t="str">
        <f t="shared" si="257"/>
        <v/>
      </c>
      <c r="T941" s="427"/>
      <c r="U941" s="429"/>
      <c r="W941" s="6">
        <f>VLOOKUP(A941,'[3]Cartilha Global'!$A:$A,1,FALSE)</f>
        <v>101807</v>
      </c>
    </row>
    <row r="942" spans="1:23" ht="23.25" hidden="1" thickBot="1" x14ac:dyDescent="0.25">
      <c r="A942" s="522">
        <v>101808</v>
      </c>
      <c r="B942" s="512" t="s">
        <v>3144</v>
      </c>
      <c r="C942" s="513" t="s">
        <v>5319</v>
      </c>
      <c r="D942" s="498" t="s">
        <v>169</v>
      </c>
      <c r="E942" s="499">
        <v>361.69</v>
      </c>
      <c r="F942" s="500">
        <f t="shared" si="255"/>
        <v>447.92</v>
      </c>
      <c r="G942" s="527"/>
      <c r="H942" s="518"/>
      <c r="I942" s="517">
        <f t="shared" si="264"/>
        <v>0</v>
      </c>
      <c r="J942" s="517">
        <f t="shared" si="265"/>
        <v>0</v>
      </c>
      <c r="K942" s="504"/>
      <c r="L942" s="518">
        <f t="shared" si="266"/>
        <v>0</v>
      </c>
      <c r="M942" s="518">
        <f t="shared" si="266"/>
        <v>0</v>
      </c>
      <c r="N942" s="519">
        <f t="shared" si="267"/>
        <v>0</v>
      </c>
      <c r="O942" s="519">
        <f t="shared" si="268"/>
        <v>0</v>
      </c>
      <c r="P942" s="506"/>
      <c r="Q942" s="520"/>
      <c r="R942" s="412" t="str">
        <f t="shared" si="252"/>
        <v/>
      </c>
      <c r="S942" s="412" t="str">
        <f t="shared" si="257"/>
        <v/>
      </c>
      <c r="T942" s="427"/>
      <c r="U942" s="429"/>
      <c r="W942" s="6">
        <f>VLOOKUP(A942,'[3]Cartilha Global'!$A:$A,1,FALSE)</f>
        <v>101808</v>
      </c>
    </row>
    <row r="943" spans="1:23" ht="34.5" hidden="1" thickBot="1" x14ac:dyDescent="0.25">
      <c r="A943" s="522">
        <v>97994</v>
      </c>
      <c r="B943" s="512" t="s">
        <v>3144</v>
      </c>
      <c r="C943" s="513" t="s">
        <v>6649</v>
      </c>
      <c r="D943" s="498" t="s">
        <v>169</v>
      </c>
      <c r="E943" s="499">
        <v>2458.42</v>
      </c>
      <c r="F943" s="500">
        <f t="shared" si="255"/>
        <v>3044.51</v>
      </c>
      <c r="G943" s="527"/>
      <c r="H943" s="518"/>
      <c r="I943" s="517">
        <f t="shared" si="264"/>
        <v>0</v>
      </c>
      <c r="J943" s="517">
        <f t="shared" si="265"/>
        <v>0</v>
      </c>
      <c r="K943" s="504"/>
      <c r="L943" s="518">
        <f t="shared" si="266"/>
        <v>0</v>
      </c>
      <c r="M943" s="518">
        <f t="shared" si="266"/>
        <v>0</v>
      </c>
      <c r="N943" s="519">
        <f t="shared" si="267"/>
        <v>0</v>
      </c>
      <c r="O943" s="519">
        <f t="shared" si="268"/>
        <v>0</v>
      </c>
      <c r="P943" s="506"/>
      <c r="Q943" s="520"/>
      <c r="R943" s="412" t="str">
        <f t="shared" si="252"/>
        <v/>
      </c>
      <c r="S943" s="412" t="str">
        <f t="shared" si="257"/>
        <v/>
      </c>
      <c r="T943" s="427"/>
      <c r="U943" s="429"/>
      <c r="W943" s="6" t="e">
        <f>VLOOKUP(A943,'[3]Cartilha Global'!$A:$A,1,FALSE)</f>
        <v>#N/A</v>
      </c>
    </row>
    <row r="944" spans="1:23" ht="34.5" hidden="1" thickBot="1" x14ac:dyDescent="0.25">
      <c r="A944" s="522">
        <v>97996</v>
      </c>
      <c r="B944" s="512" t="s">
        <v>3144</v>
      </c>
      <c r="C944" s="513" t="s">
        <v>6650</v>
      </c>
      <c r="D944" s="498" t="s">
        <v>169</v>
      </c>
      <c r="E944" s="499">
        <v>3110.6</v>
      </c>
      <c r="F944" s="500">
        <f t="shared" si="255"/>
        <v>3852.17</v>
      </c>
      <c r="G944" s="527"/>
      <c r="H944" s="518"/>
      <c r="I944" s="517">
        <f t="shared" si="264"/>
        <v>0</v>
      </c>
      <c r="J944" s="517">
        <f t="shared" si="265"/>
        <v>0</v>
      </c>
      <c r="K944" s="504"/>
      <c r="L944" s="518">
        <f t="shared" si="266"/>
        <v>0</v>
      </c>
      <c r="M944" s="518">
        <f t="shared" si="266"/>
        <v>0</v>
      </c>
      <c r="N944" s="519">
        <f t="shared" si="267"/>
        <v>0</v>
      </c>
      <c r="O944" s="519">
        <f t="shared" si="268"/>
        <v>0</v>
      </c>
      <c r="P944" s="506"/>
      <c r="Q944" s="520"/>
      <c r="R944" s="412" t="str">
        <f t="shared" si="252"/>
        <v/>
      </c>
      <c r="S944" s="412" t="str">
        <f t="shared" si="257"/>
        <v/>
      </c>
      <c r="T944" s="427"/>
      <c r="U944" s="429"/>
      <c r="W944" s="6" t="e">
        <f>VLOOKUP(A944,'[3]Cartilha Global'!$A:$A,1,FALSE)</f>
        <v>#N/A</v>
      </c>
    </row>
    <row r="945" spans="1:23" ht="34.5" hidden="1" thickBot="1" x14ac:dyDescent="0.25">
      <c r="A945" s="522">
        <v>98002</v>
      </c>
      <c r="B945" s="512" t="s">
        <v>3144</v>
      </c>
      <c r="C945" s="513" t="s">
        <v>6651</v>
      </c>
      <c r="D945" s="498" t="s">
        <v>169</v>
      </c>
      <c r="E945" s="499">
        <v>5103.37</v>
      </c>
      <c r="F945" s="500">
        <f t="shared" si="255"/>
        <v>6320.01</v>
      </c>
      <c r="G945" s="527"/>
      <c r="H945" s="518"/>
      <c r="I945" s="517">
        <f t="shared" si="264"/>
        <v>0</v>
      </c>
      <c r="J945" s="517">
        <f t="shared" si="265"/>
        <v>0</v>
      </c>
      <c r="K945" s="504"/>
      <c r="L945" s="518">
        <f t="shared" si="266"/>
        <v>0</v>
      </c>
      <c r="M945" s="518">
        <f t="shared" si="266"/>
        <v>0</v>
      </c>
      <c r="N945" s="519">
        <f t="shared" si="267"/>
        <v>0</v>
      </c>
      <c r="O945" s="519">
        <f t="shared" si="268"/>
        <v>0</v>
      </c>
      <c r="P945" s="506"/>
      <c r="Q945" s="520"/>
      <c r="R945" s="412" t="str">
        <f t="shared" si="252"/>
        <v/>
      </c>
      <c r="S945" s="412" t="str">
        <f t="shared" si="257"/>
        <v/>
      </c>
      <c r="T945" s="427"/>
      <c r="U945" s="429"/>
      <c r="W945" s="6" t="e">
        <f>VLOOKUP(A945,'[3]Cartilha Global'!$A:$A,1,FALSE)</f>
        <v>#N/A</v>
      </c>
    </row>
    <row r="946" spans="1:23" ht="34.5" hidden="1" thickBot="1" x14ac:dyDescent="0.25">
      <c r="A946" s="522">
        <v>98006</v>
      </c>
      <c r="B946" s="512" t="s">
        <v>3144</v>
      </c>
      <c r="C946" s="513" t="s">
        <v>6652</v>
      </c>
      <c r="D946" s="498" t="s">
        <v>169</v>
      </c>
      <c r="E946" s="499">
        <v>6416.84</v>
      </c>
      <c r="F946" s="500">
        <f t="shared" si="255"/>
        <v>7946.61</v>
      </c>
      <c r="G946" s="527"/>
      <c r="H946" s="518"/>
      <c r="I946" s="517">
        <f t="shared" si="264"/>
        <v>0</v>
      </c>
      <c r="J946" s="517">
        <f t="shared" si="265"/>
        <v>0</v>
      </c>
      <c r="K946" s="504"/>
      <c r="L946" s="518">
        <f t="shared" si="266"/>
        <v>0</v>
      </c>
      <c r="M946" s="518">
        <f t="shared" si="266"/>
        <v>0</v>
      </c>
      <c r="N946" s="519">
        <f t="shared" si="267"/>
        <v>0</v>
      </c>
      <c r="O946" s="519">
        <f t="shared" si="268"/>
        <v>0</v>
      </c>
      <c r="P946" s="506"/>
      <c r="Q946" s="520"/>
      <c r="R946" s="412" t="str">
        <f t="shared" si="252"/>
        <v/>
      </c>
      <c r="S946" s="412" t="str">
        <f t="shared" si="257"/>
        <v/>
      </c>
      <c r="T946" s="427"/>
      <c r="U946" s="429"/>
      <c r="W946" s="6" t="e">
        <f>VLOOKUP(A946,'[3]Cartilha Global'!$A:$A,1,FALSE)</f>
        <v>#N/A</v>
      </c>
    </row>
    <row r="947" spans="1:23" ht="34.5" hidden="1" thickBot="1" x14ac:dyDescent="0.25">
      <c r="A947" s="522">
        <v>98008</v>
      </c>
      <c r="B947" s="512" t="s">
        <v>3144</v>
      </c>
      <c r="C947" s="513" t="s">
        <v>6653</v>
      </c>
      <c r="D947" s="498" t="s">
        <v>169</v>
      </c>
      <c r="E947" s="499">
        <v>3846.58</v>
      </c>
      <c r="F947" s="500">
        <f t="shared" si="255"/>
        <v>4763.6000000000004</v>
      </c>
      <c r="G947" s="527"/>
      <c r="H947" s="518"/>
      <c r="I947" s="517">
        <f t="shared" si="264"/>
        <v>0</v>
      </c>
      <c r="J947" s="517">
        <f t="shared" si="265"/>
        <v>0</v>
      </c>
      <c r="K947" s="504"/>
      <c r="L947" s="518">
        <f t="shared" si="266"/>
        <v>0</v>
      </c>
      <c r="M947" s="518">
        <f t="shared" si="266"/>
        <v>0</v>
      </c>
      <c r="N947" s="519">
        <f t="shared" si="267"/>
        <v>0</v>
      </c>
      <c r="O947" s="519">
        <f t="shared" si="268"/>
        <v>0</v>
      </c>
      <c r="P947" s="506"/>
      <c r="Q947" s="520"/>
      <c r="R947" s="412" t="str">
        <f t="shared" si="252"/>
        <v/>
      </c>
      <c r="S947" s="412" t="str">
        <f t="shared" si="257"/>
        <v/>
      </c>
      <c r="T947" s="427"/>
      <c r="U947" s="429"/>
      <c r="W947" s="6" t="e">
        <f>VLOOKUP(A947,'[3]Cartilha Global'!$A:$A,1,FALSE)</f>
        <v>#N/A</v>
      </c>
    </row>
    <row r="948" spans="1:23" ht="34.5" hidden="1" thickBot="1" x14ac:dyDescent="0.25">
      <c r="A948" s="522">
        <v>98010</v>
      </c>
      <c r="B948" s="512" t="s">
        <v>3144</v>
      </c>
      <c r="C948" s="513" t="s">
        <v>6654</v>
      </c>
      <c r="D948" s="498" t="s">
        <v>169</v>
      </c>
      <c r="E948" s="499">
        <v>4696.59</v>
      </c>
      <c r="F948" s="500">
        <f t="shared" si="255"/>
        <v>5816.26</v>
      </c>
      <c r="G948" s="527"/>
      <c r="H948" s="518"/>
      <c r="I948" s="517">
        <f t="shared" si="264"/>
        <v>0</v>
      </c>
      <c r="J948" s="517">
        <f t="shared" si="265"/>
        <v>0</v>
      </c>
      <c r="K948" s="504"/>
      <c r="L948" s="518">
        <f t="shared" si="266"/>
        <v>0</v>
      </c>
      <c r="M948" s="518">
        <f t="shared" si="266"/>
        <v>0</v>
      </c>
      <c r="N948" s="519">
        <f t="shared" si="267"/>
        <v>0</v>
      </c>
      <c r="O948" s="519">
        <f t="shared" si="268"/>
        <v>0</v>
      </c>
      <c r="P948" s="506"/>
      <c r="Q948" s="520"/>
      <c r="R948" s="412" t="str">
        <f t="shared" si="252"/>
        <v/>
      </c>
      <c r="S948" s="412" t="str">
        <f t="shared" si="257"/>
        <v/>
      </c>
      <c r="T948" s="427"/>
      <c r="U948" s="429"/>
      <c r="W948" s="6" t="e">
        <f>VLOOKUP(A948,'[3]Cartilha Global'!$A:$A,1,FALSE)</f>
        <v>#N/A</v>
      </c>
    </row>
    <row r="949" spans="1:23" ht="34.5" hidden="1" thickBot="1" x14ac:dyDescent="0.25">
      <c r="A949" s="522">
        <v>98012</v>
      </c>
      <c r="B949" s="512" t="s">
        <v>3144</v>
      </c>
      <c r="C949" s="513" t="s">
        <v>6655</v>
      </c>
      <c r="D949" s="498" t="s">
        <v>169</v>
      </c>
      <c r="E949" s="499">
        <v>5517.76</v>
      </c>
      <c r="F949" s="500">
        <f t="shared" si="255"/>
        <v>6833.19</v>
      </c>
      <c r="G949" s="527"/>
      <c r="H949" s="518"/>
      <c r="I949" s="517">
        <f t="shared" si="264"/>
        <v>0</v>
      </c>
      <c r="J949" s="517">
        <f t="shared" si="265"/>
        <v>0</v>
      </c>
      <c r="K949" s="504"/>
      <c r="L949" s="518">
        <f t="shared" si="266"/>
        <v>0</v>
      </c>
      <c r="M949" s="518">
        <f t="shared" si="266"/>
        <v>0</v>
      </c>
      <c r="N949" s="519">
        <f t="shared" si="267"/>
        <v>0</v>
      </c>
      <c r="O949" s="519">
        <f t="shared" si="268"/>
        <v>0</v>
      </c>
      <c r="P949" s="506"/>
      <c r="Q949" s="520"/>
      <c r="R949" s="412" t="str">
        <f t="shared" si="252"/>
        <v/>
      </c>
      <c r="S949" s="412" t="str">
        <f t="shared" si="257"/>
        <v/>
      </c>
      <c r="T949" s="427"/>
      <c r="U949" s="429"/>
      <c r="W949" s="6" t="e">
        <f>VLOOKUP(A949,'[3]Cartilha Global'!$A:$A,1,FALSE)</f>
        <v>#N/A</v>
      </c>
    </row>
    <row r="950" spans="1:23" ht="34.5" hidden="1" thickBot="1" x14ac:dyDescent="0.25">
      <c r="A950" s="522">
        <v>98014</v>
      </c>
      <c r="B950" s="512" t="s">
        <v>3144</v>
      </c>
      <c r="C950" s="513" t="s">
        <v>6656</v>
      </c>
      <c r="D950" s="498" t="s">
        <v>169</v>
      </c>
      <c r="E950" s="499">
        <v>6338.83</v>
      </c>
      <c r="F950" s="500">
        <f t="shared" si="255"/>
        <v>7850.01</v>
      </c>
      <c r="G950" s="527"/>
      <c r="H950" s="518"/>
      <c r="I950" s="517">
        <f t="shared" si="264"/>
        <v>0</v>
      </c>
      <c r="J950" s="517">
        <f t="shared" si="265"/>
        <v>0</v>
      </c>
      <c r="K950" s="504"/>
      <c r="L950" s="518">
        <f t="shared" si="266"/>
        <v>0</v>
      </c>
      <c r="M950" s="518">
        <f t="shared" si="266"/>
        <v>0</v>
      </c>
      <c r="N950" s="519">
        <f t="shared" si="267"/>
        <v>0</v>
      </c>
      <c r="O950" s="519">
        <f t="shared" si="268"/>
        <v>0</v>
      </c>
      <c r="P950" s="506"/>
      <c r="Q950" s="520"/>
      <c r="R950" s="412" t="str">
        <f t="shared" si="252"/>
        <v/>
      </c>
      <c r="S950" s="412" t="str">
        <f t="shared" si="257"/>
        <v/>
      </c>
      <c r="T950" s="427"/>
      <c r="U950" s="429"/>
      <c r="W950" s="6" t="e">
        <f>VLOOKUP(A950,'[3]Cartilha Global'!$A:$A,1,FALSE)</f>
        <v>#N/A</v>
      </c>
    </row>
    <row r="951" spans="1:23" ht="34.5" hidden="1" thickBot="1" x14ac:dyDescent="0.25">
      <c r="A951" s="522">
        <v>98016</v>
      </c>
      <c r="B951" s="512" t="s">
        <v>3144</v>
      </c>
      <c r="C951" s="513" t="s">
        <v>6657</v>
      </c>
      <c r="D951" s="498" t="s">
        <v>169</v>
      </c>
      <c r="E951" s="499">
        <v>7160.07</v>
      </c>
      <c r="F951" s="500">
        <f t="shared" si="255"/>
        <v>8867.0300000000007</v>
      </c>
      <c r="G951" s="527"/>
      <c r="H951" s="518"/>
      <c r="I951" s="517">
        <f t="shared" si="264"/>
        <v>0</v>
      </c>
      <c r="J951" s="517">
        <f t="shared" si="265"/>
        <v>0</v>
      </c>
      <c r="K951" s="504"/>
      <c r="L951" s="518">
        <f t="shared" si="266"/>
        <v>0</v>
      </c>
      <c r="M951" s="518">
        <f t="shared" si="266"/>
        <v>0</v>
      </c>
      <c r="N951" s="519">
        <f t="shared" si="267"/>
        <v>0</v>
      </c>
      <c r="O951" s="519">
        <f t="shared" si="268"/>
        <v>0</v>
      </c>
      <c r="P951" s="506"/>
      <c r="Q951" s="520"/>
      <c r="R951" s="412" t="str">
        <f t="shared" si="252"/>
        <v/>
      </c>
      <c r="S951" s="412" t="str">
        <f t="shared" si="257"/>
        <v/>
      </c>
      <c r="T951" s="427"/>
      <c r="U951" s="429"/>
      <c r="W951" s="6" t="e">
        <f>VLOOKUP(A951,'[3]Cartilha Global'!$A:$A,1,FALSE)</f>
        <v>#N/A</v>
      </c>
    </row>
    <row r="952" spans="1:23" ht="34.5" hidden="1" thickBot="1" x14ac:dyDescent="0.25">
      <c r="A952" s="522">
        <v>98018</v>
      </c>
      <c r="B952" s="512" t="s">
        <v>3144</v>
      </c>
      <c r="C952" s="513" t="s">
        <v>6658</v>
      </c>
      <c r="D952" s="498" t="s">
        <v>169</v>
      </c>
      <c r="E952" s="499">
        <v>7981.19</v>
      </c>
      <c r="F952" s="500">
        <f t="shared" si="255"/>
        <v>9883.91</v>
      </c>
      <c r="G952" s="527"/>
      <c r="H952" s="518"/>
      <c r="I952" s="517">
        <f t="shared" si="264"/>
        <v>0</v>
      </c>
      <c r="J952" s="517">
        <f t="shared" si="265"/>
        <v>0</v>
      </c>
      <c r="K952" s="504"/>
      <c r="L952" s="518">
        <f t="shared" si="266"/>
        <v>0</v>
      </c>
      <c r="M952" s="518">
        <f t="shared" si="266"/>
        <v>0</v>
      </c>
      <c r="N952" s="519">
        <f t="shared" si="267"/>
        <v>0</v>
      </c>
      <c r="O952" s="519">
        <f t="shared" si="268"/>
        <v>0</v>
      </c>
      <c r="P952" s="506"/>
      <c r="Q952" s="520"/>
      <c r="R952" s="412" t="str">
        <f t="shared" si="252"/>
        <v/>
      </c>
      <c r="S952" s="412" t="str">
        <f t="shared" si="257"/>
        <v/>
      </c>
      <c r="T952" s="427"/>
      <c r="U952" s="429"/>
      <c r="W952" s="6" t="e">
        <f>VLOOKUP(A952,'[3]Cartilha Global'!$A:$A,1,FALSE)</f>
        <v>#N/A</v>
      </c>
    </row>
    <row r="953" spans="1:23" ht="34.5" hidden="1" thickBot="1" x14ac:dyDescent="0.25">
      <c r="A953" s="522">
        <v>98020</v>
      </c>
      <c r="B953" s="512" t="s">
        <v>3144</v>
      </c>
      <c r="C953" s="513" t="s">
        <v>6659</v>
      </c>
      <c r="D953" s="498" t="s">
        <v>169</v>
      </c>
      <c r="E953" s="499">
        <v>5661.84</v>
      </c>
      <c r="F953" s="500">
        <f t="shared" si="255"/>
        <v>7011.62</v>
      </c>
      <c r="G953" s="527"/>
      <c r="H953" s="518"/>
      <c r="I953" s="517">
        <f t="shared" si="264"/>
        <v>0</v>
      </c>
      <c r="J953" s="517">
        <f t="shared" si="265"/>
        <v>0</v>
      </c>
      <c r="K953" s="504"/>
      <c r="L953" s="518">
        <f t="shared" si="266"/>
        <v>0</v>
      </c>
      <c r="M953" s="518">
        <f t="shared" si="266"/>
        <v>0</v>
      </c>
      <c r="N953" s="519">
        <f t="shared" si="267"/>
        <v>0</v>
      </c>
      <c r="O953" s="519">
        <f t="shared" si="268"/>
        <v>0</v>
      </c>
      <c r="P953" s="506"/>
      <c r="Q953" s="520"/>
      <c r="R953" s="412" t="str">
        <f t="shared" si="252"/>
        <v/>
      </c>
      <c r="S953" s="412" t="str">
        <f t="shared" si="257"/>
        <v/>
      </c>
      <c r="T953" s="427"/>
      <c r="U953" s="429"/>
      <c r="W953" s="6" t="e">
        <f>VLOOKUP(A953,'[3]Cartilha Global'!$A:$A,1,FALSE)</f>
        <v>#N/A</v>
      </c>
    </row>
    <row r="954" spans="1:23" ht="34.5" hidden="1" thickBot="1" x14ac:dyDescent="0.25">
      <c r="A954" s="522">
        <v>98022</v>
      </c>
      <c r="B954" s="512" t="s">
        <v>3144</v>
      </c>
      <c r="C954" s="513" t="s">
        <v>6660</v>
      </c>
      <c r="D954" s="498" t="s">
        <v>169</v>
      </c>
      <c r="E954" s="499">
        <v>6635.08</v>
      </c>
      <c r="F954" s="500">
        <f t="shared" si="255"/>
        <v>8216.8799999999992</v>
      </c>
      <c r="G954" s="527"/>
      <c r="H954" s="518"/>
      <c r="I954" s="517">
        <f t="shared" si="264"/>
        <v>0</v>
      </c>
      <c r="J954" s="517">
        <f t="shared" si="265"/>
        <v>0</v>
      </c>
      <c r="K954" s="504"/>
      <c r="L954" s="518">
        <f t="shared" si="266"/>
        <v>0</v>
      </c>
      <c r="M954" s="518">
        <f t="shared" si="266"/>
        <v>0</v>
      </c>
      <c r="N954" s="519">
        <f t="shared" si="267"/>
        <v>0</v>
      </c>
      <c r="O954" s="519">
        <f t="shared" si="268"/>
        <v>0</v>
      </c>
      <c r="P954" s="506"/>
      <c r="Q954" s="520"/>
      <c r="R954" s="412" t="str">
        <f t="shared" si="252"/>
        <v/>
      </c>
      <c r="S954" s="412" t="str">
        <f t="shared" si="257"/>
        <v/>
      </c>
      <c r="T954" s="427"/>
      <c r="U954" s="429"/>
      <c r="W954" s="6" t="e">
        <f>VLOOKUP(A954,'[3]Cartilha Global'!$A:$A,1,FALSE)</f>
        <v>#N/A</v>
      </c>
    </row>
    <row r="955" spans="1:23" ht="34.5" hidden="1" thickBot="1" x14ac:dyDescent="0.25">
      <c r="A955" s="522">
        <v>98024</v>
      </c>
      <c r="B955" s="512" t="s">
        <v>3144</v>
      </c>
      <c r="C955" s="513" t="s">
        <v>6661</v>
      </c>
      <c r="D955" s="498" t="s">
        <v>169</v>
      </c>
      <c r="E955" s="499">
        <v>7672.17</v>
      </c>
      <c r="F955" s="500">
        <f t="shared" si="255"/>
        <v>9501.2199999999993</v>
      </c>
      <c r="G955" s="527"/>
      <c r="H955" s="518"/>
      <c r="I955" s="517">
        <f t="shared" si="264"/>
        <v>0</v>
      </c>
      <c r="J955" s="517">
        <f t="shared" si="265"/>
        <v>0</v>
      </c>
      <c r="K955" s="504"/>
      <c r="L955" s="518">
        <f t="shared" si="266"/>
        <v>0</v>
      </c>
      <c r="M955" s="518">
        <f t="shared" si="266"/>
        <v>0</v>
      </c>
      <c r="N955" s="519">
        <f t="shared" si="267"/>
        <v>0</v>
      </c>
      <c r="O955" s="519">
        <f t="shared" si="268"/>
        <v>0</v>
      </c>
      <c r="P955" s="506"/>
      <c r="Q955" s="520"/>
      <c r="R955" s="412" t="str">
        <f t="shared" si="252"/>
        <v/>
      </c>
      <c r="S955" s="412" t="str">
        <f t="shared" si="257"/>
        <v/>
      </c>
      <c r="T955" s="427"/>
      <c r="U955" s="429"/>
      <c r="W955" s="6" t="e">
        <f>VLOOKUP(A955,'[3]Cartilha Global'!$A:$A,1,FALSE)</f>
        <v>#N/A</v>
      </c>
    </row>
    <row r="956" spans="1:23" ht="34.5" hidden="1" thickBot="1" x14ac:dyDescent="0.25">
      <c r="A956" s="522">
        <v>98026</v>
      </c>
      <c r="B956" s="512" t="s">
        <v>3144</v>
      </c>
      <c r="C956" s="513" t="s">
        <v>6662</v>
      </c>
      <c r="D956" s="498" t="s">
        <v>169</v>
      </c>
      <c r="E956" s="499">
        <v>8653.48</v>
      </c>
      <c r="F956" s="500">
        <f t="shared" si="255"/>
        <v>10716.47</v>
      </c>
      <c r="G956" s="527"/>
      <c r="H956" s="518"/>
      <c r="I956" s="517">
        <f t="shared" si="264"/>
        <v>0</v>
      </c>
      <c r="J956" s="517">
        <f t="shared" si="265"/>
        <v>0</v>
      </c>
      <c r="K956" s="504"/>
      <c r="L956" s="518">
        <f t="shared" si="266"/>
        <v>0</v>
      </c>
      <c r="M956" s="518">
        <f t="shared" si="266"/>
        <v>0</v>
      </c>
      <c r="N956" s="519">
        <f t="shared" si="267"/>
        <v>0</v>
      </c>
      <c r="O956" s="519">
        <f t="shared" si="268"/>
        <v>0</v>
      </c>
      <c r="P956" s="506"/>
      <c r="Q956" s="520"/>
      <c r="R956" s="412" t="str">
        <f t="shared" si="252"/>
        <v/>
      </c>
      <c r="S956" s="412" t="str">
        <f t="shared" si="257"/>
        <v/>
      </c>
      <c r="T956" s="427"/>
      <c r="U956" s="429"/>
      <c r="W956" s="6" t="e">
        <f>VLOOKUP(A956,'[3]Cartilha Global'!$A:$A,1,FALSE)</f>
        <v>#N/A</v>
      </c>
    </row>
    <row r="957" spans="1:23" ht="34.5" hidden="1" thickBot="1" x14ac:dyDescent="0.25">
      <c r="A957" s="522">
        <v>98028</v>
      </c>
      <c r="B957" s="512" t="s">
        <v>3144</v>
      </c>
      <c r="C957" s="513" t="s">
        <v>6663</v>
      </c>
      <c r="D957" s="498" t="s">
        <v>169</v>
      </c>
      <c r="E957" s="499">
        <v>9634.7900000000009</v>
      </c>
      <c r="F957" s="500">
        <f t="shared" si="255"/>
        <v>11931.72</v>
      </c>
      <c r="G957" s="527"/>
      <c r="H957" s="518"/>
      <c r="I957" s="517">
        <f t="shared" si="264"/>
        <v>0</v>
      </c>
      <c r="J957" s="517">
        <f t="shared" si="265"/>
        <v>0</v>
      </c>
      <c r="K957" s="504"/>
      <c r="L957" s="518">
        <f t="shared" si="266"/>
        <v>0</v>
      </c>
      <c r="M957" s="518">
        <f t="shared" si="266"/>
        <v>0</v>
      </c>
      <c r="N957" s="519">
        <f t="shared" si="267"/>
        <v>0</v>
      </c>
      <c r="O957" s="519">
        <f t="shared" si="268"/>
        <v>0</v>
      </c>
      <c r="P957" s="506"/>
      <c r="Q957" s="520"/>
      <c r="R957" s="412" t="str">
        <f t="shared" si="252"/>
        <v/>
      </c>
      <c r="S957" s="412" t="str">
        <f t="shared" si="257"/>
        <v/>
      </c>
      <c r="T957" s="427"/>
      <c r="U957" s="429"/>
      <c r="W957" s="6" t="e">
        <f>VLOOKUP(A957,'[3]Cartilha Global'!$A:$A,1,FALSE)</f>
        <v>#N/A</v>
      </c>
    </row>
    <row r="958" spans="1:23" ht="34.5" hidden="1" thickBot="1" x14ac:dyDescent="0.25">
      <c r="A958" s="522">
        <v>98030</v>
      </c>
      <c r="B958" s="512" t="s">
        <v>3144</v>
      </c>
      <c r="C958" s="513" t="s">
        <v>6664</v>
      </c>
      <c r="D958" s="498" t="s">
        <v>169</v>
      </c>
      <c r="E958" s="499">
        <v>7825.83</v>
      </c>
      <c r="F958" s="500">
        <f t="shared" si="255"/>
        <v>9691.51</v>
      </c>
      <c r="G958" s="527"/>
      <c r="H958" s="518"/>
      <c r="I958" s="517">
        <f t="shared" si="264"/>
        <v>0</v>
      </c>
      <c r="J958" s="517">
        <f t="shared" si="265"/>
        <v>0</v>
      </c>
      <c r="K958" s="504"/>
      <c r="L958" s="518">
        <f t="shared" si="266"/>
        <v>0</v>
      </c>
      <c r="M958" s="518">
        <f t="shared" si="266"/>
        <v>0</v>
      </c>
      <c r="N958" s="519">
        <f t="shared" si="267"/>
        <v>0</v>
      </c>
      <c r="O958" s="519">
        <f t="shared" si="268"/>
        <v>0</v>
      </c>
      <c r="P958" s="506"/>
      <c r="Q958" s="520"/>
      <c r="R958" s="412" t="str">
        <f t="shared" si="252"/>
        <v/>
      </c>
      <c r="S958" s="412" t="str">
        <f t="shared" si="257"/>
        <v/>
      </c>
      <c r="T958" s="427"/>
      <c r="U958" s="429"/>
      <c r="W958" s="6" t="e">
        <f>VLOOKUP(A958,'[3]Cartilha Global'!$A:$A,1,FALSE)</f>
        <v>#N/A</v>
      </c>
    </row>
    <row r="959" spans="1:23" ht="34.5" hidden="1" thickBot="1" x14ac:dyDescent="0.25">
      <c r="A959" s="522">
        <v>98032</v>
      </c>
      <c r="B959" s="512" t="s">
        <v>3144</v>
      </c>
      <c r="C959" s="513" t="s">
        <v>6665</v>
      </c>
      <c r="D959" s="498" t="s">
        <v>169</v>
      </c>
      <c r="E959" s="499">
        <v>9000.0300000000007</v>
      </c>
      <c r="F959" s="500">
        <f t="shared" si="255"/>
        <v>11145.64</v>
      </c>
      <c r="G959" s="527"/>
      <c r="H959" s="518"/>
      <c r="I959" s="517">
        <f t="shared" si="264"/>
        <v>0</v>
      </c>
      <c r="J959" s="517">
        <f t="shared" si="265"/>
        <v>0</v>
      </c>
      <c r="K959" s="504"/>
      <c r="L959" s="518">
        <f t="shared" si="266"/>
        <v>0</v>
      </c>
      <c r="M959" s="518">
        <f t="shared" si="266"/>
        <v>0</v>
      </c>
      <c r="N959" s="519">
        <f t="shared" si="267"/>
        <v>0</v>
      </c>
      <c r="O959" s="519">
        <f t="shared" si="268"/>
        <v>0</v>
      </c>
      <c r="P959" s="506"/>
      <c r="Q959" s="520"/>
      <c r="R959" s="412" t="str">
        <f t="shared" si="252"/>
        <v/>
      </c>
      <c r="S959" s="412" t="str">
        <f t="shared" si="257"/>
        <v/>
      </c>
      <c r="T959" s="427"/>
      <c r="U959" s="429"/>
      <c r="W959" s="6" t="e">
        <f>VLOOKUP(A959,'[3]Cartilha Global'!$A:$A,1,FALSE)</f>
        <v>#N/A</v>
      </c>
    </row>
    <row r="960" spans="1:23" ht="34.5" hidden="1" thickBot="1" x14ac:dyDescent="0.25">
      <c r="A960" s="522">
        <v>98034</v>
      </c>
      <c r="B960" s="512" t="s">
        <v>3144</v>
      </c>
      <c r="C960" s="513" t="s">
        <v>6666</v>
      </c>
      <c r="D960" s="498" t="s">
        <v>169</v>
      </c>
      <c r="E960" s="499">
        <v>10174.219999999999</v>
      </c>
      <c r="F960" s="500">
        <f t="shared" si="255"/>
        <v>12599.75</v>
      </c>
      <c r="G960" s="527"/>
      <c r="H960" s="518"/>
      <c r="I960" s="517">
        <f t="shared" si="264"/>
        <v>0</v>
      </c>
      <c r="J960" s="517">
        <f t="shared" si="265"/>
        <v>0</v>
      </c>
      <c r="K960" s="504"/>
      <c r="L960" s="518">
        <f t="shared" si="266"/>
        <v>0</v>
      </c>
      <c r="M960" s="518">
        <f t="shared" si="266"/>
        <v>0</v>
      </c>
      <c r="N960" s="519">
        <f t="shared" si="267"/>
        <v>0</v>
      </c>
      <c r="O960" s="519">
        <f t="shared" si="268"/>
        <v>0</v>
      </c>
      <c r="P960" s="506"/>
      <c r="Q960" s="520"/>
      <c r="R960" s="412" t="str">
        <f t="shared" si="252"/>
        <v/>
      </c>
      <c r="S960" s="412" t="str">
        <f t="shared" si="257"/>
        <v/>
      </c>
      <c r="T960" s="427"/>
      <c r="U960" s="429"/>
      <c r="W960" s="6" t="e">
        <f>VLOOKUP(A960,'[3]Cartilha Global'!$A:$A,1,FALSE)</f>
        <v>#N/A</v>
      </c>
    </row>
    <row r="961" spans="1:23" ht="34.5" hidden="1" thickBot="1" x14ac:dyDescent="0.25">
      <c r="A961" s="522">
        <v>98036</v>
      </c>
      <c r="B961" s="512" t="s">
        <v>3144</v>
      </c>
      <c r="C961" s="513" t="s">
        <v>6667</v>
      </c>
      <c r="D961" s="498" t="s">
        <v>169</v>
      </c>
      <c r="E961" s="499">
        <v>11348.41</v>
      </c>
      <c r="F961" s="500">
        <f t="shared" si="255"/>
        <v>14053.87</v>
      </c>
      <c r="G961" s="527"/>
      <c r="H961" s="518"/>
      <c r="I961" s="517">
        <f t="shared" si="264"/>
        <v>0</v>
      </c>
      <c r="J961" s="517">
        <f t="shared" si="265"/>
        <v>0</v>
      </c>
      <c r="K961" s="504"/>
      <c r="L961" s="518">
        <f t="shared" si="266"/>
        <v>0</v>
      </c>
      <c r="M961" s="518">
        <f t="shared" si="266"/>
        <v>0</v>
      </c>
      <c r="N961" s="519">
        <f t="shared" si="267"/>
        <v>0</v>
      </c>
      <c r="O961" s="519">
        <f t="shared" si="268"/>
        <v>0</v>
      </c>
      <c r="P961" s="506"/>
      <c r="Q961" s="520"/>
      <c r="R961" s="412" t="str">
        <f t="shared" ref="R961:R1024" si="269">IF(Q961="X","x",IF(Q961="xx","x",IF(O961&gt;0,"x","")))</f>
        <v/>
      </c>
      <c r="S961" s="412" t="str">
        <f t="shared" si="257"/>
        <v/>
      </c>
      <c r="T961" s="427"/>
      <c r="U961" s="429"/>
      <c r="W961" s="6" t="e">
        <f>VLOOKUP(A961,'[3]Cartilha Global'!$A:$A,1,FALSE)</f>
        <v>#N/A</v>
      </c>
    </row>
    <row r="962" spans="1:23" ht="34.5" hidden="1" thickBot="1" x14ac:dyDescent="0.25">
      <c r="A962" s="522">
        <v>98038</v>
      </c>
      <c r="B962" s="512" t="s">
        <v>3144</v>
      </c>
      <c r="C962" s="513" t="s">
        <v>6668</v>
      </c>
      <c r="D962" s="498" t="s">
        <v>169</v>
      </c>
      <c r="E962" s="499">
        <v>10378.9</v>
      </c>
      <c r="F962" s="500">
        <f t="shared" si="255"/>
        <v>12853.23</v>
      </c>
      <c r="G962" s="527"/>
      <c r="H962" s="518"/>
      <c r="I962" s="517">
        <f t="shared" si="264"/>
        <v>0</v>
      </c>
      <c r="J962" s="517">
        <f t="shared" si="265"/>
        <v>0</v>
      </c>
      <c r="K962" s="504"/>
      <c r="L962" s="518">
        <f t="shared" si="266"/>
        <v>0</v>
      </c>
      <c r="M962" s="518">
        <f t="shared" si="266"/>
        <v>0</v>
      </c>
      <c r="N962" s="519">
        <f t="shared" si="267"/>
        <v>0</v>
      </c>
      <c r="O962" s="519">
        <f t="shared" si="268"/>
        <v>0</v>
      </c>
      <c r="P962" s="506"/>
      <c r="Q962" s="520"/>
      <c r="R962" s="412" t="str">
        <f t="shared" si="269"/>
        <v/>
      </c>
      <c r="S962" s="412" t="str">
        <f t="shared" si="257"/>
        <v/>
      </c>
      <c r="T962" s="427"/>
      <c r="U962" s="429"/>
      <c r="W962" s="6" t="e">
        <f>VLOOKUP(A962,'[3]Cartilha Global'!$A:$A,1,FALSE)</f>
        <v>#N/A</v>
      </c>
    </row>
    <row r="963" spans="1:23" ht="34.5" hidden="1" thickBot="1" x14ac:dyDescent="0.25">
      <c r="A963" s="522">
        <v>98040</v>
      </c>
      <c r="B963" s="512" t="s">
        <v>3144</v>
      </c>
      <c r="C963" s="513" t="s">
        <v>6669</v>
      </c>
      <c r="D963" s="498" t="s">
        <v>169</v>
      </c>
      <c r="E963" s="499">
        <v>11725.5</v>
      </c>
      <c r="F963" s="500">
        <f t="shared" si="255"/>
        <v>14520.86</v>
      </c>
      <c r="G963" s="527"/>
      <c r="H963" s="518"/>
      <c r="I963" s="517">
        <f t="shared" si="264"/>
        <v>0</v>
      </c>
      <c r="J963" s="517">
        <f t="shared" si="265"/>
        <v>0</v>
      </c>
      <c r="K963" s="504"/>
      <c r="L963" s="518">
        <f t="shared" si="266"/>
        <v>0</v>
      </c>
      <c r="M963" s="518">
        <f t="shared" si="266"/>
        <v>0</v>
      </c>
      <c r="N963" s="519">
        <f t="shared" si="267"/>
        <v>0</v>
      </c>
      <c r="O963" s="519">
        <f t="shared" si="268"/>
        <v>0</v>
      </c>
      <c r="P963" s="506"/>
      <c r="Q963" s="520"/>
      <c r="R963" s="412" t="str">
        <f t="shared" si="269"/>
        <v/>
      </c>
      <c r="S963" s="412" t="str">
        <f t="shared" si="257"/>
        <v/>
      </c>
      <c r="T963" s="427"/>
      <c r="U963" s="429"/>
      <c r="W963" s="6" t="e">
        <f>VLOOKUP(A963,'[3]Cartilha Global'!$A:$A,1,FALSE)</f>
        <v>#N/A</v>
      </c>
    </row>
    <row r="964" spans="1:23" ht="34.5" hidden="1" thickBot="1" x14ac:dyDescent="0.25">
      <c r="A964" s="522">
        <v>98042</v>
      </c>
      <c r="B964" s="512" t="s">
        <v>3144</v>
      </c>
      <c r="C964" s="513" t="s">
        <v>6670</v>
      </c>
      <c r="D964" s="498" t="s">
        <v>169</v>
      </c>
      <c r="E964" s="499">
        <v>13072.2</v>
      </c>
      <c r="F964" s="500">
        <f t="shared" si="255"/>
        <v>16188.61</v>
      </c>
      <c r="G964" s="527"/>
      <c r="H964" s="518"/>
      <c r="I964" s="517">
        <f t="shared" si="264"/>
        <v>0</v>
      </c>
      <c r="J964" s="517">
        <f t="shared" si="265"/>
        <v>0</v>
      </c>
      <c r="K964" s="504"/>
      <c r="L964" s="518">
        <f t="shared" si="266"/>
        <v>0</v>
      </c>
      <c r="M964" s="518">
        <f t="shared" si="266"/>
        <v>0</v>
      </c>
      <c r="N964" s="519">
        <f t="shared" si="267"/>
        <v>0</v>
      </c>
      <c r="O964" s="519">
        <f t="shared" si="268"/>
        <v>0</v>
      </c>
      <c r="P964" s="506"/>
      <c r="Q964" s="520"/>
      <c r="R964" s="412" t="str">
        <f t="shared" si="269"/>
        <v/>
      </c>
      <c r="S964" s="412" t="str">
        <f t="shared" si="257"/>
        <v/>
      </c>
      <c r="T964" s="427"/>
      <c r="U964" s="429"/>
      <c r="W964" s="6" t="e">
        <f>VLOOKUP(A964,'[3]Cartilha Global'!$A:$A,1,FALSE)</f>
        <v>#N/A</v>
      </c>
    </row>
    <row r="965" spans="1:23" ht="34.5" hidden="1" thickBot="1" x14ac:dyDescent="0.25">
      <c r="A965" s="522">
        <v>98044</v>
      </c>
      <c r="B965" s="512" t="s">
        <v>3144</v>
      </c>
      <c r="C965" s="513" t="s">
        <v>6671</v>
      </c>
      <c r="D965" s="498" t="s">
        <v>169</v>
      </c>
      <c r="E965" s="499">
        <v>13276.89</v>
      </c>
      <c r="F965" s="500">
        <f t="shared" si="255"/>
        <v>16442.099999999999</v>
      </c>
      <c r="G965" s="527"/>
      <c r="H965" s="518"/>
      <c r="I965" s="517">
        <f t="shared" si="264"/>
        <v>0</v>
      </c>
      <c r="J965" s="517">
        <f t="shared" si="265"/>
        <v>0</v>
      </c>
      <c r="K965" s="504"/>
      <c r="L965" s="518">
        <f t="shared" si="266"/>
        <v>0</v>
      </c>
      <c r="M965" s="518">
        <f t="shared" si="266"/>
        <v>0</v>
      </c>
      <c r="N965" s="519">
        <f t="shared" si="267"/>
        <v>0</v>
      </c>
      <c r="O965" s="519">
        <f t="shared" si="268"/>
        <v>0</v>
      </c>
      <c r="P965" s="506"/>
      <c r="Q965" s="520"/>
      <c r="R965" s="412" t="str">
        <f t="shared" si="269"/>
        <v/>
      </c>
      <c r="S965" s="412" t="str">
        <f t="shared" si="257"/>
        <v/>
      </c>
      <c r="T965" s="427"/>
      <c r="U965" s="429"/>
      <c r="W965" s="6" t="e">
        <f>VLOOKUP(A965,'[3]Cartilha Global'!$A:$A,1,FALSE)</f>
        <v>#N/A</v>
      </c>
    </row>
    <row r="966" spans="1:23" ht="34.5" hidden="1" thickBot="1" x14ac:dyDescent="0.25">
      <c r="A966" s="522">
        <v>98046</v>
      </c>
      <c r="B966" s="512" t="s">
        <v>3144</v>
      </c>
      <c r="C966" s="513" t="s">
        <v>6672</v>
      </c>
      <c r="D966" s="498" t="s">
        <v>169</v>
      </c>
      <c r="E966" s="499">
        <v>14795.86</v>
      </c>
      <c r="F966" s="500">
        <f t="shared" si="255"/>
        <v>18323.189999999999</v>
      </c>
      <c r="G966" s="527"/>
      <c r="H966" s="518"/>
      <c r="I966" s="517">
        <f t="shared" si="264"/>
        <v>0</v>
      </c>
      <c r="J966" s="517">
        <f t="shared" si="265"/>
        <v>0</v>
      </c>
      <c r="K966" s="504"/>
      <c r="L966" s="518">
        <f t="shared" si="266"/>
        <v>0</v>
      </c>
      <c r="M966" s="518">
        <f t="shared" si="266"/>
        <v>0</v>
      </c>
      <c r="N966" s="519">
        <f t="shared" si="267"/>
        <v>0</v>
      </c>
      <c r="O966" s="519">
        <f t="shared" si="268"/>
        <v>0</v>
      </c>
      <c r="P966" s="506"/>
      <c r="Q966" s="520"/>
      <c r="R966" s="412" t="str">
        <f t="shared" si="269"/>
        <v/>
      </c>
      <c r="S966" s="412" t="str">
        <f t="shared" si="257"/>
        <v/>
      </c>
      <c r="T966" s="427"/>
      <c r="U966" s="429"/>
      <c r="W966" s="6" t="e">
        <f>VLOOKUP(A966,'[3]Cartilha Global'!$A:$A,1,FALSE)</f>
        <v>#N/A</v>
      </c>
    </row>
    <row r="967" spans="1:23" ht="34.5" hidden="1" thickBot="1" x14ac:dyDescent="0.25">
      <c r="A967" s="522">
        <v>98048</v>
      </c>
      <c r="B967" s="512" t="s">
        <v>3144</v>
      </c>
      <c r="C967" s="513" t="s">
        <v>6673</v>
      </c>
      <c r="D967" s="498" t="s">
        <v>169</v>
      </c>
      <c r="E967" s="499">
        <v>16519.62</v>
      </c>
      <c r="F967" s="500">
        <f t="shared" si="255"/>
        <v>20457.900000000001</v>
      </c>
      <c r="G967" s="527"/>
      <c r="H967" s="518"/>
      <c r="I967" s="517">
        <f t="shared" si="264"/>
        <v>0</v>
      </c>
      <c r="J967" s="517">
        <f t="shared" si="265"/>
        <v>0</v>
      </c>
      <c r="K967" s="504"/>
      <c r="L967" s="518">
        <f t="shared" si="266"/>
        <v>0</v>
      </c>
      <c r="M967" s="518">
        <f t="shared" si="266"/>
        <v>0</v>
      </c>
      <c r="N967" s="519">
        <f t="shared" si="267"/>
        <v>0</v>
      </c>
      <c r="O967" s="519">
        <f t="shared" si="268"/>
        <v>0</v>
      </c>
      <c r="P967" s="506"/>
      <c r="Q967" s="520"/>
      <c r="R967" s="412" t="str">
        <f t="shared" si="269"/>
        <v/>
      </c>
      <c r="S967" s="412" t="str">
        <f t="shared" si="257"/>
        <v/>
      </c>
      <c r="T967" s="427"/>
      <c r="U967" s="429"/>
      <c r="W967" s="6" t="e">
        <f>VLOOKUP(A967,'[3]Cartilha Global'!$A:$A,1,FALSE)</f>
        <v>#N/A</v>
      </c>
    </row>
    <row r="968" spans="1:23" ht="34.5" hidden="1" thickBot="1" x14ac:dyDescent="0.25">
      <c r="A968" s="522">
        <v>98406</v>
      </c>
      <c r="B968" s="512" t="s">
        <v>3144</v>
      </c>
      <c r="C968" s="513" t="s">
        <v>6674</v>
      </c>
      <c r="D968" s="498" t="s">
        <v>169</v>
      </c>
      <c r="E968" s="499">
        <v>5760.07</v>
      </c>
      <c r="F968" s="500">
        <f t="shared" si="255"/>
        <v>7133.27</v>
      </c>
      <c r="G968" s="527"/>
      <c r="H968" s="518"/>
      <c r="I968" s="517">
        <f t="shared" si="264"/>
        <v>0</v>
      </c>
      <c r="J968" s="517">
        <f t="shared" si="265"/>
        <v>0</v>
      </c>
      <c r="K968" s="504"/>
      <c r="L968" s="518">
        <f t="shared" ref="L968:M999" si="270">G968</f>
        <v>0</v>
      </c>
      <c r="M968" s="518">
        <f t="shared" si="270"/>
        <v>0</v>
      </c>
      <c r="N968" s="519">
        <f t="shared" si="267"/>
        <v>0</v>
      </c>
      <c r="O968" s="519">
        <f t="shared" si="268"/>
        <v>0</v>
      </c>
      <c r="P968" s="506"/>
      <c r="Q968" s="520"/>
      <c r="R968" s="412" t="str">
        <f t="shared" si="269"/>
        <v/>
      </c>
      <c r="S968" s="412" t="str">
        <f t="shared" si="257"/>
        <v/>
      </c>
      <c r="T968" s="427"/>
      <c r="U968" s="429"/>
      <c r="W968" s="6" t="e">
        <f>VLOOKUP(A968,'[3]Cartilha Global'!$A:$A,1,FALSE)</f>
        <v>#N/A</v>
      </c>
    </row>
    <row r="969" spans="1:23" ht="34.5" hidden="1" thickBot="1" x14ac:dyDescent="0.25">
      <c r="A969" s="522">
        <v>98407</v>
      </c>
      <c r="B969" s="512" t="s">
        <v>3144</v>
      </c>
      <c r="C969" s="513" t="s">
        <v>6675</v>
      </c>
      <c r="D969" s="498" t="s">
        <v>169</v>
      </c>
      <c r="E969" s="499">
        <v>3762.67</v>
      </c>
      <c r="F969" s="500">
        <f t="shared" si="255"/>
        <v>4659.6899999999996</v>
      </c>
      <c r="G969" s="527"/>
      <c r="H969" s="518"/>
      <c r="I969" s="517">
        <f t="shared" si="264"/>
        <v>0</v>
      </c>
      <c r="J969" s="517">
        <f t="shared" si="265"/>
        <v>0</v>
      </c>
      <c r="K969" s="504"/>
      <c r="L969" s="518">
        <f t="shared" si="270"/>
        <v>0</v>
      </c>
      <c r="M969" s="518">
        <f t="shared" si="270"/>
        <v>0</v>
      </c>
      <c r="N969" s="519">
        <f t="shared" si="267"/>
        <v>0</v>
      </c>
      <c r="O969" s="519">
        <f t="shared" si="268"/>
        <v>0</v>
      </c>
      <c r="P969" s="506"/>
      <c r="Q969" s="520"/>
      <c r="R969" s="412" t="str">
        <f t="shared" si="269"/>
        <v/>
      </c>
      <c r="S969" s="412" t="str">
        <f t="shared" si="257"/>
        <v/>
      </c>
      <c r="T969" s="427"/>
      <c r="U969" s="429"/>
      <c r="W969" s="6" t="e">
        <f>VLOOKUP(A969,'[3]Cartilha Global'!$A:$A,1,FALSE)</f>
        <v>#N/A</v>
      </c>
    </row>
    <row r="970" spans="1:23" ht="34.5" hidden="1" thickBot="1" x14ac:dyDescent="0.25">
      <c r="A970" s="522">
        <v>98408</v>
      </c>
      <c r="B970" s="512" t="s">
        <v>3144</v>
      </c>
      <c r="C970" s="513" t="s">
        <v>6676</v>
      </c>
      <c r="D970" s="498" t="s">
        <v>169</v>
      </c>
      <c r="E970" s="499">
        <v>4414.82</v>
      </c>
      <c r="F970" s="500">
        <f t="shared" si="255"/>
        <v>5467.31</v>
      </c>
      <c r="G970" s="527"/>
      <c r="H970" s="518"/>
      <c r="I970" s="517">
        <f t="shared" si="264"/>
        <v>0</v>
      </c>
      <c r="J970" s="517">
        <f t="shared" si="265"/>
        <v>0</v>
      </c>
      <c r="K970" s="504"/>
      <c r="L970" s="518">
        <f t="shared" si="270"/>
        <v>0</v>
      </c>
      <c r="M970" s="518">
        <f t="shared" si="270"/>
        <v>0</v>
      </c>
      <c r="N970" s="519">
        <f t="shared" si="267"/>
        <v>0</v>
      </c>
      <c r="O970" s="519">
        <f t="shared" si="268"/>
        <v>0</v>
      </c>
      <c r="P970" s="506"/>
      <c r="Q970" s="520"/>
      <c r="R970" s="412" t="str">
        <f t="shared" si="269"/>
        <v/>
      </c>
      <c r="S970" s="412" t="str">
        <f t="shared" si="257"/>
        <v/>
      </c>
      <c r="T970" s="427"/>
      <c r="U970" s="429"/>
      <c r="W970" s="6" t="e">
        <f>VLOOKUP(A970,'[3]Cartilha Global'!$A:$A,1,FALSE)</f>
        <v>#N/A</v>
      </c>
    </row>
    <row r="971" spans="1:23" ht="34.5" hidden="1" thickBot="1" x14ac:dyDescent="0.25">
      <c r="A971" s="522">
        <v>99244</v>
      </c>
      <c r="B971" s="512" t="s">
        <v>3144</v>
      </c>
      <c r="C971" s="513" t="s">
        <v>6677</v>
      </c>
      <c r="D971" s="498" t="s">
        <v>169</v>
      </c>
      <c r="E971" s="499">
        <v>4591.79</v>
      </c>
      <c r="F971" s="500">
        <f t="shared" si="255"/>
        <v>5686.47</v>
      </c>
      <c r="G971" s="527"/>
      <c r="H971" s="518"/>
      <c r="I971" s="517">
        <f t="shared" si="264"/>
        <v>0</v>
      </c>
      <c r="J971" s="517">
        <f t="shared" si="265"/>
        <v>0</v>
      </c>
      <c r="K971" s="504"/>
      <c r="L971" s="518">
        <f t="shared" si="270"/>
        <v>0</v>
      </c>
      <c r="M971" s="518">
        <f t="shared" si="270"/>
        <v>0</v>
      </c>
      <c r="N971" s="519">
        <f t="shared" si="267"/>
        <v>0</v>
      </c>
      <c r="O971" s="519">
        <f t="shared" si="268"/>
        <v>0</v>
      </c>
      <c r="P971" s="506"/>
      <c r="Q971" s="520"/>
      <c r="R971" s="412" t="str">
        <f t="shared" si="269"/>
        <v/>
      </c>
      <c r="S971" s="412" t="str">
        <f t="shared" si="257"/>
        <v/>
      </c>
      <c r="T971" s="427"/>
      <c r="U971" s="429"/>
      <c r="W971" s="6" t="e">
        <f>VLOOKUP(A971,'[3]Cartilha Global'!$A:$A,1,FALSE)</f>
        <v>#N/A</v>
      </c>
    </row>
    <row r="972" spans="1:23" ht="34.5" hidden="1" thickBot="1" x14ac:dyDescent="0.25">
      <c r="A972" s="522">
        <v>99252</v>
      </c>
      <c r="B972" s="512" t="s">
        <v>3144</v>
      </c>
      <c r="C972" s="513" t="s">
        <v>6678</v>
      </c>
      <c r="D972" s="498" t="s">
        <v>169</v>
      </c>
      <c r="E972" s="499">
        <v>2403.79</v>
      </c>
      <c r="F972" s="500">
        <f t="shared" si="255"/>
        <v>2976.85</v>
      </c>
      <c r="G972" s="527"/>
      <c r="H972" s="518"/>
      <c r="I972" s="517">
        <f t="shared" si="264"/>
        <v>0</v>
      </c>
      <c r="J972" s="517">
        <f t="shared" si="265"/>
        <v>0</v>
      </c>
      <c r="K972" s="504"/>
      <c r="L972" s="518">
        <f t="shared" si="270"/>
        <v>0</v>
      </c>
      <c r="M972" s="518">
        <f t="shared" si="270"/>
        <v>0</v>
      </c>
      <c r="N972" s="519">
        <f t="shared" si="267"/>
        <v>0</v>
      </c>
      <c r="O972" s="519">
        <f t="shared" si="268"/>
        <v>0</v>
      </c>
      <c r="P972" s="506"/>
      <c r="Q972" s="520"/>
      <c r="R972" s="412" t="str">
        <f t="shared" si="269"/>
        <v/>
      </c>
      <c r="S972" s="412" t="str">
        <f t="shared" si="257"/>
        <v/>
      </c>
      <c r="T972" s="427"/>
      <c r="U972" s="429"/>
      <c r="W972" s="6" t="e">
        <f>VLOOKUP(A972,'[3]Cartilha Global'!$A:$A,1,FALSE)</f>
        <v>#N/A</v>
      </c>
    </row>
    <row r="973" spans="1:23" ht="34.5" hidden="1" thickBot="1" x14ac:dyDescent="0.25">
      <c r="A973" s="522">
        <v>99256</v>
      </c>
      <c r="B973" s="512" t="s">
        <v>3144</v>
      </c>
      <c r="C973" s="513" t="s">
        <v>6679</v>
      </c>
      <c r="D973" s="498" t="s">
        <v>169</v>
      </c>
      <c r="E973" s="499">
        <v>5394.07</v>
      </c>
      <c r="F973" s="500">
        <f t="shared" si="255"/>
        <v>6680.02</v>
      </c>
      <c r="G973" s="527"/>
      <c r="H973" s="518"/>
      <c r="I973" s="517">
        <f t="shared" si="264"/>
        <v>0</v>
      </c>
      <c r="J973" s="517">
        <f t="shared" si="265"/>
        <v>0</v>
      </c>
      <c r="K973" s="504"/>
      <c r="L973" s="518">
        <f t="shared" si="270"/>
        <v>0</v>
      </c>
      <c r="M973" s="518">
        <f t="shared" si="270"/>
        <v>0</v>
      </c>
      <c r="N973" s="519">
        <f t="shared" si="267"/>
        <v>0</v>
      </c>
      <c r="O973" s="519">
        <f t="shared" si="268"/>
        <v>0</v>
      </c>
      <c r="P973" s="506"/>
      <c r="Q973" s="520"/>
      <c r="R973" s="412" t="str">
        <f t="shared" si="269"/>
        <v/>
      </c>
      <c r="S973" s="412" t="str">
        <f t="shared" si="257"/>
        <v/>
      </c>
      <c r="T973" s="427"/>
      <c r="U973" s="429"/>
      <c r="W973" s="6" t="e">
        <f>VLOOKUP(A973,'[3]Cartilha Global'!$A:$A,1,FALSE)</f>
        <v>#N/A</v>
      </c>
    </row>
    <row r="974" spans="1:23" ht="34.5" hidden="1" thickBot="1" x14ac:dyDescent="0.25">
      <c r="A974" s="522">
        <v>99259</v>
      </c>
      <c r="B974" s="512" t="s">
        <v>3144</v>
      </c>
      <c r="C974" s="513" t="s">
        <v>6680</v>
      </c>
      <c r="D974" s="498" t="s">
        <v>169</v>
      </c>
      <c r="E974" s="499">
        <v>3040.89</v>
      </c>
      <c r="F974" s="500">
        <f t="shared" ref="F974:F1030" si="271">IF(E974=0,0,ROUND(E974*(1+E$13)*(1-E$14),2))</f>
        <v>3765.84</v>
      </c>
      <c r="G974" s="527"/>
      <c r="H974" s="518"/>
      <c r="I974" s="517">
        <f t="shared" si="264"/>
        <v>0</v>
      </c>
      <c r="J974" s="517">
        <f t="shared" si="265"/>
        <v>0</v>
      </c>
      <c r="K974" s="504"/>
      <c r="L974" s="518">
        <f t="shared" si="270"/>
        <v>0</v>
      </c>
      <c r="M974" s="518">
        <f t="shared" si="270"/>
        <v>0</v>
      </c>
      <c r="N974" s="519">
        <f t="shared" si="267"/>
        <v>0</v>
      </c>
      <c r="O974" s="519">
        <f t="shared" si="268"/>
        <v>0</v>
      </c>
      <c r="P974" s="506"/>
      <c r="Q974" s="520"/>
      <c r="R974" s="412" t="str">
        <f t="shared" si="269"/>
        <v/>
      </c>
      <c r="S974" s="412" t="str">
        <f t="shared" si="257"/>
        <v/>
      </c>
      <c r="T974" s="427"/>
      <c r="U974" s="429"/>
      <c r="W974" s="6" t="e">
        <f>VLOOKUP(A974,'[3]Cartilha Global'!$A:$A,1,FALSE)</f>
        <v>#N/A</v>
      </c>
    </row>
    <row r="975" spans="1:23" ht="34.5" hidden="1" thickBot="1" x14ac:dyDescent="0.25">
      <c r="A975" s="522">
        <v>99265</v>
      </c>
      <c r="B975" s="512" t="s">
        <v>3144</v>
      </c>
      <c r="C975" s="513" t="s">
        <v>6681</v>
      </c>
      <c r="D975" s="498" t="s">
        <v>169</v>
      </c>
      <c r="E975" s="499">
        <v>3677.89</v>
      </c>
      <c r="F975" s="500">
        <f t="shared" si="271"/>
        <v>4554.7</v>
      </c>
      <c r="G975" s="527"/>
      <c r="H975" s="518"/>
      <c r="I975" s="517">
        <f t="shared" si="264"/>
        <v>0</v>
      </c>
      <c r="J975" s="517">
        <f t="shared" si="265"/>
        <v>0</v>
      </c>
      <c r="K975" s="504"/>
      <c r="L975" s="518">
        <f t="shared" si="270"/>
        <v>0</v>
      </c>
      <c r="M975" s="518">
        <f t="shared" si="270"/>
        <v>0</v>
      </c>
      <c r="N975" s="519">
        <f t="shared" si="267"/>
        <v>0</v>
      </c>
      <c r="O975" s="519">
        <f t="shared" si="268"/>
        <v>0</v>
      </c>
      <c r="P975" s="506"/>
      <c r="Q975" s="520"/>
      <c r="R975" s="412" t="str">
        <f t="shared" si="269"/>
        <v/>
      </c>
      <c r="S975" s="412" t="str">
        <f t="shared" si="257"/>
        <v/>
      </c>
      <c r="T975" s="427"/>
      <c r="U975" s="429"/>
      <c r="W975" s="6" t="e">
        <f>VLOOKUP(A975,'[3]Cartilha Global'!$A:$A,1,FALSE)</f>
        <v>#N/A</v>
      </c>
    </row>
    <row r="976" spans="1:23" ht="34.5" hidden="1" thickBot="1" x14ac:dyDescent="0.25">
      <c r="A976" s="522">
        <v>99267</v>
      </c>
      <c r="B976" s="512" t="s">
        <v>3144</v>
      </c>
      <c r="C976" s="513" t="s">
        <v>6682</v>
      </c>
      <c r="D976" s="498" t="s">
        <v>169</v>
      </c>
      <c r="E976" s="499">
        <v>4314.97</v>
      </c>
      <c r="F976" s="500">
        <f t="shared" si="271"/>
        <v>5343.66</v>
      </c>
      <c r="G976" s="527"/>
      <c r="H976" s="518"/>
      <c r="I976" s="517">
        <f t="shared" si="264"/>
        <v>0</v>
      </c>
      <c r="J976" s="517">
        <f t="shared" si="265"/>
        <v>0</v>
      </c>
      <c r="K976" s="504"/>
      <c r="L976" s="518">
        <f t="shared" si="270"/>
        <v>0</v>
      </c>
      <c r="M976" s="518">
        <f t="shared" si="270"/>
        <v>0</v>
      </c>
      <c r="N976" s="519">
        <f t="shared" si="267"/>
        <v>0</v>
      </c>
      <c r="O976" s="519">
        <f t="shared" si="268"/>
        <v>0</v>
      </c>
      <c r="P976" s="506"/>
      <c r="Q976" s="520"/>
      <c r="R976" s="412" t="str">
        <f t="shared" si="269"/>
        <v/>
      </c>
      <c r="S976" s="412" t="str">
        <f t="shared" si="257"/>
        <v/>
      </c>
      <c r="T976" s="427"/>
      <c r="U976" s="429"/>
      <c r="W976" s="6" t="e">
        <f>VLOOKUP(A976,'[3]Cartilha Global'!$A:$A,1,FALSE)</f>
        <v>#N/A</v>
      </c>
    </row>
    <row r="977" spans="1:23" ht="34.5" hidden="1" thickBot="1" x14ac:dyDescent="0.25">
      <c r="A977" s="522">
        <v>99271</v>
      </c>
      <c r="B977" s="512" t="s">
        <v>3144</v>
      </c>
      <c r="C977" s="513" t="s">
        <v>6683</v>
      </c>
      <c r="D977" s="498" t="s">
        <v>169</v>
      </c>
      <c r="E977" s="499">
        <v>6196.24</v>
      </c>
      <c r="F977" s="500">
        <f t="shared" si="271"/>
        <v>7673.42</v>
      </c>
      <c r="G977" s="527"/>
      <c r="H977" s="518"/>
      <c r="I977" s="517">
        <f t="shared" si="264"/>
        <v>0</v>
      </c>
      <c r="J977" s="517">
        <f t="shared" si="265"/>
        <v>0</v>
      </c>
      <c r="K977" s="504"/>
      <c r="L977" s="518">
        <f t="shared" si="270"/>
        <v>0</v>
      </c>
      <c r="M977" s="518">
        <f t="shared" si="270"/>
        <v>0</v>
      </c>
      <c r="N977" s="519">
        <f t="shared" si="267"/>
        <v>0</v>
      </c>
      <c r="O977" s="519">
        <f t="shared" si="268"/>
        <v>0</v>
      </c>
      <c r="P977" s="506"/>
      <c r="Q977" s="520"/>
      <c r="R977" s="412" t="str">
        <f t="shared" si="269"/>
        <v/>
      </c>
      <c r="S977" s="412" t="str">
        <f t="shared" si="257"/>
        <v/>
      </c>
      <c r="T977" s="427"/>
      <c r="U977" s="429"/>
      <c r="W977" s="6" t="e">
        <f>VLOOKUP(A977,'[3]Cartilha Global'!$A:$A,1,FALSE)</f>
        <v>#N/A</v>
      </c>
    </row>
    <row r="978" spans="1:23" ht="34.5" hidden="1" thickBot="1" x14ac:dyDescent="0.25">
      <c r="A978" s="522">
        <v>99274</v>
      </c>
      <c r="B978" s="512" t="s">
        <v>3144</v>
      </c>
      <c r="C978" s="513" t="s">
        <v>6684</v>
      </c>
      <c r="D978" s="498" t="s">
        <v>169</v>
      </c>
      <c r="E978" s="499">
        <v>4988.4399999999996</v>
      </c>
      <c r="F978" s="500">
        <f t="shared" si="271"/>
        <v>6177.68</v>
      </c>
      <c r="G978" s="527"/>
      <c r="H978" s="518"/>
      <c r="I978" s="517">
        <f t="shared" si="264"/>
        <v>0</v>
      </c>
      <c r="J978" s="517">
        <f t="shared" si="265"/>
        <v>0</v>
      </c>
      <c r="K978" s="504"/>
      <c r="L978" s="518">
        <f t="shared" si="270"/>
        <v>0</v>
      </c>
      <c r="M978" s="518">
        <f t="shared" si="270"/>
        <v>0</v>
      </c>
      <c r="N978" s="519">
        <f t="shared" si="267"/>
        <v>0</v>
      </c>
      <c r="O978" s="519">
        <f t="shared" si="268"/>
        <v>0</v>
      </c>
      <c r="P978" s="506"/>
      <c r="Q978" s="520"/>
      <c r="R978" s="412" t="str">
        <f t="shared" si="269"/>
        <v/>
      </c>
      <c r="S978" s="412" t="str">
        <f t="shared" si="257"/>
        <v/>
      </c>
      <c r="T978" s="427"/>
      <c r="U978" s="429"/>
      <c r="W978" s="6" t="e">
        <f>VLOOKUP(A978,'[3]Cartilha Global'!$A:$A,1,FALSE)</f>
        <v>#N/A</v>
      </c>
    </row>
    <row r="979" spans="1:23" ht="34.5" hidden="1" thickBot="1" x14ac:dyDescent="0.25">
      <c r="A979" s="522">
        <v>99279</v>
      </c>
      <c r="B979" s="512" t="s">
        <v>3144</v>
      </c>
      <c r="C979" s="513" t="s">
        <v>6685</v>
      </c>
      <c r="D979" s="498" t="s">
        <v>169</v>
      </c>
      <c r="E979" s="499">
        <v>5630.07</v>
      </c>
      <c r="F979" s="500">
        <f t="shared" si="271"/>
        <v>6972.28</v>
      </c>
      <c r="G979" s="527"/>
      <c r="H979" s="518"/>
      <c r="I979" s="517">
        <f t="shared" si="264"/>
        <v>0</v>
      </c>
      <c r="J979" s="517">
        <f t="shared" si="265"/>
        <v>0</v>
      </c>
      <c r="K979" s="504"/>
      <c r="L979" s="518">
        <f t="shared" si="270"/>
        <v>0</v>
      </c>
      <c r="M979" s="518">
        <f t="shared" si="270"/>
        <v>0</v>
      </c>
      <c r="N979" s="519">
        <f t="shared" si="267"/>
        <v>0</v>
      </c>
      <c r="O979" s="519">
        <f t="shared" si="268"/>
        <v>0</v>
      </c>
      <c r="P979" s="506"/>
      <c r="Q979" s="520"/>
      <c r="R979" s="412" t="str">
        <f t="shared" si="269"/>
        <v/>
      </c>
      <c r="S979" s="412" t="str">
        <f t="shared" si="257"/>
        <v/>
      </c>
      <c r="T979" s="427"/>
      <c r="U979" s="429"/>
      <c r="W979" s="6" t="e">
        <f>VLOOKUP(A979,'[3]Cartilha Global'!$A:$A,1,FALSE)</f>
        <v>#N/A</v>
      </c>
    </row>
    <row r="980" spans="1:23" ht="34.5" hidden="1" thickBot="1" x14ac:dyDescent="0.25">
      <c r="A980" s="522">
        <v>99284</v>
      </c>
      <c r="B980" s="512" t="s">
        <v>3144</v>
      </c>
      <c r="C980" s="513" t="s">
        <v>6686</v>
      </c>
      <c r="D980" s="498" t="s">
        <v>169</v>
      </c>
      <c r="E980" s="499">
        <v>6998.57</v>
      </c>
      <c r="F980" s="500">
        <f t="shared" si="271"/>
        <v>8667.0300000000007</v>
      </c>
      <c r="G980" s="527"/>
      <c r="H980" s="518"/>
      <c r="I980" s="517">
        <f t="shared" si="264"/>
        <v>0</v>
      </c>
      <c r="J980" s="517">
        <f t="shared" si="265"/>
        <v>0</v>
      </c>
      <c r="K980" s="504"/>
      <c r="L980" s="518">
        <f t="shared" si="270"/>
        <v>0</v>
      </c>
      <c r="M980" s="518">
        <f t="shared" si="270"/>
        <v>0</v>
      </c>
      <c r="N980" s="519">
        <f t="shared" si="267"/>
        <v>0</v>
      </c>
      <c r="O980" s="519">
        <f t="shared" si="268"/>
        <v>0</v>
      </c>
      <c r="P980" s="506"/>
      <c r="Q980" s="520"/>
      <c r="R980" s="412" t="str">
        <f t="shared" si="269"/>
        <v/>
      </c>
      <c r="S980" s="412" t="str">
        <f t="shared" si="257"/>
        <v/>
      </c>
      <c r="T980" s="427"/>
      <c r="U980" s="429"/>
      <c r="W980" s="6" t="e">
        <f>VLOOKUP(A980,'[3]Cartilha Global'!$A:$A,1,FALSE)</f>
        <v>#N/A</v>
      </c>
    </row>
    <row r="981" spans="1:23" ht="23.25" hidden="1" thickBot="1" x14ac:dyDescent="0.25">
      <c r="A981" s="522">
        <v>99285</v>
      </c>
      <c r="B981" s="512" t="s">
        <v>3144</v>
      </c>
      <c r="C981" s="513" t="s">
        <v>4899</v>
      </c>
      <c r="D981" s="498" t="s">
        <v>169</v>
      </c>
      <c r="E981" s="499">
        <v>1067.02</v>
      </c>
      <c r="F981" s="500">
        <f t="shared" si="271"/>
        <v>1321.4</v>
      </c>
      <c r="G981" s="527"/>
      <c r="H981" s="518"/>
      <c r="I981" s="517">
        <f t="shared" si="264"/>
        <v>0</v>
      </c>
      <c r="J981" s="517">
        <f t="shared" si="265"/>
        <v>0</v>
      </c>
      <c r="K981" s="504"/>
      <c r="L981" s="518">
        <f t="shared" si="270"/>
        <v>0</v>
      </c>
      <c r="M981" s="518">
        <f t="shared" si="270"/>
        <v>0</v>
      </c>
      <c r="N981" s="519">
        <f t="shared" si="267"/>
        <v>0</v>
      </c>
      <c r="O981" s="519">
        <f t="shared" si="268"/>
        <v>0</v>
      </c>
      <c r="P981" s="506"/>
      <c r="Q981" s="520"/>
      <c r="R981" s="412" t="str">
        <f t="shared" si="269"/>
        <v/>
      </c>
      <c r="S981" s="412" t="str">
        <f t="shared" si="257"/>
        <v/>
      </c>
      <c r="T981" s="427"/>
      <c r="U981" s="429"/>
      <c r="W981" s="6">
        <f>VLOOKUP(A981,'[3]Cartilha Global'!$A:$A,1,FALSE)</f>
        <v>99285</v>
      </c>
    </row>
    <row r="982" spans="1:23" ht="34.5" hidden="1" thickBot="1" x14ac:dyDescent="0.25">
      <c r="A982" s="522">
        <v>99286</v>
      </c>
      <c r="B982" s="512" t="s">
        <v>3144</v>
      </c>
      <c r="C982" s="513" t="s">
        <v>6687</v>
      </c>
      <c r="D982" s="498" t="s">
        <v>169</v>
      </c>
      <c r="E982" s="499">
        <v>6271.76</v>
      </c>
      <c r="F982" s="500">
        <f t="shared" si="271"/>
        <v>7766.95</v>
      </c>
      <c r="G982" s="527"/>
      <c r="H982" s="518"/>
      <c r="I982" s="517">
        <f t="shared" si="264"/>
        <v>0</v>
      </c>
      <c r="J982" s="517">
        <f t="shared" si="265"/>
        <v>0</v>
      </c>
      <c r="K982" s="504"/>
      <c r="L982" s="518">
        <f t="shared" si="270"/>
        <v>0</v>
      </c>
      <c r="M982" s="518">
        <f t="shared" si="270"/>
        <v>0</v>
      </c>
      <c r="N982" s="519">
        <f t="shared" si="267"/>
        <v>0</v>
      </c>
      <c r="O982" s="519">
        <f t="shared" si="268"/>
        <v>0</v>
      </c>
      <c r="P982" s="506"/>
      <c r="Q982" s="520"/>
      <c r="R982" s="412" t="str">
        <f t="shared" si="269"/>
        <v/>
      </c>
      <c r="S982" s="412" t="str">
        <f t="shared" ref="S982:S1045" si="272">IF(Q982="X","x",IF(Q982="xx","x",IF(OR(J982&gt;0,O982&gt;0),"x","")))</f>
        <v/>
      </c>
      <c r="T982" s="427"/>
      <c r="U982" s="429"/>
      <c r="W982" s="6" t="e">
        <f>VLOOKUP(A982,'[3]Cartilha Global'!$A:$A,1,FALSE)</f>
        <v>#N/A</v>
      </c>
    </row>
    <row r="983" spans="1:23" ht="34.5" hidden="1" thickBot="1" x14ac:dyDescent="0.25">
      <c r="A983" s="522">
        <v>99287</v>
      </c>
      <c r="B983" s="512" t="s">
        <v>3144</v>
      </c>
      <c r="C983" s="513" t="s">
        <v>6688</v>
      </c>
      <c r="D983" s="498" t="s">
        <v>169</v>
      </c>
      <c r="E983" s="499">
        <v>8794.48</v>
      </c>
      <c r="F983" s="500">
        <f t="shared" si="271"/>
        <v>10891.08</v>
      </c>
      <c r="G983" s="527"/>
      <c r="H983" s="518"/>
      <c r="I983" s="517">
        <f t="shared" si="264"/>
        <v>0</v>
      </c>
      <c r="J983" s="517">
        <f t="shared" si="265"/>
        <v>0</v>
      </c>
      <c r="K983" s="504"/>
      <c r="L983" s="518">
        <f t="shared" si="270"/>
        <v>0</v>
      </c>
      <c r="M983" s="518">
        <f t="shared" si="270"/>
        <v>0</v>
      </c>
      <c r="N983" s="519">
        <f t="shared" si="267"/>
        <v>0</v>
      </c>
      <c r="O983" s="519">
        <f t="shared" si="268"/>
        <v>0</v>
      </c>
      <c r="P983" s="506"/>
      <c r="Q983" s="520"/>
      <c r="R983" s="412" t="str">
        <f t="shared" si="269"/>
        <v/>
      </c>
      <c r="S983" s="412" t="str">
        <f t="shared" si="272"/>
        <v/>
      </c>
      <c r="T983" s="427"/>
      <c r="U983" s="429"/>
      <c r="W983" s="6" t="e">
        <f>VLOOKUP(A983,'[3]Cartilha Global'!$A:$A,1,FALSE)</f>
        <v>#N/A</v>
      </c>
    </row>
    <row r="984" spans="1:23" ht="34.5" hidden="1" thickBot="1" x14ac:dyDescent="0.25">
      <c r="A984" s="522">
        <v>99290</v>
      </c>
      <c r="B984" s="512" t="s">
        <v>3144</v>
      </c>
      <c r="C984" s="513" t="s">
        <v>6689</v>
      </c>
      <c r="D984" s="498" t="s">
        <v>169</v>
      </c>
      <c r="E984" s="499">
        <v>3760.69</v>
      </c>
      <c r="F984" s="500">
        <f t="shared" si="271"/>
        <v>4657.24</v>
      </c>
      <c r="G984" s="527"/>
      <c r="H984" s="518"/>
      <c r="I984" s="517">
        <f t="shared" si="264"/>
        <v>0</v>
      </c>
      <c r="J984" s="517">
        <f t="shared" si="265"/>
        <v>0</v>
      </c>
      <c r="K984" s="504"/>
      <c r="L984" s="518">
        <f t="shared" si="270"/>
        <v>0</v>
      </c>
      <c r="M984" s="518">
        <f t="shared" si="270"/>
        <v>0</v>
      </c>
      <c r="N984" s="519">
        <f t="shared" si="267"/>
        <v>0</v>
      </c>
      <c r="O984" s="519">
        <f t="shared" si="268"/>
        <v>0</v>
      </c>
      <c r="P984" s="506"/>
      <c r="Q984" s="520"/>
      <c r="R984" s="412" t="str">
        <f t="shared" si="269"/>
        <v/>
      </c>
      <c r="S984" s="412" t="str">
        <f t="shared" si="272"/>
        <v/>
      </c>
      <c r="T984" s="427"/>
      <c r="U984" s="429"/>
      <c r="W984" s="6" t="e">
        <f>VLOOKUP(A984,'[3]Cartilha Global'!$A:$A,1,FALSE)</f>
        <v>#N/A</v>
      </c>
    </row>
    <row r="985" spans="1:23" ht="34.5" hidden="1" thickBot="1" x14ac:dyDescent="0.25">
      <c r="A985" s="522">
        <v>99294</v>
      </c>
      <c r="B985" s="512" t="s">
        <v>3144</v>
      </c>
      <c r="C985" s="513" t="s">
        <v>6690</v>
      </c>
      <c r="D985" s="498" t="s">
        <v>169</v>
      </c>
      <c r="E985" s="499">
        <v>7800.8</v>
      </c>
      <c r="F985" s="500">
        <f t="shared" si="271"/>
        <v>9660.51</v>
      </c>
      <c r="G985" s="527"/>
      <c r="H985" s="518"/>
      <c r="I985" s="517">
        <f t="shared" si="264"/>
        <v>0</v>
      </c>
      <c r="J985" s="517">
        <f t="shared" si="265"/>
        <v>0</v>
      </c>
      <c r="K985" s="504"/>
      <c r="L985" s="518">
        <f t="shared" si="270"/>
        <v>0</v>
      </c>
      <c r="M985" s="518">
        <f t="shared" si="270"/>
        <v>0</v>
      </c>
      <c r="N985" s="519">
        <f t="shared" si="267"/>
        <v>0</v>
      </c>
      <c r="O985" s="519">
        <f t="shared" si="268"/>
        <v>0</v>
      </c>
      <c r="P985" s="506"/>
      <c r="Q985" s="520"/>
      <c r="R985" s="412" t="str">
        <f t="shared" si="269"/>
        <v/>
      </c>
      <c r="S985" s="412" t="str">
        <f t="shared" si="272"/>
        <v/>
      </c>
      <c r="T985" s="427"/>
      <c r="U985" s="429"/>
      <c r="W985" s="6" t="e">
        <f>VLOOKUP(A985,'[3]Cartilha Global'!$A:$A,1,FALSE)</f>
        <v>#N/A</v>
      </c>
    </row>
    <row r="986" spans="1:23" ht="34.5" hidden="1" thickBot="1" x14ac:dyDescent="0.25">
      <c r="A986" s="522">
        <v>99298</v>
      </c>
      <c r="B986" s="512" t="s">
        <v>3144</v>
      </c>
      <c r="C986" s="513" t="s">
        <v>6691</v>
      </c>
      <c r="D986" s="498" t="s">
        <v>169</v>
      </c>
      <c r="E986" s="499">
        <v>9941.06</v>
      </c>
      <c r="F986" s="500">
        <f t="shared" si="271"/>
        <v>12311.01</v>
      </c>
      <c r="G986" s="527"/>
      <c r="H986" s="518"/>
      <c r="I986" s="517">
        <f t="shared" si="264"/>
        <v>0</v>
      </c>
      <c r="J986" s="517">
        <f t="shared" si="265"/>
        <v>0</v>
      </c>
      <c r="K986" s="504"/>
      <c r="L986" s="518">
        <f t="shared" si="270"/>
        <v>0</v>
      </c>
      <c r="M986" s="518">
        <f t="shared" si="270"/>
        <v>0</v>
      </c>
      <c r="N986" s="519">
        <f t="shared" si="267"/>
        <v>0</v>
      </c>
      <c r="O986" s="519">
        <f t="shared" si="268"/>
        <v>0</v>
      </c>
      <c r="P986" s="506"/>
      <c r="Q986" s="520"/>
      <c r="R986" s="412" t="str">
        <f t="shared" si="269"/>
        <v/>
      </c>
      <c r="S986" s="412" t="str">
        <f t="shared" si="272"/>
        <v/>
      </c>
      <c r="T986" s="427"/>
      <c r="U986" s="429"/>
      <c r="W986" s="6" t="e">
        <f>VLOOKUP(A986,'[3]Cartilha Global'!$A:$A,1,FALSE)</f>
        <v>#N/A</v>
      </c>
    </row>
    <row r="987" spans="1:23" ht="34.5" hidden="1" thickBot="1" x14ac:dyDescent="0.25">
      <c r="A987" s="522">
        <v>99300</v>
      </c>
      <c r="B987" s="512" t="s">
        <v>3144</v>
      </c>
      <c r="C987" s="513" t="s">
        <v>6692</v>
      </c>
      <c r="D987" s="498" t="s">
        <v>169</v>
      </c>
      <c r="E987" s="499">
        <v>11087.63</v>
      </c>
      <c r="F987" s="500">
        <f t="shared" si="271"/>
        <v>13730.92</v>
      </c>
      <c r="G987" s="527"/>
      <c r="H987" s="518"/>
      <c r="I987" s="517">
        <f t="shared" si="264"/>
        <v>0</v>
      </c>
      <c r="J987" s="517">
        <f t="shared" si="265"/>
        <v>0</v>
      </c>
      <c r="K987" s="504"/>
      <c r="L987" s="518">
        <f t="shared" si="270"/>
        <v>0</v>
      </c>
      <c r="M987" s="518">
        <f t="shared" si="270"/>
        <v>0</v>
      </c>
      <c r="N987" s="519">
        <f t="shared" si="267"/>
        <v>0</v>
      </c>
      <c r="O987" s="519">
        <f t="shared" si="268"/>
        <v>0</v>
      </c>
      <c r="P987" s="506"/>
      <c r="Q987" s="520"/>
      <c r="R987" s="412" t="str">
        <f t="shared" si="269"/>
        <v/>
      </c>
      <c r="S987" s="412" t="str">
        <f t="shared" si="272"/>
        <v/>
      </c>
      <c r="T987" s="427"/>
      <c r="U987" s="429"/>
      <c r="W987" s="6" t="e">
        <f>VLOOKUP(A987,'[3]Cartilha Global'!$A:$A,1,FALSE)</f>
        <v>#N/A</v>
      </c>
    </row>
    <row r="988" spans="1:23" ht="34.5" hidden="1" thickBot="1" x14ac:dyDescent="0.25">
      <c r="A988" s="522">
        <v>99301</v>
      </c>
      <c r="B988" s="512" t="s">
        <v>3144</v>
      </c>
      <c r="C988" s="513" t="s">
        <v>6693</v>
      </c>
      <c r="D988" s="498" t="s">
        <v>169</v>
      </c>
      <c r="E988" s="499">
        <v>5534.18</v>
      </c>
      <c r="F988" s="500">
        <f t="shared" si="271"/>
        <v>6853.53</v>
      </c>
      <c r="G988" s="527"/>
      <c r="H988" s="518"/>
      <c r="I988" s="517">
        <f t="shared" si="264"/>
        <v>0</v>
      </c>
      <c r="J988" s="517">
        <f t="shared" si="265"/>
        <v>0</v>
      </c>
      <c r="K988" s="504"/>
      <c r="L988" s="518">
        <f t="shared" si="270"/>
        <v>0</v>
      </c>
      <c r="M988" s="518">
        <f t="shared" si="270"/>
        <v>0</v>
      </c>
      <c r="N988" s="519">
        <f t="shared" si="267"/>
        <v>0</v>
      </c>
      <c r="O988" s="519">
        <f t="shared" si="268"/>
        <v>0</v>
      </c>
      <c r="P988" s="506"/>
      <c r="Q988" s="520"/>
      <c r="R988" s="412" t="str">
        <f t="shared" si="269"/>
        <v/>
      </c>
      <c r="S988" s="412" t="str">
        <f t="shared" si="272"/>
        <v/>
      </c>
      <c r="T988" s="427"/>
      <c r="U988" s="429"/>
      <c r="W988" s="6" t="e">
        <f>VLOOKUP(A988,'[3]Cartilha Global'!$A:$A,1,FALSE)</f>
        <v>#N/A</v>
      </c>
    </row>
    <row r="989" spans="1:23" ht="34.5" hidden="1" thickBot="1" x14ac:dyDescent="0.25">
      <c r="A989" s="522">
        <v>99303</v>
      </c>
      <c r="B989" s="512" t="s">
        <v>3144</v>
      </c>
      <c r="C989" s="513" t="s">
        <v>6694</v>
      </c>
      <c r="D989" s="498" t="s">
        <v>169</v>
      </c>
      <c r="E989" s="499">
        <v>10140.459999999999</v>
      </c>
      <c r="F989" s="500">
        <f t="shared" si="271"/>
        <v>12557.95</v>
      </c>
      <c r="G989" s="527"/>
      <c r="H989" s="518"/>
      <c r="I989" s="517">
        <f t="shared" si="264"/>
        <v>0</v>
      </c>
      <c r="J989" s="517">
        <f t="shared" si="265"/>
        <v>0</v>
      </c>
      <c r="K989" s="504"/>
      <c r="L989" s="518">
        <f t="shared" si="270"/>
        <v>0</v>
      </c>
      <c r="M989" s="518">
        <f t="shared" si="270"/>
        <v>0</v>
      </c>
      <c r="N989" s="519">
        <f t="shared" si="267"/>
        <v>0</v>
      </c>
      <c r="O989" s="519">
        <f t="shared" si="268"/>
        <v>0</v>
      </c>
      <c r="P989" s="506"/>
      <c r="Q989" s="520"/>
      <c r="R989" s="412" t="str">
        <f t="shared" si="269"/>
        <v/>
      </c>
      <c r="S989" s="412" t="str">
        <f t="shared" si="272"/>
        <v/>
      </c>
      <c r="T989" s="427"/>
      <c r="U989" s="429"/>
      <c r="W989" s="6" t="e">
        <f>VLOOKUP(A989,'[3]Cartilha Global'!$A:$A,1,FALSE)</f>
        <v>#N/A</v>
      </c>
    </row>
    <row r="990" spans="1:23" ht="34.5" hidden="1" thickBot="1" x14ac:dyDescent="0.25">
      <c r="A990" s="522">
        <v>99305</v>
      </c>
      <c r="B990" s="512" t="s">
        <v>3144</v>
      </c>
      <c r="C990" s="513" t="s">
        <v>6695</v>
      </c>
      <c r="D990" s="498" t="s">
        <v>169</v>
      </c>
      <c r="E990" s="499">
        <v>11455.42</v>
      </c>
      <c r="F990" s="500">
        <f t="shared" si="271"/>
        <v>14186.39</v>
      </c>
      <c r="G990" s="527"/>
      <c r="H990" s="518"/>
      <c r="I990" s="517">
        <f t="shared" si="264"/>
        <v>0</v>
      </c>
      <c r="J990" s="517">
        <f t="shared" si="265"/>
        <v>0</v>
      </c>
      <c r="K990" s="504"/>
      <c r="L990" s="518">
        <f t="shared" si="270"/>
        <v>0</v>
      </c>
      <c r="M990" s="518">
        <f t="shared" si="270"/>
        <v>0</v>
      </c>
      <c r="N990" s="519">
        <f t="shared" si="267"/>
        <v>0</v>
      </c>
      <c r="O990" s="519">
        <f t="shared" si="268"/>
        <v>0</v>
      </c>
      <c r="P990" s="506"/>
      <c r="Q990" s="520"/>
      <c r="R990" s="412" t="str">
        <f t="shared" si="269"/>
        <v/>
      </c>
      <c r="S990" s="412" t="str">
        <f t="shared" si="272"/>
        <v/>
      </c>
      <c r="T990" s="427"/>
      <c r="U990" s="429"/>
      <c r="W990" s="6" t="e">
        <f>VLOOKUP(A990,'[3]Cartilha Global'!$A:$A,1,FALSE)</f>
        <v>#N/A</v>
      </c>
    </row>
    <row r="991" spans="1:23" ht="34.5" hidden="1" thickBot="1" x14ac:dyDescent="0.25">
      <c r="A991" s="522">
        <v>99308</v>
      </c>
      <c r="B991" s="512" t="s">
        <v>3144</v>
      </c>
      <c r="C991" s="513" t="s">
        <v>6696</v>
      </c>
      <c r="D991" s="498" t="s">
        <v>169</v>
      </c>
      <c r="E991" s="499">
        <v>12770.47</v>
      </c>
      <c r="F991" s="500">
        <f t="shared" si="271"/>
        <v>15814.95</v>
      </c>
      <c r="G991" s="527"/>
      <c r="H991" s="518"/>
      <c r="I991" s="517">
        <f t="shared" si="264"/>
        <v>0</v>
      </c>
      <c r="J991" s="517">
        <f t="shared" si="265"/>
        <v>0</v>
      </c>
      <c r="K991" s="504"/>
      <c r="L991" s="518">
        <f t="shared" si="270"/>
        <v>0</v>
      </c>
      <c r="M991" s="518">
        <f t="shared" si="270"/>
        <v>0</v>
      </c>
      <c r="N991" s="519">
        <f t="shared" si="267"/>
        <v>0</v>
      </c>
      <c r="O991" s="519">
        <f t="shared" si="268"/>
        <v>0</v>
      </c>
      <c r="P991" s="506"/>
      <c r="Q991" s="520"/>
      <c r="R991" s="412" t="str">
        <f t="shared" si="269"/>
        <v/>
      </c>
      <c r="S991" s="412" t="str">
        <f t="shared" si="272"/>
        <v/>
      </c>
      <c r="T991" s="427"/>
      <c r="U991" s="429"/>
      <c r="W991" s="6" t="e">
        <f>VLOOKUP(A991,'[3]Cartilha Global'!$A:$A,1,FALSE)</f>
        <v>#N/A</v>
      </c>
    </row>
    <row r="992" spans="1:23" ht="34.5" hidden="1" thickBot="1" x14ac:dyDescent="0.25">
      <c r="A992" s="522">
        <v>99310</v>
      </c>
      <c r="B992" s="512" t="s">
        <v>3144</v>
      </c>
      <c r="C992" s="513" t="s">
        <v>6697</v>
      </c>
      <c r="D992" s="498" t="s">
        <v>169</v>
      </c>
      <c r="E992" s="499">
        <v>12969.88</v>
      </c>
      <c r="F992" s="500">
        <f t="shared" si="271"/>
        <v>16061.9</v>
      </c>
      <c r="G992" s="527"/>
      <c r="H992" s="518"/>
      <c r="I992" s="517">
        <f t="shared" si="264"/>
        <v>0</v>
      </c>
      <c r="J992" s="517">
        <f t="shared" si="265"/>
        <v>0</v>
      </c>
      <c r="K992" s="504"/>
      <c r="L992" s="518">
        <f t="shared" si="270"/>
        <v>0</v>
      </c>
      <c r="M992" s="518">
        <f t="shared" si="270"/>
        <v>0</v>
      </c>
      <c r="N992" s="519">
        <f t="shared" si="267"/>
        <v>0</v>
      </c>
      <c r="O992" s="519">
        <f t="shared" si="268"/>
        <v>0</v>
      </c>
      <c r="P992" s="506"/>
      <c r="Q992" s="520"/>
      <c r="R992" s="412" t="str">
        <f t="shared" si="269"/>
        <v/>
      </c>
      <c r="S992" s="412" t="str">
        <f t="shared" si="272"/>
        <v/>
      </c>
      <c r="T992" s="427"/>
      <c r="U992" s="429"/>
      <c r="W992" s="6" t="e">
        <f>VLOOKUP(A992,'[3]Cartilha Global'!$A:$A,1,FALSE)</f>
        <v>#N/A</v>
      </c>
    </row>
    <row r="993" spans="1:23" ht="34.5" hidden="1" thickBot="1" x14ac:dyDescent="0.25">
      <c r="A993" s="522">
        <v>99312</v>
      </c>
      <c r="B993" s="512" t="s">
        <v>3144</v>
      </c>
      <c r="C993" s="513" t="s">
        <v>6698</v>
      </c>
      <c r="D993" s="498" t="s">
        <v>169</v>
      </c>
      <c r="E993" s="499">
        <v>6485.16</v>
      </c>
      <c r="F993" s="500">
        <f t="shared" si="271"/>
        <v>8031.22</v>
      </c>
      <c r="G993" s="527"/>
      <c r="H993" s="518"/>
      <c r="I993" s="517">
        <f t="shared" si="264"/>
        <v>0</v>
      </c>
      <c r="J993" s="517">
        <f t="shared" si="265"/>
        <v>0</v>
      </c>
      <c r="K993" s="504"/>
      <c r="L993" s="518">
        <f t="shared" si="270"/>
        <v>0</v>
      </c>
      <c r="M993" s="518">
        <f t="shared" si="270"/>
        <v>0</v>
      </c>
      <c r="N993" s="519">
        <f t="shared" si="267"/>
        <v>0</v>
      </c>
      <c r="O993" s="519">
        <f t="shared" si="268"/>
        <v>0</v>
      </c>
      <c r="P993" s="506"/>
      <c r="Q993" s="520"/>
      <c r="R993" s="412" t="str">
        <f t="shared" si="269"/>
        <v/>
      </c>
      <c r="S993" s="412" t="str">
        <f t="shared" si="272"/>
        <v/>
      </c>
      <c r="T993" s="427"/>
      <c r="U993" s="429"/>
      <c r="W993" s="6" t="e">
        <f>VLOOKUP(A993,'[3]Cartilha Global'!$A:$A,1,FALSE)</f>
        <v>#N/A</v>
      </c>
    </row>
    <row r="994" spans="1:23" ht="34.5" hidden="1" thickBot="1" x14ac:dyDescent="0.25">
      <c r="A994" s="522">
        <v>99313</v>
      </c>
      <c r="B994" s="512" t="s">
        <v>3144</v>
      </c>
      <c r="C994" s="513" t="s">
        <v>6699</v>
      </c>
      <c r="D994" s="498" t="s">
        <v>169</v>
      </c>
      <c r="E994" s="499">
        <v>14453.19</v>
      </c>
      <c r="F994" s="500">
        <f t="shared" si="271"/>
        <v>17898.830000000002</v>
      </c>
      <c r="G994" s="527"/>
      <c r="H994" s="518"/>
      <c r="I994" s="517">
        <f t="shared" si="264"/>
        <v>0</v>
      </c>
      <c r="J994" s="517">
        <f t="shared" si="265"/>
        <v>0</v>
      </c>
      <c r="K994" s="504"/>
      <c r="L994" s="518">
        <f t="shared" si="270"/>
        <v>0</v>
      </c>
      <c r="M994" s="518">
        <f t="shared" si="270"/>
        <v>0</v>
      </c>
      <c r="N994" s="519">
        <f t="shared" si="267"/>
        <v>0</v>
      </c>
      <c r="O994" s="519">
        <f t="shared" si="268"/>
        <v>0</v>
      </c>
      <c r="P994" s="506"/>
      <c r="Q994" s="520"/>
      <c r="R994" s="412" t="str">
        <f t="shared" si="269"/>
        <v/>
      </c>
      <c r="S994" s="412" t="str">
        <f t="shared" si="272"/>
        <v/>
      </c>
      <c r="T994" s="427"/>
      <c r="U994" s="429"/>
      <c r="W994" s="6" t="e">
        <f>VLOOKUP(A994,'[3]Cartilha Global'!$A:$A,1,FALSE)</f>
        <v>#N/A</v>
      </c>
    </row>
    <row r="995" spans="1:23" ht="34.5" hidden="1" thickBot="1" x14ac:dyDescent="0.25">
      <c r="A995" s="522">
        <v>99315</v>
      </c>
      <c r="B995" s="512" t="s">
        <v>3144</v>
      </c>
      <c r="C995" s="513" t="s">
        <v>6700</v>
      </c>
      <c r="D995" s="498" t="s">
        <v>169</v>
      </c>
      <c r="E995" s="499">
        <v>16136</v>
      </c>
      <c r="F995" s="500">
        <f t="shared" si="271"/>
        <v>19982.82</v>
      </c>
      <c r="G995" s="527"/>
      <c r="H995" s="518"/>
      <c r="I995" s="517">
        <f t="shared" si="264"/>
        <v>0</v>
      </c>
      <c r="J995" s="517">
        <f t="shared" si="265"/>
        <v>0</v>
      </c>
      <c r="K995" s="504"/>
      <c r="L995" s="518">
        <f t="shared" si="270"/>
        <v>0</v>
      </c>
      <c r="M995" s="518">
        <f t="shared" si="270"/>
        <v>0</v>
      </c>
      <c r="N995" s="519">
        <f t="shared" si="267"/>
        <v>0</v>
      </c>
      <c r="O995" s="519">
        <f t="shared" si="268"/>
        <v>0</v>
      </c>
      <c r="P995" s="506"/>
      <c r="Q995" s="520"/>
      <c r="R995" s="412" t="str">
        <f t="shared" si="269"/>
        <v/>
      </c>
      <c r="S995" s="412" t="str">
        <f t="shared" si="272"/>
        <v/>
      </c>
      <c r="T995" s="427"/>
      <c r="U995" s="429"/>
      <c r="W995" s="6" t="e">
        <f>VLOOKUP(A995,'[3]Cartilha Global'!$A:$A,1,FALSE)</f>
        <v>#N/A</v>
      </c>
    </row>
    <row r="996" spans="1:23" ht="34.5" hidden="1" thickBot="1" x14ac:dyDescent="0.25">
      <c r="A996" s="522">
        <v>99320</v>
      </c>
      <c r="B996" s="512" t="s">
        <v>3144</v>
      </c>
      <c r="C996" s="513" t="s">
        <v>6701</v>
      </c>
      <c r="D996" s="498" t="s">
        <v>169</v>
      </c>
      <c r="E996" s="499">
        <v>7499.98</v>
      </c>
      <c r="F996" s="500">
        <f t="shared" si="271"/>
        <v>9287.98</v>
      </c>
      <c r="G996" s="527"/>
      <c r="H996" s="518"/>
      <c r="I996" s="517">
        <f t="shared" si="264"/>
        <v>0</v>
      </c>
      <c r="J996" s="517">
        <f t="shared" si="265"/>
        <v>0</v>
      </c>
      <c r="K996" s="504"/>
      <c r="L996" s="518">
        <f t="shared" si="270"/>
        <v>0</v>
      </c>
      <c r="M996" s="518">
        <f t="shared" si="270"/>
        <v>0</v>
      </c>
      <c r="N996" s="519">
        <f t="shared" si="267"/>
        <v>0</v>
      </c>
      <c r="O996" s="519">
        <f t="shared" si="268"/>
        <v>0</v>
      </c>
      <c r="P996" s="506"/>
      <c r="Q996" s="520"/>
      <c r="R996" s="412" t="str">
        <f t="shared" si="269"/>
        <v/>
      </c>
      <c r="S996" s="412" t="str">
        <f t="shared" si="272"/>
        <v/>
      </c>
      <c r="T996" s="427"/>
      <c r="U996" s="429"/>
      <c r="W996" s="6" t="e">
        <f>VLOOKUP(A996,'[3]Cartilha Global'!$A:$A,1,FALSE)</f>
        <v>#N/A</v>
      </c>
    </row>
    <row r="997" spans="1:23" ht="34.5" hidden="1" thickBot="1" x14ac:dyDescent="0.25">
      <c r="A997" s="522">
        <v>99322</v>
      </c>
      <c r="B997" s="512" t="s">
        <v>3144</v>
      </c>
      <c r="C997" s="513" t="s">
        <v>6702</v>
      </c>
      <c r="D997" s="498" t="s">
        <v>169</v>
      </c>
      <c r="E997" s="499">
        <v>8459.0300000000007</v>
      </c>
      <c r="F997" s="500">
        <f t="shared" si="271"/>
        <v>10475.66</v>
      </c>
      <c r="G997" s="527"/>
      <c r="H997" s="518"/>
      <c r="I997" s="517">
        <f t="shared" si="264"/>
        <v>0</v>
      </c>
      <c r="J997" s="517">
        <f t="shared" si="265"/>
        <v>0</v>
      </c>
      <c r="K997" s="504"/>
      <c r="L997" s="518">
        <f t="shared" si="270"/>
        <v>0</v>
      </c>
      <c r="M997" s="518">
        <f t="shared" si="270"/>
        <v>0</v>
      </c>
      <c r="N997" s="519">
        <f t="shared" si="267"/>
        <v>0</v>
      </c>
      <c r="O997" s="519">
        <f t="shared" si="268"/>
        <v>0</v>
      </c>
      <c r="P997" s="506"/>
      <c r="Q997" s="520"/>
      <c r="R997" s="412" t="str">
        <f t="shared" si="269"/>
        <v/>
      </c>
      <c r="S997" s="412" t="str">
        <f t="shared" si="272"/>
        <v/>
      </c>
      <c r="T997" s="427"/>
      <c r="U997" s="429"/>
      <c r="W997" s="6" t="e">
        <f>VLOOKUP(A997,'[3]Cartilha Global'!$A:$A,1,FALSE)</f>
        <v>#N/A</v>
      </c>
    </row>
    <row r="998" spans="1:23" ht="34.5" hidden="1" thickBot="1" x14ac:dyDescent="0.25">
      <c r="A998" s="522">
        <v>99324</v>
      </c>
      <c r="B998" s="512" t="s">
        <v>3144</v>
      </c>
      <c r="C998" s="513" t="s">
        <v>6703</v>
      </c>
      <c r="D998" s="498" t="s">
        <v>169</v>
      </c>
      <c r="E998" s="499">
        <v>9418.07</v>
      </c>
      <c r="F998" s="500">
        <f t="shared" si="271"/>
        <v>11663.34</v>
      </c>
      <c r="G998" s="527"/>
      <c r="H998" s="518"/>
      <c r="I998" s="517">
        <f t="shared" ref="I998:I1030" si="273">IF(ISBLANK(E998),0,ROUND(F998*G998,2))</f>
        <v>0</v>
      </c>
      <c r="J998" s="517">
        <f t="shared" ref="J998:J1030" si="274">IF(ISBLANK(G998),0,ROUND(G998*H998,2))</f>
        <v>0</v>
      </c>
      <c r="K998" s="504"/>
      <c r="L998" s="518">
        <f t="shared" si="270"/>
        <v>0</v>
      </c>
      <c r="M998" s="518">
        <f t="shared" si="270"/>
        <v>0</v>
      </c>
      <c r="N998" s="519">
        <f t="shared" ref="N998:N1030" si="275">IF(ISBLANK(E998),0,ROUND(F998*L998,2))</f>
        <v>0</v>
      </c>
      <c r="O998" s="519">
        <f t="shared" ref="O998:O1030" si="276">IF(ISBLANK(L998),0,ROUND(L998*M998,2))</f>
        <v>0</v>
      </c>
      <c r="P998" s="506"/>
      <c r="Q998" s="520"/>
      <c r="R998" s="412" t="str">
        <f t="shared" si="269"/>
        <v/>
      </c>
      <c r="S998" s="412" t="str">
        <f t="shared" si="272"/>
        <v/>
      </c>
      <c r="T998" s="427"/>
      <c r="U998" s="429"/>
      <c r="W998" s="6" t="e">
        <f>VLOOKUP(A998,'[3]Cartilha Global'!$A:$A,1,FALSE)</f>
        <v>#N/A</v>
      </c>
    </row>
    <row r="999" spans="1:23" ht="34.5" hidden="1" thickBot="1" x14ac:dyDescent="0.25">
      <c r="A999" s="522">
        <v>99326</v>
      </c>
      <c r="B999" s="512" t="s">
        <v>3144</v>
      </c>
      <c r="C999" s="513" t="s">
        <v>6704</v>
      </c>
      <c r="D999" s="498" t="s">
        <v>169</v>
      </c>
      <c r="E999" s="499">
        <v>7647.9</v>
      </c>
      <c r="F999" s="500">
        <f t="shared" si="271"/>
        <v>9471.16</v>
      </c>
      <c r="G999" s="527"/>
      <c r="H999" s="518"/>
      <c r="I999" s="517">
        <f t="shared" si="273"/>
        <v>0</v>
      </c>
      <c r="J999" s="517">
        <f t="shared" si="274"/>
        <v>0</v>
      </c>
      <c r="K999" s="504"/>
      <c r="L999" s="518">
        <f t="shared" si="270"/>
        <v>0</v>
      </c>
      <c r="M999" s="518">
        <f t="shared" si="270"/>
        <v>0</v>
      </c>
      <c r="N999" s="519">
        <f t="shared" si="275"/>
        <v>0</v>
      </c>
      <c r="O999" s="519">
        <f t="shared" si="276"/>
        <v>0</v>
      </c>
      <c r="P999" s="506"/>
      <c r="Q999" s="520"/>
      <c r="R999" s="412" t="str">
        <f t="shared" si="269"/>
        <v/>
      </c>
      <c r="S999" s="412" t="str">
        <f t="shared" si="272"/>
        <v/>
      </c>
      <c r="T999" s="427"/>
      <c r="U999" s="429"/>
      <c r="W999" s="6" t="e">
        <f>VLOOKUP(A999,'[3]Cartilha Global'!$A:$A,1,FALSE)</f>
        <v>#N/A</v>
      </c>
    </row>
    <row r="1000" spans="1:23" ht="23.25" hidden="1" thickBot="1" x14ac:dyDescent="0.25">
      <c r="A1000" s="522">
        <v>98405</v>
      </c>
      <c r="B1000" s="512" t="s">
        <v>3144</v>
      </c>
      <c r="C1000" s="513" t="s">
        <v>6705</v>
      </c>
      <c r="D1000" s="498" t="s">
        <v>169</v>
      </c>
      <c r="E1000" s="499">
        <v>2548.42</v>
      </c>
      <c r="F1000" s="500">
        <f t="shared" si="271"/>
        <v>3155.96</v>
      </c>
      <c r="G1000" s="527"/>
      <c r="H1000" s="518"/>
      <c r="I1000" s="517">
        <f t="shared" si="273"/>
        <v>0</v>
      </c>
      <c r="J1000" s="517">
        <f t="shared" si="274"/>
        <v>0</v>
      </c>
      <c r="K1000" s="504"/>
      <c r="L1000" s="518">
        <f t="shared" ref="L1000:M1022" si="277">G1000</f>
        <v>0</v>
      </c>
      <c r="M1000" s="518">
        <f t="shared" si="277"/>
        <v>0</v>
      </c>
      <c r="N1000" s="519">
        <f t="shared" si="275"/>
        <v>0</v>
      </c>
      <c r="O1000" s="519">
        <f t="shared" si="276"/>
        <v>0</v>
      </c>
      <c r="P1000" s="506"/>
      <c r="Q1000" s="520"/>
      <c r="R1000" s="412" t="str">
        <f t="shared" si="269"/>
        <v/>
      </c>
      <c r="S1000" s="412" t="str">
        <f t="shared" si="272"/>
        <v/>
      </c>
      <c r="T1000" s="427"/>
      <c r="U1000" s="429"/>
      <c r="W1000" s="6" t="e">
        <f>VLOOKUP(A1000,'[3]Cartilha Global'!$A:$A,1,FALSE)</f>
        <v>#N/A</v>
      </c>
    </row>
    <row r="1001" spans="1:23" ht="23.25" hidden="1" thickBot="1" x14ac:dyDescent="0.25">
      <c r="A1001" s="522">
        <v>97980</v>
      </c>
      <c r="B1001" s="512" t="s">
        <v>3144</v>
      </c>
      <c r="C1001" s="513" t="s">
        <v>6706</v>
      </c>
      <c r="D1001" s="498" t="s">
        <v>169</v>
      </c>
      <c r="E1001" s="499">
        <v>2065.35</v>
      </c>
      <c r="F1001" s="500">
        <f t="shared" si="271"/>
        <v>2557.73</v>
      </c>
      <c r="G1001" s="527"/>
      <c r="H1001" s="518"/>
      <c r="I1001" s="517">
        <f t="shared" si="273"/>
        <v>0</v>
      </c>
      <c r="J1001" s="517">
        <f t="shared" si="274"/>
        <v>0</v>
      </c>
      <c r="K1001" s="504"/>
      <c r="L1001" s="518">
        <f t="shared" si="277"/>
        <v>0</v>
      </c>
      <c r="M1001" s="518">
        <f t="shared" si="277"/>
        <v>0</v>
      </c>
      <c r="N1001" s="519">
        <f t="shared" si="275"/>
        <v>0</v>
      </c>
      <c r="O1001" s="519">
        <f t="shared" si="276"/>
        <v>0</v>
      </c>
      <c r="P1001" s="506"/>
      <c r="Q1001" s="520"/>
      <c r="R1001" s="412" t="str">
        <f t="shared" si="269"/>
        <v/>
      </c>
      <c r="S1001" s="412" t="str">
        <f t="shared" si="272"/>
        <v/>
      </c>
      <c r="T1001" s="427"/>
      <c r="U1001" s="429"/>
      <c r="W1001" s="6" t="e">
        <f>VLOOKUP(A1001,'[3]Cartilha Global'!$A:$A,1,FALSE)</f>
        <v>#N/A</v>
      </c>
    </row>
    <row r="1002" spans="1:23" ht="23.25" hidden="1" thickBot="1" x14ac:dyDescent="0.25">
      <c r="A1002" s="522">
        <v>97988</v>
      </c>
      <c r="B1002" s="512" t="s">
        <v>3144</v>
      </c>
      <c r="C1002" s="513" t="s">
        <v>6707</v>
      </c>
      <c r="D1002" s="498" t="s">
        <v>169</v>
      </c>
      <c r="E1002" s="499">
        <v>3030.72</v>
      </c>
      <c r="F1002" s="500">
        <f t="shared" si="271"/>
        <v>3753.24</v>
      </c>
      <c r="G1002" s="527"/>
      <c r="H1002" s="518"/>
      <c r="I1002" s="517">
        <f t="shared" si="273"/>
        <v>0</v>
      </c>
      <c r="J1002" s="517">
        <f t="shared" si="274"/>
        <v>0</v>
      </c>
      <c r="K1002" s="504"/>
      <c r="L1002" s="518">
        <f t="shared" si="277"/>
        <v>0</v>
      </c>
      <c r="M1002" s="518">
        <f t="shared" si="277"/>
        <v>0</v>
      </c>
      <c r="N1002" s="519">
        <f t="shared" si="275"/>
        <v>0</v>
      </c>
      <c r="O1002" s="519">
        <f t="shared" si="276"/>
        <v>0</v>
      </c>
      <c r="P1002" s="506"/>
      <c r="Q1002" s="520"/>
      <c r="R1002" s="412" t="str">
        <f t="shared" si="269"/>
        <v/>
      </c>
      <c r="S1002" s="412" t="str">
        <f t="shared" si="272"/>
        <v/>
      </c>
      <c r="T1002" s="427"/>
      <c r="U1002" s="429"/>
      <c r="W1002" s="6" t="e">
        <f>VLOOKUP(A1002,'[3]Cartilha Global'!$A:$A,1,FALSE)</f>
        <v>#N/A</v>
      </c>
    </row>
    <row r="1003" spans="1:23" ht="23.25" hidden="1" thickBot="1" x14ac:dyDescent="0.25">
      <c r="A1003" s="522">
        <v>97992</v>
      </c>
      <c r="B1003" s="512" t="s">
        <v>3144</v>
      </c>
      <c r="C1003" s="513" t="s">
        <v>6708</v>
      </c>
      <c r="D1003" s="498" t="s">
        <v>169</v>
      </c>
      <c r="E1003" s="499">
        <v>3884.98</v>
      </c>
      <c r="F1003" s="500">
        <f t="shared" si="271"/>
        <v>4811.16</v>
      </c>
      <c r="G1003" s="527"/>
      <c r="H1003" s="518"/>
      <c r="I1003" s="517">
        <f t="shared" si="273"/>
        <v>0</v>
      </c>
      <c r="J1003" s="517">
        <f t="shared" si="274"/>
        <v>0</v>
      </c>
      <c r="K1003" s="504"/>
      <c r="L1003" s="518">
        <f t="shared" si="277"/>
        <v>0</v>
      </c>
      <c r="M1003" s="518">
        <f t="shared" si="277"/>
        <v>0</v>
      </c>
      <c r="N1003" s="519">
        <f t="shared" si="275"/>
        <v>0</v>
      </c>
      <c r="O1003" s="519">
        <f t="shared" si="276"/>
        <v>0</v>
      </c>
      <c r="P1003" s="506"/>
      <c r="Q1003" s="520"/>
      <c r="R1003" s="412" t="str">
        <f t="shared" si="269"/>
        <v/>
      </c>
      <c r="S1003" s="412" t="str">
        <f t="shared" si="272"/>
        <v/>
      </c>
      <c r="T1003" s="427"/>
      <c r="U1003" s="429"/>
      <c r="W1003" s="6" t="e">
        <f>VLOOKUP(A1003,'[3]Cartilha Global'!$A:$A,1,FALSE)</f>
        <v>#N/A</v>
      </c>
    </row>
    <row r="1004" spans="1:23" ht="34.5" hidden="1" thickBot="1" x14ac:dyDescent="0.25">
      <c r="A1004" s="522">
        <v>101809</v>
      </c>
      <c r="B1004" s="512" t="s">
        <v>3144</v>
      </c>
      <c r="C1004" s="513" t="s">
        <v>5320</v>
      </c>
      <c r="D1004" s="498" t="s">
        <v>169</v>
      </c>
      <c r="E1004" s="499">
        <v>2893.27</v>
      </c>
      <c r="F1004" s="500">
        <f t="shared" si="271"/>
        <v>3583.03</v>
      </c>
      <c r="G1004" s="527"/>
      <c r="H1004" s="518"/>
      <c r="I1004" s="517">
        <f t="shared" si="273"/>
        <v>0</v>
      </c>
      <c r="J1004" s="517">
        <f t="shared" si="274"/>
        <v>0</v>
      </c>
      <c r="K1004" s="504"/>
      <c r="L1004" s="518">
        <f t="shared" si="277"/>
        <v>0</v>
      </c>
      <c r="M1004" s="518">
        <f t="shared" si="277"/>
        <v>0</v>
      </c>
      <c r="N1004" s="519">
        <f t="shared" si="275"/>
        <v>0</v>
      </c>
      <c r="O1004" s="519">
        <f t="shared" si="276"/>
        <v>0</v>
      </c>
      <c r="P1004" s="506"/>
      <c r="Q1004" s="520"/>
      <c r="R1004" s="412" t="str">
        <f t="shared" si="269"/>
        <v/>
      </c>
      <c r="S1004" s="412" t="str">
        <f t="shared" si="272"/>
        <v/>
      </c>
      <c r="T1004" s="427"/>
      <c r="U1004" s="429"/>
      <c r="W1004" s="6">
        <f>VLOOKUP(A1004,'[3]Cartilha Global'!$A:$A,1,FALSE)</f>
        <v>101809</v>
      </c>
    </row>
    <row r="1005" spans="1:23" ht="23.25" hidden="1" thickBot="1" x14ac:dyDescent="0.25">
      <c r="A1005" s="522">
        <v>99242</v>
      </c>
      <c r="B1005" s="512" t="s">
        <v>3144</v>
      </c>
      <c r="C1005" s="513" t="s">
        <v>6709</v>
      </c>
      <c r="D1005" s="498" t="s">
        <v>169</v>
      </c>
      <c r="E1005" s="499">
        <v>2943.5</v>
      </c>
      <c r="F1005" s="500">
        <f t="shared" si="271"/>
        <v>3645.23</v>
      </c>
      <c r="G1005" s="527"/>
      <c r="H1005" s="518"/>
      <c r="I1005" s="517">
        <f t="shared" si="273"/>
        <v>0</v>
      </c>
      <c r="J1005" s="517">
        <f t="shared" si="274"/>
        <v>0</v>
      </c>
      <c r="K1005" s="504"/>
      <c r="L1005" s="518">
        <f t="shared" si="277"/>
        <v>0</v>
      </c>
      <c r="M1005" s="518">
        <f t="shared" si="277"/>
        <v>0</v>
      </c>
      <c r="N1005" s="519">
        <f t="shared" si="275"/>
        <v>0</v>
      </c>
      <c r="O1005" s="519">
        <f t="shared" si="276"/>
        <v>0</v>
      </c>
      <c r="P1005" s="506"/>
      <c r="Q1005" s="520"/>
      <c r="R1005" s="412" t="str">
        <f t="shared" si="269"/>
        <v/>
      </c>
      <c r="S1005" s="412" t="str">
        <f t="shared" si="272"/>
        <v/>
      </c>
      <c r="T1005" s="427"/>
      <c r="U1005" s="429"/>
      <c r="W1005" s="6" t="e">
        <f>VLOOKUP(A1005,'[3]Cartilha Global'!$A:$A,1,FALSE)</f>
        <v>#N/A</v>
      </c>
    </row>
    <row r="1006" spans="1:23" ht="23.25" hidden="1" thickBot="1" x14ac:dyDescent="0.25">
      <c r="A1006" s="522">
        <v>99248</v>
      </c>
      <c r="B1006" s="512" t="s">
        <v>3144</v>
      </c>
      <c r="C1006" s="513" t="s">
        <v>6710</v>
      </c>
      <c r="D1006" s="498" t="s">
        <v>169</v>
      </c>
      <c r="E1006" s="499">
        <v>3779.71</v>
      </c>
      <c r="F1006" s="500">
        <f t="shared" si="271"/>
        <v>4680.79</v>
      </c>
      <c r="G1006" s="527"/>
      <c r="H1006" s="518"/>
      <c r="I1006" s="517">
        <f t="shared" si="273"/>
        <v>0</v>
      </c>
      <c r="J1006" s="517">
        <f t="shared" si="274"/>
        <v>0</v>
      </c>
      <c r="K1006" s="504"/>
      <c r="L1006" s="518">
        <f t="shared" si="277"/>
        <v>0</v>
      </c>
      <c r="M1006" s="518">
        <f t="shared" si="277"/>
        <v>0</v>
      </c>
      <c r="N1006" s="519">
        <f t="shared" si="275"/>
        <v>0</v>
      </c>
      <c r="O1006" s="519">
        <f t="shared" si="276"/>
        <v>0</v>
      </c>
      <c r="P1006" s="506"/>
      <c r="Q1006" s="520"/>
      <c r="R1006" s="412" t="str">
        <f t="shared" si="269"/>
        <v/>
      </c>
      <c r="S1006" s="412" t="str">
        <f t="shared" si="272"/>
        <v/>
      </c>
      <c r="T1006" s="427"/>
      <c r="U1006" s="429"/>
      <c r="W1006" s="6" t="e">
        <f>VLOOKUP(A1006,'[3]Cartilha Global'!$A:$A,1,FALSE)</f>
        <v>#N/A</v>
      </c>
    </row>
    <row r="1007" spans="1:23" ht="23.25" hidden="1" thickBot="1" x14ac:dyDescent="0.25">
      <c r="A1007" s="522">
        <v>99280</v>
      </c>
      <c r="B1007" s="512" t="s">
        <v>3144</v>
      </c>
      <c r="C1007" s="513" t="s">
        <v>6711</v>
      </c>
      <c r="D1007" s="498" t="s">
        <v>169</v>
      </c>
      <c r="E1007" s="499">
        <v>1996.56</v>
      </c>
      <c r="F1007" s="500">
        <f t="shared" si="271"/>
        <v>2472.54</v>
      </c>
      <c r="G1007" s="527"/>
      <c r="H1007" s="518"/>
      <c r="I1007" s="517">
        <f t="shared" si="273"/>
        <v>0</v>
      </c>
      <c r="J1007" s="517">
        <f t="shared" si="274"/>
        <v>0</v>
      </c>
      <c r="K1007" s="504"/>
      <c r="L1007" s="518">
        <f t="shared" si="277"/>
        <v>0</v>
      </c>
      <c r="M1007" s="518">
        <f t="shared" si="277"/>
        <v>0</v>
      </c>
      <c r="N1007" s="519">
        <f t="shared" si="275"/>
        <v>0</v>
      </c>
      <c r="O1007" s="519">
        <f t="shared" si="276"/>
        <v>0</v>
      </c>
      <c r="P1007" s="506"/>
      <c r="Q1007" s="520"/>
      <c r="R1007" s="412" t="str">
        <f t="shared" si="269"/>
        <v/>
      </c>
      <c r="S1007" s="412" t="str">
        <f t="shared" si="272"/>
        <v/>
      </c>
      <c r="T1007" s="427"/>
      <c r="U1007" s="429"/>
      <c r="W1007" s="6" t="e">
        <f>VLOOKUP(A1007,'[3]Cartilha Global'!$A:$A,1,FALSE)</f>
        <v>#N/A</v>
      </c>
    </row>
    <row r="1008" spans="1:23" ht="23.25" hidden="1" thickBot="1" x14ac:dyDescent="0.25">
      <c r="A1008" s="522">
        <v>99292</v>
      </c>
      <c r="B1008" s="512" t="s">
        <v>3144</v>
      </c>
      <c r="C1008" s="513" t="s">
        <v>6712</v>
      </c>
      <c r="D1008" s="498" t="s">
        <v>169</v>
      </c>
      <c r="E1008" s="499">
        <v>2469.9899999999998</v>
      </c>
      <c r="F1008" s="500">
        <f t="shared" si="271"/>
        <v>3058.84</v>
      </c>
      <c r="G1008" s="527"/>
      <c r="H1008" s="518"/>
      <c r="I1008" s="517">
        <f t="shared" si="273"/>
        <v>0</v>
      </c>
      <c r="J1008" s="517">
        <f t="shared" si="274"/>
        <v>0</v>
      </c>
      <c r="K1008" s="504"/>
      <c r="L1008" s="518">
        <f t="shared" si="277"/>
        <v>0</v>
      </c>
      <c r="M1008" s="518">
        <f t="shared" si="277"/>
        <v>0</v>
      </c>
      <c r="N1008" s="519">
        <f t="shared" si="275"/>
        <v>0</v>
      </c>
      <c r="O1008" s="519">
        <f t="shared" si="276"/>
        <v>0</v>
      </c>
      <c r="P1008" s="506"/>
      <c r="Q1008" s="520"/>
      <c r="R1008" s="412" t="str">
        <f t="shared" si="269"/>
        <v/>
      </c>
      <c r="S1008" s="412" t="str">
        <f t="shared" si="272"/>
        <v/>
      </c>
      <c r="T1008" s="427"/>
      <c r="U1008" s="429"/>
      <c r="W1008" s="6" t="e">
        <f>VLOOKUP(A1008,'[3]Cartilha Global'!$A:$A,1,FALSE)</f>
        <v>#N/A</v>
      </c>
    </row>
    <row r="1009" spans="1:23" ht="23.25" hidden="1" thickBot="1" x14ac:dyDescent="0.25">
      <c r="A1009" s="522">
        <v>102457</v>
      </c>
      <c r="B1009" s="512" t="s">
        <v>3144</v>
      </c>
      <c r="C1009" s="513" t="s">
        <v>5917</v>
      </c>
      <c r="D1009" s="498" t="s">
        <v>169</v>
      </c>
      <c r="E1009" s="499">
        <v>1333.85</v>
      </c>
      <c r="F1009" s="500">
        <f t="shared" si="271"/>
        <v>1651.84</v>
      </c>
      <c r="G1009" s="527"/>
      <c r="H1009" s="518"/>
      <c r="I1009" s="517">
        <f t="shared" si="273"/>
        <v>0</v>
      </c>
      <c r="J1009" s="517">
        <f t="shared" si="274"/>
        <v>0</v>
      </c>
      <c r="K1009" s="504"/>
      <c r="L1009" s="518">
        <f t="shared" si="277"/>
        <v>0</v>
      </c>
      <c r="M1009" s="518">
        <f t="shared" si="277"/>
        <v>0</v>
      </c>
      <c r="N1009" s="519">
        <f t="shared" si="275"/>
        <v>0</v>
      </c>
      <c r="O1009" s="519">
        <f t="shared" si="276"/>
        <v>0</v>
      </c>
      <c r="P1009" s="506"/>
      <c r="Q1009" s="520"/>
      <c r="R1009" s="412" t="str">
        <f t="shared" si="269"/>
        <v/>
      </c>
      <c r="S1009" s="412" t="str">
        <f t="shared" si="272"/>
        <v/>
      </c>
      <c r="T1009" s="427"/>
      <c r="U1009" s="429"/>
      <c r="W1009" s="6" t="e">
        <f>VLOOKUP(A1009,'[3]Cartilha Global'!$A:$A,1,FALSE)</f>
        <v>#N/A</v>
      </c>
    </row>
    <row r="1010" spans="1:23" ht="23.25" hidden="1" thickBot="1" x14ac:dyDescent="0.25">
      <c r="A1010" s="522">
        <v>102139</v>
      </c>
      <c r="B1010" s="512" t="s">
        <v>3144</v>
      </c>
      <c r="C1010" s="513" t="s">
        <v>5321</v>
      </c>
      <c r="D1010" s="498" t="s">
        <v>169</v>
      </c>
      <c r="E1010" s="499">
        <v>1376.15</v>
      </c>
      <c r="F1010" s="500">
        <f t="shared" si="271"/>
        <v>1704.22</v>
      </c>
      <c r="G1010" s="527"/>
      <c r="H1010" s="518"/>
      <c r="I1010" s="517">
        <f t="shared" si="273"/>
        <v>0</v>
      </c>
      <c r="J1010" s="517">
        <f t="shared" si="274"/>
        <v>0</v>
      </c>
      <c r="K1010" s="504"/>
      <c r="L1010" s="518">
        <f t="shared" si="277"/>
        <v>0</v>
      </c>
      <c r="M1010" s="518">
        <f t="shared" si="277"/>
        <v>0</v>
      </c>
      <c r="N1010" s="519">
        <f t="shared" si="275"/>
        <v>0</v>
      </c>
      <c r="O1010" s="519">
        <f t="shared" si="276"/>
        <v>0</v>
      </c>
      <c r="P1010" s="506"/>
      <c r="Q1010" s="520"/>
      <c r="R1010" s="412" t="str">
        <f t="shared" si="269"/>
        <v/>
      </c>
      <c r="S1010" s="412" t="str">
        <f t="shared" si="272"/>
        <v/>
      </c>
      <c r="T1010" s="427"/>
      <c r="U1010" s="429"/>
      <c r="W1010" s="6">
        <f>VLOOKUP(A1010,'[3]Cartilha Global'!$A:$A,1,FALSE)</f>
        <v>102139</v>
      </c>
    </row>
    <row r="1011" spans="1:23" ht="23.25" hidden="1" thickBot="1" x14ac:dyDescent="0.25">
      <c r="A1011" s="522">
        <v>102141</v>
      </c>
      <c r="B1011" s="512" t="s">
        <v>3144</v>
      </c>
      <c r="C1011" s="513" t="s">
        <v>5322</v>
      </c>
      <c r="D1011" s="498" t="s">
        <v>169</v>
      </c>
      <c r="E1011" s="499">
        <v>2124.4299999999998</v>
      </c>
      <c r="F1011" s="500">
        <f t="shared" si="271"/>
        <v>2630.89</v>
      </c>
      <c r="G1011" s="527"/>
      <c r="H1011" s="518"/>
      <c r="I1011" s="517">
        <f t="shared" si="273"/>
        <v>0</v>
      </c>
      <c r="J1011" s="517">
        <f t="shared" si="274"/>
        <v>0</v>
      </c>
      <c r="K1011" s="504"/>
      <c r="L1011" s="518">
        <f t="shared" si="277"/>
        <v>0</v>
      </c>
      <c r="M1011" s="518">
        <f t="shared" si="277"/>
        <v>0</v>
      </c>
      <c r="N1011" s="519">
        <f t="shared" si="275"/>
        <v>0</v>
      </c>
      <c r="O1011" s="519">
        <f t="shared" si="276"/>
        <v>0</v>
      </c>
      <c r="P1011" s="506"/>
      <c r="Q1011" s="520"/>
      <c r="R1011" s="412" t="str">
        <f t="shared" si="269"/>
        <v/>
      </c>
      <c r="S1011" s="412" t="str">
        <f t="shared" si="272"/>
        <v/>
      </c>
      <c r="T1011" s="427"/>
      <c r="U1011" s="429"/>
      <c r="W1011" s="6">
        <f>VLOOKUP(A1011,'[3]Cartilha Global'!$A:$A,1,FALSE)</f>
        <v>102141</v>
      </c>
    </row>
    <row r="1012" spans="1:23" ht="23.25" hidden="1" thickBot="1" x14ac:dyDescent="0.25">
      <c r="A1012" s="522">
        <v>102142</v>
      </c>
      <c r="B1012" s="512" t="s">
        <v>3144</v>
      </c>
      <c r="C1012" s="513" t="s">
        <v>5323</v>
      </c>
      <c r="D1012" s="498" t="s">
        <v>169</v>
      </c>
      <c r="E1012" s="499">
        <v>2089.83</v>
      </c>
      <c r="F1012" s="500">
        <f t="shared" si="271"/>
        <v>2588.0500000000002</v>
      </c>
      <c r="G1012" s="527"/>
      <c r="H1012" s="518"/>
      <c r="I1012" s="517">
        <f t="shared" si="273"/>
        <v>0</v>
      </c>
      <c r="J1012" s="517">
        <f t="shared" si="274"/>
        <v>0</v>
      </c>
      <c r="K1012" s="504"/>
      <c r="L1012" s="518">
        <f t="shared" si="277"/>
        <v>0</v>
      </c>
      <c r="M1012" s="518">
        <f t="shared" si="277"/>
        <v>0</v>
      </c>
      <c r="N1012" s="519">
        <f t="shared" si="275"/>
        <v>0</v>
      </c>
      <c r="O1012" s="519">
        <f t="shared" si="276"/>
        <v>0</v>
      </c>
      <c r="P1012" s="506"/>
      <c r="Q1012" s="520"/>
      <c r="R1012" s="412" t="str">
        <f t="shared" si="269"/>
        <v/>
      </c>
      <c r="S1012" s="412" t="str">
        <f t="shared" si="272"/>
        <v/>
      </c>
      <c r="T1012" s="427"/>
      <c r="U1012" s="429"/>
      <c r="W1012" s="6">
        <f>VLOOKUP(A1012,'[3]Cartilha Global'!$A:$A,1,FALSE)</f>
        <v>102142</v>
      </c>
    </row>
    <row r="1013" spans="1:23" ht="23.25" hidden="1" thickBot="1" x14ac:dyDescent="0.25">
      <c r="A1013" s="522">
        <v>97935</v>
      </c>
      <c r="B1013" s="512" t="s">
        <v>3144</v>
      </c>
      <c r="C1013" s="513" t="s">
        <v>5918</v>
      </c>
      <c r="D1013" s="498" t="s">
        <v>169</v>
      </c>
      <c r="E1013" s="499">
        <v>646.04999999999995</v>
      </c>
      <c r="F1013" s="500">
        <f t="shared" si="271"/>
        <v>800.07</v>
      </c>
      <c r="G1013" s="527"/>
      <c r="H1013" s="518"/>
      <c r="I1013" s="517">
        <f t="shared" si="273"/>
        <v>0</v>
      </c>
      <c r="J1013" s="517">
        <f t="shared" si="274"/>
        <v>0</v>
      </c>
      <c r="K1013" s="504"/>
      <c r="L1013" s="518">
        <f t="shared" si="277"/>
        <v>0</v>
      </c>
      <c r="M1013" s="518">
        <f t="shared" si="277"/>
        <v>0</v>
      </c>
      <c r="N1013" s="519">
        <f t="shared" si="275"/>
        <v>0</v>
      </c>
      <c r="O1013" s="519">
        <f t="shared" si="276"/>
        <v>0</v>
      </c>
      <c r="P1013" s="506"/>
      <c r="Q1013" s="520"/>
      <c r="R1013" s="412" t="str">
        <f t="shared" si="269"/>
        <v/>
      </c>
      <c r="S1013" s="412" t="str">
        <f t="shared" si="272"/>
        <v/>
      </c>
      <c r="T1013" s="427"/>
      <c r="U1013" s="429"/>
      <c r="W1013" s="6" t="e">
        <f>VLOOKUP(A1013,'[3]Cartilha Global'!$A:$A,1,FALSE)</f>
        <v>#N/A</v>
      </c>
    </row>
    <row r="1014" spans="1:23" ht="23.25" hidden="1" thickBot="1" x14ac:dyDescent="0.25">
      <c r="A1014" s="522">
        <v>97936</v>
      </c>
      <c r="B1014" s="512" t="s">
        <v>3144</v>
      </c>
      <c r="C1014" s="513" t="s">
        <v>5919</v>
      </c>
      <c r="D1014" s="498" t="s">
        <v>169</v>
      </c>
      <c r="E1014" s="499">
        <v>1979.07</v>
      </c>
      <c r="F1014" s="500">
        <f t="shared" si="271"/>
        <v>2450.88</v>
      </c>
      <c r="G1014" s="527"/>
      <c r="H1014" s="518"/>
      <c r="I1014" s="517">
        <f t="shared" si="273"/>
        <v>0</v>
      </c>
      <c r="J1014" s="517">
        <f t="shared" si="274"/>
        <v>0</v>
      </c>
      <c r="K1014" s="504"/>
      <c r="L1014" s="518">
        <f t="shared" si="277"/>
        <v>0</v>
      </c>
      <c r="M1014" s="518">
        <f t="shared" si="277"/>
        <v>0</v>
      </c>
      <c r="N1014" s="519">
        <f t="shared" si="275"/>
        <v>0</v>
      </c>
      <c r="O1014" s="519">
        <f t="shared" si="276"/>
        <v>0</v>
      </c>
      <c r="P1014" s="506"/>
      <c r="Q1014" s="520"/>
      <c r="R1014" s="412" t="str">
        <f t="shared" si="269"/>
        <v/>
      </c>
      <c r="S1014" s="412" t="str">
        <f t="shared" si="272"/>
        <v/>
      </c>
      <c r="T1014" s="427"/>
      <c r="U1014" s="429"/>
      <c r="W1014" s="6" t="e">
        <f>VLOOKUP(A1014,'[3]Cartilha Global'!$A:$A,1,FALSE)</f>
        <v>#N/A</v>
      </c>
    </row>
    <row r="1015" spans="1:23" ht="23.25" hidden="1" thickBot="1" x14ac:dyDescent="0.25">
      <c r="A1015" s="522">
        <v>97949</v>
      </c>
      <c r="B1015" s="512" t="s">
        <v>3144</v>
      </c>
      <c r="C1015" s="513" t="s">
        <v>5305</v>
      </c>
      <c r="D1015" s="498" t="s">
        <v>169</v>
      </c>
      <c r="E1015" s="499">
        <v>1798.99</v>
      </c>
      <c r="F1015" s="500">
        <f t="shared" si="271"/>
        <v>2227.87</v>
      </c>
      <c r="G1015" s="527"/>
      <c r="H1015" s="518"/>
      <c r="I1015" s="517">
        <f t="shared" si="273"/>
        <v>0</v>
      </c>
      <c r="J1015" s="517">
        <f t="shared" si="274"/>
        <v>0</v>
      </c>
      <c r="K1015" s="504"/>
      <c r="L1015" s="518">
        <f t="shared" si="277"/>
        <v>0</v>
      </c>
      <c r="M1015" s="518">
        <f t="shared" si="277"/>
        <v>0</v>
      </c>
      <c r="N1015" s="519">
        <f t="shared" si="275"/>
        <v>0</v>
      </c>
      <c r="O1015" s="519">
        <f t="shared" si="276"/>
        <v>0</v>
      </c>
      <c r="P1015" s="506"/>
      <c r="Q1015" s="520"/>
      <c r="R1015" s="412" t="str">
        <f t="shared" si="269"/>
        <v/>
      </c>
      <c r="S1015" s="412" t="str">
        <f t="shared" si="272"/>
        <v/>
      </c>
      <c r="T1015" s="427"/>
      <c r="U1015" s="429"/>
      <c r="W1015" s="6">
        <f>VLOOKUP(A1015,'[3]Cartilha Global'!$A:$A,1,FALSE)</f>
        <v>97949</v>
      </c>
    </row>
    <row r="1016" spans="1:23" ht="23.25" hidden="1" thickBot="1" x14ac:dyDescent="0.25">
      <c r="A1016" s="522">
        <v>97950</v>
      </c>
      <c r="B1016" s="512" t="s">
        <v>3144</v>
      </c>
      <c r="C1016" s="513" t="s">
        <v>5306</v>
      </c>
      <c r="D1016" s="498" t="s">
        <v>169</v>
      </c>
      <c r="E1016" s="499">
        <v>3158.49</v>
      </c>
      <c r="F1016" s="500">
        <f t="shared" si="271"/>
        <v>3911.47</v>
      </c>
      <c r="G1016" s="527"/>
      <c r="H1016" s="518"/>
      <c r="I1016" s="517">
        <f t="shared" si="273"/>
        <v>0</v>
      </c>
      <c r="J1016" s="517">
        <f t="shared" si="274"/>
        <v>0</v>
      </c>
      <c r="K1016" s="504"/>
      <c r="L1016" s="518">
        <f t="shared" si="277"/>
        <v>0</v>
      </c>
      <c r="M1016" s="518">
        <f t="shared" si="277"/>
        <v>0</v>
      </c>
      <c r="N1016" s="519">
        <f t="shared" si="275"/>
        <v>0</v>
      </c>
      <c r="O1016" s="519">
        <f t="shared" si="276"/>
        <v>0</v>
      </c>
      <c r="P1016" s="506"/>
      <c r="Q1016" s="520"/>
      <c r="R1016" s="412" t="str">
        <f t="shared" si="269"/>
        <v/>
      </c>
      <c r="S1016" s="412" t="str">
        <f t="shared" si="272"/>
        <v/>
      </c>
      <c r="T1016" s="427"/>
      <c r="U1016" s="429"/>
      <c r="W1016" s="6">
        <f>VLOOKUP(A1016,'[3]Cartilha Global'!$A:$A,1,FALSE)</f>
        <v>97950</v>
      </c>
    </row>
    <row r="1017" spans="1:23" ht="23.25" hidden="1" thickBot="1" x14ac:dyDescent="0.25">
      <c r="A1017" s="522">
        <v>97951</v>
      </c>
      <c r="B1017" s="512" t="s">
        <v>3144</v>
      </c>
      <c r="C1017" s="513" t="s">
        <v>5307</v>
      </c>
      <c r="D1017" s="498" t="s">
        <v>169</v>
      </c>
      <c r="E1017" s="499">
        <v>2688.81</v>
      </c>
      <c r="F1017" s="500">
        <f t="shared" si="271"/>
        <v>3329.82</v>
      </c>
      <c r="G1017" s="527"/>
      <c r="H1017" s="518"/>
      <c r="I1017" s="517">
        <f t="shared" si="273"/>
        <v>0</v>
      </c>
      <c r="J1017" s="517">
        <f t="shared" si="274"/>
        <v>0</v>
      </c>
      <c r="K1017" s="504"/>
      <c r="L1017" s="518">
        <f t="shared" si="277"/>
        <v>0</v>
      </c>
      <c r="M1017" s="518">
        <f t="shared" si="277"/>
        <v>0</v>
      </c>
      <c r="N1017" s="519">
        <f t="shared" si="275"/>
        <v>0</v>
      </c>
      <c r="O1017" s="519">
        <f t="shared" si="276"/>
        <v>0</v>
      </c>
      <c r="P1017" s="506"/>
      <c r="Q1017" s="520"/>
      <c r="R1017" s="412" t="str">
        <f t="shared" si="269"/>
        <v/>
      </c>
      <c r="S1017" s="412" t="str">
        <f t="shared" si="272"/>
        <v/>
      </c>
      <c r="T1017" s="427"/>
      <c r="U1017" s="429"/>
      <c r="W1017" s="6">
        <f>VLOOKUP(A1017,'[3]Cartilha Global'!$A:$A,1,FALSE)</f>
        <v>97951</v>
      </c>
    </row>
    <row r="1018" spans="1:23" ht="23.25" hidden="1" thickBot="1" x14ac:dyDescent="0.25">
      <c r="A1018" s="522">
        <v>97952</v>
      </c>
      <c r="B1018" s="512" t="s">
        <v>3144</v>
      </c>
      <c r="C1018" s="513" t="s">
        <v>5308</v>
      </c>
      <c r="D1018" s="498" t="s">
        <v>169</v>
      </c>
      <c r="E1018" s="499">
        <v>4592.16</v>
      </c>
      <c r="F1018" s="500">
        <f t="shared" si="271"/>
        <v>5686.93</v>
      </c>
      <c r="G1018" s="527"/>
      <c r="H1018" s="518"/>
      <c r="I1018" s="517">
        <f t="shared" si="273"/>
        <v>0</v>
      </c>
      <c r="J1018" s="517">
        <f t="shared" si="274"/>
        <v>0</v>
      </c>
      <c r="K1018" s="504"/>
      <c r="L1018" s="518">
        <f t="shared" si="277"/>
        <v>0</v>
      </c>
      <c r="M1018" s="518">
        <f t="shared" si="277"/>
        <v>0</v>
      </c>
      <c r="N1018" s="519">
        <f t="shared" si="275"/>
        <v>0</v>
      </c>
      <c r="O1018" s="519">
        <f t="shared" si="276"/>
        <v>0</v>
      </c>
      <c r="P1018" s="506"/>
      <c r="Q1018" s="520"/>
      <c r="R1018" s="412" t="str">
        <f t="shared" si="269"/>
        <v/>
      </c>
      <c r="S1018" s="412" t="str">
        <f t="shared" si="272"/>
        <v/>
      </c>
      <c r="T1018" s="427"/>
      <c r="U1018" s="429"/>
      <c r="W1018" s="6">
        <f>VLOOKUP(A1018,'[3]Cartilha Global'!$A:$A,1,FALSE)</f>
        <v>97952</v>
      </c>
    </row>
    <row r="1019" spans="1:23" ht="23.25" hidden="1" thickBot="1" x14ac:dyDescent="0.25">
      <c r="A1019" s="522">
        <v>97956</v>
      </c>
      <c r="B1019" s="512" t="s">
        <v>3144</v>
      </c>
      <c r="C1019" s="513" t="s">
        <v>5309</v>
      </c>
      <c r="D1019" s="498" t="s">
        <v>169</v>
      </c>
      <c r="E1019" s="499">
        <v>1324.89</v>
      </c>
      <c r="F1019" s="500">
        <f t="shared" si="271"/>
        <v>1640.74</v>
      </c>
      <c r="G1019" s="527"/>
      <c r="H1019" s="518"/>
      <c r="I1019" s="517">
        <f t="shared" si="273"/>
        <v>0</v>
      </c>
      <c r="J1019" s="517">
        <f t="shared" si="274"/>
        <v>0</v>
      </c>
      <c r="K1019" s="504"/>
      <c r="L1019" s="518">
        <f t="shared" si="277"/>
        <v>0</v>
      </c>
      <c r="M1019" s="518">
        <f t="shared" si="277"/>
        <v>0</v>
      </c>
      <c r="N1019" s="519">
        <f t="shared" si="275"/>
        <v>0</v>
      </c>
      <c r="O1019" s="519">
        <f t="shared" si="276"/>
        <v>0</v>
      </c>
      <c r="P1019" s="506"/>
      <c r="Q1019" s="520"/>
      <c r="R1019" s="412" t="str">
        <f t="shared" si="269"/>
        <v/>
      </c>
      <c r="S1019" s="412" t="str">
        <f t="shared" si="272"/>
        <v/>
      </c>
      <c r="T1019" s="427"/>
      <c r="U1019" s="429"/>
      <c r="W1019" s="6">
        <f>VLOOKUP(A1019,'[3]Cartilha Global'!$A:$A,1,FALSE)</f>
        <v>97956</v>
      </c>
    </row>
    <row r="1020" spans="1:23" ht="23.25" hidden="1" thickBot="1" x14ac:dyDescent="0.25">
      <c r="A1020" s="522">
        <v>97957</v>
      </c>
      <c r="B1020" s="512" t="s">
        <v>3144</v>
      </c>
      <c r="C1020" s="513" t="s">
        <v>5310</v>
      </c>
      <c r="D1020" s="498" t="s">
        <v>169</v>
      </c>
      <c r="E1020" s="499">
        <v>2395.65</v>
      </c>
      <c r="F1020" s="500">
        <f t="shared" si="271"/>
        <v>2966.77</v>
      </c>
      <c r="G1020" s="527"/>
      <c r="H1020" s="518"/>
      <c r="I1020" s="517">
        <f t="shared" si="273"/>
        <v>0</v>
      </c>
      <c r="J1020" s="517">
        <f t="shared" si="274"/>
        <v>0</v>
      </c>
      <c r="K1020" s="504"/>
      <c r="L1020" s="518">
        <f t="shared" si="277"/>
        <v>0</v>
      </c>
      <c r="M1020" s="518">
        <f t="shared" si="277"/>
        <v>0</v>
      </c>
      <c r="N1020" s="519">
        <f t="shared" si="275"/>
        <v>0</v>
      </c>
      <c r="O1020" s="519">
        <f t="shared" si="276"/>
        <v>0</v>
      </c>
      <c r="P1020" s="506"/>
      <c r="Q1020" s="520"/>
      <c r="R1020" s="412" t="str">
        <f t="shared" si="269"/>
        <v/>
      </c>
      <c r="S1020" s="412" t="str">
        <f t="shared" si="272"/>
        <v/>
      </c>
      <c r="T1020" s="427"/>
      <c r="U1020" s="429"/>
      <c r="W1020" s="6">
        <f>VLOOKUP(A1020,'[3]Cartilha Global'!$A:$A,1,FALSE)</f>
        <v>97957</v>
      </c>
    </row>
    <row r="1021" spans="1:23" ht="23.25" hidden="1" thickBot="1" x14ac:dyDescent="0.25">
      <c r="A1021" s="522">
        <v>97961</v>
      </c>
      <c r="B1021" s="512" t="s">
        <v>3144</v>
      </c>
      <c r="C1021" s="513" t="s">
        <v>5311</v>
      </c>
      <c r="D1021" s="498" t="s">
        <v>169</v>
      </c>
      <c r="E1021" s="499">
        <v>2013.9</v>
      </c>
      <c r="F1021" s="500">
        <f t="shared" si="271"/>
        <v>2494.0100000000002</v>
      </c>
      <c r="G1021" s="527"/>
      <c r="H1021" s="518"/>
      <c r="I1021" s="517">
        <f t="shared" si="273"/>
        <v>0</v>
      </c>
      <c r="J1021" s="517">
        <f t="shared" si="274"/>
        <v>0</v>
      </c>
      <c r="K1021" s="504"/>
      <c r="L1021" s="518">
        <f t="shared" si="277"/>
        <v>0</v>
      </c>
      <c r="M1021" s="518">
        <f t="shared" si="277"/>
        <v>0</v>
      </c>
      <c r="N1021" s="519">
        <f t="shared" si="275"/>
        <v>0</v>
      </c>
      <c r="O1021" s="519">
        <f t="shared" si="276"/>
        <v>0</v>
      </c>
      <c r="P1021" s="506"/>
      <c r="Q1021" s="520"/>
      <c r="R1021" s="412" t="str">
        <f t="shared" si="269"/>
        <v/>
      </c>
      <c r="S1021" s="412" t="str">
        <f t="shared" si="272"/>
        <v/>
      </c>
      <c r="T1021" s="427"/>
      <c r="U1021" s="429"/>
      <c r="W1021" s="6">
        <f>VLOOKUP(A1021,'[3]Cartilha Global'!$A:$A,1,FALSE)</f>
        <v>97961</v>
      </c>
    </row>
    <row r="1022" spans="1:23" ht="23.25" hidden="1" thickBot="1" x14ac:dyDescent="0.25">
      <c r="A1022" s="522">
        <v>97973</v>
      </c>
      <c r="B1022" s="512" t="s">
        <v>3144</v>
      </c>
      <c r="C1022" s="513" t="s">
        <v>5312</v>
      </c>
      <c r="D1022" s="498" t="s">
        <v>169</v>
      </c>
      <c r="E1022" s="499">
        <v>3793.58</v>
      </c>
      <c r="F1022" s="500">
        <f t="shared" si="271"/>
        <v>4697.97</v>
      </c>
      <c r="G1022" s="527"/>
      <c r="H1022" s="518"/>
      <c r="I1022" s="517">
        <f t="shared" si="273"/>
        <v>0</v>
      </c>
      <c r="J1022" s="517">
        <f t="shared" si="274"/>
        <v>0</v>
      </c>
      <c r="K1022" s="504"/>
      <c r="L1022" s="518">
        <f t="shared" si="277"/>
        <v>0</v>
      </c>
      <c r="M1022" s="518">
        <f t="shared" si="277"/>
        <v>0</v>
      </c>
      <c r="N1022" s="519">
        <f t="shared" si="275"/>
        <v>0</v>
      </c>
      <c r="O1022" s="519">
        <f t="shared" si="276"/>
        <v>0</v>
      </c>
      <c r="P1022" s="506"/>
      <c r="Q1022" s="520"/>
      <c r="R1022" s="412" t="str">
        <f t="shared" si="269"/>
        <v/>
      </c>
      <c r="S1022" s="412" t="str">
        <f t="shared" si="272"/>
        <v/>
      </c>
      <c r="T1022" s="427"/>
      <c r="U1022" s="429"/>
      <c r="W1022" s="6">
        <f>VLOOKUP(A1022,'[3]Cartilha Global'!$A:$A,1,FALSE)</f>
        <v>97973</v>
      </c>
    </row>
    <row r="1023" spans="1:23" ht="45.75" hidden="1" thickBot="1" x14ac:dyDescent="0.25">
      <c r="A1023" s="522">
        <v>93350</v>
      </c>
      <c r="B1023" s="512" t="s">
        <v>3144</v>
      </c>
      <c r="C1023" s="513" t="s">
        <v>3174</v>
      </c>
      <c r="D1023" s="498" t="s">
        <v>169</v>
      </c>
      <c r="E1023" s="499">
        <v>1178.08</v>
      </c>
      <c r="F1023" s="500">
        <f t="shared" si="271"/>
        <v>1458.93</v>
      </c>
      <c r="G1023" s="527"/>
      <c r="H1023" s="518"/>
      <c r="I1023" s="517">
        <f t="shared" si="273"/>
        <v>0</v>
      </c>
      <c r="J1023" s="517">
        <f t="shared" si="274"/>
        <v>0</v>
      </c>
      <c r="K1023" s="504"/>
      <c r="L1023" s="518">
        <f t="shared" ref="L1023:M1030" si="278">G1023</f>
        <v>0</v>
      </c>
      <c r="M1023" s="518">
        <f t="shared" si="278"/>
        <v>0</v>
      </c>
      <c r="N1023" s="519">
        <f t="shared" si="275"/>
        <v>0</v>
      </c>
      <c r="O1023" s="519">
        <f t="shared" si="276"/>
        <v>0</v>
      </c>
      <c r="P1023" s="506"/>
      <c r="Q1023" s="520"/>
      <c r="R1023" s="412" t="str">
        <f t="shared" si="269"/>
        <v/>
      </c>
      <c r="S1023" s="412" t="str">
        <f t="shared" si="272"/>
        <v/>
      </c>
      <c r="T1023" s="427"/>
      <c r="U1023" s="429"/>
      <c r="W1023" s="6">
        <f>VLOOKUP(A1023,'[3]Cartilha Global'!$A:$A,1,FALSE)</f>
        <v>93350</v>
      </c>
    </row>
    <row r="1024" spans="1:23" ht="45.75" hidden="1" thickBot="1" x14ac:dyDescent="0.25">
      <c r="A1024" s="522">
        <v>93351</v>
      </c>
      <c r="B1024" s="512" t="s">
        <v>3144</v>
      </c>
      <c r="C1024" s="513" t="s">
        <v>3175</v>
      </c>
      <c r="D1024" s="498" t="s">
        <v>169</v>
      </c>
      <c r="E1024" s="499">
        <v>965.51</v>
      </c>
      <c r="F1024" s="500">
        <f t="shared" si="271"/>
        <v>1195.69</v>
      </c>
      <c r="G1024" s="527"/>
      <c r="H1024" s="518"/>
      <c r="I1024" s="517">
        <f t="shared" si="273"/>
        <v>0</v>
      </c>
      <c r="J1024" s="517">
        <f t="shared" si="274"/>
        <v>0</v>
      </c>
      <c r="K1024" s="504"/>
      <c r="L1024" s="518">
        <f t="shared" si="278"/>
        <v>0</v>
      </c>
      <c r="M1024" s="518">
        <f t="shared" si="278"/>
        <v>0</v>
      </c>
      <c r="N1024" s="519">
        <f t="shared" si="275"/>
        <v>0</v>
      </c>
      <c r="O1024" s="519">
        <f t="shared" si="276"/>
        <v>0</v>
      </c>
      <c r="P1024" s="506"/>
      <c r="Q1024" s="520"/>
      <c r="R1024" s="412" t="str">
        <f t="shared" si="269"/>
        <v/>
      </c>
      <c r="S1024" s="412" t="str">
        <f t="shared" si="272"/>
        <v/>
      </c>
      <c r="T1024" s="427"/>
      <c r="U1024" s="429"/>
      <c r="W1024" s="6">
        <f>VLOOKUP(A1024,'[3]Cartilha Global'!$A:$A,1,FALSE)</f>
        <v>93351</v>
      </c>
    </row>
    <row r="1025" spans="1:23" ht="45.75" hidden="1" thickBot="1" x14ac:dyDescent="0.25">
      <c r="A1025" s="522">
        <v>93352</v>
      </c>
      <c r="B1025" s="512" t="s">
        <v>3144</v>
      </c>
      <c r="C1025" s="513" t="s">
        <v>3176</v>
      </c>
      <c r="D1025" s="498" t="s">
        <v>169</v>
      </c>
      <c r="E1025" s="499">
        <v>754.1</v>
      </c>
      <c r="F1025" s="500">
        <f t="shared" si="271"/>
        <v>933.88</v>
      </c>
      <c r="G1025" s="527"/>
      <c r="H1025" s="518"/>
      <c r="I1025" s="517">
        <f t="shared" si="273"/>
        <v>0</v>
      </c>
      <c r="J1025" s="517">
        <f t="shared" si="274"/>
        <v>0</v>
      </c>
      <c r="K1025" s="504"/>
      <c r="L1025" s="518">
        <f t="shared" si="278"/>
        <v>0</v>
      </c>
      <c r="M1025" s="518">
        <f t="shared" si="278"/>
        <v>0</v>
      </c>
      <c r="N1025" s="519">
        <f t="shared" si="275"/>
        <v>0</v>
      </c>
      <c r="O1025" s="519">
        <f t="shared" si="276"/>
        <v>0</v>
      </c>
      <c r="P1025" s="506"/>
      <c r="Q1025" s="520"/>
      <c r="R1025" s="412" t="str">
        <f t="shared" ref="R1025:R1088" si="279">IF(Q1025="X","x",IF(Q1025="xx","x",IF(O1025&gt;0,"x","")))</f>
        <v/>
      </c>
      <c r="S1025" s="412" t="str">
        <f t="shared" si="272"/>
        <v/>
      </c>
      <c r="T1025" s="427"/>
      <c r="U1025" s="429"/>
      <c r="W1025" s="6">
        <f>VLOOKUP(A1025,'[3]Cartilha Global'!$A:$A,1,FALSE)</f>
        <v>93352</v>
      </c>
    </row>
    <row r="1026" spans="1:23" ht="45.75" hidden="1" thickBot="1" x14ac:dyDescent="0.25">
      <c r="A1026" s="522">
        <v>93353</v>
      </c>
      <c r="B1026" s="512" t="s">
        <v>3144</v>
      </c>
      <c r="C1026" s="513" t="s">
        <v>3177</v>
      </c>
      <c r="D1026" s="498" t="s">
        <v>169</v>
      </c>
      <c r="E1026" s="499">
        <v>547.77</v>
      </c>
      <c r="F1026" s="500">
        <f t="shared" si="271"/>
        <v>678.36</v>
      </c>
      <c r="G1026" s="527"/>
      <c r="H1026" s="518"/>
      <c r="I1026" s="517">
        <f t="shared" si="273"/>
        <v>0</v>
      </c>
      <c r="J1026" s="517">
        <f t="shared" si="274"/>
        <v>0</v>
      </c>
      <c r="K1026" s="504"/>
      <c r="L1026" s="518">
        <f t="shared" si="278"/>
        <v>0</v>
      </c>
      <c r="M1026" s="518">
        <f t="shared" si="278"/>
        <v>0</v>
      </c>
      <c r="N1026" s="519">
        <f t="shared" si="275"/>
        <v>0</v>
      </c>
      <c r="O1026" s="519">
        <f t="shared" si="276"/>
        <v>0</v>
      </c>
      <c r="P1026" s="506"/>
      <c r="Q1026" s="520"/>
      <c r="R1026" s="412" t="str">
        <f t="shared" si="279"/>
        <v/>
      </c>
      <c r="S1026" s="412" t="str">
        <f t="shared" si="272"/>
        <v/>
      </c>
      <c r="T1026" s="427"/>
      <c r="U1026" s="429"/>
      <c r="W1026" s="6">
        <f>VLOOKUP(A1026,'[3]Cartilha Global'!$A:$A,1,FALSE)</f>
        <v>93353</v>
      </c>
    </row>
    <row r="1027" spans="1:23" ht="45.75" hidden="1" thickBot="1" x14ac:dyDescent="0.25">
      <c r="A1027" s="522">
        <v>93354</v>
      </c>
      <c r="B1027" s="512" t="s">
        <v>3144</v>
      </c>
      <c r="C1027" s="513" t="s">
        <v>3178</v>
      </c>
      <c r="D1027" s="498" t="s">
        <v>169</v>
      </c>
      <c r="E1027" s="499">
        <v>797.86</v>
      </c>
      <c r="F1027" s="500">
        <f t="shared" si="271"/>
        <v>988.07</v>
      </c>
      <c r="G1027" s="527"/>
      <c r="H1027" s="518"/>
      <c r="I1027" s="517">
        <f t="shared" si="273"/>
        <v>0</v>
      </c>
      <c r="J1027" s="517">
        <f t="shared" si="274"/>
        <v>0</v>
      </c>
      <c r="K1027" s="504"/>
      <c r="L1027" s="518">
        <f t="shared" si="278"/>
        <v>0</v>
      </c>
      <c r="M1027" s="518">
        <f t="shared" si="278"/>
        <v>0</v>
      </c>
      <c r="N1027" s="519">
        <f t="shared" si="275"/>
        <v>0</v>
      </c>
      <c r="O1027" s="519">
        <f t="shared" si="276"/>
        <v>0</v>
      </c>
      <c r="P1027" s="506"/>
      <c r="Q1027" s="520"/>
      <c r="R1027" s="412" t="str">
        <f t="shared" si="279"/>
        <v/>
      </c>
      <c r="S1027" s="412" t="str">
        <f t="shared" si="272"/>
        <v/>
      </c>
      <c r="T1027" s="427"/>
      <c r="U1027" s="429"/>
      <c r="W1027" s="6">
        <f>VLOOKUP(A1027,'[3]Cartilha Global'!$A:$A,1,FALSE)</f>
        <v>93354</v>
      </c>
    </row>
    <row r="1028" spans="1:23" ht="45.75" hidden="1" thickBot="1" x14ac:dyDescent="0.25">
      <c r="A1028" s="522">
        <v>93355</v>
      </c>
      <c r="B1028" s="512" t="s">
        <v>3144</v>
      </c>
      <c r="C1028" s="513" t="s">
        <v>3179</v>
      </c>
      <c r="D1028" s="498" t="s">
        <v>169</v>
      </c>
      <c r="E1028" s="499">
        <v>665.82</v>
      </c>
      <c r="F1028" s="500">
        <f t="shared" si="271"/>
        <v>824.55</v>
      </c>
      <c r="G1028" s="527"/>
      <c r="H1028" s="518"/>
      <c r="I1028" s="517">
        <f t="shared" si="273"/>
        <v>0</v>
      </c>
      <c r="J1028" s="517">
        <f t="shared" si="274"/>
        <v>0</v>
      </c>
      <c r="K1028" s="504"/>
      <c r="L1028" s="518">
        <f t="shared" si="278"/>
        <v>0</v>
      </c>
      <c r="M1028" s="518">
        <f t="shared" si="278"/>
        <v>0</v>
      </c>
      <c r="N1028" s="519">
        <f t="shared" si="275"/>
        <v>0</v>
      </c>
      <c r="O1028" s="519">
        <f t="shared" si="276"/>
        <v>0</v>
      </c>
      <c r="P1028" s="506"/>
      <c r="Q1028" s="520"/>
      <c r="R1028" s="412" t="str">
        <f t="shared" si="279"/>
        <v/>
      </c>
      <c r="S1028" s="412" t="str">
        <f t="shared" si="272"/>
        <v/>
      </c>
      <c r="T1028" s="427"/>
      <c r="U1028" s="429"/>
      <c r="W1028" s="6">
        <f>VLOOKUP(A1028,'[3]Cartilha Global'!$A:$A,1,FALSE)</f>
        <v>93355</v>
      </c>
    </row>
    <row r="1029" spans="1:23" ht="45.75" hidden="1" thickBot="1" x14ac:dyDescent="0.25">
      <c r="A1029" s="522">
        <v>93356</v>
      </c>
      <c r="B1029" s="512" t="s">
        <v>3144</v>
      </c>
      <c r="C1029" s="513" t="s">
        <v>3180</v>
      </c>
      <c r="D1029" s="498" t="s">
        <v>169</v>
      </c>
      <c r="E1029" s="499">
        <v>532.69000000000005</v>
      </c>
      <c r="F1029" s="500">
        <f t="shared" si="271"/>
        <v>659.68</v>
      </c>
      <c r="G1029" s="527"/>
      <c r="H1029" s="518"/>
      <c r="I1029" s="517">
        <f t="shared" si="273"/>
        <v>0</v>
      </c>
      <c r="J1029" s="517">
        <f t="shared" si="274"/>
        <v>0</v>
      </c>
      <c r="K1029" s="504"/>
      <c r="L1029" s="518">
        <f t="shared" si="278"/>
        <v>0</v>
      </c>
      <c r="M1029" s="518">
        <f t="shared" si="278"/>
        <v>0</v>
      </c>
      <c r="N1029" s="519">
        <f t="shared" si="275"/>
        <v>0</v>
      </c>
      <c r="O1029" s="519">
        <f t="shared" si="276"/>
        <v>0</v>
      </c>
      <c r="P1029" s="506"/>
      <c r="Q1029" s="520"/>
      <c r="R1029" s="412" t="str">
        <f t="shared" si="279"/>
        <v/>
      </c>
      <c r="S1029" s="412" t="str">
        <f t="shared" si="272"/>
        <v/>
      </c>
      <c r="T1029" s="427"/>
      <c r="U1029" s="429"/>
      <c r="W1029" s="6">
        <f>VLOOKUP(A1029,'[3]Cartilha Global'!$A:$A,1,FALSE)</f>
        <v>93356</v>
      </c>
    </row>
    <row r="1030" spans="1:23" ht="45.75" hidden="1" thickBot="1" x14ac:dyDescent="0.25">
      <c r="A1030" s="522">
        <v>93357</v>
      </c>
      <c r="B1030" s="512" t="s">
        <v>3144</v>
      </c>
      <c r="C1030" s="513" t="s">
        <v>3181</v>
      </c>
      <c r="D1030" s="498" t="s">
        <v>169</v>
      </c>
      <c r="E1030" s="499">
        <v>402.41</v>
      </c>
      <c r="F1030" s="500">
        <f t="shared" si="271"/>
        <v>498.34</v>
      </c>
      <c r="G1030" s="527"/>
      <c r="H1030" s="518"/>
      <c r="I1030" s="517">
        <f t="shared" si="273"/>
        <v>0</v>
      </c>
      <c r="J1030" s="517">
        <f t="shared" si="274"/>
        <v>0</v>
      </c>
      <c r="K1030" s="504"/>
      <c r="L1030" s="518">
        <f t="shared" si="278"/>
        <v>0</v>
      </c>
      <c r="M1030" s="518">
        <f t="shared" si="278"/>
        <v>0</v>
      </c>
      <c r="N1030" s="519">
        <f t="shared" si="275"/>
        <v>0</v>
      </c>
      <c r="O1030" s="519">
        <f t="shared" si="276"/>
        <v>0</v>
      </c>
      <c r="P1030" s="506"/>
      <c r="Q1030" s="494"/>
      <c r="R1030" s="412" t="str">
        <f t="shared" si="279"/>
        <v/>
      </c>
      <c r="S1030" s="412" t="str">
        <f t="shared" si="272"/>
        <v/>
      </c>
      <c r="T1030" s="427"/>
      <c r="U1030" s="429"/>
      <c r="W1030" s="6">
        <f>VLOOKUP(A1030,'[3]Cartilha Global'!$A:$A,1,FALSE)</f>
        <v>93357</v>
      </c>
    </row>
    <row r="1031" spans="1:23" ht="12" hidden="1" thickBot="1" x14ac:dyDescent="0.25">
      <c r="A1031" s="522" t="s">
        <v>2046</v>
      </c>
      <c r="B1031" s="512"/>
      <c r="C1031" s="513" t="s">
        <v>90</v>
      </c>
      <c r="D1031" s="498">
        <v>0</v>
      </c>
      <c r="E1031" s="499">
        <v>0</v>
      </c>
      <c r="F1031" s="500">
        <f t="shared" ref="F1031:F1037" si="280">IF(E1031=0,0,ROUND(E1031*(1+E$13)*(1-E$14),2))</f>
        <v>0</v>
      </c>
      <c r="G1031" s="556"/>
      <c r="H1031" s="556"/>
      <c r="I1031" s="557"/>
      <c r="J1031" s="558"/>
      <c r="K1031" s="504"/>
      <c r="L1031" s="556"/>
      <c r="M1031" s="556"/>
      <c r="N1031" s="557"/>
      <c r="O1031" s="558"/>
      <c r="P1031" s="506"/>
      <c r="Q1031" s="494" t="str">
        <f>IF(OR(SUM(J1032:J1034)&gt;0,SUM(O1032:O1034)&gt;0),"xx","")</f>
        <v/>
      </c>
      <c r="R1031" s="412" t="str">
        <f t="shared" si="279"/>
        <v/>
      </c>
      <c r="S1031" s="412" t="str">
        <f t="shared" si="272"/>
        <v/>
      </c>
      <c r="T1031" s="427"/>
      <c r="U1031" s="429"/>
      <c r="W1031" s="6" t="str">
        <f>VLOOKUP(A1031,'[3]Cartilha Global'!$A:$A,1,FALSE)</f>
        <v>2.4.10</v>
      </c>
    </row>
    <row r="1032" spans="1:23" ht="23.25" hidden="1" thickBot="1" x14ac:dyDescent="0.25">
      <c r="A1032" s="522">
        <v>103001</v>
      </c>
      <c r="B1032" s="512" t="s">
        <v>3144</v>
      </c>
      <c r="C1032" s="513" t="s">
        <v>6713</v>
      </c>
      <c r="D1032" s="498" t="s">
        <v>169</v>
      </c>
      <c r="E1032" s="499">
        <v>254.33</v>
      </c>
      <c r="F1032" s="500">
        <f t="shared" si="280"/>
        <v>314.95999999999998</v>
      </c>
      <c r="G1032" s="527"/>
      <c r="H1032" s="518"/>
      <c r="I1032" s="517">
        <f>IF(ISBLANK(E1032),0,ROUND(F1032*G1032,2))</f>
        <v>0</v>
      </c>
      <c r="J1032" s="517">
        <f>IF(ISBLANK(G1032),0,ROUND(G1032*H1032,2))</f>
        <v>0</v>
      </c>
      <c r="K1032" s="504"/>
      <c r="L1032" s="518">
        <f t="shared" ref="L1032:M1034" si="281">G1032</f>
        <v>0</v>
      </c>
      <c r="M1032" s="518">
        <f t="shared" si="281"/>
        <v>0</v>
      </c>
      <c r="N1032" s="519">
        <f>IF(ISBLANK(E1032),0,ROUND(F1032*L1032,2))</f>
        <v>0</v>
      </c>
      <c r="O1032" s="519">
        <f>IF(ISBLANK(L1032),0,ROUND(L1032*M1032,2))</f>
        <v>0</v>
      </c>
      <c r="P1032" s="506"/>
      <c r="Q1032" s="520"/>
      <c r="R1032" s="412" t="str">
        <f t="shared" si="279"/>
        <v/>
      </c>
      <c r="S1032" s="412" t="str">
        <f t="shared" si="272"/>
        <v/>
      </c>
      <c r="T1032" s="427"/>
      <c r="U1032" s="429"/>
      <c r="W1032" s="6" t="e">
        <f>VLOOKUP(A1032,'[3]Cartilha Global'!$A:$A,1,FALSE)</f>
        <v>#N/A</v>
      </c>
    </row>
    <row r="1033" spans="1:23" ht="23.25" hidden="1" thickBot="1" x14ac:dyDescent="0.25">
      <c r="A1033" s="522">
        <v>103002</v>
      </c>
      <c r="B1033" s="512" t="s">
        <v>3144</v>
      </c>
      <c r="C1033" s="513" t="s">
        <v>6714</v>
      </c>
      <c r="D1033" s="498" t="s">
        <v>169</v>
      </c>
      <c r="E1033" s="499">
        <v>317.26</v>
      </c>
      <c r="F1033" s="500">
        <f t="shared" si="280"/>
        <v>392.89</v>
      </c>
      <c r="G1033" s="527"/>
      <c r="H1033" s="518"/>
      <c r="I1033" s="517">
        <f>IF(ISBLANK(E1033),0,ROUND(F1033*G1033,2))</f>
        <v>0</v>
      </c>
      <c r="J1033" s="517">
        <f>IF(ISBLANK(G1033),0,ROUND(G1033*H1033,2))</f>
        <v>0</v>
      </c>
      <c r="K1033" s="504"/>
      <c r="L1033" s="518">
        <f t="shared" si="281"/>
        <v>0</v>
      </c>
      <c r="M1033" s="518">
        <f t="shared" si="281"/>
        <v>0</v>
      </c>
      <c r="N1033" s="519">
        <f>IF(ISBLANK(E1033),0,ROUND(F1033*L1033,2))</f>
        <v>0</v>
      </c>
      <c r="O1033" s="519">
        <f>IF(ISBLANK(L1033),0,ROUND(L1033*M1033,2))</f>
        <v>0</v>
      </c>
      <c r="P1033" s="506"/>
      <c r="Q1033" s="520"/>
      <c r="R1033" s="412" t="str">
        <f t="shared" si="279"/>
        <v/>
      </c>
      <c r="S1033" s="412" t="str">
        <f t="shared" si="272"/>
        <v/>
      </c>
      <c r="T1033" s="427"/>
      <c r="U1033" s="429"/>
      <c r="W1033" s="6" t="e">
        <f>VLOOKUP(A1033,'[3]Cartilha Global'!$A:$A,1,FALSE)</f>
        <v>#N/A</v>
      </c>
    </row>
    <row r="1034" spans="1:23" ht="23.25" hidden="1" thickBot="1" x14ac:dyDescent="0.25">
      <c r="A1034" s="522">
        <v>103003</v>
      </c>
      <c r="B1034" s="512" t="s">
        <v>3144</v>
      </c>
      <c r="C1034" s="513" t="s">
        <v>6715</v>
      </c>
      <c r="D1034" s="498" t="s">
        <v>169</v>
      </c>
      <c r="E1034" s="499">
        <v>443.18</v>
      </c>
      <c r="F1034" s="500">
        <f t="shared" si="280"/>
        <v>548.83000000000004</v>
      </c>
      <c r="G1034" s="527"/>
      <c r="H1034" s="518"/>
      <c r="I1034" s="517">
        <f>IF(ISBLANK(E1034),0,ROUND(F1034*G1034,2))</f>
        <v>0</v>
      </c>
      <c r="J1034" s="517">
        <f>IF(ISBLANK(G1034),0,ROUND(G1034*H1034,2))</f>
        <v>0</v>
      </c>
      <c r="K1034" s="504"/>
      <c r="L1034" s="518">
        <f t="shared" si="281"/>
        <v>0</v>
      </c>
      <c r="M1034" s="518">
        <f t="shared" si="281"/>
        <v>0</v>
      </c>
      <c r="N1034" s="519">
        <f>IF(ISBLANK(E1034),0,ROUND(F1034*L1034,2))</f>
        <v>0</v>
      </c>
      <c r="O1034" s="519">
        <f>IF(ISBLANK(L1034),0,ROUND(L1034*M1034,2))</f>
        <v>0</v>
      </c>
      <c r="P1034" s="506"/>
      <c r="Q1034" s="520"/>
      <c r="R1034" s="412" t="str">
        <f t="shared" si="279"/>
        <v/>
      </c>
      <c r="S1034" s="412" t="str">
        <f t="shared" si="272"/>
        <v/>
      </c>
      <c r="T1034" s="427"/>
      <c r="U1034" s="429"/>
      <c r="W1034" s="6" t="e">
        <f>VLOOKUP(A1034,'[3]Cartilha Global'!$A:$A,1,FALSE)</f>
        <v>#N/A</v>
      </c>
    </row>
    <row r="1035" spans="1:23" ht="12" hidden="1" thickBot="1" x14ac:dyDescent="0.25">
      <c r="A1035" s="522" t="s">
        <v>5920</v>
      </c>
      <c r="B1035" s="512"/>
      <c r="C1035" s="513" t="s">
        <v>5921</v>
      </c>
      <c r="D1035" s="498">
        <v>0</v>
      </c>
      <c r="E1035" s="499">
        <v>0</v>
      </c>
      <c r="F1035" s="500">
        <f t="shared" si="280"/>
        <v>0</v>
      </c>
      <c r="G1035" s="556"/>
      <c r="H1035" s="556"/>
      <c r="I1035" s="557"/>
      <c r="J1035" s="558"/>
      <c r="K1035" s="504"/>
      <c r="L1035" s="556"/>
      <c r="M1035" s="556"/>
      <c r="N1035" s="557"/>
      <c r="O1035" s="558"/>
      <c r="P1035" s="506"/>
      <c r="Q1035" s="494" t="str">
        <f>IF(OR(SUM(J1035)&gt;0,SUM(O1035)&gt;0),"xx","")</f>
        <v/>
      </c>
      <c r="R1035" s="412" t="str">
        <f t="shared" si="279"/>
        <v/>
      </c>
      <c r="S1035" s="412" t="str">
        <f t="shared" si="272"/>
        <v/>
      </c>
      <c r="T1035" s="427"/>
      <c r="U1035" s="429"/>
      <c r="W1035" s="6" t="e">
        <f>VLOOKUP(A1035,'[3]Cartilha Global'!$A:$A,1,FALSE)</f>
        <v>#N/A</v>
      </c>
    </row>
    <row r="1036" spans="1:23" ht="12" hidden="1" thickBot="1" x14ac:dyDescent="0.25">
      <c r="A1036" s="522" t="s">
        <v>2047</v>
      </c>
      <c r="B1036" s="512"/>
      <c r="C1036" s="513" t="s">
        <v>91</v>
      </c>
      <c r="D1036" s="498">
        <v>0</v>
      </c>
      <c r="E1036" s="499">
        <v>0</v>
      </c>
      <c r="F1036" s="500">
        <f t="shared" si="280"/>
        <v>0</v>
      </c>
      <c r="G1036" s="556"/>
      <c r="H1036" s="556"/>
      <c r="I1036" s="557"/>
      <c r="J1036" s="558"/>
      <c r="K1036" s="504"/>
      <c r="L1036" s="556"/>
      <c r="M1036" s="556"/>
      <c r="N1036" s="557"/>
      <c r="O1036" s="558"/>
      <c r="P1036" s="506"/>
      <c r="Q1036" s="494" t="str">
        <f>IF(OR(SUM(J1037:J1112)&gt;0,SUM(O1037:O1112)&gt;0),"xx","")</f>
        <v/>
      </c>
      <c r="R1036" s="412" t="str">
        <f t="shared" si="279"/>
        <v/>
      </c>
      <c r="S1036" s="412" t="str">
        <f t="shared" si="272"/>
        <v/>
      </c>
      <c r="T1036" s="427"/>
      <c r="U1036" s="429"/>
      <c r="W1036" s="6" t="str">
        <f>VLOOKUP(A1036,'[3]Cartilha Global'!$A:$A,1,FALSE)</f>
        <v>2.4.12</v>
      </c>
    </row>
    <row r="1037" spans="1:23" ht="23.25" hidden="1" thickBot="1" x14ac:dyDescent="0.25">
      <c r="A1037" s="522">
        <v>102736</v>
      </c>
      <c r="B1037" s="512" t="s">
        <v>3144</v>
      </c>
      <c r="C1037" s="513" t="s">
        <v>5922</v>
      </c>
      <c r="D1037" s="498" t="s">
        <v>171</v>
      </c>
      <c r="E1037" s="499">
        <v>484.11</v>
      </c>
      <c r="F1037" s="500">
        <f t="shared" si="280"/>
        <v>599.52</v>
      </c>
      <c r="G1037" s="527"/>
      <c r="H1037" s="518"/>
      <c r="I1037" s="517">
        <f>IF(ISBLANK(E1037),0,ROUND(F1037*G1037,2))</f>
        <v>0</v>
      </c>
      <c r="J1037" s="517">
        <f>IF(ISBLANK(G1037),0,ROUND(G1037*H1037,2))</f>
        <v>0</v>
      </c>
      <c r="K1037" s="504"/>
      <c r="L1037" s="518">
        <f>G1037</f>
        <v>0</v>
      </c>
      <c r="M1037" s="518">
        <f>H1037</f>
        <v>0</v>
      </c>
      <c r="N1037" s="519">
        <f>IF(ISBLANK(E1037),0,ROUND(F1037*L1037,2))</f>
        <v>0</v>
      </c>
      <c r="O1037" s="519">
        <f>IF(ISBLANK(L1037),0,ROUND(L1037*M1037,2))</f>
        <v>0</v>
      </c>
      <c r="P1037" s="506"/>
      <c r="Q1037" s="520"/>
      <c r="R1037" s="412" t="str">
        <f t="shared" si="279"/>
        <v/>
      </c>
      <c r="S1037" s="412" t="str">
        <f t="shared" si="272"/>
        <v/>
      </c>
      <c r="T1037" s="427"/>
      <c r="U1037" s="429"/>
      <c r="W1037" s="6" t="e">
        <f>VLOOKUP(A1037,'[3]Cartilha Global'!$A:$A,1,FALSE)</f>
        <v>#N/A</v>
      </c>
    </row>
    <row r="1038" spans="1:23" ht="23.25" hidden="1" thickBot="1" x14ac:dyDescent="0.25">
      <c r="A1038" s="522">
        <v>102737</v>
      </c>
      <c r="B1038" s="512" t="s">
        <v>3144</v>
      </c>
      <c r="C1038" s="513" t="s">
        <v>5923</v>
      </c>
      <c r="D1038" s="498" t="s">
        <v>169</v>
      </c>
      <c r="E1038" s="499">
        <v>1025.18</v>
      </c>
      <c r="F1038" s="500">
        <f t="shared" ref="F1038:F1101" si="282">IF(E1038=0,0,ROUND(E1038*(1+E$13)*(1-E$14),2))</f>
        <v>1269.58</v>
      </c>
      <c r="G1038" s="527"/>
      <c r="H1038" s="518"/>
      <c r="I1038" s="517">
        <f t="shared" ref="I1038:I1101" si="283">IF(ISBLANK(E1038),0,ROUND(F1038*G1038,2))</f>
        <v>0</v>
      </c>
      <c r="J1038" s="517">
        <f t="shared" ref="J1038:J1101" si="284">IF(ISBLANK(G1038),0,ROUND(G1038*H1038,2))</f>
        <v>0</v>
      </c>
      <c r="K1038" s="504"/>
      <c r="L1038" s="518">
        <f t="shared" ref="L1038:M1053" si="285">G1038</f>
        <v>0</v>
      </c>
      <c r="M1038" s="518">
        <f t="shared" si="285"/>
        <v>0</v>
      </c>
      <c r="N1038" s="519">
        <f t="shared" ref="N1038:N1101" si="286">IF(ISBLANK(E1038),0,ROUND(F1038*L1038,2))</f>
        <v>0</v>
      </c>
      <c r="O1038" s="519">
        <f t="shared" ref="O1038:O1101" si="287">IF(ISBLANK(L1038),0,ROUND(L1038*M1038,2))</f>
        <v>0</v>
      </c>
      <c r="P1038" s="506"/>
      <c r="Q1038" s="520"/>
      <c r="R1038" s="412" t="str">
        <f t="shared" si="279"/>
        <v/>
      </c>
      <c r="S1038" s="412" t="str">
        <f t="shared" si="272"/>
        <v/>
      </c>
      <c r="T1038" s="427"/>
      <c r="U1038" s="429"/>
      <c r="W1038" s="6">
        <f>VLOOKUP(A1038,'[3]Cartilha Global'!$A:$A,1,FALSE)</f>
        <v>102737</v>
      </c>
    </row>
    <row r="1039" spans="1:23" ht="23.25" hidden="1" thickBot="1" x14ac:dyDescent="0.25">
      <c r="A1039" s="522">
        <v>102738</v>
      </c>
      <c r="B1039" s="512" t="s">
        <v>3144</v>
      </c>
      <c r="C1039" s="513" t="s">
        <v>5924</v>
      </c>
      <c r="D1039" s="498" t="s">
        <v>169</v>
      </c>
      <c r="E1039" s="499">
        <v>2106.7800000000002</v>
      </c>
      <c r="F1039" s="500">
        <f t="shared" si="282"/>
        <v>2609.04</v>
      </c>
      <c r="G1039" s="527"/>
      <c r="H1039" s="518"/>
      <c r="I1039" s="517">
        <f t="shared" si="283"/>
        <v>0</v>
      </c>
      <c r="J1039" s="517">
        <f t="shared" si="284"/>
        <v>0</v>
      </c>
      <c r="K1039" s="504"/>
      <c r="L1039" s="518">
        <f t="shared" si="285"/>
        <v>0</v>
      </c>
      <c r="M1039" s="518">
        <f t="shared" si="285"/>
        <v>0</v>
      </c>
      <c r="N1039" s="519">
        <f t="shared" si="286"/>
        <v>0</v>
      </c>
      <c r="O1039" s="519">
        <f t="shared" si="287"/>
        <v>0</v>
      </c>
      <c r="P1039" s="506"/>
      <c r="Q1039" s="520"/>
      <c r="R1039" s="412" t="str">
        <f t="shared" si="279"/>
        <v/>
      </c>
      <c r="S1039" s="412" t="str">
        <f t="shared" si="272"/>
        <v/>
      </c>
      <c r="T1039" s="427"/>
      <c r="U1039" s="429"/>
      <c r="W1039" s="6">
        <f>VLOOKUP(A1039,'[3]Cartilha Global'!$A:$A,1,FALSE)</f>
        <v>102738</v>
      </c>
    </row>
    <row r="1040" spans="1:23" ht="23.25" hidden="1" thickBot="1" x14ac:dyDescent="0.25">
      <c r="A1040" s="522">
        <v>102739</v>
      </c>
      <c r="B1040" s="512" t="s">
        <v>3144</v>
      </c>
      <c r="C1040" s="513" t="s">
        <v>5925</v>
      </c>
      <c r="D1040" s="498" t="s">
        <v>169</v>
      </c>
      <c r="E1040" s="499">
        <v>3536.97</v>
      </c>
      <c r="F1040" s="500">
        <f t="shared" si="282"/>
        <v>4380.18</v>
      </c>
      <c r="G1040" s="527"/>
      <c r="H1040" s="518"/>
      <c r="I1040" s="517">
        <f t="shared" si="283"/>
        <v>0</v>
      </c>
      <c r="J1040" s="517">
        <f t="shared" si="284"/>
        <v>0</v>
      </c>
      <c r="K1040" s="504"/>
      <c r="L1040" s="518">
        <f t="shared" si="285"/>
        <v>0</v>
      </c>
      <c r="M1040" s="518">
        <f t="shared" si="285"/>
        <v>0</v>
      </c>
      <c r="N1040" s="519">
        <f t="shared" si="286"/>
        <v>0</v>
      </c>
      <c r="O1040" s="519">
        <f t="shared" si="287"/>
        <v>0</v>
      </c>
      <c r="P1040" s="506"/>
      <c r="Q1040" s="520"/>
      <c r="R1040" s="412" t="str">
        <f t="shared" si="279"/>
        <v/>
      </c>
      <c r="S1040" s="412" t="str">
        <f t="shared" si="272"/>
        <v/>
      </c>
      <c r="T1040" s="427"/>
      <c r="U1040" s="429"/>
      <c r="W1040" s="6">
        <f>VLOOKUP(A1040,'[3]Cartilha Global'!$A:$A,1,FALSE)</f>
        <v>102739</v>
      </c>
    </row>
    <row r="1041" spans="1:23" ht="23.25" hidden="1" thickBot="1" x14ac:dyDescent="0.25">
      <c r="A1041" s="522">
        <v>102740</v>
      </c>
      <c r="B1041" s="512" t="s">
        <v>3144</v>
      </c>
      <c r="C1041" s="513" t="s">
        <v>5926</v>
      </c>
      <c r="D1041" s="498" t="s">
        <v>169</v>
      </c>
      <c r="E1041" s="499">
        <v>5312.39</v>
      </c>
      <c r="F1041" s="500">
        <f t="shared" si="282"/>
        <v>6578.86</v>
      </c>
      <c r="G1041" s="527"/>
      <c r="H1041" s="518"/>
      <c r="I1041" s="517">
        <f t="shared" si="283"/>
        <v>0</v>
      </c>
      <c r="J1041" s="517">
        <f t="shared" si="284"/>
        <v>0</v>
      </c>
      <c r="K1041" s="504"/>
      <c r="L1041" s="518">
        <f t="shared" si="285"/>
        <v>0</v>
      </c>
      <c r="M1041" s="518">
        <f t="shared" si="285"/>
        <v>0</v>
      </c>
      <c r="N1041" s="519">
        <f t="shared" si="286"/>
        <v>0</v>
      </c>
      <c r="O1041" s="519">
        <f t="shared" si="287"/>
        <v>0</v>
      </c>
      <c r="P1041" s="506"/>
      <c r="Q1041" s="520"/>
      <c r="R1041" s="412" t="str">
        <f t="shared" si="279"/>
        <v/>
      </c>
      <c r="S1041" s="412" t="str">
        <f t="shared" si="272"/>
        <v/>
      </c>
      <c r="T1041" s="427"/>
      <c r="U1041" s="429"/>
      <c r="W1041" s="6">
        <f>VLOOKUP(A1041,'[3]Cartilha Global'!$A:$A,1,FALSE)</f>
        <v>102740</v>
      </c>
    </row>
    <row r="1042" spans="1:23" ht="23.25" hidden="1" thickBot="1" x14ac:dyDescent="0.25">
      <c r="A1042" s="522">
        <v>102741</v>
      </c>
      <c r="B1042" s="512" t="s">
        <v>3144</v>
      </c>
      <c r="C1042" s="513" t="s">
        <v>5927</v>
      </c>
      <c r="D1042" s="498" t="s">
        <v>169</v>
      </c>
      <c r="E1042" s="499">
        <v>7469.72</v>
      </c>
      <c r="F1042" s="500">
        <f t="shared" si="282"/>
        <v>9250.5</v>
      </c>
      <c r="G1042" s="527"/>
      <c r="H1042" s="518"/>
      <c r="I1042" s="517">
        <f t="shared" si="283"/>
        <v>0</v>
      </c>
      <c r="J1042" s="517">
        <f t="shared" si="284"/>
        <v>0</v>
      </c>
      <c r="K1042" s="504"/>
      <c r="L1042" s="518">
        <f t="shared" si="285"/>
        <v>0</v>
      </c>
      <c r="M1042" s="518">
        <f t="shared" si="285"/>
        <v>0</v>
      </c>
      <c r="N1042" s="519">
        <f t="shared" si="286"/>
        <v>0</v>
      </c>
      <c r="O1042" s="519">
        <f t="shared" si="287"/>
        <v>0</v>
      </c>
      <c r="P1042" s="506"/>
      <c r="Q1042" s="520"/>
      <c r="R1042" s="412" t="str">
        <f t="shared" si="279"/>
        <v/>
      </c>
      <c r="S1042" s="412" t="str">
        <f t="shared" si="272"/>
        <v/>
      </c>
      <c r="T1042" s="427"/>
      <c r="U1042" s="429"/>
      <c r="W1042" s="6" t="e">
        <f>VLOOKUP(A1042,'[3]Cartilha Global'!$A:$A,1,FALSE)</f>
        <v>#N/A</v>
      </c>
    </row>
    <row r="1043" spans="1:23" ht="23.25" hidden="1" thickBot="1" x14ac:dyDescent="0.25">
      <c r="A1043" s="522">
        <v>102742</v>
      </c>
      <c r="B1043" s="512" t="s">
        <v>3144</v>
      </c>
      <c r="C1043" s="513" t="s">
        <v>5928</v>
      </c>
      <c r="D1043" s="498" t="s">
        <v>169</v>
      </c>
      <c r="E1043" s="499">
        <v>12956.31</v>
      </c>
      <c r="F1043" s="500">
        <f t="shared" si="282"/>
        <v>16045.09</v>
      </c>
      <c r="G1043" s="527"/>
      <c r="H1043" s="518"/>
      <c r="I1043" s="517">
        <f t="shared" si="283"/>
        <v>0</v>
      </c>
      <c r="J1043" s="517">
        <f t="shared" si="284"/>
        <v>0</v>
      </c>
      <c r="K1043" s="504"/>
      <c r="L1043" s="518">
        <f t="shared" si="285"/>
        <v>0</v>
      </c>
      <c r="M1043" s="518">
        <f t="shared" si="285"/>
        <v>0</v>
      </c>
      <c r="N1043" s="519">
        <f t="shared" si="286"/>
        <v>0</v>
      </c>
      <c r="O1043" s="519">
        <f t="shared" si="287"/>
        <v>0</v>
      </c>
      <c r="P1043" s="506"/>
      <c r="Q1043" s="520"/>
      <c r="R1043" s="412" t="str">
        <f t="shared" si="279"/>
        <v/>
      </c>
      <c r="S1043" s="412" t="str">
        <f t="shared" si="272"/>
        <v/>
      </c>
      <c r="T1043" s="427"/>
      <c r="U1043" s="429"/>
      <c r="W1043" s="6" t="e">
        <f>VLOOKUP(A1043,'[3]Cartilha Global'!$A:$A,1,FALSE)</f>
        <v>#N/A</v>
      </c>
    </row>
    <row r="1044" spans="1:23" ht="23.25" hidden="1" thickBot="1" x14ac:dyDescent="0.25">
      <c r="A1044" s="522">
        <v>102743</v>
      </c>
      <c r="B1044" s="512" t="s">
        <v>3144</v>
      </c>
      <c r="C1044" s="513" t="s">
        <v>5929</v>
      </c>
      <c r="D1044" s="498" t="s">
        <v>169</v>
      </c>
      <c r="E1044" s="499">
        <v>4275.41</v>
      </c>
      <c r="F1044" s="500">
        <f t="shared" si="282"/>
        <v>5294.67</v>
      </c>
      <c r="G1044" s="527"/>
      <c r="H1044" s="518"/>
      <c r="I1044" s="517">
        <f t="shared" si="283"/>
        <v>0</v>
      </c>
      <c r="J1044" s="517">
        <f t="shared" si="284"/>
        <v>0</v>
      </c>
      <c r="K1044" s="504"/>
      <c r="L1044" s="518">
        <f t="shared" si="285"/>
        <v>0</v>
      </c>
      <c r="M1044" s="518">
        <f t="shared" si="285"/>
        <v>0</v>
      </c>
      <c r="N1044" s="519">
        <f t="shared" si="286"/>
        <v>0</v>
      </c>
      <c r="O1044" s="519">
        <f t="shared" si="287"/>
        <v>0</v>
      </c>
      <c r="P1044" s="506"/>
      <c r="Q1044" s="520"/>
      <c r="R1044" s="412" t="str">
        <f t="shared" si="279"/>
        <v/>
      </c>
      <c r="S1044" s="412" t="str">
        <f t="shared" si="272"/>
        <v/>
      </c>
      <c r="T1044" s="427"/>
      <c r="U1044" s="429"/>
      <c r="W1044" s="6" t="e">
        <f>VLOOKUP(A1044,'[3]Cartilha Global'!$A:$A,1,FALSE)</f>
        <v>#N/A</v>
      </c>
    </row>
    <row r="1045" spans="1:23" ht="23.25" hidden="1" thickBot="1" x14ac:dyDescent="0.25">
      <c r="A1045" s="522">
        <v>102744</v>
      </c>
      <c r="B1045" s="512" t="s">
        <v>3144</v>
      </c>
      <c r="C1045" s="513" t="s">
        <v>5930</v>
      </c>
      <c r="D1045" s="498" t="s">
        <v>169</v>
      </c>
      <c r="E1045" s="499">
        <v>6418.86</v>
      </c>
      <c r="F1045" s="500">
        <f t="shared" si="282"/>
        <v>7949.12</v>
      </c>
      <c r="G1045" s="527"/>
      <c r="H1045" s="518"/>
      <c r="I1045" s="517">
        <f t="shared" si="283"/>
        <v>0</v>
      </c>
      <c r="J1045" s="517">
        <f t="shared" si="284"/>
        <v>0</v>
      </c>
      <c r="K1045" s="504"/>
      <c r="L1045" s="518">
        <f t="shared" si="285"/>
        <v>0</v>
      </c>
      <c r="M1045" s="518">
        <f t="shared" si="285"/>
        <v>0</v>
      </c>
      <c r="N1045" s="519">
        <f t="shared" si="286"/>
        <v>0</v>
      </c>
      <c r="O1045" s="519">
        <f t="shared" si="287"/>
        <v>0</v>
      </c>
      <c r="P1045" s="506"/>
      <c r="Q1045" s="520"/>
      <c r="R1045" s="412" t="str">
        <f t="shared" si="279"/>
        <v/>
      </c>
      <c r="S1045" s="412" t="str">
        <f t="shared" si="272"/>
        <v/>
      </c>
      <c r="T1045" s="427"/>
      <c r="U1045" s="429"/>
      <c r="W1045" s="6" t="e">
        <f>VLOOKUP(A1045,'[3]Cartilha Global'!$A:$A,1,FALSE)</f>
        <v>#N/A</v>
      </c>
    </row>
    <row r="1046" spans="1:23" ht="23.25" hidden="1" thickBot="1" x14ac:dyDescent="0.25">
      <c r="A1046" s="522">
        <v>102745</v>
      </c>
      <c r="B1046" s="512" t="s">
        <v>3144</v>
      </c>
      <c r="C1046" s="513" t="s">
        <v>5931</v>
      </c>
      <c r="D1046" s="498" t="s">
        <v>169</v>
      </c>
      <c r="E1046" s="499">
        <v>9038.98</v>
      </c>
      <c r="F1046" s="500">
        <f t="shared" si="282"/>
        <v>11193.87</v>
      </c>
      <c r="G1046" s="527"/>
      <c r="H1046" s="518"/>
      <c r="I1046" s="517">
        <f t="shared" si="283"/>
        <v>0</v>
      </c>
      <c r="J1046" s="517">
        <f t="shared" si="284"/>
        <v>0</v>
      </c>
      <c r="K1046" s="504"/>
      <c r="L1046" s="518">
        <f t="shared" si="285"/>
        <v>0</v>
      </c>
      <c r="M1046" s="518">
        <f t="shared" si="285"/>
        <v>0</v>
      </c>
      <c r="N1046" s="519">
        <f t="shared" si="286"/>
        <v>0</v>
      </c>
      <c r="O1046" s="519">
        <f t="shared" si="287"/>
        <v>0</v>
      </c>
      <c r="P1046" s="506"/>
      <c r="Q1046" s="520"/>
      <c r="R1046" s="412" t="str">
        <f t="shared" si="279"/>
        <v/>
      </c>
      <c r="S1046" s="412" t="str">
        <f t="shared" ref="S1046:S1109" si="288">IF(Q1046="X","x",IF(Q1046="xx","x",IF(OR(J1046&gt;0,O1046&gt;0),"x","")))</f>
        <v/>
      </c>
      <c r="T1046" s="427"/>
      <c r="U1046" s="429"/>
      <c r="W1046" s="6" t="e">
        <f>VLOOKUP(A1046,'[3]Cartilha Global'!$A:$A,1,FALSE)</f>
        <v>#N/A</v>
      </c>
    </row>
    <row r="1047" spans="1:23" ht="23.25" hidden="1" thickBot="1" x14ac:dyDescent="0.25">
      <c r="A1047" s="522">
        <v>102746</v>
      </c>
      <c r="B1047" s="512" t="s">
        <v>3144</v>
      </c>
      <c r="C1047" s="513" t="s">
        <v>5932</v>
      </c>
      <c r="D1047" s="498" t="s">
        <v>169</v>
      </c>
      <c r="E1047" s="499">
        <v>15698</v>
      </c>
      <c r="F1047" s="500">
        <f t="shared" si="282"/>
        <v>19440.400000000001</v>
      </c>
      <c r="G1047" s="527"/>
      <c r="H1047" s="518"/>
      <c r="I1047" s="517">
        <f t="shared" si="283"/>
        <v>0</v>
      </c>
      <c r="J1047" s="517">
        <f t="shared" si="284"/>
        <v>0</v>
      </c>
      <c r="K1047" s="504"/>
      <c r="L1047" s="518">
        <f t="shared" si="285"/>
        <v>0</v>
      </c>
      <c r="M1047" s="518">
        <f t="shared" si="285"/>
        <v>0</v>
      </c>
      <c r="N1047" s="519">
        <f t="shared" si="286"/>
        <v>0</v>
      </c>
      <c r="O1047" s="519">
        <f t="shared" si="287"/>
        <v>0</v>
      </c>
      <c r="P1047" s="506"/>
      <c r="Q1047" s="520"/>
      <c r="R1047" s="412" t="str">
        <f t="shared" si="279"/>
        <v/>
      </c>
      <c r="S1047" s="412" t="str">
        <f t="shared" si="288"/>
        <v/>
      </c>
      <c r="T1047" s="427"/>
      <c r="U1047" s="429"/>
      <c r="W1047" s="6" t="e">
        <f>VLOOKUP(A1047,'[3]Cartilha Global'!$A:$A,1,FALSE)</f>
        <v>#N/A</v>
      </c>
    </row>
    <row r="1048" spans="1:23" ht="23.25" hidden="1" thickBot="1" x14ac:dyDescent="0.25">
      <c r="A1048" s="522">
        <v>102747</v>
      </c>
      <c r="B1048" s="512" t="s">
        <v>3144</v>
      </c>
      <c r="C1048" s="513" t="s">
        <v>5933</v>
      </c>
      <c r="D1048" s="498" t="s">
        <v>169</v>
      </c>
      <c r="E1048" s="499">
        <v>7965.17</v>
      </c>
      <c r="F1048" s="500">
        <f t="shared" si="282"/>
        <v>9864.07</v>
      </c>
      <c r="G1048" s="527"/>
      <c r="H1048" s="518"/>
      <c r="I1048" s="517">
        <f t="shared" si="283"/>
        <v>0</v>
      </c>
      <c r="J1048" s="517">
        <f t="shared" si="284"/>
        <v>0</v>
      </c>
      <c r="K1048" s="504"/>
      <c r="L1048" s="518">
        <f t="shared" si="285"/>
        <v>0</v>
      </c>
      <c r="M1048" s="518">
        <f t="shared" si="285"/>
        <v>0</v>
      </c>
      <c r="N1048" s="519">
        <f t="shared" si="286"/>
        <v>0</v>
      </c>
      <c r="O1048" s="519">
        <f t="shared" si="287"/>
        <v>0</v>
      </c>
      <c r="P1048" s="506"/>
      <c r="Q1048" s="520"/>
      <c r="R1048" s="412" t="str">
        <f t="shared" si="279"/>
        <v/>
      </c>
      <c r="S1048" s="412" t="str">
        <f t="shared" si="288"/>
        <v/>
      </c>
      <c r="T1048" s="427"/>
      <c r="U1048" s="429"/>
      <c r="W1048" s="6" t="e">
        <f>VLOOKUP(A1048,'[3]Cartilha Global'!$A:$A,1,FALSE)</f>
        <v>#N/A</v>
      </c>
    </row>
    <row r="1049" spans="1:23" ht="23.25" hidden="1" thickBot="1" x14ac:dyDescent="0.25">
      <c r="A1049" s="522">
        <v>102748</v>
      </c>
      <c r="B1049" s="512" t="s">
        <v>3144</v>
      </c>
      <c r="C1049" s="513" t="s">
        <v>5934</v>
      </c>
      <c r="D1049" s="498" t="s">
        <v>169</v>
      </c>
      <c r="E1049" s="499">
        <v>11166.99</v>
      </c>
      <c r="F1049" s="500">
        <f t="shared" si="282"/>
        <v>13829.2</v>
      </c>
      <c r="G1049" s="527"/>
      <c r="H1049" s="518"/>
      <c r="I1049" s="517">
        <f t="shared" si="283"/>
        <v>0</v>
      </c>
      <c r="J1049" s="517">
        <f t="shared" si="284"/>
        <v>0</v>
      </c>
      <c r="K1049" s="504"/>
      <c r="L1049" s="518">
        <f t="shared" si="285"/>
        <v>0</v>
      </c>
      <c r="M1049" s="518">
        <f t="shared" si="285"/>
        <v>0</v>
      </c>
      <c r="N1049" s="519">
        <f t="shared" si="286"/>
        <v>0</v>
      </c>
      <c r="O1049" s="519">
        <f t="shared" si="287"/>
        <v>0</v>
      </c>
      <c r="P1049" s="506"/>
      <c r="Q1049" s="520"/>
      <c r="R1049" s="412" t="str">
        <f t="shared" si="279"/>
        <v/>
      </c>
      <c r="S1049" s="412" t="str">
        <f t="shared" si="288"/>
        <v/>
      </c>
      <c r="T1049" s="427"/>
      <c r="U1049" s="429"/>
      <c r="W1049" s="6" t="e">
        <f>VLOOKUP(A1049,'[3]Cartilha Global'!$A:$A,1,FALSE)</f>
        <v>#N/A</v>
      </c>
    </row>
    <row r="1050" spans="1:23" ht="23.25" hidden="1" thickBot="1" x14ac:dyDescent="0.25">
      <c r="A1050" s="522">
        <v>102749</v>
      </c>
      <c r="B1050" s="512" t="s">
        <v>3144</v>
      </c>
      <c r="C1050" s="513" t="s">
        <v>5935</v>
      </c>
      <c r="D1050" s="498" t="s">
        <v>169</v>
      </c>
      <c r="E1050" s="499">
        <v>19205.330000000002</v>
      </c>
      <c r="F1050" s="500">
        <f t="shared" si="282"/>
        <v>23783.88</v>
      </c>
      <c r="G1050" s="527"/>
      <c r="H1050" s="518"/>
      <c r="I1050" s="517">
        <f t="shared" si="283"/>
        <v>0</v>
      </c>
      <c r="J1050" s="517">
        <f t="shared" si="284"/>
        <v>0</v>
      </c>
      <c r="K1050" s="504"/>
      <c r="L1050" s="518">
        <f t="shared" si="285"/>
        <v>0</v>
      </c>
      <c r="M1050" s="518">
        <f t="shared" si="285"/>
        <v>0</v>
      </c>
      <c r="N1050" s="519">
        <f t="shared" si="286"/>
        <v>0</v>
      </c>
      <c r="O1050" s="519">
        <f t="shared" si="287"/>
        <v>0</v>
      </c>
      <c r="P1050" s="506"/>
      <c r="Q1050" s="520"/>
      <c r="R1050" s="412" t="str">
        <f t="shared" si="279"/>
        <v/>
      </c>
      <c r="S1050" s="412" t="str">
        <f t="shared" si="288"/>
        <v/>
      </c>
      <c r="T1050" s="427"/>
      <c r="U1050" s="429"/>
      <c r="W1050" s="6" t="e">
        <f>VLOOKUP(A1050,'[3]Cartilha Global'!$A:$A,1,FALSE)</f>
        <v>#N/A</v>
      </c>
    </row>
    <row r="1051" spans="1:23" ht="23.25" hidden="1" thickBot="1" x14ac:dyDescent="0.25">
      <c r="A1051" s="522">
        <v>102750</v>
      </c>
      <c r="B1051" s="512" t="s">
        <v>3144</v>
      </c>
      <c r="C1051" s="513" t="s">
        <v>5936</v>
      </c>
      <c r="D1051" s="498" t="s">
        <v>169</v>
      </c>
      <c r="E1051" s="499">
        <v>2572.4899999999998</v>
      </c>
      <c r="F1051" s="500">
        <f t="shared" si="282"/>
        <v>3185.77</v>
      </c>
      <c r="G1051" s="527"/>
      <c r="H1051" s="518"/>
      <c r="I1051" s="517">
        <f t="shared" si="283"/>
        <v>0</v>
      </c>
      <c r="J1051" s="517">
        <f t="shared" si="284"/>
        <v>0</v>
      </c>
      <c r="K1051" s="504"/>
      <c r="L1051" s="518">
        <f t="shared" si="285"/>
        <v>0</v>
      </c>
      <c r="M1051" s="518">
        <f t="shared" si="285"/>
        <v>0</v>
      </c>
      <c r="N1051" s="519">
        <f t="shared" si="286"/>
        <v>0</v>
      </c>
      <c r="O1051" s="519">
        <f t="shared" si="287"/>
        <v>0</v>
      </c>
      <c r="P1051" s="506"/>
      <c r="Q1051" s="520"/>
      <c r="R1051" s="412" t="str">
        <f t="shared" si="279"/>
        <v/>
      </c>
      <c r="S1051" s="412" t="str">
        <f t="shared" si="288"/>
        <v/>
      </c>
      <c r="T1051" s="427"/>
      <c r="U1051" s="429"/>
      <c r="W1051" s="6" t="e">
        <f>VLOOKUP(A1051,'[3]Cartilha Global'!$A:$A,1,FALSE)</f>
        <v>#N/A</v>
      </c>
    </row>
    <row r="1052" spans="1:23" ht="23.25" hidden="1" thickBot="1" x14ac:dyDescent="0.25">
      <c r="A1052" s="522">
        <v>102751</v>
      </c>
      <c r="B1052" s="512" t="s">
        <v>3144</v>
      </c>
      <c r="C1052" s="513" t="s">
        <v>5937</v>
      </c>
      <c r="D1052" s="498" t="s">
        <v>169</v>
      </c>
      <c r="E1052" s="499">
        <v>4488.4399999999996</v>
      </c>
      <c r="F1052" s="500">
        <f t="shared" si="282"/>
        <v>5558.48</v>
      </c>
      <c r="G1052" s="527"/>
      <c r="H1052" s="518"/>
      <c r="I1052" s="517">
        <f t="shared" si="283"/>
        <v>0</v>
      </c>
      <c r="J1052" s="517">
        <f t="shared" si="284"/>
        <v>0</v>
      </c>
      <c r="K1052" s="504"/>
      <c r="L1052" s="518">
        <f t="shared" si="285"/>
        <v>0</v>
      </c>
      <c r="M1052" s="518">
        <f t="shared" si="285"/>
        <v>0</v>
      </c>
      <c r="N1052" s="519">
        <f t="shared" si="286"/>
        <v>0</v>
      </c>
      <c r="O1052" s="519">
        <f t="shared" si="287"/>
        <v>0</v>
      </c>
      <c r="P1052" s="506"/>
      <c r="Q1052" s="520"/>
      <c r="R1052" s="412" t="str">
        <f t="shared" si="279"/>
        <v/>
      </c>
      <c r="S1052" s="412" t="str">
        <f t="shared" si="288"/>
        <v/>
      </c>
      <c r="T1052" s="427"/>
      <c r="U1052" s="429"/>
      <c r="W1052" s="6" t="e">
        <f>VLOOKUP(A1052,'[3]Cartilha Global'!$A:$A,1,FALSE)</f>
        <v>#N/A</v>
      </c>
    </row>
    <row r="1053" spans="1:23" ht="23.25" hidden="1" thickBot="1" x14ac:dyDescent="0.25">
      <c r="A1053" s="522">
        <v>102752</v>
      </c>
      <c r="B1053" s="512" t="s">
        <v>3144</v>
      </c>
      <c r="C1053" s="513" t="s">
        <v>5938</v>
      </c>
      <c r="D1053" s="498" t="s">
        <v>169</v>
      </c>
      <c r="E1053" s="499">
        <v>7172.63</v>
      </c>
      <c r="F1053" s="500">
        <f t="shared" si="282"/>
        <v>8882.58</v>
      </c>
      <c r="G1053" s="527"/>
      <c r="H1053" s="518"/>
      <c r="I1053" s="517">
        <f t="shared" si="283"/>
        <v>0</v>
      </c>
      <c r="J1053" s="517">
        <f t="shared" si="284"/>
        <v>0</v>
      </c>
      <c r="K1053" s="504"/>
      <c r="L1053" s="518">
        <f t="shared" si="285"/>
        <v>0</v>
      </c>
      <c r="M1053" s="518">
        <f t="shared" si="285"/>
        <v>0</v>
      </c>
      <c r="N1053" s="519">
        <f t="shared" si="286"/>
        <v>0</v>
      </c>
      <c r="O1053" s="519">
        <f t="shared" si="287"/>
        <v>0</v>
      </c>
      <c r="P1053" s="506"/>
      <c r="Q1053" s="520"/>
      <c r="R1053" s="412" t="str">
        <f t="shared" si="279"/>
        <v/>
      </c>
      <c r="S1053" s="412" t="str">
        <f t="shared" si="288"/>
        <v/>
      </c>
      <c r="T1053" s="427"/>
      <c r="U1053" s="429"/>
      <c r="W1053" s="6" t="e">
        <f>VLOOKUP(A1053,'[3]Cartilha Global'!$A:$A,1,FALSE)</f>
        <v>#N/A</v>
      </c>
    </row>
    <row r="1054" spans="1:23" ht="23.25" hidden="1" thickBot="1" x14ac:dyDescent="0.25">
      <c r="A1054" s="522">
        <v>102753</v>
      </c>
      <c r="B1054" s="512" t="s">
        <v>3144</v>
      </c>
      <c r="C1054" s="513" t="s">
        <v>5939</v>
      </c>
      <c r="D1054" s="498" t="s">
        <v>169</v>
      </c>
      <c r="E1054" s="499">
        <v>10646.1</v>
      </c>
      <c r="F1054" s="500">
        <f t="shared" si="282"/>
        <v>13184.13</v>
      </c>
      <c r="G1054" s="527"/>
      <c r="H1054" s="518"/>
      <c r="I1054" s="517">
        <f t="shared" si="283"/>
        <v>0</v>
      </c>
      <c r="J1054" s="517">
        <f t="shared" si="284"/>
        <v>0</v>
      </c>
      <c r="K1054" s="504"/>
      <c r="L1054" s="518">
        <f t="shared" ref="L1054:M1069" si="289">G1054</f>
        <v>0</v>
      </c>
      <c r="M1054" s="518">
        <f t="shared" si="289"/>
        <v>0</v>
      </c>
      <c r="N1054" s="519">
        <f t="shared" si="286"/>
        <v>0</v>
      </c>
      <c r="O1054" s="519">
        <f t="shared" si="287"/>
        <v>0</v>
      </c>
      <c r="P1054" s="506"/>
      <c r="Q1054" s="520"/>
      <c r="R1054" s="412" t="str">
        <f t="shared" si="279"/>
        <v/>
      </c>
      <c r="S1054" s="412" t="str">
        <f t="shared" si="288"/>
        <v/>
      </c>
      <c r="T1054" s="427"/>
      <c r="U1054" s="429"/>
      <c r="W1054" s="6" t="e">
        <f>VLOOKUP(A1054,'[3]Cartilha Global'!$A:$A,1,FALSE)</f>
        <v>#N/A</v>
      </c>
    </row>
    <row r="1055" spans="1:23" ht="23.25" hidden="1" thickBot="1" x14ac:dyDescent="0.25">
      <c r="A1055" s="522">
        <v>102754</v>
      </c>
      <c r="B1055" s="512" t="s">
        <v>3144</v>
      </c>
      <c r="C1055" s="513" t="s">
        <v>5940</v>
      </c>
      <c r="D1055" s="498" t="s">
        <v>169</v>
      </c>
      <c r="E1055" s="499">
        <v>20275.72</v>
      </c>
      <c r="F1055" s="500">
        <f t="shared" si="282"/>
        <v>25109.45</v>
      </c>
      <c r="G1055" s="527"/>
      <c r="H1055" s="518"/>
      <c r="I1055" s="517">
        <f t="shared" si="283"/>
        <v>0</v>
      </c>
      <c r="J1055" s="517">
        <f t="shared" si="284"/>
        <v>0</v>
      </c>
      <c r="K1055" s="504"/>
      <c r="L1055" s="518">
        <f t="shared" si="289"/>
        <v>0</v>
      </c>
      <c r="M1055" s="518">
        <f t="shared" si="289"/>
        <v>0</v>
      </c>
      <c r="N1055" s="519">
        <f t="shared" si="286"/>
        <v>0</v>
      </c>
      <c r="O1055" s="519">
        <f t="shared" si="287"/>
        <v>0</v>
      </c>
      <c r="P1055" s="506"/>
      <c r="Q1055" s="520"/>
      <c r="R1055" s="412" t="str">
        <f t="shared" si="279"/>
        <v/>
      </c>
      <c r="S1055" s="412" t="str">
        <f t="shared" si="288"/>
        <v/>
      </c>
      <c r="T1055" s="427"/>
      <c r="U1055" s="429"/>
      <c r="W1055" s="6" t="e">
        <f>VLOOKUP(A1055,'[3]Cartilha Global'!$A:$A,1,FALSE)</f>
        <v>#N/A</v>
      </c>
    </row>
    <row r="1056" spans="1:23" ht="23.25" hidden="1" thickBot="1" x14ac:dyDescent="0.25">
      <c r="A1056" s="522">
        <v>102755</v>
      </c>
      <c r="B1056" s="512" t="s">
        <v>3144</v>
      </c>
      <c r="C1056" s="513" t="s">
        <v>5941</v>
      </c>
      <c r="D1056" s="498" t="s">
        <v>169</v>
      </c>
      <c r="E1056" s="499">
        <v>10017.57</v>
      </c>
      <c r="F1056" s="500">
        <f t="shared" si="282"/>
        <v>12405.76</v>
      </c>
      <c r="G1056" s="527"/>
      <c r="H1056" s="518"/>
      <c r="I1056" s="517">
        <f t="shared" si="283"/>
        <v>0</v>
      </c>
      <c r="J1056" s="517">
        <f t="shared" si="284"/>
        <v>0</v>
      </c>
      <c r="K1056" s="504"/>
      <c r="L1056" s="518">
        <f t="shared" si="289"/>
        <v>0</v>
      </c>
      <c r="M1056" s="518">
        <f t="shared" si="289"/>
        <v>0</v>
      </c>
      <c r="N1056" s="519">
        <f t="shared" si="286"/>
        <v>0</v>
      </c>
      <c r="O1056" s="519">
        <f t="shared" si="287"/>
        <v>0</v>
      </c>
      <c r="P1056" s="506"/>
      <c r="Q1056" s="520"/>
      <c r="R1056" s="412" t="str">
        <f t="shared" si="279"/>
        <v/>
      </c>
      <c r="S1056" s="412" t="str">
        <f t="shared" si="288"/>
        <v/>
      </c>
      <c r="T1056" s="427"/>
      <c r="U1056" s="429"/>
      <c r="W1056" s="6" t="e">
        <f>VLOOKUP(A1056,'[3]Cartilha Global'!$A:$A,1,FALSE)</f>
        <v>#N/A</v>
      </c>
    </row>
    <row r="1057" spans="1:23" ht="23.25" hidden="1" thickBot="1" x14ac:dyDescent="0.25">
      <c r="A1057" s="522">
        <v>102756</v>
      </c>
      <c r="B1057" s="512" t="s">
        <v>3144</v>
      </c>
      <c r="C1057" s="513" t="s">
        <v>5942</v>
      </c>
      <c r="D1057" s="498" t="s">
        <v>169</v>
      </c>
      <c r="E1057" s="499">
        <v>14916.49</v>
      </c>
      <c r="F1057" s="500">
        <f t="shared" si="282"/>
        <v>18472.580000000002</v>
      </c>
      <c r="G1057" s="527"/>
      <c r="H1057" s="518"/>
      <c r="I1057" s="517">
        <f t="shared" si="283"/>
        <v>0</v>
      </c>
      <c r="J1057" s="517">
        <f t="shared" si="284"/>
        <v>0</v>
      </c>
      <c r="K1057" s="504"/>
      <c r="L1057" s="518">
        <f t="shared" si="289"/>
        <v>0</v>
      </c>
      <c r="M1057" s="518">
        <f t="shared" si="289"/>
        <v>0</v>
      </c>
      <c r="N1057" s="519">
        <f t="shared" si="286"/>
        <v>0</v>
      </c>
      <c r="O1057" s="519">
        <f t="shared" si="287"/>
        <v>0</v>
      </c>
      <c r="P1057" s="506"/>
      <c r="Q1057" s="520"/>
      <c r="R1057" s="412" t="str">
        <f t="shared" si="279"/>
        <v/>
      </c>
      <c r="S1057" s="412" t="str">
        <f t="shared" si="288"/>
        <v/>
      </c>
      <c r="T1057" s="427"/>
      <c r="U1057" s="429"/>
      <c r="W1057" s="6" t="e">
        <f>VLOOKUP(A1057,'[3]Cartilha Global'!$A:$A,1,FALSE)</f>
        <v>#N/A</v>
      </c>
    </row>
    <row r="1058" spans="1:23" ht="23.25" hidden="1" thickBot="1" x14ac:dyDescent="0.25">
      <c r="A1058" s="522">
        <v>102757</v>
      </c>
      <c r="B1058" s="512" t="s">
        <v>3144</v>
      </c>
      <c r="C1058" s="513" t="s">
        <v>5943</v>
      </c>
      <c r="D1058" s="498" t="s">
        <v>169</v>
      </c>
      <c r="E1058" s="499">
        <v>27797.78</v>
      </c>
      <c r="F1058" s="500">
        <f t="shared" si="282"/>
        <v>34424.769999999997</v>
      </c>
      <c r="G1058" s="527"/>
      <c r="H1058" s="518"/>
      <c r="I1058" s="517">
        <f t="shared" si="283"/>
        <v>0</v>
      </c>
      <c r="J1058" s="517">
        <f t="shared" si="284"/>
        <v>0</v>
      </c>
      <c r="K1058" s="504"/>
      <c r="L1058" s="518">
        <f t="shared" si="289"/>
        <v>0</v>
      </c>
      <c r="M1058" s="518">
        <f t="shared" si="289"/>
        <v>0</v>
      </c>
      <c r="N1058" s="519">
        <f t="shared" si="286"/>
        <v>0</v>
      </c>
      <c r="O1058" s="519">
        <f t="shared" si="287"/>
        <v>0</v>
      </c>
      <c r="P1058" s="506"/>
      <c r="Q1058" s="520"/>
      <c r="R1058" s="412" t="str">
        <f t="shared" si="279"/>
        <v/>
      </c>
      <c r="S1058" s="412" t="str">
        <f t="shared" si="288"/>
        <v/>
      </c>
      <c r="T1058" s="427"/>
      <c r="U1058" s="429"/>
      <c r="W1058" s="6" t="e">
        <f>VLOOKUP(A1058,'[3]Cartilha Global'!$A:$A,1,FALSE)</f>
        <v>#N/A</v>
      </c>
    </row>
    <row r="1059" spans="1:23" ht="23.25" hidden="1" thickBot="1" x14ac:dyDescent="0.25">
      <c r="A1059" s="522">
        <v>102758</v>
      </c>
      <c r="B1059" s="512" t="s">
        <v>3144</v>
      </c>
      <c r="C1059" s="513" t="s">
        <v>5944</v>
      </c>
      <c r="D1059" s="498" t="s">
        <v>169</v>
      </c>
      <c r="E1059" s="499">
        <v>12876.2</v>
      </c>
      <c r="F1059" s="500">
        <f t="shared" si="282"/>
        <v>15945.89</v>
      </c>
      <c r="G1059" s="527"/>
      <c r="H1059" s="518"/>
      <c r="I1059" s="517">
        <f t="shared" si="283"/>
        <v>0</v>
      </c>
      <c r="J1059" s="517">
        <f t="shared" si="284"/>
        <v>0</v>
      </c>
      <c r="K1059" s="504"/>
      <c r="L1059" s="518">
        <f t="shared" si="289"/>
        <v>0</v>
      </c>
      <c r="M1059" s="518">
        <f t="shared" si="289"/>
        <v>0</v>
      </c>
      <c r="N1059" s="519">
        <f t="shared" si="286"/>
        <v>0</v>
      </c>
      <c r="O1059" s="519">
        <f t="shared" si="287"/>
        <v>0</v>
      </c>
      <c r="P1059" s="506"/>
      <c r="Q1059" s="520"/>
      <c r="R1059" s="412" t="str">
        <f t="shared" si="279"/>
        <v/>
      </c>
      <c r="S1059" s="412" t="str">
        <f t="shared" si="288"/>
        <v/>
      </c>
      <c r="T1059" s="427"/>
      <c r="U1059" s="429"/>
      <c r="W1059" s="6" t="e">
        <f>VLOOKUP(A1059,'[3]Cartilha Global'!$A:$A,1,FALSE)</f>
        <v>#N/A</v>
      </c>
    </row>
    <row r="1060" spans="1:23" ht="23.25" hidden="1" thickBot="1" x14ac:dyDescent="0.25">
      <c r="A1060" s="522">
        <v>102759</v>
      </c>
      <c r="B1060" s="512" t="s">
        <v>3144</v>
      </c>
      <c r="C1060" s="513" t="s">
        <v>5945</v>
      </c>
      <c r="D1060" s="498" t="s">
        <v>169</v>
      </c>
      <c r="E1060" s="499">
        <v>19207.66</v>
      </c>
      <c r="F1060" s="500">
        <f t="shared" si="282"/>
        <v>23786.77</v>
      </c>
      <c r="G1060" s="527"/>
      <c r="H1060" s="518"/>
      <c r="I1060" s="517">
        <f t="shared" si="283"/>
        <v>0</v>
      </c>
      <c r="J1060" s="517">
        <f t="shared" si="284"/>
        <v>0</v>
      </c>
      <c r="K1060" s="504"/>
      <c r="L1060" s="518">
        <f t="shared" si="289"/>
        <v>0</v>
      </c>
      <c r="M1060" s="518">
        <f t="shared" si="289"/>
        <v>0</v>
      </c>
      <c r="N1060" s="519">
        <f t="shared" si="286"/>
        <v>0</v>
      </c>
      <c r="O1060" s="519">
        <f t="shared" si="287"/>
        <v>0</v>
      </c>
      <c r="P1060" s="506"/>
      <c r="Q1060" s="520"/>
      <c r="R1060" s="412" t="str">
        <f t="shared" si="279"/>
        <v/>
      </c>
      <c r="S1060" s="412" t="str">
        <f t="shared" si="288"/>
        <v/>
      </c>
      <c r="T1060" s="427"/>
      <c r="U1060" s="429"/>
      <c r="W1060" s="6" t="e">
        <f>VLOOKUP(A1060,'[3]Cartilha Global'!$A:$A,1,FALSE)</f>
        <v>#N/A</v>
      </c>
    </row>
    <row r="1061" spans="1:23" ht="23.25" hidden="1" thickBot="1" x14ac:dyDescent="0.25">
      <c r="A1061" s="522">
        <v>102760</v>
      </c>
      <c r="B1061" s="512" t="s">
        <v>3144</v>
      </c>
      <c r="C1061" s="513" t="s">
        <v>5946</v>
      </c>
      <c r="D1061" s="498" t="s">
        <v>169</v>
      </c>
      <c r="E1061" s="499">
        <v>35463.360000000001</v>
      </c>
      <c r="F1061" s="500">
        <f t="shared" si="282"/>
        <v>43917.83</v>
      </c>
      <c r="G1061" s="527"/>
      <c r="H1061" s="518"/>
      <c r="I1061" s="517">
        <f t="shared" si="283"/>
        <v>0</v>
      </c>
      <c r="J1061" s="517">
        <f t="shared" si="284"/>
        <v>0</v>
      </c>
      <c r="K1061" s="504"/>
      <c r="L1061" s="518">
        <f t="shared" si="289"/>
        <v>0</v>
      </c>
      <c r="M1061" s="518">
        <f t="shared" si="289"/>
        <v>0</v>
      </c>
      <c r="N1061" s="519">
        <f t="shared" si="286"/>
        <v>0</v>
      </c>
      <c r="O1061" s="519">
        <f t="shared" si="287"/>
        <v>0</v>
      </c>
      <c r="P1061" s="506"/>
      <c r="Q1061" s="520"/>
      <c r="R1061" s="412" t="str">
        <f t="shared" si="279"/>
        <v/>
      </c>
      <c r="S1061" s="412" t="str">
        <f t="shared" si="288"/>
        <v/>
      </c>
      <c r="T1061" s="427"/>
      <c r="U1061" s="429"/>
      <c r="W1061" s="6" t="e">
        <f>VLOOKUP(A1061,'[3]Cartilha Global'!$A:$A,1,FALSE)</f>
        <v>#N/A</v>
      </c>
    </row>
    <row r="1062" spans="1:23" ht="23.25" hidden="1" thickBot="1" x14ac:dyDescent="0.25">
      <c r="A1062" s="522">
        <v>102761</v>
      </c>
      <c r="B1062" s="512" t="s">
        <v>3144</v>
      </c>
      <c r="C1062" s="513" t="s">
        <v>5947</v>
      </c>
      <c r="D1062" s="498" t="s">
        <v>169</v>
      </c>
      <c r="E1062" s="499">
        <v>12223.05</v>
      </c>
      <c r="F1062" s="500">
        <f t="shared" si="282"/>
        <v>15137.03</v>
      </c>
      <c r="G1062" s="527"/>
      <c r="H1062" s="518"/>
      <c r="I1062" s="517">
        <f t="shared" si="283"/>
        <v>0</v>
      </c>
      <c r="J1062" s="517">
        <f t="shared" si="284"/>
        <v>0</v>
      </c>
      <c r="K1062" s="504"/>
      <c r="L1062" s="518">
        <f t="shared" si="289"/>
        <v>0</v>
      </c>
      <c r="M1062" s="518">
        <f t="shared" si="289"/>
        <v>0</v>
      </c>
      <c r="N1062" s="519">
        <f t="shared" si="286"/>
        <v>0</v>
      </c>
      <c r="O1062" s="519">
        <f t="shared" si="287"/>
        <v>0</v>
      </c>
      <c r="P1062" s="506"/>
      <c r="Q1062" s="520"/>
      <c r="R1062" s="412" t="str">
        <f t="shared" si="279"/>
        <v/>
      </c>
      <c r="S1062" s="412" t="str">
        <f t="shared" si="288"/>
        <v/>
      </c>
      <c r="T1062" s="427"/>
      <c r="U1062" s="429"/>
      <c r="W1062" s="6" t="e">
        <f>VLOOKUP(A1062,'[3]Cartilha Global'!$A:$A,1,FALSE)</f>
        <v>#N/A</v>
      </c>
    </row>
    <row r="1063" spans="1:23" ht="23.25" hidden="1" thickBot="1" x14ac:dyDescent="0.25">
      <c r="A1063" s="522">
        <v>102762</v>
      </c>
      <c r="B1063" s="512" t="s">
        <v>3144</v>
      </c>
      <c r="C1063" s="513" t="s">
        <v>5948</v>
      </c>
      <c r="D1063" s="498" t="s">
        <v>169</v>
      </c>
      <c r="E1063" s="499">
        <v>18876.45</v>
      </c>
      <c r="F1063" s="500">
        <f t="shared" si="282"/>
        <v>23376.6</v>
      </c>
      <c r="G1063" s="527"/>
      <c r="H1063" s="518"/>
      <c r="I1063" s="517">
        <f t="shared" si="283"/>
        <v>0</v>
      </c>
      <c r="J1063" s="517">
        <f t="shared" si="284"/>
        <v>0</v>
      </c>
      <c r="K1063" s="504"/>
      <c r="L1063" s="518">
        <f t="shared" si="289"/>
        <v>0</v>
      </c>
      <c r="M1063" s="518">
        <f t="shared" si="289"/>
        <v>0</v>
      </c>
      <c r="N1063" s="519">
        <f t="shared" si="286"/>
        <v>0</v>
      </c>
      <c r="O1063" s="519">
        <f t="shared" si="287"/>
        <v>0</v>
      </c>
      <c r="P1063" s="506"/>
      <c r="Q1063" s="520"/>
      <c r="R1063" s="412" t="str">
        <f t="shared" si="279"/>
        <v/>
      </c>
      <c r="S1063" s="412" t="str">
        <f t="shared" si="288"/>
        <v/>
      </c>
      <c r="T1063" s="427"/>
      <c r="U1063" s="429"/>
      <c r="W1063" s="6" t="e">
        <f>VLOOKUP(A1063,'[3]Cartilha Global'!$A:$A,1,FALSE)</f>
        <v>#N/A</v>
      </c>
    </row>
    <row r="1064" spans="1:23" ht="23.25" hidden="1" thickBot="1" x14ac:dyDescent="0.25">
      <c r="A1064" s="522">
        <v>102763</v>
      </c>
      <c r="B1064" s="512" t="s">
        <v>3144</v>
      </c>
      <c r="C1064" s="513" t="s">
        <v>5949</v>
      </c>
      <c r="D1064" s="498" t="s">
        <v>169</v>
      </c>
      <c r="E1064" s="499">
        <v>26326.26</v>
      </c>
      <c r="F1064" s="500">
        <f t="shared" si="282"/>
        <v>32602.44</v>
      </c>
      <c r="G1064" s="527"/>
      <c r="H1064" s="518"/>
      <c r="I1064" s="517">
        <f t="shared" si="283"/>
        <v>0</v>
      </c>
      <c r="J1064" s="517">
        <f t="shared" si="284"/>
        <v>0</v>
      </c>
      <c r="K1064" s="504"/>
      <c r="L1064" s="518">
        <f t="shared" si="289"/>
        <v>0</v>
      </c>
      <c r="M1064" s="518">
        <f t="shared" si="289"/>
        <v>0</v>
      </c>
      <c r="N1064" s="519">
        <f t="shared" si="286"/>
        <v>0</v>
      </c>
      <c r="O1064" s="519">
        <f t="shared" si="287"/>
        <v>0</v>
      </c>
      <c r="P1064" s="506"/>
      <c r="Q1064" s="520"/>
      <c r="R1064" s="412" t="str">
        <f t="shared" si="279"/>
        <v/>
      </c>
      <c r="S1064" s="412" t="str">
        <f t="shared" si="288"/>
        <v/>
      </c>
      <c r="T1064" s="427"/>
      <c r="U1064" s="429"/>
      <c r="W1064" s="6" t="e">
        <f>VLOOKUP(A1064,'[3]Cartilha Global'!$A:$A,1,FALSE)</f>
        <v>#N/A</v>
      </c>
    </row>
    <row r="1065" spans="1:23" ht="23.25" hidden="1" thickBot="1" x14ac:dyDescent="0.25">
      <c r="A1065" s="522">
        <v>102764</v>
      </c>
      <c r="B1065" s="512" t="s">
        <v>3144</v>
      </c>
      <c r="C1065" s="513" t="s">
        <v>5950</v>
      </c>
      <c r="D1065" s="498" t="s">
        <v>169</v>
      </c>
      <c r="E1065" s="499">
        <v>37212.07</v>
      </c>
      <c r="F1065" s="500">
        <f t="shared" si="282"/>
        <v>46083.43</v>
      </c>
      <c r="G1065" s="527"/>
      <c r="H1065" s="518"/>
      <c r="I1065" s="517">
        <f t="shared" si="283"/>
        <v>0</v>
      </c>
      <c r="J1065" s="517">
        <f t="shared" si="284"/>
        <v>0</v>
      </c>
      <c r="K1065" s="504"/>
      <c r="L1065" s="518">
        <f t="shared" si="289"/>
        <v>0</v>
      </c>
      <c r="M1065" s="518">
        <f t="shared" si="289"/>
        <v>0</v>
      </c>
      <c r="N1065" s="519">
        <f t="shared" si="286"/>
        <v>0</v>
      </c>
      <c r="O1065" s="519">
        <f t="shared" si="287"/>
        <v>0</v>
      </c>
      <c r="P1065" s="506"/>
      <c r="Q1065" s="520"/>
      <c r="R1065" s="412" t="str">
        <f t="shared" si="279"/>
        <v/>
      </c>
      <c r="S1065" s="412" t="str">
        <f t="shared" si="288"/>
        <v/>
      </c>
      <c r="T1065" s="427"/>
      <c r="U1065" s="429"/>
      <c r="W1065" s="6" t="e">
        <f>VLOOKUP(A1065,'[3]Cartilha Global'!$A:$A,1,FALSE)</f>
        <v>#N/A</v>
      </c>
    </row>
    <row r="1066" spans="1:23" ht="23.25" hidden="1" thickBot="1" x14ac:dyDescent="0.25">
      <c r="A1066" s="522">
        <v>102765</v>
      </c>
      <c r="B1066" s="512" t="s">
        <v>3144</v>
      </c>
      <c r="C1066" s="513" t="s">
        <v>5951</v>
      </c>
      <c r="D1066" s="498" t="s">
        <v>169</v>
      </c>
      <c r="E1066" s="499">
        <v>15133.54</v>
      </c>
      <c r="F1066" s="500">
        <f t="shared" si="282"/>
        <v>18741.38</v>
      </c>
      <c r="G1066" s="527"/>
      <c r="H1066" s="518"/>
      <c r="I1066" s="517">
        <f t="shared" si="283"/>
        <v>0</v>
      </c>
      <c r="J1066" s="517">
        <f t="shared" si="284"/>
        <v>0</v>
      </c>
      <c r="K1066" s="504"/>
      <c r="L1066" s="518">
        <f t="shared" si="289"/>
        <v>0</v>
      </c>
      <c r="M1066" s="518">
        <f t="shared" si="289"/>
        <v>0</v>
      </c>
      <c r="N1066" s="519">
        <f t="shared" si="286"/>
        <v>0</v>
      </c>
      <c r="O1066" s="519">
        <f t="shared" si="287"/>
        <v>0</v>
      </c>
      <c r="P1066" s="506"/>
      <c r="Q1066" s="520"/>
      <c r="R1066" s="412" t="str">
        <f t="shared" si="279"/>
        <v/>
      </c>
      <c r="S1066" s="412" t="str">
        <f t="shared" si="288"/>
        <v/>
      </c>
      <c r="T1066" s="427"/>
      <c r="U1066" s="429"/>
      <c r="W1066" s="6" t="e">
        <f>VLOOKUP(A1066,'[3]Cartilha Global'!$A:$A,1,FALSE)</f>
        <v>#N/A</v>
      </c>
    </row>
    <row r="1067" spans="1:23" ht="23.25" hidden="1" thickBot="1" x14ac:dyDescent="0.25">
      <c r="A1067" s="522">
        <v>102766</v>
      </c>
      <c r="B1067" s="512" t="s">
        <v>3144</v>
      </c>
      <c r="C1067" s="513" t="s">
        <v>5952</v>
      </c>
      <c r="D1067" s="498" t="s">
        <v>169</v>
      </c>
      <c r="E1067" s="499">
        <v>22822.3</v>
      </c>
      <c r="F1067" s="500">
        <f t="shared" si="282"/>
        <v>28263.14</v>
      </c>
      <c r="G1067" s="527"/>
      <c r="H1067" s="518"/>
      <c r="I1067" s="517">
        <f t="shared" si="283"/>
        <v>0</v>
      </c>
      <c r="J1067" s="517">
        <f t="shared" si="284"/>
        <v>0</v>
      </c>
      <c r="K1067" s="504"/>
      <c r="L1067" s="518">
        <f t="shared" si="289"/>
        <v>0</v>
      </c>
      <c r="M1067" s="518">
        <f t="shared" si="289"/>
        <v>0</v>
      </c>
      <c r="N1067" s="519">
        <f t="shared" si="286"/>
        <v>0</v>
      </c>
      <c r="O1067" s="519">
        <f t="shared" si="287"/>
        <v>0</v>
      </c>
      <c r="P1067" s="506"/>
      <c r="Q1067" s="520"/>
      <c r="R1067" s="412" t="str">
        <f t="shared" si="279"/>
        <v/>
      </c>
      <c r="S1067" s="412" t="str">
        <f t="shared" si="288"/>
        <v/>
      </c>
      <c r="T1067" s="427"/>
      <c r="U1067" s="429"/>
      <c r="W1067" s="6" t="e">
        <f>VLOOKUP(A1067,'[3]Cartilha Global'!$A:$A,1,FALSE)</f>
        <v>#N/A</v>
      </c>
    </row>
    <row r="1068" spans="1:23" ht="23.25" hidden="1" thickBot="1" x14ac:dyDescent="0.25">
      <c r="A1068" s="522">
        <v>102767</v>
      </c>
      <c r="B1068" s="512" t="s">
        <v>3144</v>
      </c>
      <c r="C1068" s="513" t="s">
        <v>5953</v>
      </c>
      <c r="D1068" s="498" t="s">
        <v>169</v>
      </c>
      <c r="E1068" s="499">
        <v>32108.12</v>
      </c>
      <c r="F1068" s="500">
        <f t="shared" si="282"/>
        <v>39762.699999999997</v>
      </c>
      <c r="G1068" s="527"/>
      <c r="H1068" s="518"/>
      <c r="I1068" s="517">
        <f t="shared" si="283"/>
        <v>0</v>
      </c>
      <c r="J1068" s="517">
        <f t="shared" si="284"/>
        <v>0</v>
      </c>
      <c r="K1068" s="504"/>
      <c r="L1068" s="518">
        <f t="shared" si="289"/>
        <v>0</v>
      </c>
      <c r="M1068" s="518">
        <f t="shared" si="289"/>
        <v>0</v>
      </c>
      <c r="N1068" s="519">
        <f t="shared" si="286"/>
        <v>0</v>
      </c>
      <c r="O1068" s="519">
        <f t="shared" si="287"/>
        <v>0</v>
      </c>
      <c r="P1068" s="506"/>
      <c r="Q1068" s="520"/>
      <c r="R1068" s="412" t="str">
        <f t="shared" si="279"/>
        <v/>
      </c>
      <c r="S1068" s="412" t="str">
        <f t="shared" si="288"/>
        <v/>
      </c>
      <c r="T1068" s="427"/>
      <c r="U1068" s="429"/>
      <c r="W1068" s="6" t="e">
        <f>VLOOKUP(A1068,'[3]Cartilha Global'!$A:$A,1,FALSE)</f>
        <v>#N/A</v>
      </c>
    </row>
    <row r="1069" spans="1:23" ht="23.25" hidden="1" thickBot="1" x14ac:dyDescent="0.25">
      <c r="A1069" s="522">
        <v>102768</v>
      </c>
      <c r="B1069" s="512" t="s">
        <v>3144</v>
      </c>
      <c r="C1069" s="513" t="s">
        <v>5954</v>
      </c>
      <c r="D1069" s="498" t="s">
        <v>169</v>
      </c>
      <c r="E1069" s="499">
        <v>45003.11</v>
      </c>
      <c r="F1069" s="500">
        <f t="shared" si="282"/>
        <v>55731.85</v>
      </c>
      <c r="G1069" s="527"/>
      <c r="H1069" s="518"/>
      <c r="I1069" s="517">
        <f t="shared" si="283"/>
        <v>0</v>
      </c>
      <c r="J1069" s="517">
        <f t="shared" si="284"/>
        <v>0</v>
      </c>
      <c r="K1069" s="504"/>
      <c r="L1069" s="518">
        <f t="shared" si="289"/>
        <v>0</v>
      </c>
      <c r="M1069" s="518">
        <f t="shared" si="289"/>
        <v>0</v>
      </c>
      <c r="N1069" s="519">
        <f t="shared" si="286"/>
        <v>0</v>
      </c>
      <c r="O1069" s="519">
        <f t="shared" si="287"/>
        <v>0</v>
      </c>
      <c r="P1069" s="506"/>
      <c r="Q1069" s="520"/>
      <c r="R1069" s="412" t="str">
        <f t="shared" si="279"/>
        <v/>
      </c>
      <c r="S1069" s="412" t="str">
        <f t="shared" si="288"/>
        <v/>
      </c>
      <c r="T1069" s="427"/>
      <c r="U1069" s="429"/>
      <c r="W1069" s="6" t="e">
        <f>VLOOKUP(A1069,'[3]Cartilha Global'!$A:$A,1,FALSE)</f>
        <v>#N/A</v>
      </c>
    </row>
    <row r="1070" spans="1:23" ht="23.25" hidden="1" thickBot="1" x14ac:dyDescent="0.25">
      <c r="A1070" s="522">
        <v>102769</v>
      </c>
      <c r="B1070" s="512" t="s">
        <v>3144</v>
      </c>
      <c r="C1070" s="513" t="s">
        <v>5955</v>
      </c>
      <c r="D1070" s="498" t="s">
        <v>169</v>
      </c>
      <c r="E1070" s="499">
        <v>17450.39</v>
      </c>
      <c r="F1070" s="500">
        <f t="shared" si="282"/>
        <v>21610.560000000001</v>
      </c>
      <c r="G1070" s="527"/>
      <c r="H1070" s="518"/>
      <c r="I1070" s="517">
        <f t="shared" si="283"/>
        <v>0</v>
      </c>
      <c r="J1070" s="517">
        <f t="shared" si="284"/>
        <v>0</v>
      </c>
      <c r="K1070" s="504"/>
      <c r="L1070" s="518">
        <f t="shared" ref="L1070:M1085" si="290">G1070</f>
        <v>0</v>
      </c>
      <c r="M1070" s="518">
        <f t="shared" si="290"/>
        <v>0</v>
      </c>
      <c r="N1070" s="519">
        <f t="shared" si="286"/>
        <v>0</v>
      </c>
      <c r="O1070" s="519">
        <f t="shared" si="287"/>
        <v>0</v>
      </c>
      <c r="P1070" s="506"/>
      <c r="Q1070" s="520"/>
      <c r="R1070" s="412" t="str">
        <f t="shared" si="279"/>
        <v/>
      </c>
      <c r="S1070" s="412" t="str">
        <f t="shared" si="288"/>
        <v/>
      </c>
      <c r="T1070" s="427"/>
      <c r="U1070" s="429"/>
      <c r="W1070" s="6" t="e">
        <f>VLOOKUP(A1070,'[3]Cartilha Global'!$A:$A,1,FALSE)</f>
        <v>#N/A</v>
      </c>
    </row>
    <row r="1071" spans="1:23" ht="23.25" hidden="1" thickBot="1" x14ac:dyDescent="0.25">
      <c r="A1071" s="522">
        <v>102770</v>
      </c>
      <c r="B1071" s="512" t="s">
        <v>3144</v>
      </c>
      <c r="C1071" s="513" t="s">
        <v>5956</v>
      </c>
      <c r="D1071" s="498" t="s">
        <v>169</v>
      </c>
      <c r="E1071" s="499">
        <v>26827.83</v>
      </c>
      <c r="F1071" s="500">
        <f t="shared" si="282"/>
        <v>33223.58</v>
      </c>
      <c r="G1071" s="527"/>
      <c r="H1071" s="518"/>
      <c r="I1071" s="517">
        <f t="shared" si="283"/>
        <v>0</v>
      </c>
      <c r="J1071" s="517">
        <f t="shared" si="284"/>
        <v>0</v>
      </c>
      <c r="K1071" s="504"/>
      <c r="L1071" s="518">
        <f t="shared" si="290"/>
        <v>0</v>
      </c>
      <c r="M1071" s="518">
        <f t="shared" si="290"/>
        <v>0</v>
      </c>
      <c r="N1071" s="519">
        <f t="shared" si="286"/>
        <v>0</v>
      </c>
      <c r="O1071" s="519">
        <f t="shared" si="287"/>
        <v>0</v>
      </c>
      <c r="P1071" s="506"/>
      <c r="Q1071" s="520"/>
      <c r="R1071" s="412" t="str">
        <f t="shared" si="279"/>
        <v/>
      </c>
      <c r="S1071" s="412" t="str">
        <f t="shared" si="288"/>
        <v/>
      </c>
      <c r="T1071" s="427"/>
      <c r="U1071" s="429"/>
      <c r="W1071" s="6" t="e">
        <f>VLOOKUP(A1071,'[3]Cartilha Global'!$A:$A,1,FALSE)</f>
        <v>#N/A</v>
      </c>
    </row>
    <row r="1072" spans="1:23" ht="23.25" hidden="1" thickBot="1" x14ac:dyDescent="0.25">
      <c r="A1072" s="522">
        <v>102771</v>
      </c>
      <c r="B1072" s="512" t="s">
        <v>3144</v>
      </c>
      <c r="C1072" s="513" t="s">
        <v>5957</v>
      </c>
      <c r="D1072" s="498" t="s">
        <v>169</v>
      </c>
      <c r="E1072" s="499">
        <v>37719.67</v>
      </c>
      <c r="F1072" s="500">
        <f t="shared" si="282"/>
        <v>46712.04</v>
      </c>
      <c r="G1072" s="527"/>
      <c r="H1072" s="518"/>
      <c r="I1072" s="517">
        <f t="shared" si="283"/>
        <v>0</v>
      </c>
      <c r="J1072" s="517">
        <f t="shared" si="284"/>
        <v>0</v>
      </c>
      <c r="K1072" s="504"/>
      <c r="L1072" s="518">
        <f t="shared" si="290"/>
        <v>0</v>
      </c>
      <c r="M1072" s="518">
        <f t="shared" si="290"/>
        <v>0</v>
      </c>
      <c r="N1072" s="519">
        <f t="shared" si="286"/>
        <v>0</v>
      </c>
      <c r="O1072" s="519">
        <f t="shared" si="287"/>
        <v>0</v>
      </c>
      <c r="P1072" s="506"/>
      <c r="Q1072" s="520"/>
      <c r="R1072" s="412" t="str">
        <f t="shared" si="279"/>
        <v/>
      </c>
      <c r="S1072" s="412" t="str">
        <f t="shared" si="288"/>
        <v/>
      </c>
      <c r="T1072" s="427"/>
      <c r="U1072" s="429"/>
      <c r="W1072" s="6" t="e">
        <f>VLOOKUP(A1072,'[3]Cartilha Global'!$A:$A,1,FALSE)</f>
        <v>#N/A</v>
      </c>
    </row>
    <row r="1073" spans="1:23" ht="23.25" hidden="1" thickBot="1" x14ac:dyDescent="0.25">
      <c r="A1073" s="522">
        <v>102772</v>
      </c>
      <c r="B1073" s="512" t="s">
        <v>3144</v>
      </c>
      <c r="C1073" s="513" t="s">
        <v>5958</v>
      </c>
      <c r="D1073" s="498" t="s">
        <v>169</v>
      </c>
      <c r="E1073" s="499">
        <v>53378.48</v>
      </c>
      <c r="F1073" s="500">
        <f t="shared" si="282"/>
        <v>66103.91</v>
      </c>
      <c r="G1073" s="527"/>
      <c r="H1073" s="518"/>
      <c r="I1073" s="517">
        <f t="shared" si="283"/>
        <v>0</v>
      </c>
      <c r="J1073" s="517">
        <f t="shared" si="284"/>
        <v>0</v>
      </c>
      <c r="K1073" s="504"/>
      <c r="L1073" s="518">
        <f t="shared" si="290"/>
        <v>0</v>
      </c>
      <c r="M1073" s="518">
        <f t="shared" si="290"/>
        <v>0</v>
      </c>
      <c r="N1073" s="519">
        <f t="shared" si="286"/>
        <v>0</v>
      </c>
      <c r="O1073" s="519">
        <f t="shared" si="287"/>
        <v>0</v>
      </c>
      <c r="P1073" s="506"/>
      <c r="Q1073" s="520"/>
      <c r="R1073" s="412" t="str">
        <f t="shared" si="279"/>
        <v/>
      </c>
      <c r="S1073" s="412" t="str">
        <f t="shared" si="288"/>
        <v/>
      </c>
      <c r="T1073" s="427"/>
      <c r="U1073" s="429"/>
      <c r="W1073" s="6" t="e">
        <f>VLOOKUP(A1073,'[3]Cartilha Global'!$A:$A,1,FALSE)</f>
        <v>#N/A</v>
      </c>
    </row>
    <row r="1074" spans="1:23" ht="23.25" hidden="1" thickBot="1" x14ac:dyDescent="0.25">
      <c r="A1074" s="522">
        <v>102773</v>
      </c>
      <c r="B1074" s="512" t="s">
        <v>3144</v>
      </c>
      <c r="C1074" s="513" t="s">
        <v>5959</v>
      </c>
      <c r="D1074" s="498" t="s">
        <v>169</v>
      </c>
      <c r="E1074" s="499">
        <v>8152.22</v>
      </c>
      <c r="F1074" s="500">
        <f t="shared" si="282"/>
        <v>10095.709999999999</v>
      </c>
      <c r="G1074" s="527"/>
      <c r="H1074" s="518"/>
      <c r="I1074" s="517">
        <f t="shared" si="283"/>
        <v>0</v>
      </c>
      <c r="J1074" s="517">
        <f t="shared" si="284"/>
        <v>0</v>
      </c>
      <c r="K1074" s="504"/>
      <c r="L1074" s="518">
        <f t="shared" si="290"/>
        <v>0</v>
      </c>
      <c r="M1074" s="518">
        <f t="shared" si="290"/>
        <v>0</v>
      </c>
      <c r="N1074" s="519">
        <f t="shared" si="286"/>
        <v>0</v>
      </c>
      <c r="O1074" s="519">
        <f t="shared" si="287"/>
        <v>0</v>
      </c>
      <c r="P1074" s="506"/>
      <c r="Q1074" s="520"/>
      <c r="R1074" s="412" t="str">
        <f t="shared" si="279"/>
        <v/>
      </c>
      <c r="S1074" s="412" t="str">
        <f t="shared" si="288"/>
        <v/>
      </c>
      <c r="T1074" s="427"/>
      <c r="U1074" s="429"/>
      <c r="W1074" s="6" t="e">
        <f>VLOOKUP(A1074,'[3]Cartilha Global'!$A:$A,1,FALSE)</f>
        <v>#N/A</v>
      </c>
    </row>
    <row r="1075" spans="1:23" ht="23.25" hidden="1" thickBot="1" x14ac:dyDescent="0.25">
      <c r="A1075" s="522">
        <v>102774</v>
      </c>
      <c r="B1075" s="512" t="s">
        <v>3144</v>
      </c>
      <c r="C1075" s="513" t="s">
        <v>5960</v>
      </c>
      <c r="D1075" s="498" t="s">
        <v>169</v>
      </c>
      <c r="E1075" s="499">
        <v>8152.22</v>
      </c>
      <c r="F1075" s="500">
        <f t="shared" si="282"/>
        <v>10095.709999999999</v>
      </c>
      <c r="G1075" s="527"/>
      <c r="H1075" s="518"/>
      <c r="I1075" s="517">
        <f t="shared" si="283"/>
        <v>0</v>
      </c>
      <c r="J1075" s="517">
        <f t="shared" si="284"/>
        <v>0</v>
      </c>
      <c r="K1075" s="504"/>
      <c r="L1075" s="518">
        <f t="shared" si="290"/>
        <v>0</v>
      </c>
      <c r="M1075" s="518">
        <f t="shared" si="290"/>
        <v>0</v>
      </c>
      <c r="N1075" s="519">
        <f t="shared" si="286"/>
        <v>0</v>
      </c>
      <c r="O1075" s="519">
        <f t="shared" si="287"/>
        <v>0</v>
      </c>
      <c r="P1075" s="506"/>
      <c r="Q1075" s="520"/>
      <c r="R1075" s="412" t="str">
        <f t="shared" si="279"/>
        <v/>
      </c>
      <c r="S1075" s="412" t="str">
        <f t="shared" si="288"/>
        <v/>
      </c>
      <c r="T1075" s="427"/>
      <c r="U1075" s="429"/>
      <c r="W1075" s="6" t="e">
        <f>VLOOKUP(A1075,'[3]Cartilha Global'!$A:$A,1,FALSE)</f>
        <v>#N/A</v>
      </c>
    </row>
    <row r="1076" spans="1:23" ht="23.25" hidden="1" thickBot="1" x14ac:dyDescent="0.25">
      <c r="A1076" s="522">
        <v>102775</v>
      </c>
      <c r="B1076" s="512" t="s">
        <v>3144</v>
      </c>
      <c r="C1076" s="513" t="s">
        <v>5961</v>
      </c>
      <c r="D1076" s="498" t="s">
        <v>169</v>
      </c>
      <c r="E1076" s="499">
        <v>12119.96</v>
      </c>
      <c r="F1076" s="500">
        <f t="shared" si="282"/>
        <v>15009.36</v>
      </c>
      <c r="G1076" s="527"/>
      <c r="H1076" s="518"/>
      <c r="I1076" s="517">
        <f t="shared" si="283"/>
        <v>0</v>
      </c>
      <c r="J1076" s="517">
        <f t="shared" si="284"/>
        <v>0</v>
      </c>
      <c r="K1076" s="504"/>
      <c r="L1076" s="518">
        <f t="shared" si="290"/>
        <v>0</v>
      </c>
      <c r="M1076" s="518">
        <f t="shared" si="290"/>
        <v>0</v>
      </c>
      <c r="N1076" s="519">
        <f t="shared" si="286"/>
        <v>0</v>
      </c>
      <c r="O1076" s="519">
        <f t="shared" si="287"/>
        <v>0</v>
      </c>
      <c r="P1076" s="506"/>
      <c r="Q1076" s="520"/>
      <c r="R1076" s="412" t="str">
        <f t="shared" si="279"/>
        <v/>
      </c>
      <c r="S1076" s="412" t="str">
        <f t="shared" si="288"/>
        <v/>
      </c>
      <c r="T1076" s="427"/>
      <c r="U1076" s="429"/>
      <c r="W1076" s="6" t="e">
        <f>VLOOKUP(A1076,'[3]Cartilha Global'!$A:$A,1,FALSE)</f>
        <v>#N/A</v>
      </c>
    </row>
    <row r="1077" spans="1:23" ht="23.25" hidden="1" thickBot="1" x14ac:dyDescent="0.25">
      <c r="A1077" s="522">
        <v>102776</v>
      </c>
      <c r="B1077" s="512" t="s">
        <v>3144</v>
      </c>
      <c r="C1077" s="513" t="s">
        <v>5962</v>
      </c>
      <c r="D1077" s="498" t="s">
        <v>169</v>
      </c>
      <c r="E1077" s="499">
        <v>12119.96</v>
      </c>
      <c r="F1077" s="500">
        <f t="shared" si="282"/>
        <v>15009.36</v>
      </c>
      <c r="G1077" s="527"/>
      <c r="H1077" s="518"/>
      <c r="I1077" s="517">
        <f t="shared" si="283"/>
        <v>0</v>
      </c>
      <c r="J1077" s="517">
        <f t="shared" si="284"/>
        <v>0</v>
      </c>
      <c r="K1077" s="504"/>
      <c r="L1077" s="518">
        <f t="shared" si="290"/>
        <v>0</v>
      </c>
      <c r="M1077" s="518">
        <f t="shared" si="290"/>
        <v>0</v>
      </c>
      <c r="N1077" s="519">
        <f t="shared" si="286"/>
        <v>0</v>
      </c>
      <c r="O1077" s="519">
        <f t="shared" si="287"/>
        <v>0</v>
      </c>
      <c r="P1077" s="506"/>
      <c r="Q1077" s="520"/>
      <c r="R1077" s="412" t="str">
        <f t="shared" si="279"/>
        <v/>
      </c>
      <c r="S1077" s="412" t="str">
        <f t="shared" si="288"/>
        <v/>
      </c>
      <c r="T1077" s="427"/>
      <c r="U1077" s="429"/>
      <c r="W1077" s="6" t="e">
        <f>VLOOKUP(A1077,'[3]Cartilha Global'!$A:$A,1,FALSE)</f>
        <v>#N/A</v>
      </c>
    </row>
    <row r="1078" spans="1:23" ht="23.25" hidden="1" thickBot="1" x14ac:dyDescent="0.25">
      <c r="A1078" s="522">
        <v>102777</v>
      </c>
      <c r="B1078" s="512" t="s">
        <v>3144</v>
      </c>
      <c r="C1078" s="513" t="s">
        <v>5963</v>
      </c>
      <c r="D1078" s="498" t="s">
        <v>169</v>
      </c>
      <c r="E1078" s="499">
        <v>18313.3</v>
      </c>
      <c r="F1078" s="500">
        <f t="shared" si="282"/>
        <v>22679.19</v>
      </c>
      <c r="G1078" s="527"/>
      <c r="H1078" s="518"/>
      <c r="I1078" s="517">
        <f t="shared" si="283"/>
        <v>0</v>
      </c>
      <c r="J1078" s="517">
        <f t="shared" si="284"/>
        <v>0</v>
      </c>
      <c r="K1078" s="504"/>
      <c r="L1078" s="518">
        <f t="shared" si="290"/>
        <v>0</v>
      </c>
      <c r="M1078" s="518">
        <f t="shared" si="290"/>
        <v>0</v>
      </c>
      <c r="N1078" s="519">
        <f t="shared" si="286"/>
        <v>0</v>
      </c>
      <c r="O1078" s="519">
        <f t="shared" si="287"/>
        <v>0</v>
      </c>
      <c r="P1078" s="506"/>
      <c r="Q1078" s="520"/>
      <c r="R1078" s="412" t="str">
        <f t="shared" si="279"/>
        <v/>
      </c>
      <c r="S1078" s="412" t="str">
        <f t="shared" si="288"/>
        <v/>
      </c>
      <c r="T1078" s="427"/>
      <c r="U1078" s="429"/>
      <c r="W1078" s="6" t="e">
        <f>VLOOKUP(A1078,'[3]Cartilha Global'!$A:$A,1,FALSE)</f>
        <v>#N/A</v>
      </c>
    </row>
    <row r="1079" spans="1:23" ht="23.25" hidden="1" thickBot="1" x14ac:dyDescent="0.25">
      <c r="A1079" s="522">
        <v>102778</v>
      </c>
      <c r="B1079" s="512" t="s">
        <v>3144</v>
      </c>
      <c r="C1079" s="513" t="s">
        <v>5964</v>
      </c>
      <c r="D1079" s="498" t="s">
        <v>169</v>
      </c>
      <c r="E1079" s="499">
        <v>27675.23</v>
      </c>
      <c r="F1079" s="500">
        <f t="shared" si="282"/>
        <v>34273</v>
      </c>
      <c r="G1079" s="527"/>
      <c r="H1079" s="518"/>
      <c r="I1079" s="517">
        <f t="shared" si="283"/>
        <v>0</v>
      </c>
      <c r="J1079" s="517">
        <f t="shared" si="284"/>
        <v>0</v>
      </c>
      <c r="K1079" s="504"/>
      <c r="L1079" s="518">
        <f t="shared" si="290"/>
        <v>0</v>
      </c>
      <c r="M1079" s="518">
        <f t="shared" si="290"/>
        <v>0</v>
      </c>
      <c r="N1079" s="519">
        <f t="shared" si="286"/>
        <v>0</v>
      </c>
      <c r="O1079" s="519">
        <f t="shared" si="287"/>
        <v>0</v>
      </c>
      <c r="P1079" s="506"/>
      <c r="Q1079" s="520"/>
      <c r="R1079" s="412" t="str">
        <f t="shared" si="279"/>
        <v/>
      </c>
      <c r="S1079" s="412" t="str">
        <f t="shared" si="288"/>
        <v/>
      </c>
      <c r="T1079" s="427"/>
      <c r="U1079" s="429"/>
      <c r="W1079" s="6" t="e">
        <f>VLOOKUP(A1079,'[3]Cartilha Global'!$A:$A,1,FALSE)</f>
        <v>#N/A</v>
      </c>
    </row>
    <row r="1080" spans="1:23" ht="23.25" hidden="1" thickBot="1" x14ac:dyDescent="0.25">
      <c r="A1080" s="522">
        <v>102779</v>
      </c>
      <c r="B1080" s="512" t="s">
        <v>3144</v>
      </c>
      <c r="C1080" s="513" t="s">
        <v>5965</v>
      </c>
      <c r="D1080" s="498" t="s">
        <v>169</v>
      </c>
      <c r="E1080" s="499">
        <v>8152.22</v>
      </c>
      <c r="F1080" s="500">
        <f t="shared" si="282"/>
        <v>10095.709999999999</v>
      </c>
      <c r="G1080" s="527"/>
      <c r="H1080" s="518"/>
      <c r="I1080" s="517">
        <f t="shared" si="283"/>
        <v>0</v>
      </c>
      <c r="J1080" s="517">
        <f t="shared" si="284"/>
        <v>0</v>
      </c>
      <c r="K1080" s="504"/>
      <c r="L1080" s="518">
        <f t="shared" si="290"/>
        <v>0</v>
      </c>
      <c r="M1080" s="518">
        <f t="shared" si="290"/>
        <v>0</v>
      </c>
      <c r="N1080" s="519">
        <f t="shared" si="286"/>
        <v>0</v>
      </c>
      <c r="O1080" s="519">
        <f t="shared" si="287"/>
        <v>0</v>
      </c>
      <c r="P1080" s="506"/>
      <c r="Q1080" s="520"/>
      <c r="R1080" s="412" t="str">
        <f t="shared" si="279"/>
        <v/>
      </c>
      <c r="S1080" s="412" t="str">
        <f t="shared" si="288"/>
        <v/>
      </c>
      <c r="T1080" s="427"/>
      <c r="U1080" s="429"/>
      <c r="W1080" s="6" t="e">
        <f>VLOOKUP(A1080,'[3]Cartilha Global'!$A:$A,1,FALSE)</f>
        <v>#N/A</v>
      </c>
    </row>
    <row r="1081" spans="1:23" ht="23.25" hidden="1" thickBot="1" x14ac:dyDescent="0.25">
      <c r="A1081" s="522">
        <v>102780</v>
      </c>
      <c r="B1081" s="512" t="s">
        <v>3144</v>
      </c>
      <c r="C1081" s="513" t="s">
        <v>5966</v>
      </c>
      <c r="D1081" s="498" t="s">
        <v>169</v>
      </c>
      <c r="E1081" s="499">
        <v>9385.89</v>
      </c>
      <c r="F1081" s="500">
        <f t="shared" si="282"/>
        <v>11623.49</v>
      </c>
      <c r="G1081" s="527"/>
      <c r="H1081" s="518"/>
      <c r="I1081" s="517">
        <f t="shared" si="283"/>
        <v>0</v>
      </c>
      <c r="J1081" s="517">
        <f t="shared" si="284"/>
        <v>0</v>
      </c>
      <c r="K1081" s="504"/>
      <c r="L1081" s="518">
        <f t="shared" si="290"/>
        <v>0</v>
      </c>
      <c r="M1081" s="518">
        <f t="shared" si="290"/>
        <v>0</v>
      </c>
      <c r="N1081" s="519">
        <f t="shared" si="286"/>
        <v>0</v>
      </c>
      <c r="O1081" s="519">
        <f t="shared" si="287"/>
        <v>0</v>
      </c>
      <c r="P1081" s="506"/>
      <c r="Q1081" s="520"/>
      <c r="R1081" s="412" t="str">
        <f t="shared" si="279"/>
        <v/>
      </c>
      <c r="S1081" s="412" t="str">
        <f t="shared" si="288"/>
        <v/>
      </c>
      <c r="T1081" s="427"/>
      <c r="U1081" s="429"/>
      <c r="W1081" s="6" t="e">
        <f>VLOOKUP(A1081,'[3]Cartilha Global'!$A:$A,1,FALSE)</f>
        <v>#N/A</v>
      </c>
    </row>
    <row r="1082" spans="1:23" ht="23.25" hidden="1" thickBot="1" x14ac:dyDescent="0.25">
      <c r="A1082" s="522">
        <v>102781</v>
      </c>
      <c r="B1082" s="512" t="s">
        <v>3144</v>
      </c>
      <c r="C1082" s="513" t="s">
        <v>5967</v>
      </c>
      <c r="D1082" s="498" t="s">
        <v>169</v>
      </c>
      <c r="E1082" s="499">
        <v>13849.59</v>
      </c>
      <c r="F1082" s="500">
        <f t="shared" si="282"/>
        <v>17151.330000000002</v>
      </c>
      <c r="G1082" s="527"/>
      <c r="H1082" s="518"/>
      <c r="I1082" s="517">
        <f t="shared" si="283"/>
        <v>0</v>
      </c>
      <c r="J1082" s="517">
        <f t="shared" si="284"/>
        <v>0</v>
      </c>
      <c r="K1082" s="504"/>
      <c r="L1082" s="518">
        <f t="shared" si="290"/>
        <v>0</v>
      </c>
      <c r="M1082" s="518">
        <f t="shared" si="290"/>
        <v>0</v>
      </c>
      <c r="N1082" s="519">
        <f t="shared" si="286"/>
        <v>0</v>
      </c>
      <c r="O1082" s="519">
        <f t="shared" si="287"/>
        <v>0</v>
      </c>
      <c r="P1082" s="506"/>
      <c r="Q1082" s="520"/>
      <c r="R1082" s="412" t="str">
        <f t="shared" si="279"/>
        <v/>
      </c>
      <c r="S1082" s="412" t="str">
        <f t="shared" si="288"/>
        <v/>
      </c>
      <c r="T1082" s="427"/>
      <c r="U1082" s="429"/>
      <c r="W1082" s="6" t="e">
        <f>VLOOKUP(A1082,'[3]Cartilha Global'!$A:$A,1,FALSE)</f>
        <v>#N/A</v>
      </c>
    </row>
    <row r="1083" spans="1:23" ht="23.25" hidden="1" thickBot="1" x14ac:dyDescent="0.25">
      <c r="A1083" s="522">
        <v>102782</v>
      </c>
      <c r="B1083" s="512" t="s">
        <v>3144</v>
      </c>
      <c r="C1083" s="513" t="s">
        <v>5968</v>
      </c>
      <c r="D1083" s="498" t="s">
        <v>169</v>
      </c>
      <c r="E1083" s="499">
        <v>15469.59</v>
      </c>
      <c r="F1083" s="500">
        <f t="shared" si="282"/>
        <v>19157.54</v>
      </c>
      <c r="G1083" s="527"/>
      <c r="H1083" s="518"/>
      <c r="I1083" s="517">
        <f t="shared" si="283"/>
        <v>0</v>
      </c>
      <c r="J1083" s="517">
        <f t="shared" si="284"/>
        <v>0</v>
      </c>
      <c r="K1083" s="504"/>
      <c r="L1083" s="518">
        <f t="shared" si="290"/>
        <v>0</v>
      </c>
      <c r="M1083" s="518">
        <f t="shared" si="290"/>
        <v>0</v>
      </c>
      <c r="N1083" s="519">
        <f t="shared" si="286"/>
        <v>0</v>
      </c>
      <c r="O1083" s="519">
        <f t="shared" si="287"/>
        <v>0</v>
      </c>
      <c r="P1083" s="506"/>
      <c r="Q1083" s="520"/>
      <c r="R1083" s="412" t="str">
        <f t="shared" si="279"/>
        <v/>
      </c>
      <c r="S1083" s="412" t="str">
        <f t="shared" si="288"/>
        <v/>
      </c>
      <c r="T1083" s="427"/>
      <c r="U1083" s="429"/>
      <c r="W1083" s="6" t="e">
        <f>VLOOKUP(A1083,'[3]Cartilha Global'!$A:$A,1,FALSE)</f>
        <v>#N/A</v>
      </c>
    </row>
    <row r="1084" spans="1:23" ht="23.25" hidden="1" thickBot="1" x14ac:dyDescent="0.25">
      <c r="A1084" s="522">
        <v>102783</v>
      </c>
      <c r="B1084" s="512" t="s">
        <v>3144</v>
      </c>
      <c r="C1084" s="513" t="s">
        <v>5969</v>
      </c>
      <c r="D1084" s="498" t="s">
        <v>169</v>
      </c>
      <c r="E1084" s="499">
        <v>20429.27</v>
      </c>
      <c r="F1084" s="500">
        <f t="shared" si="282"/>
        <v>25299.61</v>
      </c>
      <c r="G1084" s="527"/>
      <c r="H1084" s="518"/>
      <c r="I1084" s="517">
        <f t="shared" si="283"/>
        <v>0</v>
      </c>
      <c r="J1084" s="517">
        <f t="shared" si="284"/>
        <v>0</v>
      </c>
      <c r="K1084" s="504"/>
      <c r="L1084" s="518">
        <f t="shared" si="290"/>
        <v>0</v>
      </c>
      <c r="M1084" s="518">
        <f t="shared" si="290"/>
        <v>0</v>
      </c>
      <c r="N1084" s="519">
        <f t="shared" si="286"/>
        <v>0</v>
      </c>
      <c r="O1084" s="519">
        <f t="shared" si="287"/>
        <v>0</v>
      </c>
      <c r="P1084" s="506"/>
      <c r="Q1084" s="520"/>
      <c r="R1084" s="412" t="str">
        <f t="shared" si="279"/>
        <v/>
      </c>
      <c r="S1084" s="412" t="str">
        <f t="shared" si="288"/>
        <v/>
      </c>
      <c r="T1084" s="427"/>
      <c r="U1084" s="429"/>
      <c r="W1084" s="6" t="e">
        <f>VLOOKUP(A1084,'[3]Cartilha Global'!$A:$A,1,FALSE)</f>
        <v>#N/A</v>
      </c>
    </row>
    <row r="1085" spans="1:23" ht="23.25" hidden="1" thickBot="1" x14ac:dyDescent="0.25">
      <c r="A1085" s="522">
        <v>102784</v>
      </c>
      <c r="B1085" s="512" t="s">
        <v>3144</v>
      </c>
      <c r="C1085" s="513" t="s">
        <v>5970</v>
      </c>
      <c r="D1085" s="498" t="s">
        <v>169</v>
      </c>
      <c r="E1085" s="499">
        <v>32356.2</v>
      </c>
      <c r="F1085" s="500">
        <f t="shared" si="282"/>
        <v>40069.919999999998</v>
      </c>
      <c r="G1085" s="527"/>
      <c r="H1085" s="518"/>
      <c r="I1085" s="517">
        <f t="shared" si="283"/>
        <v>0</v>
      </c>
      <c r="J1085" s="517">
        <f t="shared" si="284"/>
        <v>0</v>
      </c>
      <c r="K1085" s="504"/>
      <c r="L1085" s="518">
        <f t="shared" si="290"/>
        <v>0</v>
      </c>
      <c r="M1085" s="518">
        <f t="shared" si="290"/>
        <v>0</v>
      </c>
      <c r="N1085" s="519">
        <f t="shared" si="286"/>
        <v>0</v>
      </c>
      <c r="O1085" s="519">
        <f t="shared" si="287"/>
        <v>0</v>
      </c>
      <c r="P1085" s="506"/>
      <c r="Q1085" s="520"/>
      <c r="R1085" s="412" t="str">
        <f t="shared" si="279"/>
        <v/>
      </c>
      <c r="S1085" s="412" t="str">
        <f t="shared" si="288"/>
        <v/>
      </c>
      <c r="T1085" s="427"/>
      <c r="U1085" s="429"/>
      <c r="W1085" s="6" t="e">
        <f>VLOOKUP(A1085,'[3]Cartilha Global'!$A:$A,1,FALSE)</f>
        <v>#N/A</v>
      </c>
    </row>
    <row r="1086" spans="1:23" ht="23.25" hidden="1" thickBot="1" x14ac:dyDescent="0.25">
      <c r="A1086" s="522">
        <v>102785</v>
      </c>
      <c r="B1086" s="512" t="s">
        <v>3144</v>
      </c>
      <c r="C1086" s="513" t="s">
        <v>5971</v>
      </c>
      <c r="D1086" s="498" t="s">
        <v>169</v>
      </c>
      <c r="E1086" s="499">
        <v>9385.89</v>
      </c>
      <c r="F1086" s="500">
        <f t="shared" si="282"/>
        <v>11623.49</v>
      </c>
      <c r="G1086" s="527"/>
      <c r="H1086" s="518"/>
      <c r="I1086" s="517">
        <f t="shared" si="283"/>
        <v>0</v>
      </c>
      <c r="J1086" s="517">
        <f t="shared" si="284"/>
        <v>0</v>
      </c>
      <c r="K1086" s="504"/>
      <c r="L1086" s="518">
        <f t="shared" ref="L1086:M1101" si="291">G1086</f>
        <v>0</v>
      </c>
      <c r="M1086" s="518">
        <f t="shared" si="291"/>
        <v>0</v>
      </c>
      <c r="N1086" s="519">
        <f t="shared" si="286"/>
        <v>0</v>
      </c>
      <c r="O1086" s="519">
        <f t="shared" si="287"/>
        <v>0</v>
      </c>
      <c r="P1086" s="506"/>
      <c r="Q1086" s="520"/>
      <c r="R1086" s="412" t="str">
        <f t="shared" si="279"/>
        <v/>
      </c>
      <c r="S1086" s="412" t="str">
        <f t="shared" si="288"/>
        <v/>
      </c>
      <c r="T1086" s="427"/>
      <c r="U1086" s="429"/>
      <c r="W1086" s="6" t="e">
        <f>VLOOKUP(A1086,'[3]Cartilha Global'!$A:$A,1,FALSE)</f>
        <v>#N/A</v>
      </c>
    </row>
    <row r="1087" spans="1:23" ht="23.25" hidden="1" thickBot="1" x14ac:dyDescent="0.25">
      <c r="A1087" s="522">
        <v>102786</v>
      </c>
      <c r="B1087" s="512" t="s">
        <v>3144</v>
      </c>
      <c r="C1087" s="513" t="s">
        <v>5972</v>
      </c>
      <c r="D1087" s="498" t="s">
        <v>169</v>
      </c>
      <c r="E1087" s="499">
        <v>10509.92</v>
      </c>
      <c r="F1087" s="500">
        <f t="shared" si="282"/>
        <v>13015.48</v>
      </c>
      <c r="G1087" s="527"/>
      <c r="H1087" s="518"/>
      <c r="I1087" s="517">
        <f t="shared" si="283"/>
        <v>0</v>
      </c>
      <c r="J1087" s="517">
        <f t="shared" si="284"/>
        <v>0</v>
      </c>
      <c r="K1087" s="504"/>
      <c r="L1087" s="518">
        <f t="shared" si="291"/>
        <v>0</v>
      </c>
      <c r="M1087" s="518">
        <f t="shared" si="291"/>
        <v>0</v>
      </c>
      <c r="N1087" s="519">
        <f t="shared" si="286"/>
        <v>0</v>
      </c>
      <c r="O1087" s="519">
        <f t="shared" si="287"/>
        <v>0</v>
      </c>
      <c r="P1087" s="506"/>
      <c r="Q1087" s="520"/>
      <c r="R1087" s="412" t="str">
        <f t="shared" si="279"/>
        <v/>
      </c>
      <c r="S1087" s="412" t="str">
        <f t="shared" si="288"/>
        <v/>
      </c>
      <c r="T1087" s="427"/>
      <c r="U1087" s="429"/>
      <c r="W1087" s="6" t="e">
        <f>VLOOKUP(A1087,'[3]Cartilha Global'!$A:$A,1,FALSE)</f>
        <v>#N/A</v>
      </c>
    </row>
    <row r="1088" spans="1:23" ht="23.25" hidden="1" thickBot="1" x14ac:dyDescent="0.25">
      <c r="A1088" s="522">
        <v>102787</v>
      </c>
      <c r="B1088" s="512" t="s">
        <v>3144</v>
      </c>
      <c r="C1088" s="513" t="s">
        <v>5973</v>
      </c>
      <c r="D1088" s="498" t="s">
        <v>169</v>
      </c>
      <c r="E1088" s="499">
        <v>15469.59</v>
      </c>
      <c r="F1088" s="500">
        <f t="shared" si="282"/>
        <v>19157.54</v>
      </c>
      <c r="G1088" s="527"/>
      <c r="H1088" s="518"/>
      <c r="I1088" s="517">
        <f t="shared" si="283"/>
        <v>0</v>
      </c>
      <c r="J1088" s="517">
        <f t="shared" si="284"/>
        <v>0</v>
      </c>
      <c r="K1088" s="504"/>
      <c r="L1088" s="518">
        <f t="shared" si="291"/>
        <v>0</v>
      </c>
      <c r="M1088" s="518">
        <f t="shared" si="291"/>
        <v>0</v>
      </c>
      <c r="N1088" s="519">
        <f t="shared" si="286"/>
        <v>0</v>
      </c>
      <c r="O1088" s="519">
        <f t="shared" si="287"/>
        <v>0</v>
      </c>
      <c r="P1088" s="506"/>
      <c r="Q1088" s="520"/>
      <c r="R1088" s="412" t="str">
        <f t="shared" si="279"/>
        <v/>
      </c>
      <c r="S1088" s="412" t="str">
        <f t="shared" si="288"/>
        <v/>
      </c>
      <c r="T1088" s="427"/>
      <c r="U1088" s="429"/>
      <c r="W1088" s="6" t="e">
        <f>VLOOKUP(A1088,'[3]Cartilha Global'!$A:$A,1,FALSE)</f>
        <v>#N/A</v>
      </c>
    </row>
    <row r="1089" spans="1:23" ht="23.25" hidden="1" thickBot="1" x14ac:dyDescent="0.25">
      <c r="A1089" s="522">
        <v>102788</v>
      </c>
      <c r="B1089" s="512" t="s">
        <v>3144</v>
      </c>
      <c r="C1089" s="513" t="s">
        <v>5974</v>
      </c>
      <c r="D1089" s="498" t="s">
        <v>169</v>
      </c>
      <c r="E1089" s="499">
        <v>17069.03</v>
      </c>
      <c r="F1089" s="500">
        <f t="shared" si="282"/>
        <v>21138.29</v>
      </c>
      <c r="G1089" s="527"/>
      <c r="H1089" s="518"/>
      <c r="I1089" s="517">
        <f t="shared" si="283"/>
        <v>0</v>
      </c>
      <c r="J1089" s="517">
        <f t="shared" si="284"/>
        <v>0</v>
      </c>
      <c r="K1089" s="504"/>
      <c r="L1089" s="518">
        <f t="shared" si="291"/>
        <v>0</v>
      </c>
      <c r="M1089" s="518">
        <f t="shared" si="291"/>
        <v>0</v>
      </c>
      <c r="N1089" s="519">
        <f t="shared" si="286"/>
        <v>0</v>
      </c>
      <c r="O1089" s="519">
        <f t="shared" si="287"/>
        <v>0</v>
      </c>
      <c r="P1089" s="506"/>
      <c r="Q1089" s="520"/>
      <c r="R1089" s="412" t="str">
        <f t="shared" ref="R1089:R1152" si="292">IF(Q1089="X","x",IF(Q1089="xx","x",IF(O1089&gt;0,"x","")))</f>
        <v/>
      </c>
      <c r="S1089" s="412" t="str">
        <f t="shared" si="288"/>
        <v/>
      </c>
      <c r="T1089" s="427"/>
      <c r="U1089" s="429"/>
      <c r="W1089" s="6" t="e">
        <f>VLOOKUP(A1089,'[3]Cartilha Global'!$A:$A,1,FALSE)</f>
        <v>#N/A</v>
      </c>
    </row>
    <row r="1090" spans="1:23" ht="23.25" hidden="1" thickBot="1" x14ac:dyDescent="0.25">
      <c r="A1090" s="522">
        <v>102789</v>
      </c>
      <c r="B1090" s="512" t="s">
        <v>3144</v>
      </c>
      <c r="C1090" s="513" t="s">
        <v>5975</v>
      </c>
      <c r="D1090" s="498" t="s">
        <v>169</v>
      </c>
      <c r="E1090" s="499">
        <v>22421.89</v>
      </c>
      <c r="F1090" s="500">
        <f t="shared" si="282"/>
        <v>27767.27</v>
      </c>
      <c r="G1090" s="527"/>
      <c r="H1090" s="518"/>
      <c r="I1090" s="517">
        <f t="shared" si="283"/>
        <v>0</v>
      </c>
      <c r="J1090" s="517">
        <f t="shared" si="284"/>
        <v>0</v>
      </c>
      <c r="K1090" s="504"/>
      <c r="L1090" s="518">
        <f t="shared" si="291"/>
        <v>0</v>
      </c>
      <c r="M1090" s="518">
        <f t="shared" si="291"/>
        <v>0</v>
      </c>
      <c r="N1090" s="519">
        <f t="shared" si="286"/>
        <v>0</v>
      </c>
      <c r="O1090" s="519">
        <f t="shared" si="287"/>
        <v>0</v>
      </c>
      <c r="P1090" s="506"/>
      <c r="Q1090" s="520"/>
      <c r="R1090" s="412" t="str">
        <f t="shared" si="292"/>
        <v/>
      </c>
      <c r="S1090" s="412" t="str">
        <f t="shared" si="288"/>
        <v/>
      </c>
      <c r="T1090" s="427"/>
      <c r="U1090" s="429"/>
      <c r="W1090" s="6" t="e">
        <f>VLOOKUP(A1090,'[3]Cartilha Global'!$A:$A,1,FALSE)</f>
        <v>#N/A</v>
      </c>
    </row>
    <row r="1091" spans="1:23" ht="23.25" hidden="1" thickBot="1" x14ac:dyDescent="0.25">
      <c r="A1091" s="522">
        <v>102790</v>
      </c>
      <c r="B1091" s="512" t="s">
        <v>3144</v>
      </c>
      <c r="C1091" s="513" t="s">
        <v>5976</v>
      </c>
      <c r="D1091" s="498" t="s">
        <v>169</v>
      </c>
      <c r="E1091" s="499">
        <v>37379.79</v>
      </c>
      <c r="F1091" s="500">
        <f t="shared" si="282"/>
        <v>46291.13</v>
      </c>
      <c r="G1091" s="527"/>
      <c r="H1091" s="518"/>
      <c r="I1091" s="517">
        <f t="shared" si="283"/>
        <v>0</v>
      </c>
      <c r="J1091" s="517">
        <f t="shared" si="284"/>
        <v>0</v>
      </c>
      <c r="K1091" s="504"/>
      <c r="L1091" s="518">
        <f t="shared" si="291"/>
        <v>0</v>
      </c>
      <c r="M1091" s="518">
        <f t="shared" si="291"/>
        <v>0</v>
      </c>
      <c r="N1091" s="519">
        <f t="shared" si="286"/>
        <v>0</v>
      </c>
      <c r="O1091" s="519">
        <f t="shared" si="287"/>
        <v>0</v>
      </c>
      <c r="P1091" s="506"/>
      <c r="Q1091" s="520"/>
      <c r="R1091" s="412" t="str">
        <f t="shared" si="292"/>
        <v/>
      </c>
      <c r="S1091" s="412" t="str">
        <f t="shared" si="288"/>
        <v/>
      </c>
      <c r="T1091" s="427"/>
      <c r="U1091" s="429"/>
      <c r="W1091" s="6" t="e">
        <f>VLOOKUP(A1091,'[3]Cartilha Global'!$A:$A,1,FALSE)</f>
        <v>#N/A</v>
      </c>
    </row>
    <row r="1092" spans="1:23" ht="23.25" hidden="1" thickBot="1" x14ac:dyDescent="0.25">
      <c r="A1092" s="522">
        <v>102791</v>
      </c>
      <c r="B1092" s="512" t="s">
        <v>3144</v>
      </c>
      <c r="C1092" s="513" t="s">
        <v>5977</v>
      </c>
      <c r="D1092" s="498" t="s">
        <v>169</v>
      </c>
      <c r="E1092" s="499">
        <v>29739.61</v>
      </c>
      <c r="F1092" s="500">
        <f t="shared" si="282"/>
        <v>36829.53</v>
      </c>
      <c r="G1092" s="527"/>
      <c r="H1092" s="518"/>
      <c r="I1092" s="517">
        <f t="shared" si="283"/>
        <v>0</v>
      </c>
      <c r="J1092" s="517">
        <f t="shared" si="284"/>
        <v>0</v>
      </c>
      <c r="K1092" s="504"/>
      <c r="L1092" s="518">
        <f t="shared" si="291"/>
        <v>0</v>
      </c>
      <c r="M1092" s="518">
        <f t="shared" si="291"/>
        <v>0</v>
      </c>
      <c r="N1092" s="519">
        <f t="shared" si="286"/>
        <v>0</v>
      </c>
      <c r="O1092" s="519">
        <f t="shared" si="287"/>
        <v>0</v>
      </c>
      <c r="P1092" s="506"/>
      <c r="Q1092" s="520"/>
      <c r="R1092" s="412" t="str">
        <f t="shared" si="292"/>
        <v/>
      </c>
      <c r="S1092" s="412" t="str">
        <f t="shared" si="288"/>
        <v/>
      </c>
      <c r="T1092" s="427"/>
      <c r="U1092" s="429"/>
      <c r="W1092" s="6" t="e">
        <f>VLOOKUP(A1092,'[3]Cartilha Global'!$A:$A,1,FALSE)</f>
        <v>#N/A</v>
      </c>
    </row>
    <row r="1093" spans="1:23" ht="23.25" hidden="1" thickBot="1" x14ac:dyDescent="0.25">
      <c r="A1093" s="522">
        <v>102792</v>
      </c>
      <c r="B1093" s="512" t="s">
        <v>3144</v>
      </c>
      <c r="C1093" s="513" t="s">
        <v>5978</v>
      </c>
      <c r="D1093" s="498" t="s">
        <v>169</v>
      </c>
      <c r="E1093" s="499">
        <v>48468.37</v>
      </c>
      <c r="F1093" s="500">
        <f t="shared" si="282"/>
        <v>60023.23</v>
      </c>
      <c r="G1093" s="527"/>
      <c r="H1093" s="518"/>
      <c r="I1093" s="517">
        <f t="shared" si="283"/>
        <v>0</v>
      </c>
      <c r="J1093" s="517">
        <f t="shared" si="284"/>
        <v>0</v>
      </c>
      <c r="K1093" s="504"/>
      <c r="L1093" s="518">
        <f t="shared" si="291"/>
        <v>0</v>
      </c>
      <c r="M1093" s="518">
        <f t="shared" si="291"/>
        <v>0</v>
      </c>
      <c r="N1093" s="519">
        <f t="shared" si="286"/>
        <v>0</v>
      </c>
      <c r="O1093" s="519">
        <f t="shared" si="287"/>
        <v>0</v>
      </c>
      <c r="P1093" s="506"/>
      <c r="Q1093" s="520"/>
      <c r="R1093" s="412" t="str">
        <f t="shared" si="292"/>
        <v/>
      </c>
      <c r="S1093" s="412" t="str">
        <f t="shared" si="288"/>
        <v/>
      </c>
      <c r="T1093" s="427"/>
      <c r="U1093" s="429"/>
      <c r="W1093" s="6" t="e">
        <f>VLOOKUP(A1093,'[3]Cartilha Global'!$A:$A,1,FALSE)</f>
        <v>#N/A</v>
      </c>
    </row>
    <row r="1094" spans="1:23" ht="23.25" hidden="1" thickBot="1" x14ac:dyDescent="0.25">
      <c r="A1094" s="522">
        <v>102793</v>
      </c>
      <c r="B1094" s="512" t="s">
        <v>3144</v>
      </c>
      <c r="C1094" s="513" t="s">
        <v>5979</v>
      </c>
      <c r="D1094" s="498" t="s">
        <v>169</v>
      </c>
      <c r="E1094" s="499">
        <v>65491.17</v>
      </c>
      <c r="F1094" s="500">
        <f t="shared" si="282"/>
        <v>81104.259999999995</v>
      </c>
      <c r="G1094" s="527"/>
      <c r="H1094" s="518"/>
      <c r="I1094" s="517">
        <f t="shared" si="283"/>
        <v>0</v>
      </c>
      <c r="J1094" s="517">
        <f t="shared" si="284"/>
        <v>0</v>
      </c>
      <c r="K1094" s="504"/>
      <c r="L1094" s="518">
        <f t="shared" si="291"/>
        <v>0</v>
      </c>
      <c r="M1094" s="518">
        <f t="shared" si="291"/>
        <v>0</v>
      </c>
      <c r="N1094" s="519">
        <f t="shared" si="286"/>
        <v>0</v>
      </c>
      <c r="O1094" s="519">
        <f t="shared" si="287"/>
        <v>0</v>
      </c>
      <c r="P1094" s="506"/>
      <c r="Q1094" s="520"/>
      <c r="R1094" s="412" t="str">
        <f t="shared" si="292"/>
        <v/>
      </c>
      <c r="S1094" s="412" t="str">
        <f t="shared" si="288"/>
        <v/>
      </c>
      <c r="T1094" s="427"/>
      <c r="U1094" s="429"/>
      <c r="W1094" s="6" t="e">
        <f>VLOOKUP(A1094,'[3]Cartilha Global'!$A:$A,1,FALSE)</f>
        <v>#N/A</v>
      </c>
    </row>
    <row r="1095" spans="1:23" ht="23.25" hidden="1" thickBot="1" x14ac:dyDescent="0.25">
      <c r="A1095" s="522">
        <v>102794</v>
      </c>
      <c r="B1095" s="512" t="s">
        <v>3144</v>
      </c>
      <c r="C1095" s="513" t="s">
        <v>5980</v>
      </c>
      <c r="D1095" s="498" t="s">
        <v>169</v>
      </c>
      <c r="E1095" s="499">
        <v>93746.45</v>
      </c>
      <c r="F1095" s="500">
        <f t="shared" si="282"/>
        <v>116095.6</v>
      </c>
      <c r="G1095" s="527"/>
      <c r="H1095" s="518"/>
      <c r="I1095" s="517">
        <f t="shared" si="283"/>
        <v>0</v>
      </c>
      <c r="J1095" s="517">
        <f t="shared" si="284"/>
        <v>0</v>
      </c>
      <c r="K1095" s="504"/>
      <c r="L1095" s="518">
        <f t="shared" si="291"/>
        <v>0</v>
      </c>
      <c r="M1095" s="518">
        <f t="shared" si="291"/>
        <v>0</v>
      </c>
      <c r="N1095" s="519">
        <f t="shared" si="286"/>
        <v>0</v>
      </c>
      <c r="O1095" s="519">
        <f t="shared" si="287"/>
        <v>0</v>
      </c>
      <c r="P1095" s="506"/>
      <c r="Q1095" s="520"/>
      <c r="R1095" s="412" t="str">
        <f t="shared" si="292"/>
        <v/>
      </c>
      <c r="S1095" s="412" t="str">
        <f t="shared" si="288"/>
        <v/>
      </c>
      <c r="T1095" s="427"/>
      <c r="U1095" s="429"/>
      <c r="W1095" s="6" t="e">
        <f>VLOOKUP(A1095,'[3]Cartilha Global'!$A:$A,1,FALSE)</f>
        <v>#N/A</v>
      </c>
    </row>
    <row r="1096" spans="1:23" ht="23.25" hidden="1" thickBot="1" x14ac:dyDescent="0.25">
      <c r="A1096" s="522">
        <v>102795</v>
      </c>
      <c r="B1096" s="512" t="s">
        <v>3144</v>
      </c>
      <c r="C1096" s="513" t="s">
        <v>5981</v>
      </c>
      <c r="D1096" s="498" t="s">
        <v>169</v>
      </c>
      <c r="E1096" s="499">
        <v>31773.69</v>
      </c>
      <c r="F1096" s="500">
        <f t="shared" si="282"/>
        <v>39348.54</v>
      </c>
      <c r="G1096" s="527"/>
      <c r="H1096" s="518"/>
      <c r="I1096" s="517">
        <f t="shared" si="283"/>
        <v>0</v>
      </c>
      <c r="J1096" s="517">
        <f t="shared" si="284"/>
        <v>0</v>
      </c>
      <c r="K1096" s="504"/>
      <c r="L1096" s="518">
        <f t="shared" si="291"/>
        <v>0</v>
      </c>
      <c r="M1096" s="518">
        <f t="shared" si="291"/>
        <v>0</v>
      </c>
      <c r="N1096" s="519">
        <f t="shared" si="286"/>
        <v>0</v>
      </c>
      <c r="O1096" s="519">
        <f t="shared" si="287"/>
        <v>0</v>
      </c>
      <c r="P1096" s="506"/>
      <c r="Q1096" s="520"/>
      <c r="R1096" s="412" t="str">
        <f t="shared" si="292"/>
        <v/>
      </c>
      <c r="S1096" s="412" t="str">
        <f t="shared" si="288"/>
        <v/>
      </c>
      <c r="T1096" s="427"/>
      <c r="U1096" s="429"/>
      <c r="W1096" s="6" t="e">
        <f>VLOOKUP(A1096,'[3]Cartilha Global'!$A:$A,1,FALSE)</f>
        <v>#N/A</v>
      </c>
    </row>
    <row r="1097" spans="1:23" ht="23.25" hidden="1" thickBot="1" x14ac:dyDescent="0.25">
      <c r="A1097" s="522">
        <v>102796</v>
      </c>
      <c r="B1097" s="512" t="s">
        <v>3144</v>
      </c>
      <c r="C1097" s="513" t="s">
        <v>5982</v>
      </c>
      <c r="D1097" s="498" t="s">
        <v>169</v>
      </c>
      <c r="E1097" s="499">
        <v>51350.66</v>
      </c>
      <c r="F1097" s="500">
        <f t="shared" si="282"/>
        <v>63592.66</v>
      </c>
      <c r="G1097" s="527"/>
      <c r="H1097" s="518"/>
      <c r="I1097" s="517">
        <f t="shared" si="283"/>
        <v>0</v>
      </c>
      <c r="J1097" s="517">
        <f t="shared" si="284"/>
        <v>0</v>
      </c>
      <c r="K1097" s="504"/>
      <c r="L1097" s="518">
        <f t="shared" si="291"/>
        <v>0</v>
      </c>
      <c r="M1097" s="518">
        <f t="shared" si="291"/>
        <v>0</v>
      </c>
      <c r="N1097" s="519">
        <f t="shared" si="286"/>
        <v>0</v>
      </c>
      <c r="O1097" s="519">
        <f t="shared" si="287"/>
        <v>0</v>
      </c>
      <c r="P1097" s="506"/>
      <c r="Q1097" s="520"/>
      <c r="R1097" s="412" t="str">
        <f t="shared" si="292"/>
        <v/>
      </c>
      <c r="S1097" s="412" t="str">
        <f t="shared" si="288"/>
        <v/>
      </c>
      <c r="T1097" s="427"/>
      <c r="U1097" s="429"/>
      <c r="W1097" s="6" t="e">
        <f>VLOOKUP(A1097,'[3]Cartilha Global'!$A:$A,1,FALSE)</f>
        <v>#N/A</v>
      </c>
    </row>
    <row r="1098" spans="1:23" ht="23.25" hidden="1" thickBot="1" x14ac:dyDescent="0.25">
      <c r="A1098" s="522">
        <v>102797</v>
      </c>
      <c r="B1098" s="512" t="s">
        <v>3144</v>
      </c>
      <c r="C1098" s="513" t="s">
        <v>5983</v>
      </c>
      <c r="D1098" s="498" t="s">
        <v>169</v>
      </c>
      <c r="E1098" s="499">
        <v>72949.210000000006</v>
      </c>
      <c r="F1098" s="500">
        <f t="shared" si="282"/>
        <v>90340.3</v>
      </c>
      <c r="G1098" s="527"/>
      <c r="H1098" s="518"/>
      <c r="I1098" s="517">
        <f t="shared" si="283"/>
        <v>0</v>
      </c>
      <c r="J1098" s="517">
        <f t="shared" si="284"/>
        <v>0</v>
      </c>
      <c r="K1098" s="504"/>
      <c r="L1098" s="518">
        <f t="shared" si="291"/>
        <v>0</v>
      </c>
      <c r="M1098" s="518">
        <f t="shared" si="291"/>
        <v>0</v>
      </c>
      <c r="N1098" s="519">
        <f t="shared" si="286"/>
        <v>0</v>
      </c>
      <c r="O1098" s="519">
        <f t="shared" si="287"/>
        <v>0</v>
      </c>
      <c r="P1098" s="506"/>
      <c r="Q1098" s="520"/>
      <c r="R1098" s="412" t="str">
        <f t="shared" si="292"/>
        <v/>
      </c>
      <c r="S1098" s="412" t="str">
        <f t="shared" si="288"/>
        <v/>
      </c>
      <c r="T1098" s="427"/>
      <c r="U1098" s="429"/>
      <c r="W1098" s="6" t="e">
        <f>VLOOKUP(A1098,'[3]Cartilha Global'!$A:$A,1,FALSE)</f>
        <v>#N/A</v>
      </c>
    </row>
    <row r="1099" spans="1:23" ht="23.25" hidden="1" thickBot="1" x14ac:dyDescent="0.25">
      <c r="A1099" s="522">
        <v>102798</v>
      </c>
      <c r="B1099" s="512" t="s">
        <v>3144</v>
      </c>
      <c r="C1099" s="513" t="s">
        <v>5984</v>
      </c>
      <c r="D1099" s="498" t="s">
        <v>169</v>
      </c>
      <c r="E1099" s="499">
        <v>89236.84</v>
      </c>
      <c r="F1099" s="500">
        <f t="shared" si="282"/>
        <v>110510.9</v>
      </c>
      <c r="G1099" s="527"/>
      <c r="H1099" s="518"/>
      <c r="I1099" s="517">
        <f t="shared" si="283"/>
        <v>0</v>
      </c>
      <c r="J1099" s="517">
        <f t="shared" si="284"/>
        <v>0</v>
      </c>
      <c r="K1099" s="504"/>
      <c r="L1099" s="518">
        <f t="shared" si="291"/>
        <v>0</v>
      </c>
      <c r="M1099" s="518">
        <f t="shared" si="291"/>
        <v>0</v>
      </c>
      <c r="N1099" s="519">
        <f t="shared" si="286"/>
        <v>0</v>
      </c>
      <c r="O1099" s="519">
        <f t="shared" si="287"/>
        <v>0</v>
      </c>
      <c r="P1099" s="506"/>
      <c r="Q1099" s="520"/>
      <c r="R1099" s="412" t="str">
        <f t="shared" si="292"/>
        <v/>
      </c>
      <c r="S1099" s="412" t="str">
        <f t="shared" si="288"/>
        <v/>
      </c>
      <c r="T1099" s="427"/>
      <c r="U1099" s="429"/>
      <c r="W1099" s="6" t="e">
        <f>VLOOKUP(A1099,'[3]Cartilha Global'!$A:$A,1,FALSE)</f>
        <v>#N/A</v>
      </c>
    </row>
    <row r="1100" spans="1:23" ht="23.25" hidden="1" thickBot="1" x14ac:dyDescent="0.25">
      <c r="A1100" s="522">
        <v>102799</v>
      </c>
      <c r="B1100" s="512" t="s">
        <v>3144</v>
      </c>
      <c r="C1100" s="513" t="s">
        <v>5985</v>
      </c>
      <c r="D1100" s="498" t="s">
        <v>169</v>
      </c>
      <c r="E1100" s="499">
        <v>32434.98</v>
      </c>
      <c r="F1100" s="500">
        <f t="shared" si="282"/>
        <v>40167.480000000003</v>
      </c>
      <c r="G1100" s="527"/>
      <c r="H1100" s="518"/>
      <c r="I1100" s="517">
        <f t="shared" si="283"/>
        <v>0</v>
      </c>
      <c r="J1100" s="517">
        <f t="shared" si="284"/>
        <v>0</v>
      </c>
      <c r="K1100" s="504"/>
      <c r="L1100" s="518">
        <f t="shared" si="291"/>
        <v>0</v>
      </c>
      <c r="M1100" s="518">
        <f t="shared" si="291"/>
        <v>0</v>
      </c>
      <c r="N1100" s="519">
        <f t="shared" si="286"/>
        <v>0</v>
      </c>
      <c r="O1100" s="519">
        <f t="shared" si="287"/>
        <v>0</v>
      </c>
      <c r="P1100" s="506"/>
      <c r="Q1100" s="520"/>
      <c r="R1100" s="412" t="str">
        <f t="shared" si="292"/>
        <v/>
      </c>
      <c r="S1100" s="412" t="str">
        <f t="shared" si="288"/>
        <v/>
      </c>
      <c r="T1100" s="427"/>
      <c r="U1100" s="429"/>
      <c r="W1100" s="6" t="e">
        <f>VLOOKUP(A1100,'[3]Cartilha Global'!$A:$A,1,FALSE)</f>
        <v>#N/A</v>
      </c>
    </row>
    <row r="1101" spans="1:23" ht="23.25" hidden="1" thickBot="1" x14ac:dyDescent="0.25">
      <c r="A1101" s="522">
        <v>102800</v>
      </c>
      <c r="B1101" s="512" t="s">
        <v>3144</v>
      </c>
      <c r="C1101" s="513" t="s">
        <v>5986</v>
      </c>
      <c r="D1101" s="498" t="s">
        <v>169</v>
      </c>
      <c r="E1101" s="499">
        <v>56395.839999999997</v>
      </c>
      <c r="F1101" s="500">
        <f t="shared" si="282"/>
        <v>69840.61</v>
      </c>
      <c r="G1101" s="527"/>
      <c r="H1101" s="518"/>
      <c r="I1101" s="517">
        <f t="shared" si="283"/>
        <v>0</v>
      </c>
      <c r="J1101" s="517">
        <f t="shared" si="284"/>
        <v>0</v>
      </c>
      <c r="K1101" s="504"/>
      <c r="L1101" s="518">
        <f t="shared" si="291"/>
        <v>0</v>
      </c>
      <c r="M1101" s="518">
        <f t="shared" si="291"/>
        <v>0</v>
      </c>
      <c r="N1101" s="519">
        <f t="shared" si="286"/>
        <v>0</v>
      </c>
      <c r="O1101" s="519">
        <f t="shared" si="287"/>
        <v>0</v>
      </c>
      <c r="P1101" s="506"/>
      <c r="Q1101" s="520"/>
      <c r="R1101" s="412" t="str">
        <f t="shared" si="292"/>
        <v/>
      </c>
      <c r="S1101" s="412" t="str">
        <f t="shared" si="288"/>
        <v/>
      </c>
      <c r="T1101" s="427"/>
      <c r="U1101" s="429"/>
      <c r="W1101" s="6" t="e">
        <f>VLOOKUP(A1101,'[3]Cartilha Global'!$A:$A,1,FALSE)</f>
        <v>#N/A</v>
      </c>
    </row>
    <row r="1102" spans="1:23" ht="23.25" hidden="1" thickBot="1" x14ac:dyDescent="0.25">
      <c r="A1102" s="522">
        <v>102801</v>
      </c>
      <c r="B1102" s="512" t="s">
        <v>3144</v>
      </c>
      <c r="C1102" s="513" t="s">
        <v>5987</v>
      </c>
      <c r="D1102" s="498" t="s">
        <v>169</v>
      </c>
      <c r="E1102" s="499">
        <v>79145.84</v>
      </c>
      <c r="F1102" s="500">
        <f t="shared" ref="F1102:F1112" si="293">IF(E1102=0,0,ROUND(E1102*(1+E$13)*(1-E$14),2))</f>
        <v>98014.21</v>
      </c>
      <c r="G1102" s="527"/>
      <c r="H1102" s="518"/>
      <c r="I1102" s="517">
        <f t="shared" ref="I1102:I1112" si="294">IF(ISBLANK(E1102),0,ROUND(F1102*G1102,2))</f>
        <v>0</v>
      </c>
      <c r="J1102" s="517">
        <f t="shared" ref="J1102:J1112" si="295">IF(ISBLANK(G1102),0,ROUND(G1102*H1102,2))</f>
        <v>0</v>
      </c>
      <c r="K1102" s="504"/>
      <c r="L1102" s="518">
        <f t="shared" ref="L1102:M1112" si="296">G1102</f>
        <v>0</v>
      </c>
      <c r="M1102" s="518">
        <f t="shared" si="296"/>
        <v>0</v>
      </c>
      <c r="N1102" s="519">
        <f t="shared" ref="N1102:N1112" si="297">IF(ISBLANK(E1102),0,ROUND(F1102*L1102,2))</f>
        <v>0</v>
      </c>
      <c r="O1102" s="519">
        <f t="shared" ref="O1102:O1112" si="298">IF(ISBLANK(L1102),0,ROUND(L1102*M1102,2))</f>
        <v>0</v>
      </c>
      <c r="P1102" s="506"/>
      <c r="Q1102" s="520"/>
      <c r="R1102" s="412" t="str">
        <f t="shared" si="292"/>
        <v/>
      </c>
      <c r="S1102" s="412" t="str">
        <f t="shared" si="288"/>
        <v/>
      </c>
      <c r="T1102" s="427"/>
      <c r="U1102" s="429"/>
      <c r="W1102" s="6" t="e">
        <f>VLOOKUP(A1102,'[3]Cartilha Global'!$A:$A,1,FALSE)</f>
        <v>#N/A</v>
      </c>
    </row>
    <row r="1103" spans="1:23" ht="23.25" hidden="1" thickBot="1" x14ac:dyDescent="0.25">
      <c r="A1103" s="522">
        <v>102802</v>
      </c>
      <c r="B1103" s="512" t="s">
        <v>3144</v>
      </c>
      <c r="C1103" s="513" t="s">
        <v>5988</v>
      </c>
      <c r="D1103" s="498" t="s">
        <v>169</v>
      </c>
      <c r="E1103" s="499">
        <v>94890.91</v>
      </c>
      <c r="F1103" s="500">
        <f t="shared" si="293"/>
        <v>117512.9</v>
      </c>
      <c r="G1103" s="527"/>
      <c r="H1103" s="518"/>
      <c r="I1103" s="517">
        <f t="shared" si="294"/>
        <v>0</v>
      </c>
      <c r="J1103" s="517">
        <f t="shared" si="295"/>
        <v>0</v>
      </c>
      <c r="K1103" s="504"/>
      <c r="L1103" s="518">
        <f t="shared" si="296"/>
        <v>0</v>
      </c>
      <c r="M1103" s="518">
        <f t="shared" si="296"/>
        <v>0</v>
      </c>
      <c r="N1103" s="519">
        <f t="shared" si="297"/>
        <v>0</v>
      </c>
      <c r="O1103" s="519">
        <f t="shared" si="298"/>
        <v>0</v>
      </c>
      <c r="P1103" s="506"/>
      <c r="Q1103" s="520"/>
      <c r="R1103" s="412" t="str">
        <f t="shared" si="292"/>
        <v/>
      </c>
      <c r="S1103" s="412" t="str">
        <f t="shared" si="288"/>
        <v/>
      </c>
      <c r="T1103" s="427"/>
      <c r="U1103" s="429"/>
      <c r="W1103" s="6" t="e">
        <f>VLOOKUP(A1103,'[3]Cartilha Global'!$A:$A,1,FALSE)</f>
        <v>#N/A</v>
      </c>
    </row>
    <row r="1104" spans="1:23" ht="23.25" hidden="1" thickBot="1" x14ac:dyDescent="0.25">
      <c r="A1104" s="522">
        <v>102728</v>
      </c>
      <c r="B1104" s="512" t="s">
        <v>3144</v>
      </c>
      <c r="C1104" s="513" t="s">
        <v>5989</v>
      </c>
      <c r="D1104" s="498" t="s">
        <v>6935</v>
      </c>
      <c r="E1104" s="499">
        <v>16.61</v>
      </c>
      <c r="F1104" s="500">
        <f t="shared" si="293"/>
        <v>20.57</v>
      </c>
      <c r="G1104" s="527"/>
      <c r="H1104" s="518"/>
      <c r="I1104" s="517">
        <f t="shared" si="294"/>
        <v>0</v>
      </c>
      <c r="J1104" s="517">
        <f t="shared" si="295"/>
        <v>0</v>
      </c>
      <c r="K1104" s="504"/>
      <c r="L1104" s="518">
        <f t="shared" si="296"/>
        <v>0</v>
      </c>
      <c r="M1104" s="518">
        <f t="shared" si="296"/>
        <v>0</v>
      </c>
      <c r="N1104" s="519">
        <f t="shared" si="297"/>
        <v>0</v>
      </c>
      <c r="O1104" s="519">
        <f t="shared" si="298"/>
        <v>0</v>
      </c>
      <c r="P1104" s="506"/>
      <c r="Q1104" s="520"/>
      <c r="R1104" s="412" t="str">
        <f t="shared" si="292"/>
        <v/>
      </c>
      <c r="S1104" s="412" t="str">
        <f t="shared" si="288"/>
        <v/>
      </c>
      <c r="T1104" s="427"/>
      <c r="U1104" s="429"/>
      <c r="W1104" s="6" t="e">
        <f>VLOOKUP(A1104,'[3]Cartilha Global'!$A:$A,1,FALSE)</f>
        <v>#N/A</v>
      </c>
    </row>
    <row r="1105" spans="1:23" ht="12" hidden="1" thickBot="1" x14ac:dyDescent="0.25">
      <c r="A1105" s="522">
        <v>102730</v>
      </c>
      <c r="B1105" s="512" t="s">
        <v>3144</v>
      </c>
      <c r="C1105" s="513" t="s">
        <v>5990</v>
      </c>
      <c r="D1105" s="498" t="s">
        <v>6935</v>
      </c>
      <c r="E1105" s="499">
        <v>13.76</v>
      </c>
      <c r="F1105" s="500">
        <f t="shared" si="293"/>
        <v>17.04</v>
      </c>
      <c r="G1105" s="527"/>
      <c r="H1105" s="518"/>
      <c r="I1105" s="517">
        <f t="shared" si="294"/>
        <v>0</v>
      </c>
      <c r="J1105" s="517">
        <f t="shared" si="295"/>
        <v>0</v>
      </c>
      <c r="K1105" s="504"/>
      <c r="L1105" s="518">
        <f t="shared" si="296"/>
        <v>0</v>
      </c>
      <c r="M1105" s="518">
        <f t="shared" si="296"/>
        <v>0</v>
      </c>
      <c r="N1105" s="519">
        <f t="shared" si="297"/>
        <v>0</v>
      </c>
      <c r="O1105" s="519">
        <f t="shared" si="298"/>
        <v>0</v>
      </c>
      <c r="P1105" s="506"/>
      <c r="Q1105" s="520"/>
      <c r="R1105" s="412" t="str">
        <f t="shared" si="292"/>
        <v/>
      </c>
      <c r="S1105" s="412" t="str">
        <f t="shared" si="288"/>
        <v/>
      </c>
      <c r="T1105" s="427"/>
      <c r="U1105" s="429"/>
      <c r="W1105" s="6" t="e">
        <f>VLOOKUP(A1105,'[3]Cartilha Global'!$A:$A,1,FALSE)</f>
        <v>#N/A</v>
      </c>
    </row>
    <row r="1106" spans="1:23" ht="23.25" hidden="1" thickBot="1" x14ac:dyDescent="0.25">
      <c r="A1106" s="522">
        <v>102731</v>
      </c>
      <c r="B1106" s="512" t="s">
        <v>3144</v>
      </c>
      <c r="C1106" s="513" t="s">
        <v>5991</v>
      </c>
      <c r="D1106" s="498" t="s">
        <v>6935</v>
      </c>
      <c r="E1106" s="499">
        <v>11.58</v>
      </c>
      <c r="F1106" s="500">
        <f t="shared" si="293"/>
        <v>14.34</v>
      </c>
      <c r="G1106" s="527"/>
      <c r="H1106" s="518"/>
      <c r="I1106" s="517">
        <f t="shared" si="294"/>
        <v>0</v>
      </c>
      <c r="J1106" s="517">
        <f t="shared" si="295"/>
        <v>0</v>
      </c>
      <c r="K1106" s="504"/>
      <c r="L1106" s="518">
        <f t="shared" si="296"/>
        <v>0</v>
      </c>
      <c r="M1106" s="518">
        <f t="shared" si="296"/>
        <v>0</v>
      </c>
      <c r="N1106" s="519">
        <f t="shared" si="297"/>
        <v>0</v>
      </c>
      <c r="O1106" s="519">
        <f t="shared" si="298"/>
        <v>0</v>
      </c>
      <c r="P1106" s="506"/>
      <c r="Q1106" s="520"/>
      <c r="R1106" s="412" t="str">
        <f t="shared" si="292"/>
        <v/>
      </c>
      <c r="S1106" s="412" t="str">
        <f t="shared" si="288"/>
        <v/>
      </c>
      <c r="T1106" s="427"/>
      <c r="U1106" s="429"/>
      <c r="W1106" s="6" t="e">
        <f>VLOOKUP(A1106,'[3]Cartilha Global'!$A:$A,1,FALSE)</f>
        <v>#N/A</v>
      </c>
    </row>
    <row r="1107" spans="1:23" ht="12" hidden="1" thickBot="1" x14ac:dyDescent="0.25">
      <c r="A1107" s="522">
        <v>102732</v>
      </c>
      <c r="B1107" s="512" t="s">
        <v>3144</v>
      </c>
      <c r="C1107" s="513" t="s">
        <v>5992</v>
      </c>
      <c r="D1107" s="498" t="s">
        <v>6935</v>
      </c>
      <c r="E1107" s="499">
        <v>10.94</v>
      </c>
      <c r="F1107" s="500">
        <f t="shared" si="293"/>
        <v>13.55</v>
      </c>
      <c r="G1107" s="527"/>
      <c r="H1107" s="518"/>
      <c r="I1107" s="517">
        <f t="shared" si="294"/>
        <v>0</v>
      </c>
      <c r="J1107" s="517">
        <f t="shared" si="295"/>
        <v>0</v>
      </c>
      <c r="K1107" s="504"/>
      <c r="L1107" s="518">
        <f t="shared" si="296"/>
        <v>0</v>
      </c>
      <c r="M1107" s="518">
        <f t="shared" si="296"/>
        <v>0</v>
      </c>
      <c r="N1107" s="519">
        <f t="shared" si="297"/>
        <v>0</v>
      </c>
      <c r="O1107" s="519">
        <f t="shared" si="298"/>
        <v>0</v>
      </c>
      <c r="P1107" s="506"/>
      <c r="Q1107" s="520"/>
      <c r="R1107" s="412" t="str">
        <f t="shared" si="292"/>
        <v/>
      </c>
      <c r="S1107" s="412" t="str">
        <f t="shared" si="288"/>
        <v/>
      </c>
      <c r="T1107" s="427"/>
      <c r="U1107" s="429"/>
      <c r="W1107" s="6" t="e">
        <f>VLOOKUP(A1107,'[3]Cartilha Global'!$A:$A,1,FALSE)</f>
        <v>#N/A</v>
      </c>
    </row>
    <row r="1108" spans="1:23" ht="12" hidden="1" thickBot="1" x14ac:dyDescent="0.25">
      <c r="A1108" s="522">
        <v>102733</v>
      </c>
      <c r="B1108" s="512" t="s">
        <v>3144</v>
      </c>
      <c r="C1108" s="513" t="s">
        <v>5993</v>
      </c>
      <c r="D1108" s="498" t="s">
        <v>6935</v>
      </c>
      <c r="E1108" s="499">
        <v>12.2</v>
      </c>
      <c r="F1108" s="500">
        <f t="shared" si="293"/>
        <v>15.11</v>
      </c>
      <c r="G1108" s="527"/>
      <c r="H1108" s="518"/>
      <c r="I1108" s="517">
        <f t="shared" si="294"/>
        <v>0</v>
      </c>
      <c r="J1108" s="517">
        <f t="shared" si="295"/>
        <v>0</v>
      </c>
      <c r="K1108" s="504"/>
      <c r="L1108" s="518">
        <f t="shared" si="296"/>
        <v>0</v>
      </c>
      <c r="M1108" s="518">
        <f t="shared" si="296"/>
        <v>0</v>
      </c>
      <c r="N1108" s="519">
        <f t="shared" si="297"/>
        <v>0</v>
      </c>
      <c r="O1108" s="519">
        <f t="shared" si="298"/>
        <v>0</v>
      </c>
      <c r="P1108" s="506"/>
      <c r="Q1108" s="520"/>
      <c r="R1108" s="412" t="str">
        <f t="shared" si="292"/>
        <v/>
      </c>
      <c r="S1108" s="412" t="str">
        <f t="shared" si="288"/>
        <v/>
      </c>
      <c r="T1108" s="427"/>
      <c r="U1108" s="429"/>
      <c r="W1108" s="6" t="e">
        <f>VLOOKUP(A1108,'[3]Cartilha Global'!$A:$A,1,FALSE)</f>
        <v>#N/A</v>
      </c>
    </row>
    <row r="1109" spans="1:23" ht="12" hidden="1" thickBot="1" x14ac:dyDescent="0.25">
      <c r="A1109" s="522">
        <v>102734</v>
      </c>
      <c r="B1109" s="512" t="s">
        <v>3144</v>
      </c>
      <c r="C1109" s="513" t="s">
        <v>5994</v>
      </c>
      <c r="D1109" s="498" t="s">
        <v>6935</v>
      </c>
      <c r="E1109" s="499">
        <v>15.22</v>
      </c>
      <c r="F1109" s="500">
        <f t="shared" si="293"/>
        <v>18.850000000000001</v>
      </c>
      <c r="G1109" s="527"/>
      <c r="H1109" s="518"/>
      <c r="I1109" s="517">
        <f t="shared" si="294"/>
        <v>0</v>
      </c>
      <c r="J1109" s="517">
        <f t="shared" si="295"/>
        <v>0</v>
      </c>
      <c r="K1109" s="504"/>
      <c r="L1109" s="518">
        <f t="shared" si="296"/>
        <v>0</v>
      </c>
      <c r="M1109" s="518">
        <f t="shared" si="296"/>
        <v>0</v>
      </c>
      <c r="N1109" s="519">
        <f t="shared" si="297"/>
        <v>0</v>
      </c>
      <c r="O1109" s="519">
        <f t="shared" si="298"/>
        <v>0</v>
      </c>
      <c r="P1109" s="506"/>
      <c r="Q1109" s="520"/>
      <c r="R1109" s="412" t="str">
        <f t="shared" si="292"/>
        <v/>
      </c>
      <c r="S1109" s="412" t="str">
        <f t="shared" si="288"/>
        <v/>
      </c>
      <c r="T1109" s="427"/>
      <c r="U1109" s="429"/>
      <c r="W1109" s="6" t="e">
        <f>VLOOKUP(A1109,'[3]Cartilha Global'!$A:$A,1,FALSE)</f>
        <v>#N/A</v>
      </c>
    </row>
    <row r="1110" spans="1:23" ht="12" hidden="1" thickBot="1" x14ac:dyDescent="0.25">
      <c r="A1110" s="522">
        <v>102735</v>
      </c>
      <c r="B1110" s="512" t="s">
        <v>3144</v>
      </c>
      <c r="C1110" s="513" t="s">
        <v>5995</v>
      </c>
      <c r="D1110" s="498" t="s">
        <v>6935</v>
      </c>
      <c r="E1110" s="499">
        <v>14.4</v>
      </c>
      <c r="F1110" s="500">
        <f t="shared" si="293"/>
        <v>17.829999999999998</v>
      </c>
      <c r="G1110" s="527"/>
      <c r="H1110" s="518"/>
      <c r="I1110" s="517">
        <f t="shared" si="294"/>
        <v>0</v>
      </c>
      <c r="J1110" s="517">
        <f t="shared" si="295"/>
        <v>0</v>
      </c>
      <c r="K1110" s="504"/>
      <c r="L1110" s="518">
        <f t="shared" si="296"/>
        <v>0</v>
      </c>
      <c r="M1110" s="518">
        <f t="shared" si="296"/>
        <v>0</v>
      </c>
      <c r="N1110" s="519">
        <f t="shared" si="297"/>
        <v>0</v>
      </c>
      <c r="O1110" s="519">
        <f t="shared" si="298"/>
        <v>0</v>
      </c>
      <c r="P1110" s="506"/>
      <c r="Q1110" s="520"/>
      <c r="R1110" s="412" t="str">
        <f t="shared" si="292"/>
        <v/>
      </c>
      <c r="S1110" s="412" t="str">
        <f t="shared" ref="S1110:S1173" si="299">IF(Q1110="X","x",IF(Q1110="xx","x",IF(OR(J1110&gt;0,O1110&gt;0),"x","")))</f>
        <v/>
      </c>
      <c r="T1110" s="427"/>
      <c r="U1110" s="429"/>
      <c r="W1110" s="6" t="e">
        <f>VLOOKUP(A1110,'[3]Cartilha Global'!$A:$A,1,FALSE)</f>
        <v>#N/A</v>
      </c>
    </row>
    <row r="1111" spans="1:23" ht="23.25" hidden="1" thickBot="1" x14ac:dyDescent="0.25">
      <c r="A1111" s="522">
        <v>102727</v>
      </c>
      <c r="B1111" s="512" t="s">
        <v>3144</v>
      </c>
      <c r="C1111" s="513" t="s">
        <v>5996</v>
      </c>
      <c r="D1111" s="498" t="s">
        <v>170</v>
      </c>
      <c r="E1111" s="499">
        <v>89.34</v>
      </c>
      <c r="F1111" s="500">
        <f t="shared" si="293"/>
        <v>110.64</v>
      </c>
      <c r="G1111" s="527"/>
      <c r="H1111" s="518"/>
      <c r="I1111" s="517">
        <f>IF(ISBLANK(E1111),0,ROUND(F1111*G1111,2))</f>
        <v>0</v>
      </c>
      <c r="J1111" s="517">
        <f>IF(ISBLANK(G1111),0,ROUND(G1111*H1111,2))</f>
        <v>0</v>
      </c>
      <c r="K1111" s="504"/>
      <c r="L1111" s="518">
        <f>G1111</f>
        <v>0</v>
      </c>
      <c r="M1111" s="518">
        <f>H1111</f>
        <v>0</v>
      </c>
      <c r="N1111" s="519">
        <f>IF(ISBLANK(E1111),0,ROUND(F1111*L1111,2))</f>
        <v>0</v>
      </c>
      <c r="O1111" s="519">
        <f>IF(ISBLANK(L1111),0,ROUND(L1111*M1111,2))</f>
        <v>0</v>
      </c>
      <c r="P1111" s="506"/>
      <c r="Q1111" s="520"/>
      <c r="R1111" s="412" t="str">
        <f>IF(Q1111="X","x",IF(Q1111="xx","x",IF(O1111&gt;0,"x","")))</f>
        <v/>
      </c>
      <c r="S1111" s="412" t="str">
        <f t="shared" si="299"/>
        <v/>
      </c>
      <c r="T1111" s="427"/>
      <c r="U1111" s="429"/>
      <c r="W1111" s="6" t="e">
        <f>VLOOKUP(A1111,'[3]Cartilha Global'!$A:$A,1,FALSE)</f>
        <v>#N/A</v>
      </c>
    </row>
    <row r="1112" spans="1:23" ht="12" hidden="1" thickBot="1" x14ac:dyDescent="0.25">
      <c r="A1112" s="522">
        <v>102729</v>
      </c>
      <c r="B1112" s="512" t="s">
        <v>3144</v>
      </c>
      <c r="C1112" s="513" t="s">
        <v>6716</v>
      </c>
      <c r="D1112" s="498" t="s">
        <v>6935</v>
      </c>
      <c r="E1112" s="499">
        <v>15.46</v>
      </c>
      <c r="F1112" s="500">
        <f t="shared" si="293"/>
        <v>19.149999999999999</v>
      </c>
      <c r="G1112" s="527"/>
      <c r="H1112" s="518"/>
      <c r="I1112" s="517">
        <f t="shared" si="294"/>
        <v>0</v>
      </c>
      <c r="J1112" s="517">
        <f t="shared" si="295"/>
        <v>0</v>
      </c>
      <c r="K1112" s="504"/>
      <c r="L1112" s="518">
        <f t="shared" si="296"/>
        <v>0</v>
      </c>
      <c r="M1112" s="518">
        <f t="shared" si="296"/>
        <v>0</v>
      </c>
      <c r="N1112" s="519">
        <f t="shared" si="297"/>
        <v>0</v>
      </c>
      <c r="O1112" s="519">
        <f t="shared" si="298"/>
        <v>0</v>
      </c>
      <c r="P1112" s="506"/>
      <c r="Q1112" s="520"/>
      <c r="R1112" s="412" t="str">
        <f t="shared" si="292"/>
        <v/>
      </c>
      <c r="S1112" s="412" t="str">
        <f t="shared" si="299"/>
        <v/>
      </c>
      <c r="T1112" s="427"/>
      <c r="U1112" s="429"/>
      <c r="W1112" s="6" t="e">
        <f>VLOOKUP(A1112,'[3]Cartilha Global'!$A:$A,1,FALSE)</f>
        <v>#N/A</v>
      </c>
    </row>
    <row r="1113" spans="1:23" ht="12" hidden="1" thickBot="1" x14ac:dyDescent="0.25">
      <c r="A1113" s="522" t="s">
        <v>2048</v>
      </c>
      <c r="B1113" s="512"/>
      <c r="C1113" s="513" t="s">
        <v>92</v>
      </c>
      <c r="D1113" s="498">
        <v>0</v>
      </c>
      <c r="E1113" s="499">
        <v>0</v>
      </c>
      <c r="F1113" s="500">
        <f t="shared" ref="F1113:F1165" si="300">IF(E1113=0,0,ROUND(E1113*(1+E$13)*(1-E$14),2))</f>
        <v>0</v>
      </c>
      <c r="G1113" s="556"/>
      <c r="H1113" s="556"/>
      <c r="I1113" s="557"/>
      <c r="J1113" s="558"/>
      <c r="K1113" s="504"/>
      <c r="L1113" s="556"/>
      <c r="M1113" s="556"/>
      <c r="N1113" s="557"/>
      <c r="O1113" s="558"/>
      <c r="P1113" s="506"/>
      <c r="Q1113" s="494" t="str">
        <f>IF(OR(SUM(J1114:J1200)&gt;0,SUM(O1114:O1200)&gt;0),"xx","")</f>
        <v/>
      </c>
      <c r="R1113" s="412" t="str">
        <f t="shared" si="292"/>
        <v/>
      </c>
      <c r="S1113" s="412" t="str">
        <f t="shared" si="299"/>
        <v/>
      </c>
      <c r="T1113" s="427"/>
      <c r="U1113" s="429"/>
      <c r="W1113" s="6" t="str">
        <f>VLOOKUP(A1113,'[3]Cartilha Global'!$A:$A,1,FALSE)</f>
        <v>2.4.13</v>
      </c>
    </row>
    <row r="1114" spans="1:23" ht="23.25" hidden="1" thickBot="1" x14ac:dyDescent="0.25">
      <c r="A1114" s="522">
        <v>97976</v>
      </c>
      <c r="B1114" s="512" t="s">
        <v>3144</v>
      </c>
      <c r="C1114" s="513" t="s">
        <v>5535</v>
      </c>
      <c r="D1114" s="498" t="s">
        <v>169</v>
      </c>
      <c r="E1114" s="499">
        <v>1122.8599999999999</v>
      </c>
      <c r="F1114" s="500">
        <f t="shared" si="300"/>
        <v>1390.55</v>
      </c>
      <c r="G1114" s="527"/>
      <c r="H1114" s="518"/>
      <c r="I1114" s="517">
        <f t="shared" ref="I1114:I1177" si="301">IF(ISBLANK(E1114),0,ROUND(F1114*G1114,2))</f>
        <v>0</v>
      </c>
      <c r="J1114" s="517">
        <f t="shared" ref="J1114:J1177" si="302">IF(ISBLANK(G1114),0,ROUND(G1114*H1114,2))</f>
        <v>0</v>
      </c>
      <c r="K1114" s="504"/>
      <c r="L1114" s="518">
        <f t="shared" ref="L1114:M1129" si="303">G1114</f>
        <v>0</v>
      </c>
      <c r="M1114" s="518">
        <f t="shared" si="303"/>
        <v>0</v>
      </c>
      <c r="N1114" s="519">
        <f t="shared" ref="N1114:N1177" si="304">IF(ISBLANK(E1114),0,ROUND(F1114*L1114,2))</f>
        <v>0</v>
      </c>
      <c r="O1114" s="519">
        <f t="shared" ref="O1114:O1177" si="305">IF(ISBLANK(L1114),0,ROUND(L1114*M1114,2))</f>
        <v>0</v>
      </c>
      <c r="P1114" s="506"/>
      <c r="Q1114" s="520"/>
      <c r="R1114" s="412" t="str">
        <f t="shared" si="292"/>
        <v/>
      </c>
      <c r="S1114" s="412" t="str">
        <f t="shared" si="299"/>
        <v/>
      </c>
      <c r="T1114" s="427"/>
      <c r="U1114" s="429"/>
      <c r="W1114" s="6">
        <f>VLOOKUP(A1114,'[3]Cartilha Global'!$A:$A,1,FALSE)</f>
        <v>97976</v>
      </c>
    </row>
    <row r="1115" spans="1:23" ht="23.25" hidden="1" thickBot="1" x14ac:dyDescent="0.25">
      <c r="A1115" s="522">
        <v>97977</v>
      </c>
      <c r="B1115" s="512" t="s">
        <v>3144</v>
      </c>
      <c r="C1115" s="513" t="s">
        <v>5313</v>
      </c>
      <c r="D1115" s="498" t="s">
        <v>169</v>
      </c>
      <c r="E1115" s="499">
        <v>1604.88</v>
      </c>
      <c r="F1115" s="500">
        <f t="shared" si="300"/>
        <v>1987.48</v>
      </c>
      <c r="G1115" s="527"/>
      <c r="H1115" s="518"/>
      <c r="I1115" s="517">
        <f t="shared" si="301"/>
        <v>0</v>
      </c>
      <c r="J1115" s="517">
        <f t="shared" si="302"/>
        <v>0</v>
      </c>
      <c r="K1115" s="504"/>
      <c r="L1115" s="518">
        <f>G1115</f>
        <v>0</v>
      </c>
      <c r="M1115" s="518">
        <f>H1115</f>
        <v>0</v>
      </c>
      <c r="N1115" s="519">
        <f t="shared" si="304"/>
        <v>0</v>
      </c>
      <c r="O1115" s="519">
        <f t="shared" si="305"/>
        <v>0</v>
      </c>
      <c r="P1115" s="506"/>
      <c r="Q1115" s="520"/>
      <c r="R1115" s="412" t="str">
        <f t="shared" si="292"/>
        <v/>
      </c>
      <c r="S1115" s="412" t="str">
        <f t="shared" si="299"/>
        <v/>
      </c>
      <c r="T1115" s="427"/>
      <c r="U1115" s="429"/>
      <c r="W1115" s="6">
        <f>VLOOKUP(A1115,'[3]Cartilha Global'!$A:$A,1,FALSE)</f>
        <v>97977</v>
      </c>
    </row>
    <row r="1116" spans="1:23" ht="23.25" hidden="1" thickBot="1" x14ac:dyDescent="0.25">
      <c r="A1116" s="522">
        <v>97974</v>
      </c>
      <c r="B1116" s="512" t="s">
        <v>3144</v>
      </c>
      <c r="C1116" s="513" t="s">
        <v>5536</v>
      </c>
      <c r="D1116" s="498" t="s">
        <v>169</v>
      </c>
      <c r="E1116" s="499">
        <v>372.49</v>
      </c>
      <c r="F1116" s="500">
        <f t="shared" si="300"/>
        <v>461.29</v>
      </c>
      <c r="G1116" s="527"/>
      <c r="H1116" s="518"/>
      <c r="I1116" s="517">
        <f t="shared" si="301"/>
        <v>0</v>
      </c>
      <c r="J1116" s="517">
        <f t="shared" si="302"/>
        <v>0</v>
      </c>
      <c r="K1116" s="504"/>
      <c r="L1116" s="518">
        <f t="shared" si="303"/>
        <v>0</v>
      </c>
      <c r="M1116" s="518">
        <f t="shared" si="303"/>
        <v>0</v>
      </c>
      <c r="N1116" s="519">
        <f t="shared" si="304"/>
        <v>0</v>
      </c>
      <c r="O1116" s="519">
        <f t="shared" si="305"/>
        <v>0</v>
      </c>
      <c r="P1116" s="506"/>
      <c r="Q1116" s="520"/>
      <c r="R1116" s="412" t="str">
        <f t="shared" si="292"/>
        <v/>
      </c>
      <c r="S1116" s="412" t="str">
        <f t="shared" si="299"/>
        <v/>
      </c>
      <c r="T1116" s="427"/>
      <c r="U1116" s="429"/>
      <c r="W1116" s="6">
        <f>VLOOKUP(A1116,'[3]Cartilha Global'!$A:$A,1,FALSE)</f>
        <v>97974</v>
      </c>
    </row>
    <row r="1117" spans="1:23" ht="23.25" hidden="1" thickBot="1" x14ac:dyDescent="0.25">
      <c r="A1117" s="522">
        <v>97975</v>
      </c>
      <c r="B1117" s="512" t="s">
        <v>3144</v>
      </c>
      <c r="C1117" s="513" t="s">
        <v>5537</v>
      </c>
      <c r="D1117" s="498" t="s">
        <v>169</v>
      </c>
      <c r="E1117" s="499">
        <v>467.06</v>
      </c>
      <c r="F1117" s="500">
        <f t="shared" si="300"/>
        <v>578.41</v>
      </c>
      <c r="G1117" s="527"/>
      <c r="H1117" s="518"/>
      <c r="I1117" s="517">
        <f t="shared" si="301"/>
        <v>0</v>
      </c>
      <c r="J1117" s="517">
        <f t="shared" si="302"/>
        <v>0</v>
      </c>
      <c r="K1117" s="504"/>
      <c r="L1117" s="518">
        <f t="shared" si="303"/>
        <v>0</v>
      </c>
      <c r="M1117" s="518">
        <f t="shared" si="303"/>
        <v>0</v>
      </c>
      <c r="N1117" s="519">
        <f t="shared" si="304"/>
        <v>0</v>
      </c>
      <c r="O1117" s="519">
        <f t="shared" si="305"/>
        <v>0</v>
      </c>
      <c r="P1117" s="506"/>
      <c r="Q1117" s="520"/>
      <c r="R1117" s="412" t="str">
        <f t="shared" si="292"/>
        <v/>
      </c>
      <c r="S1117" s="412" t="str">
        <f t="shared" si="299"/>
        <v/>
      </c>
      <c r="T1117" s="427"/>
      <c r="U1117" s="429"/>
      <c r="W1117" s="6">
        <f>VLOOKUP(A1117,'[3]Cartilha Global'!$A:$A,1,FALSE)</f>
        <v>97975</v>
      </c>
    </row>
    <row r="1118" spans="1:23" ht="23.25" hidden="1" thickBot="1" x14ac:dyDescent="0.25">
      <c r="A1118" s="522">
        <v>97978</v>
      </c>
      <c r="B1118" s="512" t="s">
        <v>3144</v>
      </c>
      <c r="C1118" s="513" t="s">
        <v>5538</v>
      </c>
      <c r="D1118" s="498" t="s">
        <v>169</v>
      </c>
      <c r="E1118" s="499">
        <v>776.28</v>
      </c>
      <c r="F1118" s="500">
        <f t="shared" si="300"/>
        <v>961.35</v>
      </c>
      <c r="G1118" s="527"/>
      <c r="H1118" s="518"/>
      <c r="I1118" s="517">
        <f t="shared" si="301"/>
        <v>0</v>
      </c>
      <c r="J1118" s="517">
        <f t="shared" si="302"/>
        <v>0</v>
      </c>
      <c r="K1118" s="504"/>
      <c r="L1118" s="518">
        <f t="shared" si="303"/>
        <v>0</v>
      </c>
      <c r="M1118" s="518">
        <f t="shared" si="303"/>
        <v>0</v>
      </c>
      <c r="N1118" s="519">
        <f t="shared" si="304"/>
        <v>0</v>
      </c>
      <c r="O1118" s="519">
        <f t="shared" si="305"/>
        <v>0</v>
      </c>
      <c r="P1118" s="506"/>
      <c r="Q1118" s="520"/>
      <c r="R1118" s="412" t="str">
        <f t="shared" si="292"/>
        <v/>
      </c>
      <c r="S1118" s="412" t="str">
        <f t="shared" si="299"/>
        <v/>
      </c>
      <c r="T1118" s="427"/>
      <c r="U1118" s="429"/>
      <c r="W1118" s="6">
        <f>VLOOKUP(A1118,'[3]Cartilha Global'!$A:$A,1,FALSE)</f>
        <v>97978</v>
      </c>
    </row>
    <row r="1119" spans="1:23" ht="23.25" hidden="1" thickBot="1" x14ac:dyDescent="0.25">
      <c r="A1119" s="522">
        <v>98410</v>
      </c>
      <c r="B1119" s="512" t="s">
        <v>3144</v>
      </c>
      <c r="C1119" s="513" t="s">
        <v>5539</v>
      </c>
      <c r="D1119" s="498" t="s">
        <v>169</v>
      </c>
      <c r="E1119" s="499">
        <v>998.75</v>
      </c>
      <c r="F1119" s="500">
        <f t="shared" si="300"/>
        <v>1236.8499999999999</v>
      </c>
      <c r="G1119" s="527"/>
      <c r="H1119" s="518"/>
      <c r="I1119" s="517">
        <f t="shared" si="301"/>
        <v>0</v>
      </c>
      <c r="J1119" s="517">
        <f t="shared" si="302"/>
        <v>0</v>
      </c>
      <c r="K1119" s="504"/>
      <c r="L1119" s="518">
        <f t="shared" si="303"/>
        <v>0</v>
      </c>
      <c r="M1119" s="518">
        <f t="shared" si="303"/>
        <v>0</v>
      </c>
      <c r="N1119" s="519">
        <f t="shared" si="304"/>
        <v>0</v>
      </c>
      <c r="O1119" s="519">
        <f t="shared" si="305"/>
        <v>0</v>
      </c>
      <c r="P1119" s="506"/>
      <c r="Q1119" s="520"/>
      <c r="R1119" s="412" t="str">
        <f t="shared" si="292"/>
        <v/>
      </c>
      <c r="S1119" s="412" t="str">
        <f t="shared" si="299"/>
        <v/>
      </c>
      <c r="T1119" s="427"/>
      <c r="U1119" s="429"/>
      <c r="W1119" s="6">
        <f>VLOOKUP(A1119,'[3]Cartilha Global'!$A:$A,1,FALSE)</f>
        <v>98410</v>
      </c>
    </row>
    <row r="1120" spans="1:23" ht="23.25" hidden="1" thickBot="1" x14ac:dyDescent="0.25">
      <c r="A1120" s="522">
        <v>99268</v>
      </c>
      <c r="B1120" s="512" t="s">
        <v>3144</v>
      </c>
      <c r="C1120" s="513" t="s">
        <v>5540</v>
      </c>
      <c r="D1120" s="498" t="s">
        <v>169</v>
      </c>
      <c r="E1120" s="499">
        <v>368.58</v>
      </c>
      <c r="F1120" s="500">
        <f t="shared" si="300"/>
        <v>456.45</v>
      </c>
      <c r="G1120" s="527"/>
      <c r="H1120" s="518"/>
      <c r="I1120" s="517">
        <f t="shared" si="301"/>
        <v>0</v>
      </c>
      <c r="J1120" s="517">
        <f t="shared" si="302"/>
        <v>0</v>
      </c>
      <c r="K1120" s="504"/>
      <c r="L1120" s="518">
        <f t="shared" si="303"/>
        <v>0</v>
      </c>
      <c r="M1120" s="518">
        <f t="shared" si="303"/>
        <v>0</v>
      </c>
      <c r="N1120" s="519">
        <f t="shared" si="304"/>
        <v>0</v>
      </c>
      <c r="O1120" s="519">
        <f t="shared" si="305"/>
        <v>0</v>
      </c>
      <c r="P1120" s="506"/>
      <c r="Q1120" s="520"/>
      <c r="R1120" s="412" t="str">
        <f t="shared" si="292"/>
        <v/>
      </c>
      <c r="S1120" s="412" t="str">
        <f t="shared" si="299"/>
        <v/>
      </c>
      <c r="T1120" s="427"/>
      <c r="U1120" s="429"/>
      <c r="W1120" s="6">
        <f>VLOOKUP(A1120,'[3]Cartilha Global'!$A:$A,1,FALSE)</f>
        <v>99268</v>
      </c>
    </row>
    <row r="1121" spans="1:23" ht="23.25" hidden="1" thickBot="1" x14ac:dyDescent="0.25">
      <c r="A1121" s="522">
        <v>99270</v>
      </c>
      <c r="B1121" s="512" t="s">
        <v>3144</v>
      </c>
      <c r="C1121" s="513" t="s">
        <v>5541</v>
      </c>
      <c r="D1121" s="498" t="s">
        <v>169</v>
      </c>
      <c r="E1121" s="499">
        <v>462.5</v>
      </c>
      <c r="F1121" s="500">
        <f t="shared" si="300"/>
        <v>572.76</v>
      </c>
      <c r="G1121" s="527"/>
      <c r="H1121" s="518"/>
      <c r="I1121" s="517">
        <f t="shared" si="301"/>
        <v>0</v>
      </c>
      <c r="J1121" s="517">
        <f t="shared" si="302"/>
        <v>0</v>
      </c>
      <c r="K1121" s="504"/>
      <c r="L1121" s="518">
        <f t="shared" si="303"/>
        <v>0</v>
      </c>
      <c r="M1121" s="518">
        <f t="shared" si="303"/>
        <v>0</v>
      </c>
      <c r="N1121" s="519">
        <f t="shared" si="304"/>
        <v>0</v>
      </c>
      <c r="O1121" s="519">
        <f t="shared" si="305"/>
        <v>0</v>
      </c>
      <c r="P1121" s="506"/>
      <c r="Q1121" s="520"/>
      <c r="R1121" s="412" t="str">
        <f t="shared" si="292"/>
        <v/>
      </c>
      <c r="S1121" s="412" t="str">
        <f t="shared" si="299"/>
        <v/>
      </c>
      <c r="T1121" s="427"/>
      <c r="U1121" s="429"/>
      <c r="W1121" s="6">
        <f>VLOOKUP(A1121,'[3]Cartilha Global'!$A:$A,1,FALSE)</f>
        <v>99270</v>
      </c>
    </row>
    <row r="1122" spans="1:23" ht="23.25" hidden="1" thickBot="1" x14ac:dyDescent="0.25">
      <c r="A1122" s="522">
        <v>99275</v>
      </c>
      <c r="B1122" s="512" t="s">
        <v>3144</v>
      </c>
      <c r="C1122" s="513" t="s">
        <v>5542</v>
      </c>
      <c r="D1122" s="498" t="s">
        <v>169</v>
      </c>
      <c r="E1122" s="499">
        <v>768.62</v>
      </c>
      <c r="F1122" s="500">
        <f t="shared" si="300"/>
        <v>951.86</v>
      </c>
      <c r="G1122" s="527"/>
      <c r="H1122" s="518"/>
      <c r="I1122" s="517">
        <f t="shared" si="301"/>
        <v>0</v>
      </c>
      <c r="J1122" s="517">
        <f t="shared" si="302"/>
        <v>0</v>
      </c>
      <c r="K1122" s="504"/>
      <c r="L1122" s="518">
        <f t="shared" si="303"/>
        <v>0</v>
      </c>
      <c r="M1122" s="518">
        <f t="shared" si="303"/>
        <v>0</v>
      </c>
      <c r="N1122" s="519">
        <f t="shared" si="304"/>
        <v>0</v>
      </c>
      <c r="O1122" s="519">
        <f t="shared" si="305"/>
        <v>0</v>
      </c>
      <c r="P1122" s="506"/>
      <c r="Q1122" s="520"/>
      <c r="R1122" s="412" t="str">
        <f t="shared" si="292"/>
        <v/>
      </c>
      <c r="S1122" s="412" t="str">
        <f t="shared" si="299"/>
        <v/>
      </c>
      <c r="T1122" s="427"/>
      <c r="U1122" s="429"/>
      <c r="W1122" s="6">
        <f>VLOOKUP(A1122,'[3]Cartilha Global'!$A:$A,1,FALSE)</f>
        <v>99275</v>
      </c>
    </row>
    <row r="1123" spans="1:23" ht="23.25" hidden="1" thickBot="1" x14ac:dyDescent="0.25">
      <c r="A1123" s="522">
        <v>99272</v>
      </c>
      <c r="B1123" s="512" t="s">
        <v>3144</v>
      </c>
      <c r="C1123" s="513" t="s">
        <v>5543</v>
      </c>
      <c r="D1123" s="498" t="s">
        <v>169</v>
      </c>
      <c r="E1123" s="499">
        <v>1083.5899999999999</v>
      </c>
      <c r="F1123" s="500">
        <f t="shared" si="300"/>
        <v>1341.92</v>
      </c>
      <c r="G1123" s="527"/>
      <c r="H1123" s="518"/>
      <c r="I1123" s="517">
        <f t="shared" si="301"/>
        <v>0</v>
      </c>
      <c r="J1123" s="517">
        <f t="shared" si="302"/>
        <v>0</v>
      </c>
      <c r="K1123" s="504"/>
      <c r="L1123" s="518">
        <f t="shared" si="303"/>
        <v>0</v>
      </c>
      <c r="M1123" s="518">
        <f t="shared" si="303"/>
        <v>0</v>
      </c>
      <c r="N1123" s="519">
        <f t="shared" si="304"/>
        <v>0</v>
      </c>
      <c r="O1123" s="519">
        <f t="shared" si="305"/>
        <v>0</v>
      </c>
      <c r="P1123" s="506"/>
      <c r="Q1123" s="520"/>
      <c r="R1123" s="412" t="str">
        <f t="shared" si="292"/>
        <v/>
      </c>
      <c r="S1123" s="412" t="str">
        <f t="shared" si="299"/>
        <v/>
      </c>
      <c r="T1123" s="427"/>
      <c r="U1123" s="429"/>
      <c r="W1123" s="6">
        <f>VLOOKUP(A1123,'[3]Cartilha Global'!$A:$A,1,FALSE)</f>
        <v>99272</v>
      </c>
    </row>
    <row r="1124" spans="1:23" ht="23.25" hidden="1" thickBot="1" x14ac:dyDescent="0.25">
      <c r="A1124" s="522">
        <v>99273</v>
      </c>
      <c r="B1124" s="512" t="s">
        <v>3144</v>
      </c>
      <c r="C1124" s="513" t="s">
        <v>5544</v>
      </c>
      <c r="D1124" s="498" t="s">
        <v>169</v>
      </c>
      <c r="E1124" s="499">
        <v>1535.28</v>
      </c>
      <c r="F1124" s="500">
        <f t="shared" si="300"/>
        <v>1901.29</v>
      </c>
      <c r="G1124" s="527"/>
      <c r="H1124" s="518"/>
      <c r="I1124" s="517">
        <f t="shared" si="301"/>
        <v>0</v>
      </c>
      <c r="J1124" s="517">
        <f t="shared" si="302"/>
        <v>0</v>
      </c>
      <c r="K1124" s="504"/>
      <c r="L1124" s="518">
        <f t="shared" si="303"/>
        <v>0</v>
      </c>
      <c r="M1124" s="518">
        <f t="shared" si="303"/>
        <v>0</v>
      </c>
      <c r="N1124" s="519">
        <f t="shared" si="304"/>
        <v>0</v>
      </c>
      <c r="O1124" s="519">
        <f t="shared" si="305"/>
        <v>0</v>
      </c>
      <c r="P1124" s="506"/>
      <c r="Q1124" s="520"/>
      <c r="R1124" s="412" t="str">
        <f t="shared" si="292"/>
        <v/>
      </c>
      <c r="S1124" s="412" t="str">
        <f t="shared" si="299"/>
        <v/>
      </c>
      <c r="T1124" s="427"/>
      <c r="U1124" s="429"/>
      <c r="W1124" s="6">
        <f>VLOOKUP(A1124,'[3]Cartilha Global'!$A:$A,1,FALSE)</f>
        <v>99273</v>
      </c>
    </row>
    <row r="1125" spans="1:23" ht="23.25" hidden="1" thickBot="1" x14ac:dyDescent="0.25">
      <c r="A1125" s="522">
        <v>97981</v>
      </c>
      <c r="B1125" s="512" t="s">
        <v>3144</v>
      </c>
      <c r="C1125" s="513" t="s">
        <v>5545</v>
      </c>
      <c r="D1125" s="498" t="s">
        <v>6927</v>
      </c>
      <c r="E1125" s="499">
        <v>1196.3399999999999</v>
      </c>
      <c r="F1125" s="500">
        <f t="shared" si="300"/>
        <v>1481.55</v>
      </c>
      <c r="G1125" s="527"/>
      <c r="H1125" s="518"/>
      <c r="I1125" s="517">
        <f t="shared" si="301"/>
        <v>0</v>
      </c>
      <c r="J1125" s="517">
        <f t="shared" si="302"/>
        <v>0</v>
      </c>
      <c r="K1125" s="504"/>
      <c r="L1125" s="518">
        <f t="shared" si="303"/>
        <v>0</v>
      </c>
      <c r="M1125" s="518">
        <f t="shared" si="303"/>
        <v>0</v>
      </c>
      <c r="N1125" s="519">
        <f t="shared" si="304"/>
        <v>0</v>
      </c>
      <c r="O1125" s="519">
        <f t="shared" si="305"/>
        <v>0</v>
      </c>
      <c r="P1125" s="506"/>
      <c r="Q1125" s="494"/>
      <c r="R1125" s="412" t="str">
        <f t="shared" si="292"/>
        <v/>
      </c>
      <c r="S1125" s="412" t="str">
        <f t="shared" si="299"/>
        <v/>
      </c>
      <c r="T1125" s="427"/>
      <c r="U1125" s="429"/>
      <c r="W1125" s="6">
        <f>VLOOKUP(A1125,'[3]Cartilha Global'!$A:$A,1,FALSE)</f>
        <v>97981</v>
      </c>
    </row>
    <row r="1126" spans="1:23" ht="23.25" hidden="1" thickBot="1" x14ac:dyDescent="0.25">
      <c r="A1126" s="522">
        <v>97983</v>
      </c>
      <c r="B1126" s="512" t="s">
        <v>3144</v>
      </c>
      <c r="C1126" s="513" t="s">
        <v>5546</v>
      </c>
      <c r="D1126" s="498" t="s">
        <v>6927</v>
      </c>
      <c r="E1126" s="499">
        <v>332.82</v>
      </c>
      <c r="F1126" s="500">
        <f t="shared" si="300"/>
        <v>412.16</v>
      </c>
      <c r="G1126" s="527"/>
      <c r="H1126" s="518"/>
      <c r="I1126" s="517">
        <f t="shared" si="301"/>
        <v>0</v>
      </c>
      <c r="J1126" s="517">
        <f t="shared" si="302"/>
        <v>0</v>
      </c>
      <c r="K1126" s="504"/>
      <c r="L1126" s="518">
        <f t="shared" si="303"/>
        <v>0</v>
      </c>
      <c r="M1126" s="518">
        <f t="shared" si="303"/>
        <v>0</v>
      </c>
      <c r="N1126" s="519">
        <f t="shared" si="304"/>
        <v>0</v>
      </c>
      <c r="O1126" s="519">
        <f t="shared" si="305"/>
        <v>0</v>
      </c>
      <c r="P1126" s="506"/>
      <c r="Q1126" s="494"/>
      <c r="R1126" s="412" t="str">
        <f t="shared" si="292"/>
        <v/>
      </c>
      <c r="S1126" s="412" t="str">
        <f t="shared" si="299"/>
        <v/>
      </c>
      <c r="T1126" s="427"/>
      <c r="U1126" s="429"/>
      <c r="W1126" s="6">
        <f>VLOOKUP(A1126,'[3]Cartilha Global'!$A:$A,1,FALSE)</f>
        <v>97983</v>
      </c>
    </row>
    <row r="1127" spans="1:23" ht="23.25" hidden="1" thickBot="1" x14ac:dyDescent="0.25">
      <c r="A1127" s="522">
        <v>97985</v>
      </c>
      <c r="B1127" s="512" t="s">
        <v>3144</v>
      </c>
      <c r="C1127" s="513" t="s">
        <v>5547</v>
      </c>
      <c r="D1127" s="498" t="s">
        <v>6927</v>
      </c>
      <c r="E1127" s="499">
        <v>1446.28</v>
      </c>
      <c r="F1127" s="500">
        <f t="shared" si="300"/>
        <v>1791.07</v>
      </c>
      <c r="G1127" s="527"/>
      <c r="H1127" s="518"/>
      <c r="I1127" s="517">
        <f t="shared" si="301"/>
        <v>0</v>
      </c>
      <c r="J1127" s="517">
        <f t="shared" si="302"/>
        <v>0</v>
      </c>
      <c r="K1127" s="504"/>
      <c r="L1127" s="518">
        <f t="shared" si="303"/>
        <v>0</v>
      </c>
      <c r="M1127" s="518">
        <f t="shared" si="303"/>
        <v>0</v>
      </c>
      <c r="N1127" s="519">
        <f t="shared" si="304"/>
        <v>0</v>
      </c>
      <c r="O1127" s="519">
        <f t="shared" si="305"/>
        <v>0</v>
      </c>
      <c r="P1127" s="506"/>
      <c r="Q1127" s="494"/>
      <c r="R1127" s="412" t="str">
        <f t="shared" si="292"/>
        <v/>
      </c>
      <c r="S1127" s="412" t="str">
        <f t="shared" si="299"/>
        <v/>
      </c>
      <c r="T1127" s="427"/>
      <c r="U1127" s="429"/>
      <c r="W1127" s="6">
        <f>VLOOKUP(A1127,'[3]Cartilha Global'!$A:$A,1,FALSE)</f>
        <v>97985</v>
      </c>
    </row>
    <row r="1128" spans="1:23" ht="23.25" hidden="1" thickBot="1" x14ac:dyDescent="0.25">
      <c r="A1128" s="522">
        <v>97987</v>
      </c>
      <c r="B1128" s="512" t="s">
        <v>3144</v>
      </c>
      <c r="C1128" s="513" t="s">
        <v>5548</v>
      </c>
      <c r="D1128" s="498" t="s">
        <v>6927</v>
      </c>
      <c r="E1128" s="499">
        <v>438.14</v>
      </c>
      <c r="F1128" s="500">
        <f t="shared" si="300"/>
        <v>542.59</v>
      </c>
      <c r="G1128" s="527"/>
      <c r="H1128" s="518"/>
      <c r="I1128" s="517">
        <f t="shared" si="301"/>
        <v>0</v>
      </c>
      <c r="J1128" s="517">
        <f t="shared" si="302"/>
        <v>0</v>
      </c>
      <c r="K1128" s="504"/>
      <c r="L1128" s="518">
        <f t="shared" si="303"/>
        <v>0</v>
      </c>
      <c r="M1128" s="518">
        <f t="shared" si="303"/>
        <v>0</v>
      </c>
      <c r="N1128" s="519">
        <f t="shared" si="304"/>
        <v>0</v>
      </c>
      <c r="O1128" s="519">
        <f t="shared" si="305"/>
        <v>0</v>
      </c>
      <c r="P1128" s="506"/>
      <c r="Q1128" s="494"/>
      <c r="R1128" s="412" t="str">
        <f t="shared" si="292"/>
        <v/>
      </c>
      <c r="S1128" s="412" t="str">
        <f t="shared" si="299"/>
        <v/>
      </c>
      <c r="T1128" s="427"/>
      <c r="U1128" s="429"/>
      <c r="W1128" s="6">
        <f>VLOOKUP(A1128,'[3]Cartilha Global'!$A:$A,1,FALSE)</f>
        <v>97987</v>
      </c>
    </row>
    <row r="1129" spans="1:23" ht="23.25" hidden="1" thickBot="1" x14ac:dyDescent="0.25">
      <c r="A1129" s="522">
        <v>97989</v>
      </c>
      <c r="B1129" s="512" t="s">
        <v>3144</v>
      </c>
      <c r="C1129" s="513" t="s">
        <v>5549</v>
      </c>
      <c r="D1129" s="498" t="s">
        <v>6927</v>
      </c>
      <c r="E1129" s="499">
        <v>1696.16</v>
      </c>
      <c r="F1129" s="500">
        <f t="shared" si="300"/>
        <v>2100.52</v>
      </c>
      <c r="G1129" s="527"/>
      <c r="H1129" s="518"/>
      <c r="I1129" s="517">
        <f t="shared" si="301"/>
        <v>0</v>
      </c>
      <c r="J1129" s="517">
        <f t="shared" si="302"/>
        <v>0</v>
      </c>
      <c r="K1129" s="504"/>
      <c r="L1129" s="518">
        <f t="shared" si="303"/>
        <v>0</v>
      </c>
      <c r="M1129" s="518">
        <f t="shared" si="303"/>
        <v>0</v>
      </c>
      <c r="N1129" s="519">
        <f t="shared" si="304"/>
        <v>0</v>
      </c>
      <c r="O1129" s="519">
        <f t="shared" si="305"/>
        <v>0</v>
      </c>
      <c r="P1129" s="506"/>
      <c r="Q1129" s="494"/>
      <c r="R1129" s="412" t="str">
        <f t="shared" si="292"/>
        <v/>
      </c>
      <c r="S1129" s="412" t="str">
        <f t="shared" si="299"/>
        <v/>
      </c>
      <c r="T1129" s="427"/>
      <c r="U1129" s="429"/>
      <c r="W1129" s="6">
        <f>VLOOKUP(A1129,'[3]Cartilha Global'!$A:$A,1,FALSE)</f>
        <v>97989</v>
      </c>
    </row>
    <row r="1130" spans="1:23" ht="23.25" hidden="1" thickBot="1" x14ac:dyDescent="0.25">
      <c r="A1130" s="522">
        <v>97991</v>
      </c>
      <c r="B1130" s="512" t="s">
        <v>3144</v>
      </c>
      <c r="C1130" s="513" t="s">
        <v>5550</v>
      </c>
      <c r="D1130" s="498" t="s">
        <v>6927</v>
      </c>
      <c r="E1130" s="499">
        <v>597.47</v>
      </c>
      <c r="F1130" s="500">
        <f t="shared" si="300"/>
        <v>739.91</v>
      </c>
      <c r="G1130" s="527"/>
      <c r="H1130" s="518"/>
      <c r="I1130" s="517">
        <f t="shared" si="301"/>
        <v>0</v>
      </c>
      <c r="J1130" s="517">
        <f t="shared" si="302"/>
        <v>0</v>
      </c>
      <c r="K1130" s="504"/>
      <c r="L1130" s="518">
        <f t="shared" ref="L1130:M1145" si="306">G1130</f>
        <v>0</v>
      </c>
      <c r="M1130" s="518">
        <f t="shared" si="306"/>
        <v>0</v>
      </c>
      <c r="N1130" s="519">
        <f t="shared" si="304"/>
        <v>0</v>
      </c>
      <c r="O1130" s="519">
        <f t="shared" si="305"/>
        <v>0</v>
      </c>
      <c r="P1130" s="506"/>
      <c r="Q1130" s="494"/>
      <c r="R1130" s="412" t="str">
        <f t="shared" si="292"/>
        <v/>
      </c>
      <c r="S1130" s="412" t="str">
        <f t="shared" si="299"/>
        <v/>
      </c>
      <c r="T1130" s="427"/>
      <c r="U1130" s="429"/>
      <c r="W1130" s="6">
        <f>VLOOKUP(A1130,'[3]Cartilha Global'!$A:$A,1,FALSE)</f>
        <v>97991</v>
      </c>
    </row>
    <row r="1131" spans="1:23" ht="23.25" hidden="1" thickBot="1" x14ac:dyDescent="0.25">
      <c r="A1131" s="522">
        <v>97993</v>
      </c>
      <c r="B1131" s="512" t="s">
        <v>3144</v>
      </c>
      <c r="C1131" s="513" t="s">
        <v>5551</v>
      </c>
      <c r="D1131" s="498" t="s">
        <v>6927</v>
      </c>
      <c r="E1131" s="499">
        <v>2071.1</v>
      </c>
      <c r="F1131" s="500">
        <f t="shared" si="300"/>
        <v>2564.85</v>
      </c>
      <c r="G1131" s="527"/>
      <c r="H1131" s="518"/>
      <c r="I1131" s="517">
        <f t="shared" si="301"/>
        <v>0</v>
      </c>
      <c r="J1131" s="517">
        <f t="shared" si="302"/>
        <v>0</v>
      </c>
      <c r="K1131" s="504"/>
      <c r="L1131" s="518">
        <f t="shared" si="306"/>
        <v>0</v>
      </c>
      <c r="M1131" s="518">
        <f t="shared" si="306"/>
        <v>0</v>
      </c>
      <c r="N1131" s="519">
        <f t="shared" si="304"/>
        <v>0</v>
      </c>
      <c r="O1131" s="519">
        <f t="shared" si="305"/>
        <v>0</v>
      </c>
      <c r="P1131" s="506"/>
      <c r="Q1131" s="494"/>
      <c r="R1131" s="412" t="str">
        <f t="shared" si="292"/>
        <v/>
      </c>
      <c r="S1131" s="412" t="str">
        <f t="shared" si="299"/>
        <v/>
      </c>
      <c r="T1131" s="427"/>
      <c r="U1131" s="429"/>
      <c r="W1131" s="6">
        <f>VLOOKUP(A1131,'[3]Cartilha Global'!$A:$A,1,FALSE)</f>
        <v>97993</v>
      </c>
    </row>
    <row r="1132" spans="1:23" ht="23.25" hidden="1" thickBot="1" x14ac:dyDescent="0.25">
      <c r="A1132" s="522">
        <v>97995</v>
      </c>
      <c r="B1132" s="512" t="s">
        <v>3144</v>
      </c>
      <c r="C1132" s="513" t="s">
        <v>5552</v>
      </c>
      <c r="D1132" s="498" t="s">
        <v>6927</v>
      </c>
      <c r="E1132" s="499">
        <v>1199.48</v>
      </c>
      <c r="F1132" s="500">
        <f t="shared" si="300"/>
        <v>1485.44</v>
      </c>
      <c r="G1132" s="527"/>
      <c r="H1132" s="518"/>
      <c r="I1132" s="517">
        <f t="shared" si="301"/>
        <v>0</v>
      </c>
      <c r="J1132" s="517">
        <f t="shared" si="302"/>
        <v>0</v>
      </c>
      <c r="K1132" s="504"/>
      <c r="L1132" s="518">
        <f t="shared" si="306"/>
        <v>0</v>
      </c>
      <c r="M1132" s="518">
        <f t="shared" si="306"/>
        <v>0</v>
      </c>
      <c r="N1132" s="519">
        <f t="shared" si="304"/>
        <v>0</v>
      </c>
      <c r="O1132" s="519">
        <f t="shared" si="305"/>
        <v>0</v>
      </c>
      <c r="P1132" s="506"/>
      <c r="Q1132" s="494"/>
      <c r="R1132" s="412" t="str">
        <f t="shared" si="292"/>
        <v/>
      </c>
      <c r="S1132" s="412" t="str">
        <f t="shared" si="299"/>
        <v/>
      </c>
      <c r="T1132" s="427"/>
      <c r="U1132" s="429"/>
      <c r="W1132" s="6">
        <f>VLOOKUP(A1132,'[3]Cartilha Global'!$A:$A,1,FALSE)</f>
        <v>97995</v>
      </c>
    </row>
    <row r="1133" spans="1:23" ht="23.25" hidden="1" thickBot="1" x14ac:dyDescent="0.25">
      <c r="A1133" s="522">
        <v>97997</v>
      </c>
      <c r="B1133" s="512" t="s">
        <v>3144</v>
      </c>
      <c r="C1133" s="513" t="s">
        <v>5553</v>
      </c>
      <c r="D1133" s="498" t="s">
        <v>6927</v>
      </c>
      <c r="E1133" s="499">
        <v>1432.79</v>
      </c>
      <c r="F1133" s="500">
        <f t="shared" si="300"/>
        <v>1774.37</v>
      </c>
      <c r="G1133" s="527"/>
      <c r="H1133" s="518"/>
      <c r="I1133" s="517">
        <f t="shared" si="301"/>
        <v>0</v>
      </c>
      <c r="J1133" s="517">
        <f t="shared" si="302"/>
        <v>0</v>
      </c>
      <c r="K1133" s="504"/>
      <c r="L1133" s="518">
        <f t="shared" si="306"/>
        <v>0</v>
      </c>
      <c r="M1133" s="518">
        <f t="shared" si="306"/>
        <v>0</v>
      </c>
      <c r="N1133" s="519">
        <f t="shared" si="304"/>
        <v>0</v>
      </c>
      <c r="O1133" s="519">
        <f t="shared" si="305"/>
        <v>0</v>
      </c>
      <c r="P1133" s="506"/>
      <c r="Q1133" s="494"/>
      <c r="R1133" s="412" t="str">
        <f t="shared" si="292"/>
        <v/>
      </c>
      <c r="S1133" s="412" t="str">
        <f t="shared" si="299"/>
        <v/>
      </c>
      <c r="T1133" s="427"/>
      <c r="U1133" s="429"/>
      <c r="W1133" s="6">
        <f>VLOOKUP(A1133,'[3]Cartilha Global'!$A:$A,1,FALSE)</f>
        <v>97997</v>
      </c>
    </row>
    <row r="1134" spans="1:23" ht="23.25" hidden="1" thickBot="1" x14ac:dyDescent="0.25">
      <c r="A1134" s="522">
        <v>97999</v>
      </c>
      <c r="B1134" s="512" t="s">
        <v>3144</v>
      </c>
      <c r="C1134" s="513" t="s">
        <v>5554</v>
      </c>
      <c r="D1134" s="498" t="s">
        <v>6927</v>
      </c>
      <c r="E1134" s="499">
        <v>1666.16</v>
      </c>
      <c r="F1134" s="500">
        <f t="shared" si="300"/>
        <v>2063.37</v>
      </c>
      <c r="G1134" s="527"/>
      <c r="H1134" s="518"/>
      <c r="I1134" s="517">
        <f t="shared" si="301"/>
        <v>0</v>
      </c>
      <c r="J1134" s="517">
        <f t="shared" si="302"/>
        <v>0</v>
      </c>
      <c r="K1134" s="504"/>
      <c r="L1134" s="518">
        <f t="shared" si="306"/>
        <v>0</v>
      </c>
      <c r="M1134" s="518">
        <f t="shared" si="306"/>
        <v>0</v>
      </c>
      <c r="N1134" s="519">
        <f t="shared" si="304"/>
        <v>0</v>
      </c>
      <c r="O1134" s="519">
        <f t="shared" si="305"/>
        <v>0</v>
      </c>
      <c r="P1134" s="506"/>
      <c r="Q1134" s="494"/>
      <c r="R1134" s="412" t="str">
        <f t="shared" si="292"/>
        <v/>
      </c>
      <c r="S1134" s="412" t="str">
        <f t="shared" si="299"/>
        <v/>
      </c>
      <c r="T1134" s="427"/>
      <c r="U1134" s="429"/>
      <c r="W1134" s="6">
        <f>VLOOKUP(A1134,'[3]Cartilha Global'!$A:$A,1,FALSE)</f>
        <v>97999</v>
      </c>
    </row>
    <row r="1135" spans="1:23" ht="23.25" hidden="1" thickBot="1" x14ac:dyDescent="0.25">
      <c r="A1135" s="522">
        <v>98001</v>
      </c>
      <c r="B1135" s="512" t="s">
        <v>3144</v>
      </c>
      <c r="C1135" s="513" t="s">
        <v>5555</v>
      </c>
      <c r="D1135" s="498" t="s">
        <v>6927</v>
      </c>
      <c r="E1135" s="499">
        <v>1899.46</v>
      </c>
      <c r="F1135" s="500">
        <f t="shared" si="300"/>
        <v>2352.29</v>
      </c>
      <c r="G1135" s="527"/>
      <c r="H1135" s="518"/>
      <c r="I1135" s="517">
        <f t="shared" si="301"/>
        <v>0</v>
      </c>
      <c r="J1135" s="517">
        <f t="shared" si="302"/>
        <v>0</v>
      </c>
      <c r="K1135" s="504"/>
      <c r="L1135" s="518">
        <f t="shared" si="306"/>
        <v>0</v>
      </c>
      <c r="M1135" s="518">
        <f t="shared" si="306"/>
        <v>0</v>
      </c>
      <c r="N1135" s="519">
        <f t="shared" si="304"/>
        <v>0</v>
      </c>
      <c r="O1135" s="519">
        <f t="shared" si="305"/>
        <v>0</v>
      </c>
      <c r="P1135" s="506"/>
      <c r="Q1135" s="494"/>
      <c r="R1135" s="412" t="str">
        <f t="shared" si="292"/>
        <v/>
      </c>
      <c r="S1135" s="412" t="str">
        <f t="shared" si="299"/>
        <v/>
      </c>
      <c r="T1135" s="427"/>
      <c r="U1135" s="429"/>
      <c r="W1135" s="6">
        <f>VLOOKUP(A1135,'[3]Cartilha Global'!$A:$A,1,FALSE)</f>
        <v>98001</v>
      </c>
    </row>
    <row r="1136" spans="1:23" ht="23.25" hidden="1" thickBot="1" x14ac:dyDescent="0.25">
      <c r="A1136" s="522">
        <v>98003</v>
      </c>
      <c r="B1136" s="512" t="s">
        <v>3144</v>
      </c>
      <c r="C1136" s="513" t="s">
        <v>5556</v>
      </c>
      <c r="D1136" s="498" t="s">
        <v>6927</v>
      </c>
      <c r="E1136" s="499">
        <v>2132.84</v>
      </c>
      <c r="F1136" s="500">
        <f t="shared" si="300"/>
        <v>2641.31</v>
      </c>
      <c r="G1136" s="527"/>
      <c r="H1136" s="518"/>
      <c r="I1136" s="517">
        <f t="shared" si="301"/>
        <v>0</v>
      </c>
      <c r="J1136" s="517">
        <f t="shared" si="302"/>
        <v>0</v>
      </c>
      <c r="K1136" s="504"/>
      <c r="L1136" s="518">
        <f t="shared" si="306"/>
        <v>0</v>
      </c>
      <c r="M1136" s="518">
        <f t="shared" si="306"/>
        <v>0</v>
      </c>
      <c r="N1136" s="519">
        <f t="shared" si="304"/>
        <v>0</v>
      </c>
      <c r="O1136" s="519">
        <f t="shared" si="305"/>
        <v>0</v>
      </c>
      <c r="P1136" s="506"/>
      <c r="Q1136" s="494"/>
      <c r="R1136" s="412" t="str">
        <f t="shared" si="292"/>
        <v/>
      </c>
      <c r="S1136" s="412" t="str">
        <f t="shared" si="299"/>
        <v/>
      </c>
      <c r="T1136" s="427"/>
      <c r="U1136" s="429"/>
      <c r="W1136" s="6">
        <f>VLOOKUP(A1136,'[3]Cartilha Global'!$A:$A,1,FALSE)</f>
        <v>98003</v>
      </c>
    </row>
    <row r="1137" spans="1:23" ht="23.25" hidden="1" thickBot="1" x14ac:dyDescent="0.25">
      <c r="A1137" s="522">
        <v>98005</v>
      </c>
      <c r="B1137" s="512" t="s">
        <v>3144</v>
      </c>
      <c r="C1137" s="513" t="s">
        <v>5557</v>
      </c>
      <c r="D1137" s="498" t="s">
        <v>6927</v>
      </c>
      <c r="E1137" s="499">
        <v>2366.1999999999998</v>
      </c>
      <c r="F1137" s="500">
        <f t="shared" si="300"/>
        <v>2930.3</v>
      </c>
      <c r="G1137" s="527"/>
      <c r="H1137" s="518"/>
      <c r="I1137" s="517">
        <f t="shared" si="301"/>
        <v>0</v>
      </c>
      <c r="J1137" s="517">
        <f t="shared" si="302"/>
        <v>0</v>
      </c>
      <c r="K1137" s="504"/>
      <c r="L1137" s="518">
        <f t="shared" si="306"/>
        <v>0</v>
      </c>
      <c r="M1137" s="518">
        <f t="shared" si="306"/>
        <v>0</v>
      </c>
      <c r="N1137" s="519">
        <f t="shared" si="304"/>
        <v>0</v>
      </c>
      <c r="O1137" s="519">
        <f t="shared" si="305"/>
        <v>0</v>
      </c>
      <c r="P1137" s="506"/>
      <c r="Q1137" s="494"/>
      <c r="R1137" s="412" t="str">
        <f t="shared" si="292"/>
        <v/>
      </c>
      <c r="S1137" s="412" t="str">
        <f t="shared" si="299"/>
        <v/>
      </c>
      <c r="T1137" s="427"/>
      <c r="U1137" s="429"/>
      <c r="W1137" s="6">
        <f>VLOOKUP(A1137,'[3]Cartilha Global'!$A:$A,1,FALSE)</f>
        <v>98005</v>
      </c>
    </row>
    <row r="1138" spans="1:23" ht="23.25" hidden="1" thickBot="1" x14ac:dyDescent="0.25">
      <c r="A1138" s="522">
        <v>98007</v>
      </c>
      <c r="B1138" s="512" t="s">
        <v>3144</v>
      </c>
      <c r="C1138" s="513" t="s">
        <v>5558</v>
      </c>
      <c r="D1138" s="498" t="s">
        <v>6927</v>
      </c>
      <c r="E1138" s="499">
        <v>2599.52</v>
      </c>
      <c r="F1138" s="500">
        <f t="shared" si="300"/>
        <v>3219.25</v>
      </c>
      <c r="G1138" s="527"/>
      <c r="H1138" s="518"/>
      <c r="I1138" s="517">
        <f t="shared" si="301"/>
        <v>0</v>
      </c>
      <c r="J1138" s="517">
        <f t="shared" si="302"/>
        <v>0</v>
      </c>
      <c r="K1138" s="504"/>
      <c r="L1138" s="518">
        <f t="shared" si="306"/>
        <v>0</v>
      </c>
      <c r="M1138" s="518">
        <f t="shared" si="306"/>
        <v>0</v>
      </c>
      <c r="N1138" s="519">
        <f t="shared" si="304"/>
        <v>0</v>
      </c>
      <c r="O1138" s="519">
        <f t="shared" si="305"/>
        <v>0</v>
      </c>
      <c r="P1138" s="506"/>
      <c r="Q1138" s="494"/>
      <c r="R1138" s="412" t="str">
        <f t="shared" si="292"/>
        <v/>
      </c>
      <c r="S1138" s="412" t="str">
        <f t="shared" si="299"/>
        <v/>
      </c>
      <c r="T1138" s="427"/>
      <c r="U1138" s="429"/>
      <c r="W1138" s="6">
        <f>VLOOKUP(A1138,'[3]Cartilha Global'!$A:$A,1,FALSE)</f>
        <v>98007</v>
      </c>
    </row>
    <row r="1139" spans="1:23" ht="23.25" hidden="1" thickBot="1" x14ac:dyDescent="0.25">
      <c r="A1139" s="522">
        <v>98009</v>
      </c>
      <c r="B1139" s="512" t="s">
        <v>3144</v>
      </c>
      <c r="C1139" s="513" t="s">
        <v>5559</v>
      </c>
      <c r="D1139" s="498" t="s">
        <v>6927</v>
      </c>
      <c r="E1139" s="499">
        <v>1666.16</v>
      </c>
      <c r="F1139" s="500">
        <f t="shared" si="300"/>
        <v>2063.37</v>
      </c>
      <c r="G1139" s="527"/>
      <c r="H1139" s="518"/>
      <c r="I1139" s="517">
        <f t="shared" si="301"/>
        <v>0</v>
      </c>
      <c r="J1139" s="517">
        <f t="shared" si="302"/>
        <v>0</v>
      </c>
      <c r="K1139" s="504"/>
      <c r="L1139" s="518">
        <f t="shared" si="306"/>
        <v>0</v>
      </c>
      <c r="M1139" s="518">
        <f t="shared" si="306"/>
        <v>0</v>
      </c>
      <c r="N1139" s="519">
        <f t="shared" si="304"/>
        <v>0</v>
      </c>
      <c r="O1139" s="519">
        <f t="shared" si="305"/>
        <v>0</v>
      </c>
      <c r="P1139" s="506"/>
      <c r="Q1139" s="494"/>
      <c r="R1139" s="412" t="str">
        <f t="shared" si="292"/>
        <v/>
      </c>
      <c r="S1139" s="412" t="str">
        <f t="shared" si="299"/>
        <v/>
      </c>
      <c r="T1139" s="427"/>
      <c r="U1139" s="429"/>
      <c r="W1139" s="6">
        <f>VLOOKUP(A1139,'[3]Cartilha Global'!$A:$A,1,FALSE)</f>
        <v>98009</v>
      </c>
    </row>
    <row r="1140" spans="1:23" ht="23.25" hidden="1" thickBot="1" x14ac:dyDescent="0.25">
      <c r="A1140" s="522">
        <v>98011</v>
      </c>
      <c r="B1140" s="512" t="s">
        <v>3144</v>
      </c>
      <c r="C1140" s="513" t="s">
        <v>5560</v>
      </c>
      <c r="D1140" s="498" t="s">
        <v>6927</v>
      </c>
      <c r="E1140" s="499">
        <v>1899.46</v>
      </c>
      <c r="F1140" s="500">
        <f t="shared" si="300"/>
        <v>2352.29</v>
      </c>
      <c r="G1140" s="527"/>
      <c r="H1140" s="518"/>
      <c r="I1140" s="517">
        <f t="shared" si="301"/>
        <v>0</v>
      </c>
      <c r="J1140" s="517">
        <f t="shared" si="302"/>
        <v>0</v>
      </c>
      <c r="K1140" s="504"/>
      <c r="L1140" s="518">
        <f t="shared" si="306"/>
        <v>0</v>
      </c>
      <c r="M1140" s="518">
        <f t="shared" si="306"/>
        <v>0</v>
      </c>
      <c r="N1140" s="519">
        <f t="shared" si="304"/>
        <v>0</v>
      </c>
      <c r="O1140" s="519">
        <f t="shared" si="305"/>
        <v>0</v>
      </c>
      <c r="P1140" s="506"/>
      <c r="Q1140" s="494"/>
      <c r="R1140" s="412" t="str">
        <f t="shared" si="292"/>
        <v/>
      </c>
      <c r="S1140" s="412" t="str">
        <f t="shared" si="299"/>
        <v/>
      </c>
      <c r="T1140" s="427"/>
      <c r="U1140" s="429"/>
      <c r="W1140" s="6">
        <f>VLOOKUP(A1140,'[3]Cartilha Global'!$A:$A,1,FALSE)</f>
        <v>98011</v>
      </c>
    </row>
    <row r="1141" spans="1:23" ht="23.25" hidden="1" thickBot="1" x14ac:dyDescent="0.25">
      <c r="A1141" s="522">
        <v>98013</v>
      </c>
      <c r="B1141" s="512" t="s">
        <v>3144</v>
      </c>
      <c r="C1141" s="513" t="s">
        <v>5561</v>
      </c>
      <c r="D1141" s="498" t="s">
        <v>6927</v>
      </c>
      <c r="E1141" s="499">
        <v>2132.84</v>
      </c>
      <c r="F1141" s="500">
        <f t="shared" si="300"/>
        <v>2641.31</v>
      </c>
      <c r="G1141" s="527"/>
      <c r="H1141" s="518"/>
      <c r="I1141" s="517">
        <f t="shared" si="301"/>
        <v>0</v>
      </c>
      <c r="J1141" s="517">
        <f t="shared" si="302"/>
        <v>0</v>
      </c>
      <c r="K1141" s="504"/>
      <c r="L1141" s="518">
        <f t="shared" si="306"/>
        <v>0</v>
      </c>
      <c r="M1141" s="518">
        <f t="shared" si="306"/>
        <v>0</v>
      </c>
      <c r="N1141" s="519">
        <f t="shared" si="304"/>
        <v>0</v>
      </c>
      <c r="O1141" s="519">
        <f t="shared" si="305"/>
        <v>0</v>
      </c>
      <c r="P1141" s="506"/>
      <c r="Q1141" s="494"/>
      <c r="R1141" s="412" t="str">
        <f t="shared" si="292"/>
        <v/>
      </c>
      <c r="S1141" s="412" t="str">
        <f t="shared" si="299"/>
        <v/>
      </c>
      <c r="T1141" s="427"/>
      <c r="U1141" s="429"/>
      <c r="W1141" s="6">
        <f>VLOOKUP(A1141,'[3]Cartilha Global'!$A:$A,1,FALSE)</f>
        <v>98013</v>
      </c>
    </row>
    <row r="1142" spans="1:23" ht="23.25" hidden="1" thickBot="1" x14ac:dyDescent="0.25">
      <c r="A1142" s="522">
        <v>98015</v>
      </c>
      <c r="B1142" s="512" t="s">
        <v>3144</v>
      </c>
      <c r="C1142" s="513" t="s">
        <v>5562</v>
      </c>
      <c r="D1142" s="498" t="s">
        <v>6927</v>
      </c>
      <c r="E1142" s="499">
        <v>2366.1999999999998</v>
      </c>
      <c r="F1142" s="500">
        <f t="shared" si="300"/>
        <v>2930.3</v>
      </c>
      <c r="G1142" s="527"/>
      <c r="H1142" s="518"/>
      <c r="I1142" s="517">
        <f t="shared" si="301"/>
        <v>0</v>
      </c>
      <c r="J1142" s="517">
        <f t="shared" si="302"/>
        <v>0</v>
      </c>
      <c r="K1142" s="504"/>
      <c r="L1142" s="518">
        <f t="shared" si="306"/>
        <v>0</v>
      </c>
      <c r="M1142" s="518">
        <f t="shared" si="306"/>
        <v>0</v>
      </c>
      <c r="N1142" s="519">
        <f t="shared" si="304"/>
        <v>0</v>
      </c>
      <c r="O1142" s="519">
        <f t="shared" si="305"/>
        <v>0</v>
      </c>
      <c r="P1142" s="506"/>
      <c r="Q1142" s="494"/>
      <c r="R1142" s="412" t="str">
        <f t="shared" si="292"/>
        <v/>
      </c>
      <c r="S1142" s="412" t="str">
        <f t="shared" si="299"/>
        <v/>
      </c>
      <c r="T1142" s="427"/>
      <c r="U1142" s="429"/>
      <c r="W1142" s="6">
        <f>VLOOKUP(A1142,'[3]Cartilha Global'!$A:$A,1,FALSE)</f>
        <v>98015</v>
      </c>
    </row>
    <row r="1143" spans="1:23" ht="23.25" hidden="1" thickBot="1" x14ac:dyDescent="0.25">
      <c r="A1143" s="522">
        <v>98017</v>
      </c>
      <c r="B1143" s="512" t="s">
        <v>3144</v>
      </c>
      <c r="C1143" s="513" t="s">
        <v>5563</v>
      </c>
      <c r="D1143" s="498" t="s">
        <v>6927</v>
      </c>
      <c r="E1143" s="499">
        <v>2599.52</v>
      </c>
      <c r="F1143" s="500">
        <f t="shared" si="300"/>
        <v>3219.25</v>
      </c>
      <c r="G1143" s="527"/>
      <c r="H1143" s="518"/>
      <c r="I1143" s="517">
        <f t="shared" si="301"/>
        <v>0</v>
      </c>
      <c r="J1143" s="517">
        <f t="shared" si="302"/>
        <v>0</v>
      </c>
      <c r="K1143" s="504"/>
      <c r="L1143" s="518">
        <f t="shared" si="306"/>
        <v>0</v>
      </c>
      <c r="M1143" s="518">
        <f t="shared" si="306"/>
        <v>0</v>
      </c>
      <c r="N1143" s="519">
        <f t="shared" si="304"/>
        <v>0</v>
      </c>
      <c r="O1143" s="519">
        <f t="shared" si="305"/>
        <v>0</v>
      </c>
      <c r="P1143" s="506"/>
      <c r="Q1143" s="494"/>
      <c r="R1143" s="412" t="str">
        <f t="shared" si="292"/>
        <v/>
      </c>
      <c r="S1143" s="412" t="str">
        <f t="shared" si="299"/>
        <v/>
      </c>
      <c r="T1143" s="427"/>
      <c r="U1143" s="429"/>
      <c r="W1143" s="6">
        <f>VLOOKUP(A1143,'[3]Cartilha Global'!$A:$A,1,FALSE)</f>
        <v>98017</v>
      </c>
    </row>
    <row r="1144" spans="1:23" ht="23.25" hidden="1" thickBot="1" x14ac:dyDescent="0.25">
      <c r="A1144" s="522">
        <v>98019</v>
      </c>
      <c r="B1144" s="512" t="s">
        <v>3144</v>
      </c>
      <c r="C1144" s="513" t="s">
        <v>5564</v>
      </c>
      <c r="D1144" s="498" t="s">
        <v>6927</v>
      </c>
      <c r="E1144" s="499">
        <v>2854.93</v>
      </c>
      <c r="F1144" s="500">
        <f t="shared" si="300"/>
        <v>3535.55</v>
      </c>
      <c r="G1144" s="527"/>
      <c r="H1144" s="518"/>
      <c r="I1144" s="517">
        <f t="shared" si="301"/>
        <v>0</v>
      </c>
      <c r="J1144" s="517">
        <f t="shared" si="302"/>
        <v>0</v>
      </c>
      <c r="K1144" s="504"/>
      <c r="L1144" s="518">
        <f t="shared" si="306"/>
        <v>0</v>
      </c>
      <c r="M1144" s="518">
        <f t="shared" si="306"/>
        <v>0</v>
      </c>
      <c r="N1144" s="519">
        <f t="shared" si="304"/>
        <v>0</v>
      </c>
      <c r="O1144" s="519">
        <f t="shared" si="305"/>
        <v>0</v>
      </c>
      <c r="P1144" s="506"/>
      <c r="Q1144" s="494"/>
      <c r="R1144" s="412" t="str">
        <f t="shared" si="292"/>
        <v/>
      </c>
      <c r="S1144" s="412" t="str">
        <f t="shared" si="299"/>
        <v/>
      </c>
      <c r="T1144" s="427"/>
      <c r="U1144" s="429"/>
      <c r="W1144" s="6">
        <f>VLOOKUP(A1144,'[3]Cartilha Global'!$A:$A,1,FALSE)</f>
        <v>98019</v>
      </c>
    </row>
    <row r="1145" spans="1:23" ht="23.25" hidden="1" thickBot="1" x14ac:dyDescent="0.25">
      <c r="A1145" s="522">
        <v>98021</v>
      </c>
      <c r="B1145" s="512" t="s">
        <v>3144</v>
      </c>
      <c r="C1145" s="513" t="s">
        <v>5565</v>
      </c>
      <c r="D1145" s="498" t="s">
        <v>6927</v>
      </c>
      <c r="E1145" s="499">
        <v>2154.9499999999998</v>
      </c>
      <c r="F1145" s="500">
        <f t="shared" si="300"/>
        <v>2668.69</v>
      </c>
      <c r="G1145" s="527"/>
      <c r="H1145" s="518"/>
      <c r="I1145" s="517">
        <f t="shared" si="301"/>
        <v>0</v>
      </c>
      <c r="J1145" s="517">
        <f t="shared" si="302"/>
        <v>0</v>
      </c>
      <c r="K1145" s="504"/>
      <c r="L1145" s="518">
        <f t="shared" si="306"/>
        <v>0</v>
      </c>
      <c r="M1145" s="518">
        <f t="shared" si="306"/>
        <v>0</v>
      </c>
      <c r="N1145" s="519">
        <f t="shared" si="304"/>
        <v>0</v>
      </c>
      <c r="O1145" s="519">
        <f t="shared" si="305"/>
        <v>0</v>
      </c>
      <c r="P1145" s="506"/>
      <c r="Q1145" s="494"/>
      <c r="R1145" s="412" t="str">
        <f t="shared" si="292"/>
        <v/>
      </c>
      <c r="S1145" s="412" t="str">
        <f t="shared" si="299"/>
        <v/>
      </c>
      <c r="T1145" s="427"/>
      <c r="U1145" s="429"/>
      <c r="W1145" s="6">
        <f>VLOOKUP(A1145,'[3]Cartilha Global'!$A:$A,1,FALSE)</f>
        <v>98021</v>
      </c>
    </row>
    <row r="1146" spans="1:23" ht="23.25" hidden="1" thickBot="1" x14ac:dyDescent="0.25">
      <c r="A1146" s="522">
        <v>98023</v>
      </c>
      <c r="B1146" s="512" t="s">
        <v>3144</v>
      </c>
      <c r="C1146" s="513" t="s">
        <v>5566</v>
      </c>
      <c r="D1146" s="498" t="s">
        <v>6927</v>
      </c>
      <c r="E1146" s="499">
        <v>2388.25</v>
      </c>
      <c r="F1146" s="500">
        <f t="shared" si="300"/>
        <v>2957.61</v>
      </c>
      <c r="G1146" s="527"/>
      <c r="H1146" s="518"/>
      <c r="I1146" s="517">
        <f t="shared" si="301"/>
        <v>0</v>
      </c>
      <c r="J1146" s="517">
        <f t="shared" si="302"/>
        <v>0</v>
      </c>
      <c r="K1146" s="504"/>
      <c r="L1146" s="518">
        <f t="shared" ref="L1146:M1177" si="307">G1146</f>
        <v>0</v>
      </c>
      <c r="M1146" s="518">
        <f t="shared" si="307"/>
        <v>0</v>
      </c>
      <c r="N1146" s="519">
        <f t="shared" si="304"/>
        <v>0</v>
      </c>
      <c r="O1146" s="519">
        <f t="shared" si="305"/>
        <v>0</v>
      </c>
      <c r="P1146" s="506"/>
      <c r="Q1146" s="494"/>
      <c r="R1146" s="412" t="str">
        <f t="shared" si="292"/>
        <v/>
      </c>
      <c r="S1146" s="412" t="str">
        <f t="shared" si="299"/>
        <v/>
      </c>
      <c r="T1146" s="427"/>
      <c r="U1146" s="429"/>
      <c r="W1146" s="6">
        <f>VLOOKUP(A1146,'[3]Cartilha Global'!$A:$A,1,FALSE)</f>
        <v>98023</v>
      </c>
    </row>
    <row r="1147" spans="1:23" ht="23.25" hidden="1" thickBot="1" x14ac:dyDescent="0.25">
      <c r="A1147" s="522">
        <v>98025</v>
      </c>
      <c r="B1147" s="512" t="s">
        <v>3144</v>
      </c>
      <c r="C1147" s="513" t="s">
        <v>5567</v>
      </c>
      <c r="D1147" s="498" t="s">
        <v>6927</v>
      </c>
      <c r="E1147" s="499">
        <v>2621.64</v>
      </c>
      <c r="F1147" s="500">
        <f t="shared" si="300"/>
        <v>3246.64</v>
      </c>
      <c r="G1147" s="527"/>
      <c r="H1147" s="518"/>
      <c r="I1147" s="517">
        <f t="shared" si="301"/>
        <v>0</v>
      </c>
      <c r="J1147" s="517">
        <f t="shared" si="302"/>
        <v>0</v>
      </c>
      <c r="K1147" s="504"/>
      <c r="L1147" s="518">
        <f t="shared" si="307"/>
        <v>0</v>
      </c>
      <c r="M1147" s="518">
        <f t="shared" si="307"/>
        <v>0</v>
      </c>
      <c r="N1147" s="519">
        <f t="shared" si="304"/>
        <v>0</v>
      </c>
      <c r="O1147" s="519">
        <f t="shared" si="305"/>
        <v>0</v>
      </c>
      <c r="P1147" s="506"/>
      <c r="Q1147" s="494"/>
      <c r="R1147" s="412" t="str">
        <f t="shared" si="292"/>
        <v/>
      </c>
      <c r="S1147" s="412" t="str">
        <f t="shared" si="299"/>
        <v/>
      </c>
      <c r="T1147" s="427"/>
      <c r="U1147" s="429"/>
      <c r="W1147" s="6">
        <f>VLOOKUP(A1147,'[3]Cartilha Global'!$A:$A,1,FALSE)</f>
        <v>98025</v>
      </c>
    </row>
    <row r="1148" spans="1:23" ht="23.25" hidden="1" thickBot="1" x14ac:dyDescent="0.25">
      <c r="A1148" s="522">
        <v>98027</v>
      </c>
      <c r="B1148" s="512" t="s">
        <v>3144</v>
      </c>
      <c r="C1148" s="513" t="s">
        <v>5568</v>
      </c>
      <c r="D1148" s="498" t="s">
        <v>6927</v>
      </c>
      <c r="E1148" s="499">
        <v>2854.93</v>
      </c>
      <c r="F1148" s="500">
        <f t="shared" si="300"/>
        <v>3535.55</v>
      </c>
      <c r="G1148" s="527"/>
      <c r="H1148" s="518"/>
      <c r="I1148" s="517">
        <f t="shared" si="301"/>
        <v>0</v>
      </c>
      <c r="J1148" s="517">
        <f t="shared" si="302"/>
        <v>0</v>
      </c>
      <c r="K1148" s="504"/>
      <c r="L1148" s="518">
        <f t="shared" si="307"/>
        <v>0</v>
      </c>
      <c r="M1148" s="518">
        <f t="shared" si="307"/>
        <v>0</v>
      </c>
      <c r="N1148" s="519">
        <f t="shared" si="304"/>
        <v>0</v>
      </c>
      <c r="O1148" s="519">
        <f t="shared" si="305"/>
        <v>0</v>
      </c>
      <c r="P1148" s="506"/>
      <c r="Q1148" s="494"/>
      <c r="R1148" s="412" t="str">
        <f t="shared" si="292"/>
        <v/>
      </c>
      <c r="S1148" s="412" t="str">
        <f t="shared" si="299"/>
        <v/>
      </c>
      <c r="T1148" s="427"/>
      <c r="U1148" s="429"/>
      <c r="W1148" s="6">
        <f>VLOOKUP(A1148,'[3]Cartilha Global'!$A:$A,1,FALSE)</f>
        <v>98027</v>
      </c>
    </row>
    <row r="1149" spans="1:23" ht="23.25" hidden="1" thickBot="1" x14ac:dyDescent="0.25">
      <c r="A1149" s="522">
        <v>98029</v>
      </c>
      <c r="B1149" s="512" t="s">
        <v>3144</v>
      </c>
      <c r="C1149" s="513" t="s">
        <v>5569</v>
      </c>
      <c r="D1149" s="498" t="s">
        <v>6927</v>
      </c>
      <c r="E1149" s="499">
        <v>3092.84</v>
      </c>
      <c r="F1149" s="500">
        <f t="shared" si="300"/>
        <v>3830.17</v>
      </c>
      <c r="G1149" s="527"/>
      <c r="H1149" s="518"/>
      <c r="I1149" s="517">
        <f t="shared" si="301"/>
        <v>0</v>
      </c>
      <c r="J1149" s="517">
        <f t="shared" si="302"/>
        <v>0</v>
      </c>
      <c r="K1149" s="504"/>
      <c r="L1149" s="518">
        <f t="shared" si="307"/>
        <v>0</v>
      </c>
      <c r="M1149" s="518">
        <f t="shared" si="307"/>
        <v>0</v>
      </c>
      <c r="N1149" s="519">
        <f t="shared" si="304"/>
        <v>0</v>
      </c>
      <c r="O1149" s="519">
        <f t="shared" si="305"/>
        <v>0</v>
      </c>
      <c r="P1149" s="506"/>
      <c r="Q1149" s="494"/>
      <c r="R1149" s="412" t="str">
        <f t="shared" si="292"/>
        <v/>
      </c>
      <c r="S1149" s="412" t="str">
        <f t="shared" si="299"/>
        <v/>
      </c>
      <c r="T1149" s="427"/>
      <c r="U1149" s="429"/>
      <c r="W1149" s="6">
        <f>VLOOKUP(A1149,'[3]Cartilha Global'!$A:$A,1,FALSE)</f>
        <v>98029</v>
      </c>
    </row>
    <row r="1150" spans="1:23" ht="23.25" hidden="1" thickBot="1" x14ac:dyDescent="0.25">
      <c r="A1150" s="522">
        <v>98031</v>
      </c>
      <c r="B1150" s="512" t="s">
        <v>3144</v>
      </c>
      <c r="C1150" s="513" t="s">
        <v>5570</v>
      </c>
      <c r="D1150" s="498" t="s">
        <v>6927</v>
      </c>
      <c r="E1150" s="499">
        <v>2626.25</v>
      </c>
      <c r="F1150" s="500">
        <f t="shared" si="300"/>
        <v>3252.35</v>
      </c>
      <c r="G1150" s="527"/>
      <c r="H1150" s="518"/>
      <c r="I1150" s="517">
        <f t="shared" si="301"/>
        <v>0</v>
      </c>
      <c r="J1150" s="517">
        <f t="shared" si="302"/>
        <v>0</v>
      </c>
      <c r="K1150" s="504"/>
      <c r="L1150" s="518">
        <f t="shared" si="307"/>
        <v>0</v>
      </c>
      <c r="M1150" s="518">
        <f t="shared" si="307"/>
        <v>0</v>
      </c>
      <c r="N1150" s="519">
        <f t="shared" si="304"/>
        <v>0</v>
      </c>
      <c r="O1150" s="519">
        <f t="shared" si="305"/>
        <v>0</v>
      </c>
      <c r="P1150" s="506"/>
      <c r="Q1150" s="494"/>
      <c r="R1150" s="412" t="str">
        <f t="shared" si="292"/>
        <v/>
      </c>
      <c r="S1150" s="412" t="str">
        <f t="shared" si="299"/>
        <v/>
      </c>
      <c r="T1150" s="427"/>
      <c r="U1150" s="429"/>
      <c r="W1150" s="6">
        <f>VLOOKUP(A1150,'[3]Cartilha Global'!$A:$A,1,FALSE)</f>
        <v>98031</v>
      </c>
    </row>
    <row r="1151" spans="1:23" ht="23.25" hidden="1" thickBot="1" x14ac:dyDescent="0.25">
      <c r="A1151" s="522">
        <v>98033</v>
      </c>
      <c r="B1151" s="512" t="s">
        <v>3144</v>
      </c>
      <c r="C1151" s="513" t="s">
        <v>5571</v>
      </c>
      <c r="D1151" s="498" t="s">
        <v>6927</v>
      </c>
      <c r="E1151" s="499">
        <v>2859.54</v>
      </c>
      <c r="F1151" s="500">
        <f t="shared" si="300"/>
        <v>3541.25</v>
      </c>
      <c r="G1151" s="527"/>
      <c r="H1151" s="518"/>
      <c r="I1151" s="517">
        <f t="shared" si="301"/>
        <v>0</v>
      </c>
      <c r="J1151" s="517">
        <f t="shared" si="302"/>
        <v>0</v>
      </c>
      <c r="K1151" s="504"/>
      <c r="L1151" s="518">
        <f t="shared" si="307"/>
        <v>0</v>
      </c>
      <c r="M1151" s="518">
        <f t="shared" si="307"/>
        <v>0</v>
      </c>
      <c r="N1151" s="519">
        <f t="shared" si="304"/>
        <v>0</v>
      </c>
      <c r="O1151" s="519">
        <f t="shared" si="305"/>
        <v>0</v>
      </c>
      <c r="P1151" s="506"/>
      <c r="Q1151" s="494"/>
      <c r="R1151" s="412" t="str">
        <f t="shared" si="292"/>
        <v/>
      </c>
      <c r="S1151" s="412" t="str">
        <f t="shared" si="299"/>
        <v/>
      </c>
      <c r="T1151" s="427"/>
      <c r="U1151" s="429"/>
      <c r="W1151" s="6">
        <f>VLOOKUP(A1151,'[3]Cartilha Global'!$A:$A,1,FALSE)</f>
        <v>98033</v>
      </c>
    </row>
    <row r="1152" spans="1:23" ht="23.25" hidden="1" thickBot="1" x14ac:dyDescent="0.25">
      <c r="A1152" s="522">
        <v>98035</v>
      </c>
      <c r="B1152" s="512" t="s">
        <v>3144</v>
      </c>
      <c r="C1152" s="513" t="s">
        <v>5572</v>
      </c>
      <c r="D1152" s="498" t="s">
        <v>6927</v>
      </c>
      <c r="E1152" s="499">
        <v>3092.84</v>
      </c>
      <c r="F1152" s="500">
        <f t="shared" si="300"/>
        <v>3830.17</v>
      </c>
      <c r="G1152" s="527"/>
      <c r="H1152" s="518"/>
      <c r="I1152" s="517">
        <f t="shared" si="301"/>
        <v>0</v>
      </c>
      <c r="J1152" s="517">
        <f t="shared" si="302"/>
        <v>0</v>
      </c>
      <c r="K1152" s="504"/>
      <c r="L1152" s="518">
        <f t="shared" si="307"/>
        <v>0</v>
      </c>
      <c r="M1152" s="518">
        <f t="shared" si="307"/>
        <v>0</v>
      </c>
      <c r="N1152" s="519">
        <f t="shared" si="304"/>
        <v>0</v>
      </c>
      <c r="O1152" s="519">
        <f t="shared" si="305"/>
        <v>0</v>
      </c>
      <c r="P1152" s="506"/>
      <c r="Q1152" s="494"/>
      <c r="R1152" s="412" t="str">
        <f t="shared" si="292"/>
        <v/>
      </c>
      <c r="S1152" s="412" t="str">
        <f t="shared" si="299"/>
        <v/>
      </c>
      <c r="T1152" s="427"/>
      <c r="U1152" s="429"/>
      <c r="W1152" s="6">
        <f>VLOOKUP(A1152,'[3]Cartilha Global'!$A:$A,1,FALSE)</f>
        <v>98035</v>
      </c>
    </row>
    <row r="1153" spans="1:23" ht="23.25" hidden="1" thickBot="1" x14ac:dyDescent="0.25">
      <c r="A1153" s="522">
        <v>98037</v>
      </c>
      <c r="B1153" s="512" t="s">
        <v>3144</v>
      </c>
      <c r="C1153" s="513" t="s">
        <v>5573</v>
      </c>
      <c r="D1153" s="498" t="s">
        <v>6927</v>
      </c>
      <c r="E1153" s="499">
        <v>3330.76</v>
      </c>
      <c r="F1153" s="500">
        <f t="shared" si="300"/>
        <v>4124.8100000000004</v>
      </c>
      <c r="G1153" s="527"/>
      <c r="H1153" s="518"/>
      <c r="I1153" s="517">
        <f t="shared" si="301"/>
        <v>0</v>
      </c>
      <c r="J1153" s="517">
        <f t="shared" si="302"/>
        <v>0</v>
      </c>
      <c r="K1153" s="504"/>
      <c r="L1153" s="518">
        <f t="shared" si="307"/>
        <v>0</v>
      </c>
      <c r="M1153" s="518">
        <f t="shared" si="307"/>
        <v>0</v>
      </c>
      <c r="N1153" s="519">
        <f t="shared" si="304"/>
        <v>0</v>
      </c>
      <c r="O1153" s="519">
        <f t="shared" si="305"/>
        <v>0</v>
      </c>
      <c r="P1153" s="506"/>
      <c r="Q1153" s="494"/>
      <c r="R1153" s="412" t="str">
        <f t="shared" ref="R1153:R1216" si="308">IF(Q1153="X","x",IF(Q1153="xx","x",IF(O1153&gt;0,"x","")))</f>
        <v/>
      </c>
      <c r="S1153" s="412" t="str">
        <f t="shared" si="299"/>
        <v/>
      </c>
      <c r="T1153" s="427"/>
      <c r="U1153" s="429"/>
      <c r="W1153" s="6">
        <f>VLOOKUP(A1153,'[3]Cartilha Global'!$A:$A,1,FALSE)</f>
        <v>98037</v>
      </c>
    </row>
    <row r="1154" spans="1:23" ht="23.25" hidden="1" thickBot="1" x14ac:dyDescent="0.25">
      <c r="A1154" s="522">
        <v>98039</v>
      </c>
      <c r="B1154" s="512" t="s">
        <v>3144</v>
      </c>
      <c r="C1154" s="513" t="s">
        <v>5574</v>
      </c>
      <c r="D1154" s="498" t="s">
        <v>6927</v>
      </c>
      <c r="E1154" s="499">
        <v>3097.46</v>
      </c>
      <c r="F1154" s="500">
        <f t="shared" si="300"/>
        <v>3835.89</v>
      </c>
      <c r="G1154" s="527"/>
      <c r="H1154" s="518"/>
      <c r="I1154" s="517">
        <f t="shared" si="301"/>
        <v>0</v>
      </c>
      <c r="J1154" s="517">
        <f t="shared" si="302"/>
        <v>0</v>
      </c>
      <c r="K1154" s="504"/>
      <c r="L1154" s="518">
        <f t="shared" si="307"/>
        <v>0</v>
      </c>
      <c r="M1154" s="518">
        <f t="shared" si="307"/>
        <v>0</v>
      </c>
      <c r="N1154" s="519">
        <f t="shared" si="304"/>
        <v>0</v>
      </c>
      <c r="O1154" s="519">
        <f t="shared" si="305"/>
        <v>0</v>
      </c>
      <c r="P1154" s="506"/>
      <c r="Q1154" s="494"/>
      <c r="R1154" s="412" t="str">
        <f t="shared" si="308"/>
        <v/>
      </c>
      <c r="S1154" s="412" t="str">
        <f t="shared" si="299"/>
        <v/>
      </c>
      <c r="T1154" s="427"/>
      <c r="U1154" s="429"/>
      <c r="W1154" s="6">
        <f>VLOOKUP(A1154,'[3]Cartilha Global'!$A:$A,1,FALSE)</f>
        <v>98039</v>
      </c>
    </row>
    <row r="1155" spans="1:23" ht="23.25" hidden="1" thickBot="1" x14ac:dyDescent="0.25">
      <c r="A1155" s="522">
        <v>98041</v>
      </c>
      <c r="B1155" s="512" t="s">
        <v>3144</v>
      </c>
      <c r="C1155" s="513" t="s">
        <v>5575</v>
      </c>
      <c r="D1155" s="498" t="s">
        <v>6927</v>
      </c>
      <c r="E1155" s="499">
        <v>3330.76</v>
      </c>
      <c r="F1155" s="500">
        <f t="shared" si="300"/>
        <v>4124.8100000000004</v>
      </c>
      <c r="G1155" s="527"/>
      <c r="H1155" s="518"/>
      <c r="I1155" s="517">
        <f t="shared" si="301"/>
        <v>0</v>
      </c>
      <c r="J1155" s="517">
        <f t="shared" si="302"/>
        <v>0</v>
      </c>
      <c r="K1155" s="504"/>
      <c r="L1155" s="518">
        <f t="shared" si="307"/>
        <v>0</v>
      </c>
      <c r="M1155" s="518">
        <f t="shared" si="307"/>
        <v>0</v>
      </c>
      <c r="N1155" s="519">
        <f t="shared" si="304"/>
        <v>0</v>
      </c>
      <c r="O1155" s="519">
        <f t="shared" si="305"/>
        <v>0</v>
      </c>
      <c r="P1155" s="506"/>
      <c r="Q1155" s="494"/>
      <c r="R1155" s="412" t="str">
        <f t="shared" si="308"/>
        <v/>
      </c>
      <c r="S1155" s="412" t="str">
        <f t="shared" si="299"/>
        <v/>
      </c>
      <c r="T1155" s="427"/>
      <c r="U1155" s="429"/>
      <c r="W1155" s="6">
        <f>VLOOKUP(A1155,'[3]Cartilha Global'!$A:$A,1,FALSE)</f>
        <v>98041</v>
      </c>
    </row>
    <row r="1156" spans="1:23" ht="23.25" hidden="1" thickBot="1" x14ac:dyDescent="0.25">
      <c r="A1156" s="522">
        <v>98043</v>
      </c>
      <c r="B1156" s="512" t="s">
        <v>3144</v>
      </c>
      <c r="C1156" s="513" t="s">
        <v>5576</v>
      </c>
      <c r="D1156" s="498" t="s">
        <v>6927</v>
      </c>
      <c r="E1156" s="499">
        <v>3568.72</v>
      </c>
      <c r="F1156" s="500">
        <f t="shared" si="300"/>
        <v>4419.5</v>
      </c>
      <c r="G1156" s="527"/>
      <c r="H1156" s="518"/>
      <c r="I1156" s="517">
        <f t="shared" si="301"/>
        <v>0</v>
      </c>
      <c r="J1156" s="517">
        <f t="shared" si="302"/>
        <v>0</v>
      </c>
      <c r="K1156" s="504"/>
      <c r="L1156" s="518">
        <f t="shared" si="307"/>
        <v>0</v>
      </c>
      <c r="M1156" s="518">
        <f t="shared" si="307"/>
        <v>0</v>
      </c>
      <c r="N1156" s="519">
        <f t="shared" si="304"/>
        <v>0</v>
      </c>
      <c r="O1156" s="519">
        <f t="shared" si="305"/>
        <v>0</v>
      </c>
      <c r="P1156" s="506"/>
      <c r="Q1156" s="494"/>
      <c r="R1156" s="412" t="str">
        <f t="shared" si="308"/>
        <v/>
      </c>
      <c r="S1156" s="412" t="str">
        <f t="shared" si="299"/>
        <v/>
      </c>
      <c r="T1156" s="427"/>
      <c r="U1156" s="429"/>
      <c r="W1156" s="6">
        <f>VLOOKUP(A1156,'[3]Cartilha Global'!$A:$A,1,FALSE)</f>
        <v>98043</v>
      </c>
    </row>
    <row r="1157" spans="1:23" ht="23.25" hidden="1" thickBot="1" x14ac:dyDescent="0.25">
      <c r="A1157" s="522">
        <v>98045</v>
      </c>
      <c r="B1157" s="512" t="s">
        <v>3144</v>
      </c>
      <c r="C1157" s="513" t="s">
        <v>5577</v>
      </c>
      <c r="D1157" s="498" t="s">
        <v>6927</v>
      </c>
      <c r="E1157" s="499">
        <v>3568.72</v>
      </c>
      <c r="F1157" s="500">
        <f t="shared" si="300"/>
        <v>4419.5</v>
      </c>
      <c r="G1157" s="527"/>
      <c r="H1157" s="518"/>
      <c r="I1157" s="517">
        <f t="shared" si="301"/>
        <v>0</v>
      </c>
      <c r="J1157" s="517">
        <f t="shared" si="302"/>
        <v>0</v>
      </c>
      <c r="K1157" s="504"/>
      <c r="L1157" s="518">
        <f t="shared" si="307"/>
        <v>0</v>
      </c>
      <c r="M1157" s="518">
        <f t="shared" si="307"/>
        <v>0</v>
      </c>
      <c r="N1157" s="519">
        <f t="shared" si="304"/>
        <v>0</v>
      </c>
      <c r="O1157" s="519">
        <f t="shared" si="305"/>
        <v>0</v>
      </c>
      <c r="P1157" s="506"/>
      <c r="Q1157" s="494"/>
      <c r="R1157" s="412" t="str">
        <f t="shared" si="308"/>
        <v/>
      </c>
      <c r="S1157" s="412" t="str">
        <f t="shared" si="299"/>
        <v/>
      </c>
      <c r="T1157" s="427"/>
      <c r="U1157" s="429"/>
      <c r="W1157" s="6">
        <f>VLOOKUP(A1157,'[3]Cartilha Global'!$A:$A,1,FALSE)</f>
        <v>98045</v>
      </c>
    </row>
    <row r="1158" spans="1:23" ht="23.25" hidden="1" thickBot="1" x14ac:dyDescent="0.25">
      <c r="A1158" s="522">
        <v>98047</v>
      </c>
      <c r="B1158" s="512" t="s">
        <v>3144</v>
      </c>
      <c r="C1158" s="513" t="s">
        <v>5578</v>
      </c>
      <c r="D1158" s="498" t="s">
        <v>6927</v>
      </c>
      <c r="E1158" s="499">
        <v>3806.67</v>
      </c>
      <c r="F1158" s="500">
        <f t="shared" si="300"/>
        <v>4714.18</v>
      </c>
      <c r="G1158" s="527"/>
      <c r="H1158" s="518"/>
      <c r="I1158" s="517">
        <f t="shared" si="301"/>
        <v>0</v>
      </c>
      <c r="J1158" s="517">
        <f t="shared" si="302"/>
        <v>0</v>
      </c>
      <c r="K1158" s="504"/>
      <c r="L1158" s="518">
        <f t="shared" si="307"/>
        <v>0</v>
      </c>
      <c r="M1158" s="518">
        <f t="shared" si="307"/>
        <v>0</v>
      </c>
      <c r="N1158" s="519">
        <f t="shared" si="304"/>
        <v>0</v>
      </c>
      <c r="O1158" s="519">
        <f t="shared" si="305"/>
        <v>0</v>
      </c>
      <c r="P1158" s="506"/>
      <c r="Q1158" s="494"/>
      <c r="R1158" s="412" t="str">
        <f t="shared" si="308"/>
        <v/>
      </c>
      <c r="S1158" s="412" t="str">
        <f t="shared" si="299"/>
        <v/>
      </c>
      <c r="T1158" s="427"/>
      <c r="U1158" s="429"/>
      <c r="W1158" s="6">
        <f>VLOOKUP(A1158,'[3]Cartilha Global'!$A:$A,1,FALSE)</f>
        <v>98047</v>
      </c>
    </row>
    <row r="1159" spans="1:23" ht="23.25" hidden="1" thickBot="1" x14ac:dyDescent="0.25">
      <c r="A1159" s="522">
        <v>98049</v>
      </c>
      <c r="B1159" s="512" t="s">
        <v>3144</v>
      </c>
      <c r="C1159" s="513" t="s">
        <v>5579</v>
      </c>
      <c r="D1159" s="498" t="s">
        <v>6927</v>
      </c>
      <c r="E1159" s="499">
        <v>3999.52</v>
      </c>
      <c r="F1159" s="500">
        <f t="shared" si="300"/>
        <v>4953.01</v>
      </c>
      <c r="G1159" s="527"/>
      <c r="H1159" s="518"/>
      <c r="I1159" s="517">
        <f t="shared" si="301"/>
        <v>0</v>
      </c>
      <c r="J1159" s="517">
        <f t="shared" si="302"/>
        <v>0</v>
      </c>
      <c r="K1159" s="504"/>
      <c r="L1159" s="518">
        <f t="shared" si="307"/>
        <v>0</v>
      </c>
      <c r="M1159" s="518">
        <f t="shared" si="307"/>
        <v>0</v>
      </c>
      <c r="N1159" s="519">
        <f t="shared" si="304"/>
        <v>0</v>
      </c>
      <c r="O1159" s="519">
        <f t="shared" si="305"/>
        <v>0</v>
      </c>
      <c r="P1159" s="506"/>
      <c r="Q1159" s="494"/>
      <c r="R1159" s="412" t="str">
        <f t="shared" si="308"/>
        <v/>
      </c>
      <c r="S1159" s="412" t="str">
        <f t="shared" si="299"/>
        <v/>
      </c>
      <c r="T1159" s="427"/>
      <c r="U1159" s="429"/>
      <c r="W1159" s="6">
        <f>VLOOKUP(A1159,'[3]Cartilha Global'!$A:$A,1,FALSE)</f>
        <v>98049</v>
      </c>
    </row>
    <row r="1160" spans="1:23" ht="23.25" hidden="1" thickBot="1" x14ac:dyDescent="0.25">
      <c r="A1160" s="522">
        <v>98409</v>
      </c>
      <c r="B1160" s="512" t="s">
        <v>3144</v>
      </c>
      <c r="C1160" s="513" t="s">
        <v>5580</v>
      </c>
      <c r="D1160" s="498" t="s">
        <v>6927</v>
      </c>
      <c r="E1160" s="499">
        <v>254.63</v>
      </c>
      <c r="F1160" s="500">
        <f t="shared" si="300"/>
        <v>315.33</v>
      </c>
      <c r="G1160" s="527"/>
      <c r="H1160" s="518"/>
      <c r="I1160" s="517">
        <f t="shared" si="301"/>
        <v>0</v>
      </c>
      <c r="J1160" s="517">
        <f t="shared" si="302"/>
        <v>0</v>
      </c>
      <c r="K1160" s="504"/>
      <c r="L1160" s="518">
        <f t="shared" si="307"/>
        <v>0</v>
      </c>
      <c r="M1160" s="518">
        <f t="shared" si="307"/>
        <v>0</v>
      </c>
      <c r="N1160" s="519">
        <f t="shared" si="304"/>
        <v>0</v>
      </c>
      <c r="O1160" s="519">
        <f t="shared" si="305"/>
        <v>0</v>
      </c>
      <c r="P1160" s="506"/>
      <c r="Q1160" s="494"/>
      <c r="R1160" s="412" t="str">
        <f t="shared" si="308"/>
        <v/>
      </c>
      <c r="S1160" s="412" t="str">
        <f t="shared" si="299"/>
        <v/>
      </c>
      <c r="T1160" s="427"/>
      <c r="U1160" s="429"/>
      <c r="W1160" s="6">
        <f>VLOOKUP(A1160,'[3]Cartilha Global'!$A:$A,1,FALSE)</f>
        <v>98409</v>
      </c>
    </row>
    <row r="1161" spans="1:23" ht="23.25" hidden="1" thickBot="1" x14ac:dyDescent="0.25">
      <c r="A1161" s="522">
        <v>99240</v>
      </c>
      <c r="B1161" s="512" t="s">
        <v>3144</v>
      </c>
      <c r="C1161" s="513" t="s">
        <v>5581</v>
      </c>
      <c r="D1161" s="498" t="s">
        <v>6927</v>
      </c>
      <c r="E1161" s="499">
        <v>435.08</v>
      </c>
      <c r="F1161" s="500">
        <f t="shared" si="300"/>
        <v>538.79999999999995</v>
      </c>
      <c r="G1161" s="527"/>
      <c r="H1161" s="518"/>
      <c r="I1161" s="517">
        <f t="shared" si="301"/>
        <v>0</v>
      </c>
      <c r="J1161" s="517">
        <f t="shared" si="302"/>
        <v>0</v>
      </c>
      <c r="K1161" s="504"/>
      <c r="L1161" s="518">
        <f t="shared" si="307"/>
        <v>0</v>
      </c>
      <c r="M1161" s="518">
        <f t="shared" si="307"/>
        <v>0</v>
      </c>
      <c r="N1161" s="519">
        <f t="shared" si="304"/>
        <v>0</v>
      </c>
      <c r="O1161" s="519">
        <f t="shared" si="305"/>
        <v>0</v>
      </c>
      <c r="P1161" s="506"/>
      <c r="Q1161" s="494"/>
      <c r="R1161" s="412" t="str">
        <f t="shared" si="308"/>
        <v/>
      </c>
      <c r="S1161" s="412" t="str">
        <f t="shared" si="299"/>
        <v/>
      </c>
      <c r="T1161" s="427"/>
      <c r="U1161" s="429"/>
      <c r="W1161" s="6">
        <f>VLOOKUP(A1161,'[3]Cartilha Global'!$A:$A,1,FALSE)</f>
        <v>99240</v>
      </c>
    </row>
    <row r="1162" spans="1:23" ht="23.25" hidden="1" thickBot="1" x14ac:dyDescent="0.25">
      <c r="A1162" s="522">
        <v>99241</v>
      </c>
      <c r="B1162" s="512" t="s">
        <v>3144</v>
      </c>
      <c r="C1162" s="513" t="s">
        <v>5582</v>
      </c>
      <c r="D1162" s="498" t="s">
        <v>6927</v>
      </c>
      <c r="E1162" s="499">
        <v>1602.01</v>
      </c>
      <c r="F1162" s="500">
        <f t="shared" si="300"/>
        <v>1983.93</v>
      </c>
      <c r="G1162" s="527"/>
      <c r="H1162" s="518"/>
      <c r="I1162" s="517">
        <f t="shared" si="301"/>
        <v>0</v>
      </c>
      <c r="J1162" s="517">
        <f t="shared" si="302"/>
        <v>0</v>
      </c>
      <c r="K1162" s="504"/>
      <c r="L1162" s="518">
        <f t="shared" si="307"/>
        <v>0</v>
      </c>
      <c r="M1162" s="518">
        <f t="shared" si="307"/>
        <v>0</v>
      </c>
      <c r="N1162" s="519">
        <f t="shared" si="304"/>
        <v>0</v>
      </c>
      <c r="O1162" s="519">
        <f t="shared" si="305"/>
        <v>0</v>
      </c>
      <c r="P1162" s="506"/>
      <c r="Q1162" s="494"/>
      <c r="R1162" s="412" t="str">
        <f t="shared" si="308"/>
        <v/>
      </c>
      <c r="S1162" s="412" t="str">
        <f t="shared" si="299"/>
        <v/>
      </c>
      <c r="T1162" s="427"/>
      <c r="U1162" s="429"/>
      <c r="W1162" s="6">
        <f>VLOOKUP(A1162,'[3]Cartilha Global'!$A:$A,1,FALSE)</f>
        <v>99241</v>
      </c>
    </row>
    <row r="1163" spans="1:23" ht="23.25" hidden="1" thickBot="1" x14ac:dyDescent="0.25">
      <c r="A1163" s="522">
        <v>99243</v>
      </c>
      <c r="B1163" s="512" t="s">
        <v>3144</v>
      </c>
      <c r="C1163" s="513" t="s">
        <v>5583</v>
      </c>
      <c r="D1163" s="498" t="s">
        <v>6927</v>
      </c>
      <c r="E1163" s="499">
        <v>1613.56</v>
      </c>
      <c r="F1163" s="500">
        <f t="shared" si="300"/>
        <v>1998.23</v>
      </c>
      <c r="G1163" s="527"/>
      <c r="H1163" s="518"/>
      <c r="I1163" s="517">
        <f t="shared" si="301"/>
        <v>0</v>
      </c>
      <c r="J1163" s="517">
        <f t="shared" si="302"/>
        <v>0</v>
      </c>
      <c r="K1163" s="504"/>
      <c r="L1163" s="518">
        <f t="shared" si="307"/>
        <v>0</v>
      </c>
      <c r="M1163" s="518">
        <f t="shared" si="307"/>
        <v>0</v>
      </c>
      <c r="N1163" s="519">
        <f t="shared" si="304"/>
        <v>0</v>
      </c>
      <c r="O1163" s="519">
        <f t="shared" si="305"/>
        <v>0</v>
      </c>
      <c r="P1163" s="506"/>
      <c r="Q1163" s="494"/>
      <c r="R1163" s="412" t="str">
        <f t="shared" si="308"/>
        <v/>
      </c>
      <c r="S1163" s="412" t="str">
        <f t="shared" si="299"/>
        <v/>
      </c>
      <c r="T1163" s="427"/>
      <c r="U1163" s="429"/>
      <c r="W1163" s="6">
        <f>VLOOKUP(A1163,'[3]Cartilha Global'!$A:$A,1,FALSE)</f>
        <v>99243</v>
      </c>
    </row>
    <row r="1164" spans="1:23" ht="23.25" hidden="1" thickBot="1" x14ac:dyDescent="0.25">
      <c r="A1164" s="522">
        <v>99246</v>
      </c>
      <c r="B1164" s="512" t="s">
        <v>3144</v>
      </c>
      <c r="C1164" s="513" t="s">
        <v>5584</v>
      </c>
      <c r="D1164" s="498" t="s">
        <v>6927</v>
      </c>
      <c r="E1164" s="499">
        <v>593.29</v>
      </c>
      <c r="F1164" s="500">
        <f t="shared" si="300"/>
        <v>734.73</v>
      </c>
      <c r="G1164" s="527"/>
      <c r="H1164" s="518"/>
      <c r="I1164" s="517">
        <f t="shared" si="301"/>
        <v>0</v>
      </c>
      <c r="J1164" s="517">
        <f t="shared" si="302"/>
        <v>0</v>
      </c>
      <c r="K1164" s="504"/>
      <c r="L1164" s="518">
        <f t="shared" si="307"/>
        <v>0</v>
      </c>
      <c r="M1164" s="518">
        <f t="shared" si="307"/>
        <v>0</v>
      </c>
      <c r="N1164" s="519">
        <f t="shared" si="304"/>
        <v>0</v>
      </c>
      <c r="O1164" s="519">
        <f t="shared" si="305"/>
        <v>0</v>
      </c>
      <c r="P1164" s="506"/>
      <c r="Q1164" s="494"/>
      <c r="R1164" s="412" t="str">
        <f t="shared" si="308"/>
        <v/>
      </c>
      <c r="S1164" s="412" t="str">
        <f t="shared" si="299"/>
        <v/>
      </c>
      <c r="T1164" s="427"/>
      <c r="U1164" s="429"/>
      <c r="W1164" s="6">
        <f>VLOOKUP(A1164,'[3]Cartilha Global'!$A:$A,1,FALSE)</f>
        <v>99246</v>
      </c>
    </row>
    <row r="1165" spans="1:23" ht="23.25" hidden="1" thickBot="1" x14ac:dyDescent="0.25">
      <c r="A1165" s="522">
        <v>99247</v>
      </c>
      <c r="B1165" s="512" t="s">
        <v>3144</v>
      </c>
      <c r="C1165" s="513" t="s">
        <v>5585</v>
      </c>
      <c r="D1165" s="498" t="s">
        <v>6927</v>
      </c>
      <c r="E1165" s="499">
        <v>1825.88</v>
      </c>
      <c r="F1165" s="500">
        <f t="shared" si="300"/>
        <v>2261.17</v>
      </c>
      <c r="G1165" s="527"/>
      <c r="H1165" s="518"/>
      <c r="I1165" s="517">
        <f t="shared" si="301"/>
        <v>0</v>
      </c>
      <c r="J1165" s="517">
        <f t="shared" si="302"/>
        <v>0</v>
      </c>
      <c r="K1165" s="504"/>
      <c r="L1165" s="518">
        <f t="shared" si="307"/>
        <v>0</v>
      </c>
      <c r="M1165" s="518">
        <f t="shared" si="307"/>
        <v>0</v>
      </c>
      <c r="N1165" s="519">
        <f t="shared" si="304"/>
        <v>0</v>
      </c>
      <c r="O1165" s="519">
        <f t="shared" si="305"/>
        <v>0</v>
      </c>
      <c r="P1165" s="506"/>
      <c r="Q1165" s="494"/>
      <c r="R1165" s="412" t="str">
        <f t="shared" si="308"/>
        <v/>
      </c>
      <c r="S1165" s="412" t="str">
        <f t="shared" si="299"/>
        <v/>
      </c>
      <c r="T1165" s="427"/>
      <c r="U1165" s="429"/>
      <c r="W1165" s="6">
        <f>VLOOKUP(A1165,'[3]Cartilha Global'!$A:$A,1,FALSE)</f>
        <v>99247</v>
      </c>
    </row>
    <row r="1166" spans="1:23" ht="23.25" hidden="1" thickBot="1" x14ac:dyDescent="0.25">
      <c r="A1166" s="522">
        <v>99249</v>
      </c>
      <c r="B1166" s="512" t="s">
        <v>3144</v>
      </c>
      <c r="C1166" s="513" t="s">
        <v>5586</v>
      </c>
      <c r="D1166" s="498" t="s">
        <v>6927</v>
      </c>
      <c r="E1166" s="499">
        <v>1975.63</v>
      </c>
      <c r="F1166" s="500">
        <f t="shared" ref="F1166:F1200" si="309">IF(E1166=0,0,ROUND(E1166*(1+E$13)*(1-E$14),2))</f>
        <v>2446.62</v>
      </c>
      <c r="G1166" s="527"/>
      <c r="H1166" s="518"/>
      <c r="I1166" s="517">
        <f t="shared" si="301"/>
        <v>0</v>
      </c>
      <c r="J1166" s="517">
        <f t="shared" si="302"/>
        <v>0</v>
      </c>
      <c r="K1166" s="504"/>
      <c r="L1166" s="518">
        <f t="shared" si="307"/>
        <v>0</v>
      </c>
      <c r="M1166" s="518">
        <f t="shared" si="307"/>
        <v>0</v>
      </c>
      <c r="N1166" s="519">
        <f t="shared" si="304"/>
        <v>0</v>
      </c>
      <c r="O1166" s="519">
        <f t="shared" si="305"/>
        <v>0</v>
      </c>
      <c r="P1166" s="506"/>
      <c r="Q1166" s="494"/>
      <c r="R1166" s="412" t="str">
        <f t="shared" si="308"/>
        <v/>
      </c>
      <c r="S1166" s="412" t="str">
        <f t="shared" si="299"/>
        <v/>
      </c>
      <c r="T1166" s="427"/>
      <c r="U1166" s="429"/>
      <c r="W1166" s="6">
        <f>VLOOKUP(A1166,'[3]Cartilha Global'!$A:$A,1,FALSE)</f>
        <v>99249</v>
      </c>
    </row>
    <row r="1167" spans="1:23" ht="23.25" hidden="1" thickBot="1" x14ac:dyDescent="0.25">
      <c r="A1167" s="522">
        <v>99254</v>
      </c>
      <c r="B1167" s="512" t="s">
        <v>3144</v>
      </c>
      <c r="C1167" s="513" t="s">
        <v>5587</v>
      </c>
      <c r="D1167" s="498" t="s">
        <v>6927</v>
      </c>
      <c r="E1167" s="499">
        <v>1154.2</v>
      </c>
      <c r="F1167" s="500">
        <f t="shared" si="309"/>
        <v>1429.36</v>
      </c>
      <c r="G1167" s="527"/>
      <c r="H1167" s="518"/>
      <c r="I1167" s="517">
        <f t="shared" si="301"/>
        <v>0</v>
      </c>
      <c r="J1167" s="517">
        <f t="shared" si="302"/>
        <v>0</v>
      </c>
      <c r="K1167" s="504"/>
      <c r="L1167" s="518">
        <f t="shared" si="307"/>
        <v>0</v>
      </c>
      <c r="M1167" s="518">
        <f t="shared" si="307"/>
        <v>0</v>
      </c>
      <c r="N1167" s="519">
        <f t="shared" si="304"/>
        <v>0</v>
      </c>
      <c r="O1167" s="519">
        <f t="shared" si="305"/>
        <v>0</v>
      </c>
      <c r="P1167" s="506"/>
      <c r="Q1167" s="494"/>
      <c r="R1167" s="412" t="str">
        <f t="shared" si="308"/>
        <v/>
      </c>
      <c r="S1167" s="412" t="str">
        <f t="shared" si="299"/>
        <v/>
      </c>
      <c r="T1167" s="427"/>
      <c r="U1167" s="429"/>
      <c r="W1167" s="6">
        <f>VLOOKUP(A1167,'[3]Cartilha Global'!$A:$A,1,FALSE)</f>
        <v>99254</v>
      </c>
    </row>
    <row r="1168" spans="1:23" ht="23.25" hidden="1" thickBot="1" x14ac:dyDescent="0.25">
      <c r="A1168" s="522">
        <v>99261</v>
      </c>
      <c r="B1168" s="512" t="s">
        <v>3144</v>
      </c>
      <c r="C1168" s="513" t="s">
        <v>5588</v>
      </c>
      <c r="D1168" s="498" t="s">
        <v>6927</v>
      </c>
      <c r="E1168" s="499">
        <v>1378.08</v>
      </c>
      <c r="F1168" s="500">
        <f t="shared" si="309"/>
        <v>1706.61</v>
      </c>
      <c r="G1168" s="527"/>
      <c r="H1168" s="518"/>
      <c r="I1168" s="517">
        <f t="shared" si="301"/>
        <v>0</v>
      </c>
      <c r="J1168" s="517">
        <f t="shared" si="302"/>
        <v>0</v>
      </c>
      <c r="K1168" s="504"/>
      <c r="L1168" s="518">
        <f t="shared" si="307"/>
        <v>0</v>
      </c>
      <c r="M1168" s="518">
        <f t="shared" si="307"/>
        <v>0</v>
      </c>
      <c r="N1168" s="519">
        <f t="shared" si="304"/>
        <v>0</v>
      </c>
      <c r="O1168" s="519">
        <f t="shared" si="305"/>
        <v>0</v>
      </c>
      <c r="P1168" s="506"/>
      <c r="Q1168" s="494"/>
      <c r="R1168" s="412" t="str">
        <f t="shared" si="308"/>
        <v/>
      </c>
      <c r="S1168" s="412" t="str">
        <f t="shared" si="299"/>
        <v/>
      </c>
      <c r="T1168" s="427"/>
      <c r="U1168" s="429"/>
      <c r="W1168" s="6">
        <f>VLOOKUP(A1168,'[3]Cartilha Global'!$A:$A,1,FALSE)</f>
        <v>99261</v>
      </c>
    </row>
    <row r="1169" spans="1:23" ht="23.25" hidden="1" thickBot="1" x14ac:dyDescent="0.25">
      <c r="A1169" s="522">
        <v>99263</v>
      </c>
      <c r="B1169" s="512" t="s">
        <v>3144</v>
      </c>
      <c r="C1169" s="513" t="s">
        <v>5589</v>
      </c>
      <c r="D1169" s="498" t="s">
        <v>6927</v>
      </c>
      <c r="E1169" s="499">
        <v>2049.83</v>
      </c>
      <c r="F1169" s="500">
        <f t="shared" si="309"/>
        <v>2538.5100000000002</v>
      </c>
      <c r="G1169" s="527"/>
      <c r="H1169" s="518"/>
      <c r="I1169" s="517">
        <f t="shared" si="301"/>
        <v>0</v>
      </c>
      <c r="J1169" s="517">
        <f t="shared" si="302"/>
        <v>0</v>
      </c>
      <c r="K1169" s="504"/>
      <c r="L1169" s="518">
        <f t="shared" si="307"/>
        <v>0</v>
      </c>
      <c r="M1169" s="518">
        <f t="shared" si="307"/>
        <v>0</v>
      </c>
      <c r="N1169" s="519">
        <f t="shared" si="304"/>
        <v>0</v>
      </c>
      <c r="O1169" s="519">
        <f t="shared" si="305"/>
        <v>0</v>
      </c>
      <c r="P1169" s="506"/>
      <c r="Q1169" s="494"/>
      <c r="R1169" s="412" t="str">
        <f t="shared" si="308"/>
        <v/>
      </c>
      <c r="S1169" s="412" t="str">
        <f t="shared" si="299"/>
        <v/>
      </c>
      <c r="T1169" s="427"/>
      <c r="U1169" s="429"/>
      <c r="W1169" s="6">
        <f>VLOOKUP(A1169,'[3]Cartilha Global'!$A:$A,1,FALSE)</f>
        <v>99263</v>
      </c>
    </row>
    <row r="1170" spans="1:23" ht="23.25" hidden="1" thickBot="1" x14ac:dyDescent="0.25">
      <c r="A1170" s="522">
        <v>99266</v>
      </c>
      <c r="B1170" s="512" t="s">
        <v>3144</v>
      </c>
      <c r="C1170" s="513" t="s">
        <v>5590</v>
      </c>
      <c r="D1170" s="498" t="s">
        <v>6927</v>
      </c>
      <c r="E1170" s="499">
        <v>1602.01</v>
      </c>
      <c r="F1170" s="500">
        <f t="shared" si="309"/>
        <v>1983.93</v>
      </c>
      <c r="G1170" s="527"/>
      <c r="H1170" s="518"/>
      <c r="I1170" s="517">
        <f t="shared" si="301"/>
        <v>0</v>
      </c>
      <c r="J1170" s="517">
        <f t="shared" si="302"/>
        <v>0</v>
      </c>
      <c r="K1170" s="504"/>
      <c r="L1170" s="518">
        <f t="shared" si="307"/>
        <v>0</v>
      </c>
      <c r="M1170" s="518">
        <f t="shared" si="307"/>
        <v>0</v>
      </c>
      <c r="N1170" s="519">
        <f t="shared" si="304"/>
        <v>0</v>
      </c>
      <c r="O1170" s="519">
        <f t="shared" si="305"/>
        <v>0</v>
      </c>
      <c r="P1170" s="506"/>
      <c r="Q1170" s="494"/>
      <c r="R1170" s="412" t="str">
        <f t="shared" si="308"/>
        <v/>
      </c>
      <c r="S1170" s="412" t="str">
        <f t="shared" si="299"/>
        <v/>
      </c>
      <c r="T1170" s="427"/>
      <c r="U1170" s="429"/>
      <c r="W1170" s="6">
        <f>VLOOKUP(A1170,'[3]Cartilha Global'!$A:$A,1,FALSE)</f>
        <v>99266</v>
      </c>
    </row>
    <row r="1171" spans="1:23" ht="23.25" hidden="1" thickBot="1" x14ac:dyDescent="0.25">
      <c r="A1171" s="522">
        <v>99269</v>
      </c>
      <c r="B1171" s="512" t="s">
        <v>3144</v>
      </c>
      <c r="C1171" s="513" t="s">
        <v>5591</v>
      </c>
      <c r="D1171" s="498" t="s">
        <v>6927</v>
      </c>
      <c r="E1171" s="499">
        <v>1825.88</v>
      </c>
      <c r="F1171" s="500">
        <f t="shared" si="309"/>
        <v>2261.17</v>
      </c>
      <c r="G1171" s="527"/>
      <c r="H1171" s="518"/>
      <c r="I1171" s="517">
        <f t="shared" si="301"/>
        <v>0</v>
      </c>
      <c r="J1171" s="517">
        <f t="shared" si="302"/>
        <v>0</v>
      </c>
      <c r="K1171" s="504"/>
      <c r="L1171" s="518">
        <f t="shared" si="307"/>
        <v>0</v>
      </c>
      <c r="M1171" s="518">
        <f t="shared" si="307"/>
        <v>0</v>
      </c>
      <c r="N1171" s="519">
        <f t="shared" si="304"/>
        <v>0</v>
      </c>
      <c r="O1171" s="519">
        <f t="shared" si="305"/>
        <v>0</v>
      </c>
      <c r="P1171" s="506"/>
      <c r="Q1171" s="494"/>
      <c r="R1171" s="412" t="str">
        <f t="shared" si="308"/>
        <v/>
      </c>
      <c r="S1171" s="412" t="str">
        <f t="shared" si="299"/>
        <v/>
      </c>
      <c r="T1171" s="427"/>
      <c r="U1171" s="429"/>
      <c r="W1171" s="6">
        <f>VLOOKUP(A1171,'[3]Cartilha Global'!$A:$A,1,FALSE)</f>
        <v>99269</v>
      </c>
    </row>
    <row r="1172" spans="1:23" ht="23.25" hidden="1" thickBot="1" x14ac:dyDescent="0.25">
      <c r="A1172" s="522">
        <v>99276</v>
      </c>
      <c r="B1172" s="512" t="s">
        <v>3144</v>
      </c>
      <c r="C1172" s="513" t="s">
        <v>5592</v>
      </c>
      <c r="D1172" s="498" t="s">
        <v>6927</v>
      </c>
      <c r="E1172" s="499">
        <v>2273.7399999999998</v>
      </c>
      <c r="F1172" s="500">
        <f t="shared" si="309"/>
        <v>2815.8</v>
      </c>
      <c r="G1172" s="527"/>
      <c r="H1172" s="518"/>
      <c r="I1172" s="517">
        <f t="shared" si="301"/>
        <v>0</v>
      </c>
      <c r="J1172" s="517">
        <f t="shared" si="302"/>
        <v>0</v>
      </c>
      <c r="K1172" s="504"/>
      <c r="L1172" s="518">
        <f t="shared" si="307"/>
        <v>0</v>
      </c>
      <c r="M1172" s="518">
        <f t="shared" si="307"/>
        <v>0</v>
      </c>
      <c r="N1172" s="519">
        <f t="shared" si="304"/>
        <v>0</v>
      </c>
      <c r="O1172" s="519">
        <f t="shared" si="305"/>
        <v>0</v>
      </c>
      <c r="P1172" s="506"/>
      <c r="Q1172" s="494"/>
      <c r="R1172" s="412" t="str">
        <f t="shared" si="308"/>
        <v/>
      </c>
      <c r="S1172" s="412" t="str">
        <f t="shared" si="299"/>
        <v/>
      </c>
      <c r="T1172" s="427"/>
      <c r="U1172" s="429"/>
      <c r="W1172" s="6">
        <f>VLOOKUP(A1172,'[3]Cartilha Global'!$A:$A,1,FALSE)</f>
        <v>99276</v>
      </c>
    </row>
    <row r="1173" spans="1:23" ht="23.25" hidden="1" thickBot="1" x14ac:dyDescent="0.25">
      <c r="A1173" s="522">
        <v>99277</v>
      </c>
      <c r="B1173" s="512" t="s">
        <v>3144</v>
      </c>
      <c r="C1173" s="513" t="s">
        <v>5593</v>
      </c>
      <c r="D1173" s="498" t="s">
        <v>6927</v>
      </c>
      <c r="E1173" s="499">
        <v>2049.83</v>
      </c>
      <c r="F1173" s="500">
        <f t="shared" si="309"/>
        <v>2538.5100000000002</v>
      </c>
      <c r="G1173" s="527"/>
      <c r="H1173" s="518"/>
      <c r="I1173" s="517">
        <f t="shared" si="301"/>
        <v>0</v>
      </c>
      <c r="J1173" s="517">
        <f t="shared" si="302"/>
        <v>0</v>
      </c>
      <c r="K1173" s="504"/>
      <c r="L1173" s="518">
        <f t="shared" si="307"/>
        <v>0</v>
      </c>
      <c r="M1173" s="518">
        <f t="shared" si="307"/>
        <v>0</v>
      </c>
      <c r="N1173" s="519">
        <f t="shared" si="304"/>
        <v>0</v>
      </c>
      <c r="O1173" s="519">
        <f t="shared" si="305"/>
        <v>0</v>
      </c>
      <c r="P1173" s="506"/>
      <c r="Q1173" s="494"/>
      <c r="R1173" s="412" t="str">
        <f t="shared" si="308"/>
        <v/>
      </c>
      <c r="S1173" s="412" t="str">
        <f t="shared" si="299"/>
        <v/>
      </c>
      <c r="T1173" s="427"/>
      <c r="U1173" s="429"/>
      <c r="W1173" s="6">
        <f>VLOOKUP(A1173,'[3]Cartilha Global'!$A:$A,1,FALSE)</f>
        <v>99277</v>
      </c>
    </row>
    <row r="1174" spans="1:23" ht="23.25" hidden="1" thickBot="1" x14ac:dyDescent="0.25">
      <c r="A1174" s="522">
        <v>99278</v>
      </c>
      <c r="B1174" s="512" t="s">
        <v>3144</v>
      </c>
      <c r="C1174" s="513" t="s">
        <v>5594</v>
      </c>
      <c r="D1174" s="498" t="s">
        <v>6927</v>
      </c>
      <c r="E1174" s="499">
        <v>252.77</v>
      </c>
      <c r="F1174" s="500">
        <f t="shared" si="309"/>
        <v>313.02999999999997</v>
      </c>
      <c r="G1174" s="527"/>
      <c r="H1174" s="518"/>
      <c r="I1174" s="517">
        <f t="shared" si="301"/>
        <v>0</v>
      </c>
      <c r="J1174" s="517">
        <f t="shared" si="302"/>
        <v>0</v>
      </c>
      <c r="K1174" s="504"/>
      <c r="L1174" s="518">
        <f t="shared" si="307"/>
        <v>0</v>
      </c>
      <c r="M1174" s="518">
        <f t="shared" si="307"/>
        <v>0</v>
      </c>
      <c r="N1174" s="519">
        <f t="shared" si="304"/>
        <v>0</v>
      </c>
      <c r="O1174" s="519">
        <f t="shared" si="305"/>
        <v>0</v>
      </c>
      <c r="P1174" s="506"/>
      <c r="Q1174" s="494"/>
      <c r="R1174" s="412" t="str">
        <f t="shared" si="308"/>
        <v/>
      </c>
      <c r="S1174" s="412" t="str">
        <f t="shared" ref="S1174:S1237" si="310">IF(Q1174="X","x",IF(Q1174="xx","x",IF(OR(J1174&gt;0,O1174&gt;0),"x","")))</f>
        <v/>
      </c>
      <c r="T1174" s="427"/>
      <c r="U1174" s="429"/>
      <c r="W1174" s="6">
        <f>VLOOKUP(A1174,'[3]Cartilha Global'!$A:$A,1,FALSE)</f>
        <v>99278</v>
      </c>
    </row>
    <row r="1175" spans="1:23" ht="23.25" hidden="1" thickBot="1" x14ac:dyDescent="0.25">
      <c r="A1175" s="522">
        <v>99281</v>
      </c>
      <c r="B1175" s="512" t="s">
        <v>3144</v>
      </c>
      <c r="C1175" s="513" t="s">
        <v>5595</v>
      </c>
      <c r="D1175" s="498" t="s">
        <v>6927</v>
      </c>
      <c r="E1175" s="499">
        <v>2273.7399999999998</v>
      </c>
      <c r="F1175" s="500">
        <f t="shared" si="309"/>
        <v>2815.8</v>
      </c>
      <c r="G1175" s="527"/>
      <c r="H1175" s="518"/>
      <c r="I1175" s="517">
        <f t="shared" si="301"/>
        <v>0</v>
      </c>
      <c r="J1175" s="517">
        <f t="shared" si="302"/>
        <v>0</v>
      </c>
      <c r="K1175" s="504"/>
      <c r="L1175" s="518">
        <f t="shared" si="307"/>
        <v>0</v>
      </c>
      <c r="M1175" s="518">
        <f t="shared" si="307"/>
        <v>0</v>
      </c>
      <c r="N1175" s="519">
        <f t="shared" si="304"/>
        <v>0</v>
      </c>
      <c r="O1175" s="519">
        <f t="shared" si="305"/>
        <v>0</v>
      </c>
      <c r="P1175" s="506"/>
      <c r="Q1175" s="494"/>
      <c r="R1175" s="412" t="str">
        <f t="shared" si="308"/>
        <v/>
      </c>
      <c r="S1175" s="412" t="str">
        <f t="shared" si="310"/>
        <v/>
      </c>
      <c r="T1175" s="427"/>
      <c r="U1175" s="429"/>
      <c r="W1175" s="6">
        <f>VLOOKUP(A1175,'[3]Cartilha Global'!$A:$A,1,FALSE)</f>
        <v>99281</v>
      </c>
    </row>
    <row r="1176" spans="1:23" ht="23.25" hidden="1" thickBot="1" x14ac:dyDescent="0.25">
      <c r="A1176" s="522">
        <v>99282</v>
      </c>
      <c r="B1176" s="512" t="s">
        <v>3144</v>
      </c>
      <c r="C1176" s="513" t="s">
        <v>5596</v>
      </c>
      <c r="D1176" s="498" t="s">
        <v>6927</v>
      </c>
      <c r="E1176" s="499">
        <v>2520.94</v>
      </c>
      <c r="F1176" s="500">
        <f t="shared" si="309"/>
        <v>3121.93</v>
      </c>
      <c r="G1176" s="527"/>
      <c r="H1176" s="518"/>
      <c r="I1176" s="517">
        <f t="shared" si="301"/>
        <v>0</v>
      </c>
      <c r="J1176" s="517">
        <f t="shared" si="302"/>
        <v>0</v>
      </c>
      <c r="K1176" s="504"/>
      <c r="L1176" s="518">
        <f t="shared" si="307"/>
        <v>0</v>
      </c>
      <c r="M1176" s="518">
        <f t="shared" si="307"/>
        <v>0</v>
      </c>
      <c r="N1176" s="519">
        <f t="shared" si="304"/>
        <v>0</v>
      </c>
      <c r="O1176" s="519">
        <f t="shared" si="305"/>
        <v>0</v>
      </c>
      <c r="P1176" s="506"/>
      <c r="Q1176" s="494"/>
      <c r="R1176" s="412" t="str">
        <f t="shared" si="308"/>
        <v/>
      </c>
      <c r="S1176" s="412" t="str">
        <f t="shared" si="310"/>
        <v/>
      </c>
      <c r="T1176" s="427"/>
      <c r="U1176" s="429"/>
      <c r="W1176" s="6">
        <f>VLOOKUP(A1176,'[3]Cartilha Global'!$A:$A,1,FALSE)</f>
        <v>99282</v>
      </c>
    </row>
    <row r="1177" spans="1:23" ht="23.25" hidden="1" thickBot="1" x14ac:dyDescent="0.25">
      <c r="A1177" s="522">
        <v>99283</v>
      </c>
      <c r="B1177" s="512" t="s">
        <v>3144</v>
      </c>
      <c r="C1177" s="513" t="s">
        <v>5597</v>
      </c>
      <c r="D1177" s="498" t="s">
        <v>6927</v>
      </c>
      <c r="E1177" s="499">
        <v>1130.8599999999999</v>
      </c>
      <c r="F1177" s="500">
        <f t="shared" si="309"/>
        <v>1400.46</v>
      </c>
      <c r="G1177" s="527"/>
      <c r="H1177" s="518"/>
      <c r="I1177" s="517">
        <f t="shared" si="301"/>
        <v>0</v>
      </c>
      <c r="J1177" s="517">
        <f t="shared" si="302"/>
        <v>0</v>
      </c>
      <c r="K1177" s="504"/>
      <c r="L1177" s="518">
        <f t="shared" si="307"/>
        <v>0</v>
      </c>
      <c r="M1177" s="518">
        <f t="shared" si="307"/>
        <v>0</v>
      </c>
      <c r="N1177" s="519">
        <f t="shared" si="304"/>
        <v>0</v>
      </c>
      <c r="O1177" s="519">
        <f t="shared" si="305"/>
        <v>0</v>
      </c>
      <c r="P1177" s="506"/>
      <c r="Q1177" s="494"/>
      <c r="R1177" s="412" t="str">
        <f t="shared" si="308"/>
        <v/>
      </c>
      <c r="S1177" s="412" t="str">
        <f t="shared" si="310"/>
        <v/>
      </c>
      <c r="T1177" s="427"/>
      <c r="U1177" s="429"/>
      <c r="W1177" s="6">
        <f>VLOOKUP(A1177,'[3]Cartilha Global'!$A:$A,1,FALSE)</f>
        <v>99283</v>
      </c>
    </row>
    <row r="1178" spans="1:23" ht="23.25" hidden="1" thickBot="1" x14ac:dyDescent="0.25">
      <c r="A1178" s="522">
        <v>99288</v>
      </c>
      <c r="B1178" s="512" t="s">
        <v>3144</v>
      </c>
      <c r="C1178" s="513" t="s">
        <v>5598</v>
      </c>
      <c r="D1178" s="498" t="s">
        <v>6927</v>
      </c>
      <c r="E1178" s="499">
        <v>330.38</v>
      </c>
      <c r="F1178" s="500">
        <f t="shared" si="309"/>
        <v>409.14</v>
      </c>
      <c r="G1178" s="527"/>
      <c r="H1178" s="518"/>
      <c r="I1178" s="517">
        <f t="shared" ref="I1178:I1200" si="311">IF(ISBLANK(E1178),0,ROUND(F1178*G1178,2))</f>
        <v>0</v>
      </c>
      <c r="J1178" s="517">
        <f t="shared" ref="J1178:J1200" si="312">IF(ISBLANK(G1178),0,ROUND(G1178*H1178,2))</f>
        <v>0</v>
      </c>
      <c r="K1178" s="504"/>
      <c r="L1178" s="518">
        <f t="shared" ref="L1178:M1200" si="313">G1178</f>
        <v>0</v>
      </c>
      <c r="M1178" s="518">
        <f t="shared" si="313"/>
        <v>0</v>
      </c>
      <c r="N1178" s="519">
        <f t="shared" ref="N1178:N1200" si="314">IF(ISBLANK(E1178),0,ROUND(F1178*L1178,2))</f>
        <v>0</v>
      </c>
      <c r="O1178" s="519">
        <f t="shared" ref="O1178:O1200" si="315">IF(ISBLANK(L1178),0,ROUND(L1178*M1178,2))</f>
        <v>0</v>
      </c>
      <c r="P1178" s="506"/>
      <c r="Q1178" s="494"/>
      <c r="R1178" s="412" t="str">
        <f t="shared" si="308"/>
        <v/>
      </c>
      <c r="S1178" s="412" t="str">
        <f t="shared" si="310"/>
        <v/>
      </c>
      <c r="T1178" s="427"/>
      <c r="U1178" s="429"/>
      <c r="W1178" s="6">
        <f>VLOOKUP(A1178,'[3]Cartilha Global'!$A:$A,1,FALSE)</f>
        <v>99288</v>
      </c>
    </row>
    <row r="1179" spans="1:23" ht="23.25" hidden="1" thickBot="1" x14ac:dyDescent="0.25">
      <c r="A1179" s="522">
        <v>99289</v>
      </c>
      <c r="B1179" s="512" t="s">
        <v>3144</v>
      </c>
      <c r="C1179" s="513" t="s">
        <v>5599</v>
      </c>
      <c r="D1179" s="498" t="s">
        <v>6927</v>
      </c>
      <c r="E1179" s="499">
        <v>2497.64</v>
      </c>
      <c r="F1179" s="500">
        <f t="shared" si="309"/>
        <v>3093.08</v>
      </c>
      <c r="G1179" s="527"/>
      <c r="H1179" s="518"/>
      <c r="I1179" s="517">
        <f t="shared" si="311"/>
        <v>0</v>
      </c>
      <c r="J1179" s="517">
        <f t="shared" si="312"/>
        <v>0</v>
      </c>
      <c r="K1179" s="504"/>
      <c r="L1179" s="518">
        <f t="shared" si="313"/>
        <v>0</v>
      </c>
      <c r="M1179" s="518">
        <f t="shared" si="313"/>
        <v>0</v>
      </c>
      <c r="N1179" s="519">
        <f t="shared" si="314"/>
        <v>0</v>
      </c>
      <c r="O1179" s="519">
        <f t="shared" si="315"/>
        <v>0</v>
      </c>
      <c r="P1179" s="506"/>
      <c r="Q1179" s="494"/>
      <c r="R1179" s="412" t="str">
        <f t="shared" si="308"/>
        <v/>
      </c>
      <c r="S1179" s="412" t="str">
        <f t="shared" si="310"/>
        <v/>
      </c>
      <c r="T1179" s="427"/>
      <c r="U1179" s="429"/>
      <c r="W1179" s="6">
        <f>VLOOKUP(A1179,'[3]Cartilha Global'!$A:$A,1,FALSE)</f>
        <v>99289</v>
      </c>
    </row>
    <row r="1180" spans="1:23" ht="23.25" hidden="1" thickBot="1" x14ac:dyDescent="0.25">
      <c r="A1180" s="522">
        <v>99291</v>
      </c>
      <c r="B1180" s="512" t="s">
        <v>3144</v>
      </c>
      <c r="C1180" s="513" t="s">
        <v>5600</v>
      </c>
      <c r="D1180" s="498" t="s">
        <v>6927</v>
      </c>
      <c r="E1180" s="499">
        <v>2497.64</v>
      </c>
      <c r="F1180" s="500">
        <f t="shared" si="309"/>
        <v>3093.08</v>
      </c>
      <c r="G1180" s="527"/>
      <c r="H1180" s="518"/>
      <c r="I1180" s="517">
        <f t="shared" si="311"/>
        <v>0</v>
      </c>
      <c r="J1180" s="517">
        <f t="shared" si="312"/>
        <v>0</v>
      </c>
      <c r="K1180" s="504"/>
      <c r="L1180" s="518">
        <f t="shared" si="313"/>
        <v>0</v>
      </c>
      <c r="M1180" s="518">
        <f t="shared" si="313"/>
        <v>0</v>
      </c>
      <c r="N1180" s="519">
        <f t="shared" si="314"/>
        <v>0</v>
      </c>
      <c r="O1180" s="519">
        <f t="shared" si="315"/>
        <v>0</v>
      </c>
      <c r="P1180" s="506"/>
      <c r="Q1180" s="494"/>
      <c r="R1180" s="412" t="str">
        <f t="shared" si="308"/>
        <v/>
      </c>
      <c r="S1180" s="412" t="str">
        <f t="shared" si="310"/>
        <v/>
      </c>
      <c r="T1180" s="427"/>
      <c r="U1180" s="429"/>
      <c r="W1180" s="6">
        <f>VLOOKUP(A1180,'[3]Cartilha Global'!$A:$A,1,FALSE)</f>
        <v>99291</v>
      </c>
    </row>
    <row r="1181" spans="1:23" ht="23.25" hidden="1" thickBot="1" x14ac:dyDescent="0.25">
      <c r="A1181" s="522">
        <v>99293</v>
      </c>
      <c r="B1181" s="512" t="s">
        <v>3144</v>
      </c>
      <c r="C1181" s="513" t="s">
        <v>5601</v>
      </c>
      <c r="D1181" s="498" t="s">
        <v>6927</v>
      </c>
      <c r="E1181" s="499">
        <v>1372.23</v>
      </c>
      <c r="F1181" s="500">
        <f t="shared" si="309"/>
        <v>1699.37</v>
      </c>
      <c r="G1181" s="527"/>
      <c r="H1181" s="518"/>
      <c r="I1181" s="517">
        <f t="shared" si="311"/>
        <v>0</v>
      </c>
      <c r="J1181" s="517">
        <f t="shared" si="312"/>
        <v>0</v>
      </c>
      <c r="K1181" s="504"/>
      <c r="L1181" s="518">
        <f t="shared" si="313"/>
        <v>0</v>
      </c>
      <c r="M1181" s="518">
        <f t="shared" si="313"/>
        <v>0</v>
      </c>
      <c r="N1181" s="519">
        <f t="shared" si="314"/>
        <v>0</v>
      </c>
      <c r="O1181" s="519">
        <f t="shared" si="315"/>
        <v>0</v>
      </c>
      <c r="P1181" s="506"/>
      <c r="Q1181" s="494"/>
      <c r="R1181" s="412" t="str">
        <f t="shared" si="308"/>
        <v/>
      </c>
      <c r="S1181" s="412" t="str">
        <f t="shared" si="310"/>
        <v/>
      </c>
      <c r="T1181" s="427"/>
      <c r="U1181" s="429"/>
      <c r="W1181" s="6">
        <f>VLOOKUP(A1181,'[3]Cartilha Global'!$A:$A,1,FALSE)</f>
        <v>99293</v>
      </c>
    </row>
    <row r="1182" spans="1:23" ht="23.25" hidden="1" thickBot="1" x14ac:dyDescent="0.25">
      <c r="A1182" s="522">
        <v>99296</v>
      </c>
      <c r="B1182" s="512" t="s">
        <v>3144</v>
      </c>
      <c r="C1182" s="513" t="s">
        <v>5602</v>
      </c>
      <c r="D1182" s="498" t="s">
        <v>6927</v>
      </c>
      <c r="E1182" s="499">
        <v>2744.8</v>
      </c>
      <c r="F1182" s="500">
        <f t="shared" si="309"/>
        <v>3399.16</v>
      </c>
      <c r="G1182" s="527"/>
      <c r="H1182" s="518"/>
      <c r="I1182" s="517">
        <f t="shared" si="311"/>
        <v>0</v>
      </c>
      <c r="J1182" s="517">
        <f t="shared" si="312"/>
        <v>0</v>
      </c>
      <c r="K1182" s="504"/>
      <c r="L1182" s="518">
        <f t="shared" si="313"/>
        <v>0</v>
      </c>
      <c r="M1182" s="518">
        <f t="shared" si="313"/>
        <v>0</v>
      </c>
      <c r="N1182" s="519">
        <f t="shared" si="314"/>
        <v>0</v>
      </c>
      <c r="O1182" s="519">
        <f t="shared" si="315"/>
        <v>0</v>
      </c>
      <c r="P1182" s="506"/>
      <c r="Q1182" s="494"/>
      <c r="R1182" s="412" t="str">
        <f t="shared" si="308"/>
        <v/>
      </c>
      <c r="S1182" s="412" t="str">
        <f t="shared" si="310"/>
        <v/>
      </c>
      <c r="T1182" s="427"/>
      <c r="U1182" s="429"/>
      <c r="W1182" s="6">
        <f>VLOOKUP(A1182,'[3]Cartilha Global'!$A:$A,1,FALSE)</f>
        <v>99296</v>
      </c>
    </row>
    <row r="1183" spans="1:23" ht="23.25" hidden="1" thickBot="1" x14ac:dyDescent="0.25">
      <c r="A1183" s="522">
        <v>99297</v>
      </c>
      <c r="B1183" s="512" t="s">
        <v>3144</v>
      </c>
      <c r="C1183" s="513" t="s">
        <v>5603</v>
      </c>
      <c r="D1183" s="498" t="s">
        <v>6927</v>
      </c>
      <c r="E1183" s="499">
        <v>2740.78</v>
      </c>
      <c r="F1183" s="500">
        <f t="shared" si="309"/>
        <v>3394.18</v>
      </c>
      <c r="G1183" s="527"/>
      <c r="H1183" s="518"/>
      <c r="I1183" s="517">
        <f t="shared" si="311"/>
        <v>0</v>
      </c>
      <c r="J1183" s="517">
        <f t="shared" si="312"/>
        <v>0</v>
      </c>
      <c r="K1183" s="504"/>
      <c r="L1183" s="518">
        <f t="shared" si="313"/>
        <v>0</v>
      </c>
      <c r="M1183" s="518">
        <f t="shared" si="313"/>
        <v>0</v>
      </c>
      <c r="N1183" s="519">
        <f t="shared" si="314"/>
        <v>0</v>
      </c>
      <c r="O1183" s="519">
        <f t="shared" si="315"/>
        <v>0</v>
      </c>
      <c r="P1183" s="506"/>
      <c r="Q1183" s="494"/>
      <c r="R1183" s="412" t="str">
        <f t="shared" si="308"/>
        <v/>
      </c>
      <c r="S1183" s="412" t="str">
        <f t="shared" si="310"/>
        <v/>
      </c>
      <c r="T1183" s="427"/>
      <c r="U1183" s="429"/>
      <c r="W1183" s="6">
        <f>VLOOKUP(A1183,'[3]Cartilha Global'!$A:$A,1,FALSE)</f>
        <v>99297</v>
      </c>
    </row>
    <row r="1184" spans="1:23" ht="23.25" hidden="1" thickBot="1" x14ac:dyDescent="0.25">
      <c r="A1184" s="522">
        <v>99299</v>
      </c>
      <c r="B1184" s="512" t="s">
        <v>3144</v>
      </c>
      <c r="C1184" s="513" t="s">
        <v>5604</v>
      </c>
      <c r="D1184" s="498" t="s">
        <v>6927</v>
      </c>
      <c r="E1184" s="499">
        <v>2968.67</v>
      </c>
      <c r="F1184" s="500">
        <f t="shared" si="309"/>
        <v>3676.4</v>
      </c>
      <c r="G1184" s="527"/>
      <c r="H1184" s="518"/>
      <c r="I1184" s="517">
        <f t="shared" si="311"/>
        <v>0</v>
      </c>
      <c r="J1184" s="517">
        <f t="shared" si="312"/>
        <v>0</v>
      </c>
      <c r="K1184" s="504"/>
      <c r="L1184" s="518">
        <f t="shared" si="313"/>
        <v>0</v>
      </c>
      <c r="M1184" s="518">
        <f t="shared" si="313"/>
        <v>0</v>
      </c>
      <c r="N1184" s="519">
        <f t="shared" si="314"/>
        <v>0</v>
      </c>
      <c r="O1184" s="519">
        <f t="shared" si="315"/>
        <v>0</v>
      </c>
      <c r="P1184" s="506"/>
      <c r="Q1184" s="494"/>
      <c r="R1184" s="412" t="str">
        <f t="shared" si="308"/>
        <v/>
      </c>
      <c r="S1184" s="412" t="str">
        <f t="shared" si="310"/>
        <v/>
      </c>
      <c r="T1184" s="427"/>
      <c r="U1184" s="429"/>
      <c r="W1184" s="6">
        <f>VLOOKUP(A1184,'[3]Cartilha Global'!$A:$A,1,FALSE)</f>
        <v>99299</v>
      </c>
    </row>
    <row r="1185" spans="1:23" ht="23.25" hidden="1" thickBot="1" x14ac:dyDescent="0.25">
      <c r="A1185" s="522">
        <v>99302</v>
      </c>
      <c r="B1185" s="512" t="s">
        <v>3144</v>
      </c>
      <c r="C1185" s="513" t="s">
        <v>5605</v>
      </c>
      <c r="D1185" s="498" t="s">
        <v>6927</v>
      </c>
      <c r="E1185" s="499">
        <v>3196.57</v>
      </c>
      <c r="F1185" s="500">
        <f t="shared" si="309"/>
        <v>3958.63</v>
      </c>
      <c r="G1185" s="527"/>
      <c r="H1185" s="518"/>
      <c r="I1185" s="517">
        <f t="shared" si="311"/>
        <v>0</v>
      </c>
      <c r="J1185" s="517">
        <f t="shared" si="312"/>
        <v>0</v>
      </c>
      <c r="K1185" s="504"/>
      <c r="L1185" s="518">
        <f t="shared" si="313"/>
        <v>0</v>
      </c>
      <c r="M1185" s="518">
        <f t="shared" si="313"/>
        <v>0</v>
      </c>
      <c r="N1185" s="519">
        <f t="shared" si="314"/>
        <v>0</v>
      </c>
      <c r="O1185" s="519">
        <f t="shared" si="315"/>
        <v>0</v>
      </c>
      <c r="P1185" s="506"/>
      <c r="Q1185" s="494"/>
      <c r="R1185" s="412" t="str">
        <f t="shared" si="308"/>
        <v/>
      </c>
      <c r="S1185" s="412" t="str">
        <f t="shared" si="310"/>
        <v/>
      </c>
      <c r="T1185" s="427"/>
      <c r="U1185" s="429"/>
      <c r="W1185" s="6">
        <f>VLOOKUP(A1185,'[3]Cartilha Global'!$A:$A,1,FALSE)</f>
        <v>99302</v>
      </c>
    </row>
    <row r="1186" spans="1:23" ht="23.25" hidden="1" thickBot="1" x14ac:dyDescent="0.25">
      <c r="A1186" s="522">
        <v>99304</v>
      </c>
      <c r="B1186" s="512" t="s">
        <v>3144</v>
      </c>
      <c r="C1186" s="513" t="s">
        <v>5606</v>
      </c>
      <c r="D1186" s="498" t="s">
        <v>6927</v>
      </c>
      <c r="E1186" s="499">
        <v>2972.69</v>
      </c>
      <c r="F1186" s="500">
        <f t="shared" si="309"/>
        <v>3681.38</v>
      </c>
      <c r="G1186" s="527"/>
      <c r="H1186" s="518"/>
      <c r="I1186" s="517">
        <f t="shared" si="311"/>
        <v>0</v>
      </c>
      <c r="J1186" s="517">
        <f t="shared" si="312"/>
        <v>0</v>
      </c>
      <c r="K1186" s="504"/>
      <c r="L1186" s="518">
        <f t="shared" si="313"/>
        <v>0</v>
      </c>
      <c r="M1186" s="518">
        <f t="shared" si="313"/>
        <v>0</v>
      </c>
      <c r="N1186" s="519">
        <f t="shared" si="314"/>
        <v>0</v>
      </c>
      <c r="O1186" s="519">
        <f t="shared" si="315"/>
        <v>0</v>
      </c>
      <c r="P1186" s="506"/>
      <c r="Q1186" s="494"/>
      <c r="R1186" s="412" t="str">
        <f t="shared" si="308"/>
        <v/>
      </c>
      <c r="S1186" s="412" t="str">
        <f t="shared" si="310"/>
        <v/>
      </c>
      <c r="T1186" s="427"/>
      <c r="U1186" s="429"/>
      <c r="W1186" s="6">
        <f>VLOOKUP(A1186,'[3]Cartilha Global'!$A:$A,1,FALSE)</f>
        <v>99304</v>
      </c>
    </row>
    <row r="1187" spans="1:23" ht="23.25" hidden="1" thickBot="1" x14ac:dyDescent="0.25">
      <c r="A1187" s="522">
        <v>99306</v>
      </c>
      <c r="B1187" s="512" t="s">
        <v>3144</v>
      </c>
      <c r="C1187" s="513" t="s">
        <v>5607</v>
      </c>
      <c r="D1187" s="498" t="s">
        <v>6927</v>
      </c>
      <c r="E1187" s="499">
        <v>3196.57</v>
      </c>
      <c r="F1187" s="500">
        <f t="shared" si="309"/>
        <v>3958.63</v>
      </c>
      <c r="G1187" s="527"/>
      <c r="H1187" s="518"/>
      <c r="I1187" s="517">
        <f t="shared" si="311"/>
        <v>0</v>
      </c>
      <c r="J1187" s="517">
        <f t="shared" si="312"/>
        <v>0</v>
      </c>
      <c r="K1187" s="504"/>
      <c r="L1187" s="518">
        <f t="shared" si="313"/>
        <v>0</v>
      </c>
      <c r="M1187" s="518">
        <f t="shared" si="313"/>
        <v>0</v>
      </c>
      <c r="N1187" s="519">
        <f t="shared" si="314"/>
        <v>0</v>
      </c>
      <c r="O1187" s="519">
        <f t="shared" si="315"/>
        <v>0</v>
      </c>
      <c r="P1187" s="506"/>
      <c r="Q1187" s="494"/>
      <c r="R1187" s="412" t="str">
        <f t="shared" si="308"/>
        <v/>
      </c>
      <c r="S1187" s="412" t="str">
        <f t="shared" si="310"/>
        <v/>
      </c>
      <c r="T1187" s="427"/>
      <c r="U1187" s="429"/>
      <c r="W1187" s="6">
        <f>VLOOKUP(A1187,'[3]Cartilha Global'!$A:$A,1,FALSE)</f>
        <v>99306</v>
      </c>
    </row>
    <row r="1188" spans="1:23" ht="23.25" hidden="1" thickBot="1" x14ac:dyDescent="0.25">
      <c r="A1188" s="522">
        <v>99307</v>
      </c>
      <c r="B1188" s="512" t="s">
        <v>3144</v>
      </c>
      <c r="C1188" s="513" t="s">
        <v>5608</v>
      </c>
      <c r="D1188" s="498" t="s">
        <v>6927</v>
      </c>
      <c r="E1188" s="499">
        <v>2069.1</v>
      </c>
      <c r="F1188" s="500">
        <f t="shared" si="309"/>
        <v>2562.37</v>
      </c>
      <c r="G1188" s="527"/>
      <c r="H1188" s="518"/>
      <c r="I1188" s="517">
        <f t="shared" si="311"/>
        <v>0</v>
      </c>
      <c r="J1188" s="517">
        <f t="shared" si="312"/>
        <v>0</v>
      </c>
      <c r="K1188" s="504"/>
      <c r="L1188" s="518">
        <f t="shared" si="313"/>
        <v>0</v>
      </c>
      <c r="M1188" s="518">
        <f t="shared" si="313"/>
        <v>0</v>
      </c>
      <c r="N1188" s="519">
        <f t="shared" si="314"/>
        <v>0</v>
      </c>
      <c r="O1188" s="519">
        <f t="shared" si="315"/>
        <v>0</v>
      </c>
      <c r="P1188" s="506"/>
      <c r="Q1188" s="494"/>
      <c r="R1188" s="412" t="str">
        <f t="shared" si="308"/>
        <v/>
      </c>
      <c r="S1188" s="412" t="str">
        <f t="shared" si="310"/>
        <v/>
      </c>
      <c r="T1188" s="427"/>
      <c r="U1188" s="429"/>
      <c r="W1188" s="6">
        <f>VLOOKUP(A1188,'[3]Cartilha Global'!$A:$A,1,FALSE)</f>
        <v>99307</v>
      </c>
    </row>
    <row r="1189" spans="1:23" ht="23.25" hidden="1" thickBot="1" x14ac:dyDescent="0.25">
      <c r="A1189" s="522">
        <v>99309</v>
      </c>
      <c r="B1189" s="512" t="s">
        <v>3144</v>
      </c>
      <c r="C1189" s="513" t="s">
        <v>5609</v>
      </c>
      <c r="D1189" s="498" t="s">
        <v>6927</v>
      </c>
      <c r="E1189" s="499">
        <v>3424.5</v>
      </c>
      <c r="F1189" s="500">
        <f t="shared" si="309"/>
        <v>4240.8999999999996</v>
      </c>
      <c r="G1189" s="527"/>
      <c r="H1189" s="518"/>
      <c r="I1189" s="517">
        <f t="shared" si="311"/>
        <v>0</v>
      </c>
      <c r="J1189" s="517">
        <f t="shared" si="312"/>
        <v>0</v>
      </c>
      <c r="K1189" s="504"/>
      <c r="L1189" s="518">
        <f t="shared" si="313"/>
        <v>0</v>
      </c>
      <c r="M1189" s="518">
        <f t="shared" si="313"/>
        <v>0</v>
      </c>
      <c r="N1189" s="519">
        <f t="shared" si="314"/>
        <v>0</v>
      </c>
      <c r="O1189" s="519">
        <f t="shared" si="315"/>
        <v>0</v>
      </c>
      <c r="P1189" s="506"/>
      <c r="Q1189" s="494"/>
      <c r="R1189" s="412" t="str">
        <f t="shared" si="308"/>
        <v/>
      </c>
      <c r="S1189" s="412" t="str">
        <f t="shared" si="310"/>
        <v/>
      </c>
      <c r="T1189" s="427"/>
      <c r="U1189" s="429"/>
      <c r="W1189" s="6">
        <f>VLOOKUP(A1189,'[3]Cartilha Global'!$A:$A,1,FALSE)</f>
        <v>99309</v>
      </c>
    </row>
    <row r="1190" spans="1:23" ht="23.25" hidden="1" thickBot="1" x14ac:dyDescent="0.25">
      <c r="A1190" s="522">
        <v>99311</v>
      </c>
      <c r="B1190" s="512" t="s">
        <v>3144</v>
      </c>
      <c r="C1190" s="513" t="s">
        <v>5610</v>
      </c>
      <c r="D1190" s="498" t="s">
        <v>6927</v>
      </c>
      <c r="E1190" s="499">
        <v>3424.5</v>
      </c>
      <c r="F1190" s="500">
        <f t="shared" si="309"/>
        <v>4240.8999999999996</v>
      </c>
      <c r="G1190" s="527"/>
      <c r="H1190" s="518"/>
      <c r="I1190" s="517">
        <f t="shared" si="311"/>
        <v>0</v>
      </c>
      <c r="J1190" s="517">
        <f t="shared" si="312"/>
        <v>0</v>
      </c>
      <c r="K1190" s="504"/>
      <c r="L1190" s="518">
        <f t="shared" si="313"/>
        <v>0</v>
      </c>
      <c r="M1190" s="518">
        <f t="shared" si="313"/>
        <v>0</v>
      </c>
      <c r="N1190" s="519">
        <f t="shared" si="314"/>
        <v>0</v>
      </c>
      <c r="O1190" s="519">
        <f t="shared" si="315"/>
        <v>0</v>
      </c>
      <c r="P1190" s="506"/>
      <c r="Q1190" s="494"/>
      <c r="R1190" s="412" t="str">
        <f t="shared" si="308"/>
        <v/>
      </c>
      <c r="S1190" s="412" t="str">
        <f t="shared" si="310"/>
        <v/>
      </c>
      <c r="T1190" s="427"/>
      <c r="U1190" s="429"/>
      <c r="W1190" s="6">
        <f>VLOOKUP(A1190,'[3]Cartilha Global'!$A:$A,1,FALSE)</f>
        <v>99311</v>
      </c>
    </row>
    <row r="1191" spans="1:23" ht="23.25" hidden="1" thickBot="1" x14ac:dyDescent="0.25">
      <c r="A1191" s="522">
        <v>99314</v>
      </c>
      <c r="B1191" s="512" t="s">
        <v>3144</v>
      </c>
      <c r="C1191" s="513" t="s">
        <v>5611</v>
      </c>
      <c r="D1191" s="498" t="s">
        <v>6927</v>
      </c>
      <c r="E1191" s="499">
        <v>3652.43</v>
      </c>
      <c r="F1191" s="500">
        <f t="shared" si="309"/>
        <v>4523.17</v>
      </c>
      <c r="G1191" s="527"/>
      <c r="H1191" s="518"/>
      <c r="I1191" s="517">
        <f t="shared" si="311"/>
        <v>0</v>
      </c>
      <c r="J1191" s="517">
        <f t="shared" si="312"/>
        <v>0</v>
      </c>
      <c r="K1191" s="504"/>
      <c r="L1191" s="518">
        <f t="shared" si="313"/>
        <v>0</v>
      </c>
      <c r="M1191" s="518">
        <f t="shared" si="313"/>
        <v>0</v>
      </c>
      <c r="N1191" s="519">
        <f t="shared" si="314"/>
        <v>0</v>
      </c>
      <c r="O1191" s="519">
        <f t="shared" si="315"/>
        <v>0</v>
      </c>
      <c r="P1191" s="506"/>
      <c r="Q1191" s="494"/>
      <c r="R1191" s="412" t="str">
        <f t="shared" si="308"/>
        <v/>
      </c>
      <c r="S1191" s="412" t="str">
        <f t="shared" si="310"/>
        <v/>
      </c>
      <c r="T1191" s="427"/>
      <c r="U1191" s="429"/>
      <c r="W1191" s="6">
        <f>VLOOKUP(A1191,'[3]Cartilha Global'!$A:$A,1,FALSE)</f>
        <v>99314</v>
      </c>
    </row>
    <row r="1192" spans="1:23" ht="23.25" hidden="1" thickBot="1" x14ac:dyDescent="0.25">
      <c r="A1192" s="522">
        <v>99317</v>
      </c>
      <c r="B1192" s="512" t="s">
        <v>3144</v>
      </c>
      <c r="C1192" s="513" t="s">
        <v>5612</v>
      </c>
      <c r="D1192" s="498" t="s">
        <v>6927</v>
      </c>
      <c r="E1192" s="499">
        <v>2292.9699999999998</v>
      </c>
      <c r="F1192" s="500">
        <f t="shared" si="309"/>
        <v>2839.61</v>
      </c>
      <c r="G1192" s="527"/>
      <c r="H1192" s="518"/>
      <c r="I1192" s="517">
        <f t="shared" si="311"/>
        <v>0</v>
      </c>
      <c r="J1192" s="517">
        <f t="shared" si="312"/>
        <v>0</v>
      </c>
      <c r="K1192" s="504"/>
      <c r="L1192" s="518">
        <f t="shared" si="313"/>
        <v>0</v>
      </c>
      <c r="M1192" s="518">
        <f t="shared" si="313"/>
        <v>0</v>
      </c>
      <c r="N1192" s="519">
        <f t="shared" si="314"/>
        <v>0</v>
      </c>
      <c r="O1192" s="519">
        <f t="shared" si="315"/>
        <v>0</v>
      </c>
      <c r="P1192" s="506"/>
      <c r="Q1192" s="494"/>
      <c r="R1192" s="412" t="str">
        <f t="shared" si="308"/>
        <v/>
      </c>
      <c r="S1192" s="412" t="str">
        <f t="shared" si="310"/>
        <v/>
      </c>
      <c r="T1192" s="427"/>
      <c r="U1192" s="429"/>
      <c r="W1192" s="6">
        <f>VLOOKUP(A1192,'[3]Cartilha Global'!$A:$A,1,FALSE)</f>
        <v>99317</v>
      </c>
    </row>
    <row r="1193" spans="1:23" ht="23.25" hidden="1" thickBot="1" x14ac:dyDescent="0.25">
      <c r="A1193" s="522">
        <v>99321</v>
      </c>
      <c r="B1193" s="512" t="s">
        <v>3144</v>
      </c>
      <c r="C1193" s="513" t="s">
        <v>5613</v>
      </c>
      <c r="D1193" s="498" t="s">
        <v>6927</v>
      </c>
      <c r="E1193" s="499">
        <v>2516.92</v>
      </c>
      <c r="F1193" s="500">
        <f t="shared" si="309"/>
        <v>3116.95</v>
      </c>
      <c r="G1193" s="527"/>
      <c r="H1193" s="518"/>
      <c r="I1193" s="517">
        <f t="shared" si="311"/>
        <v>0</v>
      </c>
      <c r="J1193" s="517">
        <f t="shared" si="312"/>
        <v>0</v>
      </c>
      <c r="K1193" s="504"/>
      <c r="L1193" s="518">
        <f t="shared" si="313"/>
        <v>0</v>
      </c>
      <c r="M1193" s="518">
        <f t="shared" si="313"/>
        <v>0</v>
      </c>
      <c r="N1193" s="519">
        <f t="shared" si="314"/>
        <v>0</v>
      </c>
      <c r="O1193" s="519">
        <f t="shared" si="315"/>
        <v>0</v>
      </c>
      <c r="P1193" s="506"/>
      <c r="Q1193" s="494"/>
      <c r="R1193" s="412" t="str">
        <f t="shared" si="308"/>
        <v/>
      </c>
      <c r="S1193" s="412" t="str">
        <f t="shared" si="310"/>
        <v/>
      </c>
      <c r="T1193" s="427"/>
      <c r="U1193" s="429"/>
      <c r="W1193" s="6">
        <f>VLOOKUP(A1193,'[3]Cartilha Global'!$A:$A,1,FALSE)</f>
        <v>99321</v>
      </c>
    </row>
    <row r="1194" spans="1:23" ht="23.25" hidden="1" thickBot="1" x14ac:dyDescent="0.25">
      <c r="A1194" s="522">
        <v>99323</v>
      </c>
      <c r="B1194" s="512" t="s">
        <v>3144</v>
      </c>
      <c r="C1194" s="513" t="s">
        <v>5614</v>
      </c>
      <c r="D1194" s="498" t="s">
        <v>6927</v>
      </c>
      <c r="E1194" s="499">
        <v>2740.78</v>
      </c>
      <c r="F1194" s="500">
        <f t="shared" si="309"/>
        <v>3394.18</v>
      </c>
      <c r="G1194" s="527"/>
      <c r="H1194" s="518"/>
      <c r="I1194" s="517">
        <f t="shared" si="311"/>
        <v>0</v>
      </c>
      <c r="J1194" s="517">
        <f t="shared" si="312"/>
        <v>0</v>
      </c>
      <c r="K1194" s="504"/>
      <c r="L1194" s="518">
        <f t="shared" si="313"/>
        <v>0</v>
      </c>
      <c r="M1194" s="518">
        <f t="shared" si="313"/>
        <v>0</v>
      </c>
      <c r="N1194" s="519">
        <f t="shared" si="314"/>
        <v>0</v>
      </c>
      <c r="O1194" s="519">
        <f t="shared" si="315"/>
        <v>0</v>
      </c>
      <c r="P1194" s="506"/>
      <c r="Q1194" s="494"/>
      <c r="R1194" s="412" t="str">
        <f t="shared" si="308"/>
        <v/>
      </c>
      <c r="S1194" s="412" t="str">
        <f t="shared" si="310"/>
        <v/>
      </c>
      <c r="T1194" s="427"/>
      <c r="U1194" s="429"/>
      <c r="W1194" s="6">
        <f>VLOOKUP(A1194,'[3]Cartilha Global'!$A:$A,1,FALSE)</f>
        <v>99323</v>
      </c>
    </row>
    <row r="1195" spans="1:23" ht="23.25" hidden="1" thickBot="1" x14ac:dyDescent="0.25">
      <c r="A1195" s="522">
        <v>99325</v>
      </c>
      <c r="B1195" s="512" t="s">
        <v>3144</v>
      </c>
      <c r="C1195" s="513" t="s">
        <v>5615</v>
      </c>
      <c r="D1195" s="498" t="s">
        <v>6927</v>
      </c>
      <c r="E1195" s="499">
        <v>2968.67</v>
      </c>
      <c r="F1195" s="500">
        <f t="shared" si="309"/>
        <v>3676.4</v>
      </c>
      <c r="G1195" s="527"/>
      <c r="H1195" s="518"/>
      <c r="I1195" s="517">
        <f t="shared" si="311"/>
        <v>0</v>
      </c>
      <c r="J1195" s="517">
        <f t="shared" si="312"/>
        <v>0</v>
      </c>
      <c r="K1195" s="504"/>
      <c r="L1195" s="518">
        <f t="shared" si="313"/>
        <v>0</v>
      </c>
      <c r="M1195" s="518">
        <f t="shared" si="313"/>
        <v>0</v>
      </c>
      <c r="N1195" s="519">
        <f t="shared" si="314"/>
        <v>0</v>
      </c>
      <c r="O1195" s="519">
        <f t="shared" si="315"/>
        <v>0</v>
      </c>
      <c r="P1195" s="506"/>
      <c r="Q1195" s="494"/>
      <c r="R1195" s="412" t="str">
        <f t="shared" si="308"/>
        <v/>
      </c>
      <c r="S1195" s="412" t="str">
        <f t="shared" si="310"/>
        <v/>
      </c>
      <c r="T1195" s="427"/>
      <c r="U1195" s="429"/>
      <c r="W1195" s="6">
        <f>VLOOKUP(A1195,'[3]Cartilha Global'!$A:$A,1,FALSE)</f>
        <v>99325</v>
      </c>
    </row>
    <row r="1196" spans="1:23" ht="23.25" hidden="1" thickBot="1" x14ac:dyDescent="0.25">
      <c r="A1196" s="522">
        <v>99327</v>
      </c>
      <c r="B1196" s="512" t="s">
        <v>3144</v>
      </c>
      <c r="C1196" s="513" t="s">
        <v>5616</v>
      </c>
      <c r="D1196" s="498" t="s">
        <v>6927</v>
      </c>
      <c r="E1196" s="499">
        <v>3841.04</v>
      </c>
      <c r="F1196" s="500">
        <f t="shared" si="309"/>
        <v>4756.74</v>
      </c>
      <c r="G1196" s="527"/>
      <c r="H1196" s="518"/>
      <c r="I1196" s="517">
        <f t="shared" si="311"/>
        <v>0</v>
      </c>
      <c r="J1196" s="517">
        <f t="shared" si="312"/>
        <v>0</v>
      </c>
      <c r="K1196" s="504"/>
      <c r="L1196" s="518">
        <f t="shared" si="313"/>
        <v>0</v>
      </c>
      <c r="M1196" s="518">
        <f t="shared" si="313"/>
        <v>0</v>
      </c>
      <c r="N1196" s="519">
        <f t="shared" si="314"/>
        <v>0</v>
      </c>
      <c r="O1196" s="519">
        <f t="shared" si="315"/>
        <v>0</v>
      </c>
      <c r="P1196" s="506"/>
      <c r="Q1196" s="494"/>
      <c r="R1196" s="412" t="str">
        <f t="shared" si="308"/>
        <v/>
      </c>
      <c r="S1196" s="412" t="str">
        <f t="shared" si="310"/>
        <v/>
      </c>
      <c r="T1196" s="427"/>
      <c r="U1196" s="429"/>
      <c r="W1196" s="6">
        <f>VLOOKUP(A1196,'[3]Cartilha Global'!$A:$A,1,FALSE)</f>
        <v>99327</v>
      </c>
    </row>
    <row r="1197" spans="1:23" ht="23.25" hidden="1" thickBot="1" x14ac:dyDescent="0.25">
      <c r="A1197" s="522">
        <v>98050</v>
      </c>
      <c r="B1197" s="512" t="s">
        <v>3144</v>
      </c>
      <c r="C1197" s="513" t="s">
        <v>5617</v>
      </c>
      <c r="D1197" s="498" t="s">
        <v>6927</v>
      </c>
      <c r="E1197" s="499">
        <v>182.11</v>
      </c>
      <c r="F1197" s="500">
        <f t="shared" si="309"/>
        <v>225.53</v>
      </c>
      <c r="G1197" s="527"/>
      <c r="H1197" s="518"/>
      <c r="I1197" s="517">
        <f t="shared" si="311"/>
        <v>0</v>
      </c>
      <c r="J1197" s="517">
        <f t="shared" si="312"/>
        <v>0</v>
      </c>
      <c r="K1197" s="504"/>
      <c r="L1197" s="518">
        <f t="shared" si="313"/>
        <v>0</v>
      </c>
      <c r="M1197" s="518">
        <f t="shared" si="313"/>
        <v>0</v>
      </c>
      <c r="N1197" s="519">
        <f t="shared" si="314"/>
        <v>0</v>
      </c>
      <c r="O1197" s="519">
        <f t="shared" si="315"/>
        <v>0</v>
      </c>
      <c r="P1197" s="506"/>
      <c r="Q1197" s="494"/>
      <c r="R1197" s="412" t="str">
        <f t="shared" si="308"/>
        <v/>
      </c>
      <c r="S1197" s="412" t="str">
        <f t="shared" si="310"/>
        <v/>
      </c>
      <c r="T1197" s="427"/>
      <c r="U1197" s="429"/>
      <c r="W1197" s="6">
        <f>VLOOKUP(A1197,'[3]Cartilha Global'!$A:$A,1,FALSE)</f>
        <v>98050</v>
      </c>
    </row>
    <row r="1198" spans="1:23" ht="23.25" hidden="1" thickBot="1" x14ac:dyDescent="0.25">
      <c r="A1198" s="522">
        <v>98051</v>
      </c>
      <c r="B1198" s="512" t="s">
        <v>3144</v>
      </c>
      <c r="C1198" s="513" t="s">
        <v>5618</v>
      </c>
      <c r="D1198" s="498" t="s">
        <v>6927</v>
      </c>
      <c r="E1198" s="499">
        <v>953.54</v>
      </c>
      <c r="F1198" s="500">
        <f t="shared" si="309"/>
        <v>1180.8599999999999</v>
      </c>
      <c r="G1198" s="527"/>
      <c r="H1198" s="518"/>
      <c r="I1198" s="517">
        <f t="shared" si="311"/>
        <v>0</v>
      </c>
      <c r="J1198" s="517">
        <f t="shared" si="312"/>
        <v>0</v>
      </c>
      <c r="K1198" s="504"/>
      <c r="L1198" s="518">
        <f t="shared" si="313"/>
        <v>0</v>
      </c>
      <c r="M1198" s="518">
        <f t="shared" si="313"/>
        <v>0</v>
      </c>
      <c r="N1198" s="519">
        <f t="shared" si="314"/>
        <v>0</v>
      </c>
      <c r="O1198" s="519">
        <f t="shared" si="315"/>
        <v>0</v>
      </c>
      <c r="P1198" s="506"/>
      <c r="Q1198" s="494"/>
      <c r="R1198" s="412" t="str">
        <f t="shared" si="308"/>
        <v/>
      </c>
      <c r="S1198" s="412" t="str">
        <f t="shared" si="310"/>
        <v/>
      </c>
      <c r="T1198" s="427"/>
      <c r="U1198" s="429"/>
      <c r="W1198" s="6">
        <f>VLOOKUP(A1198,'[3]Cartilha Global'!$A:$A,1,FALSE)</f>
        <v>98051</v>
      </c>
    </row>
    <row r="1199" spans="1:23" ht="23.25" hidden="1" thickBot="1" x14ac:dyDescent="0.25">
      <c r="A1199" s="522">
        <v>99318</v>
      </c>
      <c r="B1199" s="512" t="s">
        <v>3144</v>
      </c>
      <c r="C1199" s="513" t="s">
        <v>5619</v>
      </c>
      <c r="D1199" s="498" t="s">
        <v>6927</v>
      </c>
      <c r="E1199" s="499">
        <v>181.28</v>
      </c>
      <c r="F1199" s="500">
        <f t="shared" si="309"/>
        <v>224.5</v>
      </c>
      <c r="G1199" s="527"/>
      <c r="H1199" s="518"/>
      <c r="I1199" s="517">
        <f t="shared" si="311"/>
        <v>0</v>
      </c>
      <c r="J1199" s="517">
        <f t="shared" si="312"/>
        <v>0</v>
      </c>
      <c r="K1199" s="504"/>
      <c r="L1199" s="518">
        <f t="shared" si="313"/>
        <v>0</v>
      </c>
      <c r="M1199" s="518">
        <f t="shared" si="313"/>
        <v>0</v>
      </c>
      <c r="N1199" s="519">
        <f t="shared" si="314"/>
        <v>0</v>
      </c>
      <c r="O1199" s="519">
        <f t="shared" si="315"/>
        <v>0</v>
      </c>
      <c r="P1199" s="506"/>
      <c r="Q1199" s="494"/>
      <c r="R1199" s="412" t="str">
        <f t="shared" si="308"/>
        <v/>
      </c>
      <c r="S1199" s="412" t="str">
        <f t="shared" si="310"/>
        <v/>
      </c>
      <c r="T1199" s="427"/>
      <c r="U1199" s="429"/>
      <c r="W1199" s="6">
        <f>VLOOKUP(A1199,'[3]Cartilha Global'!$A:$A,1,FALSE)</f>
        <v>99318</v>
      </c>
    </row>
    <row r="1200" spans="1:23" ht="23.25" hidden="1" thickBot="1" x14ac:dyDescent="0.25">
      <c r="A1200" s="522">
        <v>99319</v>
      </c>
      <c r="B1200" s="512" t="s">
        <v>3144</v>
      </c>
      <c r="C1200" s="513" t="s">
        <v>5620</v>
      </c>
      <c r="D1200" s="498" t="s">
        <v>6927</v>
      </c>
      <c r="E1200" s="499">
        <v>898.76</v>
      </c>
      <c r="F1200" s="500">
        <f t="shared" si="309"/>
        <v>1113.02</v>
      </c>
      <c r="G1200" s="527"/>
      <c r="H1200" s="518"/>
      <c r="I1200" s="517">
        <f t="shared" si="311"/>
        <v>0</v>
      </c>
      <c r="J1200" s="517">
        <f t="shared" si="312"/>
        <v>0</v>
      </c>
      <c r="K1200" s="504"/>
      <c r="L1200" s="518">
        <f t="shared" si="313"/>
        <v>0</v>
      </c>
      <c r="M1200" s="518">
        <f t="shared" si="313"/>
        <v>0</v>
      </c>
      <c r="N1200" s="519">
        <f t="shared" si="314"/>
        <v>0</v>
      </c>
      <c r="O1200" s="519">
        <f t="shared" si="315"/>
        <v>0</v>
      </c>
      <c r="P1200" s="506"/>
      <c r="Q1200" s="494"/>
      <c r="R1200" s="412" t="str">
        <f t="shared" si="308"/>
        <v/>
      </c>
      <c r="S1200" s="412" t="str">
        <f t="shared" si="310"/>
        <v/>
      </c>
      <c r="T1200" s="427"/>
      <c r="U1200" s="429"/>
      <c r="W1200" s="6">
        <f>VLOOKUP(A1200,'[3]Cartilha Global'!$A:$A,1,FALSE)</f>
        <v>99319</v>
      </c>
    </row>
    <row r="1201" spans="1:23" ht="12" hidden="1" thickBot="1" x14ac:dyDescent="0.25">
      <c r="A1201" s="522" t="s">
        <v>264</v>
      </c>
      <c r="B1201" s="512"/>
      <c r="C1201" s="513" t="s">
        <v>2049</v>
      </c>
      <c r="D1201" s="562">
        <v>0</v>
      </c>
      <c r="E1201" s="499">
        <v>0</v>
      </c>
      <c r="F1201" s="510">
        <f t="shared" ref="F1201:F1229" si="316">IF(E1201=0,0,ROUND(E1201*(1+E$13)*(1-E$14),2))</f>
        <v>0</v>
      </c>
      <c r="G1201" s="556"/>
      <c r="H1201" s="556"/>
      <c r="I1201" s="557"/>
      <c r="J1201" s="558"/>
      <c r="K1201" s="504"/>
      <c r="L1201" s="556"/>
      <c r="M1201" s="556"/>
      <c r="N1201" s="557"/>
      <c r="O1201" s="558"/>
      <c r="P1201" s="506"/>
      <c r="Q1201" s="494" t="str">
        <f>IF(OR(SUM(J1203:J1256)&gt;0,SUM(O1203:O1256)&gt;0),"xx","")</f>
        <v/>
      </c>
      <c r="R1201" s="412" t="str">
        <f t="shared" si="308"/>
        <v/>
      </c>
      <c r="S1201" s="412" t="str">
        <f t="shared" si="310"/>
        <v/>
      </c>
      <c r="T1201" s="427"/>
      <c r="U1201" s="429"/>
      <c r="W1201" s="6" t="str">
        <f>VLOOKUP(A1201,'[3]Cartilha Global'!$A:$A,1,FALSE)</f>
        <v>2.5</v>
      </c>
    </row>
    <row r="1202" spans="1:23" ht="12" hidden="1" thickBot="1" x14ac:dyDescent="0.25">
      <c r="A1202" s="522" t="s">
        <v>5997</v>
      </c>
      <c r="B1202" s="512"/>
      <c r="C1202" s="513" t="s">
        <v>5998</v>
      </c>
      <c r="D1202" s="562">
        <v>0</v>
      </c>
      <c r="E1202" s="499">
        <v>0</v>
      </c>
      <c r="F1202" s="510">
        <f t="shared" si="316"/>
        <v>0</v>
      </c>
      <c r="G1202" s="556"/>
      <c r="H1202" s="556"/>
      <c r="I1202" s="557"/>
      <c r="J1202" s="558"/>
      <c r="K1202" s="504"/>
      <c r="L1202" s="556"/>
      <c r="M1202" s="556"/>
      <c r="N1202" s="557"/>
      <c r="O1202" s="558"/>
      <c r="P1202" s="506"/>
      <c r="Q1202" s="494" t="str">
        <f>IF(OR(SUM(J1202:J1202)&gt;0,SUM(O1202:O1202)&gt;0),"xx","")</f>
        <v/>
      </c>
      <c r="R1202" s="412" t="str">
        <f t="shared" si="308"/>
        <v/>
      </c>
      <c r="S1202" s="412" t="str">
        <f t="shared" si="310"/>
        <v/>
      </c>
      <c r="T1202" s="427"/>
      <c r="U1202" s="429"/>
      <c r="W1202" s="6" t="e">
        <f>VLOOKUP(A1202,'[3]Cartilha Global'!$A:$A,1,FALSE)</f>
        <v>#N/A</v>
      </c>
    </row>
    <row r="1203" spans="1:23" ht="12" hidden="1" thickBot="1" x14ac:dyDescent="0.25">
      <c r="A1203" s="522" t="s">
        <v>5999</v>
      </c>
      <c r="B1203" s="512"/>
      <c r="C1203" s="513" t="s">
        <v>6000</v>
      </c>
      <c r="D1203" s="562">
        <v>0</v>
      </c>
      <c r="E1203" s="499">
        <v>0</v>
      </c>
      <c r="F1203" s="510">
        <f t="shared" si="316"/>
        <v>0</v>
      </c>
      <c r="G1203" s="556"/>
      <c r="H1203" s="556"/>
      <c r="I1203" s="557"/>
      <c r="J1203" s="558"/>
      <c r="K1203" s="504"/>
      <c r="L1203" s="556"/>
      <c r="M1203" s="556"/>
      <c r="N1203" s="557"/>
      <c r="O1203" s="558"/>
      <c r="P1203" s="506"/>
      <c r="Q1203" s="494" t="str">
        <f>IF(OR(SUM(J1203:J1203)&gt;0,SUM(O1203:O1203)&gt;0),"xx","")</f>
        <v/>
      </c>
      <c r="R1203" s="412" t="str">
        <f t="shared" si="308"/>
        <v/>
      </c>
      <c r="S1203" s="412" t="str">
        <f t="shared" si="310"/>
        <v/>
      </c>
      <c r="T1203" s="427"/>
      <c r="U1203" s="429"/>
      <c r="W1203" s="6" t="e">
        <f>VLOOKUP(A1203,'[3]Cartilha Global'!$A:$A,1,FALSE)</f>
        <v>#N/A</v>
      </c>
    </row>
    <row r="1204" spans="1:23" ht="12" hidden="1" thickBot="1" x14ac:dyDescent="0.25">
      <c r="A1204" s="522" t="s">
        <v>2050</v>
      </c>
      <c r="B1204" s="512"/>
      <c r="C1204" s="513" t="s">
        <v>168</v>
      </c>
      <c r="D1204" s="562">
        <v>0</v>
      </c>
      <c r="E1204" s="499">
        <v>0</v>
      </c>
      <c r="F1204" s="510">
        <f t="shared" si="316"/>
        <v>0</v>
      </c>
      <c r="G1204" s="556"/>
      <c r="H1204" s="556"/>
      <c r="I1204" s="557"/>
      <c r="J1204" s="558"/>
      <c r="K1204" s="504"/>
      <c r="L1204" s="556"/>
      <c r="M1204" s="556"/>
      <c r="N1204" s="557"/>
      <c r="O1204" s="558"/>
      <c r="P1204" s="506"/>
      <c r="Q1204" s="494" t="str">
        <f>IF(OR(SUM(J1205:J1220)&gt;0,SUM(O1205:O1220)&gt;0),"xx","")</f>
        <v/>
      </c>
      <c r="R1204" s="412" t="str">
        <f t="shared" si="308"/>
        <v/>
      </c>
      <c r="S1204" s="412" t="str">
        <f t="shared" si="310"/>
        <v/>
      </c>
      <c r="T1204" s="427"/>
      <c r="U1204" s="429"/>
      <c r="W1204" s="6" t="str">
        <f>VLOOKUP(A1204,'[3]Cartilha Global'!$A:$A,1,FALSE)</f>
        <v>2.5.3</v>
      </c>
    </row>
    <row r="1205" spans="1:23" ht="34.5" hidden="1" thickBot="1" x14ac:dyDescent="0.25">
      <c r="A1205" s="522">
        <v>92743</v>
      </c>
      <c r="B1205" s="512" t="s">
        <v>3144</v>
      </c>
      <c r="C1205" s="513" t="s">
        <v>3012</v>
      </c>
      <c r="D1205" s="498" t="s">
        <v>171</v>
      </c>
      <c r="E1205" s="499">
        <v>661.29</v>
      </c>
      <c r="F1205" s="500">
        <f t="shared" si="316"/>
        <v>818.94</v>
      </c>
      <c r="G1205" s="527"/>
      <c r="H1205" s="518"/>
      <c r="I1205" s="517">
        <f t="shared" ref="I1205:I1220" si="317">IF(ISBLANK(E1205),0,ROUND(F1205*G1205,2))</f>
        <v>0</v>
      </c>
      <c r="J1205" s="517">
        <f t="shared" ref="J1205:J1220" si="318">IF(ISBLANK(G1205),0,ROUND(G1205*H1205,2))</f>
        <v>0</v>
      </c>
      <c r="K1205" s="504"/>
      <c r="L1205" s="518">
        <f t="shared" ref="L1205:M1220" si="319">G1205</f>
        <v>0</v>
      </c>
      <c r="M1205" s="518">
        <f t="shared" si="319"/>
        <v>0</v>
      </c>
      <c r="N1205" s="519">
        <f t="shared" ref="N1205:N1220" si="320">IF(ISBLANK(E1205),0,ROUND(F1205*L1205,2))</f>
        <v>0</v>
      </c>
      <c r="O1205" s="519">
        <f t="shared" ref="O1205:O1220" si="321">IF(ISBLANK(L1205),0,ROUND(L1205*M1205,2))</f>
        <v>0</v>
      </c>
      <c r="P1205" s="506"/>
      <c r="Q1205" s="494"/>
      <c r="R1205" s="412" t="str">
        <f t="shared" si="308"/>
        <v/>
      </c>
      <c r="S1205" s="412" t="str">
        <f t="shared" si="310"/>
        <v/>
      </c>
      <c r="T1205" s="427"/>
      <c r="U1205" s="429"/>
      <c r="W1205" s="6">
        <f>VLOOKUP(A1205,'[3]Cartilha Global'!$A:$A,1,FALSE)</f>
        <v>92743</v>
      </c>
    </row>
    <row r="1206" spans="1:23" ht="34.5" hidden="1" thickBot="1" x14ac:dyDescent="0.25">
      <c r="A1206" s="522">
        <v>92744</v>
      </c>
      <c r="B1206" s="512" t="s">
        <v>3144</v>
      </c>
      <c r="C1206" s="513" t="s">
        <v>3013</v>
      </c>
      <c r="D1206" s="498" t="s">
        <v>171</v>
      </c>
      <c r="E1206" s="499">
        <v>633.88</v>
      </c>
      <c r="F1206" s="500">
        <f t="shared" si="316"/>
        <v>785</v>
      </c>
      <c r="G1206" s="527"/>
      <c r="H1206" s="518"/>
      <c r="I1206" s="517">
        <f t="shared" si="317"/>
        <v>0</v>
      </c>
      <c r="J1206" s="517">
        <f t="shared" si="318"/>
        <v>0</v>
      </c>
      <c r="K1206" s="504"/>
      <c r="L1206" s="518">
        <f t="shared" si="319"/>
        <v>0</v>
      </c>
      <c r="M1206" s="518">
        <f t="shared" si="319"/>
        <v>0</v>
      </c>
      <c r="N1206" s="519">
        <f t="shared" si="320"/>
        <v>0</v>
      </c>
      <c r="O1206" s="519">
        <f t="shared" si="321"/>
        <v>0</v>
      </c>
      <c r="P1206" s="506"/>
      <c r="Q1206" s="520"/>
      <c r="R1206" s="412" t="str">
        <f t="shared" si="308"/>
        <v/>
      </c>
      <c r="S1206" s="412" t="str">
        <f t="shared" si="310"/>
        <v/>
      </c>
      <c r="T1206" s="427"/>
      <c r="U1206" s="429"/>
      <c r="W1206" s="6">
        <f>VLOOKUP(A1206,'[3]Cartilha Global'!$A:$A,1,FALSE)</f>
        <v>92744</v>
      </c>
    </row>
    <row r="1207" spans="1:23" ht="34.5" hidden="1" thickBot="1" x14ac:dyDescent="0.25">
      <c r="A1207" s="522">
        <v>92745</v>
      </c>
      <c r="B1207" s="512" t="s">
        <v>3144</v>
      </c>
      <c r="C1207" s="513" t="s">
        <v>3014</v>
      </c>
      <c r="D1207" s="498" t="s">
        <v>171</v>
      </c>
      <c r="E1207" s="499">
        <v>835.62</v>
      </c>
      <c r="F1207" s="500">
        <f t="shared" si="316"/>
        <v>1034.83</v>
      </c>
      <c r="G1207" s="527"/>
      <c r="H1207" s="518"/>
      <c r="I1207" s="517">
        <f t="shared" si="317"/>
        <v>0</v>
      </c>
      <c r="J1207" s="517">
        <f t="shared" si="318"/>
        <v>0</v>
      </c>
      <c r="K1207" s="504"/>
      <c r="L1207" s="518">
        <f t="shared" si="319"/>
        <v>0</v>
      </c>
      <c r="M1207" s="518">
        <f t="shared" si="319"/>
        <v>0</v>
      </c>
      <c r="N1207" s="519">
        <f t="shared" si="320"/>
        <v>0</v>
      </c>
      <c r="O1207" s="519">
        <f t="shared" si="321"/>
        <v>0</v>
      </c>
      <c r="P1207" s="506"/>
      <c r="Q1207" s="494"/>
      <c r="R1207" s="412" t="str">
        <f t="shared" si="308"/>
        <v/>
      </c>
      <c r="S1207" s="412" t="str">
        <f t="shared" si="310"/>
        <v/>
      </c>
      <c r="T1207" s="427"/>
      <c r="U1207" s="429"/>
      <c r="W1207" s="6">
        <f>VLOOKUP(A1207,'[3]Cartilha Global'!$A:$A,1,FALSE)</f>
        <v>92745</v>
      </c>
    </row>
    <row r="1208" spans="1:23" ht="34.5" hidden="1" thickBot="1" x14ac:dyDescent="0.25">
      <c r="A1208" s="522">
        <v>92746</v>
      </c>
      <c r="B1208" s="512" t="s">
        <v>3144</v>
      </c>
      <c r="C1208" s="513" t="s">
        <v>3015</v>
      </c>
      <c r="D1208" s="498" t="s">
        <v>171</v>
      </c>
      <c r="E1208" s="499">
        <v>762.7</v>
      </c>
      <c r="F1208" s="500">
        <f t="shared" si="316"/>
        <v>944.53</v>
      </c>
      <c r="G1208" s="527"/>
      <c r="H1208" s="518"/>
      <c r="I1208" s="517">
        <f t="shared" si="317"/>
        <v>0</v>
      </c>
      <c r="J1208" s="517">
        <f t="shared" si="318"/>
        <v>0</v>
      </c>
      <c r="K1208" s="504"/>
      <c r="L1208" s="518">
        <f t="shared" si="319"/>
        <v>0</v>
      </c>
      <c r="M1208" s="518">
        <f t="shared" si="319"/>
        <v>0</v>
      </c>
      <c r="N1208" s="519">
        <f t="shared" si="320"/>
        <v>0</v>
      </c>
      <c r="O1208" s="519">
        <f t="shared" si="321"/>
        <v>0</v>
      </c>
      <c r="P1208" s="506"/>
      <c r="Q1208" s="494"/>
      <c r="R1208" s="412" t="str">
        <f t="shared" si="308"/>
        <v/>
      </c>
      <c r="S1208" s="412" t="str">
        <f t="shared" si="310"/>
        <v/>
      </c>
      <c r="T1208" s="427"/>
      <c r="U1208" s="429"/>
      <c r="W1208" s="6">
        <f>VLOOKUP(A1208,'[3]Cartilha Global'!$A:$A,1,FALSE)</f>
        <v>92746</v>
      </c>
    </row>
    <row r="1209" spans="1:23" ht="34.5" hidden="1" thickBot="1" x14ac:dyDescent="0.25">
      <c r="A1209" s="522">
        <v>92747</v>
      </c>
      <c r="B1209" s="512" t="s">
        <v>3144</v>
      </c>
      <c r="C1209" s="513" t="s">
        <v>3016</v>
      </c>
      <c r="D1209" s="498" t="s">
        <v>171</v>
      </c>
      <c r="E1209" s="499">
        <v>934.7</v>
      </c>
      <c r="F1209" s="500">
        <f t="shared" si="316"/>
        <v>1157.53</v>
      </c>
      <c r="G1209" s="527"/>
      <c r="H1209" s="518"/>
      <c r="I1209" s="517">
        <f t="shared" si="317"/>
        <v>0</v>
      </c>
      <c r="J1209" s="517">
        <f t="shared" si="318"/>
        <v>0</v>
      </c>
      <c r="K1209" s="504"/>
      <c r="L1209" s="518">
        <f t="shared" si="319"/>
        <v>0</v>
      </c>
      <c r="M1209" s="518">
        <f t="shared" si="319"/>
        <v>0</v>
      </c>
      <c r="N1209" s="519">
        <f t="shared" si="320"/>
        <v>0</v>
      </c>
      <c r="O1209" s="519">
        <f t="shared" si="321"/>
        <v>0</v>
      </c>
      <c r="P1209" s="506"/>
      <c r="Q1209" s="494"/>
      <c r="R1209" s="412" t="str">
        <f t="shared" si="308"/>
        <v/>
      </c>
      <c r="S1209" s="412" t="str">
        <f t="shared" si="310"/>
        <v/>
      </c>
      <c r="T1209" s="427"/>
      <c r="U1209" s="429"/>
      <c r="W1209" s="6">
        <f>VLOOKUP(A1209,'[3]Cartilha Global'!$A:$A,1,FALSE)</f>
        <v>92747</v>
      </c>
    </row>
    <row r="1210" spans="1:23" ht="34.5" hidden="1" thickBot="1" x14ac:dyDescent="0.25">
      <c r="A1210" s="522">
        <v>92748</v>
      </c>
      <c r="B1210" s="512" t="s">
        <v>3144</v>
      </c>
      <c r="C1210" s="513" t="s">
        <v>3017</v>
      </c>
      <c r="D1210" s="498" t="s">
        <v>171</v>
      </c>
      <c r="E1210" s="499">
        <v>836.29</v>
      </c>
      <c r="F1210" s="500">
        <f t="shared" si="316"/>
        <v>1035.6600000000001</v>
      </c>
      <c r="G1210" s="527"/>
      <c r="H1210" s="518"/>
      <c r="I1210" s="517">
        <f t="shared" si="317"/>
        <v>0</v>
      </c>
      <c r="J1210" s="517">
        <f t="shared" si="318"/>
        <v>0</v>
      </c>
      <c r="K1210" s="504"/>
      <c r="L1210" s="518">
        <f t="shared" si="319"/>
        <v>0</v>
      </c>
      <c r="M1210" s="518">
        <f t="shared" si="319"/>
        <v>0</v>
      </c>
      <c r="N1210" s="519">
        <f t="shared" si="320"/>
        <v>0</v>
      </c>
      <c r="O1210" s="519">
        <f t="shared" si="321"/>
        <v>0</v>
      </c>
      <c r="P1210" s="506"/>
      <c r="Q1210" s="494"/>
      <c r="R1210" s="412" t="str">
        <f t="shared" si="308"/>
        <v/>
      </c>
      <c r="S1210" s="412" t="str">
        <f t="shared" si="310"/>
        <v/>
      </c>
      <c r="T1210" s="427"/>
      <c r="U1210" s="429"/>
      <c r="W1210" s="6">
        <f>VLOOKUP(A1210,'[3]Cartilha Global'!$A:$A,1,FALSE)</f>
        <v>92748</v>
      </c>
    </row>
    <row r="1211" spans="1:23" ht="23.25" hidden="1" thickBot="1" x14ac:dyDescent="0.25">
      <c r="A1211" s="522">
        <v>92749</v>
      </c>
      <c r="B1211" s="512" t="s">
        <v>3144</v>
      </c>
      <c r="C1211" s="513" t="s">
        <v>3018</v>
      </c>
      <c r="D1211" s="498" t="s">
        <v>171</v>
      </c>
      <c r="E1211" s="499">
        <v>976.59</v>
      </c>
      <c r="F1211" s="500">
        <f t="shared" si="316"/>
        <v>1209.4100000000001</v>
      </c>
      <c r="G1211" s="527"/>
      <c r="H1211" s="518"/>
      <c r="I1211" s="517">
        <f t="shared" si="317"/>
        <v>0</v>
      </c>
      <c r="J1211" s="517">
        <f t="shared" si="318"/>
        <v>0</v>
      </c>
      <c r="K1211" s="504"/>
      <c r="L1211" s="518">
        <f t="shared" si="319"/>
        <v>0</v>
      </c>
      <c r="M1211" s="518">
        <f t="shared" si="319"/>
        <v>0</v>
      </c>
      <c r="N1211" s="519">
        <f t="shared" si="320"/>
        <v>0</v>
      </c>
      <c r="O1211" s="519">
        <f t="shared" si="321"/>
        <v>0</v>
      </c>
      <c r="P1211" s="506"/>
      <c r="Q1211" s="494"/>
      <c r="R1211" s="412" t="str">
        <f t="shared" si="308"/>
        <v/>
      </c>
      <c r="S1211" s="412" t="str">
        <f t="shared" si="310"/>
        <v/>
      </c>
      <c r="T1211" s="427"/>
      <c r="U1211" s="429"/>
      <c r="W1211" s="6">
        <f>VLOOKUP(A1211,'[3]Cartilha Global'!$A:$A,1,FALSE)</f>
        <v>92749</v>
      </c>
    </row>
    <row r="1212" spans="1:23" ht="34.5" hidden="1" thickBot="1" x14ac:dyDescent="0.25">
      <c r="A1212" s="522">
        <v>92750</v>
      </c>
      <c r="B1212" s="512" t="s">
        <v>3144</v>
      </c>
      <c r="C1212" s="513" t="s">
        <v>3019</v>
      </c>
      <c r="D1212" s="498" t="s">
        <v>171</v>
      </c>
      <c r="E1212" s="499">
        <v>1726.54</v>
      </c>
      <c r="F1212" s="500">
        <f t="shared" si="316"/>
        <v>2138.15</v>
      </c>
      <c r="G1212" s="527"/>
      <c r="H1212" s="518"/>
      <c r="I1212" s="517">
        <f t="shared" si="317"/>
        <v>0</v>
      </c>
      <c r="J1212" s="517">
        <f t="shared" si="318"/>
        <v>0</v>
      </c>
      <c r="K1212" s="504"/>
      <c r="L1212" s="518">
        <f t="shared" si="319"/>
        <v>0</v>
      </c>
      <c r="M1212" s="518">
        <f t="shared" si="319"/>
        <v>0</v>
      </c>
      <c r="N1212" s="519">
        <f t="shared" si="320"/>
        <v>0</v>
      </c>
      <c r="O1212" s="519">
        <f t="shared" si="321"/>
        <v>0</v>
      </c>
      <c r="P1212" s="506"/>
      <c r="Q1212" s="494"/>
      <c r="R1212" s="412" t="str">
        <f t="shared" si="308"/>
        <v/>
      </c>
      <c r="S1212" s="412" t="str">
        <f t="shared" si="310"/>
        <v/>
      </c>
      <c r="T1212" s="427"/>
      <c r="U1212" s="429"/>
      <c r="W1212" s="6">
        <f>VLOOKUP(A1212,'[3]Cartilha Global'!$A:$A,1,FALSE)</f>
        <v>92750</v>
      </c>
    </row>
    <row r="1213" spans="1:23" ht="34.5" hidden="1" thickBot="1" x14ac:dyDescent="0.25">
      <c r="A1213" s="522">
        <v>92751</v>
      </c>
      <c r="B1213" s="512" t="s">
        <v>3144</v>
      </c>
      <c r="C1213" s="513" t="s">
        <v>3020</v>
      </c>
      <c r="D1213" s="498" t="s">
        <v>171</v>
      </c>
      <c r="E1213" s="499">
        <v>2162.1799999999998</v>
      </c>
      <c r="F1213" s="500">
        <f t="shared" si="316"/>
        <v>2677.64</v>
      </c>
      <c r="G1213" s="527"/>
      <c r="H1213" s="518"/>
      <c r="I1213" s="517">
        <f t="shared" si="317"/>
        <v>0</v>
      </c>
      <c r="J1213" s="517">
        <f t="shared" si="318"/>
        <v>0</v>
      </c>
      <c r="K1213" s="504"/>
      <c r="L1213" s="518">
        <f t="shared" si="319"/>
        <v>0</v>
      </c>
      <c r="M1213" s="518">
        <f t="shared" si="319"/>
        <v>0</v>
      </c>
      <c r="N1213" s="519">
        <f t="shared" si="320"/>
        <v>0</v>
      </c>
      <c r="O1213" s="519">
        <f t="shared" si="321"/>
        <v>0</v>
      </c>
      <c r="P1213" s="506"/>
      <c r="Q1213" s="494"/>
      <c r="R1213" s="412" t="str">
        <f t="shared" si="308"/>
        <v/>
      </c>
      <c r="S1213" s="412" t="str">
        <f t="shared" si="310"/>
        <v/>
      </c>
      <c r="T1213" s="427"/>
      <c r="U1213" s="429"/>
      <c r="W1213" s="6">
        <f>VLOOKUP(A1213,'[3]Cartilha Global'!$A:$A,1,FALSE)</f>
        <v>92751</v>
      </c>
    </row>
    <row r="1214" spans="1:23" ht="34.5" hidden="1" thickBot="1" x14ac:dyDescent="0.25">
      <c r="A1214" s="522">
        <v>92752</v>
      </c>
      <c r="B1214" s="512" t="s">
        <v>3144</v>
      </c>
      <c r="C1214" s="513" t="s">
        <v>3021</v>
      </c>
      <c r="D1214" s="498" t="s">
        <v>171</v>
      </c>
      <c r="E1214" s="499">
        <v>2596.15</v>
      </c>
      <c r="F1214" s="500">
        <f t="shared" si="316"/>
        <v>3215.07</v>
      </c>
      <c r="G1214" s="527"/>
      <c r="H1214" s="518"/>
      <c r="I1214" s="517">
        <f t="shared" si="317"/>
        <v>0</v>
      </c>
      <c r="J1214" s="517">
        <f t="shared" si="318"/>
        <v>0</v>
      </c>
      <c r="K1214" s="504"/>
      <c r="L1214" s="518">
        <f t="shared" si="319"/>
        <v>0</v>
      </c>
      <c r="M1214" s="518">
        <f t="shared" si="319"/>
        <v>0</v>
      </c>
      <c r="N1214" s="519">
        <f t="shared" si="320"/>
        <v>0</v>
      </c>
      <c r="O1214" s="519">
        <f t="shared" si="321"/>
        <v>0</v>
      </c>
      <c r="P1214" s="506"/>
      <c r="Q1214" s="494"/>
      <c r="R1214" s="412" t="str">
        <f t="shared" si="308"/>
        <v/>
      </c>
      <c r="S1214" s="412" t="str">
        <f t="shared" si="310"/>
        <v/>
      </c>
      <c r="T1214" s="427"/>
      <c r="U1214" s="429"/>
      <c r="W1214" s="6">
        <f>VLOOKUP(A1214,'[3]Cartilha Global'!$A:$A,1,FALSE)</f>
        <v>92752</v>
      </c>
    </row>
    <row r="1215" spans="1:23" ht="34.5" hidden="1" thickBot="1" x14ac:dyDescent="0.25">
      <c r="A1215" s="522">
        <v>92753</v>
      </c>
      <c r="B1215" s="512" t="s">
        <v>3144</v>
      </c>
      <c r="C1215" s="513" t="s">
        <v>3022</v>
      </c>
      <c r="D1215" s="498" t="s">
        <v>171</v>
      </c>
      <c r="E1215" s="499">
        <v>654.26</v>
      </c>
      <c r="F1215" s="500">
        <f t="shared" si="316"/>
        <v>810.24</v>
      </c>
      <c r="G1215" s="527"/>
      <c r="H1215" s="518"/>
      <c r="I1215" s="517">
        <f t="shared" si="317"/>
        <v>0</v>
      </c>
      <c r="J1215" s="517">
        <f t="shared" si="318"/>
        <v>0</v>
      </c>
      <c r="K1215" s="504"/>
      <c r="L1215" s="518">
        <f t="shared" si="319"/>
        <v>0</v>
      </c>
      <c r="M1215" s="518">
        <f t="shared" si="319"/>
        <v>0</v>
      </c>
      <c r="N1215" s="519">
        <f t="shared" si="320"/>
        <v>0</v>
      </c>
      <c r="O1215" s="519">
        <f t="shared" si="321"/>
        <v>0</v>
      </c>
      <c r="P1215" s="506"/>
      <c r="Q1215" s="494"/>
      <c r="R1215" s="412" t="str">
        <f t="shared" si="308"/>
        <v/>
      </c>
      <c r="S1215" s="412" t="str">
        <f t="shared" si="310"/>
        <v/>
      </c>
      <c r="T1215" s="427"/>
      <c r="U1215" s="429"/>
      <c r="W1215" s="6">
        <f>VLOOKUP(A1215,'[3]Cartilha Global'!$A:$A,1,FALSE)</f>
        <v>92753</v>
      </c>
    </row>
    <row r="1216" spans="1:23" ht="34.5" hidden="1" thickBot="1" x14ac:dyDescent="0.25">
      <c r="A1216" s="522">
        <v>92754</v>
      </c>
      <c r="B1216" s="512" t="s">
        <v>3144</v>
      </c>
      <c r="C1216" s="513" t="s">
        <v>3023</v>
      </c>
      <c r="D1216" s="498" t="s">
        <v>171</v>
      </c>
      <c r="E1216" s="499">
        <v>594.13</v>
      </c>
      <c r="F1216" s="500">
        <f t="shared" si="316"/>
        <v>735.77</v>
      </c>
      <c r="G1216" s="527"/>
      <c r="H1216" s="518"/>
      <c r="I1216" s="517">
        <f t="shared" si="317"/>
        <v>0</v>
      </c>
      <c r="J1216" s="517">
        <f t="shared" si="318"/>
        <v>0</v>
      </c>
      <c r="K1216" s="504"/>
      <c r="L1216" s="518">
        <f t="shared" si="319"/>
        <v>0</v>
      </c>
      <c r="M1216" s="518">
        <f t="shared" si="319"/>
        <v>0</v>
      </c>
      <c r="N1216" s="519">
        <f t="shared" si="320"/>
        <v>0</v>
      </c>
      <c r="O1216" s="519">
        <f t="shared" si="321"/>
        <v>0</v>
      </c>
      <c r="P1216" s="506"/>
      <c r="Q1216" s="494"/>
      <c r="R1216" s="412" t="str">
        <f t="shared" si="308"/>
        <v/>
      </c>
      <c r="S1216" s="412" t="str">
        <f t="shared" si="310"/>
        <v/>
      </c>
      <c r="T1216" s="427"/>
      <c r="U1216" s="429"/>
      <c r="W1216" s="6">
        <f>VLOOKUP(A1216,'[3]Cartilha Global'!$A:$A,1,FALSE)</f>
        <v>92754</v>
      </c>
    </row>
    <row r="1217" spans="1:23" ht="23.25" hidden="1" thickBot="1" x14ac:dyDescent="0.25">
      <c r="A1217" s="522">
        <v>92755</v>
      </c>
      <c r="B1217" s="512" t="s">
        <v>3144</v>
      </c>
      <c r="C1217" s="513" t="s">
        <v>1781</v>
      </c>
      <c r="D1217" s="498" t="s">
        <v>170</v>
      </c>
      <c r="E1217" s="499">
        <v>254.24</v>
      </c>
      <c r="F1217" s="500">
        <f t="shared" si="316"/>
        <v>314.85000000000002</v>
      </c>
      <c r="G1217" s="527"/>
      <c r="H1217" s="518"/>
      <c r="I1217" s="517">
        <f t="shared" si="317"/>
        <v>0</v>
      </c>
      <c r="J1217" s="517">
        <f t="shared" si="318"/>
        <v>0</v>
      </c>
      <c r="K1217" s="504"/>
      <c r="L1217" s="518">
        <f t="shared" si="319"/>
        <v>0</v>
      </c>
      <c r="M1217" s="518">
        <f t="shared" si="319"/>
        <v>0</v>
      </c>
      <c r="N1217" s="519">
        <f t="shared" si="320"/>
        <v>0</v>
      </c>
      <c r="O1217" s="519">
        <f t="shared" si="321"/>
        <v>0</v>
      </c>
      <c r="P1217" s="506"/>
      <c r="Q1217" s="494"/>
      <c r="R1217" s="412" t="str">
        <f t="shared" ref="R1217:R1280" si="322">IF(Q1217="X","x",IF(Q1217="xx","x",IF(O1217&gt;0,"x","")))</f>
        <v/>
      </c>
      <c r="S1217" s="412" t="str">
        <f t="shared" si="310"/>
        <v/>
      </c>
      <c r="T1217" s="427"/>
      <c r="U1217" s="429"/>
      <c r="W1217" s="6">
        <f>VLOOKUP(A1217,'[3]Cartilha Global'!$A:$A,1,FALSE)</f>
        <v>92755</v>
      </c>
    </row>
    <row r="1218" spans="1:23" ht="23.25" hidden="1" thickBot="1" x14ac:dyDescent="0.25">
      <c r="A1218" s="522">
        <v>92756</v>
      </c>
      <c r="B1218" s="512" t="s">
        <v>3144</v>
      </c>
      <c r="C1218" s="513" t="s">
        <v>1782</v>
      </c>
      <c r="D1218" s="498" t="s">
        <v>170</v>
      </c>
      <c r="E1218" s="499">
        <v>286.19</v>
      </c>
      <c r="F1218" s="500">
        <f t="shared" si="316"/>
        <v>354.42</v>
      </c>
      <c r="G1218" s="527"/>
      <c r="H1218" s="518"/>
      <c r="I1218" s="517">
        <f t="shared" si="317"/>
        <v>0</v>
      </c>
      <c r="J1218" s="517">
        <f t="shared" si="318"/>
        <v>0</v>
      </c>
      <c r="K1218" s="504"/>
      <c r="L1218" s="518">
        <f t="shared" si="319"/>
        <v>0</v>
      </c>
      <c r="M1218" s="518">
        <f t="shared" si="319"/>
        <v>0</v>
      </c>
      <c r="N1218" s="519">
        <f t="shared" si="320"/>
        <v>0</v>
      </c>
      <c r="O1218" s="519">
        <f t="shared" si="321"/>
        <v>0</v>
      </c>
      <c r="P1218" s="506"/>
      <c r="Q1218" s="494"/>
      <c r="R1218" s="412" t="str">
        <f t="shared" si="322"/>
        <v/>
      </c>
      <c r="S1218" s="412" t="str">
        <f t="shared" si="310"/>
        <v/>
      </c>
      <c r="T1218" s="427"/>
      <c r="U1218" s="429"/>
      <c r="W1218" s="6">
        <f>VLOOKUP(A1218,'[3]Cartilha Global'!$A:$A,1,FALSE)</f>
        <v>92756</v>
      </c>
    </row>
    <row r="1219" spans="1:23" ht="23.25" hidden="1" thickBot="1" x14ac:dyDescent="0.25">
      <c r="A1219" s="522">
        <v>92757</v>
      </c>
      <c r="B1219" s="512" t="s">
        <v>3144</v>
      </c>
      <c r="C1219" s="513" t="s">
        <v>1783</v>
      </c>
      <c r="D1219" s="498" t="s">
        <v>170</v>
      </c>
      <c r="E1219" s="499">
        <v>325.18</v>
      </c>
      <c r="F1219" s="500">
        <f t="shared" si="316"/>
        <v>402.7</v>
      </c>
      <c r="G1219" s="527"/>
      <c r="H1219" s="518"/>
      <c r="I1219" s="517">
        <f t="shared" si="317"/>
        <v>0</v>
      </c>
      <c r="J1219" s="517">
        <f t="shared" si="318"/>
        <v>0</v>
      </c>
      <c r="K1219" s="504"/>
      <c r="L1219" s="518">
        <f t="shared" si="319"/>
        <v>0</v>
      </c>
      <c r="M1219" s="518">
        <f t="shared" si="319"/>
        <v>0</v>
      </c>
      <c r="N1219" s="519">
        <f t="shared" si="320"/>
        <v>0</v>
      </c>
      <c r="O1219" s="519">
        <f t="shared" si="321"/>
        <v>0</v>
      </c>
      <c r="P1219" s="506"/>
      <c r="Q1219" s="520"/>
      <c r="R1219" s="412" t="str">
        <f t="shared" si="322"/>
        <v/>
      </c>
      <c r="S1219" s="412" t="str">
        <f t="shared" si="310"/>
        <v/>
      </c>
      <c r="T1219" s="427"/>
      <c r="U1219" s="429"/>
      <c r="W1219" s="6">
        <f>VLOOKUP(A1219,'[3]Cartilha Global'!$A:$A,1,FALSE)</f>
        <v>92757</v>
      </c>
    </row>
    <row r="1220" spans="1:23" ht="23.25" hidden="1" thickBot="1" x14ac:dyDescent="0.25">
      <c r="A1220" s="522">
        <v>92758</v>
      </c>
      <c r="B1220" s="512" t="s">
        <v>3144</v>
      </c>
      <c r="C1220" s="513" t="s">
        <v>1784</v>
      </c>
      <c r="D1220" s="498" t="s">
        <v>171</v>
      </c>
      <c r="E1220" s="499">
        <v>757.82</v>
      </c>
      <c r="F1220" s="500">
        <f t="shared" si="316"/>
        <v>938.48</v>
      </c>
      <c r="G1220" s="527"/>
      <c r="H1220" s="518"/>
      <c r="I1220" s="517">
        <f t="shared" si="317"/>
        <v>0</v>
      </c>
      <c r="J1220" s="517">
        <f t="shared" si="318"/>
        <v>0</v>
      </c>
      <c r="K1220" s="504"/>
      <c r="L1220" s="518">
        <f t="shared" si="319"/>
        <v>0</v>
      </c>
      <c r="M1220" s="518">
        <f t="shared" si="319"/>
        <v>0</v>
      </c>
      <c r="N1220" s="519">
        <f t="shared" si="320"/>
        <v>0</v>
      </c>
      <c r="O1220" s="519">
        <f t="shared" si="321"/>
        <v>0</v>
      </c>
      <c r="P1220" s="506"/>
      <c r="Q1220" s="494"/>
      <c r="R1220" s="412" t="str">
        <f t="shared" si="322"/>
        <v/>
      </c>
      <c r="S1220" s="412" t="str">
        <f t="shared" si="310"/>
        <v/>
      </c>
      <c r="T1220" s="427"/>
      <c r="U1220" s="429"/>
      <c r="W1220" s="6">
        <f>VLOOKUP(A1220,'[3]Cartilha Global'!$A:$A,1,FALSE)</f>
        <v>92758</v>
      </c>
    </row>
    <row r="1221" spans="1:23" ht="12" hidden="1" thickBot="1" x14ac:dyDescent="0.25">
      <c r="A1221" s="522" t="s">
        <v>3437</v>
      </c>
      <c r="B1221" s="512"/>
      <c r="C1221" s="513" t="s">
        <v>3441</v>
      </c>
      <c r="D1221" s="562">
        <v>0</v>
      </c>
      <c r="E1221" s="499">
        <v>0</v>
      </c>
      <c r="F1221" s="510">
        <f t="shared" si="316"/>
        <v>0</v>
      </c>
      <c r="G1221" s="556"/>
      <c r="H1221" s="556"/>
      <c r="I1221" s="557"/>
      <c r="J1221" s="558"/>
      <c r="K1221" s="504"/>
      <c r="L1221" s="556"/>
      <c r="M1221" s="556"/>
      <c r="N1221" s="557"/>
      <c r="O1221" s="558"/>
      <c r="P1221" s="506"/>
      <c r="Q1221" s="494" t="str">
        <f>IF(OR(SUM(J1222:J1234)&gt;0,SUM(O1222:O1234)&gt;0),"xx","")</f>
        <v/>
      </c>
      <c r="R1221" s="412" t="str">
        <f t="shared" si="322"/>
        <v/>
      </c>
      <c r="S1221" s="412" t="str">
        <f t="shared" si="310"/>
        <v/>
      </c>
      <c r="T1221" s="427"/>
      <c r="U1221" s="429"/>
      <c r="W1221" s="6" t="str">
        <f>VLOOKUP(A1221,'[3]Cartilha Global'!$A:$A,1,FALSE)</f>
        <v>2.5.4</v>
      </c>
    </row>
    <row r="1222" spans="1:23" ht="23.25" hidden="1" thickBot="1" x14ac:dyDescent="0.25">
      <c r="A1222" s="522">
        <v>100332</v>
      </c>
      <c r="B1222" s="512" t="s">
        <v>3144</v>
      </c>
      <c r="C1222" s="513" t="s">
        <v>3668</v>
      </c>
      <c r="D1222" s="498" t="s">
        <v>170</v>
      </c>
      <c r="E1222" s="499">
        <v>1121.78</v>
      </c>
      <c r="F1222" s="500">
        <f t="shared" si="316"/>
        <v>1389.21</v>
      </c>
      <c r="G1222" s="527"/>
      <c r="H1222" s="518"/>
      <c r="I1222" s="517">
        <f t="shared" ref="I1222:I1234" si="323">IF(ISBLANK(E1222),0,ROUND(F1222*G1222,2))</f>
        <v>0</v>
      </c>
      <c r="J1222" s="517">
        <f t="shared" ref="J1222:J1234" si="324">IF(ISBLANK(G1222),0,ROUND(G1222*H1222,2))</f>
        <v>0</v>
      </c>
      <c r="K1222" s="504"/>
      <c r="L1222" s="518">
        <f t="shared" ref="L1222:M1234" si="325">G1222</f>
        <v>0</v>
      </c>
      <c r="M1222" s="518">
        <f t="shared" si="325"/>
        <v>0</v>
      </c>
      <c r="N1222" s="519">
        <f t="shared" ref="N1222:N1234" si="326">IF(ISBLANK(E1222),0,ROUND(F1222*L1222,2))</f>
        <v>0</v>
      </c>
      <c r="O1222" s="519">
        <f t="shared" ref="O1222:O1234" si="327">IF(ISBLANK(L1222),0,ROUND(L1222*M1222,2))</f>
        <v>0</v>
      </c>
      <c r="P1222" s="506"/>
      <c r="Q1222" s="494"/>
      <c r="R1222" s="412" t="str">
        <f t="shared" si="322"/>
        <v/>
      </c>
      <c r="S1222" s="412" t="str">
        <f t="shared" si="310"/>
        <v/>
      </c>
      <c r="T1222" s="427"/>
      <c r="U1222" s="429"/>
      <c r="W1222" s="6">
        <f>VLOOKUP(A1222,'[3]Cartilha Global'!$A:$A,1,FALSE)</f>
        <v>100332</v>
      </c>
    </row>
    <row r="1223" spans="1:23" ht="23.25" hidden="1" thickBot="1" x14ac:dyDescent="0.25">
      <c r="A1223" s="522">
        <v>100333</v>
      </c>
      <c r="B1223" s="512" t="s">
        <v>3144</v>
      </c>
      <c r="C1223" s="513" t="s">
        <v>3438</v>
      </c>
      <c r="D1223" s="498" t="s">
        <v>170</v>
      </c>
      <c r="E1223" s="499">
        <v>660.41</v>
      </c>
      <c r="F1223" s="500">
        <f t="shared" si="316"/>
        <v>817.85</v>
      </c>
      <c r="G1223" s="527"/>
      <c r="H1223" s="518"/>
      <c r="I1223" s="517">
        <f t="shared" si="323"/>
        <v>0</v>
      </c>
      <c r="J1223" s="517">
        <f t="shared" si="324"/>
        <v>0</v>
      </c>
      <c r="K1223" s="504"/>
      <c r="L1223" s="518">
        <f t="shared" si="325"/>
        <v>0</v>
      </c>
      <c r="M1223" s="518">
        <f t="shared" si="325"/>
        <v>0</v>
      </c>
      <c r="N1223" s="519">
        <f t="shared" si="326"/>
        <v>0</v>
      </c>
      <c r="O1223" s="519">
        <f t="shared" si="327"/>
        <v>0</v>
      </c>
      <c r="P1223" s="506"/>
      <c r="Q1223" s="494"/>
      <c r="R1223" s="412" t="str">
        <f t="shared" si="322"/>
        <v/>
      </c>
      <c r="S1223" s="412" t="str">
        <f t="shared" si="310"/>
        <v/>
      </c>
      <c r="T1223" s="427"/>
      <c r="U1223" s="429"/>
      <c r="W1223" s="6">
        <f>VLOOKUP(A1223,'[3]Cartilha Global'!$A:$A,1,FALSE)</f>
        <v>100333</v>
      </c>
    </row>
    <row r="1224" spans="1:23" ht="23.25" hidden="1" thickBot="1" x14ac:dyDescent="0.25">
      <c r="A1224" s="522">
        <v>100334</v>
      </c>
      <c r="B1224" s="512" t="s">
        <v>3144</v>
      </c>
      <c r="C1224" s="513" t="s">
        <v>3439</v>
      </c>
      <c r="D1224" s="498" t="s">
        <v>170</v>
      </c>
      <c r="E1224" s="499">
        <v>872.33</v>
      </c>
      <c r="F1224" s="500">
        <f t="shared" si="316"/>
        <v>1080.29</v>
      </c>
      <c r="G1224" s="527"/>
      <c r="H1224" s="518"/>
      <c r="I1224" s="517">
        <f t="shared" si="323"/>
        <v>0</v>
      </c>
      <c r="J1224" s="517">
        <f t="shared" si="324"/>
        <v>0</v>
      </c>
      <c r="K1224" s="504"/>
      <c r="L1224" s="518">
        <f t="shared" si="325"/>
        <v>0</v>
      </c>
      <c r="M1224" s="518">
        <f t="shared" si="325"/>
        <v>0</v>
      </c>
      <c r="N1224" s="519">
        <f t="shared" si="326"/>
        <v>0</v>
      </c>
      <c r="O1224" s="519">
        <f t="shared" si="327"/>
        <v>0</v>
      </c>
      <c r="P1224" s="506"/>
      <c r="Q1224" s="520"/>
      <c r="R1224" s="412" t="str">
        <f t="shared" si="322"/>
        <v/>
      </c>
      <c r="S1224" s="412" t="str">
        <f t="shared" si="310"/>
        <v/>
      </c>
      <c r="T1224" s="427"/>
      <c r="U1224" s="429"/>
      <c r="W1224" s="6">
        <f>VLOOKUP(A1224,'[3]Cartilha Global'!$A:$A,1,FALSE)</f>
        <v>100334</v>
      </c>
    </row>
    <row r="1225" spans="1:23" ht="23.25" hidden="1" thickBot="1" x14ac:dyDescent="0.25">
      <c r="A1225" s="522">
        <v>100335</v>
      </c>
      <c r="B1225" s="512" t="s">
        <v>3144</v>
      </c>
      <c r="C1225" s="513" t="s">
        <v>3440</v>
      </c>
      <c r="D1225" s="498" t="s">
        <v>170</v>
      </c>
      <c r="E1225" s="499">
        <v>526.30999999999995</v>
      </c>
      <c r="F1225" s="500">
        <f t="shared" si="316"/>
        <v>651.78</v>
      </c>
      <c r="G1225" s="527"/>
      <c r="H1225" s="518"/>
      <c r="I1225" s="517">
        <f t="shared" si="323"/>
        <v>0</v>
      </c>
      <c r="J1225" s="517">
        <f t="shared" si="324"/>
        <v>0</v>
      </c>
      <c r="K1225" s="504"/>
      <c r="L1225" s="518">
        <f t="shared" si="325"/>
        <v>0</v>
      </c>
      <c r="M1225" s="518">
        <f t="shared" si="325"/>
        <v>0</v>
      </c>
      <c r="N1225" s="519">
        <f t="shared" si="326"/>
        <v>0</v>
      </c>
      <c r="O1225" s="519">
        <f t="shared" si="327"/>
        <v>0</v>
      </c>
      <c r="P1225" s="506"/>
      <c r="Q1225" s="494"/>
      <c r="R1225" s="412" t="str">
        <f t="shared" si="322"/>
        <v/>
      </c>
      <c r="S1225" s="412" t="str">
        <f t="shared" si="310"/>
        <v/>
      </c>
      <c r="T1225" s="427"/>
      <c r="U1225" s="429"/>
      <c r="W1225" s="6">
        <f>VLOOKUP(A1225,'[3]Cartilha Global'!$A:$A,1,FALSE)</f>
        <v>100335</v>
      </c>
    </row>
    <row r="1226" spans="1:23" ht="23.25" hidden="1" thickBot="1" x14ac:dyDescent="0.25">
      <c r="A1226" s="522">
        <v>100341</v>
      </c>
      <c r="B1226" s="512" t="s">
        <v>3144</v>
      </c>
      <c r="C1226" s="513" t="s">
        <v>3442</v>
      </c>
      <c r="D1226" s="498" t="s">
        <v>170</v>
      </c>
      <c r="E1226" s="499">
        <v>35.299999999999997</v>
      </c>
      <c r="F1226" s="500">
        <f t="shared" si="316"/>
        <v>43.72</v>
      </c>
      <c r="G1226" s="527"/>
      <c r="H1226" s="518"/>
      <c r="I1226" s="517">
        <f t="shared" si="323"/>
        <v>0</v>
      </c>
      <c r="J1226" s="517">
        <f t="shared" si="324"/>
        <v>0</v>
      </c>
      <c r="K1226" s="504"/>
      <c r="L1226" s="518">
        <f t="shared" si="325"/>
        <v>0</v>
      </c>
      <c r="M1226" s="518">
        <f t="shared" si="325"/>
        <v>0</v>
      </c>
      <c r="N1226" s="519">
        <f t="shared" si="326"/>
        <v>0</v>
      </c>
      <c r="O1226" s="519">
        <f t="shared" si="327"/>
        <v>0</v>
      </c>
      <c r="P1226" s="506"/>
      <c r="Q1226" s="494"/>
      <c r="R1226" s="412" t="str">
        <f t="shared" si="322"/>
        <v/>
      </c>
      <c r="S1226" s="412" t="str">
        <f t="shared" si="310"/>
        <v/>
      </c>
      <c r="T1226" s="427"/>
      <c r="U1226" s="429"/>
      <c r="W1226" s="6">
        <f>VLOOKUP(A1226,'[3]Cartilha Global'!$A:$A,1,FALSE)</f>
        <v>100341</v>
      </c>
    </row>
    <row r="1227" spans="1:23" ht="23.25" hidden="1" thickBot="1" x14ac:dyDescent="0.25">
      <c r="A1227" s="522">
        <v>100342</v>
      </c>
      <c r="B1227" s="512" t="s">
        <v>3144</v>
      </c>
      <c r="C1227" s="513" t="s">
        <v>3443</v>
      </c>
      <c r="D1227" s="498" t="s">
        <v>6935</v>
      </c>
      <c r="E1227" s="499">
        <v>16.2</v>
      </c>
      <c r="F1227" s="500">
        <f t="shared" si="316"/>
        <v>20.059999999999999</v>
      </c>
      <c r="G1227" s="527"/>
      <c r="H1227" s="518"/>
      <c r="I1227" s="517">
        <f t="shared" si="323"/>
        <v>0</v>
      </c>
      <c r="J1227" s="517">
        <f t="shared" si="324"/>
        <v>0</v>
      </c>
      <c r="K1227" s="504"/>
      <c r="L1227" s="518">
        <f t="shared" si="325"/>
        <v>0</v>
      </c>
      <c r="M1227" s="518">
        <f t="shared" si="325"/>
        <v>0</v>
      </c>
      <c r="N1227" s="519">
        <f t="shared" si="326"/>
        <v>0</v>
      </c>
      <c r="O1227" s="519">
        <f t="shared" si="327"/>
        <v>0</v>
      </c>
      <c r="P1227" s="506"/>
      <c r="Q1227" s="494"/>
      <c r="R1227" s="412" t="str">
        <f t="shared" si="322"/>
        <v/>
      </c>
      <c r="S1227" s="412" t="str">
        <f t="shared" si="310"/>
        <v/>
      </c>
      <c r="T1227" s="427"/>
      <c r="U1227" s="429"/>
      <c r="W1227" s="6">
        <f>VLOOKUP(A1227,'[3]Cartilha Global'!$A:$A,1,FALSE)</f>
        <v>100342</v>
      </c>
    </row>
    <row r="1228" spans="1:23" ht="23.25" hidden="1" thickBot="1" x14ac:dyDescent="0.25">
      <c r="A1228" s="522">
        <v>100343</v>
      </c>
      <c r="B1228" s="512" t="s">
        <v>3144</v>
      </c>
      <c r="C1228" s="513" t="s">
        <v>3444</v>
      </c>
      <c r="D1228" s="498" t="s">
        <v>6935</v>
      </c>
      <c r="E1228" s="499">
        <v>15.16</v>
      </c>
      <c r="F1228" s="500">
        <f t="shared" si="316"/>
        <v>18.77</v>
      </c>
      <c r="G1228" s="527"/>
      <c r="H1228" s="518"/>
      <c r="I1228" s="517">
        <f t="shared" si="323"/>
        <v>0</v>
      </c>
      <c r="J1228" s="517">
        <f t="shared" si="324"/>
        <v>0</v>
      </c>
      <c r="K1228" s="504"/>
      <c r="L1228" s="518">
        <f t="shared" si="325"/>
        <v>0</v>
      </c>
      <c r="M1228" s="518">
        <f t="shared" si="325"/>
        <v>0</v>
      </c>
      <c r="N1228" s="519">
        <f t="shared" si="326"/>
        <v>0</v>
      </c>
      <c r="O1228" s="519">
        <f t="shared" si="327"/>
        <v>0</v>
      </c>
      <c r="P1228" s="506"/>
      <c r="Q1228" s="494"/>
      <c r="R1228" s="412" t="str">
        <f t="shared" si="322"/>
        <v/>
      </c>
      <c r="S1228" s="412" t="str">
        <f t="shared" si="310"/>
        <v/>
      </c>
      <c r="T1228" s="427"/>
      <c r="U1228" s="429"/>
      <c r="W1228" s="6">
        <f>VLOOKUP(A1228,'[3]Cartilha Global'!$A:$A,1,FALSE)</f>
        <v>100343</v>
      </c>
    </row>
    <row r="1229" spans="1:23" ht="23.25" hidden="1" thickBot="1" x14ac:dyDescent="0.25">
      <c r="A1229" s="522">
        <v>100344</v>
      </c>
      <c r="B1229" s="512" t="s">
        <v>3144</v>
      </c>
      <c r="C1229" s="513" t="s">
        <v>3445</v>
      </c>
      <c r="D1229" s="498" t="s">
        <v>6935</v>
      </c>
      <c r="E1229" s="499">
        <v>13.54</v>
      </c>
      <c r="F1229" s="500">
        <f t="shared" si="316"/>
        <v>16.77</v>
      </c>
      <c r="G1229" s="527"/>
      <c r="H1229" s="518"/>
      <c r="I1229" s="517">
        <f t="shared" si="323"/>
        <v>0</v>
      </c>
      <c r="J1229" s="517">
        <f t="shared" si="324"/>
        <v>0</v>
      </c>
      <c r="K1229" s="504"/>
      <c r="L1229" s="518">
        <f t="shared" si="325"/>
        <v>0</v>
      </c>
      <c r="M1229" s="518">
        <f t="shared" si="325"/>
        <v>0</v>
      </c>
      <c r="N1229" s="519">
        <f t="shared" si="326"/>
        <v>0</v>
      </c>
      <c r="O1229" s="519">
        <f t="shared" si="327"/>
        <v>0</v>
      </c>
      <c r="P1229" s="506"/>
      <c r="Q1229" s="494"/>
      <c r="R1229" s="412" t="str">
        <f t="shared" si="322"/>
        <v/>
      </c>
      <c r="S1229" s="412" t="str">
        <f t="shared" si="310"/>
        <v/>
      </c>
      <c r="T1229" s="427"/>
      <c r="U1229" s="429"/>
      <c r="W1229" s="6">
        <f>VLOOKUP(A1229,'[3]Cartilha Global'!$A:$A,1,FALSE)</f>
        <v>100344</v>
      </c>
    </row>
    <row r="1230" spans="1:23" ht="23.25" hidden="1" thickBot="1" x14ac:dyDescent="0.25">
      <c r="A1230" s="522">
        <v>100345</v>
      </c>
      <c r="B1230" s="512" t="s">
        <v>3144</v>
      </c>
      <c r="C1230" s="513" t="s">
        <v>3446</v>
      </c>
      <c r="D1230" s="498" t="s">
        <v>6935</v>
      </c>
      <c r="E1230" s="499">
        <v>11.44</v>
      </c>
      <c r="F1230" s="500">
        <f t="shared" ref="F1230:F1234" si="328">IF(E1230=0,0,ROUND(E1230*(1+E$13)*(1-E$14),2))</f>
        <v>14.17</v>
      </c>
      <c r="G1230" s="527"/>
      <c r="H1230" s="518"/>
      <c r="I1230" s="517">
        <f t="shared" si="323"/>
        <v>0</v>
      </c>
      <c r="J1230" s="517">
        <f t="shared" si="324"/>
        <v>0</v>
      </c>
      <c r="K1230" s="504"/>
      <c r="L1230" s="518">
        <f t="shared" si="325"/>
        <v>0</v>
      </c>
      <c r="M1230" s="518">
        <f t="shared" si="325"/>
        <v>0</v>
      </c>
      <c r="N1230" s="519">
        <f t="shared" si="326"/>
        <v>0</v>
      </c>
      <c r="O1230" s="519">
        <f t="shared" si="327"/>
        <v>0</v>
      </c>
      <c r="P1230" s="506"/>
      <c r="Q1230" s="494"/>
      <c r="R1230" s="412" t="str">
        <f t="shared" si="322"/>
        <v/>
      </c>
      <c r="S1230" s="412" t="str">
        <f t="shared" si="310"/>
        <v/>
      </c>
      <c r="T1230" s="427"/>
      <c r="U1230" s="429"/>
      <c r="W1230" s="6">
        <f>VLOOKUP(A1230,'[3]Cartilha Global'!$A:$A,1,FALSE)</f>
        <v>100345</v>
      </c>
    </row>
    <row r="1231" spans="1:23" ht="23.25" hidden="1" thickBot="1" x14ac:dyDescent="0.25">
      <c r="A1231" s="522">
        <v>100346</v>
      </c>
      <c r="B1231" s="512" t="s">
        <v>3144</v>
      </c>
      <c r="C1231" s="513" t="s">
        <v>3447</v>
      </c>
      <c r="D1231" s="498" t="s">
        <v>6935</v>
      </c>
      <c r="E1231" s="499">
        <v>10.84</v>
      </c>
      <c r="F1231" s="500">
        <f t="shared" si="328"/>
        <v>13.42</v>
      </c>
      <c r="G1231" s="527"/>
      <c r="H1231" s="518"/>
      <c r="I1231" s="517">
        <f t="shared" si="323"/>
        <v>0</v>
      </c>
      <c r="J1231" s="517">
        <f t="shared" si="324"/>
        <v>0</v>
      </c>
      <c r="K1231" s="504"/>
      <c r="L1231" s="518">
        <f t="shared" si="325"/>
        <v>0</v>
      </c>
      <c r="M1231" s="518">
        <f t="shared" si="325"/>
        <v>0</v>
      </c>
      <c r="N1231" s="519">
        <f t="shared" si="326"/>
        <v>0</v>
      </c>
      <c r="O1231" s="519">
        <f t="shared" si="327"/>
        <v>0</v>
      </c>
      <c r="P1231" s="506"/>
      <c r="Q1231" s="494"/>
      <c r="R1231" s="412" t="str">
        <f t="shared" si="322"/>
        <v/>
      </c>
      <c r="S1231" s="412" t="str">
        <f t="shared" si="310"/>
        <v/>
      </c>
      <c r="T1231" s="427"/>
      <c r="U1231" s="429"/>
      <c r="W1231" s="6">
        <f>VLOOKUP(A1231,'[3]Cartilha Global'!$A:$A,1,FALSE)</f>
        <v>100346</v>
      </c>
    </row>
    <row r="1232" spans="1:23" ht="23.25" hidden="1" thickBot="1" x14ac:dyDescent="0.25">
      <c r="A1232" s="522">
        <v>100347</v>
      </c>
      <c r="B1232" s="512" t="s">
        <v>3144</v>
      </c>
      <c r="C1232" s="513" t="s">
        <v>3448</v>
      </c>
      <c r="D1232" s="498" t="s">
        <v>6935</v>
      </c>
      <c r="E1232" s="499">
        <v>12.14</v>
      </c>
      <c r="F1232" s="500">
        <f t="shared" si="328"/>
        <v>15.03</v>
      </c>
      <c r="G1232" s="527"/>
      <c r="H1232" s="518"/>
      <c r="I1232" s="517">
        <f t="shared" si="323"/>
        <v>0</v>
      </c>
      <c r="J1232" s="517">
        <f t="shared" si="324"/>
        <v>0</v>
      </c>
      <c r="K1232" s="504"/>
      <c r="L1232" s="518">
        <f t="shared" si="325"/>
        <v>0</v>
      </c>
      <c r="M1232" s="518">
        <f t="shared" si="325"/>
        <v>0</v>
      </c>
      <c r="N1232" s="519">
        <f t="shared" si="326"/>
        <v>0</v>
      </c>
      <c r="O1232" s="519">
        <f t="shared" si="327"/>
        <v>0</v>
      </c>
      <c r="P1232" s="506"/>
      <c r="Q1232" s="494"/>
      <c r="R1232" s="412" t="str">
        <f t="shared" si="322"/>
        <v/>
      </c>
      <c r="S1232" s="412" t="str">
        <f t="shared" si="310"/>
        <v/>
      </c>
      <c r="T1232" s="427"/>
      <c r="U1232" s="429"/>
      <c r="W1232" s="6">
        <f>VLOOKUP(A1232,'[3]Cartilha Global'!$A:$A,1,FALSE)</f>
        <v>100347</v>
      </c>
    </row>
    <row r="1233" spans="1:23" ht="23.25" hidden="1" thickBot="1" x14ac:dyDescent="0.25">
      <c r="A1233" s="522">
        <v>100348</v>
      </c>
      <c r="B1233" s="512" t="s">
        <v>3144</v>
      </c>
      <c r="C1233" s="513" t="s">
        <v>3449</v>
      </c>
      <c r="D1233" s="498" t="s">
        <v>6935</v>
      </c>
      <c r="E1233" s="499">
        <v>11.85</v>
      </c>
      <c r="F1233" s="500">
        <f t="shared" si="328"/>
        <v>14.68</v>
      </c>
      <c r="G1233" s="527"/>
      <c r="H1233" s="518"/>
      <c r="I1233" s="517">
        <f t="shared" si="323"/>
        <v>0</v>
      </c>
      <c r="J1233" s="517">
        <f t="shared" si="324"/>
        <v>0</v>
      </c>
      <c r="K1233" s="504"/>
      <c r="L1233" s="518">
        <f t="shared" si="325"/>
        <v>0</v>
      </c>
      <c r="M1233" s="518">
        <f t="shared" si="325"/>
        <v>0</v>
      </c>
      <c r="N1233" s="519">
        <f t="shared" si="326"/>
        <v>0</v>
      </c>
      <c r="O1233" s="519">
        <f t="shared" si="327"/>
        <v>0</v>
      </c>
      <c r="P1233" s="506"/>
      <c r="Q1233" s="494"/>
      <c r="R1233" s="412" t="str">
        <f t="shared" si="322"/>
        <v/>
      </c>
      <c r="S1233" s="412" t="str">
        <f t="shared" si="310"/>
        <v/>
      </c>
      <c r="T1233" s="427"/>
      <c r="U1233" s="429"/>
      <c r="W1233" s="6">
        <f>VLOOKUP(A1233,'[3]Cartilha Global'!$A:$A,1,FALSE)</f>
        <v>100348</v>
      </c>
    </row>
    <row r="1234" spans="1:23" ht="23.25" hidden="1" thickBot="1" x14ac:dyDescent="0.25">
      <c r="A1234" s="522">
        <v>100349</v>
      </c>
      <c r="B1234" s="512" t="s">
        <v>3144</v>
      </c>
      <c r="C1234" s="513" t="s">
        <v>3450</v>
      </c>
      <c r="D1234" s="498" t="s">
        <v>171</v>
      </c>
      <c r="E1234" s="499">
        <v>495.77</v>
      </c>
      <c r="F1234" s="500">
        <f t="shared" si="328"/>
        <v>613.96</v>
      </c>
      <c r="G1234" s="527"/>
      <c r="H1234" s="518"/>
      <c r="I1234" s="517">
        <f t="shared" si="323"/>
        <v>0</v>
      </c>
      <c r="J1234" s="517">
        <f t="shared" si="324"/>
        <v>0</v>
      </c>
      <c r="K1234" s="504"/>
      <c r="L1234" s="518">
        <f t="shared" si="325"/>
        <v>0</v>
      </c>
      <c r="M1234" s="518">
        <f t="shared" si="325"/>
        <v>0</v>
      </c>
      <c r="N1234" s="519">
        <f t="shared" si="326"/>
        <v>0</v>
      </c>
      <c r="O1234" s="519">
        <f t="shared" si="327"/>
        <v>0</v>
      </c>
      <c r="P1234" s="506"/>
      <c r="Q1234" s="494"/>
      <c r="R1234" s="412" t="str">
        <f t="shared" si="322"/>
        <v/>
      </c>
      <c r="S1234" s="412" t="str">
        <f t="shared" si="310"/>
        <v/>
      </c>
      <c r="T1234" s="427"/>
      <c r="U1234" s="429"/>
      <c r="W1234" s="6">
        <f>VLOOKUP(A1234,'[3]Cartilha Global'!$A:$A,1,FALSE)</f>
        <v>100349</v>
      </c>
    </row>
    <row r="1235" spans="1:23" ht="12" hidden="1" thickBot="1" x14ac:dyDescent="0.25">
      <c r="A1235" s="522" t="s">
        <v>6001</v>
      </c>
      <c r="B1235" s="512"/>
      <c r="C1235" s="513" t="s">
        <v>6002</v>
      </c>
      <c r="D1235" s="562">
        <v>0</v>
      </c>
      <c r="E1235" s="499">
        <v>0</v>
      </c>
      <c r="F1235" s="510">
        <f t="shared" ref="F1235:F1293" si="329">IF(E1235=0,0,ROUND(E1235*(1+E$13)*(1-E$14),2))</f>
        <v>0</v>
      </c>
      <c r="G1235" s="556"/>
      <c r="H1235" s="556"/>
      <c r="I1235" s="557"/>
      <c r="J1235" s="558"/>
      <c r="K1235" s="504"/>
      <c r="L1235" s="556"/>
      <c r="M1235" s="556"/>
      <c r="N1235" s="557"/>
      <c r="O1235" s="558"/>
      <c r="P1235" s="506"/>
      <c r="Q1235" s="494" t="str">
        <f>IF(OR(SUM(J1235:J1235)&gt;0,SUM(O1235:O1235)&gt;0),"xx","")</f>
        <v/>
      </c>
      <c r="R1235" s="412" t="str">
        <f t="shared" si="322"/>
        <v/>
      </c>
      <c r="S1235" s="412" t="str">
        <f t="shared" si="310"/>
        <v/>
      </c>
      <c r="T1235" s="427"/>
      <c r="U1235" s="429"/>
      <c r="W1235" s="6" t="e">
        <f>VLOOKUP(A1235,'[3]Cartilha Global'!$A:$A,1,FALSE)</f>
        <v>#N/A</v>
      </c>
    </row>
    <row r="1236" spans="1:23" ht="12" hidden="1" thickBot="1" x14ac:dyDescent="0.25">
      <c r="A1236" s="522" t="s">
        <v>2051</v>
      </c>
      <c r="B1236" s="512"/>
      <c r="C1236" s="513" t="s">
        <v>1785</v>
      </c>
      <c r="D1236" s="562">
        <v>0</v>
      </c>
      <c r="E1236" s="499">
        <v>0</v>
      </c>
      <c r="F1236" s="510">
        <f t="shared" si="329"/>
        <v>0</v>
      </c>
      <c r="G1236" s="556"/>
      <c r="H1236" s="556"/>
      <c r="I1236" s="557"/>
      <c r="J1236" s="558"/>
      <c r="K1236" s="504"/>
      <c r="L1236" s="556"/>
      <c r="M1236" s="556"/>
      <c r="N1236" s="557"/>
      <c r="O1236" s="558"/>
      <c r="P1236" s="506"/>
      <c r="Q1236" s="494" t="str">
        <f>IF(OR(SUM(J1237:J1256)&gt;0,SUM(O1237:O1256)&gt;0),"xx","")</f>
        <v/>
      </c>
      <c r="R1236" s="412" t="str">
        <f t="shared" si="322"/>
        <v/>
      </c>
      <c r="S1236" s="412" t="str">
        <f t="shared" si="310"/>
        <v/>
      </c>
      <c r="T1236" s="427"/>
      <c r="U1236" s="429"/>
      <c r="W1236" s="6" t="str">
        <f>VLOOKUP(A1236,'[3]Cartilha Global'!$A:$A,1,FALSE)</f>
        <v>2.5.6</v>
      </c>
    </row>
    <row r="1237" spans="1:23" ht="34.5" hidden="1" thickBot="1" x14ac:dyDescent="0.25">
      <c r="A1237" s="522">
        <v>93952</v>
      </c>
      <c r="B1237" s="512" t="s">
        <v>3144</v>
      </c>
      <c r="C1237" s="513" t="s">
        <v>1786</v>
      </c>
      <c r="D1237" s="498" t="s">
        <v>6927</v>
      </c>
      <c r="E1237" s="499">
        <v>227.66</v>
      </c>
      <c r="F1237" s="500">
        <f t="shared" si="329"/>
        <v>281.93</v>
      </c>
      <c r="G1237" s="527"/>
      <c r="H1237" s="518"/>
      <c r="I1237" s="517">
        <f t="shared" ref="I1237:I1256" si="330">IF(ISBLANK(E1237),0,ROUND(F1237*G1237,2))</f>
        <v>0</v>
      </c>
      <c r="J1237" s="517">
        <f t="shared" ref="J1237:J1256" si="331">IF(ISBLANK(G1237),0,ROUND(G1237*H1237,2))</f>
        <v>0</v>
      </c>
      <c r="K1237" s="504"/>
      <c r="L1237" s="518">
        <f t="shared" ref="L1237:M1256" si="332">G1237</f>
        <v>0</v>
      </c>
      <c r="M1237" s="518">
        <f t="shared" si="332"/>
        <v>0</v>
      </c>
      <c r="N1237" s="519">
        <f t="shared" ref="N1237:N1256" si="333">IF(ISBLANK(E1237),0,ROUND(F1237*L1237,2))</f>
        <v>0</v>
      </c>
      <c r="O1237" s="519">
        <f t="shared" ref="O1237:O1256" si="334">IF(ISBLANK(L1237),0,ROUND(L1237*M1237,2))</f>
        <v>0</v>
      </c>
      <c r="P1237" s="506"/>
      <c r="Q1237" s="520"/>
      <c r="R1237" s="412" t="str">
        <f t="shared" si="322"/>
        <v/>
      </c>
      <c r="S1237" s="412" t="str">
        <f t="shared" si="310"/>
        <v/>
      </c>
      <c r="T1237" s="427"/>
      <c r="U1237" s="429"/>
      <c r="W1237" s="6">
        <f>VLOOKUP(A1237,'[3]Cartilha Global'!$A:$A,1,FALSE)</f>
        <v>93952</v>
      </c>
    </row>
    <row r="1238" spans="1:23" ht="34.5" hidden="1" thickBot="1" x14ac:dyDescent="0.25">
      <c r="A1238" s="522">
        <v>93953</v>
      </c>
      <c r="B1238" s="512" t="s">
        <v>3144</v>
      </c>
      <c r="C1238" s="513" t="s">
        <v>1787</v>
      </c>
      <c r="D1238" s="498" t="s">
        <v>6927</v>
      </c>
      <c r="E1238" s="499">
        <v>211.34</v>
      </c>
      <c r="F1238" s="500">
        <f t="shared" si="329"/>
        <v>261.72000000000003</v>
      </c>
      <c r="G1238" s="527"/>
      <c r="H1238" s="518"/>
      <c r="I1238" s="517">
        <f t="shared" si="330"/>
        <v>0</v>
      </c>
      <c r="J1238" s="517">
        <f t="shared" si="331"/>
        <v>0</v>
      </c>
      <c r="K1238" s="504"/>
      <c r="L1238" s="518">
        <f t="shared" si="332"/>
        <v>0</v>
      </c>
      <c r="M1238" s="518">
        <f t="shared" si="332"/>
        <v>0</v>
      </c>
      <c r="N1238" s="519">
        <f t="shared" si="333"/>
        <v>0</v>
      </c>
      <c r="O1238" s="519">
        <f t="shared" si="334"/>
        <v>0</v>
      </c>
      <c r="P1238" s="506"/>
      <c r="Q1238" s="520"/>
      <c r="R1238" s="412" t="str">
        <f t="shared" si="322"/>
        <v/>
      </c>
      <c r="S1238" s="412" t="str">
        <f t="shared" ref="S1238:S1301" si="335">IF(Q1238="X","x",IF(Q1238="xx","x",IF(OR(J1238&gt;0,O1238&gt;0),"x","")))</f>
        <v/>
      </c>
      <c r="T1238" s="427"/>
      <c r="U1238" s="429"/>
      <c r="W1238" s="6">
        <f>VLOOKUP(A1238,'[3]Cartilha Global'!$A:$A,1,FALSE)</f>
        <v>93953</v>
      </c>
    </row>
    <row r="1239" spans="1:23" ht="34.5" hidden="1" thickBot="1" x14ac:dyDescent="0.25">
      <c r="A1239" s="522">
        <v>93954</v>
      </c>
      <c r="B1239" s="512" t="s">
        <v>3144</v>
      </c>
      <c r="C1239" s="513" t="s">
        <v>1788</v>
      </c>
      <c r="D1239" s="498" t="s">
        <v>6927</v>
      </c>
      <c r="E1239" s="499">
        <v>201.53</v>
      </c>
      <c r="F1239" s="500">
        <f t="shared" si="329"/>
        <v>249.57</v>
      </c>
      <c r="G1239" s="527"/>
      <c r="H1239" s="518"/>
      <c r="I1239" s="517">
        <f t="shared" si="330"/>
        <v>0</v>
      </c>
      <c r="J1239" s="517">
        <f t="shared" si="331"/>
        <v>0</v>
      </c>
      <c r="K1239" s="504"/>
      <c r="L1239" s="518">
        <f t="shared" si="332"/>
        <v>0</v>
      </c>
      <c r="M1239" s="518">
        <f t="shared" si="332"/>
        <v>0</v>
      </c>
      <c r="N1239" s="519">
        <f t="shared" si="333"/>
        <v>0</v>
      </c>
      <c r="O1239" s="519">
        <f t="shared" si="334"/>
        <v>0</v>
      </c>
      <c r="P1239" s="506"/>
      <c r="Q1239" s="520"/>
      <c r="R1239" s="412" t="str">
        <f t="shared" si="322"/>
        <v/>
      </c>
      <c r="S1239" s="412" t="str">
        <f t="shared" si="335"/>
        <v/>
      </c>
      <c r="T1239" s="427"/>
      <c r="U1239" s="429"/>
      <c r="W1239" s="6">
        <f>VLOOKUP(A1239,'[3]Cartilha Global'!$A:$A,1,FALSE)</f>
        <v>93954</v>
      </c>
    </row>
    <row r="1240" spans="1:23" ht="34.5" hidden="1" thickBot="1" x14ac:dyDescent="0.25">
      <c r="A1240" s="522">
        <v>93955</v>
      </c>
      <c r="B1240" s="512" t="s">
        <v>3144</v>
      </c>
      <c r="C1240" s="513" t="s">
        <v>1789</v>
      </c>
      <c r="D1240" s="498" t="s">
        <v>6927</v>
      </c>
      <c r="E1240" s="499">
        <v>194.56</v>
      </c>
      <c r="F1240" s="500">
        <f t="shared" si="329"/>
        <v>240.94</v>
      </c>
      <c r="G1240" s="527"/>
      <c r="H1240" s="518"/>
      <c r="I1240" s="517">
        <f t="shared" si="330"/>
        <v>0</v>
      </c>
      <c r="J1240" s="517">
        <f t="shared" si="331"/>
        <v>0</v>
      </c>
      <c r="K1240" s="504"/>
      <c r="L1240" s="518">
        <f t="shared" si="332"/>
        <v>0</v>
      </c>
      <c r="M1240" s="518">
        <f t="shared" si="332"/>
        <v>0</v>
      </c>
      <c r="N1240" s="519">
        <f t="shared" si="333"/>
        <v>0</v>
      </c>
      <c r="O1240" s="519">
        <f t="shared" si="334"/>
        <v>0</v>
      </c>
      <c r="P1240" s="506"/>
      <c r="Q1240" s="520"/>
      <c r="R1240" s="412" t="str">
        <f t="shared" si="322"/>
        <v/>
      </c>
      <c r="S1240" s="412" t="str">
        <f t="shared" si="335"/>
        <v/>
      </c>
      <c r="T1240" s="427"/>
      <c r="U1240" s="429"/>
      <c r="W1240" s="6">
        <f>VLOOKUP(A1240,'[3]Cartilha Global'!$A:$A,1,FALSE)</f>
        <v>93955</v>
      </c>
    </row>
    <row r="1241" spans="1:23" ht="34.5" hidden="1" thickBot="1" x14ac:dyDescent="0.25">
      <c r="A1241" s="522">
        <v>93956</v>
      </c>
      <c r="B1241" s="512" t="s">
        <v>3144</v>
      </c>
      <c r="C1241" s="513" t="s">
        <v>1790</v>
      </c>
      <c r="D1241" s="498" t="s">
        <v>6927</v>
      </c>
      <c r="E1241" s="499">
        <v>189.07</v>
      </c>
      <c r="F1241" s="500">
        <f t="shared" si="329"/>
        <v>234.14</v>
      </c>
      <c r="G1241" s="527"/>
      <c r="H1241" s="518"/>
      <c r="I1241" s="517">
        <f t="shared" si="330"/>
        <v>0</v>
      </c>
      <c r="J1241" s="517">
        <f t="shared" si="331"/>
        <v>0</v>
      </c>
      <c r="K1241" s="504"/>
      <c r="L1241" s="518">
        <f t="shared" si="332"/>
        <v>0</v>
      </c>
      <c r="M1241" s="518">
        <f t="shared" si="332"/>
        <v>0</v>
      </c>
      <c r="N1241" s="519">
        <f t="shared" si="333"/>
        <v>0</v>
      </c>
      <c r="O1241" s="519">
        <f t="shared" si="334"/>
        <v>0</v>
      </c>
      <c r="P1241" s="506"/>
      <c r="Q1241" s="520"/>
      <c r="R1241" s="412" t="str">
        <f t="shared" si="322"/>
        <v/>
      </c>
      <c r="S1241" s="412" t="str">
        <f t="shared" si="335"/>
        <v/>
      </c>
      <c r="T1241" s="427"/>
      <c r="U1241" s="429"/>
      <c r="W1241" s="6">
        <f>VLOOKUP(A1241,'[3]Cartilha Global'!$A:$A,1,FALSE)</f>
        <v>93956</v>
      </c>
    </row>
    <row r="1242" spans="1:23" ht="34.5" hidden="1" thickBot="1" x14ac:dyDescent="0.25">
      <c r="A1242" s="522">
        <v>93957</v>
      </c>
      <c r="B1242" s="512" t="s">
        <v>3144</v>
      </c>
      <c r="C1242" s="513" t="s">
        <v>1791</v>
      </c>
      <c r="D1242" s="498" t="s">
        <v>6927</v>
      </c>
      <c r="E1242" s="499">
        <v>242.34</v>
      </c>
      <c r="F1242" s="500">
        <f t="shared" si="329"/>
        <v>300.11</v>
      </c>
      <c r="G1242" s="527"/>
      <c r="H1242" s="518"/>
      <c r="I1242" s="517">
        <f t="shared" si="330"/>
        <v>0</v>
      </c>
      <c r="J1242" s="517">
        <f t="shared" si="331"/>
        <v>0</v>
      </c>
      <c r="K1242" s="504"/>
      <c r="L1242" s="518">
        <f t="shared" si="332"/>
        <v>0</v>
      </c>
      <c r="M1242" s="518">
        <f t="shared" si="332"/>
        <v>0</v>
      </c>
      <c r="N1242" s="519">
        <f t="shared" si="333"/>
        <v>0</v>
      </c>
      <c r="O1242" s="519">
        <f t="shared" si="334"/>
        <v>0</v>
      </c>
      <c r="P1242" s="506"/>
      <c r="Q1242" s="520"/>
      <c r="R1242" s="412" t="str">
        <f t="shared" si="322"/>
        <v/>
      </c>
      <c r="S1242" s="412" t="str">
        <f t="shared" si="335"/>
        <v/>
      </c>
      <c r="T1242" s="427"/>
      <c r="U1242" s="429"/>
      <c r="W1242" s="6">
        <f>VLOOKUP(A1242,'[3]Cartilha Global'!$A:$A,1,FALSE)</f>
        <v>93957</v>
      </c>
    </row>
    <row r="1243" spans="1:23" ht="34.5" hidden="1" thickBot="1" x14ac:dyDescent="0.25">
      <c r="A1243" s="522">
        <v>93958</v>
      </c>
      <c r="B1243" s="512" t="s">
        <v>3144</v>
      </c>
      <c r="C1243" s="513" t="s">
        <v>1792</v>
      </c>
      <c r="D1243" s="498" t="s">
        <v>6927</v>
      </c>
      <c r="E1243" s="499">
        <v>225.06</v>
      </c>
      <c r="F1243" s="500">
        <f t="shared" si="329"/>
        <v>278.70999999999998</v>
      </c>
      <c r="G1243" s="527"/>
      <c r="H1243" s="518"/>
      <c r="I1243" s="517">
        <f t="shared" si="330"/>
        <v>0</v>
      </c>
      <c r="J1243" s="517">
        <f t="shared" si="331"/>
        <v>0</v>
      </c>
      <c r="K1243" s="504"/>
      <c r="L1243" s="518">
        <f t="shared" si="332"/>
        <v>0</v>
      </c>
      <c r="M1243" s="518">
        <f t="shared" si="332"/>
        <v>0</v>
      </c>
      <c r="N1243" s="519">
        <f t="shared" si="333"/>
        <v>0</v>
      </c>
      <c r="O1243" s="519">
        <f t="shared" si="334"/>
        <v>0</v>
      </c>
      <c r="P1243" s="506"/>
      <c r="Q1243" s="520"/>
      <c r="R1243" s="412" t="str">
        <f t="shared" si="322"/>
        <v/>
      </c>
      <c r="S1243" s="412" t="str">
        <f t="shared" si="335"/>
        <v/>
      </c>
      <c r="T1243" s="427"/>
      <c r="U1243" s="429"/>
      <c r="W1243" s="6">
        <f>VLOOKUP(A1243,'[3]Cartilha Global'!$A:$A,1,FALSE)</f>
        <v>93958</v>
      </c>
    </row>
    <row r="1244" spans="1:23" ht="34.5" hidden="1" thickBot="1" x14ac:dyDescent="0.25">
      <c r="A1244" s="522">
        <v>93959</v>
      </c>
      <c r="B1244" s="512" t="s">
        <v>3144</v>
      </c>
      <c r="C1244" s="513" t="s">
        <v>1793</v>
      </c>
      <c r="D1244" s="498" t="s">
        <v>6927</v>
      </c>
      <c r="E1244" s="499">
        <v>214.78</v>
      </c>
      <c r="F1244" s="500">
        <f t="shared" si="329"/>
        <v>265.98</v>
      </c>
      <c r="G1244" s="527"/>
      <c r="H1244" s="518"/>
      <c r="I1244" s="517">
        <f t="shared" si="330"/>
        <v>0</v>
      </c>
      <c r="J1244" s="517">
        <f t="shared" si="331"/>
        <v>0</v>
      </c>
      <c r="K1244" s="504"/>
      <c r="L1244" s="518">
        <f t="shared" si="332"/>
        <v>0</v>
      </c>
      <c r="M1244" s="518">
        <f t="shared" si="332"/>
        <v>0</v>
      </c>
      <c r="N1244" s="519">
        <f t="shared" si="333"/>
        <v>0</v>
      </c>
      <c r="O1244" s="519">
        <f t="shared" si="334"/>
        <v>0</v>
      </c>
      <c r="P1244" s="506"/>
      <c r="Q1244" s="520"/>
      <c r="R1244" s="412" t="str">
        <f t="shared" si="322"/>
        <v/>
      </c>
      <c r="S1244" s="412" t="str">
        <f t="shared" si="335"/>
        <v/>
      </c>
      <c r="T1244" s="427"/>
      <c r="U1244" s="429"/>
      <c r="W1244" s="6">
        <f>VLOOKUP(A1244,'[3]Cartilha Global'!$A:$A,1,FALSE)</f>
        <v>93959</v>
      </c>
    </row>
    <row r="1245" spans="1:23" ht="34.5" hidden="1" thickBot="1" x14ac:dyDescent="0.25">
      <c r="A1245" s="522">
        <v>93960</v>
      </c>
      <c r="B1245" s="512" t="s">
        <v>3144</v>
      </c>
      <c r="C1245" s="513" t="s">
        <v>1794</v>
      </c>
      <c r="D1245" s="498" t="s">
        <v>6927</v>
      </c>
      <c r="E1245" s="499">
        <v>207.53</v>
      </c>
      <c r="F1245" s="500">
        <f t="shared" si="329"/>
        <v>257.01</v>
      </c>
      <c r="G1245" s="527"/>
      <c r="H1245" s="518"/>
      <c r="I1245" s="517">
        <f t="shared" si="330"/>
        <v>0</v>
      </c>
      <c r="J1245" s="517">
        <f t="shared" si="331"/>
        <v>0</v>
      </c>
      <c r="K1245" s="504"/>
      <c r="L1245" s="518">
        <f t="shared" si="332"/>
        <v>0</v>
      </c>
      <c r="M1245" s="518">
        <f t="shared" si="332"/>
        <v>0</v>
      </c>
      <c r="N1245" s="519">
        <f t="shared" si="333"/>
        <v>0</v>
      </c>
      <c r="O1245" s="519">
        <f t="shared" si="334"/>
        <v>0</v>
      </c>
      <c r="P1245" s="506"/>
      <c r="Q1245" s="520"/>
      <c r="R1245" s="412" t="str">
        <f t="shared" si="322"/>
        <v/>
      </c>
      <c r="S1245" s="412" t="str">
        <f t="shared" si="335"/>
        <v/>
      </c>
      <c r="T1245" s="427"/>
      <c r="U1245" s="429"/>
      <c r="W1245" s="6">
        <f>VLOOKUP(A1245,'[3]Cartilha Global'!$A:$A,1,FALSE)</f>
        <v>93960</v>
      </c>
    </row>
    <row r="1246" spans="1:23" ht="34.5" hidden="1" thickBot="1" x14ac:dyDescent="0.25">
      <c r="A1246" s="522">
        <v>93961</v>
      </c>
      <c r="B1246" s="512" t="s">
        <v>3144</v>
      </c>
      <c r="C1246" s="513" t="s">
        <v>1795</v>
      </c>
      <c r="D1246" s="498" t="s">
        <v>6927</v>
      </c>
      <c r="E1246" s="499">
        <v>201.82</v>
      </c>
      <c r="F1246" s="500">
        <f t="shared" si="329"/>
        <v>249.93</v>
      </c>
      <c r="G1246" s="527"/>
      <c r="H1246" s="518"/>
      <c r="I1246" s="517">
        <f t="shared" si="330"/>
        <v>0</v>
      </c>
      <c r="J1246" s="517">
        <f t="shared" si="331"/>
        <v>0</v>
      </c>
      <c r="K1246" s="504"/>
      <c r="L1246" s="518">
        <f t="shared" si="332"/>
        <v>0</v>
      </c>
      <c r="M1246" s="518">
        <f t="shared" si="332"/>
        <v>0</v>
      </c>
      <c r="N1246" s="519">
        <f t="shared" si="333"/>
        <v>0</v>
      </c>
      <c r="O1246" s="519">
        <f t="shared" si="334"/>
        <v>0</v>
      </c>
      <c r="P1246" s="506"/>
      <c r="Q1246" s="520"/>
      <c r="R1246" s="412" t="str">
        <f t="shared" si="322"/>
        <v/>
      </c>
      <c r="S1246" s="412" t="str">
        <f t="shared" si="335"/>
        <v/>
      </c>
      <c r="T1246" s="427"/>
      <c r="U1246" s="429"/>
      <c r="W1246" s="6">
        <f>VLOOKUP(A1246,'[3]Cartilha Global'!$A:$A,1,FALSE)</f>
        <v>93961</v>
      </c>
    </row>
    <row r="1247" spans="1:23" ht="34.5" hidden="1" thickBot="1" x14ac:dyDescent="0.25">
      <c r="A1247" s="522">
        <v>93962</v>
      </c>
      <c r="B1247" s="512" t="s">
        <v>3144</v>
      </c>
      <c r="C1247" s="513" t="s">
        <v>1796</v>
      </c>
      <c r="D1247" s="498" t="s">
        <v>6927</v>
      </c>
      <c r="E1247" s="499">
        <v>214.65</v>
      </c>
      <c r="F1247" s="500">
        <f t="shared" si="329"/>
        <v>265.82</v>
      </c>
      <c r="G1247" s="527"/>
      <c r="H1247" s="518"/>
      <c r="I1247" s="517">
        <f t="shared" si="330"/>
        <v>0</v>
      </c>
      <c r="J1247" s="517">
        <f t="shared" si="331"/>
        <v>0</v>
      </c>
      <c r="K1247" s="504"/>
      <c r="L1247" s="518">
        <f t="shared" si="332"/>
        <v>0</v>
      </c>
      <c r="M1247" s="518">
        <f t="shared" si="332"/>
        <v>0</v>
      </c>
      <c r="N1247" s="519">
        <f t="shared" si="333"/>
        <v>0</v>
      </c>
      <c r="O1247" s="519">
        <f t="shared" si="334"/>
        <v>0</v>
      </c>
      <c r="P1247" s="506"/>
      <c r="Q1247" s="520"/>
      <c r="R1247" s="412" t="str">
        <f t="shared" si="322"/>
        <v/>
      </c>
      <c r="S1247" s="412" t="str">
        <f t="shared" si="335"/>
        <v/>
      </c>
      <c r="T1247" s="427"/>
      <c r="U1247" s="429"/>
      <c r="W1247" s="6">
        <f>VLOOKUP(A1247,'[3]Cartilha Global'!$A:$A,1,FALSE)</f>
        <v>93962</v>
      </c>
    </row>
    <row r="1248" spans="1:23" ht="34.5" hidden="1" thickBot="1" x14ac:dyDescent="0.25">
      <c r="A1248" s="522">
        <v>93963</v>
      </c>
      <c r="B1248" s="512" t="s">
        <v>3144</v>
      </c>
      <c r="C1248" s="513" t="s">
        <v>1797</v>
      </c>
      <c r="D1248" s="498" t="s">
        <v>6927</v>
      </c>
      <c r="E1248" s="499">
        <v>198.36</v>
      </c>
      <c r="F1248" s="500">
        <f t="shared" si="329"/>
        <v>245.65</v>
      </c>
      <c r="G1248" s="527"/>
      <c r="H1248" s="518"/>
      <c r="I1248" s="517">
        <f t="shared" si="330"/>
        <v>0</v>
      </c>
      <c r="J1248" s="517">
        <f t="shared" si="331"/>
        <v>0</v>
      </c>
      <c r="K1248" s="504"/>
      <c r="L1248" s="518">
        <f t="shared" si="332"/>
        <v>0</v>
      </c>
      <c r="M1248" s="518">
        <f t="shared" si="332"/>
        <v>0</v>
      </c>
      <c r="N1248" s="519">
        <f t="shared" si="333"/>
        <v>0</v>
      </c>
      <c r="O1248" s="519">
        <f t="shared" si="334"/>
        <v>0</v>
      </c>
      <c r="P1248" s="506"/>
      <c r="Q1248" s="520"/>
      <c r="R1248" s="412" t="str">
        <f t="shared" si="322"/>
        <v/>
      </c>
      <c r="S1248" s="412" t="str">
        <f t="shared" si="335"/>
        <v/>
      </c>
      <c r="T1248" s="427"/>
      <c r="U1248" s="429"/>
      <c r="W1248" s="6">
        <f>VLOOKUP(A1248,'[3]Cartilha Global'!$A:$A,1,FALSE)</f>
        <v>93963</v>
      </c>
    </row>
    <row r="1249" spans="1:23" ht="34.5" hidden="1" thickBot="1" x14ac:dyDescent="0.25">
      <c r="A1249" s="522">
        <v>93964</v>
      </c>
      <c r="B1249" s="512" t="s">
        <v>3144</v>
      </c>
      <c r="C1249" s="513" t="s">
        <v>1798</v>
      </c>
      <c r="D1249" s="498" t="s">
        <v>6927</v>
      </c>
      <c r="E1249" s="499">
        <v>188.61</v>
      </c>
      <c r="F1249" s="500">
        <f t="shared" si="329"/>
        <v>233.57</v>
      </c>
      <c r="G1249" s="527"/>
      <c r="H1249" s="518"/>
      <c r="I1249" s="517">
        <f t="shared" si="330"/>
        <v>0</v>
      </c>
      <c r="J1249" s="517">
        <f t="shared" si="331"/>
        <v>0</v>
      </c>
      <c r="K1249" s="504"/>
      <c r="L1249" s="518">
        <f t="shared" si="332"/>
        <v>0</v>
      </c>
      <c r="M1249" s="518">
        <f t="shared" si="332"/>
        <v>0</v>
      </c>
      <c r="N1249" s="519">
        <f t="shared" si="333"/>
        <v>0</v>
      </c>
      <c r="O1249" s="519">
        <f t="shared" si="334"/>
        <v>0</v>
      </c>
      <c r="P1249" s="506"/>
      <c r="Q1249" s="520"/>
      <c r="R1249" s="412" t="str">
        <f t="shared" si="322"/>
        <v/>
      </c>
      <c r="S1249" s="412" t="str">
        <f t="shared" si="335"/>
        <v/>
      </c>
      <c r="T1249" s="427"/>
      <c r="U1249" s="429"/>
      <c r="W1249" s="6">
        <f>VLOOKUP(A1249,'[3]Cartilha Global'!$A:$A,1,FALSE)</f>
        <v>93964</v>
      </c>
    </row>
    <row r="1250" spans="1:23" ht="34.5" hidden="1" thickBot="1" x14ac:dyDescent="0.25">
      <c r="A1250" s="522">
        <v>93965</v>
      </c>
      <c r="B1250" s="512" t="s">
        <v>3144</v>
      </c>
      <c r="C1250" s="513" t="s">
        <v>1799</v>
      </c>
      <c r="D1250" s="498" t="s">
        <v>6927</v>
      </c>
      <c r="E1250" s="499">
        <v>178.95</v>
      </c>
      <c r="F1250" s="500">
        <f t="shared" si="329"/>
        <v>221.61</v>
      </c>
      <c r="G1250" s="527"/>
      <c r="H1250" s="518"/>
      <c r="I1250" s="517">
        <f t="shared" si="330"/>
        <v>0</v>
      </c>
      <c r="J1250" s="517">
        <f t="shared" si="331"/>
        <v>0</v>
      </c>
      <c r="K1250" s="504"/>
      <c r="L1250" s="518">
        <f t="shared" si="332"/>
        <v>0</v>
      </c>
      <c r="M1250" s="518">
        <f t="shared" si="332"/>
        <v>0</v>
      </c>
      <c r="N1250" s="519">
        <f t="shared" si="333"/>
        <v>0</v>
      </c>
      <c r="O1250" s="519">
        <f t="shared" si="334"/>
        <v>0</v>
      </c>
      <c r="P1250" s="506"/>
      <c r="Q1250" s="520"/>
      <c r="R1250" s="412" t="str">
        <f t="shared" si="322"/>
        <v/>
      </c>
      <c r="S1250" s="412" t="str">
        <f t="shared" si="335"/>
        <v/>
      </c>
      <c r="T1250" s="427"/>
      <c r="U1250" s="429"/>
      <c r="W1250" s="6">
        <f>VLOOKUP(A1250,'[3]Cartilha Global'!$A:$A,1,FALSE)</f>
        <v>93965</v>
      </c>
    </row>
    <row r="1251" spans="1:23" ht="34.5" hidden="1" thickBot="1" x14ac:dyDescent="0.25">
      <c r="A1251" s="522">
        <v>93966</v>
      </c>
      <c r="B1251" s="512" t="s">
        <v>3144</v>
      </c>
      <c r="C1251" s="513" t="s">
        <v>1800</v>
      </c>
      <c r="D1251" s="498" t="s">
        <v>6927</v>
      </c>
      <c r="E1251" s="499">
        <v>176.23</v>
      </c>
      <c r="F1251" s="500">
        <f t="shared" si="329"/>
        <v>218.24</v>
      </c>
      <c r="G1251" s="527"/>
      <c r="H1251" s="518"/>
      <c r="I1251" s="517">
        <f t="shared" si="330"/>
        <v>0</v>
      </c>
      <c r="J1251" s="517">
        <f t="shared" si="331"/>
        <v>0</v>
      </c>
      <c r="K1251" s="504"/>
      <c r="L1251" s="518">
        <f t="shared" si="332"/>
        <v>0</v>
      </c>
      <c r="M1251" s="518">
        <f t="shared" si="332"/>
        <v>0</v>
      </c>
      <c r="N1251" s="519">
        <f t="shared" si="333"/>
        <v>0</v>
      </c>
      <c r="O1251" s="519">
        <f t="shared" si="334"/>
        <v>0</v>
      </c>
      <c r="P1251" s="506"/>
      <c r="Q1251" s="520"/>
      <c r="R1251" s="412" t="str">
        <f t="shared" si="322"/>
        <v/>
      </c>
      <c r="S1251" s="412" t="str">
        <f t="shared" si="335"/>
        <v/>
      </c>
      <c r="T1251" s="427"/>
      <c r="U1251" s="429"/>
      <c r="W1251" s="6">
        <f>VLOOKUP(A1251,'[3]Cartilha Global'!$A:$A,1,FALSE)</f>
        <v>93966</v>
      </c>
    </row>
    <row r="1252" spans="1:23" ht="34.5" hidden="1" thickBot="1" x14ac:dyDescent="0.25">
      <c r="A1252" s="522">
        <v>93967</v>
      </c>
      <c r="B1252" s="512" t="s">
        <v>3144</v>
      </c>
      <c r="C1252" s="513" t="s">
        <v>1801</v>
      </c>
      <c r="D1252" s="498" t="s">
        <v>6927</v>
      </c>
      <c r="E1252" s="499">
        <v>229.35</v>
      </c>
      <c r="F1252" s="500">
        <f t="shared" si="329"/>
        <v>284.02999999999997</v>
      </c>
      <c r="G1252" s="527"/>
      <c r="H1252" s="518"/>
      <c r="I1252" s="517">
        <f t="shared" si="330"/>
        <v>0</v>
      </c>
      <c r="J1252" s="517">
        <f t="shared" si="331"/>
        <v>0</v>
      </c>
      <c r="K1252" s="504"/>
      <c r="L1252" s="518">
        <f t="shared" si="332"/>
        <v>0</v>
      </c>
      <c r="M1252" s="518">
        <f t="shared" si="332"/>
        <v>0</v>
      </c>
      <c r="N1252" s="519">
        <f t="shared" si="333"/>
        <v>0</v>
      </c>
      <c r="O1252" s="519">
        <f t="shared" si="334"/>
        <v>0</v>
      </c>
      <c r="P1252" s="506"/>
      <c r="Q1252" s="520"/>
      <c r="R1252" s="412" t="str">
        <f t="shared" si="322"/>
        <v/>
      </c>
      <c r="S1252" s="412" t="str">
        <f t="shared" si="335"/>
        <v/>
      </c>
      <c r="T1252" s="427"/>
      <c r="U1252" s="429"/>
      <c r="W1252" s="6">
        <f>VLOOKUP(A1252,'[3]Cartilha Global'!$A:$A,1,FALSE)</f>
        <v>93967</v>
      </c>
    </row>
    <row r="1253" spans="1:23" ht="34.5" hidden="1" thickBot="1" x14ac:dyDescent="0.25">
      <c r="A1253" s="522">
        <v>93968</v>
      </c>
      <c r="B1253" s="512" t="s">
        <v>3144</v>
      </c>
      <c r="C1253" s="513" t="s">
        <v>1802</v>
      </c>
      <c r="D1253" s="498" t="s">
        <v>6927</v>
      </c>
      <c r="E1253" s="499">
        <v>212.1</v>
      </c>
      <c r="F1253" s="500">
        <f t="shared" si="329"/>
        <v>262.66000000000003</v>
      </c>
      <c r="G1253" s="527"/>
      <c r="H1253" s="518"/>
      <c r="I1253" s="517">
        <f t="shared" si="330"/>
        <v>0</v>
      </c>
      <c r="J1253" s="517">
        <f t="shared" si="331"/>
        <v>0</v>
      </c>
      <c r="K1253" s="504"/>
      <c r="L1253" s="518">
        <f t="shared" si="332"/>
        <v>0</v>
      </c>
      <c r="M1253" s="518">
        <f t="shared" si="332"/>
        <v>0</v>
      </c>
      <c r="N1253" s="519">
        <f t="shared" si="333"/>
        <v>0</v>
      </c>
      <c r="O1253" s="519">
        <f t="shared" si="334"/>
        <v>0</v>
      </c>
      <c r="P1253" s="506"/>
      <c r="Q1253" s="520"/>
      <c r="R1253" s="412" t="str">
        <f t="shared" si="322"/>
        <v/>
      </c>
      <c r="S1253" s="412" t="str">
        <f t="shared" si="335"/>
        <v/>
      </c>
      <c r="T1253" s="427"/>
      <c r="U1253" s="429"/>
      <c r="W1253" s="6">
        <f>VLOOKUP(A1253,'[3]Cartilha Global'!$A:$A,1,FALSE)</f>
        <v>93968</v>
      </c>
    </row>
    <row r="1254" spans="1:23" ht="34.5" hidden="1" thickBot="1" x14ac:dyDescent="0.25">
      <c r="A1254" s="522">
        <v>93969</v>
      </c>
      <c r="B1254" s="512" t="s">
        <v>3144</v>
      </c>
      <c r="C1254" s="513" t="s">
        <v>1803</v>
      </c>
      <c r="D1254" s="498" t="s">
        <v>6927</v>
      </c>
      <c r="E1254" s="499">
        <v>201.85</v>
      </c>
      <c r="F1254" s="500">
        <f t="shared" si="329"/>
        <v>249.97</v>
      </c>
      <c r="G1254" s="527"/>
      <c r="H1254" s="518"/>
      <c r="I1254" s="517">
        <f t="shared" si="330"/>
        <v>0</v>
      </c>
      <c r="J1254" s="517">
        <f t="shared" si="331"/>
        <v>0</v>
      </c>
      <c r="K1254" s="504"/>
      <c r="L1254" s="518">
        <f t="shared" si="332"/>
        <v>0</v>
      </c>
      <c r="M1254" s="518">
        <f t="shared" si="332"/>
        <v>0</v>
      </c>
      <c r="N1254" s="519">
        <f t="shared" si="333"/>
        <v>0</v>
      </c>
      <c r="O1254" s="519">
        <f t="shared" si="334"/>
        <v>0</v>
      </c>
      <c r="P1254" s="506"/>
      <c r="Q1254" s="520"/>
      <c r="R1254" s="412" t="str">
        <f t="shared" si="322"/>
        <v/>
      </c>
      <c r="S1254" s="412" t="str">
        <f t="shared" si="335"/>
        <v/>
      </c>
      <c r="T1254" s="427"/>
      <c r="U1254" s="429"/>
      <c r="W1254" s="6">
        <f>VLOOKUP(A1254,'[3]Cartilha Global'!$A:$A,1,FALSE)</f>
        <v>93969</v>
      </c>
    </row>
    <row r="1255" spans="1:23" ht="34.5" hidden="1" thickBot="1" x14ac:dyDescent="0.25">
      <c r="A1255" s="522">
        <v>93970</v>
      </c>
      <c r="B1255" s="512" t="s">
        <v>3144</v>
      </c>
      <c r="C1255" s="513" t="s">
        <v>1804</v>
      </c>
      <c r="D1255" s="498" t="s">
        <v>6927</v>
      </c>
      <c r="E1255" s="499">
        <v>194.66</v>
      </c>
      <c r="F1255" s="500">
        <f t="shared" si="329"/>
        <v>241.07</v>
      </c>
      <c r="G1255" s="527"/>
      <c r="H1255" s="518"/>
      <c r="I1255" s="517">
        <f t="shared" si="330"/>
        <v>0</v>
      </c>
      <c r="J1255" s="517">
        <f t="shared" si="331"/>
        <v>0</v>
      </c>
      <c r="K1255" s="504"/>
      <c r="L1255" s="518">
        <f t="shared" si="332"/>
        <v>0</v>
      </c>
      <c r="M1255" s="518">
        <f t="shared" si="332"/>
        <v>0</v>
      </c>
      <c r="N1255" s="519">
        <f t="shared" si="333"/>
        <v>0</v>
      </c>
      <c r="O1255" s="519">
        <f t="shared" si="334"/>
        <v>0</v>
      </c>
      <c r="P1255" s="506"/>
      <c r="Q1255" s="520"/>
      <c r="R1255" s="412" t="str">
        <f t="shared" si="322"/>
        <v/>
      </c>
      <c r="S1255" s="412" t="str">
        <f t="shared" si="335"/>
        <v/>
      </c>
      <c r="T1255" s="427"/>
      <c r="U1255" s="429"/>
      <c r="W1255" s="6">
        <f>VLOOKUP(A1255,'[3]Cartilha Global'!$A:$A,1,FALSE)</f>
        <v>93970</v>
      </c>
    </row>
    <row r="1256" spans="1:23" ht="34.5" hidden="1" thickBot="1" x14ac:dyDescent="0.25">
      <c r="A1256" s="522">
        <v>93971</v>
      </c>
      <c r="B1256" s="512" t="s">
        <v>3144</v>
      </c>
      <c r="C1256" s="513" t="s">
        <v>1805</v>
      </c>
      <c r="D1256" s="498" t="s">
        <v>6927</v>
      </c>
      <c r="E1256" s="499">
        <v>183.03</v>
      </c>
      <c r="F1256" s="500">
        <f t="shared" si="329"/>
        <v>226.66</v>
      </c>
      <c r="G1256" s="527"/>
      <c r="H1256" s="518"/>
      <c r="I1256" s="517">
        <f t="shared" si="330"/>
        <v>0</v>
      </c>
      <c r="J1256" s="517">
        <f t="shared" si="331"/>
        <v>0</v>
      </c>
      <c r="K1256" s="504"/>
      <c r="L1256" s="518">
        <f t="shared" si="332"/>
        <v>0</v>
      </c>
      <c r="M1256" s="518">
        <f t="shared" si="332"/>
        <v>0</v>
      </c>
      <c r="N1256" s="519">
        <f t="shared" si="333"/>
        <v>0</v>
      </c>
      <c r="O1256" s="519">
        <f t="shared" si="334"/>
        <v>0</v>
      </c>
      <c r="P1256" s="506"/>
      <c r="Q1256" s="520"/>
      <c r="R1256" s="412" t="str">
        <f t="shared" si="322"/>
        <v/>
      </c>
      <c r="S1256" s="412" t="str">
        <f t="shared" si="335"/>
        <v/>
      </c>
      <c r="T1256" s="427"/>
      <c r="U1256" s="429"/>
      <c r="W1256" s="6">
        <f>VLOOKUP(A1256,'[3]Cartilha Global'!$A:$A,1,FALSE)</f>
        <v>93971</v>
      </c>
    </row>
    <row r="1257" spans="1:23" ht="12" hidden="1" thickBot="1" x14ac:dyDescent="0.25">
      <c r="A1257" s="522" t="s">
        <v>6003</v>
      </c>
      <c r="B1257" s="512"/>
      <c r="C1257" s="513" t="s">
        <v>43</v>
      </c>
      <c r="D1257" s="562">
        <v>0</v>
      </c>
      <c r="E1257" s="499">
        <v>0</v>
      </c>
      <c r="F1257" s="510">
        <f t="shared" si="329"/>
        <v>0</v>
      </c>
      <c r="G1257" s="556"/>
      <c r="H1257" s="556"/>
      <c r="I1257" s="557"/>
      <c r="J1257" s="558"/>
      <c r="K1257" s="504"/>
      <c r="L1257" s="556"/>
      <c r="M1257" s="556"/>
      <c r="N1257" s="557"/>
      <c r="O1257" s="558"/>
      <c r="P1257" s="506"/>
      <c r="Q1257" s="494" t="str">
        <f>IF(OR(SUM(J1257:J1259)&gt;0,SUM(O1257:O1259)&gt;0),"xx","")</f>
        <v/>
      </c>
      <c r="R1257" s="412" t="str">
        <f t="shared" si="322"/>
        <v/>
      </c>
      <c r="S1257" s="412" t="str">
        <f t="shared" si="335"/>
        <v/>
      </c>
      <c r="T1257" s="427"/>
      <c r="U1257" s="429"/>
      <c r="W1257" s="6" t="e">
        <f>VLOOKUP(A1257,'[3]Cartilha Global'!$A:$A,1,FALSE)</f>
        <v>#N/A</v>
      </c>
    </row>
    <row r="1258" spans="1:23" ht="12" hidden="1" thickBot="1" x14ac:dyDescent="0.25">
      <c r="A1258" s="522" t="s">
        <v>6004</v>
      </c>
      <c r="B1258" s="512"/>
      <c r="C1258" s="513" t="s">
        <v>6005</v>
      </c>
      <c r="D1258" s="562">
        <v>0</v>
      </c>
      <c r="E1258" s="499">
        <v>0</v>
      </c>
      <c r="F1258" s="510">
        <f t="shared" si="329"/>
        <v>0</v>
      </c>
      <c r="G1258" s="556"/>
      <c r="H1258" s="556"/>
      <c r="I1258" s="557"/>
      <c r="J1258" s="558"/>
      <c r="K1258" s="504"/>
      <c r="L1258" s="556"/>
      <c r="M1258" s="556"/>
      <c r="N1258" s="557"/>
      <c r="O1258" s="558"/>
      <c r="P1258" s="506"/>
      <c r="Q1258" s="494" t="str">
        <f>IF(OR(SUM(J1258:J1258)&gt;0,SUM(O1258:O1258)&gt;0),"xx","")</f>
        <v/>
      </c>
      <c r="R1258" s="412" t="str">
        <f t="shared" si="322"/>
        <v/>
      </c>
      <c r="S1258" s="412" t="str">
        <f t="shared" si="335"/>
        <v/>
      </c>
      <c r="T1258" s="427"/>
      <c r="U1258" s="429"/>
      <c r="W1258" s="6" t="e">
        <f>VLOOKUP(A1258,'[3]Cartilha Global'!$A:$A,1,FALSE)</f>
        <v>#N/A</v>
      </c>
    </row>
    <row r="1259" spans="1:23" ht="12" hidden="1" thickBot="1" x14ac:dyDescent="0.25">
      <c r="A1259" s="522" t="s">
        <v>6006</v>
      </c>
      <c r="B1259" s="512"/>
      <c r="C1259" s="513" t="s">
        <v>6007</v>
      </c>
      <c r="D1259" s="562">
        <v>0</v>
      </c>
      <c r="E1259" s="499">
        <v>0</v>
      </c>
      <c r="F1259" s="510">
        <f t="shared" si="329"/>
        <v>0</v>
      </c>
      <c r="G1259" s="556"/>
      <c r="H1259" s="556"/>
      <c r="I1259" s="557"/>
      <c r="J1259" s="558"/>
      <c r="K1259" s="504"/>
      <c r="L1259" s="556"/>
      <c r="M1259" s="556"/>
      <c r="N1259" s="557"/>
      <c r="O1259" s="558"/>
      <c r="P1259" s="506"/>
      <c r="Q1259" s="494" t="str">
        <f>IF(OR(SUM(J1259:J1259)&gt;0,SUM(O1259:O1259)&gt;0),"xx","")</f>
        <v/>
      </c>
      <c r="R1259" s="412" t="str">
        <f t="shared" si="322"/>
        <v/>
      </c>
      <c r="S1259" s="412" t="str">
        <f t="shared" si="335"/>
        <v/>
      </c>
      <c r="T1259" s="427"/>
      <c r="U1259" s="429"/>
      <c r="W1259" s="6" t="e">
        <f>VLOOKUP(A1259,'[3]Cartilha Global'!$A:$A,1,FALSE)</f>
        <v>#N/A</v>
      </c>
    </row>
    <row r="1260" spans="1:23" ht="12" hidden="1" thickBot="1" x14ac:dyDescent="0.25">
      <c r="A1260" s="531" t="s">
        <v>184</v>
      </c>
      <c r="B1260" s="512"/>
      <c r="C1260" s="532" t="s">
        <v>1843</v>
      </c>
      <c r="D1260" s="498">
        <v>0</v>
      </c>
      <c r="E1260" s="533">
        <v>0</v>
      </c>
      <c r="F1260" s="500">
        <f t="shared" si="329"/>
        <v>0</v>
      </c>
      <c r="G1260" s="549"/>
      <c r="H1260" s="550"/>
      <c r="I1260" s="551"/>
      <c r="J1260" s="552"/>
      <c r="K1260" s="504"/>
      <c r="L1260" s="553"/>
      <c r="M1260" s="554"/>
      <c r="N1260" s="551"/>
      <c r="O1260" s="552"/>
      <c r="P1260" s="506"/>
      <c r="Q1260" s="494" t="str">
        <f>IF(OR(SUM(J1261:J1325)&gt;0,SUM(O1261:O1325)&gt;0),"xx","")</f>
        <v/>
      </c>
      <c r="R1260" s="412" t="str">
        <f t="shared" si="322"/>
        <v/>
      </c>
      <c r="S1260" s="412" t="str">
        <f t="shared" si="335"/>
        <v/>
      </c>
      <c r="T1260" s="427"/>
      <c r="U1260" s="429"/>
      <c r="W1260" s="6" t="str">
        <f>VLOOKUP(A1260,'[3]Cartilha Global'!$A:$A,1,FALSE)</f>
        <v>x</v>
      </c>
    </row>
    <row r="1261" spans="1:23" ht="12" hidden="1" thickBot="1" x14ac:dyDescent="0.25">
      <c r="A1261" s="531" t="s">
        <v>184</v>
      </c>
      <c r="B1261" s="512"/>
      <c r="C1261" s="534">
        <v>0</v>
      </c>
      <c r="D1261" s="535">
        <v>0</v>
      </c>
      <c r="E1261" s="536">
        <v>0</v>
      </c>
      <c r="F1261" s="500">
        <f t="shared" si="329"/>
        <v>0</v>
      </c>
      <c r="G1261" s="527"/>
      <c r="H1261" s="528"/>
      <c r="I1261" s="539">
        <f t="shared" ref="I1261:I1324" si="336">IF(ISBLANK(E1261),0,ROUND(F1261*G1261,2))</f>
        <v>0</v>
      </c>
      <c r="J1261" s="539">
        <f t="shared" ref="J1261:J1324" si="337">IF(ISBLANK(G1261),0,ROUND(G1261*H1261,2))</f>
        <v>0</v>
      </c>
      <c r="K1261" s="504"/>
      <c r="L1261" s="518">
        <f t="shared" ref="L1261:M1292" si="338">G1261</f>
        <v>0</v>
      </c>
      <c r="M1261" s="518">
        <f t="shared" si="338"/>
        <v>0</v>
      </c>
      <c r="N1261" s="539">
        <f t="shared" ref="N1261:N1324" si="339">IF(ISBLANK(E1261),0,ROUND(F1261*L1261,2))</f>
        <v>0</v>
      </c>
      <c r="O1261" s="539">
        <f t="shared" ref="O1261:O1324" si="340">IF(ISBLANK(L1261),0,ROUND(L1261*M1261,2))</f>
        <v>0</v>
      </c>
      <c r="P1261" s="506"/>
      <c r="Q1261" s="520"/>
      <c r="R1261" s="412" t="str">
        <f t="shared" si="322"/>
        <v/>
      </c>
      <c r="S1261" s="412" t="str">
        <f t="shared" si="335"/>
        <v/>
      </c>
      <c r="T1261" s="427"/>
      <c r="U1261" s="429"/>
      <c r="W1261" s="6" t="str">
        <f>VLOOKUP(A1261,'[3]Cartilha Global'!$A:$A,1,FALSE)</f>
        <v>x</v>
      </c>
    </row>
    <row r="1262" spans="1:23" ht="12" hidden="1" thickBot="1" x14ac:dyDescent="0.25">
      <c r="A1262" s="531" t="s">
        <v>184</v>
      </c>
      <c r="B1262" s="512"/>
      <c r="C1262" s="534">
        <v>0</v>
      </c>
      <c r="D1262" s="535">
        <v>0</v>
      </c>
      <c r="E1262" s="536">
        <v>0</v>
      </c>
      <c r="F1262" s="500">
        <f t="shared" si="329"/>
        <v>0</v>
      </c>
      <c r="G1262" s="527"/>
      <c r="H1262" s="528"/>
      <c r="I1262" s="539">
        <f t="shared" si="336"/>
        <v>0</v>
      </c>
      <c r="J1262" s="539">
        <f t="shared" si="337"/>
        <v>0</v>
      </c>
      <c r="K1262" s="504"/>
      <c r="L1262" s="518">
        <f t="shared" si="338"/>
        <v>0</v>
      </c>
      <c r="M1262" s="518">
        <f t="shared" si="338"/>
        <v>0</v>
      </c>
      <c r="N1262" s="539">
        <f t="shared" si="339"/>
        <v>0</v>
      </c>
      <c r="O1262" s="539">
        <f t="shared" si="340"/>
        <v>0</v>
      </c>
      <c r="P1262" s="506"/>
      <c r="Q1262" s="520"/>
      <c r="R1262" s="412" t="str">
        <f t="shared" si="322"/>
        <v/>
      </c>
      <c r="S1262" s="412" t="str">
        <f t="shared" si="335"/>
        <v/>
      </c>
      <c r="T1262" s="427"/>
      <c r="U1262" s="429"/>
      <c r="W1262" s="6" t="str">
        <f>VLOOKUP(A1262,'[3]Cartilha Global'!$A:$A,1,FALSE)</f>
        <v>x</v>
      </c>
    </row>
    <row r="1263" spans="1:23" ht="12" hidden="1" thickBot="1" x14ac:dyDescent="0.25">
      <c r="A1263" s="531" t="s">
        <v>184</v>
      </c>
      <c r="B1263" s="512"/>
      <c r="C1263" s="534">
        <v>0</v>
      </c>
      <c r="D1263" s="535">
        <v>0</v>
      </c>
      <c r="E1263" s="536">
        <v>0</v>
      </c>
      <c r="F1263" s="500">
        <f t="shared" si="329"/>
        <v>0</v>
      </c>
      <c r="G1263" s="527"/>
      <c r="H1263" s="528"/>
      <c r="I1263" s="539">
        <f t="shared" si="336"/>
        <v>0</v>
      </c>
      <c r="J1263" s="539">
        <f t="shared" si="337"/>
        <v>0</v>
      </c>
      <c r="K1263" s="504"/>
      <c r="L1263" s="518">
        <f t="shared" si="338"/>
        <v>0</v>
      </c>
      <c r="M1263" s="518">
        <f t="shared" si="338"/>
        <v>0</v>
      </c>
      <c r="N1263" s="539">
        <f t="shared" si="339"/>
        <v>0</v>
      </c>
      <c r="O1263" s="539">
        <f t="shared" si="340"/>
        <v>0</v>
      </c>
      <c r="P1263" s="506"/>
      <c r="Q1263" s="520"/>
      <c r="R1263" s="412" t="str">
        <f t="shared" si="322"/>
        <v/>
      </c>
      <c r="S1263" s="412" t="str">
        <f t="shared" si="335"/>
        <v/>
      </c>
      <c r="T1263" s="427"/>
      <c r="U1263" s="429"/>
      <c r="W1263" s="6" t="str">
        <f>VLOOKUP(A1263,'[3]Cartilha Global'!$A:$A,1,FALSE)</f>
        <v>x</v>
      </c>
    </row>
    <row r="1264" spans="1:23" ht="12" hidden="1" thickBot="1" x14ac:dyDescent="0.25">
      <c r="A1264" s="531" t="s">
        <v>184</v>
      </c>
      <c r="B1264" s="512"/>
      <c r="C1264" s="534">
        <v>0</v>
      </c>
      <c r="D1264" s="535">
        <v>0</v>
      </c>
      <c r="E1264" s="536">
        <v>0</v>
      </c>
      <c r="F1264" s="500">
        <f t="shared" si="329"/>
        <v>0</v>
      </c>
      <c r="G1264" s="527"/>
      <c r="H1264" s="528"/>
      <c r="I1264" s="539">
        <f t="shared" si="336"/>
        <v>0</v>
      </c>
      <c r="J1264" s="539">
        <f t="shared" si="337"/>
        <v>0</v>
      </c>
      <c r="K1264" s="504"/>
      <c r="L1264" s="518">
        <f t="shared" si="338"/>
        <v>0</v>
      </c>
      <c r="M1264" s="518">
        <f t="shared" si="338"/>
        <v>0</v>
      </c>
      <c r="N1264" s="539">
        <f t="shared" si="339"/>
        <v>0</v>
      </c>
      <c r="O1264" s="539">
        <f t="shared" si="340"/>
        <v>0</v>
      </c>
      <c r="P1264" s="506"/>
      <c r="Q1264" s="520"/>
      <c r="R1264" s="412" t="str">
        <f t="shared" si="322"/>
        <v/>
      </c>
      <c r="S1264" s="412" t="str">
        <f t="shared" si="335"/>
        <v/>
      </c>
      <c r="T1264" s="427"/>
      <c r="U1264" s="429"/>
      <c r="W1264" s="6" t="str">
        <f>VLOOKUP(A1264,'[3]Cartilha Global'!$A:$A,1,FALSE)</f>
        <v>x</v>
      </c>
    </row>
    <row r="1265" spans="1:23" ht="12" hidden="1" thickBot="1" x14ac:dyDescent="0.25">
      <c r="A1265" s="531" t="s">
        <v>184</v>
      </c>
      <c r="B1265" s="512"/>
      <c r="C1265" s="534">
        <v>0</v>
      </c>
      <c r="D1265" s="535">
        <v>0</v>
      </c>
      <c r="E1265" s="536">
        <v>0</v>
      </c>
      <c r="F1265" s="500">
        <f t="shared" si="329"/>
        <v>0</v>
      </c>
      <c r="G1265" s="527"/>
      <c r="H1265" s="528"/>
      <c r="I1265" s="539">
        <f t="shared" si="336"/>
        <v>0</v>
      </c>
      <c r="J1265" s="539">
        <f t="shared" si="337"/>
        <v>0</v>
      </c>
      <c r="K1265" s="504"/>
      <c r="L1265" s="518">
        <f t="shared" si="338"/>
        <v>0</v>
      </c>
      <c r="M1265" s="518">
        <f t="shared" si="338"/>
        <v>0</v>
      </c>
      <c r="N1265" s="539">
        <f t="shared" si="339"/>
        <v>0</v>
      </c>
      <c r="O1265" s="539">
        <f t="shared" si="340"/>
        <v>0</v>
      </c>
      <c r="P1265" s="506"/>
      <c r="Q1265" s="520"/>
      <c r="R1265" s="412" t="str">
        <f t="shared" si="322"/>
        <v/>
      </c>
      <c r="S1265" s="412" t="str">
        <f t="shared" si="335"/>
        <v/>
      </c>
      <c r="T1265" s="427"/>
      <c r="U1265" s="429"/>
      <c r="W1265" s="6" t="str">
        <f>VLOOKUP(A1265,'[3]Cartilha Global'!$A:$A,1,FALSE)</f>
        <v>x</v>
      </c>
    </row>
    <row r="1266" spans="1:23" ht="12" hidden="1" thickBot="1" x14ac:dyDescent="0.25">
      <c r="A1266" s="531" t="s">
        <v>184</v>
      </c>
      <c r="B1266" s="512"/>
      <c r="C1266" s="534">
        <v>0</v>
      </c>
      <c r="D1266" s="535">
        <v>0</v>
      </c>
      <c r="E1266" s="536">
        <v>0</v>
      </c>
      <c r="F1266" s="500">
        <f t="shared" si="329"/>
        <v>0</v>
      </c>
      <c r="G1266" s="527"/>
      <c r="H1266" s="528"/>
      <c r="I1266" s="539">
        <f t="shared" si="336"/>
        <v>0</v>
      </c>
      <c r="J1266" s="539">
        <f t="shared" si="337"/>
        <v>0</v>
      </c>
      <c r="K1266" s="504"/>
      <c r="L1266" s="518">
        <f t="shared" si="338"/>
        <v>0</v>
      </c>
      <c r="M1266" s="518">
        <f t="shared" si="338"/>
        <v>0</v>
      </c>
      <c r="N1266" s="539">
        <f t="shared" si="339"/>
        <v>0</v>
      </c>
      <c r="O1266" s="539">
        <f t="shared" si="340"/>
        <v>0</v>
      </c>
      <c r="P1266" s="506"/>
      <c r="Q1266" s="520"/>
      <c r="R1266" s="412" t="str">
        <f t="shared" si="322"/>
        <v/>
      </c>
      <c r="S1266" s="412" t="str">
        <f t="shared" si="335"/>
        <v/>
      </c>
      <c r="T1266" s="427"/>
      <c r="U1266" s="429"/>
      <c r="W1266" s="6" t="str">
        <f>VLOOKUP(A1266,'[3]Cartilha Global'!$A:$A,1,FALSE)</f>
        <v>x</v>
      </c>
    </row>
    <row r="1267" spans="1:23" ht="12" hidden="1" thickBot="1" x14ac:dyDescent="0.25">
      <c r="A1267" s="531" t="s">
        <v>184</v>
      </c>
      <c r="B1267" s="512"/>
      <c r="C1267" s="534">
        <v>0</v>
      </c>
      <c r="D1267" s="535">
        <v>0</v>
      </c>
      <c r="E1267" s="536">
        <v>0</v>
      </c>
      <c r="F1267" s="500">
        <f t="shared" si="329"/>
        <v>0</v>
      </c>
      <c r="G1267" s="527"/>
      <c r="H1267" s="528"/>
      <c r="I1267" s="539">
        <f t="shared" si="336"/>
        <v>0</v>
      </c>
      <c r="J1267" s="539">
        <f t="shared" si="337"/>
        <v>0</v>
      </c>
      <c r="K1267" s="504"/>
      <c r="L1267" s="518">
        <f t="shared" si="338"/>
        <v>0</v>
      </c>
      <c r="M1267" s="518">
        <f t="shared" si="338"/>
        <v>0</v>
      </c>
      <c r="N1267" s="539">
        <f t="shared" si="339"/>
        <v>0</v>
      </c>
      <c r="O1267" s="539">
        <f t="shared" si="340"/>
        <v>0</v>
      </c>
      <c r="P1267" s="506"/>
      <c r="Q1267" s="520"/>
      <c r="R1267" s="412" t="str">
        <f t="shared" si="322"/>
        <v/>
      </c>
      <c r="S1267" s="412" t="str">
        <f t="shared" si="335"/>
        <v/>
      </c>
      <c r="T1267" s="427"/>
      <c r="U1267" s="429"/>
      <c r="W1267" s="6" t="str">
        <f>VLOOKUP(A1267,'[3]Cartilha Global'!$A:$A,1,FALSE)</f>
        <v>x</v>
      </c>
    </row>
    <row r="1268" spans="1:23" ht="12" hidden="1" thickBot="1" x14ac:dyDescent="0.25">
      <c r="A1268" s="531" t="s">
        <v>184</v>
      </c>
      <c r="B1268" s="512"/>
      <c r="C1268" s="534">
        <v>0</v>
      </c>
      <c r="D1268" s="535">
        <v>0</v>
      </c>
      <c r="E1268" s="536">
        <v>0</v>
      </c>
      <c r="F1268" s="500">
        <f t="shared" si="329"/>
        <v>0</v>
      </c>
      <c r="G1268" s="527"/>
      <c r="H1268" s="528"/>
      <c r="I1268" s="539">
        <f t="shared" si="336"/>
        <v>0</v>
      </c>
      <c r="J1268" s="539">
        <f t="shared" si="337"/>
        <v>0</v>
      </c>
      <c r="K1268" s="504"/>
      <c r="L1268" s="518">
        <f t="shared" si="338"/>
        <v>0</v>
      </c>
      <c r="M1268" s="518">
        <f t="shared" si="338"/>
        <v>0</v>
      </c>
      <c r="N1268" s="539">
        <f t="shared" si="339"/>
        <v>0</v>
      </c>
      <c r="O1268" s="539">
        <f t="shared" si="340"/>
        <v>0</v>
      </c>
      <c r="P1268" s="506"/>
      <c r="Q1268" s="520"/>
      <c r="R1268" s="412" t="str">
        <f t="shared" si="322"/>
        <v/>
      </c>
      <c r="S1268" s="412" t="str">
        <f t="shared" si="335"/>
        <v/>
      </c>
      <c r="T1268" s="427"/>
      <c r="U1268" s="429"/>
      <c r="W1268" s="6" t="str">
        <f>VLOOKUP(A1268,'[3]Cartilha Global'!$A:$A,1,FALSE)</f>
        <v>x</v>
      </c>
    </row>
    <row r="1269" spans="1:23" ht="12" hidden="1" thickBot="1" x14ac:dyDescent="0.25">
      <c r="A1269" s="531" t="s">
        <v>184</v>
      </c>
      <c r="B1269" s="512"/>
      <c r="C1269" s="534">
        <v>0</v>
      </c>
      <c r="D1269" s="535">
        <v>0</v>
      </c>
      <c r="E1269" s="536">
        <v>0</v>
      </c>
      <c r="F1269" s="500">
        <f t="shared" si="329"/>
        <v>0</v>
      </c>
      <c r="G1269" s="527"/>
      <c r="H1269" s="528"/>
      <c r="I1269" s="539">
        <f t="shared" si="336"/>
        <v>0</v>
      </c>
      <c r="J1269" s="539">
        <f t="shared" si="337"/>
        <v>0</v>
      </c>
      <c r="K1269" s="504"/>
      <c r="L1269" s="518">
        <f t="shared" si="338"/>
        <v>0</v>
      </c>
      <c r="M1269" s="518">
        <f t="shared" si="338"/>
        <v>0</v>
      </c>
      <c r="N1269" s="539">
        <f t="shared" si="339"/>
        <v>0</v>
      </c>
      <c r="O1269" s="539">
        <f t="shared" si="340"/>
        <v>0</v>
      </c>
      <c r="P1269" s="506"/>
      <c r="Q1269" s="520"/>
      <c r="R1269" s="412" t="str">
        <f t="shared" si="322"/>
        <v/>
      </c>
      <c r="S1269" s="412" t="str">
        <f t="shared" si="335"/>
        <v/>
      </c>
      <c r="T1269" s="427"/>
      <c r="U1269" s="429"/>
      <c r="W1269" s="6" t="str">
        <f>VLOOKUP(A1269,'[3]Cartilha Global'!$A:$A,1,FALSE)</f>
        <v>x</v>
      </c>
    </row>
    <row r="1270" spans="1:23" ht="12" hidden="1" thickBot="1" x14ac:dyDescent="0.25">
      <c r="A1270" s="531" t="s">
        <v>184</v>
      </c>
      <c r="B1270" s="512"/>
      <c r="C1270" s="534">
        <v>0</v>
      </c>
      <c r="D1270" s="535">
        <v>0</v>
      </c>
      <c r="E1270" s="536">
        <v>0</v>
      </c>
      <c r="F1270" s="500">
        <f t="shared" si="329"/>
        <v>0</v>
      </c>
      <c r="G1270" s="527"/>
      <c r="H1270" s="528"/>
      <c r="I1270" s="539">
        <f t="shared" si="336"/>
        <v>0</v>
      </c>
      <c r="J1270" s="539">
        <f t="shared" si="337"/>
        <v>0</v>
      </c>
      <c r="K1270" s="504"/>
      <c r="L1270" s="518">
        <f t="shared" si="338"/>
        <v>0</v>
      </c>
      <c r="M1270" s="518">
        <f t="shared" si="338"/>
        <v>0</v>
      </c>
      <c r="N1270" s="539">
        <f t="shared" si="339"/>
        <v>0</v>
      </c>
      <c r="O1270" s="539">
        <f t="shared" si="340"/>
        <v>0</v>
      </c>
      <c r="P1270" s="506"/>
      <c r="Q1270" s="520"/>
      <c r="R1270" s="412" t="str">
        <f t="shared" si="322"/>
        <v/>
      </c>
      <c r="S1270" s="412" t="str">
        <f t="shared" si="335"/>
        <v/>
      </c>
      <c r="T1270" s="427"/>
      <c r="U1270" s="429"/>
      <c r="W1270" s="6" t="str">
        <f>VLOOKUP(A1270,'[3]Cartilha Global'!$A:$A,1,FALSE)</f>
        <v>x</v>
      </c>
    </row>
    <row r="1271" spans="1:23" ht="12" hidden="1" thickBot="1" x14ac:dyDescent="0.25">
      <c r="A1271" s="531" t="s">
        <v>184</v>
      </c>
      <c r="B1271" s="512"/>
      <c r="C1271" s="534">
        <v>0</v>
      </c>
      <c r="D1271" s="535">
        <v>0</v>
      </c>
      <c r="E1271" s="536">
        <v>0</v>
      </c>
      <c r="F1271" s="500">
        <f t="shared" si="329"/>
        <v>0</v>
      </c>
      <c r="G1271" s="527"/>
      <c r="H1271" s="528"/>
      <c r="I1271" s="539">
        <f t="shared" si="336"/>
        <v>0</v>
      </c>
      <c r="J1271" s="539">
        <f t="shared" si="337"/>
        <v>0</v>
      </c>
      <c r="K1271" s="504"/>
      <c r="L1271" s="518">
        <f t="shared" si="338"/>
        <v>0</v>
      </c>
      <c r="M1271" s="518">
        <f t="shared" si="338"/>
        <v>0</v>
      </c>
      <c r="N1271" s="539">
        <f t="shared" si="339"/>
        <v>0</v>
      </c>
      <c r="O1271" s="539">
        <f t="shared" si="340"/>
        <v>0</v>
      </c>
      <c r="P1271" s="506"/>
      <c r="Q1271" s="520"/>
      <c r="R1271" s="412" t="str">
        <f t="shared" si="322"/>
        <v/>
      </c>
      <c r="S1271" s="412" t="str">
        <f t="shared" si="335"/>
        <v/>
      </c>
      <c r="T1271" s="427"/>
      <c r="U1271" s="429"/>
      <c r="W1271" s="6" t="str">
        <f>VLOOKUP(A1271,'[3]Cartilha Global'!$A:$A,1,FALSE)</f>
        <v>x</v>
      </c>
    </row>
    <row r="1272" spans="1:23" ht="12" hidden="1" thickBot="1" x14ac:dyDescent="0.25">
      <c r="A1272" s="531" t="s">
        <v>184</v>
      </c>
      <c r="B1272" s="512"/>
      <c r="C1272" s="534">
        <v>0</v>
      </c>
      <c r="D1272" s="535">
        <v>0</v>
      </c>
      <c r="E1272" s="536">
        <v>0</v>
      </c>
      <c r="F1272" s="500">
        <f t="shared" si="329"/>
        <v>0</v>
      </c>
      <c r="G1272" s="527"/>
      <c r="H1272" s="528"/>
      <c r="I1272" s="539">
        <f t="shared" si="336"/>
        <v>0</v>
      </c>
      <c r="J1272" s="539">
        <f t="shared" si="337"/>
        <v>0</v>
      </c>
      <c r="K1272" s="504"/>
      <c r="L1272" s="518">
        <f t="shared" si="338"/>
        <v>0</v>
      </c>
      <c r="M1272" s="518">
        <f t="shared" si="338"/>
        <v>0</v>
      </c>
      <c r="N1272" s="539">
        <f t="shared" si="339"/>
        <v>0</v>
      </c>
      <c r="O1272" s="539">
        <f t="shared" si="340"/>
        <v>0</v>
      </c>
      <c r="P1272" s="506"/>
      <c r="Q1272" s="520"/>
      <c r="R1272" s="412" t="str">
        <f t="shared" si="322"/>
        <v/>
      </c>
      <c r="S1272" s="412" t="str">
        <f t="shared" si="335"/>
        <v/>
      </c>
      <c r="T1272" s="427"/>
      <c r="U1272" s="429"/>
      <c r="W1272" s="6" t="str">
        <f>VLOOKUP(A1272,'[3]Cartilha Global'!$A:$A,1,FALSE)</f>
        <v>x</v>
      </c>
    </row>
    <row r="1273" spans="1:23" ht="12" hidden="1" thickBot="1" x14ac:dyDescent="0.25">
      <c r="A1273" s="531" t="s">
        <v>184</v>
      </c>
      <c r="B1273" s="512"/>
      <c r="C1273" s="534">
        <v>0</v>
      </c>
      <c r="D1273" s="535">
        <v>0</v>
      </c>
      <c r="E1273" s="536">
        <v>0</v>
      </c>
      <c r="F1273" s="500">
        <f t="shared" si="329"/>
        <v>0</v>
      </c>
      <c r="G1273" s="527"/>
      <c r="H1273" s="528"/>
      <c r="I1273" s="539">
        <f t="shared" si="336"/>
        <v>0</v>
      </c>
      <c r="J1273" s="539">
        <f t="shared" si="337"/>
        <v>0</v>
      </c>
      <c r="K1273" s="504"/>
      <c r="L1273" s="518">
        <f t="shared" si="338"/>
        <v>0</v>
      </c>
      <c r="M1273" s="518">
        <f t="shared" si="338"/>
        <v>0</v>
      </c>
      <c r="N1273" s="539">
        <f t="shared" si="339"/>
        <v>0</v>
      </c>
      <c r="O1273" s="539">
        <f t="shared" si="340"/>
        <v>0</v>
      </c>
      <c r="P1273" s="506"/>
      <c r="Q1273" s="520"/>
      <c r="R1273" s="412" t="str">
        <f t="shared" si="322"/>
        <v/>
      </c>
      <c r="S1273" s="412" t="str">
        <f t="shared" si="335"/>
        <v/>
      </c>
      <c r="T1273" s="427"/>
      <c r="U1273" s="429"/>
      <c r="W1273" s="6" t="str">
        <f>VLOOKUP(A1273,'[3]Cartilha Global'!$A:$A,1,FALSE)</f>
        <v>x</v>
      </c>
    </row>
    <row r="1274" spans="1:23" ht="12" hidden="1" thickBot="1" x14ac:dyDescent="0.25">
      <c r="A1274" s="531" t="s">
        <v>184</v>
      </c>
      <c r="B1274" s="512"/>
      <c r="C1274" s="534">
        <v>0</v>
      </c>
      <c r="D1274" s="535">
        <v>0</v>
      </c>
      <c r="E1274" s="536">
        <v>0</v>
      </c>
      <c r="F1274" s="500">
        <f t="shared" si="329"/>
        <v>0</v>
      </c>
      <c r="G1274" s="527"/>
      <c r="H1274" s="528"/>
      <c r="I1274" s="539">
        <f t="shared" si="336"/>
        <v>0</v>
      </c>
      <c r="J1274" s="539">
        <f t="shared" si="337"/>
        <v>0</v>
      </c>
      <c r="K1274" s="504"/>
      <c r="L1274" s="518">
        <f t="shared" si="338"/>
        <v>0</v>
      </c>
      <c r="M1274" s="518">
        <f t="shared" si="338"/>
        <v>0</v>
      </c>
      <c r="N1274" s="539">
        <f t="shared" si="339"/>
        <v>0</v>
      </c>
      <c r="O1274" s="539">
        <f t="shared" si="340"/>
        <v>0</v>
      </c>
      <c r="P1274" s="506"/>
      <c r="Q1274" s="520"/>
      <c r="R1274" s="412" t="str">
        <f t="shared" si="322"/>
        <v/>
      </c>
      <c r="S1274" s="412" t="str">
        <f t="shared" si="335"/>
        <v/>
      </c>
      <c r="T1274" s="427"/>
      <c r="U1274" s="429"/>
      <c r="W1274" s="6" t="str">
        <f>VLOOKUP(A1274,'[3]Cartilha Global'!$A:$A,1,FALSE)</f>
        <v>x</v>
      </c>
    </row>
    <row r="1275" spans="1:23" ht="12" hidden="1" thickBot="1" x14ac:dyDescent="0.25">
      <c r="A1275" s="531" t="s">
        <v>184</v>
      </c>
      <c r="B1275" s="512"/>
      <c r="C1275" s="534">
        <v>0</v>
      </c>
      <c r="D1275" s="535">
        <v>0</v>
      </c>
      <c r="E1275" s="536">
        <v>0</v>
      </c>
      <c r="F1275" s="500">
        <f t="shared" si="329"/>
        <v>0</v>
      </c>
      <c r="G1275" s="527"/>
      <c r="H1275" s="528"/>
      <c r="I1275" s="539">
        <f t="shared" si="336"/>
        <v>0</v>
      </c>
      <c r="J1275" s="539">
        <f t="shared" si="337"/>
        <v>0</v>
      </c>
      <c r="K1275" s="504"/>
      <c r="L1275" s="518">
        <f t="shared" si="338"/>
        <v>0</v>
      </c>
      <c r="M1275" s="518">
        <f t="shared" si="338"/>
        <v>0</v>
      </c>
      <c r="N1275" s="539">
        <f t="shared" si="339"/>
        <v>0</v>
      </c>
      <c r="O1275" s="539">
        <f t="shared" si="340"/>
        <v>0</v>
      </c>
      <c r="P1275" s="506"/>
      <c r="Q1275" s="520"/>
      <c r="R1275" s="412" t="str">
        <f t="shared" si="322"/>
        <v/>
      </c>
      <c r="S1275" s="412" t="str">
        <f t="shared" si="335"/>
        <v/>
      </c>
      <c r="T1275" s="427"/>
      <c r="U1275" s="429"/>
      <c r="W1275" s="6" t="str">
        <f>VLOOKUP(A1275,'[3]Cartilha Global'!$A:$A,1,FALSE)</f>
        <v>x</v>
      </c>
    </row>
    <row r="1276" spans="1:23" ht="12" hidden="1" thickBot="1" x14ac:dyDescent="0.25">
      <c r="A1276" s="531" t="s">
        <v>184</v>
      </c>
      <c r="B1276" s="512"/>
      <c r="C1276" s="534">
        <v>0</v>
      </c>
      <c r="D1276" s="535">
        <v>0</v>
      </c>
      <c r="E1276" s="536">
        <v>0</v>
      </c>
      <c r="F1276" s="500">
        <f t="shared" si="329"/>
        <v>0</v>
      </c>
      <c r="G1276" s="527"/>
      <c r="H1276" s="528"/>
      <c r="I1276" s="539">
        <f t="shared" si="336"/>
        <v>0</v>
      </c>
      <c r="J1276" s="539">
        <f t="shared" si="337"/>
        <v>0</v>
      </c>
      <c r="K1276" s="504"/>
      <c r="L1276" s="518">
        <f t="shared" si="338"/>
        <v>0</v>
      </c>
      <c r="M1276" s="518">
        <f t="shared" si="338"/>
        <v>0</v>
      </c>
      <c r="N1276" s="539">
        <f t="shared" si="339"/>
        <v>0</v>
      </c>
      <c r="O1276" s="539">
        <f t="shared" si="340"/>
        <v>0</v>
      </c>
      <c r="P1276" s="506"/>
      <c r="Q1276" s="520"/>
      <c r="R1276" s="412" t="str">
        <f t="shared" si="322"/>
        <v/>
      </c>
      <c r="S1276" s="412" t="str">
        <f t="shared" si="335"/>
        <v/>
      </c>
      <c r="T1276" s="427"/>
      <c r="U1276" s="429"/>
      <c r="W1276" s="6" t="str">
        <f>VLOOKUP(A1276,'[3]Cartilha Global'!$A:$A,1,FALSE)</f>
        <v>x</v>
      </c>
    </row>
    <row r="1277" spans="1:23" ht="12" hidden="1" thickBot="1" x14ac:dyDescent="0.25">
      <c r="A1277" s="531" t="s">
        <v>184</v>
      </c>
      <c r="B1277" s="512"/>
      <c r="C1277" s="534">
        <v>0</v>
      </c>
      <c r="D1277" s="535">
        <v>0</v>
      </c>
      <c r="E1277" s="536">
        <v>0</v>
      </c>
      <c r="F1277" s="500">
        <f t="shared" si="329"/>
        <v>0</v>
      </c>
      <c r="G1277" s="527"/>
      <c r="H1277" s="528"/>
      <c r="I1277" s="539">
        <f t="shared" si="336"/>
        <v>0</v>
      </c>
      <c r="J1277" s="539">
        <f t="shared" si="337"/>
        <v>0</v>
      </c>
      <c r="K1277" s="504"/>
      <c r="L1277" s="518">
        <f t="shared" si="338"/>
        <v>0</v>
      </c>
      <c r="M1277" s="518">
        <f t="shared" si="338"/>
        <v>0</v>
      </c>
      <c r="N1277" s="539">
        <f t="shared" si="339"/>
        <v>0</v>
      </c>
      <c r="O1277" s="539">
        <f t="shared" si="340"/>
        <v>0</v>
      </c>
      <c r="P1277" s="506"/>
      <c r="Q1277" s="520"/>
      <c r="R1277" s="412" t="str">
        <f t="shared" si="322"/>
        <v/>
      </c>
      <c r="S1277" s="412" t="str">
        <f t="shared" si="335"/>
        <v/>
      </c>
      <c r="T1277" s="427"/>
      <c r="U1277" s="429"/>
      <c r="W1277" s="6" t="str">
        <f>VLOOKUP(A1277,'[3]Cartilha Global'!$A:$A,1,FALSE)</f>
        <v>x</v>
      </c>
    </row>
    <row r="1278" spans="1:23" ht="12" hidden="1" thickBot="1" x14ac:dyDescent="0.25">
      <c r="A1278" s="531" t="s">
        <v>184</v>
      </c>
      <c r="B1278" s="512"/>
      <c r="C1278" s="534">
        <v>0</v>
      </c>
      <c r="D1278" s="535">
        <v>0</v>
      </c>
      <c r="E1278" s="536">
        <v>0</v>
      </c>
      <c r="F1278" s="500">
        <f t="shared" si="329"/>
        <v>0</v>
      </c>
      <c r="G1278" s="527"/>
      <c r="H1278" s="528"/>
      <c r="I1278" s="539">
        <f t="shared" si="336"/>
        <v>0</v>
      </c>
      <c r="J1278" s="539">
        <f t="shared" si="337"/>
        <v>0</v>
      </c>
      <c r="K1278" s="504"/>
      <c r="L1278" s="518">
        <f t="shared" si="338"/>
        <v>0</v>
      </c>
      <c r="M1278" s="518">
        <f t="shared" si="338"/>
        <v>0</v>
      </c>
      <c r="N1278" s="539">
        <f t="shared" si="339"/>
        <v>0</v>
      </c>
      <c r="O1278" s="539">
        <f t="shared" si="340"/>
        <v>0</v>
      </c>
      <c r="P1278" s="506"/>
      <c r="Q1278" s="520"/>
      <c r="R1278" s="412" t="str">
        <f t="shared" si="322"/>
        <v/>
      </c>
      <c r="S1278" s="412" t="str">
        <f t="shared" si="335"/>
        <v/>
      </c>
      <c r="T1278" s="427"/>
      <c r="U1278" s="429"/>
      <c r="W1278" s="6" t="str">
        <f>VLOOKUP(A1278,'[3]Cartilha Global'!$A:$A,1,FALSE)</f>
        <v>x</v>
      </c>
    </row>
    <row r="1279" spans="1:23" ht="12" hidden="1" thickBot="1" x14ac:dyDescent="0.25">
      <c r="A1279" s="531" t="s">
        <v>184</v>
      </c>
      <c r="B1279" s="512"/>
      <c r="C1279" s="534">
        <v>0</v>
      </c>
      <c r="D1279" s="535">
        <v>0</v>
      </c>
      <c r="E1279" s="536">
        <v>0</v>
      </c>
      <c r="F1279" s="500">
        <f t="shared" si="329"/>
        <v>0</v>
      </c>
      <c r="G1279" s="527"/>
      <c r="H1279" s="528"/>
      <c r="I1279" s="539">
        <f t="shared" si="336"/>
        <v>0</v>
      </c>
      <c r="J1279" s="539">
        <f t="shared" si="337"/>
        <v>0</v>
      </c>
      <c r="K1279" s="504"/>
      <c r="L1279" s="518">
        <f t="shared" si="338"/>
        <v>0</v>
      </c>
      <c r="M1279" s="518">
        <f t="shared" si="338"/>
        <v>0</v>
      </c>
      <c r="N1279" s="539">
        <f t="shared" si="339"/>
        <v>0</v>
      </c>
      <c r="O1279" s="539">
        <f t="shared" si="340"/>
        <v>0</v>
      </c>
      <c r="P1279" s="506"/>
      <c r="Q1279" s="520"/>
      <c r="R1279" s="412" t="str">
        <f t="shared" si="322"/>
        <v/>
      </c>
      <c r="S1279" s="412" t="str">
        <f t="shared" si="335"/>
        <v/>
      </c>
      <c r="T1279" s="427"/>
      <c r="U1279" s="429"/>
      <c r="W1279" s="6" t="str">
        <f>VLOOKUP(A1279,'[3]Cartilha Global'!$A:$A,1,FALSE)</f>
        <v>x</v>
      </c>
    </row>
    <row r="1280" spans="1:23" ht="12" hidden="1" thickBot="1" x14ac:dyDescent="0.25">
      <c r="A1280" s="531" t="s">
        <v>184</v>
      </c>
      <c r="B1280" s="512"/>
      <c r="C1280" s="534">
        <v>0</v>
      </c>
      <c r="D1280" s="535">
        <v>0</v>
      </c>
      <c r="E1280" s="536">
        <v>0</v>
      </c>
      <c r="F1280" s="500">
        <f t="shared" si="329"/>
        <v>0</v>
      </c>
      <c r="G1280" s="527"/>
      <c r="H1280" s="528"/>
      <c r="I1280" s="539">
        <f t="shared" si="336"/>
        <v>0</v>
      </c>
      <c r="J1280" s="539">
        <f t="shared" si="337"/>
        <v>0</v>
      </c>
      <c r="K1280" s="504"/>
      <c r="L1280" s="518">
        <f t="shared" si="338"/>
        <v>0</v>
      </c>
      <c r="M1280" s="518">
        <f t="shared" si="338"/>
        <v>0</v>
      </c>
      <c r="N1280" s="539">
        <f t="shared" si="339"/>
        <v>0</v>
      </c>
      <c r="O1280" s="539">
        <f t="shared" si="340"/>
        <v>0</v>
      </c>
      <c r="P1280" s="506"/>
      <c r="Q1280" s="520"/>
      <c r="R1280" s="412" t="str">
        <f t="shared" si="322"/>
        <v/>
      </c>
      <c r="S1280" s="412" t="str">
        <f t="shared" si="335"/>
        <v/>
      </c>
      <c r="T1280" s="427"/>
      <c r="U1280" s="429"/>
      <c r="W1280" s="6" t="str">
        <f>VLOOKUP(A1280,'[3]Cartilha Global'!$A:$A,1,FALSE)</f>
        <v>x</v>
      </c>
    </row>
    <row r="1281" spans="1:23" ht="12" hidden="1" thickBot="1" x14ac:dyDescent="0.25">
      <c r="A1281" s="531" t="s">
        <v>184</v>
      </c>
      <c r="B1281" s="512"/>
      <c r="C1281" s="534">
        <v>0</v>
      </c>
      <c r="D1281" s="535">
        <v>0</v>
      </c>
      <c r="E1281" s="536">
        <v>0</v>
      </c>
      <c r="F1281" s="500">
        <f t="shared" si="329"/>
        <v>0</v>
      </c>
      <c r="G1281" s="527"/>
      <c r="H1281" s="528"/>
      <c r="I1281" s="539">
        <f t="shared" si="336"/>
        <v>0</v>
      </c>
      <c r="J1281" s="539">
        <f t="shared" si="337"/>
        <v>0</v>
      </c>
      <c r="K1281" s="504"/>
      <c r="L1281" s="518">
        <f t="shared" si="338"/>
        <v>0</v>
      </c>
      <c r="M1281" s="518">
        <f t="shared" si="338"/>
        <v>0</v>
      </c>
      <c r="N1281" s="539">
        <f t="shared" si="339"/>
        <v>0</v>
      </c>
      <c r="O1281" s="539">
        <f t="shared" si="340"/>
        <v>0</v>
      </c>
      <c r="P1281" s="506"/>
      <c r="Q1281" s="520"/>
      <c r="R1281" s="412" t="str">
        <f t="shared" ref="R1281:R1343" si="341">IF(Q1281="X","x",IF(Q1281="xx","x",IF(O1281&gt;0,"x","")))</f>
        <v/>
      </c>
      <c r="S1281" s="412" t="str">
        <f t="shared" si="335"/>
        <v/>
      </c>
      <c r="T1281" s="427"/>
      <c r="U1281" s="429"/>
      <c r="W1281" s="6" t="str">
        <f>VLOOKUP(A1281,'[3]Cartilha Global'!$A:$A,1,FALSE)</f>
        <v>x</v>
      </c>
    </row>
    <row r="1282" spans="1:23" ht="12" hidden="1" thickBot="1" x14ac:dyDescent="0.25">
      <c r="A1282" s="531" t="s">
        <v>184</v>
      </c>
      <c r="B1282" s="512"/>
      <c r="C1282" s="534">
        <v>0</v>
      </c>
      <c r="D1282" s="535">
        <v>0</v>
      </c>
      <c r="E1282" s="536">
        <v>0</v>
      </c>
      <c r="F1282" s="500">
        <f t="shared" si="329"/>
        <v>0</v>
      </c>
      <c r="G1282" s="527"/>
      <c r="H1282" s="528"/>
      <c r="I1282" s="539">
        <f t="shared" si="336"/>
        <v>0</v>
      </c>
      <c r="J1282" s="539">
        <f t="shared" si="337"/>
        <v>0</v>
      </c>
      <c r="K1282" s="504"/>
      <c r="L1282" s="518">
        <f t="shared" si="338"/>
        <v>0</v>
      </c>
      <c r="M1282" s="518">
        <f t="shared" si="338"/>
        <v>0</v>
      </c>
      <c r="N1282" s="539">
        <f t="shared" si="339"/>
        <v>0</v>
      </c>
      <c r="O1282" s="539">
        <f t="shared" si="340"/>
        <v>0</v>
      </c>
      <c r="P1282" s="506"/>
      <c r="Q1282" s="520"/>
      <c r="R1282" s="412" t="str">
        <f t="shared" si="341"/>
        <v/>
      </c>
      <c r="S1282" s="412" t="str">
        <f t="shared" si="335"/>
        <v/>
      </c>
      <c r="T1282" s="427"/>
      <c r="U1282" s="429"/>
      <c r="W1282" s="6" t="str">
        <f>VLOOKUP(A1282,'[3]Cartilha Global'!$A:$A,1,FALSE)</f>
        <v>x</v>
      </c>
    </row>
    <row r="1283" spans="1:23" ht="12" hidden="1" thickBot="1" x14ac:dyDescent="0.25">
      <c r="A1283" s="531" t="s">
        <v>184</v>
      </c>
      <c r="B1283" s="512"/>
      <c r="C1283" s="534">
        <v>0</v>
      </c>
      <c r="D1283" s="535">
        <v>0</v>
      </c>
      <c r="E1283" s="536">
        <v>0</v>
      </c>
      <c r="F1283" s="500">
        <f t="shared" si="329"/>
        <v>0</v>
      </c>
      <c r="G1283" s="527"/>
      <c r="H1283" s="528"/>
      <c r="I1283" s="539">
        <f t="shared" si="336"/>
        <v>0</v>
      </c>
      <c r="J1283" s="539">
        <f t="shared" si="337"/>
        <v>0</v>
      </c>
      <c r="K1283" s="504"/>
      <c r="L1283" s="518">
        <f t="shared" si="338"/>
        <v>0</v>
      </c>
      <c r="M1283" s="518">
        <f t="shared" si="338"/>
        <v>0</v>
      </c>
      <c r="N1283" s="539">
        <f t="shared" si="339"/>
        <v>0</v>
      </c>
      <c r="O1283" s="539">
        <f t="shared" si="340"/>
        <v>0</v>
      </c>
      <c r="P1283" s="506"/>
      <c r="Q1283" s="520"/>
      <c r="R1283" s="412" t="str">
        <f t="shared" si="341"/>
        <v/>
      </c>
      <c r="S1283" s="412" t="str">
        <f t="shared" si="335"/>
        <v/>
      </c>
      <c r="T1283" s="427"/>
      <c r="U1283" s="429"/>
      <c r="W1283" s="6" t="str">
        <f>VLOOKUP(A1283,'[3]Cartilha Global'!$A:$A,1,FALSE)</f>
        <v>x</v>
      </c>
    </row>
    <row r="1284" spans="1:23" ht="12" hidden="1" thickBot="1" x14ac:dyDescent="0.25">
      <c r="A1284" s="531" t="s">
        <v>184</v>
      </c>
      <c r="B1284" s="512"/>
      <c r="C1284" s="534">
        <v>0</v>
      </c>
      <c r="D1284" s="535">
        <v>0</v>
      </c>
      <c r="E1284" s="536">
        <v>0</v>
      </c>
      <c r="F1284" s="500">
        <f t="shared" si="329"/>
        <v>0</v>
      </c>
      <c r="G1284" s="527"/>
      <c r="H1284" s="528"/>
      <c r="I1284" s="539">
        <f t="shared" si="336"/>
        <v>0</v>
      </c>
      <c r="J1284" s="539">
        <f t="shared" si="337"/>
        <v>0</v>
      </c>
      <c r="K1284" s="504"/>
      <c r="L1284" s="518">
        <f t="shared" si="338"/>
        <v>0</v>
      </c>
      <c r="M1284" s="518">
        <f t="shared" si="338"/>
        <v>0</v>
      </c>
      <c r="N1284" s="539">
        <f t="shared" si="339"/>
        <v>0</v>
      </c>
      <c r="O1284" s="539">
        <f t="shared" si="340"/>
        <v>0</v>
      </c>
      <c r="P1284" s="506"/>
      <c r="Q1284" s="520"/>
      <c r="R1284" s="412" t="str">
        <f t="shared" si="341"/>
        <v/>
      </c>
      <c r="S1284" s="412" t="str">
        <f t="shared" si="335"/>
        <v/>
      </c>
      <c r="T1284" s="427"/>
      <c r="U1284" s="429"/>
      <c r="W1284" s="6" t="str">
        <f>VLOOKUP(A1284,'[3]Cartilha Global'!$A:$A,1,FALSE)</f>
        <v>x</v>
      </c>
    </row>
    <row r="1285" spans="1:23" ht="12" hidden="1" thickBot="1" x14ac:dyDescent="0.25">
      <c r="A1285" s="531" t="s">
        <v>184</v>
      </c>
      <c r="B1285" s="512"/>
      <c r="C1285" s="534">
        <v>0</v>
      </c>
      <c r="D1285" s="535">
        <v>0</v>
      </c>
      <c r="E1285" s="536">
        <v>0</v>
      </c>
      <c r="F1285" s="500">
        <f t="shared" si="329"/>
        <v>0</v>
      </c>
      <c r="G1285" s="527"/>
      <c r="H1285" s="528"/>
      <c r="I1285" s="539">
        <f t="shared" si="336"/>
        <v>0</v>
      </c>
      <c r="J1285" s="539">
        <f t="shared" si="337"/>
        <v>0</v>
      </c>
      <c r="K1285" s="504"/>
      <c r="L1285" s="518">
        <f t="shared" si="338"/>
        <v>0</v>
      </c>
      <c r="M1285" s="518">
        <f t="shared" si="338"/>
        <v>0</v>
      </c>
      <c r="N1285" s="539">
        <f t="shared" si="339"/>
        <v>0</v>
      </c>
      <c r="O1285" s="539">
        <f t="shared" si="340"/>
        <v>0</v>
      </c>
      <c r="P1285" s="506"/>
      <c r="Q1285" s="520"/>
      <c r="R1285" s="412" t="str">
        <f t="shared" si="341"/>
        <v/>
      </c>
      <c r="S1285" s="412" t="str">
        <f t="shared" si="335"/>
        <v/>
      </c>
      <c r="T1285" s="427"/>
      <c r="U1285" s="429"/>
      <c r="W1285" s="6" t="str">
        <f>VLOOKUP(A1285,'[3]Cartilha Global'!$A:$A,1,FALSE)</f>
        <v>x</v>
      </c>
    </row>
    <row r="1286" spans="1:23" ht="12" hidden="1" thickBot="1" x14ac:dyDescent="0.25">
      <c r="A1286" s="531" t="s">
        <v>184</v>
      </c>
      <c r="B1286" s="512"/>
      <c r="C1286" s="534">
        <v>0</v>
      </c>
      <c r="D1286" s="535">
        <v>0</v>
      </c>
      <c r="E1286" s="536">
        <v>0</v>
      </c>
      <c r="F1286" s="500">
        <f t="shared" si="329"/>
        <v>0</v>
      </c>
      <c r="G1286" s="527"/>
      <c r="H1286" s="528"/>
      <c r="I1286" s="539">
        <f t="shared" si="336"/>
        <v>0</v>
      </c>
      <c r="J1286" s="539">
        <f t="shared" si="337"/>
        <v>0</v>
      </c>
      <c r="K1286" s="504"/>
      <c r="L1286" s="518">
        <f t="shared" si="338"/>
        <v>0</v>
      </c>
      <c r="M1286" s="518">
        <f t="shared" si="338"/>
        <v>0</v>
      </c>
      <c r="N1286" s="539">
        <f t="shared" si="339"/>
        <v>0</v>
      </c>
      <c r="O1286" s="539">
        <f t="shared" si="340"/>
        <v>0</v>
      </c>
      <c r="P1286" s="506"/>
      <c r="Q1286" s="520"/>
      <c r="R1286" s="412" t="str">
        <f t="shared" si="341"/>
        <v/>
      </c>
      <c r="S1286" s="412" t="str">
        <f t="shared" si="335"/>
        <v/>
      </c>
      <c r="T1286" s="427"/>
      <c r="U1286" s="429"/>
      <c r="W1286" s="6" t="str">
        <f>VLOOKUP(A1286,'[3]Cartilha Global'!$A:$A,1,FALSE)</f>
        <v>x</v>
      </c>
    </row>
    <row r="1287" spans="1:23" ht="12" hidden="1" thickBot="1" x14ac:dyDescent="0.25">
      <c r="A1287" s="531" t="s">
        <v>184</v>
      </c>
      <c r="B1287" s="512"/>
      <c r="C1287" s="534">
        <v>0</v>
      </c>
      <c r="D1287" s="535">
        <v>0</v>
      </c>
      <c r="E1287" s="536">
        <v>0</v>
      </c>
      <c r="F1287" s="500">
        <f t="shared" si="329"/>
        <v>0</v>
      </c>
      <c r="G1287" s="527"/>
      <c r="H1287" s="528"/>
      <c r="I1287" s="539">
        <f t="shared" si="336"/>
        <v>0</v>
      </c>
      <c r="J1287" s="539">
        <f t="shared" si="337"/>
        <v>0</v>
      </c>
      <c r="K1287" s="504"/>
      <c r="L1287" s="518">
        <f t="shared" si="338"/>
        <v>0</v>
      </c>
      <c r="M1287" s="518">
        <f t="shared" si="338"/>
        <v>0</v>
      </c>
      <c r="N1287" s="539">
        <f t="shared" si="339"/>
        <v>0</v>
      </c>
      <c r="O1287" s="539">
        <f t="shared" si="340"/>
        <v>0</v>
      </c>
      <c r="P1287" s="506"/>
      <c r="Q1287" s="520"/>
      <c r="R1287" s="412" t="str">
        <f t="shared" si="341"/>
        <v/>
      </c>
      <c r="S1287" s="412" t="str">
        <f t="shared" si="335"/>
        <v/>
      </c>
      <c r="T1287" s="427"/>
      <c r="U1287" s="429"/>
      <c r="W1287" s="6" t="str">
        <f>VLOOKUP(A1287,'[3]Cartilha Global'!$A:$A,1,FALSE)</f>
        <v>x</v>
      </c>
    </row>
    <row r="1288" spans="1:23" ht="12" hidden="1" thickBot="1" x14ac:dyDescent="0.25">
      <c r="A1288" s="531" t="s">
        <v>184</v>
      </c>
      <c r="B1288" s="512"/>
      <c r="C1288" s="534">
        <v>0</v>
      </c>
      <c r="D1288" s="535">
        <v>0</v>
      </c>
      <c r="E1288" s="536">
        <v>0</v>
      </c>
      <c r="F1288" s="500">
        <f t="shared" si="329"/>
        <v>0</v>
      </c>
      <c r="G1288" s="527"/>
      <c r="H1288" s="528"/>
      <c r="I1288" s="539">
        <f t="shared" si="336"/>
        <v>0</v>
      </c>
      <c r="J1288" s="539">
        <f t="shared" si="337"/>
        <v>0</v>
      </c>
      <c r="K1288" s="504"/>
      <c r="L1288" s="518">
        <f t="shared" si="338"/>
        <v>0</v>
      </c>
      <c r="M1288" s="518">
        <f t="shared" si="338"/>
        <v>0</v>
      </c>
      <c r="N1288" s="539">
        <f t="shared" si="339"/>
        <v>0</v>
      </c>
      <c r="O1288" s="539">
        <f t="shared" si="340"/>
        <v>0</v>
      </c>
      <c r="P1288" s="506"/>
      <c r="Q1288" s="520"/>
      <c r="R1288" s="412" t="str">
        <f t="shared" si="341"/>
        <v/>
      </c>
      <c r="S1288" s="412" t="str">
        <f t="shared" si="335"/>
        <v/>
      </c>
      <c r="T1288" s="427"/>
      <c r="U1288" s="429"/>
      <c r="W1288" s="6" t="str">
        <f>VLOOKUP(A1288,'[3]Cartilha Global'!$A:$A,1,FALSE)</f>
        <v>x</v>
      </c>
    </row>
    <row r="1289" spans="1:23" ht="12" hidden="1" thickBot="1" x14ac:dyDescent="0.25">
      <c r="A1289" s="531" t="s">
        <v>184</v>
      </c>
      <c r="B1289" s="512"/>
      <c r="C1289" s="534">
        <v>0</v>
      </c>
      <c r="D1289" s="535">
        <v>0</v>
      </c>
      <c r="E1289" s="536">
        <v>0</v>
      </c>
      <c r="F1289" s="500">
        <f t="shared" si="329"/>
        <v>0</v>
      </c>
      <c r="G1289" s="527"/>
      <c r="H1289" s="528"/>
      <c r="I1289" s="539">
        <f t="shared" si="336"/>
        <v>0</v>
      </c>
      <c r="J1289" s="539">
        <f t="shared" si="337"/>
        <v>0</v>
      </c>
      <c r="K1289" s="504"/>
      <c r="L1289" s="518">
        <f t="shared" si="338"/>
        <v>0</v>
      </c>
      <c r="M1289" s="518">
        <f t="shared" si="338"/>
        <v>0</v>
      </c>
      <c r="N1289" s="539">
        <f t="shared" si="339"/>
        <v>0</v>
      </c>
      <c r="O1289" s="539">
        <f t="shared" si="340"/>
        <v>0</v>
      </c>
      <c r="P1289" s="506"/>
      <c r="Q1289" s="520"/>
      <c r="R1289" s="412" t="str">
        <f t="shared" si="341"/>
        <v/>
      </c>
      <c r="S1289" s="412" t="str">
        <f t="shared" si="335"/>
        <v/>
      </c>
      <c r="T1289" s="427"/>
      <c r="U1289" s="429"/>
      <c r="W1289" s="6" t="str">
        <f>VLOOKUP(A1289,'[3]Cartilha Global'!$A:$A,1,FALSE)</f>
        <v>x</v>
      </c>
    </row>
    <row r="1290" spans="1:23" ht="12" hidden="1" thickBot="1" x14ac:dyDescent="0.25">
      <c r="A1290" s="531" t="s">
        <v>184</v>
      </c>
      <c r="B1290" s="512"/>
      <c r="C1290" s="534">
        <v>0</v>
      </c>
      <c r="D1290" s="535">
        <v>0</v>
      </c>
      <c r="E1290" s="536">
        <v>0</v>
      </c>
      <c r="F1290" s="500">
        <f t="shared" si="329"/>
        <v>0</v>
      </c>
      <c r="G1290" s="527"/>
      <c r="H1290" s="528"/>
      <c r="I1290" s="539">
        <f t="shared" si="336"/>
        <v>0</v>
      </c>
      <c r="J1290" s="539">
        <f t="shared" si="337"/>
        <v>0</v>
      </c>
      <c r="K1290" s="504"/>
      <c r="L1290" s="518">
        <f t="shared" si="338"/>
        <v>0</v>
      </c>
      <c r="M1290" s="518">
        <f t="shared" si="338"/>
        <v>0</v>
      </c>
      <c r="N1290" s="539">
        <f t="shared" si="339"/>
        <v>0</v>
      </c>
      <c r="O1290" s="539">
        <f t="shared" si="340"/>
        <v>0</v>
      </c>
      <c r="P1290" s="506"/>
      <c r="Q1290" s="520"/>
      <c r="R1290" s="412" t="str">
        <f t="shared" si="341"/>
        <v/>
      </c>
      <c r="S1290" s="412" t="str">
        <f t="shared" si="335"/>
        <v/>
      </c>
      <c r="T1290" s="427"/>
      <c r="U1290" s="429"/>
      <c r="W1290" s="6" t="str">
        <f>VLOOKUP(A1290,'[3]Cartilha Global'!$A:$A,1,FALSE)</f>
        <v>x</v>
      </c>
    </row>
    <row r="1291" spans="1:23" ht="12" hidden="1" thickBot="1" x14ac:dyDescent="0.25">
      <c r="A1291" s="531" t="s">
        <v>184</v>
      </c>
      <c r="B1291" s="512"/>
      <c r="C1291" s="534">
        <v>0</v>
      </c>
      <c r="D1291" s="535">
        <v>0</v>
      </c>
      <c r="E1291" s="536">
        <v>0</v>
      </c>
      <c r="F1291" s="500">
        <f t="shared" si="329"/>
        <v>0</v>
      </c>
      <c r="G1291" s="527"/>
      <c r="H1291" s="528"/>
      <c r="I1291" s="539">
        <f t="shared" si="336"/>
        <v>0</v>
      </c>
      <c r="J1291" s="539">
        <f t="shared" si="337"/>
        <v>0</v>
      </c>
      <c r="K1291" s="504"/>
      <c r="L1291" s="518">
        <f t="shared" si="338"/>
        <v>0</v>
      </c>
      <c r="M1291" s="518">
        <f t="shared" si="338"/>
        <v>0</v>
      </c>
      <c r="N1291" s="539">
        <f t="shared" si="339"/>
        <v>0</v>
      </c>
      <c r="O1291" s="539">
        <f t="shared" si="340"/>
        <v>0</v>
      </c>
      <c r="P1291" s="506"/>
      <c r="Q1291" s="520"/>
      <c r="R1291" s="412" t="str">
        <f t="shared" si="341"/>
        <v/>
      </c>
      <c r="S1291" s="412" t="str">
        <f t="shared" si="335"/>
        <v/>
      </c>
      <c r="T1291" s="427"/>
      <c r="U1291" s="429"/>
      <c r="W1291" s="6" t="str">
        <f>VLOOKUP(A1291,'[3]Cartilha Global'!$A:$A,1,FALSE)</f>
        <v>x</v>
      </c>
    </row>
    <row r="1292" spans="1:23" ht="12" hidden="1" thickBot="1" x14ac:dyDescent="0.25">
      <c r="A1292" s="531" t="s">
        <v>184</v>
      </c>
      <c r="B1292" s="512"/>
      <c r="C1292" s="534">
        <v>0</v>
      </c>
      <c r="D1292" s="535">
        <v>0</v>
      </c>
      <c r="E1292" s="536">
        <v>0</v>
      </c>
      <c r="F1292" s="500">
        <f t="shared" si="329"/>
        <v>0</v>
      </c>
      <c r="G1292" s="527"/>
      <c r="H1292" s="528"/>
      <c r="I1292" s="539">
        <f t="shared" si="336"/>
        <v>0</v>
      </c>
      <c r="J1292" s="539">
        <f t="shared" si="337"/>
        <v>0</v>
      </c>
      <c r="K1292" s="504"/>
      <c r="L1292" s="518">
        <f t="shared" si="338"/>
        <v>0</v>
      </c>
      <c r="M1292" s="518">
        <f t="shared" si="338"/>
        <v>0</v>
      </c>
      <c r="N1292" s="539">
        <f t="shared" si="339"/>
        <v>0</v>
      </c>
      <c r="O1292" s="539">
        <f t="shared" si="340"/>
        <v>0</v>
      </c>
      <c r="P1292" s="506"/>
      <c r="Q1292" s="520"/>
      <c r="R1292" s="412" t="str">
        <f t="shared" si="341"/>
        <v/>
      </c>
      <c r="S1292" s="412" t="str">
        <f t="shared" si="335"/>
        <v/>
      </c>
      <c r="T1292" s="427"/>
      <c r="U1292" s="429"/>
      <c r="W1292" s="6" t="str">
        <f>VLOOKUP(A1292,'[3]Cartilha Global'!$A:$A,1,FALSE)</f>
        <v>x</v>
      </c>
    </row>
    <row r="1293" spans="1:23" ht="12" hidden="1" thickBot="1" x14ac:dyDescent="0.25">
      <c r="A1293" s="531" t="s">
        <v>184</v>
      </c>
      <c r="B1293" s="512"/>
      <c r="C1293" s="534">
        <v>0</v>
      </c>
      <c r="D1293" s="535">
        <v>0</v>
      </c>
      <c r="E1293" s="536">
        <v>0</v>
      </c>
      <c r="F1293" s="500">
        <f t="shared" si="329"/>
        <v>0</v>
      </c>
      <c r="G1293" s="527"/>
      <c r="H1293" s="528"/>
      <c r="I1293" s="539">
        <f t="shared" si="336"/>
        <v>0</v>
      </c>
      <c r="J1293" s="539">
        <f t="shared" si="337"/>
        <v>0</v>
      </c>
      <c r="K1293" s="504"/>
      <c r="L1293" s="518">
        <f t="shared" ref="L1293:M1325" si="342">G1293</f>
        <v>0</v>
      </c>
      <c r="M1293" s="518">
        <f t="shared" si="342"/>
        <v>0</v>
      </c>
      <c r="N1293" s="539">
        <f t="shared" si="339"/>
        <v>0</v>
      </c>
      <c r="O1293" s="539">
        <f t="shared" si="340"/>
        <v>0</v>
      </c>
      <c r="P1293" s="506"/>
      <c r="Q1293" s="520"/>
      <c r="R1293" s="412" t="str">
        <f t="shared" si="341"/>
        <v/>
      </c>
      <c r="S1293" s="412" t="str">
        <f t="shared" si="335"/>
        <v/>
      </c>
      <c r="T1293" s="427"/>
      <c r="U1293" s="429"/>
      <c r="W1293" s="6" t="str">
        <f>VLOOKUP(A1293,'[3]Cartilha Global'!$A:$A,1,FALSE)</f>
        <v>x</v>
      </c>
    </row>
    <row r="1294" spans="1:23" ht="12" hidden="1" thickBot="1" x14ac:dyDescent="0.25">
      <c r="A1294" s="531" t="s">
        <v>184</v>
      </c>
      <c r="B1294" s="512"/>
      <c r="C1294" s="534">
        <v>0</v>
      </c>
      <c r="D1294" s="535">
        <v>0</v>
      </c>
      <c r="E1294" s="536">
        <v>0</v>
      </c>
      <c r="F1294" s="500">
        <f t="shared" ref="F1294:F1360" si="343">IF(E1294=0,0,ROUND(E1294*(1+E$13)*(1-E$14),2))</f>
        <v>0</v>
      </c>
      <c r="G1294" s="527"/>
      <c r="H1294" s="528"/>
      <c r="I1294" s="539">
        <f t="shared" si="336"/>
        <v>0</v>
      </c>
      <c r="J1294" s="539">
        <f t="shared" si="337"/>
        <v>0</v>
      </c>
      <c r="K1294" s="504"/>
      <c r="L1294" s="518">
        <f t="shared" si="342"/>
        <v>0</v>
      </c>
      <c r="M1294" s="518">
        <f t="shared" si="342"/>
        <v>0</v>
      </c>
      <c r="N1294" s="539">
        <f t="shared" si="339"/>
        <v>0</v>
      </c>
      <c r="O1294" s="539">
        <f t="shared" si="340"/>
        <v>0</v>
      </c>
      <c r="P1294" s="506"/>
      <c r="Q1294" s="520"/>
      <c r="R1294" s="412" t="str">
        <f t="shared" si="341"/>
        <v/>
      </c>
      <c r="S1294" s="412" t="str">
        <f t="shared" si="335"/>
        <v/>
      </c>
      <c r="T1294" s="427"/>
      <c r="U1294" s="429"/>
      <c r="W1294" s="6" t="str">
        <f>VLOOKUP(A1294,'[3]Cartilha Global'!$A:$A,1,FALSE)</f>
        <v>x</v>
      </c>
    </row>
    <row r="1295" spans="1:23" ht="12" hidden="1" thickBot="1" x14ac:dyDescent="0.25">
      <c r="A1295" s="531" t="s">
        <v>184</v>
      </c>
      <c r="B1295" s="512"/>
      <c r="C1295" s="534">
        <v>0</v>
      </c>
      <c r="D1295" s="535">
        <v>0</v>
      </c>
      <c r="E1295" s="536">
        <v>0</v>
      </c>
      <c r="F1295" s="500">
        <f t="shared" si="343"/>
        <v>0</v>
      </c>
      <c r="G1295" s="527"/>
      <c r="H1295" s="528"/>
      <c r="I1295" s="539">
        <f t="shared" si="336"/>
        <v>0</v>
      </c>
      <c r="J1295" s="539">
        <f t="shared" si="337"/>
        <v>0</v>
      </c>
      <c r="K1295" s="504"/>
      <c r="L1295" s="518">
        <f t="shared" si="342"/>
        <v>0</v>
      </c>
      <c r="M1295" s="518">
        <f t="shared" si="342"/>
        <v>0</v>
      </c>
      <c r="N1295" s="539">
        <f t="shared" si="339"/>
        <v>0</v>
      </c>
      <c r="O1295" s="539">
        <f t="shared" si="340"/>
        <v>0</v>
      </c>
      <c r="P1295" s="506"/>
      <c r="Q1295" s="520"/>
      <c r="R1295" s="412" t="str">
        <f t="shared" si="341"/>
        <v/>
      </c>
      <c r="S1295" s="412" t="str">
        <f t="shared" si="335"/>
        <v/>
      </c>
      <c r="T1295" s="427"/>
      <c r="U1295" s="429"/>
      <c r="W1295" s="6" t="str">
        <f>VLOOKUP(A1295,'[3]Cartilha Global'!$A:$A,1,FALSE)</f>
        <v>x</v>
      </c>
    </row>
    <row r="1296" spans="1:23" ht="12" hidden="1" thickBot="1" x14ac:dyDescent="0.25">
      <c r="A1296" s="531" t="s">
        <v>184</v>
      </c>
      <c r="B1296" s="512"/>
      <c r="C1296" s="534">
        <v>0</v>
      </c>
      <c r="D1296" s="535">
        <v>0</v>
      </c>
      <c r="E1296" s="536">
        <v>0</v>
      </c>
      <c r="F1296" s="500">
        <f t="shared" si="343"/>
        <v>0</v>
      </c>
      <c r="G1296" s="527"/>
      <c r="H1296" s="528"/>
      <c r="I1296" s="539">
        <f t="shared" si="336"/>
        <v>0</v>
      </c>
      <c r="J1296" s="539">
        <f t="shared" si="337"/>
        <v>0</v>
      </c>
      <c r="K1296" s="504"/>
      <c r="L1296" s="518">
        <f t="shared" si="342"/>
        <v>0</v>
      </c>
      <c r="M1296" s="518">
        <f t="shared" si="342"/>
        <v>0</v>
      </c>
      <c r="N1296" s="539">
        <f t="shared" si="339"/>
        <v>0</v>
      </c>
      <c r="O1296" s="539">
        <f t="shared" si="340"/>
        <v>0</v>
      </c>
      <c r="P1296" s="506"/>
      <c r="Q1296" s="520"/>
      <c r="R1296" s="412" t="str">
        <f t="shared" si="341"/>
        <v/>
      </c>
      <c r="S1296" s="412" t="str">
        <f t="shared" si="335"/>
        <v/>
      </c>
      <c r="T1296" s="427"/>
      <c r="U1296" s="429"/>
      <c r="W1296" s="6" t="str">
        <f>VLOOKUP(A1296,'[3]Cartilha Global'!$A:$A,1,FALSE)</f>
        <v>x</v>
      </c>
    </row>
    <row r="1297" spans="1:23" ht="12" hidden="1" thickBot="1" x14ac:dyDescent="0.25">
      <c r="A1297" s="531" t="s">
        <v>184</v>
      </c>
      <c r="B1297" s="512"/>
      <c r="C1297" s="534">
        <v>0</v>
      </c>
      <c r="D1297" s="535">
        <v>0</v>
      </c>
      <c r="E1297" s="536">
        <v>0</v>
      </c>
      <c r="F1297" s="500">
        <f t="shared" si="343"/>
        <v>0</v>
      </c>
      <c r="G1297" s="527"/>
      <c r="H1297" s="528"/>
      <c r="I1297" s="539">
        <f t="shared" si="336"/>
        <v>0</v>
      </c>
      <c r="J1297" s="539">
        <f t="shared" si="337"/>
        <v>0</v>
      </c>
      <c r="K1297" s="504"/>
      <c r="L1297" s="518">
        <f t="shared" si="342"/>
        <v>0</v>
      </c>
      <c r="M1297" s="518">
        <f t="shared" si="342"/>
        <v>0</v>
      </c>
      <c r="N1297" s="539">
        <f t="shared" si="339"/>
        <v>0</v>
      </c>
      <c r="O1297" s="539">
        <f t="shared" si="340"/>
        <v>0</v>
      </c>
      <c r="P1297" s="506"/>
      <c r="Q1297" s="520"/>
      <c r="R1297" s="412" t="str">
        <f t="shared" si="341"/>
        <v/>
      </c>
      <c r="S1297" s="412" t="str">
        <f t="shared" si="335"/>
        <v/>
      </c>
      <c r="T1297" s="427"/>
      <c r="U1297" s="429"/>
      <c r="W1297" s="6" t="str">
        <f>VLOOKUP(A1297,'[3]Cartilha Global'!$A:$A,1,FALSE)</f>
        <v>x</v>
      </c>
    </row>
    <row r="1298" spans="1:23" ht="12" hidden="1" thickBot="1" x14ac:dyDescent="0.25">
      <c r="A1298" s="531" t="s">
        <v>184</v>
      </c>
      <c r="B1298" s="512"/>
      <c r="C1298" s="534">
        <v>0</v>
      </c>
      <c r="D1298" s="535">
        <v>0</v>
      </c>
      <c r="E1298" s="536">
        <v>0</v>
      </c>
      <c r="F1298" s="500">
        <f t="shared" si="343"/>
        <v>0</v>
      </c>
      <c r="G1298" s="527"/>
      <c r="H1298" s="528"/>
      <c r="I1298" s="539">
        <f t="shared" si="336"/>
        <v>0</v>
      </c>
      <c r="J1298" s="539">
        <f t="shared" si="337"/>
        <v>0</v>
      </c>
      <c r="K1298" s="504"/>
      <c r="L1298" s="518">
        <f t="shared" si="342"/>
        <v>0</v>
      </c>
      <c r="M1298" s="518">
        <f t="shared" si="342"/>
        <v>0</v>
      </c>
      <c r="N1298" s="539">
        <f t="shared" si="339"/>
        <v>0</v>
      </c>
      <c r="O1298" s="539">
        <f t="shared" si="340"/>
        <v>0</v>
      </c>
      <c r="P1298" s="506"/>
      <c r="Q1298" s="520"/>
      <c r="R1298" s="412" t="str">
        <f t="shared" si="341"/>
        <v/>
      </c>
      <c r="S1298" s="412" t="str">
        <f t="shared" si="335"/>
        <v/>
      </c>
      <c r="T1298" s="427"/>
      <c r="U1298" s="429"/>
      <c r="W1298" s="6" t="str">
        <f>VLOOKUP(A1298,'[3]Cartilha Global'!$A:$A,1,FALSE)</f>
        <v>x</v>
      </c>
    </row>
    <row r="1299" spans="1:23" ht="12" hidden="1" thickBot="1" x14ac:dyDescent="0.25">
      <c r="A1299" s="531" t="s">
        <v>184</v>
      </c>
      <c r="B1299" s="512"/>
      <c r="C1299" s="534">
        <v>0</v>
      </c>
      <c r="D1299" s="535">
        <v>0</v>
      </c>
      <c r="E1299" s="536">
        <v>0</v>
      </c>
      <c r="F1299" s="500">
        <f t="shared" si="343"/>
        <v>0</v>
      </c>
      <c r="G1299" s="527"/>
      <c r="H1299" s="528"/>
      <c r="I1299" s="539">
        <f t="shared" si="336"/>
        <v>0</v>
      </c>
      <c r="J1299" s="539">
        <f t="shared" si="337"/>
        <v>0</v>
      </c>
      <c r="K1299" s="504"/>
      <c r="L1299" s="518">
        <f t="shared" si="342"/>
        <v>0</v>
      </c>
      <c r="M1299" s="518">
        <f t="shared" si="342"/>
        <v>0</v>
      </c>
      <c r="N1299" s="539">
        <f t="shared" si="339"/>
        <v>0</v>
      </c>
      <c r="O1299" s="539">
        <f t="shared" si="340"/>
        <v>0</v>
      </c>
      <c r="P1299" s="506"/>
      <c r="Q1299" s="520"/>
      <c r="R1299" s="412" t="str">
        <f t="shared" si="341"/>
        <v/>
      </c>
      <c r="S1299" s="412" t="str">
        <f t="shared" si="335"/>
        <v/>
      </c>
      <c r="T1299" s="427"/>
      <c r="U1299" s="429"/>
      <c r="W1299" s="6" t="str">
        <f>VLOOKUP(A1299,'[3]Cartilha Global'!$A:$A,1,FALSE)</f>
        <v>x</v>
      </c>
    </row>
    <row r="1300" spans="1:23" ht="12" hidden="1" thickBot="1" x14ac:dyDescent="0.25">
      <c r="A1300" s="531" t="s">
        <v>184</v>
      </c>
      <c r="B1300" s="512"/>
      <c r="C1300" s="534">
        <v>0</v>
      </c>
      <c r="D1300" s="535">
        <v>0</v>
      </c>
      <c r="E1300" s="536">
        <v>0</v>
      </c>
      <c r="F1300" s="500">
        <f t="shared" si="343"/>
        <v>0</v>
      </c>
      <c r="G1300" s="527"/>
      <c r="H1300" s="528"/>
      <c r="I1300" s="539">
        <f t="shared" si="336"/>
        <v>0</v>
      </c>
      <c r="J1300" s="539">
        <f t="shared" si="337"/>
        <v>0</v>
      </c>
      <c r="K1300" s="504"/>
      <c r="L1300" s="518">
        <f t="shared" si="342"/>
        <v>0</v>
      </c>
      <c r="M1300" s="518">
        <f t="shared" si="342"/>
        <v>0</v>
      </c>
      <c r="N1300" s="539">
        <f t="shared" si="339"/>
        <v>0</v>
      </c>
      <c r="O1300" s="539">
        <f t="shared" si="340"/>
        <v>0</v>
      </c>
      <c r="P1300" s="506"/>
      <c r="Q1300" s="520"/>
      <c r="R1300" s="412" t="str">
        <f t="shared" si="341"/>
        <v/>
      </c>
      <c r="S1300" s="412" t="str">
        <f t="shared" si="335"/>
        <v/>
      </c>
      <c r="T1300" s="427"/>
      <c r="U1300" s="429"/>
      <c r="W1300" s="6" t="str">
        <f>VLOOKUP(A1300,'[3]Cartilha Global'!$A:$A,1,FALSE)</f>
        <v>x</v>
      </c>
    </row>
    <row r="1301" spans="1:23" ht="12" hidden="1" thickBot="1" x14ac:dyDescent="0.25">
      <c r="A1301" s="531" t="s">
        <v>184</v>
      </c>
      <c r="B1301" s="512"/>
      <c r="C1301" s="534">
        <v>0</v>
      </c>
      <c r="D1301" s="535">
        <v>0</v>
      </c>
      <c r="E1301" s="536">
        <v>0</v>
      </c>
      <c r="F1301" s="500">
        <f t="shared" si="343"/>
        <v>0</v>
      </c>
      <c r="G1301" s="527"/>
      <c r="H1301" s="528"/>
      <c r="I1301" s="539">
        <f t="shared" si="336"/>
        <v>0</v>
      </c>
      <c r="J1301" s="539">
        <f t="shared" si="337"/>
        <v>0</v>
      </c>
      <c r="K1301" s="504"/>
      <c r="L1301" s="518">
        <f t="shared" si="342"/>
        <v>0</v>
      </c>
      <c r="M1301" s="518">
        <f t="shared" si="342"/>
        <v>0</v>
      </c>
      <c r="N1301" s="539">
        <f t="shared" si="339"/>
        <v>0</v>
      </c>
      <c r="O1301" s="539">
        <f t="shared" si="340"/>
        <v>0</v>
      </c>
      <c r="P1301" s="506"/>
      <c r="Q1301" s="520"/>
      <c r="R1301" s="412" t="str">
        <f t="shared" si="341"/>
        <v/>
      </c>
      <c r="S1301" s="412" t="str">
        <f t="shared" si="335"/>
        <v/>
      </c>
      <c r="T1301" s="427"/>
      <c r="U1301" s="429"/>
      <c r="W1301" s="6" t="str">
        <f>VLOOKUP(A1301,'[3]Cartilha Global'!$A:$A,1,FALSE)</f>
        <v>x</v>
      </c>
    </row>
    <row r="1302" spans="1:23" ht="12" hidden="1" thickBot="1" x14ac:dyDescent="0.25">
      <c r="A1302" s="531" t="s">
        <v>184</v>
      </c>
      <c r="B1302" s="512"/>
      <c r="C1302" s="534">
        <v>0</v>
      </c>
      <c r="D1302" s="535">
        <v>0</v>
      </c>
      <c r="E1302" s="536">
        <v>0</v>
      </c>
      <c r="F1302" s="500">
        <f t="shared" si="343"/>
        <v>0</v>
      </c>
      <c r="G1302" s="527"/>
      <c r="H1302" s="528"/>
      <c r="I1302" s="539">
        <f t="shared" si="336"/>
        <v>0</v>
      </c>
      <c r="J1302" s="539">
        <f t="shared" si="337"/>
        <v>0</v>
      </c>
      <c r="K1302" s="504"/>
      <c r="L1302" s="518">
        <f t="shared" si="342"/>
        <v>0</v>
      </c>
      <c r="M1302" s="518">
        <f t="shared" si="342"/>
        <v>0</v>
      </c>
      <c r="N1302" s="539">
        <f t="shared" si="339"/>
        <v>0</v>
      </c>
      <c r="O1302" s="539">
        <f t="shared" si="340"/>
        <v>0</v>
      </c>
      <c r="P1302" s="506"/>
      <c r="Q1302" s="520"/>
      <c r="R1302" s="412" t="str">
        <f t="shared" si="341"/>
        <v/>
      </c>
      <c r="S1302" s="412" t="str">
        <f t="shared" ref="S1302:S1365" si="344">IF(Q1302="X","x",IF(Q1302="xx","x",IF(OR(J1302&gt;0,O1302&gt;0),"x","")))</f>
        <v/>
      </c>
      <c r="T1302" s="427"/>
      <c r="U1302" s="429"/>
      <c r="W1302" s="6" t="str">
        <f>VLOOKUP(A1302,'[3]Cartilha Global'!$A:$A,1,FALSE)</f>
        <v>x</v>
      </c>
    </row>
    <row r="1303" spans="1:23" ht="12" hidden="1" thickBot="1" x14ac:dyDescent="0.25">
      <c r="A1303" s="531" t="s">
        <v>184</v>
      </c>
      <c r="B1303" s="512"/>
      <c r="C1303" s="534">
        <v>0</v>
      </c>
      <c r="D1303" s="535">
        <v>0</v>
      </c>
      <c r="E1303" s="536">
        <v>0</v>
      </c>
      <c r="F1303" s="500">
        <f t="shared" si="343"/>
        <v>0</v>
      </c>
      <c r="G1303" s="527"/>
      <c r="H1303" s="528"/>
      <c r="I1303" s="539">
        <f t="shared" si="336"/>
        <v>0</v>
      </c>
      <c r="J1303" s="539">
        <f t="shared" si="337"/>
        <v>0</v>
      </c>
      <c r="K1303" s="504"/>
      <c r="L1303" s="518">
        <f t="shared" si="342"/>
        <v>0</v>
      </c>
      <c r="M1303" s="518">
        <f t="shared" si="342"/>
        <v>0</v>
      </c>
      <c r="N1303" s="539">
        <f t="shared" si="339"/>
        <v>0</v>
      </c>
      <c r="O1303" s="539">
        <f t="shared" si="340"/>
        <v>0</v>
      </c>
      <c r="P1303" s="506"/>
      <c r="Q1303" s="520"/>
      <c r="R1303" s="412" t="str">
        <f t="shared" si="341"/>
        <v/>
      </c>
      <c r="S1303" s="412" t="str">
        <f t="shared" si="344"/>
        <v/>
      </c>
      <c r="T1303" s="427"/>
      <c r="U1303" s="429"/>
      <c r="W1303" s="6" t="str">
        <f>VLOOKUP(A1303,'[3]Cartilha Global'!$A:$A,1,FALSE)</f>
        <v>x</v>
      </c>
    </row>
    <row r="1304" spans="1:23" ht="12" hidden="1" thickBot="1" x14ac:dyDescent="0.25">
      <c r="A1304" s="531" t="s">
        <v>184</v>
      </c>
      <c r="B1304" s="512"/>
      <c r="C1304" s="534">
        <v>0</v>
      </c>
      <c r="D1304" s="535">
        <v>0</v>
      </c>
      <c r="E1304" s="536">
        <v>0</v>
      </c>
      <c r="F1304" s="500">
        <f t="shared" si="343"/>
        <v>0</v>
      </c>
      <c r="G1304" s="527"/>
      <c r="H1304" s="528"/>
      <c r="I1304" s="539">
        <f t="shared" si="336"/>
        <v>0</v>
      </c>
      <c r="J1304" s="539">
        <f t="shared" si="337"/>
        <v>0</v>
      </c>
      <c r="K1304" s="504"/>
      <c r="L1304" s="518">
        <f t="shared" si="342"/>
        <v>0</v>
      </c>
      <c r="M1304" s="518">
        <f t="shared" si="342"/>
        <v>0</v>
      </c>
      <c r="N1304" s="539">
        <f t="shared" si="339"/>
        <v>0</v>
      </c>
      <c r="O1304" s="539">
        <f t="shared" si="340"/>
        <v>0</v>
      </c>
      <c r="P1304" s="506"/>
      <c r="Q1304" s="520"/>
      <c r="R1304" s="412" t="str">
        <f t="shared" si="341"/>
        <v/>
      </c>
      <c r="S1304" s="412" t="str">
        <f t="shared" si="344"/>
        <v/>
      </c>
      <c r="T1304" s="427"/>
      <c r="U1304" s="429"/>
      <c r="W1304" s="6" t="str">
        <f>VLOOKUP(A1304,'[3]Cartilha Global'!$A:$A,1,FALSE)</f>
        <v>x</v>
      </c>
    </row>
    <row r="1305" spans="1:23" ht="12" hidden="1" thickBot="1" x14ac:dyDescent="0.25">
      <c r="A1305" s="531" t="s">
        <v>184</v>
      </c>
      <c r="B1305" s="512"/>
      <c r="C1305" s="534">
        <v>0</v>
      </c>
      <c r="D1305" s="535">
        <v>0</v>
      </c>
      <c r="E1305" s="536">
        <v>0</v>
      </c>
      <c r="F1305" s="500">
        <f t="shared" si="343"/>
        <v>0</v>
      </c>
      <c r="G1305" s="527"/>
      <c r="H1305" s="528"/>
      <c r="I1305" s="539">
        <f t="shared" si="336"/>
        <v>0</v>
      </c>
      <c r="J1305" s="539">
        <f t="shared" si="337"/>
        <v>0</v>
      </c>
      <c r="K1305" s="504"/>
      <c r="L1305" s="518">
        <f t="shared" si="342"/>
        <v>0</v>
      </c>
      <c r="M1305" s="518">
        <f t="shared" si="342"/>
        <v>0</v>
      </c>
      <c r="N1305" s="539">
        <f t="shared" si="339"/>
        <v>0</v>
      </c>
      <c r="O1305" s="539">
        <f t="shared" si="340"/>
        <v>0</v>
      </c>
      <c r="P1305" s="506"/>
      <c r="Q1305" s="520"/>
      <c r="R1305" s="412" t="str">
        <f t="shared" si="341"/>
        <v/>
      </c>
      <c r="S1305" s="412" t="str">
        <f t="shared" si="344"/>
        <v/>
      </c>
      <c r="T1305" s="427"/>
      <c r="U1305" s="429"/>
      <c r="W1305" s="6" t="str">
        <f>VLOOKUP(A1305,'[3]Cartilha Global'!$A:$A,1,FALSE)</f>
        <v>x</v>
      </c>
    </row>
    <row r="1306" spans="1:23" ht="12" hidden="1" thickBot="1" x14ac:dyDescent="0.25">
      <c r="A1306" s="531" t="s">
        <v>184</v>
      </c>
      <c r="B1306" s="512"/>
      <c r="C1306" s="534">
        <v>0</v>
      </c>
      <c r="D1306" s="535">
        <v>0</v>
      </c>
      <c r="E1306" s="536">
        <v>0</v>
      </c>
      <c r="F1306" s="500">
        <f t="shared" si="343"/>
        <v>0</v>
      </c>
      <c r="G1306" s="527"/>
      <c r="H1306" s="528"/>
      <c r="I1306" s="539">
        <f t="shared" si="336"/>
        <v>0</v>
      </c>
      <c r="J1306" s="539">
        <f t="shared" si="337"/>
        <v>0</v>
      </c>
      <c r="K1306" s="504"/>
      <c r="L1306" s="518">
        <f t="shared" si="342"/>
        <v>0</v>
      </c>
      <c r="M1306" s="518">
        <f t="shared" si="342"/>
        <v>0</v>
      </c>
      <c r="N1306" s="539">
        <f t="shared" si="339"/>
        <v>0</v>
      </c>
      <c r="O1306" s="539">
        <f t="shared" si="340"/>
        <v>0</v>
      </c>
      <c r="P1306" s="506"/>
      <c r="Q1306" s="520"/>
      <c r="R1306" s="412" t="str">
        <f t="shared" si="341"/>
        <v/>
      </c>
      <c r="S1306" s="412" t="str">
        <f t="shared" si="344"/>
        <v/>
      </c>
      <c r="T1306" s="427"/>
      <c r="U1306" s="429"/>
      <c r="W1306" s="6" t="str">
        <f>VLOOKUP(A1306,'[3]Cartilha Global'!$A:$A,1,FALSE)</f>
        <v>x</v>
      </c>
    </row>
    <row r="1307" spans="1:23" ht="12" hidden="1" thickBot="1" x14ac:dyDescent="0.25">
      <c r="A1307" s="531" t="s">
        <v>184</v>
      </c>
      <c r="B1307" s="512"/>
      <c r="C1307" s="534">
        <v>0</v>
      </c>
      <c r="D1307" s="535">
        <v>0</v>
      </c>
      <c r="E1307" s="536">
        <v>0</v>
      </c>
      <c r="F1307" s="500">
        <f t="shared" si="343"/>
        <v>0</v>
      </c>
      <c r="G1307" s="527"/>
      <c r="H1307" s="528"/>
      <c r="I1307" s="539">
        <f t="shared" si="336"/>
        <v>0</v>
      </c>
      <c r="J1307" s="539">
        <f t="shared" si="337"/>
        <v>0</v>
      </c>
      <c r="K1307" s="504"/>
      <c r="L1307" s="518">
        <f t="shared" si="342"/>
        <v>0</v>
      </c>
      <c r="M1307" s="518">
        <f t="shared" si="342"/>
        <v>0</v>
      </c>
      <c r="N1307" s="539">
        <f t="shared" si="339"/>
        <v>0</v>
      </c>
      <c r="O1307" s="539">
        <f t="shared" si="340"/>
        <v>0</v>
      </c>
      <c r="P1307" s="506"/>
      <c r="Q1307" s="520"/>
      <c r="R1307" s="412" t="str">
        <f t="shared" si="341"/>
        <v/>
      </c>
      <c r="S1307" s="412" t="str">
        <f t="shared" si="344"/>
        <v/>
      </c>
      <c r="T1307" s="427"/>
      <c r="U1307" s="429"/>
      <c r="W1307" s="6" t="str">
        <f>VLOOKUP(A1307,'[3]Cartilha Global'!$A:$A,1,FALSE)</f>
        <v>x</v>
      </c>
    </row>
    <row r="1308" spans="1:23" ht="12" hidden="1" thickBot="1" x14ac:dyDescent="0.25">
      <c r="A1308" s="531" t="s">
        <v>184</v>
      </c>
      <c r="B1308" s="512"/>
      <c r="C1308" s="534">
        <v>0</v>
      </c>
      <c r="D1308" s="535">
        <v>0</v>
      </c>
      <c r="E1308" s="536">
        <v>0</v>
      </c>
      <c r="F1308" s="500">
        <f t="shared" si="343"/>
        <v>0</v>
      </c>
      <c r="G1308" s="527"/>
      <c r="H1308" s="528"/>
      <c r="I1308" s="539">
        <f t="shared" si="336"/>
        <v>0</v>
      </c>
      <c r="J1308" s="539">
        <f t="shared" si="337"/>
        <v>0</v>
      </c>
      <c r="K1308" s="504"/>
      <c r="L1308" s="518">
        <f t="shared" si="342"/>
        <v>0</v>
      </c>
      <c r="M1308" s="518">
        <f t="shared" si="342"/>
        <v>0</v>
      </c>
      <c r="N1308" s="539">
        <f t="shared" si="339"/>
        <v>0</v>
      </c>
      <c r="O1308" s="539">
        <f t="shared" si="340"/>
        <v>0</v>
      </c>
      <c r="P1308" s="506"/>
      <c r="Q1308" s="520"/>
      <c r="R1308" s="412" t="str">
        <f t="shared" si="341"/>
        <v/>
      </c>
      <c r="S1308" s="412" t="str">
        <f t="shared" si="344"/>
        <v/>
      </c>
      <c r="T1308" s="427"/>
      <c r="U1308" s="429"/>
      <c r="W1308" s="6" t="str">
        <f>VLOOKUP(A1308,'[3]Cartilha Global'!$A:$A,1,FALSE)</f>
        <v>x</v>
      </c>
    </row>
    <row r="1309" spans="1:23" ht="12" hidden="1" thickBot="1" x14ac:dyDescent="0.25">
      <c r="A1309" s="531" t="s">
        <v>184</v>
      </c>
      <c r="B1309" s="512"/>
      <c r="C1309" s="534">
        <v>0</v>
      </c>
      <c r="D1309" s="535">
        <v>0</v>
      </c>
      <c r="E1309" s="536">
        <v>0</v>
      </c>
      <c r="F1309" s="500">
        <f t="shared" si="343"/>
        <v>0</v>
      </c>
      <c r="G1309" s="527"/>
      <c r="H1309" s="528"/>
      <c r="I1309" s="539">
        <f t="shared" si="336"/>
        <v>0</v>
      </c>
      <c r="J1309" s="539">
        <f t="shared" si="337"/>
        <v>0</v>
      </c>
      <c r="K1309" s="504"/>
      <c r="L1309" s="518">
        <f t="shared" si="342"/>
        <v>0</v>
      </c>
      <c r="M1309" s="518">
        <f t="shared" si="342"/>
        <v>0</v>
      </c>
      <c r="N1309" s="539">
        <f t="shared" si="339"/>
        <v>0</v>
      </c>
      <c r="O1309" s="539">
        <f t="shared" si="340"/>
        <v>0</v>
      </c>
      <c r="P1309" s="506"/>
      <c r="Q1309" s="520"/>
      <c r="R1309" s="412" t="str">
        <f t="shared" si="341"/>
        <v/>
      </c>
      <c r="S1309" s="412" t="str">
        <f t="shared" si="344"/>
        <v/>
      </c>
      <c r="T1309" s="427"/>
      <c r="U1309" s="429"/>
      <c r="W1309" s="6" t="str">
        <f>VLOOKUP(A1309,'[3]Cartilha Global'!$A:$A,1,FALSE)</f>
        <v>x</v>
      </c>
    </row>
    <row r="1310" spans="1:23" ht="12" hidden="1" thickBot="1" x14ac:dyDescent="0.25">
      <c r="A1310" s="531" t="s">
        <v>184</v>
      </c>
      <c r="B1310" s="512"/>
      <c r="C1310" s="534">
        <v>0</v>
      </c>
      <c r="D1310" s="535">
        <v>0</v>
      </c>
      <c r="E1310" s="536">
        <v>0</v>
      </c>
      <c r="F1310" s="500">
        <f t="shared" si="343"/>
        <v>0</v>
      </c>
      <c r="G1310" s="527"/>
      <c r="H1310" s="528"/>
      <c r="I1310" s="539">
        <f t="shared" si="336"/>
        <v>0</v>
      </c>
      <c r="J1310" s="539">
        <f t="shared" si="337"/>
        <v>0</v>
      </c>
      <c r="K1310" s="504"/>
      <c r="L1310" s="518">
        <f t="shared" si="342"/>
        <v>0</v>
      </c>
      <c r="M1310" s="518">
        <f t="shared" si="342"/>
        <v>0</v>
      </c>
      <c r="N1310" s="539">
        <f t="shared" si="339"/>
        <v>0</v>
      </c>
      <c r="O1310" s="539">
        <f t="shared" si="340"/>
        <v>0</v>
      </c>
      <c r="P1310" s="506"/>
      <c r="Q1310" s="520"/>
      <c r="R1310" s="412" t="str">
        <f t="shared" si="341"/>
        <v/>
      </c>
      <c r="S1310" s="412" t="str">
        <f t="shared" si="344"/>
        <v/>
      </c>
      <c r="T1310" s="427"/>
      <c r="U1310" s="429"/>
      <c r="W1310" s="6" t="str">
        <f>VLOOKUP(A1310,'[3]Cartilha Global'!$A:$A,1,FALSE)</f>
        <v>x</v>
      </c>
    </row>
    <row r="1311" spans="1:23" ht="12" hidden="1" thickBot="1" x14ac:dyDescent="0.25">
      <c r="A1311" s="531" t="s">
        <v>184</v>
      </c>
      <c r="B1311" s="512"/>
      <c r="C1311" s="534">
        <v>0</v>
      </c>
      <c r="D1311" s="535">
        <v>0</v>
      </c>
      <c r="E1311" s="536">
        <v>0</v>
      </c>
      <c r="F1311" s="500">
        <f t="shared" si="343"/>
        <v>0</v>
      </c>
      <c r="G1311" s="527"/>
      <c r="H1311" s="528"/>
      <c r="I1311" s="539">
        <f t="shared" si="336"/>
        <v>0</v>
      </c>
      <c r="J1311" s="539">
        <f t="shared" si="337"/>
        <v>0</v>
      </c>
      <c r="K1311" s="504"/>
      <c r="L1311" s="518">
        <f t="shared" si="342"/>
        <v>0</v>
      </c>
      <c r="M1311" s="518">
        <f t="shared" si="342"/>
        <v>0</v>
      </c>
      <c r="N1311" s="539">
        <f t="shared" si="339"/>
        <v>0</v>
      </c>
      <c r="O1311" s="539">
        <f t="shared" si="340"/>
        <v>0</v>
      </c>
      <c r="P1311" s="506"/>
      <c r="Q1311" s="520"/>
      <c r="R1311" s="412" t="str">
        <f t="shared" si="341"/>
        <v/>
      </c>
      <c r="S1311" s="412" t="str">
        <f t="shared" si="344"/>
        <v/>
      </c>
      <c r="T1311" s="427"/>
      <c r="U1311" s="429"/>
      <c r="W1311" s="6" t="str">
        <f>VLOOKUP(A1311,'[3]Cartilha Global'!$A:$A,1,FALSE)</f>
        <v>x</v>
      </c>
    </row>
    <row r="1312" spans="1:23" ht="12" hidden="1" thickBot="1" x14ac:dyDescent="0.25">
      <c r="A1312" s="531" t="s">
        <v>184</v>
      </c>
      <c r="B1312" s="512"/>
      <c r="C1312" s="534">
        <v>0</v>
      </c>
      <c r="D1312" s="535">
        <v>0</v>
      </c>
      <c r="E1312" s="536">
        <v>0</v>
      </c>
      <c r="F1312" s="500">
        <f t="shared" si="343"/>
        <v>0</v>
      </c>
      <c r="G1312" s="527"/>
      <c r="H1312" s="528"/>
      <c r="I1312" s="539">
        <f t="shared" si="336"/>
        <v>0</v>
      </c>
      <c r="J1312" s="539">
        <f t="shared" si="337"/>
        <v>0</v>
      </c>
      <c r="K1312" s="504"/>
      <c r="L1312" s="518">
        <f t="shared" si="342"/>
        <v>0</v>
      </c>
      <c r="M1312" s="518">
        <f t="shared" si="342"/>
        <v>0</v>
      </c>
      <c r="N1312" s="539">
        <f t="shared" si="339"/>
        <v>0</v>
      </c>
      <c r="O1312" s="539">
        <f t="shared" si="340"/>
        <v>0</v>
      </c>
      <c r="P1312" s="506"/>
      <c r="Q1312" s="520"/>
      <c r="R1312" s="412" t="str">
        <f t="shared" si="341"/>
        <v/>
      </c>
      <c r="S1312" s="412" t="str">
        <f t="shared" si="344"/>
        <v/>
      </c>
      <c r="T1312" s="427"/>
      <c r="U1312" s="429"/>
      <c r="W1312" s="6" t="str">
        <f>VLOOKUP(A1312,'[3]Cartilha Global'!$A:$A,1,FALSE)</f>
        <v>x</v>
      </c>
    </row>
    <row r="1313" spans="1:23" ht="12" hidden="1" thickBot="1" x14ac:dyDescent="0.25">
      <c r="A1313" s="531" t="s">
        <v>184</v>
      </c>
      <c r="B1313" s="512"/>
      <c r="C1313" s="534">
        <v>0</v>
      </c>
      <c r="D1313" s="535">
        <v>0</v>
      </c>
      <c r="E1313" s="536">
        <v>0</v>
      </c>
      <c r="F1313" s="500">
        <f t="shared" si="343"/>
        <v>0</v>
      </c>
      <c r="G1313" s="527"/>
      <c r="H1313" s="528"/>
      <c r="I1313" s="539">
        <f t="shared" si="336"/>
        <v>0</v>
      </c>
      <c r="J1313" s="539">
        <f t="shared" si="337"/>
        <v>0</v>
      </c>
      <c r="K1313" s="504"/>
      <c r="L1313" s="518">
        <f t="shared" si="342"/>
        <v>0</v>
      </c>
      <c r="M1313" s="518">
        <f t="shared" si="342"/>
        <v>0</v>
      </c>
      <c r="N1313" s="539">
        <f t="shared" si="339"/>
        <v>0</v>
      </c>
      <c r="O1313" s="539">
        <f t="shared" si="340"/>
        <v>0</v>
      </c>
      <c r="P1313" s="506"/>
      <c r="Q1313" s="520"/>
      <c r="R1313" s="412" t="str">
        <f t="shared" si="341"/>
        <v/>
      </c>
      <c r="S1313" s="412" t="str">
        <f t="shared" si="344"/>
        <v/>
      </c>
      <c r="T1313" s="427"/>
      <c r="U1313" s="429"/>
      <c r="W1313" s="6" t="str">
        <f>VLOOKUP(A1313,'[3]Cartilha Global'!$A:$A,1,FALSE)</f>
        <v>x</v>
      </c>
    </row>
    <row r="1314" spans="1:23" ht="12" hidden="1" thickBot="1" x14ac:dyDescent="0.25">
      <c r="A1314" s="531" t="s">
        <v>184</v>
      </c>
      <c r="B1314" s="512"/>
      <c r="C1314" s="534">
        <v>0</v>
      </c>
      <c r="D1314" s="535">
        <v>0</v>
      </c>
      <c r="E1314" s="536">
        <v>0</v>
      </c>
      <c r="F1314" s="500">
        <f t="shared" si="343"/>
        <v>0</v>
      </c>
      <c r="G1314" s="527"/>
      <c r="H1314" s="528"/>
      <c r="I1314" s="539">
        <f t="shared" si="336"/>
        <v>0</v>
      </c>
      <c r="J1314" s="539">
        <f t="shared" si="337"/>
        <v>0</v>
      </c>
      <c r="K1314" s="504"/>
      <c r="L1314" s="518">
        <f t="shared" si="342"/>
        <v>0</v>
      </c>
      <c r="M1314" s="518">
        <f t="shared" si="342"/>
        <v>0</v>
      </c>
      <c r="N1314" s="539">
        <f t="shared" si="339"/>
        <v>0</v>
      </c>
      <c r="O1314" s="539">
        <f t="shared" si="340"/>
        <v>0</v>
      </c>
      <c r="P1314" s="506"/>
      <c r="Q1314" s="520"/>
      <c r="R1314" s="412" t="str">
        <f t="shared" si="341"/>
        <v/>
      </c>
      <c r="S1314" s="412" t="str">
        <f t="shared" si="344"/>
        <v/>
      </c>
      <c r="T1314" s="427"/>
      <c r="U1314" s="429"/>
      <c r="W1314" s="6" t="str">
        <f>VLOOKUP(A1314,'[3]Cartilha Global'!$A:$A,1,FALSE)</f>
        <v>x</v>
      </c>
    </row>
    <row r="1315" spans="1:23" ht="12" hidden="1" thickBot="1" x14ac:dyDescent="0.25">
      <c r="A1315" s="531" t="s">
        <v>184</v>
      </c>
      <c r="B1315" s="512"/>
      <c r="C1315" s="534">
        <v>0</v>
      </c>
      <c r="D1315" s="535">
        <v>0</v>
      </c>
      <c r="E1315" s="536">
        <v>0</v>
      </c>
      <c r="F1315" s="500">
        <f t="shared" si="343"/>
        <v>0</v>
      </c>
      <c r="G1315" s="527"/>
      <c r="H1315" s="528"/>
      <c r="I1315" s="539">
        <f t="shared" si="336"/>
        <v>0</v>
      </c>
      <c r="J1315" s="539">
        <f t="shared" si="337"/>
        <v>0</v>
      </c>
      <c r="K1315" s="504"/>
      <c r="L1315" s="518">
        <f t="shared" si="342"/>
        <v>0</v>
      </c>
      <c r="M1315" s="518">
        <f t="shared" si="342"/>
        <v>0</v>
      </c>
      <c r="N1315" s="539">
        <f t="shared" si="339"/>
        <v>0</v>
      </c>
      <c r="O1315" s="539">
        <f t="shared" si="340"/>
        <v>0</v>
      </c>
      <c r="P1315" s="506"/>
      <c r="Q1315" s="520"/>
      <c r="R1315" s="412" t="str">
        <f t="shared" si="341"/>
        <v/>
      </c>
      <c r="S1315" s="412" t="str">
        <f t="shared" si="344"/>
        <v/>
      </c>
      <c r="T1315" s="427"/>
      <c r="U1315" s="429"/>
      <c r="W1315" s="6" t="str">
        <f>VLOOKUP(A1315,'[3]Cartilha Global'!$A:$A,1,FALSE)</f>
        <v>x</v>
      </c>
    </row>
    <row r="1316" spans="1:23" ht="12" hidden="1" thickBot="1" x14ac:dyDescent="0.25">
      <c r="A1316" s="531" t="s">
        <v>184</v>
      </c>
      <c r="B1316" s="512"/>
      <c r="C1316" s="534">
        <v>0</v>
      </c>
      <c r="D1316" s="535">
        <v>0</v>
      </c>
      <c r="E1316" s="536">
        <v>0</v>
      </c>
      <c r="F1316" s="500">
        <f t="shared" si="343"/>
        <v>0</v>
      </c>
      <c r="G1316" s="527"/>
      <c r="H1316" s="528"/>
      <c r="I1316" s="539">
        <f t="shared" si="336"/>
        <v>0</v>
      </c>
      <c r="J1316" s="539">
        <f t="shared" si="337"/>
        <v>0</v>
      </c>
      <c r="K1316" s="504"/>
      <c r="L1316" s="518">
        <f t="shared" si="342"/>
        <v>0</v>
      </c>
      <c r="M1316" s="518">
        <f t="shared" si="342"/>
        <v>0</v>
      </c>
      <c r="N1316" s="539">
        <f t="shared" si="339"/>
        <v>0</v>
      </c>
      <c r="O1316" s="539">
        <f t="shared" si="340"/>
        <v>0</v>
      </c>
      <c r="P1316" s="506"/>
      <c r="Q1316" s="520"/>
      <c r="R1316" s="412" t="str">
        <f t="shared" si="341"/>
        <v/>
      </c>
      <c r="S1316" s="412" t="str">
        <f t="shared" si="344"/>
        <v/>
      </c>
      <c r="T1316" s="427"/>
      <c r="U1316" s="429"/>
      <c r="W1316" s="6" t="str">
        <f>VLOOKUP(A1316,'[3]Cartilha Global'!$A:$A,1,FALSE)</f>
        <v>x</v>
      </c>
    </row>
    <row r="1317" spans="1:23" ht="12" hidden="1" thickBot="1" x14ac:dyDescent="0.25">
      <c r="A1317" s="531" t="s">
        <v>184</v>
      </c>
      <c r="B1317" s="512"/>
      <c r="C1317" s="534">
        <v>0</v>
      </c>
      <c r="D1317" s="535">
        <v>0</v>
      </c>
      <c r="E1317" s="536">
        <v>0</v>
      </c>
      <c r="F1317" s="500">
        <f t="shared" si="343"/>
        <v>0</v>
      </c>
      <c r="G1317" s="527"/>
      <c r="H1317" s="528"/>
      <c r="I1317" s="539">
        <f t="shared" si="336"/>
        <v>0</v>
      </c>
      <c r="J1317" s="539">
        <f t="shared" si="337"/>
        <v>0</v>
      </c>
      <c r="K1317" s="504"/>
      <c r="L1317" s="518">
        <f t="shared" si="342"/>
        <v>0</v>
      </c>
      <c r="M1317" s="518">
        <f t="shared" si="342"/>
        <v>0</v>
      </c>
      <c r="N1317" s="539">
        <f t="shared" si="339"/>
        <v>0</v>
      </c>
      <c r="O1317" s="539">
        <f t="shared" si="340"/>
        <v>0</v>
      </c>
      <c r="P1317" s="506"/>
      <c r="Q1317" s="520"/>
      <c r="R1317" s="412" t="str">
        <f t="shared" si="341"/>
        <v/>
      </c>
      <c r="S1317" s="412" t="str">
        <f t="shared" si="344"/>
        <v/>
      </c>
      <c r="T1317" s="427"/>
      <c r="U1317" s="429"/>
      <c r="W1317" s="6" t="str">
        <f>VLOOKUP(A1317,'[3]Cartilha Global'!$A:$A,1,FALSE)</f>
        <v>x</v>
      </c>
    </row>
    <row r="1318" spans="1:23" ht="12" hidden="1" thickBot="1" x14ac:dyDescent="0.25">
      <c r="A1318" s="531" t="s">
        <v>184</v>
      </c>
      <c r="B1318" s="512"/>
      <c r="C1318" s="534">
        <v>0</v>
      </c>
      <c r="D1318" s="535">
        <v>0</v>
      </c>
      <c r="E1318" s="536">
        <v>0</v>
      </c>
      <c r="F1318" s="500">
        <f t="shared" si="343"/>
        <v>0</v>
      </c>
      <c r="G1318" s="527"/>
      <c r="H1318" s="528"/>
      <c r="I1318" s="539">
        <f t="shared" si="336"/>
        <v>0</v>
      </c>
      <c r="J1318" s="539">
        <f t="shared" si="337"/>
        <v>0</v>
      </c>
      <c r="K1318" s="504"/>
      <c r="L1318" s="518">
        <f t="shared" si="342"/>
        <v>0</v>
      </c>
      <c r="M1318" s="518">
        <f t="shared" si="342"/>
        <v>0</v>
      </c>
      <c r="N1318" s="539">
        <f t="shared" si="339"/>
        <v>0</v>
      </c>
      <c r="O1318" s="539">
        <f t="shared" si="340"/>
        <v>0</v>
      </c>
      <c r="P1318" s="506"/>
      <c r="Q1318" s="520"/>
      <c r="R1318" s="412" t="str">
        <f t="shared" si="341"/>
        <v/>
      </c>
      <c r="S1318" s="412" t="str">
        <f t="shared" si="344"/>
        <v/>
      </c>
      <c r="T1318" s="427"/>
      <c r="U1318" s="429"/>
      <c r="W1318" s="6" t="str">
        <f>VLOOKUP(A1318,'[3]Cartilha Global'!$A:$A,1,FALSE)</f>
        <v>x</v>
      </c>
    </row>
    <row r="1319" spans="1:23" ht="12" hidden="1" thickBot="1" x14ac:dyDescent="0.25">
      <c r="A1319" s="531" t="s">
        <v>184</v>
      </c>
      <c r="B1319" s="512"/>
      <c r="C1319" s="534">
        <v>0</v>
      </c>
      <c r="D1319" s="535">
        <v>0</v>
      </c>
      <c r="E1319" s="536">
        <v>0</v>
      </c>
      <c r="F1319" s="500">
        <f t="shared" si="343"/>
        <v>0</v>
      </c>
      <c r="G1319" s="527"/>
      <c r="H1319" s="528"/>
      <c r="I1319" s="539">
        <f t="shared" si="336"/>
        <v>0</v>
      </c>
      <c r="J1319" s="539">
        <f t="shared" si="337"/>
        <v>0</v>
      </c>
      <c r="K1319" s="504"/>
      <c r="L1319" s="518">
        <f t="shared" si="342"/>
        <v>0</v>
      </c>
      <c r="M1319" s="518">
        <f t="shared" si="342"/>
        <v>0</v>
      </c>
      <c r="N1319" s="539">
        <f t="shared" si="339"/>
        <v>0</v>
      </c>
      <c r="O1319" s="539">
        <f t="shared" si="340"/>
        <v>0</v>
      </c>
      <c r="P1319" s="506"/>
      <c r="Q1319" s="520"/>
      <c r="R1319" s="412" t="str">
        <f t="shared" si="341"/>
        <v/>
      </c>
      <c r="S1319" s="412" t="str">
        <f t="shared" si="344"/>
        <v/>
      </c>
      <c r="T1319" s="427"/>
      <c r="U1319" s="429"/>
      <c r="W1319" s="6" t="str">
        <f>VLOOKUP(A1319,'[3]Cartilha Global'!$A:$A,1,FALSE)</f>
        <v>x</v>
      </c>
    </row>
    <row r="1320" spans="1:23" ht="12" hidden="1" thickBot="1" x14ac:dyDescent="0.25">
      <c r="A1320" s="531" t="s">
        <v>184</v>
      </c>
      <c r="B1320" s="512"/>
      <c r="C1320" s="534">
        <v>0</v>
      </c>
      <c r="D1320" s="535">
        <v>0</v>
      </c>
      <c r="E1320" s="536">
        <v>0</v>
      </c>
      <c r="F1320" s="500">
        <f t="shared" si="343"/>
        <v>0</v>
      </c>
      <c r="G1320" s="527"/>
      <c r="H1320" s="528"/>
      <c r="I1320" s="539">
        <f t="shared" si="336"/>
        <v>0</v>
      </c>
      <c r="J1320" s="539">
        <f t="shared" si="337"/>
        <v>0</v>
      </c>
      <c r="K1320" s="504"/>
      <c r="L1320" s="518">
        <f t="shared" si="342"/>
        <v>0</v>
      </c>
      <c r="M1320" s="518">
        <f t="shared" si="342"/>
        <v>0</v>
      </c>
      <c r="N1320" s="539">
        <f t="shared" si="339"/>
        <v>0</v>
      </c>
      <c r="O1320" s="539">
        <f t="shared" si="340"/>
        <v>0</v>
      </c>
      <c r="P1320" s="506"/>
      <c r="Q1320" s="520"/>
      <c r="R1320" s="412" t="str">
        <f t="shared" si="341"/>
        <v/>
      </c>
      <c r="S1320" s="412" t="str">
        <f t="shared" si="344"/>
        <v/>
      </c>
      <c r="T1320" s="427"/>
      <c r="U1320" s="429"/>
      <c r="W1320" s="6" t="str">
        <f>VLOOKUP(A1320,'[3]Cartilha Global'!$A:$A,1,FALSE)</f>
        <v>x</v>
      </c>
    </row>
    <row r="1321" spans="1:23" ht="12" hidden="1" thickBot="1" x14ac:dyDescent="0.25">
      <c r="A1321" s="531" t="s">
        <v>184</v>
      </c>
      <c r="B1321" s="512"/>
      <c r="C1321" s="534">
        <v>0</v>
      </c>
      <c r="D1321" s="535">
        <v>0</v>
      </c>
      <c r="E1321" s="536">
        <v>0</v>
      </c>
      <c r="F1321" s="500">
        <f t="shared" si="343"/>
        <v>0</v>
      </c>
      <c r="G1321" s="527"/>
      <c r="H1321" s="528"/>
      <c r="I1321" s="539">
        <f t="shared" si="336"/>
        <v>0</v>
      </c>
      <c r="J1321" s="539">
        <f t="shared" si="337"/>
        <v>0</v>
      </c>
      <c r="K1321" s="504"/>
      <c r="L1321" s="518">
        <f t="shared" si="342"/>
        <v>0</v>
      </c>
      <c r="M1321" s="518">
        <f t="shared" si="342"/>
        <v>0</v>
      </c>
      <c r="N1321" s="539">
        <f t="shared" si="339"/>
        <v>0</v>
      </c>
      <c r="O1321" s="539">
        <f t="shared" si="340"/>
        <v>0</v>
      </c>
      <c r="P1321" s="506"/>
      <c r="Q1321" s="520"/>
      <c r="R1321" s="412" t="str">
        <f t="shared" si="341"/>
        <v/>
      </c>
      <c r="S1321" s="412" t="str">
        <f t="shared" si="344"/>
        <v/>
      </c>
      <c r="T1321" s="427"/>
      <c r="U1321" s="429"/>
      <c r="W1321" s="6" t="str">
        <f>VLOOKUP(A1321,'[3]Cartilha Global'!$A:$A,1,FALSE)</f>
        <v>x</v>
      </c>
    </row>
    <row r="1322" spans="1:23" ht="12" hidden="1" thickBot="1" x14ac:dyDescent="0.25">
      <c r="A1322" s="531" t="s">
        <v>184</v>
      </c>
      <c r="B1322" s="512"/>
      <c r="C1322" s="534">
        <v>0</v>
      </c>
      <c r="D1322" s="535">
        <v>0</v>
      </c>
      <c r="E1322" s="536">
        <v>0</v>
      </c>
      <c r="F1322" s="500">
        <f t="shared" si="343"/>
        <v>0</v>
      </c>
      <c r="G1322" s="527"/>
      <c r="H1322" s="528"/>
      <c r="I1322" s="539">
        <f t="shared" si="336"/>
        <v>0</v>
      </c>
      <c r="J1322" s="539">
        <f t="shared" si="337"/>
        <v>0</v>
      </c>
      <c r="K1322" s="504"/>
      <c r="L1322" s="518">
        <f t="shared" si="342"/>
        <v>0</v>
      </c>
      <c r="M1322" s="518">
        <f t="shared" si="342"/>
        <v>0</v>
      </c>
      <c r="N1322" s="539">
        <f t="shared" si="339"/>
        <v>0</v>
      </c>
      <c r="O1322" s="539">
        <f t="shared" si="340"/>
        <v>0</v>
      </c>
      <c r="P1322" s="506"/>
      <c r="Q1322" s="520"/>
      <c r="R1322" s="412" t="str">
        <f t="shared" si="341"/>
        <v/>
      </c>
      <c r="S1322" s="412" t="str">
        <f t="shared" si="344"/>
        <v/>
      </c>
      <c r="T1322" s="427"/>
      <c r="U1322" s="429"/>
      <c r="W1322" s="6" t="str">
        <f>VLOOKUP(A1322,'[3]Cartilha Global'!$A:$A,1,FALSE)</f>
        <v>x</v>
      </c>
    </row>
    <row r="1323" spans="1:23" ht="12" hidden="1" thickBot="1" x14ac:dyDescent="0.25">
      <c r="A1323" s="531" t="s">
        <v>184</v>
      </c>
      <c r="B1323" s="512"/>
      <c r="C1323" s="534">
        <v>0</v>
      </c>
      <c r="D1323" s="535">
        <v>0</v>
      </c>
      <c r="E1323" s="536">
        <v>0</v>
      </c>
      <c r="F1323" s="500">
        <f t="shared" si="343"/>
        <v>0</v>
      </c>
      <c r="G1323" s="527"/>
      <c r="H1323" s="528"/>
      <c r="I1323" s="539">
        <f t="shared" si="336"/>
        <v>0</v>
      </c>
      <c r="J1323" s="539">
        <f t="shared" si="337"/>
        <v>0</v>
      </c>
      <c r="K1323" s="504"/>
      <c r="L1323" s="518">
        <f t="shared" si="342"/>
        <v>0</v>
      </c>
      <c r="M1323" s="518">
        <f t="shared" si="342"/>
        <v>0</v>
      </c>
      <c r="N1323" s="539">
        <f t="shared" si="339"/>
        <v>0</v>
      </c>
      <c r="O1323" s="539">
        <f t="shared" si="340"/>
        <v>0</v>
      </c>
      <c r="P1323" s="506"/>
      <c r="Q1323" s="520"/>
      <c r="R1323" s="412" t="str">
        <f t="shared" si="341"/>
        <v/>
      </c>
      <c r="S1323" s="412" t="str">
        <f t="shared" si="344"/>
        <v/>
      </c>
      <c r="T1323" s="427"/>
      <c r="U1323" s="429"/>
      <c r="W1323" s="6" t="str">
        <f>VLOOKUP(A1323,'[3]Cartilha Global'!$A:$A,1,FALSE)</f>
        <v>x</v>
      </c>
    </row>
    <row r="1324" spans="1:23" ht="12" hidden="1" thickBot="1" x14ac:dyDescent="0.25">
      <c r="A1324" s="531" t="s">
        <v>184</v>
      </c>
      <c r="B1324" s="512"/>
      <c r="C1324" s="534">
        <v>0</v>
      </c>
      <c r="D1324" s="535">
        <v>0</v>
      </c>
      <c r="E1324" s="536">
        <v>0</v>
      </c>
      <c r="F1324" s="500">
        <f t="shared" si="343"/>
        <v>0</v>
      </c>
      <c r="G1324" s="527"/>
      <c r="H1324" s="528"/>
      <c r="I1324" s="539">
        <f t="shared" si="336"/>
        <v>0</v>
      </c>
      <c r="J1324" s="539">
        <f t="shared" si="337"/>
        <v>0</v>
      </c>
      <c r="K1324" s="504"/>
      <c r="L1324" s="518">
        <f t="shared" si="342"/>
        <v>0</v>
      </c>
      <c r="M1324" s="518">
        <f t="shared" si="342"/>
        <v>0</v>
      </c>
      <c r="N1324" s="539">
        <f t="shared" si="339"/>
        <v>0</v>
      </c>
      <c r="O1324" s="539">
        <f t="shared" si="340"/>
        <v>0</v>
      </c>
      <c r="P1324" s="506"/>
      <c r="Q1324" s="520"/>
      <c r="R1324" s="412" t="str">
        <f t="shared" si="341"/>
        <v/>
      </c>
      <c r="S1324" s="412" t="str">
        <f t="shared" si="344"/>
        <v/>
      </c>
      <c r="T1324" s="427"/>
      <c r="U1324" s="429"/>
      <c r="W1324" s="6" t="str">
        <f>VLOOKUP(A1324,'[3]Cartilha Global'!$A:$A,1,FALSE)</f>
        <v>x</v>
      </c>
    </row>
    <row r="1325" spans="1:23" ht="12" hidden="1" thickBot="1" x14ac:dyDescent="0.25">
      <c r="A1325" s="540" t="s">
        <v>184</v>
      </c>
      <c r="B1325" s="512"/>
      <c r="C1325" s="534">
        <v>0</v>
      </c>
      <c r="D1325" s="535">
        <v>0</v>
      </c>
      <c r="E1325" s="541">
        <v>0</v>
      </c>
      <c r="F1325" s="542">
        <f t="shared" si="343"/>
        <v>0</v>
      </c>
      <c r="G1325" s="543"/>
      <c r="H1325" s="544"/>
      <c r="I1325" s="545">
        <f t="shared" ref="I1325" si="345">IF(ISBLANK(E1325),0,ROUND(F1325*G1325,2))</f>
        <v>0</v>
      </c>
      <c r="J1325" s="545">
        <f t="shared" ref="J1325" si="346">IF(ISBLANK(G1325),0,ROUND(G1325*H1325,2))</f>
        <v>0</v>
      </c>
      <c r="K1325" s="504"/>
      <c r="L1325" s="538">
        <f t="shared" si="342"/>
        <v>0</v>
      </c>
      <c r="M1325" s="538">
        <f t="shared" si="342"/>
        <v>0</v>
      </c>
      <c r="N1325" s="545">
        <f t="shared" ref="N1325" si="347">IF(ISBLANK(E1325),0,ROUND(F1325*L1325,2))</f>
        <v>0</v>
      </c>
      <c r="O1325" s="545">
        <f t="shared" ref="O1325" si="348">IF(ISBLANK(L1325),0,ROUND(L1325*M1325,2))</f>
        <v>0</v>
      </c>
      <c r="P1325" s="506"/>
      <c r="Q1325" s="520"/>
      <c r="R1325" s="412" t="str">
        <f t="shared" si="341"/>
        <v/>
      </c>
      <c r="S1325" s="412" t="str">
        <f t="shared" si="344"/>
        <v/>
      </c>
      <c r="T1325" s="427"/>
      <c r="U1325" s="429"/>
      <c r="W1325" s="6" t="str">
        <f>VLOOKUP(A1325,'[3]Cartilha Global'!$A:$A,1,FALSE)</f>
        <v>x</v>
      </c>
    </row>
    <row r="1326" spans="1:23" ht="12" hidden="1" thickBot="1" x14ac:dyDescent="0.25">
      <c r="A1326" s="485" t="s">
        <v>1844</v>
      </c>
      <c r="B1326" s="486"/>
      <c r="C1326" s="487" t="s">
        <v>207</v>
      </c>
      <c r="D1326" s="488">
        <v>0</v>
      </c>
      <c r="E1326" s="547">
        <v>0</v>
      </c>
      <c r="F1326" s="490">
        <f t="shared" si="343"/>
        <v>0</v>
      </c>
      <c r="G1326" s="491"/>
      <c r="H1326" s="491"/>
      <c r="I1326" s="4"/>
      <c r="J1326" s="4"/>
      <c r="K1326" s="492">
        <f>SUM(J1328:J1439)</f>
        <v>0</v>
      </c>
      <c r="L1326" s="491"/>
      <c r="M1326" s="491"/>
      <c r="N1326" s="4"/>
      <c r="O1326" s="493"/>
      <c r="P1326" s="492">
        <f>SUM(O1328:O1439)</f>
        <v>0</v>
      </c>
      <c r="Q1326" s="494" t="str">
        <f>IF(OR(K1326&gt;0,P1326&gt;0),"X","")</f>
        <v/>
      </c>
      <c r="R1326" s="412" t="str">
        <f t="shared" si="341"/>
        <v/>
      </c>
      <c r="S1326" s="412" t="str">
        <f t="shared" si="344"/>
        <v/>
      </c>
      <c r="T1326" s="427"/>
      <c r="U1326" s="429"/>
      <c r="W1326" s="6" t="str">
        <f>VLOOKUP(A1326,'[3]Cartilha Global'!$A:$A,1,FALSE)</f>
        <v>3</v>
      </c>
    </row>
    <row r="1327" spans="1:23" ht="12" hidden="1" thickBot="1" x14ac:dyDescent="0.25">
      <c r="A1327" s="507" t="s">
        <v>193</v>
      </c>
      <c r="B1327" s="512"/>
      <c r="C1327" s="497" t="s">
        <v>208</v>
      </c>
      <c r="D1327" s="509">
        <v>0</v>
      </c>
      <c r="E1327" s="525">
        <v>0</v>
      </c>
      <c r="F1327" s="510">
        <f t="shared" si="343"/>
        <v>0</v>
      </c>
      <c r="G1327" s="549"/>
      <c r="H1327" s="550"/>
      <c r="I1327" s="551"/>
      <c r="J1327" s="552"/>
      <c r="K1327" s="504"/>
      <c r="L1327" s="549"/>
      <c r="M1327" s="550"/>
      <c r="N1327" s="551"/>
      <c r="O1327" s="552"/>
      <c r="P1327" s="506"/>
      <c r="Q1327" s="494" t="str">
        <f>IF(OR(SUM(J1328:J1336)&gt;0,SUM(O1328:O1336)&gt;0),"xx","")</f>
        <v/>
      </c>
      <c r="R1327" s="412" t="str">
        <f t="shared" si="341"/>
        <v/>
      </c>
      <c r="S1327" s="412" t="str">
        <f t="shared" si="344"/>
        <v/>
      </c>
      <c r="T1327" s="427"/>
      <c r="U1327" s="429"/>
      <c r="W1327" s="6" t="str">
        <f>VLOOKUP(A1327,'[3]Cartilha Global'!$A:$A,1,FALSE)</f>
        <v>3.1</v>
      </c>
    </row>
    <row r="1328" spans="1:23" ht="23.25" hidden="1" thickBot="1" x14ac:dyDescent="0.25">
      <c r="A1328" s="507">
        <v>97623</v>
      </c>
      <c r="B1328" s="512" t="s">
        <v>3144</v>
      </c>
      <c r="C1328" s="513" t="s">
        <v>2305</v>
      </c>
      <c r="D1328" s="498" t="s">
        <v>171</v>
      </c>
      <c r="E1328" s="499">
        <v>175.28</v>
      </c>
      <c r="F1328" s="500">
        <f t="shared" si="343"/>
        <v>217.07</v>
      </c>
      <c r="G1328" s="515"/>
      <c r="H1328" s="516"/>
      <c r="I1328" s="517">
        <f t="shared" ref="I1328:I1336" si="349">IF(ISBLANK(E1328),0,ROUND(F1328*G1328,2))</f>
        <v>0</v>
      </c>
      <c r="J1328" s="517">
        <f t="shared" ref="J1328:J1336" si="350">IF(ISBLANK(G1328),0,ROUND(G1328*H1328,2))</f>
        <v>0</v>
      </c>
      <c r="K1328" s="504"/>
      <c r="L1328" s="518">
        <f t="shared" ref="L1328:M1336" si="351">G1328</f>
        <v>0</v>
      </c>
      <c r="M1328" s="518">
        <f t="shared" si="351"/>
        <v>0</v>
      </c>
      <c r="N1328" s="519">
        <f t="shared" ref="N1328:N1336" si="352">IF(ISBLANK(E1328),0,ROUND(F1328*L1328,2))</f>
        <v>0</v>
      </c>
      <c r="O1328" s="519">
        <f t="shared" ref="O1328:O1336" si="353">IF(ISBLANK(L1328),0,ROUND(L1328*M1328,2))</f>
        <v>0</v>
      </c>
      <c r="P1328" s="506"/>
      <c r="Q1328" s="494"/>
      <c r="R1328" s="412" t="str">
        <f t="shared" si="341"/>
        <v/>
      </c>
      <c r="S1328" s="412" t="str">
        <f t="shared" si="344"/>
        <v/>
      </c>
      <c r="T1328" s="427"/>
      <c r="U1328" s="429"/>
      <c r="W1328" s="6">
        <f>VLOOKUP(A1328,'[3]Cartilha Global'!$A:$A,1,FALSE)</f>
        <v>97623</v>
      </c>
    </row>
    <row r="1329" spans="1:23" ht="23.25" hidden="1" thickBot="1" x14ac:dyDescent="0.25">
      <c r="A1329" s="507">
        <v>97624</v>
      </c>
      <c r="B1329" s="512" t="s">
        <v>3144</v>
      </c>
      <c r="C1329" s="513" t="s">
        <v>2306</v>
      </c>
      <c r="D1329" s="498" t="s">
        <v>171</v>
      </c>
      <c r="E1329" s="499">
        <v>107.58</v>
      </c>
      <c r="F1329" s="500">
        <f t="shared" si="343"/>
        <v>133.22999999999999</v>
      </c>
      <c r="G1329" s="515"/>
      <c r="H1329" s="516"/>
      <c r="I1329" s="517">
        <f t="shared" si="349"/>
        <v>0</v>
      </c>
      <c r="J1329" s="517">
        <f t="shared" si="350"/>
        <v>0</v>
      </c>
      <c r="K1329" s="504"/>
      <c r="L1329" s="518">
        <f t="shared" si="351"/>
        <v>0</v>
      </c>
      <c r="M1329" s="518">
        <f t="shared" si="351"/>
        <v>0</v>
      </c>
      <c r="N1329" s="519">
        <f t="shared" si="352"/>
        <v>0</v>
      </c>
      <c r="O1329" s="519">
        <f t="shared" si="353"/>
        <v>0</v>
      </c>
      <c r="P1329" s="506"/>
      <c r="Q1329" s="494"/>
      <c r="R1329" s="412" t="str">
        <f t="shared" si="341"/>
        <v/>
      </c>
      <c r="S1329" s="412" t="str">
        <f t="shared" si="344"/>
        <v/>
      </c>
      <c r="T1329" s="427"/>
      <c r="U1329" s="429"/>
      <c r="W1329" s="6">
        <f>VLOOKUP(A1329,'[3]Cartilha Global'!$A:$A,1,FALSE)</f>
        <v>97624</v>
      </c>
    </row>
    <row r="1330" spans="1:23" ht="12" hidden="1" thickBot="1" x14ac:dyDescent="0.25">
      <c r="A1330" s="511" t="s">
        <v>7077</v>
      </c>
      <c r="B1330" s="512" t="s">
        <v>7078</v>
      </c>
      <c r="C1330" s="513" t="s">
        <v>7079</v>
      </c>
      <c r="D1330" s="498" t="s">
        <v>171</v>
      </c>
      <c r="E1330" s="514">
        <v>311.23</v>
      </c>
      <c r="F1330" s="500">
        <f t="shared" si="343"/>
        <v>385.43</v>
      </c>
      <c r="G1330" s="515"/>
      <c r="H1330" s="516"/>
      <c r="I1330" s="517">
        <f t="shared" si="349"/>
        <v>0</v>
      </c>
      <c r="J1330" s="517">
        <f t="shared" si="350"/>
        <v>0</v>
      </c>
      <c r="K1330" s="504"/>
      <c r="L1330" s="518">
        <f t="shared" si="351"/>
        <v>0</v>
      </c>
      <c r="M1330" s="518">
        <f t="shared" si="351"/>
        <v>0</v>
      </c>
      <c r="N1330" s="519">
        <f t="shared" si="352"/>
        <v>0</v>
      </c>
      <c r="O1330" s="519">
        <f t="shared" si="353"/>
        <v>0</v>
      </c>
      <c r="P1330" s="506"/>
      <c r="Q1330" s="494"/>
      <c r="R1330" s="412" t="str">
        <f t="shared" si="341"/>
        <v/>
      </c>
      <c r="S1330" s="412" t="str">
        <f t="shared" si="344"/>
        <v/>
      </c>
      <c r="T1330" s="427"/>
      <c r="U1330" s="429"/>
      <c r="W1330" s="6" t="str">
        <f>VLOOKUP(A1330,'[3]Cartilha Global'!$A:$A,1,FALSE)</f>
        <v>0030703</v>
      </c>
    </row>
    <row r="1331" spans="1:23" ht="12" hidden="1" thickBot="1" x14ac:dyDescent="0.25">
      <c r="A1331" s="511" t="s">
        <v>7080</v>
      </c>
      <c r="B1331" s="512" t="s">
        <v>7078</v>
      </c>
      <c r="C1331" s="513" t="s">
        <v>7081</v>
      </c>
      <c r="D1331" s="498" t="s">
        <v>171</v>
      </c>
      <c r="E1331" s="514">
        <v>389.08</v>
      </c>
      <c r="F1331" s="500">
        <f t="shared" si="343"/>
        <v>481.84</v>
      </c>
      <c r="G1331" s="515"/>
      <c r="H1331" s="516"/>
      <c r="I1331" s="517">
        <f t="shared" si="349"/>
        <v>0</v>
      </c>
      <c r="J1331" s="517">
        <f t="shared" si="350"/>
        <v>0</v>
      </c>
      <c r="K1331" s="504"/>
      <c r="L1331" s="518">
        <f t="shared" si="351"/>
        <v>0</v>
      </c>
      <c r="M1331" s="518">
        <f t="shared" si="351"/>
        <v>0</v>
      </c>
      <c r="N1331" s="519">
        <f t="shared" si="352"/>
        <v>0</v>
      </c>
      <c r="O1331" s="519">
        <f t="shared" si="353"/>
        <v>0</v>
      </c>
      <c r="P1331" s="506"/>
      <c r="Q1331" s="494"/>
      <c r="R1331" s="412" t="str">
        <f t="shared" si="341"/>
        <v/>
      </c>
      <c r="S1331" s="412" t="str">
        <f t="shared" si="344"/>
        <v/>
      </c>
      <c r="T1331" s="427"/>
      <c r="U1331" s="429"/>
      <c r="W1331" s="6" t="str">
        <f>VLOOKUP(A1331,'[3]Cartilha Global'!$A:$A,1,FALSE)</f>
        <v>0030704</v>
      </c>
    </row>
    <row r="1332" spans="1:23" ht="12" hidden="1" thickBot="1" x14ac:dyDescent="0.25">
      <c r="A1332" s="511" t="s">
        <v>7082</v>
      </c>
      <c r="B1332" s="512" t="s">
        <v>7078</v>
      </c>
      <c r="C1332" s="513" t="s">
        <v>7083</v>
      </c>
      <c r="D1332" s="498" t="s">
        <v>171</v>
      </c>
      <c r="E1332" s="514">
        <v>466.84</v>
      </c>
      <c r="F1332" s="500">
        <f t="shared" si="343"/>
        <v>578.13</v>
      </c>
      <c r="G1332" s="515"/>
      <c r="H1332" s="516"/>
      <c r="I1332" s="517">
        <f t="shared" si="349"/>
        <v>0</v>
      </c>
      <c r="J1332" s="517">
        <f t="shared" si="350"/>
        <v>0</v>
      </c>
      <c r="K1332" s="504"/>
      <c r="L1332" s="518">
        <f t="shared" si="351"/>
        <v>0</v>
      </c>
      <c r="M1332" s="518">
        <f t="shared" si="351"/>
        <v>0</v>
      </c>
      <c r="N1332" s="519">
        <f t="shared" si="352"/>
        <v>0</v>
      </c>
      <c r="O1332" s="519">
        <f t="shared" si="353"/>
        <v>0</v>
      </c>
      <c r="P1332" s="506"/>
      <c r="Q1332" s="494"/>
      <c r="R1332" s="412" t="str">
        <f t="shared" si="341"/>
        <v/>
      </c>
      <c r="S1332" s="412" t="str">
        <f t="shared" si="344"/>
        <v/>
      </c>
      <c r="T1332" s="427"/>
      <c r="U1332" s="429"/>
      <c r="W1332" s="6" t="str">
        <f>VLOOKUP(A1332,'[3]Cartilha Global'!$A:$A,1,FALSE)</f>
        <v>0030705</v>
      </c>
    </row>
    <row r="1333" spans="1:23" ht="12" hidden="1" thickBot="1" x14ac:dyDescent="0.25">
      <c r="A1333" s="511" t="s">
        <v>7084</v>
      </c>
      <c r="B1333" s="512" t="s">
        <v>7078</v>
      </c>
      <c r="C1333" s="513" t="s">
        <v>7085</v>
      </c>
      <c r="D1333" s="498" t="s">
        <v>171</v>
      </c>
      <c r="E1333" s="514">
        <v>583.63</v>
      </c>
      <c r="F1333" s="500">
        <f t="shared" si="343"/>
        <v>722.77</v>
      </c>
      <c r="G1333" s="515"/>
      <c r="H1333" s="516"/>
      <c r="I1333" s="517">
        <f t="shared" si="349"/>
        <v>0</v>
      </c>
      <c r="J1333" s="517">
        <f t="shared" si="350"/>
        <v>0</v>
      </c>
      <c r="K1333" s="504"/>
      <c r="L1333" s="518">
        <f t="shared" si="351"/>
        <v>0</v>
      </c>
      <c r="M1333" s="518">
        <f t="shared" si="351"/>
        <v>0</v>
      </c>
      <c r="N1333" s="519">
        <f t="shared" si="352"/>
        <v>0</v>
      </c>
      <c r="O1333" s="519">
        <f t="shared" si="353"/>
        <v>0</v>
      </c>
      <c r="P1333" s="506"/>
      <c r="Q1333" s="494"/>
      <c r="R1333" s="412" t="str">
        <f t="shared" si="341"/>
        <v/>
      </c>
      <c r="S1333" s="412" t="str">
        <f t="shared" si="344"/>
        <v/>
      </c>
      <c r="T1333" s="427"/>
      <c r="U1333" s="429"/>
      <c r="W1333" s="6" t="str">
        <f>VLOOKUP(A1333,'[3]Cartilha Global'!$A:$A,1,FALSE)</f>
        <v>0030706</v>
      </c>
    </row>
    <row r="1334" spans="1:23" ht="23.25" hidden="1" thickBot="1" x14ac:dyDescent="0.25">
      <c r="A1334" s="507">
        <v>97626</v>
      </c>
      <c r="B1334" s="512" t="s">
        <v>3144</v>
      </c>
      <c r="C1334" s="513" t="s">
        <v>2308</v>
      </c>
      <c r="D1334" s="498" t="s">
        <v>171</v>
      </c>
      <c r="E1334" s="499">
        <v>615.72</v>
      </c>
      <c r="F1334" s="500">
        <f t="shared" si="343"/>
        <v>762.51</v>
      </c>
      <c r="G1334" s="515"/>
      <c r="H1334" s="516"/>
      <c r="I1334" s="517">
        <f t="shared" si="349"/>
        <v>0</v>
      </c>
      <c r="J1334" s="517">
        <f t="shared" si="350"/>
        <v>0</v>
      </c>
      <c r="K1334" s="504"/>
      <c r="L1334" s="518">
        <f t="shared" si="351"/>
        <v>0</v>
      </c>
      <c r="M1334" s="518">
        <f t="shared" si="351"/>
        <v>0</v>
      </c>
      <c r="N1334" s="519">
        <f t="shared" si="352"/>
        <v>0</v>
      </c>
      <c r="O1334" s="519">
        <f t="shared" si="353"/>
        <v>0</v>
      </c>
      <c r="P1334" s="506"/>
      <c r="Q1334" s="494"/>
      <c r="R1334" s="412" t="str">
        <f t="shared" si="341"/>
        <v/>
      </c>
      <c r="S1334" s="412" t="str">
        <f t="shared" si="344"/>
        <v/>
      </c>
      <c r="T1334" s="427"/>
      <c r="U1334" s="429"/>
      <c r="W1334" s="6">
        <f>VLOOKUP(A1334,'[3]Cartilha Global'!$A:$A,1,FALSE)</f>
        <v>97626</v>
      </c>
    </row>
    <row r="1335" spans="1:23" ht="23.25" hidden="1" thickBot="1" x14ac:dyDescent="0.25">
      <c r="A1335" s="507">
        <v>97627</v>
      </c>
      <c r="B1335" s="512" t="s">
        <v>3144</v>
      </c>
      <c r="C1335" s="513" t="s">
        <v>2309</v>
      </c>
      <c r="D1335" s="498" t="s">
        <v>171</v>
      </c>
      <c r="E1335" s="499">
        <v>297.39999999999998</v>
      </c>
      <c r="F1335" s="500">
        <f t="shared" si="343"/>
        <v>368.3</v>
      </c>
      <c r="G1335" s="515"/>
      <c r="H1335" s="516"/>
      <c r="I1335" s="517">
        <f t="shared" si="349"/>
        <v>0</v>
      </c>
      <c r="J1335" s="517">
        <f t="shared" si="350"/>
        <v>0</v>
      </c>
      <c r="K1335" s="504"/>
      <c r="L1335" s="518">
        <f t="shared" si="351"/>
        <v>0</v>
      </c>
      <c r="M1335" s="518">
        <f t="shared" si="351"/>
        <v>0</v>
      </c>
      <c r="N1335" s="519">
        <f t="shared" si="352"/>
        <v>0</v>
      </c>
      <c r="O1335" s="519">
        <f t="shared" si="353"/>
        <v>0</v>
      </c>
      <c r="P1335" s="506"/>
      <c r="Q1335" s="494"/>
      <c r="R1335" s="412" t="str">
        <f t="shared" si="341"/>
        <v/>
      </c>
      <c r="S1335" s="412" t="str">
        <f t="shared" si="344"/>
        <v/>
      </c>
      <c r="T1335" s="427"/>
      <c r="U1335" s="429"/>
      <c r="W1335" s="6">
        <f>VLOOKUP(A1335,'[3]Cartilha Global'!$A:$A,1,FALSE)</f>
        <v>97627</v>
      </c>
    </row>
    <row r="1336" spans="1:23" ht="12" hidden="1" thickBot="1" x14ac:dyDescent="0.25">
      <c r="A1336" s="511" t="s">
        <v>7090</v>
      </c>
      <c r="B1336" s="512" t="s">
        <v>7078</v>
      </c>
      <c r="C1336" s="513" t="s">
        <v>7091</v>
      </c>
      <c r="D1336" s="498" t="s">
        <v>171</v>
      </c>
      <c r="E1336" s="514">
        <v>155.61000000000001</v>
      </c>
      <c r="F1336" s="500">
        <f t="shared" si="343"/>
        <v>192.71</v>
      </c>
      <c r="G1336" s="515"/>
      <c r="H1336" s="516"/>
      <c r="I1336" s="517">
        <f t="shared" si="349"/>
        <v>0</v>
      </c>
      <c r="J1336" s="517">
        <f t="shared" si="350"/>
        <v>0</v>
      </c>
      <c r="K1336" s="504"/>
      <c r="L1336" s="518">
        <f t="shared" si="351"/>
        <v>0</v>
      </c>
      <c r="M1336" s="518">
        <f t="shared" si="351"/>
        <v>0</v>
      </c>
      <c r="N1336" s="519">
        <f t="shared" si="352"/>
        <v>0</v>
      </c>
      <c r="O1336" s="519">
        <f t="shared" si="353"/>
        <v>0</v>
      </c>
      <c r="P1336" s="506"/>
      <c r="Q1336" s="494"/>
      <c r="R1336" s="412" t="str">
        <f t="shared" si="341"/>
        <v/>
      </c>
      <c r="S1336" s="412" t="str">
        <f t="shared" si="344"/>
        <v/>
      </c>
      <c r="T1336" s="427"/>
      <c r="U1336" s="429"/>
      <c r="W1336" s="6" t="str">
        <f>VLOOKUP(A1336,'[3]Cartilha Global'!$A:$A,1,FALSE)</f>
        <v>0030709</v>
      </c>
    </row>
    <row r="1337" spans="1:23" ht="12" hidden="1" thickBot="1" x14ac:dyDescent="0.25">
      <c r="A1337" s="522" t="s">
        <v>6008</v>
      </c>
      <c r="B1337" s="512"/>
      <c r="C1337" s="513" t="s">
        <v>6009</v>
      </c>
      <c r="D1337" s="498">
        <v>0</v>
      </c>
      <c r="E1337" s="525">
        <v>0</v>
      </c>
      <c r="F1337" s="500">
        <f t="shared" si="343"/>
        <v>0</v>
      </c>
      <c r="G1337" s="549"/>
      <c r="H1337" s="550"/>
      <c r="I1337" s="551"/>
      <c r="J1337" s="552"/>
      <c r="K1337" s="504"/>
      <c r="L1337" s="549"/>
      <c r="M1337" s="550"/>
      <c r="N1337" s="551"/>
      <c r="O1337" s="552"/>
      <c r="P1337" s="506"/>
      <c r="Q1337" s="494" t="str">
        <f>IF(OR(SUM(J1337)&gt;0,SUM(O1337)&gt;0),"xx","")</f>
        <v/>
      </c>
      <c r="R1337" s="412" t="str">
        <f t="shared" si="341"/>
        <v/>
      </c>
      <c r="S1337" s="412" t="str">
        <f t="shared" si="344"/>
        <v/>
      </c>
      <c r="T1337" s="427"/>
      <c r="U1337" s="429"/>
      <c r="W1337" s="6" t="e">
        <f>VLOOKUP(A1337,'[3]Cartilha Global'!$A:$A,1,FALSE)</f>
        <v>#N/A</v>
      </c>
    </row>
    <row r="1338" spans="1:23" ht="12" hidden="1" thickBot="1" x14ac:dyDescent="0.25">
      <c r="A1338" s="522" t="s">
        <v>6010</v>
      </c>
      <c r="B1338" s="512"/>
      <c r="C1338" s="513" t="s">
        <v>6011</v>
      </c>
      <c r="D1338" s="498">
        <v>0</v>
      </c>
      <c r="E1338" s="499">
        <v>0</v>
      </c>
      <c r="F1338" s="500">
        <f t="shared" si="343"/>
        <v>0</v>
      </c>
      <c r="G1338" s="549"/>
      <c r="H1338" s="550"/>
      <c r="I1338" s="551"/>
      <c r="J1338" s="552"/>
      <c r="K1338" s="504"/>
      <c r="L1338" s="553"/>
      <c r="M1338" s="554"/>
      <c r="N1338" s="551"/>
      <c r="O1338" s="552"/>
      <c r="P1338" s="506"/>
      <c r="Q1338" s="494" t="str">
        <f t="shared" ref="Q1338:Q1339" si="354">IF(OR(SUM(J1338)&gt;0,SUM(O1338)&gt;0),"xx","")</f>
        <v/>
      </c>
      <c r="R1338" s="412" t="str">
        <f t="shared" si="341"/>
        <v/>
      </c>
      <c r="S1338" s="412" t="str">
        <f t="shared" si="344"/>
        <v/>
      </c>
      <c r="T1338" s="427"/>
      <c r="U1338" s="429"/>
      <c r="W1338" s="6" t="e">
        <f>VLOOKUP(A1338,'[3]Cartilha Global'!$A:$A,1,FALSE)</f>
        <v>#N/A</v>
      </c>
    </row>
    <row r="1339" spans="1:23" ht="12" hidden="1" thickBot="1" x14ac:dyDescent="0.25">
      <c r="A1339" s="522" t="s">
        <v>6012</v>
      </c>
      <c r="B1339" s="512"/>
      <c r="C1339" s="513" t="s">
        <v>6013</v>
      </c>
      <c r="D1339" s="498">
        <v>0</v>
      </c>
      <c r="E1339" s="525">
        <v>0</v>
      </c>
      <c r="F1339" s="500">
        <f t="shared" si="343"/>
        <v>0</v>
      </c>
      <c r="G1339" s="549"/>
      <c r="H1339" s="550"/>
      <c r="I1339" s="551"/>
      <c r="J1339" s="552"/>
      <c r="K1339" s="504"/>
      <c r="L1339" s="549"/>
      <c r="M1339" s="550"/>
      <c r="N1339" s="551"/>
      <c r="O1339" s="552"/>
      <c r="P1339" s="506"/>
      <c r="Q1339" s="494" t="str">
        <f t="shared" si="354"/>
        <v/>
      </c>
      <c r="R1339" s="412" t="str">
        <f t="shared" si="341"/>
        <v/>
      </c>
      <c r="S1339" s="412" t="str">
        <f t="shared" si="344"/>
        <v/>
      </c>
      <c r="T1339" s="427"/>
      <c r="U1339" s="429"/>
      <c r="W1339" s="6" t="e">
        <f>VLOOKUP(A1339,'[3]Cartilha Global'!$A:$A,1,FALSE)</f>
        <v>#N/A</v>
      </c>
    </row>
    <row r="1340" spans="1:23" ht="12" hidden="1" thickBot="1" x14ac:dyDescent="0.25">
      <c r="A1340" s="522" t="s">
        <v>6014</v>
      </c>
      <c r="B1340" s="512"/>
      <c r="C1340" s="513" t="s">
        <v>6015</v>
      </c>
      <c r="D1340" s="498">
        <v>0</v>
      </c>
      <c r="E1340" s="525">
        <v>0</v>
      </c>
      <c r="F1340" s="500">
        <f t="shared" si="343"/>
        <v>0</v>
      </c>
      <c r="G1340" s="549"/>
      <c r="H1340" s="550"/>
      <c r="I1340" s="551"/>
      <c r="J1340" s="552"/>
      <c r="K1340" s="504"/>
      <c r="L1340" s="549"/>
      <c r="M1340" s="550"/>
      <c r="N1340" s="551"/>
      <c r="O1340" s="552"/>
      <c r="P1340" s="506"/>
      <c r="Q1340" s="494" t="str">
        <f>IF(OR(SUM(J1340:J1341)&gt;0,SUM(O1340:O1341)&gt;0),"xx","")</f>
        <v/>
      </c>
      <c r="R1340" s="412" t="str">
        <f t="shared" si="341"/>
        <v/>
      </c>
      <c r="S1340" s="412" t="str">
        <f t="shared" si="344"/>
        <v/>
      </c>
      <c r="T1340" s="427"/>
      <c r="U1340" s="429"/>
      <c r="W1340" s="6" t="e">
        <f>VLOOKUP(A1340,'[3]Cartilha Global'!$A:$A,1,FALSE)</f>
        <v>#N/A</v>
      </c>
    </row>
    <row r="1341" spans="1:23" ht="12" hidden="1" thickBot="1" x14ac:dyDescent="0.25">
      <c r="A1341" s="522" t="s">
        <v>6016</v>
      </c>
      <c r="B1341" s="512"/>
      <c r="C1341" s="513" t="s">
        <v>6017</v>
      </c>
      <c r="D1341" s="498">
        <v>0</v>
      </c>
      <c r="E1341" s="525">
        <v>0</v>
      </c>
      <c r="F1341" s="500">
        <f t="shared" si="343"/>
        <v>0</v>
      </c>
      <c r="G1341" s="549"/>
      <c r="H1341" s="550"/>
      <c r="I1341" s="551"/>
      <c r="J1341" s="552"/>
      <c r="K1341" s="504"/>
      <c r="L1341" s="549"/>
      <c r="M1341" s="550"/>
      <c r="N1341" s="551"/>
      <c r="O1341" s="552"/>
      <c r="P1341" s="506"/>
      <c r="Q1341" s="494" t="str">
        <f>IF(OR(SUM(J1341)&gt;0,SUM(O1341)&gt;0),"xx","")</f>
        <v/>
      </c>
      <c r="R1341" s="412" t="str">
        <f t="shared" si="341"/>
        <v/>
      </c>
      <c r="S1341" s="412" t="str">
        <f t="shared" si="344"/>
        <v/>
      </c>
      <c r="T1341" s="427"/>
      <c r="U1341" s="429"/>
      <c r="W1341" s="6" t="e">
        <f>VLOOKUP(A1341,'[3]Cartilha Global'!$A:$A,1,FALSE)</f>
        <v>#N/A</v>
      </c>
    </row>
    <row r="1342" spans="1:23" ht="12" hidden="1" thickBot="1" x14ac:dyDescent="0.25">
      <c r="A1342" s="522" t="s">
        <v>197</v>
      </c>
      <c r="B1342" s="512"/>
      <c r="C1342" s="513" t="s">
        <v>148</v>
      </c>
      <c r="D1342" s="498">
        <v>0</v>
      </c>
      <c r="E1342" s="525">
        <v>0</v>
      </c>
      <c r="F1342" s="500">
        <f t="shared" si="343"/>
        <v>0</v>
      </c>
      <c r="G1342" s="549"/>
      <c r="H1342" s="550"/>
      <c r="I1342" s="551"/>
      <c r="J1342" s="552"/>
      <c r="K1342" s="504"/>
      <c r="L1342" s="549"/>
      <c r="M1342" s="550"/>
      <c r="N1342" s="551"/>
      <c r="O1342" s="552"/>
      <c r="P1342" s="506"/>
      <c r="Q1342" s="494" t="str">
        <f>IF(OR(SUM(J1343:J1350)&gt;0,SUM(O1343:O1350)&gt;0),"xx","")</f>
        <v/>
      </c>
      <c r="R1342" s="412" t="str">
        <f t="shared" si="341"/>
        <v/>
      </c>
      <c r="S1342" s="412" t="str">
        <f t="shared" si="344"/>
        <v/>
      </c>
      <c r="T1342" s="427"/>
      <c r="U1342" s="429"/>
      <c r="W1342" s="6" t="str">
        <f>VLOOKUP(A1342,'[3]Cartilha Global'!$A:$A,1,FALSE)</f>
        <v>3.6</v>
      </c>
    </row>
    <row r="1343" spans="1:23" ht="23.25" hidden="1" thickBot="1" x14ac:dyDescent="0.25">
      <c r="A1343" s="522">
        <v>102521</v>
      </c>
      <c r="B1343" s="512" t="s">
        <v>3144</v>
      </c>
      <c r="C1343" s="513" t="s">
        <v>6018</v>
      </c>
      <c r="D1343" s="498" t="s">
        <v>169</v>
      </c>
      <c r="E1343" s="499">
        <v>108.81</v>
      </c>
      <c r="F1343" s="500">
        <f t="shared" si="343"/>
        <v>134.75</v>
      </c>
      <c r="G1343" s="527"/>
      <c r="H1343" s="518"/>
      <c r="I1343" s="517">
        <f t="shared" ref="I1343:I1350" si="355">IF(ISBLANK(E1343),0,ROUND(F1343*G1343,2))</f>
        <v>0</v>
      </c>
      <c r="J1343" s="517">
        <f t="shared" ref="J1343:J1350" si="356">IF(ISBLANK(G1343),0,ROUND(G1343*H1343,2))</f>
        <v>0</v>
      </c>
      <c r="K1343" s="504"/>
      <c r="L1343" s="518">
        <f t="shared" ref="L1343:M1350" si="357">G1343</f>
        <v>0</v>
      </c>
      <c r="M1343" s="518">
        <f t="shared" si="357"/>
        <v>0</v>
      </c>
      <c r="N1343" s="519">
        <f t="shared" ref="N1343:N1350" si="358">IF(ISBLANK(E1343),0,ROUND(F1343*L1343,2))</f>
        <v>0</v>
      </c>
      <c r="O1343" s="519">
        <f t="shared" ref="O1343:O1350" si="359">IF(ISBLANK(L1343),0,ROUND(L1343*M1343,2))</f>
        <v>0</v>
      </c>
      <c r="P1343" s="506"/>
      <c r="Q1343" s="520"/>
      <c r="R1343" s="412" t="str">
        <f t="shared" si="341"/>
        <v/>
      </c>
      <c r="S1343" s="412" t="str">
        <f t="shared" si="344"/>
        <v/>
      </c>
      <c r="T1343" s="427"/>
      <c r="U1343" s="429"/>
      <c r="W1343" s="6" t="e">
        <f>VLOOKUP(A1343,'[3]Cartilha Global'!$A:$A,1,FALSE)</f>
        <v>#N/A</v>
      </c>
    </row>
    <row r="1344" spans="1:23" ht="23.25" hidden="1" thickBot="1" x14ac:dyDescent="0.25">
      <c r="A1344" s="522">
        <v>102522</v>
      </c>
      <c r="B1344" s="512" t="s">
        <v>3144</v>
      </c>
      <c r="C1344" s="513" t="s">
        <v>6019</v>
      </c>
      <c r="D1344" s="498" t="s">
        <v>169</v>
      </c>
      <c r="E1344" s="499">
        <v>159.65</v>
      </c>
      <c r="F1344" s="500">
        <f t="shared" si="343"/>
        <v>197.71</v>
      </c>
      <c r="G1344" s="527"/>
      <c r="H1344" s="518"/>
      <c r="I1344" s="517">
        <f t="shared" si="355"/>
        <v>0</v>
      </c>
      <c r="J1344" s="517">
        <f t="shared" si="356"/>
        <v>0</v>
      </c>
      <c r="K1344" s="504"/>
      <c r="L1344" s="518">
        <f t="shared" si="357"/>
        <v>0</v>
      </c>
      <c r="M1344" s="518">
        <f t="shared" si="357"/>
        <v>0</v>
      </c>
      <c r="N1344" s="519">
        <f t="shared" si="358"/>
        <v>0</v>
      </c>
      <c r="O1344" s="519">
        <f t="shared" si="359"/>
        <v>0</v>
      </c>
      <c r="P1344" s="506"/>
      <c r="Q1344" s="520"/>
      <c r="R1344" s="412" t="str">
        <f>IF(Q1344="X","x",IF(Q1344="xx","x",IF(O1344&gt;0,"x","")))</f>
        <v/>
      </c>
      <c r="S1344" s="412" t="str">
        <f t="shared" si="344"/>
        <v/>
      </c>
      <c r="T1344" s="427"/>
      <c r="U1344" s="429"/>
      <c r="W1344" s="6" t="e">
        <f>VLOOKUP(A1344,'[3]Cartilha Global'!$A:$A,1,FALSE)</f>
        <v>#N/A</v>
      </c>
    </row>
    <row r="1345" spans="1:23" ht="23.25" hidden="1" thickBot="1" x14ac:dyDescent="0.25">
      <c r="A1345" s="522">
        <v>102523</v>
      </c>
      <c r="B1345" s="512" t="s">
        <v>3144</v>
      </c>
      <c r="C1345" s="513" t="s">
        <v>6020</v>
      </c>
      <c r="D1345" s="498" t="s">
        <v>169</v>
      </c>
      <c r="E1345" s="499">
        <v>210.47</v>
      </c>
      <c r="F1345" s="500">
        <f t="shared" si="343"/>
        <v>260.64999999999998</v>
      </c>
      <c r="G1345" s="527"/>
      <c r="H1345" s="518"/>
      <c r="I1345" s="517">
        <f t="shared" si="355"/>
        <v>0</v>
      </c>
      <c r="J1345" s="517">
        <f t="shared" si="356"/>
        <v>0</v>
      </c>
      <c r="K1345" s="504"/>
      <c r="L1345" s="518">
        <f t="shared" si="357"/>
        <v>0</v>
      </c>
      <c r="M1345" s="518">
        <f t="shared" si="357"/>
        <v>0</v>
      </c>
      <c r="N1345" s="519">
        <f t="shared" si="358"/>
        <v>0</v>
      </c>
      <c r="O1345" s="519">
        <f t="shared" si="359"/>
        <v>0</v>
      </c>
      <c r="P1345" s="506"/>
      <c r="Q1345" s="520"/>
      <c r="R1345" s="412" t="str">
        <f>IF(Q1345="X","x",IF(Q1345="xx","x",IF(O1345&gt;0,"x","")))</f>
        <v/>
      </c>
      <c r="S1345" s="412" t="str">
        <f t="shared" si="344"/>
        <v/>
      </c>
      <c r="T1345" s="427"/>
      <c r="U1345" s="429"/>
      <c r="W1345" s="6" t="e">
        <f>VLOOKUP(A1345,'[3]Cartilha Global'!$A:$A,1,FALSE)</f>
        <v>#N/A</v>
      </c>
    </row>
    <row r="1346" spans="1:23" ht="23.25" hidden="1" thickBot="1" x14ac:dyDescent="0.25">
      <c r="A1346" s="522">
        <v>95601</v>
      </c>
      <c r="B1346" s="498" t="s">
        <v>3144</v>
      </c>
      <c r="C1346" s="513" t="s">
        <v>6021</v>
      </c>
      <c r="D1346" s="498" t="s">
        <v>169</v>
      </c>
      <c r="E1346" s="499">
        <v>16.940000000000001</v>
      </c>
      <c r="F1346" s="500">
        <f t="shared" si="343"/>
        <v>20.98</v>
      </c>
      <c r="G1346" s="527"/>
      <c r="H1346" s="518"/>
      <c r="I1346" s="517">
        <f t="shared" si="355"/>
        <v>0</v>
      </c>
      <c r="J1346" s="517">
        <f t="shared" si="356"/>
        <v>0</v>
      </c>
      <c r="K1346" s="504"/>
      <c r="L1346" s="518">
        <f t="shared" si="357"/>
        <v>0</v>
      </c>
      <c r="M1346" s="518">
        <f t="shared" si="357"/>
        <v>0</v>
      </c>
      <c r="N1346" s="519">
        <f t="shared" si="358"/>
        <v>0</v>
      </c>
      <c r="O1346" s="519">
        <f t="shared" si="359"/>
        <v>0</v>
      </c>
      <c r="P1346" s="506"/>
      <c r="Q1346" s="520"/>
      <c r="R1346" s="412" t="str">
        <f>IF(Q1346="X","x",IF(Q1346="xx","x",IF(O1346&gt;0,"x","")))</f>
        <v/>
      </c>
      <c r="S1346" s="412" t="str">
        <f t="shared" si="344"/>
        <v/>
      </c>
      <c r="T1346" s="427"/>
      <c r="U1346" s="429"/>
      <c r="W1346" s="6">
        <f>VLOOKUP(A1346,'[3]Cartilha Global'!$A:$A,1,FALSE)</f>
        <v>95601</v>
      </c>
    </row>
    <row r="1347" spans="1:23" ht="23.25" hidden="1" thickBot="1" x14ac:dyDescent="0.25">
      <c r="A1347" s="522">
        <v>95602</v>
      </c>
      <c r="B1347" s="512" t="s">
        <v>3144</v>
      </c>
      <c r="C1347" s="513" t="s">
        <v>6022</v>
      </c>
      <c r="D1347" s="498" t="s">
        <v>169</v>
      </c>
      <c r="E1347" s="499">
        <v>27.13</v>
      </c>
      <c r="F1347" s="500">
        <f t="shared" si="343"/>
        <v>33.6</v>
      </c>
      <c r="G1347" s="527"/>
      <c r="H1347" s="518"/>
      <c r="I1347" s="517">
        <f t="shared" si="355"/>
        <v>0</v>
      </c>
      <c r="J1347" s="517">
        <f t="shared" si="356"/>
        <v>0</v>
      </c>
      <c r="K1347" s="504"/>
      <c r="L1347" s="518">
        <f t="shared" si="357"/>
        <v>0</v>
      </c>
      <c r="M1347" s="518">
        <f t="shared" si="357"/>
        <v>0</v>
      </c>
      <c r="N1347" s="519">
        <f t="shared" si="358"/>
        <v>0</v>
      </c>
      <c r="O1347" s="519">
        <f t="shared" si="359"/>
        <v>0</v>
      </c>
      <c r="P1347" s="506"/>
      <c r="Q1347" s="520"/>
      <c r="R1347" s="412" t="str">
        <f t="shared" ref="R1347:R1413" si="360">IF(Q1347="X","x",IF(Q1347="xx","x",IF(O1347&gt;0,"x","")))</f>
        <v/>
      </c>
      <c r="S1347" s="412" t="str">
        <f t="shared" si="344"/>
        <v/>
      </c>
      <c r="T1347" s="427"/>
      <c r="U1347" s="429"/>
      <c r="W1347" s="6">
        <f>VLOOKUP(A1347,'[3]Cartilha Global'!$A:$A,1,FALSE)</f>
        <v>95602</v>
      </c>
    </row>
    <row r="1348" spans="1:23" ht="23.25" hidden="1" thickBot="1" x14ac:dyDescent="0.25">
      <c r="A1348" s="522">
        <v>95603</v>
      </c>
      <c r="B1348" s="512" t="s">
        <v>3144</v>
      </c>
      <c r="C1348" s="513" t="s">
        <v>6023</v>
      </c>
      <c r="D1348" s="498" t="s">
        <v>169</v>
      </c>
      <c r="E1348" s="499">
        <v>46.29</v>
      </c>
      <c r="F1348" s="500">
        <f t="shared" si="343"/>
        <v>57.33</v>
      </c>
      <c r="G1348" s="527"/>
      <c r="H1348" s="518"/>
      <c r="I1348" s="517">
        <f t="shared" si="355"/>
        <v>0</v>
      </c>
      <c r="J1348" s="517">
        <f t="shared" si="356"/>
        <v>0</v>
      </c>
      <c r="K1348" s="504"/>
      <c r="L1348" s="518">
        <f t="shared" si="357"/>
        <v>0</v>
      </c>
      <c r="M1348" s="518">
        <f t="shared" si="357"/>
        <v>0</v>
      </c>
      <c r="N1348" s="519">
        <f t="shared" si="358"/>
        <v>0</v>
      </c>
      <c r="O1348" s="519">
        <f t="shared" si="359"/>
        <v>0</v>
      </c>
      <c r="P1348" s="506"/>
      <c r="Q1348" s="520"/>
      <c r="R1348" s="412" t="str">
        <f t="shared" si="360"/>
        <v/>
      </c>
      <c r="S1348" s="412" t="str">
        <f t="shared" si="344"/>
        <v/>
      </c>
      <c r="T1348" s="427"/>
      <c r="U1348" s="429"/>
      <c r="W1348" s="6">
        <f>VLOOKUP(A1348,'[3]Cartilha Global'!$A:$A,1,FALSE)</f>
        <v>95603</v>
      </c>
    </row>
    <row r="1349" spans="1:23" ht="23.25" hidden="1" thickBot="1" x14ac:dyDescent="0.25">
      <c r="A1349" s="522">
        <v>95604</v>
      </c>
      <c r="B1349" s="512" t="s">
        <v>3144</v>
      </c>
      <c r="C1349" s="513" t="s">
        <v>6024</v>
      </c>
      <c r="D1349" s="498" t="s">
        <v>169</v>
      </c>
      <c r="E1349" s="499">
        <v>71.84</v>
      </c>
      <c r="F1349" s="500">
        <f t="shared" si="343"/>
        <v>88.97</v>
      </c>
      <c r="G1349" s="527"/>
      <c r="H1349" s="518"/>
      <c r="I1349" s="517">
        <f t="shared" si="355"/>
        <v>0</v>
      </c>
      <c r="J1349" s="517">
        <f t="shared" si="356"/>
        <v>0</v>
      </c>
      <c r="K1349" s="504"/>
      <c r="L1349" s="518">
        <f t="shared" si="357"/>
        <v>0</v>
      </c>
      <c r="M1349" s="518">
        <f t="shared" si="357"/>
        <v>0</v>
      </c>
      <c r="N1349" s="519">
        <f t="shared" si="358"/>
        <v>0</v>
      </c>
      <c r="O1349" s="519">
        <f t="shared" si="359"/>
        <v>0</v>
      </c>
      <c r="P1349" s="506"/>
      <c r="Q1349" s="520"/>
      <c r="R1349" s="412" t="str">
        <f t="shared" si="360"/>
        <v/>
      </c>
      <c r="S1349" s="412" t="str">
        <f t="shared" si="344"/>
        <v/>
      </c>
      <c r="T1349" s="427"/>
      <c r="U1349" s="429"/>
      <c r="W1349" s="6">
        <f>VLOOKUP(A1349,'[3]Cartilha Global'!$A:$A,1,FALSE)</f>
        <v>95604</v>
      </c>
    </row>
    <row r="1350" spans="1:23" ht="23.25" hidden="1" thickBot="1" x14ac:dyDescent="0.25">
      <c r="A1350" s="522">
        <v>95605</v>
      </c>
      <c r="B1350" s="512" t="s">
        <v>3144</v>
      </c>
      <c r="C1350" s="513" t="s">
        <v>6025</v>
      </c>
      <c r="D1350" s="498" t="s">
        <v>169</v>
      </c>
      <c r="E1350" s="499">
        <v>131.91999999999999</v>
      </c>
      <c r="F1350" s="500">
        <f t="shared" si="343"/>
        <v>163.37</v>
      </c>
      <c r="G1350" s="527"/>
      <c r="H1350" s="518"/>
      <c r="I1350" s="517">
        <f t="shared" si="355"/>
        <v>0</v>
      </c>
      <c r="J1350" s="517">
        <f t="shared" si="356"/>
        <v>0</v>
      </c>
      <c r="K1350" s="504"/>
      <c r="L1350" s="518">
        <f t="shared" si="357"/>
        <v>0</v>
      </c>
      <c r="M1350" s="518">
        <f t="shared" si="357"/>
        <v>0</v>
      </c>
      <c r="N1350" s="519">
        <f t="shared" si="358"/>
        <v>0</v>
      </c>
      <c r="O1350" s="519">
        <f t="shared" si="359"/>
        <v>0</v>
      </c>
      <c r="P1350" s="506"/>
      <c r="Q1350" s="520"/>
      <c r="R1350" s="412" t="str">
        <f t="shared" si="360"/>
        <v/>
      </c>
      <c r="S1350" s="412" t="str">
        <f t="shared" si="344"/>
        <v/>
      </c>
      <c r="T1350" s="427"/>
      <c r="U1350" s="429"/>
      <c r="W1350" s="6">
        <f>VLOOKUP(A1350,'[3]Cartilha Global'!$A:$A,1,FALSE)</f>
        <v>95605</v>
      </c>
    </row>
    <row r="1351" spans="1:23" ht="12" hidden="1" thickBot="1" x14ac:dyDescent="0.25">
      <c r="A1351" s="522" t="s">
        <v>198</v>
      </c>
      <c r="B1351" s="512"/>
      <c r="C1351" s="513" t="s">
        <v>209</v>
      </c>
      <c r="D1351" s="498">
        <v>0</v>
      </c>
      <c r="E1351" s="525">
        <v>0</v>
      </c>
      <c r="F1351" s="500">
        <f t="shared" si="343"/>
        <v>0</v>
      </c>
      <c r="G1351" s="549"/>
      <c r="H1351" s="550"/>
      <c r="I1351" s="551"/>
      <c r="J1351" s="552"/>
      <c r="K1351" s="504"/>
      <c r="L1351" s="549"/>
      <c r="M1351" s="550"/>
      <c r="N1351" s="551"/>
      <c r="O1351" s="552"/>
      <c r="P1351" s="506"/>
      <c r="Q1351" s="494" t="str">
        <f>IF(OR(SUM(J1352:J1362)&gt;0,SUM(O1352:O1362)&gt;0),"xx","")</f>
        <v/>
      </c>
      <c r="R1351" s="412" t="str">
        <f t="shared" si="360"/>
        <v/>
      </c>
      <c r="S1351" s="412" t="str">
        <f t="shared" si="344"/>
        <v/>
      </c>
      <c r="T1351" s="427"/>
      <c r="U1351" s="429"/>
      <c r="W1351" s="6" t="str">
        <f>VLOOKUP(A1351,'[3]Cartilha Global'!$A:$A,1,FALSE)</f>
        <v>3.7</v>
      </c>
    </row>
    <row r="1352" spans="1:23" ht="23.25" hidden="1" thickBot="1" x14ac:dyDescent="0.25">
      <c r="A1352" s="522">
        <v>100651</v>
      </c>
      <c r="B1352" s="512" t="s">
        <v>3144</v>
      </c>
      <c r="C1352" s="513" t="s">
        <v>5621</v>
      </c>
      <c r="D1352" s="498" t="s">
        <v>6927</v>
      </c>
      <c r="E1352" s="499">
        <v>123.58</v>
      </c>
      <c r="F1352" s="500">
        <f t="shared" si="343"/>
        <v>153.04</v>
      </c>
      <c r="G1352" s="527"/>
      <c r="H1352" s="518"/>
      <c r="I1352" s="517">
        <f t="shared" ref="I1352:I1362" si="361">IF(ISBLANK(E1352),0,ROUND(F1352*G1352,2))</f>
        <v>0</v>
      </c>
      <c r="J1352" s="517">
        <f t="shared" ref="J1352:J1362" si="362">IF(ISBLANK(G1352),0,ROUND(G1352*H1352,2))</f>
        <v>0</v>
      </c>
      <c r="K1352" s="504"/>
      <c r="L1352" s="518">
        <f t="shared" ref="L1352:M1362" si="363">G1352</f>
        <v>0</v>
      </c>
      <c r="M1352" s="518">
        <f t="shared" si="363"/>
        <v>0</v>
      </c>
      <c r="N1352" s="519">
        <f t="shared" ref="N1352:N1362" si="364">IF(ISBLANK(E1352),0,ROUND(F1352*L1352,2))</f>
        <v>0</v>
      </c>
      <c r="O1352" s="519">
        <f t="shared" ref="O1352:O1362" si="365">IF(ISBLANK(L1352),0,ROUND(L1352*M1352,2))</f>
        <v>0</v>
      </c>
      <c r="P1352" s="506"/>
      <c r="Q1352" s="520"/>
      <c r="R1352" s="412" t="str">
        <f t="shared" si="360"/>
        <v/>
      </c>
      <c r="S1352" s="412" t="str">
        <f t="shared" si="344"/>
        <v/>
      </c>
      <c r="T1352" s="427"/>
      <c r="U1352" s="429"/>
      <c r="W1352" s="6">
        <f>VLOOKUP(A1352,'[3]Cartilha Global'!$A:$A,1,FALSE)</f>
        <v>100651</v>
      </c>
    </row>
    <row r="1353" spans="1:23" ht="23.25" hidden="1" thickBot="1" x14ac:dyDescent="0.25">
      <c r="A1353" s="522">
        <v>100652</v>
      </c>
      <c r="B1353" s="512" t="s">
        <v>3144</v>
      </c>
      <c r="C1353" s="513" t="s">
        <v>5622</v>
      </c>
      <c r="D1353" s="498" t="s">
        <v>6927</v>
      </c>
      <c r="E1353" s="499">
        <v>225.38</v>
      </c>
      <c r="F1353" s="500">
        <f t="shared" si="343"/>
        <v>279.11</v>
      </c>
      <c r="G1353" s="527"/>
      <c r="H1353" s="518"/>
      <c r="I1353" s="517">
        <f t="shared" si="361"/>
        <v>0</v>
      </c>
      <c r="J1353" s="517">
        <f t="shared" si="362"/>
        <v>0</v>
      </c>
      <c r="K1353" s="504"/>
      <c r="L1353" s="518">
        <f t="shared" si="363"/>
        <v>0</v>
      </c>
      <c r="M1353" s="518">
        <f t="shared" si="363"/>
        <v>0</v>
      </c>
      <c r="N1353" s="519">
        <f t="shared" si="364"/>
        <v>0</v>
      </c>
      <c r="O1353" s="519">
        <f t="shared" si="365"/>
        <v>0</v>
      </c>
      <c r="P1353" s="506"/>
      <c r="Q1353" s="520"/>
      <c r="R1353" s="412" t="str">
        <f t="shared" si="360"/>
        <v/>
      </c>
      <c r="S1353" s="412" t="str">
        <f t="shared" si="344"/>
        <v/>
      </c>
      <c r="T1353" s="427"/>
      <c r="U1353" s="429"/>
      <c r="W1353" s="6">
        <f>VLOOKUP(A1353,'[3]Cartilha Global'!$A:$A,1,FALSE)</f>
        <v>100652</v>
      </c>
    </row>
    <row r="1354" spans="1:23" ht="23.25" hidden="1" thickBot="1" x14ac:dyDescent="0.25">
      <c r="A1354" s="522">
        <v>100653</v>
      </c>
      <c r="B1354" s="512" t="s">
        <v>3144</v>
      </c>
      <c r="C1354" s="513" t="s">
        <v>5623</v>
      </c>
      <c r="D1354" s="498" t="s">
        <v>6927</v>
      </c>
      <c r="E1354" s="499">
        <v>367.5</v>
      </c>
      <c r="F1354" s="500">
        <f t="shared" si="343"/>
        <v>455.11</v>
      </c>
      <c r="G1354" s="527"/>
      <c r="H1354" s="518"/>
      <c r="I1354" s="517">
        <f t="shared" si="361"/>
        <v>0</v>
      </c>
      <c r="J1354" s="517">
        <f t="shared" si="362"/>
        <v>0</v>
      </c>
      <c r="K1354" s="504"/>
      <c r="L1354" s="518">
        <f t="shared" si="363"/>
        <v>0</v>
      </c>
      <c r="M1354" s="518">
        <f t="shared" si="363"/>
        <v>0</v>
      </c>
      <c r="N1354" s="519">
        <f t="shared" si="364"/>
        <v>0</v>
      </c>
      <c r="O1354" s="519">
        <f t="shared" si="365"/>
        <v>0</v>
      </c>
      <c r="P1354" s="506"/>
      <c r="Q1354" s="520"/>
      <c r="R1354" s="412" t="str">
        <f t="shared" si="360"/>
        <v/>
      </c>
      <c r="S1354" s="412" t="str">
        <f t="shared" si="344"/>
        <v/>
      </c>
      <c r="T1354" s="427"/>
      <c r="U1354" s="429"/>
      <c r="W1354" s="6">
        <f>VLOOKUP(A1354,'[3]Cartilha Global'!$A:$A,1,FALSE)</f>
        <v>100653</v>
      </c>
    </row>
    <row r="1355" spans="1:23" ht="23.25" hidden="1" thickBot="1" x14ac:dyDescent="0.25">
      <c r="A1355" s="522">
        <v>100654</v>
      </c>
      <c r="B1355" s="512" t="s">
        <v>3144</v>
      </c>
      <c r="C1355" s="513" t="s">
        <v>5624</v>
      </c>
      <c r="D1355" s="498" t="s">
        <v>6927</v>
      </c>
      <c r="E1355" s="499">
        <v>504.04</v>
      </c>
      <c r="F1355" s="500">
        <f t="shared" si="343"/>
        <v>624.20000000000005</v>
      </c>
      <c r="G1355" s="527"/>
      <c r="H1355" s="518"/>
      <c r="I1355" s="517">
        <f t="shared" si="361"/>
        <v>0</v>
      </c>
      <c r="J1355" s="517">
        <f t="shared" si="362"/>
        <v>0</v>
      </c>
      <c r="K1355" s="504"/>
      <c r="L1355" s="518">
        <f t="shared" si="363"/>
        <v>0</v>
      </c>
      <c r="M1355" s="518">
        <f t="shared" si="363"/>
        <v>0</v>
      </c>
      <c r="N1355" s="519">
        <f t="shared" si="364"/>
        <v>0</v>
      </c>
      <c r="O1355" s="519">
        <f t="shared" si="365"/>
        <v>0</v>
      </c>
      <c r="P1355" s="506"/>
      <c r="Q1355" s="520"/>
      <c r="R1355" s="412" t="str">
        <f t="shared" si="360"/>
        <v/>
      </c>
      <c r="S1355" s="412" t="str">
        <f t="shared" si="344"/>
        <v/>
      </c>
      <c r="T1355" s="427"/>
      <c r="U1355" s="429"/>
      <c r="W1355" s="6">
        <f>VLOOKUP(A1355,'[3]Cartilha Global'!$A:$A,1,FALSE)</f>
        <v>100654</v>
      </c>
    </row>
    <row r="1356" spans="1:23" ht="23.25" hidden="1" thickBot="1" x14ac:dyDescent="0.25">
      <c r="A1356" s="522">
        <v>100655</v>
      </c>
      <c r="B1356" s="512" t="s">
        <v>3144</v>
      </c>
      <c r="C1356" s="513" t="s">
        <v>5625</v>
      </c>
      <c r="D1356" s="498" t="s">
        <v>6927</v>
      </c>
      <c r="E1356" s="499">
        <v>577.39</v>
      </c>
      <c r="F1356" s="500">
        <f t="shared" si="343"/>
        <v>715.04</v>
      </c>
      <c r="G1356" s="527"/>
      <c r="H1356" s="518"/>
      <c r="I1356" s="517">
        <f t="shared" si="361"/>
        <v>0</v>
      </c>
      <c r="J1356" s="517">
        <f t="shared" si="362"/>
        <v>0</v>
      </c>
      <c r="K1356" s="504"/>
      <c r="L1356" s="518">
        <f t="shared" si="363"/>
        <v>0</v>
      </c>
      <c r="M1356" s="518">
        <f t="shared" si="363"/>
        <v>0</v>
      </c>
      <c r="N1356" s="519">
        <f t="shared" si="364"/>
        <v>0</v>
      </c>
      <c r="O1356" s="519">
        <f t="shared" si="365"/>
        <v>0</v>
      </c>
      <c r="P1356" s="506"/>
      <c r="Q1356" s="520"/>
      <c r="R1356" s="412" t="str">
        <f t="shared" si="360"/>
        <v/>
      </c>
      <c r="S1356" s="412" t="str">
        <f t="shared" si="344"/>
        <v/>
      </c>
      <c r="T1356" s="427"/>
      <c r="U1356" s="429"/>
      <c r="W1356" s="6">
        <f>VLOOKUP(A1356,'[3]Cartilha Global'!$A:$A,1,FALSE)</f>
        <v>100655</v>
      </c>
    </row>
    <row r="1357" spans="1:23" ht="23.25" hidden="1" thickBot="1" x14ac:dyDescent="0.25">
      <c r="A1357" s="522">
        <v>100656</v>
      </c>
      <c r="B1357" s="512" t="s">
        <v>3144</v>
      </c>
      <c r="C1357" s="513" t="s">
        <v>3501</v>
      </c>
      <c r="D1357" s="498" t="s">
        <v>6927</v>
      </c>
      <c r="E1357" s="499">
        <v>109.69</v>
      </c>
      <c r="F1357" s="500">
        <f t="shared" si="343"/>
        <v>135.84</v>
      </c>
      <c r="G1357" s="527"/>
      <c r="H1357" s="518"/>
      <c r="I1357" s="517">
        <f t="shared" si="361"/>
        <v>0</v>
      </c>
      <c r="J1357" s="517">
        <f t="shared" si="362"/>
        <v>0</v>
      </c>
      <c r="K1357" s="504"/>
      <c r="L1357" s="518">
        <f t="shared" si="363"/>
        <v>0</v>
      </c>
      <c r="M1357" s="518">
        <f t="shared" si="363"/>
        <v>0</v>
      </c>
      <c r="N1357" s="519">
        <f t="shared" si="364"/>
        <v>0</v>
      </c>
      <c r="O1357" s="519">
        <f t="shared" si="365"/>
        <v>0</v>
      </c>
      <c r="P1357" s="506"/>
      <c r="Q1357" s="520"/>
      <c r="R1357" s="412" t="str">
        <f t="shared" si="360"/>
        <v/>
      </c>
      <c r="S1357" s="412" t="str">
        <f t="shared" si="344"/>
        <v/>
      </c>
      <c r="T1357" s="427"/>
      <c r="U1357" s="429"/>
      <c r="W1357" s="6">
        <f>VLOOKUP(A1357,'[3]Cartilha Global'!$A:$A,1,FALSE)</f>
        <v>100656</v>
      </c>
    </row>
    <row r="1358" spans="1:23" ht="23.25" hidden="1" thickBot="1" x14ac:dyDescent="0.25">
      <c r="A1358" s="522">
        <v>100657</v>
      </c>
      <c r="B1358" s="512" t="s">
        <v>3144</v>
      </c>
      <c r="C1358" s="513" t="s">
        <v>3502</v>
      </c>
      <c r="D1358" s="498" t="s">
        <v>6927</v>
      </c>
      <c r="E1358" s="499">
        <v>141.65</v>
      </c>
      <c r="F1358" s="500">
        <f t="shared" si="343"/>
        <v>175.42</v>
      </c>
      <c r="G1358" s="527"/>
      <c r="H1358" s="518"/>
      <c r="I1358" s="517">
        <f t="shared" si="361"/>
        <v>0</v>
      </c>
      <c r="J1358" s="517">
        <f t="shared" si="362"/>
        <v>0</v>
      </c>
      <c r="K1358" s="504"/>
      <c r="L1358" s="518">
        <f t="shared" si="363"/>
        <v>0</v>
      </c>
      <c r="M1358" s="518">
        <f t="shared" si="363"/>
        <v>0</v>
      </c>
      <c r="N1358" s="519">
        <f t="shared" si="364"/>
        <v>0</v>
      </c>
      <c r="O1358" s="519">
        <f t="shared" si="365"/>
        <v>0</v>
      </c>
      <c r="P1358" s="506"/>
      <c r="Q1358" s="520"/>
      <c r="R1358" s="412" t="str">
        <f t="shared" si="360"/>
        <v/>
      </c>
      <c r="S1358" s="412" t="str">
        <f t="shared" si="344"/>
        <v/>
      </c>
      <c r="T1358" s="427"/>
      <c r="U1358" s="429"/>
      <c r="W1358" s="6">
        <f>VLOOKUP(A1358,'[3]Cartilha Global'!$A:$A,1,FALSE)</f>
        <v>100657</v>
      </c>
    </row>
    <row r="1359" spans="1:23" ht="23.25" hidden="1" thickBot="1" x14ac:dyDescent="0.25">
      <c r="A1359" s="522">
        <v>100658</v>
      </c>
      <c r="B1359" s="512" t="s">
        <v>3144</v>
      </c>
      <c r="C1359" s="513" t="s">
        <v>3503</v>
      </c>
      <c r="D1359" s="498" t="s">
        <v>6927</v>
      </c>
      <c r="E1359" s="499">
        <v>326.39999999999998</v>
      </c>
      <c r="F1359" s="500">
        <f t="shared" si="343"/>
        <v>404.21</v>
      </c>
      <c r="G1359" s="527"/>
      <c r="H1359" s="518"/>
      <c r="I1359" s="517">
        <f t="shared" si="361"/>
        <v>0</v>
      </c>
      <c r="J1359" s="517">
        <f t="shared" si="362"/>
        <v>0</v>
      </c>
      <c r="K1359" s="504"/>
      <c r="L1359" s="518">
        <f t="shared" si="363"/>
        <v>0</v>
      </c>
      <c r="M1359" s="518">
        <f t="shared" si="363"/>
        <v>0</v>
      </c>
      <c r="N1359" s="519">
        <f t="shared" si="364"/>
        <v>0</v>
      </c>
      <c r="O1359" s="519">
        <f t="shared" si="365"/>
        <v>0</v>
      </c>
      <c r="P1359" s="506"/>
      <c r="Q1359" s="520"/>
      <c r="R1359" s="412" t="str">
        <f t="shared" si="360"/>
        <v/>
      </c>
      <c r="S1359" s="412" t="str">
        <f t="shared" si="344"/>
        <v/>
      </c>
      <c r="T1359" s="427"/>
      <c r="U1359" s="429"/>
      <c r="W1359" s="6">
        <f>VLOOKUP(A1359,'[3]Cartilha Global'!$A:$A,1,FALSE)</f>
        <v>100658</v>
      </c>
    </row>
    <row r="1360" spans="1:23" ht="12" hidden="1" thickBot="1" x14ac:dyDescent="0.25">
      <c r="A1360" s="522">
        <v>95607</v>
      </c>
      <c r="B1360" s="512" t="s">
        <v>3144</v>
      </c>
      <c r="C1360" s="513" t="s">
        <v>6026</v>
      </c>
      <c r="D1360" s="498" t="s">
        <v>169</v>
      </c>
      <c r="E1360" s="499">
        <v>15.17</v>
      </c>
      <c r="F1360" s="500">
        <f t="shared" si="343"/>
        <v>18.79</v>
      </c>
      <c r="G1360" s="527"/>
      <c r="H1360" s="518"/>
      <c r="I1360" s="517">
        <f t="shared" si="361"/>
        <v>0</v>
      </c>
      <c r="J1360" s="517">
        <f t="shared" si="362"/>
        <v>0</v>
      </c>
      <c r="K1360" s="504"/>
      <c r="L1360" s="518">
        <f t="shared" si="363"/>
        <v>0</v>
      </c>
      <c r="M1360" s="518">
        <f t="shared" si="363"/>
        <v>0</v>
      </c>
      <c r="N1360" s="519">
        <f t="shared" si="364"/>
        <v>0</v>
      </c>
      <c r="O1360" s="519">
        <f t="shared" si="365"/>
        <v>0</v>
      </c>
      <c r="P1360" s="506"/>
      <c r="Q1360" s="520"/>
      <c r="R1360" s="412" t="str">
        <f t="shared" si="360"/>
        <v/>
      </c>
      <c r="S1360" s="412" t="str">
        <f t="shared" si="344"/>
        <v/>
      </c>
      <c r="T1360" s="427"/>
      <c r="U1360" s="429"/>
      <c r="W1360" s="6">
        <f>VLOOKUP(A1360,'[3]Cartilha Global'!$A:$A,1,FALSE)</f>
        <v>95607</v>
      </c>
    </row>
    <row r="1361" spans="1:23" ht="23.25" hidden="1" thickBot="1" x14ac:dyDescent="0.25">
      <c r="A1361" s="522">
        <v>95608</v>
      </c>
      <c r="B1361" s="512" t="s">
        <v>3144</v>
      </c>
      <c r="C1361" s="513" t="s">
        <v>6027</v>
      </c>
      <c r="D1361" s="498" t="s">
        <v>169</v>
      </c>
      <c r="E1361" s="499">
        <v>22.01</v>
      </c>
      <c r="F1361" s="500">
        <f t="shared" ref="F1361:F1362" si="366">IF(E1361=0,0,ROUND(E1361*(1+E$13)*(1-E$14),2))</f>
        <v>27.26</v>
      </c>
      <c r="G1361" s="527"/>
      <c r="H1361" s="518"/>
      <c r="I1361" s="517">
        <f t="shared" si="361"/>
        <v>0</v>
      </c>
      <c r="J1361" s="517">
        <f t="shared" si="362"/>
        <v>0</v>
      </c>
      <c r="K1361" s="504"/>
      <c r="L1361" s="518">
        <f t="shared" si="363"/>
        <v>0</v>
      </c>
      <c r="M1361" s="518">
        <f t="shared" si="363"/>
        <v>0</v>
      </c>
      <c r="N1361" s="519">
        <f t="shared" si="364"/>
        <v>0</v>
      </c>
      <c r="O1361" s="519">
        <f t="shared" si="365"/>
        <v>0</v>
      </c>
      <c r="P1361" s="506"/>
      <c r="Q1361" s="520"/>
      <c r="R1361" s="412" t="str">
        <f t="shared" si="360"/>
        <v/>
      </c>
      <c r="S1361" s="412" t="str">
        <f t="shared" si="344"/>
        <v/>
      </c>
      <c r="T1361" s="427"/>
      <c r="U1361" s="429"/>
      <c r="W1361" s="6">
        <f>VLOOKUP(A1361,'[3]Cartilha Global'!$A:$A,1,FALSE)</f>
        <v>95608</v>
      </c>
    </row>
    <row r="1362" spans="1:23" ht="23.25" hidden="1" thickBot="1" x14ac:dyDescent="0.25">
      <c r="A1362" s="522">
        <v>95609</v>
      </c>
      <c r="B1362" s="512" t="s">
        <v>3144</v>
      </c>
      <c r="C1362" s="513" t="s">
        <v>6028</v>
      </c>
      <c r="D1362" s="498" t="s">
        <v>169</v>
      </c>
      <c r="E1362" s="499">
        <v>27.91</v>
      </c>
      <c r="F1362" s="500">
        <f t="shared" si="366"/>
        <v>34.56</v>
      </c>
      <c r="G1362" s="527"/>
      <c r="H1362" s="518"/>
      <c r="I1362" s="517">
        <f t="shared" si="361"/>
        <v>0</v>
      </c>
      <c r="J1362" s="517">
        <f t="shared" si="362"/>
        <v>0</v>
      </c>
      <c r="K1362" s="504"/>
      <c r="L1362" s="518">
        <f t="shared" si="363"/>
        <v>0</v>
      </c>
      <c r="M1362" s="518">
        <f t="shared" si="363"/>
        <v>0</v>
      </c>
      <c r="N1362" s="519">
        <f t="shared" si="364"/>
        <v>0</v>
      </c>
      <c r="O1362" s="519">
        <f t="shared" si="365"/>
        <v>0</v>
      </c>
      <c r="P1362" s="506"/>
      <c r="Q1362" s="520"/>
      <c r="R1362" s="412" t="str">
        <f t="shared" si="360"/>
        <v/>
      </c>
      <c r="S1362" s="412" t="str">
        <f t="shared" si="344"/>
        <v/>
      </c>
      <c r="T1362" s="427"/>
      <c r="U1362" s="429"/>
      <c r="W1362" s="6">
        <f>VLOOKUP(A1362,'[3]Cartilha Global'!$A:$A,1,FALSE)</f>
        <v>95609</v>
      </c>
    </row>
    <row r="1363" spans="1:23" ht="12" hidden="1" thickBot="1" x14ac:dyDescent="0.25">
      <c r="A1363" s="522" t="s">
        <v>199</v>
      </c>
      <c r="B1363" s="512"/>
      <c r="C1363" s="513" t="s">
        <v>210</v>
      </c>
      <c r="D1363" s="498">
        <v>0</v>
      </c>
      <c r="E1363" s="525">
        <v>0</v>
      </c>
      <c r="F1363" s="500">
        <f t="shared" ref="F1363:F1424" si="367">IF(E1363=0,0,ROUND(E1363*(1+E$13)*(1-E$14),2))</f>
        <v>0</v>
      </c>
      <c r="G1363" s="549"/>
      <c r="H1363" s="550"/>
      <c r="I1363" s="551"/>
      <c r="J1363" s="552"/>
      <c r="K1363" s="504"/>
      <c r="L1363" s="549"/>
      <c r="M1363" s="550"/>
      <c r="N1363" s="551"/>
      <c r="O1363" s="552"/>
      <c r="P1363" s="506"/>
      <c r="Q1363" s="494" t="str">
        <f>IF(OR(SUM(J1364:J1395)&gt;0,SUM(O1364:O1395)&gt;0),"xx","")</f>
        <v/>
      </c>
      <c r="R1363" s="412" t="str">
        <f t="shared" si="360"/>
        <v/>
      </c>
      <c r="S1363" s="412" t="str">
        <f t="shared" si="344"/>
        <v/>
      </c>
      <c r="T1363" s="427"/>
      <c r="U1363" s="429"/>
      <c r="W1363" s="6" t="str">
        <f>VLOOKUP(A1363,'[3]Cartilha Global'!$A:$A,1,FALSE)</f>
        <v>3.8</v>
      </c>
    </row>
    <row r="1364" spans="1:23" ht="23.25" hidden="1" thickBot="1" x14ac:dyDescent="0.25">
      <c r="A1364" s="522">
        <v>101096</v>
      </c>
      <c r="B1364" s="512" t="s">
        <v>3144</v>
      </c>
      <c r="C1364" s="513" t="s">
        <v>4207</v>
      </c>
      <c r="D1364" s="498" t="s">
        <v>171</v>
      </c>
      <c r="E1364" s="499">
        <v>1177.68</v>
      </c>
      <c r="F1364" s="500">
        <f t="shared" si="367"/>
        <v>1458.44</v>
      </c>
      <c r="G1364" s="527"/>
      <c r="H1364" s="518"/>
      <c r="I1364" s="517">
        <f t="shared" ref="I1364:I1395" si="368">IF(ISBLANK(E1364),0,ROUND(F1364*G1364,2))</f>
        <v>0</v>
      </c>
      <c r="J1364" s="517">
        <f t="shared" ref="J1364:J1395" si="369">IF(ISBLANK(G1364),0,ROUND(G1364*H1364,2))</f>
        <v>0</v>
      </c>
      <c r="K1364" s="504"/>
      <c r="L1364" s="518">
        <f t="shared" ref="L1364:M1395" si="370">G1364</f>
        <v>0</v>
      </c>
      <c r="M1364" s="518">
        <f t="shared" si="370"/>
        <v>0</v>
      </c>
      <c r="N1364" s="519">
        <f t="shared" ref="N1364:N1395" si="371">IF(ISBLANK(E1364),0,ROUND(F1364*L1364,2))</f>
        <v>0</v>
      </c>
      <c r="O1364" s="519">
        <f t="shared" ref="O1364:O1395" si="372">IF(ISBLANK(L1364),0,ROUND(L1364*M1364,2))</f>
        <v>0</v>
      </c>
      <c r="P1364" s="506"/>
      <c r="Q1364" s="520"/>
      <c r="R1364" s="412" t="str">
        <f t="shared" si="360"/>
        <v/>
      </c>
      <c r="S1364" s="412" t="str">
        <f t="shared" si="344"/>
        <v/>
      </c>
      <c r="T1364" s="427"/>
      <c r="U1364" s="429"/>
      <c r="W1364" s="6">
        <f>VLOOKUP(A1364,'[3]Cartilha Global'!$A:$A,1,FALSE)</f>
        <v>101096</v>
      </c>
    </row>
    <row r="1365" spans="1:23" ht="23.25" hidden="1" thickBot="1" x14ac:dyDescent="0.25">
      <c r="A1365" s="522">
        <v>101097</v>
      </c>
      <c r="B1365" s="512" t="s">
        <v>3144</v>
      </c>
      <c r="C1365" s="513" t="s">
        <v>4208</v>
      </c>
      <c r="D1365" s="498" t="s">
        <v>171</v>
      </c>
      <c r="E1365" s="499">
        <v>1114.67</v>
      </c>
      <c r="F1365" s="500">
        <f t="shared" si="367"/>
        <v>1380.41</v>
      </c>
      <c r="G1365" s="527"/>
      <c r="H1365" s="518"/>
      <c r="I1365" s="517">
        <f t="shared" si="368"/>
        <v>0</v>
      </c>
      <c r="J1365" s="517">
        <f t="shared" si="369"/>
        <v>0</v>
      </c>
      <c r="K1365" s="504"/>
      <c r="L1365" s="518">
        <f t="shared" si="370"/>
        <v>0</v>
      </c>
      <c r="M1365" s="518">
        <f t="shared" si="370"/>
        <v>0</v>
      </c>
      <c r="N1365" s="519">
        <f t="shared" si="371"/>
        <v>0</v>
      </c>
      <c r="O1365" s="519">
        <f t="shared" si="372"/>
        <v>0</v>
      </c>
      <c r="P1365" s="506"/>
      <c r="Q1365" s="520"/>
      <c r="R1365" s="412" t="str">
        <f t="shared" si="360"/>
        <v/>
      </c>
      <c r="S1365" s="412" t="str">
        <f t="shared" si="344"/>
        <v/>
      </c>
      <c r="T1365" s="427"/>
      <c r="U1365" s="429"/>
      <c r="W1365" s="6">
        <f>VLOOKUP(A1365,'[3]Cartilha Global'!$A:$A,1,FALSE)</f>
        <v>101097</v>
      </c>
    </row>
    <row r="1366" spans="1:23" ht="23.25" hidden="1" thickBot="1" x14ac:dyDescent="0.25">
      <c r="A1366" s="522">
        <v>101098</v>
      </c>
      <c r="B1366" s="512" t="s">
        <v>3144</v>
      </c>
      <c r="C1366" s="513" t="s">
        <v>4209</v>
      </c>
      <c r="D1366" s="498" t="s">
        <v>171</v>
      </c>
      <c r="E1366" s="499">
        <v>1036.2</v>
      </c>
      <c r="F1366" s="500">
        <f t="shared" si="367"/>
        <v>1283.23</v>
      </c>
      <c r="G1366" s="527"/>
      <c r="H1366" s="518"/>
      <c r="I1366" s="517">
        <f t="shared" si="368"/>
        <v>0</v>
      </c>
      <c r="J1366" s="517">
        <f t="shared" si="369"/>
        <v>0</v>
      </c>
      <c r="K1366" s="504"/>
      <c r="L1366" s="518">
        <f t="shared" si="370"/>
        <v>0</v>
      </c>
      <c r="M1366" s="518">
        <f t="shared" si="370"/>
        <v>0</v>
      </c>
      <c r="N1366" s="519">
        <f t="shared" si="371"/>
        <v>0</v>
      </c>
      <c r="O1366" s="519">
        <f t="shared" si="372"/>
        <v>0</v>
      </c>
      <c r="P1366" s="506"/>
      <c r="Q1366" s="520"/>
      <c r="R1366" s="412" t="str">
        <f t="shared" si="360"/>
        <v/>
      </c>
      <c r="S1366" s="412" t="str">
        <f t="shared" ref="S1366:S1429" si="373">IF(Q1366="X","x",IF(Q1366="xx","x",IF(OR(J1366&gt;0,O1366&gt;0),"x","")))</f>
        <v/>
      </c>
      <c r="T1366" s="427"/>
      <c r="U1366" s="429"/>
      <c r="W1366" s="6">
        <f>VLOOKUP(A1366,'[3]Cartilha Global'!$A:$A,1,FALSE)</f>
        <v>101098</v>
      </c>
    </row>
    <row r="1367" spans="1:23" ht="23.25" hidden="1" thickBot="1" x14ac:dyDescent="0.25">
      <c r="A1367" s="522">
        <v>101099</v>
      </c>
      <c r="B1367" s="512" t="s">
        <v>3144</v>
      </c>
      <c r="C1367" s="513" t="s">
        <v>4210</v>
      </c>
      <c r="D1367" s="498" t="s">
        <v>171</v>
      </c>
      <c r="E1367" s="499">
        <v>946.46</v>
      </c>
      <c r="F1367" s="500">
        <f t="shared" si="367"/>
        <v>1172.0999999999999</v>
      </c>
      <c r="G1367" s="527"/>
      <c r="H1367" s="518"/>
      <c r="I1367" s="517">
        <f t="shared" si="368"/>
        <v>0</v>
      </c>
      <c r="J1367" s="517">
        <f t="shared" si="369"/>
        <v>0</v>
      </c>
      <c r="K1367" s="504"/>
      <c r="L1367" s="518">
        <f t="shared" si="370"/>
        <v>0</v>
      </c>
      <c r="M1367" s="518">
        <f t="shared" si="370"/>
        <v>0</v>
      </c>
      <c r="N1367" s="519">
        <f t="shared" si="371"/>
        <v>0</v>
      </c>
      <c r="O1367" s="519">
        <f t="shared" si="372"/>
        <v>0</v>
      </c>
      <c r="P1367" s="506"/>
      <c r="Q1367" s="520"/>
      <c r="R1367" s="412" t="str">
        <f t="shared" si="360"/>
        <v/>
      </c>
      <c r="S1367" s="412" t="str">
        <f t="shared" si="373"/>
        <v/>
      </c>
      <c r="T1367" s="427"/>
      <c r="U1367" s="429"/>
      <c r="W1367" s="6">
        <f>VLOOKUP(A1367,'[3]Cartilha Global'!$A:$A,1,FALSE)</f>
        <v>101099</v>
      </c>
    </row>
    <row r="1368" spans="1:23" ht="23.25" hidden="1" thickBot="1" x14ac:dyDescent="0.25">
      <c r="A1368" s="522">
        <v>101100</v>
      </c>
      <c r="B1368" s="512" t="s">
        <v>3144</v>
      </c>
      <c r="C1368" s="513" t="s">
        <v>4211</v>
      </c>
      <c r="D1368" s="498" t="s">
        <v>171</v>
      </c>
      <c r="E1368" s="499">
        <v>866.17</v>
      </c>
      <c r="F1368" s="500">
        <f t="shared" si="367"/>
        <v>1072.6600000000001</v>
      </c>
      <c r="G1368" s="527"/>
      <c r="H1368" s="518"/>
      <c r="I1368" s="517">
        <f t="shared" si="368"/>
        <v>0</v>
      </c>
      <c r="J1368" s="517">
        <f t="shared" si="369"/>
        <v>0</v>
      </c>
      <c r="K1368" s="504"/>
      <c r="L1368" s="518">
        <f t="shared" si="370"/>
        <v>0</v>
      </c>
      <c r="M1368" s="518">
        <f t="shared" si="370"/>
        <v>0</v>
      </c>
      <c r="N1368" s="519">
        <f t="shared" si="371"/>
        <v>0</v>
      </c>
      <c r="O1368" s="519">
        <f t="shared" si="372"/>
        <v>0</v>
      </c>
      <c r="P1368" s="506"/>
      <c r="Q1368" s="520"/>
      <c r="R1368" s="412" t="str">
        <f t="shared" si="360"/>
        <v/>
      </c>
      <c r="S1368" s="412" t="str">
        <f t="shared" si="373"/>
        <v/>
      </c>
      <c r="T1368" s="427"/>
      <c r="U1368" s="429"/>
      <c r="W1368" s="6">
        <f>VLOOKUP(A1368,'[3]Cartilha Global'!$A:$A,1,FALSE)</f>
        <v>101100</v>
      </c>
    </row>
    <row r="1369" spans="1:23" ht="23.25" hidden="1" thickBot="1" x14ac:dyDescent="0.25">
      <c r="A1369" s="522">
        <v>101101</v>
      </c>
      <c r="B1369" s="512" t="s">
        <v>3144</v>
      </c>
      <c r="C1369" s="513" t="s">
        <v>4212</v>
      </c>
      <c r="D1369" s="498" t="s">
        <v>171</v>
      </c>
      <c r="E1369" s="499">
        <v>846</v>
      </c>
      <c r="F1369" s="500">
        <f t="shared" si="367"/>
        <v>1047.69</v>
      </c>
      <c r="G1369" s="527"/>
      <c r="H1369" s="518"/>
      <c r="I1369" s="517">
        <f t="shared" si="368"/>
        <v>0</v>
      </c>
      <c r="J1369" s="517">
        <f t="shared" si="369"/>
        <v>0</v>
      </c>
      <c r="K1369" s="504"/>
      <c r="L1369" s="518">
        <f t="shared" si="370"/>
        <v>0</v>
      </c>
      <c r="M1369" s="518">
        <f t="shared" si="370"/>
        <v>0</v>
      </c>
      <c r="N1369" s="519">
        <f t="shared" si="371"/>
        <v>0</v>
      </c>
      <c r="O1369" s="519">
        <f t="shared" si="372"/>
        <v>0</v>
      </c>
      <c r="P1369" s="506"/>
      <c r="Q1369" s="520"/>
      <c r="R1369" s="412" t="str">
        <f t="shared" si="360"/>
        <v/>
      </c>
      <c r="S1369" s="412" t="str">
        <f t="shared" si="373"/>
        <v/>
      </c>
      <c r="T1369" s="427"/>
      <c r="U1369" s="429"/>
      <c r="W1369" s="6">
        <f>VLOOKUP(A1369,'[3]Cartilha Global'!$A:$A,1,FALSE)</f>
        <v>101101</v>
      </c>
    </row>
    <row r="1370" spans="1:23" ht="23.25" hidden="1" thickBot="1" x14ac:dyDescent="0.25">
      <c r="A1370" s="522">
        <v>101102</v>
      </c>
      <c r="B1370" s="512" t="s">
        <v>3144</v>
      </c>
      <c r="C1370" s="513" t="s">
        <v>4213</v>
      </c>
      <c r="D1370" s="498" t="s">
        <v>171</v>
      </c>
      <c r="E1370" s="499">
        <v>826.67</v>
      </c>
      <c r="F1370" s="500">
        <f t="shared" si="367"/>
        <v>1023.75</v>
      </c>
      <c r="G1370" s="527"/>
      <c r="H1370" s="518"/>
      <c r="I1370" s="517">
        <f t="shared" si="368"/>
        <v>0</v>
      </c>
      <c r="J1370" s="517">
        <f t="shared" si="369"/>
        <v>0</v>
      </c>
      <c r="K1370" s="504"/>
      <c r="L1370" s="518">
        <f t="shared" si="370"/>
        <v>0</v>
      </c>
      <c r="M1370" s="518">
        <f t="shared" si="370"/>
        <v>0</v>
      </c>
      <c r="N1370" s="519">
        <f t="shared" si="371"/>
        <v>0</v>
      </c>
      <c r="O1370" s="519">
        <f t="shared" si="372"/>
        <v>0</v>
      </c>
      <c r="P1370" s="506"/>
      <c r="Q1370" s="520"/>
      <c r="R1370" s="412" t="str">
        <f t="shared" si="360"/>
        <v/>
      </c>
      <c r="S1370" s="412" t="str">
        <f t="shared" si="373"/>
        <v/>
      </c>
      <c r="T1370" s="427"/>
      <c r="U1370" s="429"/>
      <c r="W1370" s="6">
        <f>VLOOKUP(A1370,'[3]Cartilha Global'!$A:$A,1,FALSE)</f>
        <v>101102</v>
      </c>
    </row>
    <row r="1371" spans="1:23" ht="23.25" hidden="1" thickBot="1" x14ac:dyDescent="0.25">
      <c r="A1371" s="522">
        <v>101103</v>
      </c>
      <c r="B1371" s="512" t="s">
        <v>3144</v>
      </c>
      <c r="C1371" s="513" t="s">
        <v>4214</v>
      </c>
      <c r="D1371" s="498" t="s">
        <v>171</v>
      </c>
      <c r="E1371" s="499">
        <v>775.35</v>
      </c>
      <c r="F1371" s="500">
        <f t="shared" si="367"/>
        <v>960.19</v>
      </c>
      <c r="G1371" s="527"/>
      <c r="H1371" s="518"/>
      <c r="I1371" s="517">
        <f t="shared" si="368"/>
        <v>0</v>
      </c>
      <c r="J1371" s="517">
        <f t="shared" si="369"/>
        <v>0</v>
      </c>
      <c r="K1371" s="504"/>
      <c r="L1371" s="518">
        <f t="shared" si="370"/>
        <v>0</v>
      </c>
      <c r="M1371" s="518">
        <f t="shared" si="370"/>
        <v>0</v>
      </c>
      <c r="N1371" s="519">
        <f t="shared" si="371"/>
        <v>0</v>
      </c>
      <c r="O1371" s="519">
        <f t="shared" si="372"/>
        <v>0</v>
      </c>
      <c r="P1371" s="506"/>
      <c r="Q1371" s="520"/>
      <c r="R1371" s="412" t="str">
        <f t="shared" si="360"/>
        <v/>
      </c>
      <c r="S1371" s="412" t="str">
        <f t="shared" si="373"/>
        <v/>
      </c>
      <c r="T1371" s="427"/>
      <c r="U1371" s="429"/>
      <c r="W1371" s="6">
        <f>VLOOKUP(A1371,'[3]Cartilha Global'!$A:$A,1,FALSE)</f>
        <v>101103</v>
      </c>
    </row>
    <row r="1372" spans="1:23" ht="34.5" hidden="1" thickBot="1" x14ac:dyDescent="0.25">
      <c r="A1372" s="522">
        <v>101104</v>
      </c>
      <c r="B1372" s="512" t="s">
        <v>3144</v>
      </c>
      <c r="C1372" s="513" t="s">
        <v>4215</v>
      </c>
      <c r="D1372" s="498" t="s">
        <v>171</v>
      </c>
      <c r="E1372" s="499">
        <v>1117.33</v>
      </c>
      <c r="F1372" s="500">
        <f t="shared" si="367"/>
        <v>1383.7</v>
      </c>
      <c r="G1372" s="527"/>
      <c r="H1372" s="518"/>
      <c r="I1372" s="517">
        <f t="shared" si="368"/>
        <v>0</v>
      </c>
      <c r="J1372" s="517">
        <f t="shared" si="369"/>
        <v>0</v>
      </c>
      <c r="K1372" s="504"/>
      <c r="L1372" s="518">
        <f t="shared" si="370"/>
        <v>0</v>
      </c>
      <c r="M1372" s="518">
        <f t="shared" si="370"/>
        <v>0</v>
      </c>
      <c r="N1372" s="519">
        <f t="shared" si="371"/>
        <v>0</v>
      </c>
      <c r="O1372" s="519">
        <f t="shared" si="372"/>
        <v>0</v>
      </c>
      <c r="P1372" s="506"/>
      <c r="Q1372" s="520"/>
      <c r="R1372" s="412" t="str">
        <f t="shared" si="360"/>
        <v/>
      </c>
      <c r="S1372" s="412" t="str">
        <f t="shared" si="373"/>
        <v/>
      </c>
      <c r="T1372" s="427"/>
      <c r="U1372" s="429"/>
      <c r="W1372" s="6">
        <f>VLOOKUP(A1372,'[3]Cartilha Global'!$A:$A,1,FALSE)</f>
        <v>101104</v>
      </c>
    </row>
    <row r="1373" spans="1:23" ht="34.5" hidden="1" thickBot="1" x14ac:dyDescent="0.25">
      <c r="A1373" s="522">
        <v>101105</v>
      </c>
      <c r="B1373" s="512" t="s">
        <v>3144</v>
      </c>
      <c r="C1373" s="513" t="s">
        <v>4216</v>
      </c>
      <c r="D1373" s="498" t="s">
        <v>171</v>
      </c>
      <c r="E1373" s="499">
        <v>1055.52</v>
      </c>
      <c r="F1373" s="500">
        <f t="shared" si="367"/>
        <v>1307.1600000000001</v>
      </c>
      <c r="G1373" s="527"/>
      <c r="H1373" s="518"/>
      <c r="I1373" s="517">
        <f t="shared" si="368"/>
        <v>0</v>
      </c>
      <c r="J1373" s="517">
        <f t="shared" si="369"/>
        <v>0</v>
      </c>
      <c r="K1373" s="504"/>
      <c r="L1373" s="518">
        <f t="shared" si="370"/>
        <v>0</v>
      </c>
      <c r="M1373" s="518">
        <f t="shared" si="370"/>
        <v>0</v>
      </c>
      <c r="N1373" s="519">
        <f t="shared" si="371"/>
        <v>0</v>
      </c>
      <c r="O1373" s="519">
        <f t="shared" si="372"/>
        <v>0</v>
      </c>
      <c r="P1373" s="506"/>
      <c r="Q1373" s="520"/>
      <c r="R1373" s="412" t="str">
        <f t="shared" si="360"/>
        <v/>
      </c>
      <c r="S1373" s="412" t="str">
        <f t="shared" si="373"/>
        <v/>
      </c>
      <c r="T1373" s="427"/>
      <c r="U1373" s="429"/>
      <c r="W1373" s="6">
        <f>VLOOKUP(A1373,'[3]Cartilha Global'!$A:$A,1,FALSE)</f>
        <v>101105</v>
      </c>
    </row>
    <row r="1374" spans="1:23" ht="34.5" hidden="1" thickBot="1" x14ac:dyDescent="0.25">
      <c r="A1374" s="522">
        <v>101106</v>
      </c>
      <c r="B1374" s="512" t="s">
        <v>3144</v>
      </c>
      <c r="C1374" s="513" t="s">
        <v>4217</v>
      </c>
      <c r="D1374" s="498" t="s">
        <v>171</v>
      </c>
      <c r="E1374" s="499">
        <v>979.27</v>
      </c>
      <c r="F1374" s="500">
        <f t="shared" si="367"/>
        <v>1212.73</v>
      </c>
      <c r="G1374" s="527"/>
      <c r="H1374" s="518"/>
      <c r="I1374" s="517">
        <f t="shared" si="368"/>
        <v>0</v>
      </c>
      <c r="J1374" s="517">
        <f t="shared" si="369"/>
        <v>0</v>
      </c>
      <c r="K1374" s="504"/>
      <c r="L1374" s="518">
        <f t="shared" si="370"/>
        <v>0</v>
      </c>
      <c r="M1374" s="518">
        <f t="shared" si="370"/>
        <v>0</v>
      </c>
      <c r="N1374" s="519">
        <f t="shared" si="371"/>
        <v>0</v>
      </c>
      <c r="O1374" s="519">
        <f t="shared" si="372"/>
        <v>0</v>
      </c>
      <c r="P1374" s="506"/>
      <c r="Q1374" s="520"/>
      <c r="R1374" s="412" t="str">
        <f t="shared" si="360"/>
        <v/>
      </c>
      <c r="S1374" s="412" t="str">
        <f t="shared" si="373"/>
        <v/>
      </c>
      <c r="T1374" s="427"/>
      <c r="U1374" s="429"/>
      <c r="W1374" s="6">
        <f>VLOOKUP(A1374,'[3]Cartilha Global'!$A:$A,1,FALSE)</f>
        <v>101106</v>
      </c>
    </row>
    <row r="1375" spans="1:23" ht="34.5" hidden="1" thickBot="1" x14ac:dyDescent="0.25">
      <c r="A1375" s="522">
        <v>101107</v>
      </c>
      <c r="B1375" s="512" t="s">
        <v>3144</v>
      </c>
      <c r="C1375" s="513" t="s">
        <v>4218</v>
      </c>
      <c r="D1375" s="498" t="s">
        <v>171</v>
      </c>
      <c r="E1375" s="499">
        <v>891.94</v>
      </c>
      <c r="F1375" s="500">
        <f t="shared" si="367"/>
        <v>1104.58</v>
      </c>
      <c r="G1375" s="527"/>
      <c r="H1375" s="518"/>
      <c r="I1375" s="517">
        <f t="shared" si="368"/>
        <v>0</v>
      </c>
      <c r="J1375" s="517">
        <f t="shared" si="369"/>
        <v>0</v>
      </c>
      <c r="K1375" s="504"/>
      <c r="L1375" s="518">
        <f t="shared" si="370"/>
        <v>0</v>
      </c>
      <c r="M1375" s="518">
        <f t="shared" si="370"/>
        <v>0</v>
      </c>
      <c r="N1375" s="519">
        <f t="shared" si="371"/>
        <v>0</v>
      </c>
      <c r="O1375" s="519">
        <f t="shared" si="372"/>
        <v>0</v>
      </c>
      <c r="P1375" s="506"/>
      <c r="Q1375" s="520"/>
      <c r="R1375" s="412" t="str">
        <f t="shared" si="360"/>
        <v/>
      </c>
      <c r="S1375" s="412" t="str">
        <f t="shared" si="373"/>
        <v/>
      </c>
      <c r="T1375" s="427"/>
      <c r="U1375" s="429"/>
      <c r="W1375" s="6">
        <f>VLOOKUP(A1375,'[3]Cartilha Global'!$A:$A,1,FALSE)</f>
        <v>101107</v>
      </c>
    </row>
    <row r="1376" spans="1:23" ht="34.5" hidden="1" thickBot="1" x14ac:dyDescent="0.25">
      <c r="A1376" s="522">
        <v>101108</v>
      </c>
      <c r="B1376" s="512" t="s">
        <v>3144</v>
      </c>
      <c r="C1376" s="513" t="s">
        <v>4219</v>
      </c>
      <c r="D1376" s="498" t="s">
        <v>171</v>
      </c>
      <c r="E1376" s="499">
        <v>800.19</v>
      </c>
      <c r="F1376" s="500">
        <f t="shared" si="367"/>
        <v>990.96</v>
      </c>
      <c r="G1376" s="527"/>
      <c r="H1376" s="518"/>
      <c r="I1376" s="517">
        <f t="shared" si="368"/>
        <v>0</v>
      </c>
      <c r="J1376" s="517">
        <f t="shared" si="369"/>
        <v>0</v>
      </c>
      <c r="K1376" s="504"/>
      <c r="L1376" s="518">
        <f t="shared" si="370"/>
        <v>0</v>
      </c>
      <c r="M1376" s="518">
        <f t="shared" si="370"/>
        <v>0</v>
      </c>
      <c r="N1376" s="519">
        <f t="shared" si="371"/>
        <v>0</v>
      </c>
      <c r="O1376" s="519">
        <f t="shared" si="372"/>
        <v>0</v>
      </c>
      <c r="P1376" s="506"/>
      <c r="Q1376" s="520"/>
      <c r="R1376" s="412" t="str">
        <f t="shared" si="360"/>
        <v/>
      </c>
      <c r="S1376" s="412" t="str">
        <f t="shared" si="373"/>
        <v/>
      </c>
      <c r="T1376" s="427"/>
      <c r="U1376" s="429"/>
      <c r="W1376" s="6">
        <f>VLOOKUP(A1376,'[3]Cartilha Global'!$A:$A,1,FALSE)</f>
        <v>101108</v>
      </c>
    </row>
    <row r="1377" spans="1:23" ht="34.5" hidden="1" thickBot="1" x14ac:dyDescent="0.25">
      <c r="A1377" s="522">
        <v>101109</v>
      </c>
      <c r="B1377" s="512" t="s">
        <v>3144</v>
      </c>
      <c r="C1377" s="513" t="s">
        <v>4220</v>
      </c>
      <c r="D1377" s="498" t="s">
        <v>171</v>
      </c>
      <c r="E1377" s="499">
        <v>781.53</v>
      </c>
      <c r="F1377" s="500">
        <f t="shared" si="367"/>
        <v>967.85</v>
      </c>
      <c r="G1377" s="527"/>
      <c r="H1377" s="518"/>
      <c r="I1377" s="517">
        <f t="shared" si="368"/>
        <v>0</v>
      </c>
      <c r="J1377" s="517">
        <f t="shared" si="369"/>
        <v>0</v>
      </c>
      <c r="K1377" s="504"/>
      <c r="L1377" s="518">
        <f t="shared" si="370"/>
        <v>0</v>
      </c>
      <c r="M1377" s="518">
        <f t="shared" si="370"/>
        <v>0</v>
      </c>
      <c r="N1377" s="519">
        <f t="shared" si="371"/>
        <v>0</v>
      </c>
      <c r="O1377" s="519">
        <f t="shared" si="372"/>
        <v>0</v>
      </c>
      <c r="P1377" s="506"/>
      <c r="Q1377" s="520"/>
      <c r="R1377" s="412" t="str">
        <f t="shared" si="360"/>
        <v/>
      </c>
      <c r="S1377" s="412" t="str">
        <f t="shared" si="373"/>
        <v/>
      </c>
      <c r="T1377" s="427"/>
      <c r="U1377" s="429"/>
      <c r="W1377" s="6">
        <f>VLOOKUP(A1377,'[3]Cartilha Global'!$A:$A,1,FALSE)</f>
        <v>101109</v>
      </c>
    </row>
    <row r="1378" spans="1:23" ht="34.5" hidden="1" thickBot="1" x14ac:dyDescent="0.25">
      <c r="A1378" s="522">
        <v>101110</v>
      </c>
      <c r="B1378" s="512" t="s">
        <v>3144</v>
      </c>
      <c r="C1378" s="513" t="s">
        <v>4221</v>
      </c>
      <c r="D1378" s="498" t="s">
        <v>171</v>
      </c>
      <c r="E1378" s="499">
        <v>765.05</v>
      </c>
      <c r="F1378" s="500">
        <f t="shared" si="367"/>
        <v>947.44</v>
      </c>
      <c r="G1378" s="527"/>
      <c r="H1378" s="518"/>
      <c r="I1378" s="517">
        <f t="shared" si="368"/>
        <v>0</v>
      </c>
      <c r="J1378" s="517">
        <f t="shared" si="369"/>
        <v>0</v>
      </c>
      <c r="K1378" s="504"/>
      <c r="L1378" s="518">
        <f t="shared" si="370"/>
        <v>0</v>
      </c>
      <c r="M1378" s="518">
        <f t="shared" si="370"/>
        <v>0</v>
      </c>
      <c r="N1378" s="519">
        <f t="shared" si="371"/>
        <v>0</v>
      </c>
      <c r="O1378" s="519">
        <f t="shared" si="372"/>
        <v>0</v>
      </c>
      <c r="P1378" s="506"/>
      <c r="Q1378" s="520"/>
      <c r="R1378" s="412" t="str">
        <f t="shared" si="360"/>
        <v/>
      </c>
      <c r="S1378" s="412" t="str">
        <f t="shared" si="373"/>
        <v/>
      </c>
      <c r="T1378" s="427"/>
      <c r="U1378" s="429"/>
      <c r="W1378" s="6">
        <f>VLOOKUP(A1378,'[3]Cartilha Global'!$A:$A,1,FALSE)</f>
        <v>101110</v>
      </c>
    </row>
    <row r="1379" spans="1:23" ht="34.5" hidden="1" thickBot="1" x14ac:dyDescent="0.25">
      <c r="A1379" s="522">
        <v>101111</v>
      </c>
      <c r="B1379" s="512" t="s">
        <v>3144</v>
      </c>
      <c r="C1379" s="513" t="s">
        <v>4222</v>
      </c>
      <c r="D1379" s="498" t="s">
        <v>171</v>
      </c>
      <c r="E1379" s="499">
        <v>716.79</v>
      </c>
      <c r="F1379" s="500">
        <f t="shared" si="367"/>
        <v>887.67</v>
      </c>
      <c r="G1379" s="527"/>
      <c r="H1379" s="518"/>
      <c r="I1379" s="517">
        <f t="shared" si="368"/>
        <v>0</v>
      </c>
      <c r="J1379" s="517">
        <f t="shared" si="369"/>
        <v>0</v>
      </c>
      <c r="K1379" s="504"/>
      <c r="L1379" s="518">
        <f t="shared" si="370"/>
        <v>0</v>
      </c>
      <c r="M1379" s="518">
        <f t="shared" si="370"/>
        <v>0</v>
      </c>
      <c r="N1379" s="519">
        <f t="shared" si="371"/>
        <v>0</v>
      </c>
      <c r="O1379" s="519">
        <f t="shared" si="372"/>
        <v>0</v>
      </c>
      <c r="P1379" s="506"/>
      <c r="Q1379" s="520"/>
      <c r="R1379" s="412" t="str">
        <f t="shared" si="360"/>
        <v/>
      </c>
      <c r="S1379" s="412" t="str">
        <f t="shared" si="373"/>
        <v/>
      </c>
      <c r="T1379" s="427"/>
      <c r="U1379" s="429"/>
      <c r="W1379" s="6">
        <f>VLOOKUP(A1379,'[3]Cartilha Global'!$A:$A,1,FALSE)</f>
        <v>101111</v>
      </c>
    </row>
    <row r="1380" spans="1:23" ht="23.25" hidden="1" thickBot="1" x14ac:dyDescent="0.25">
      <c r="A1380" s="522">
        <v>101112</v>
      </c>
      <c r="B1380" s="512" t="s">
        <v>3144</v>
      </c>
      <c r="C1380" s="513" t="s">
        <v>4223</v>
      </c>
      <c r="D1380" s="498" t="s">
        <v>171</v>
      </c>
      <c r="E1380" s="499">
        <v>809.69</v>
      </c>
      <c r="F1380" s="500">
        <f t="shared" si="367"/>
        <v>1002.72</v>
      </c>
      <c r="G1380" s="527"/>
      <c r="H1380" s="518"/>
      <c r="I1380" s="517">
        <f t="shared" si="368"/>
        <v>0</v>
      </c>
      <c r="J1380" s="517">
        <f t="shared" si="369"/>
        <v>0</v>
      </c>
      <c r="K1380" s="504"/>
      <c r="L1380" s="518">
        <f t="shared" si="370"/>
        <v>0</v>
      </c>
      <c r="M1380" s="518">
        <f t="shared" si="370"/>
        <v>0</v>
      </c>
      <c r="N1380" s="519">
        <f t="shared" si="371"/>
        <v>0</v>
      </c>
      <c r="O1380" s="519">
        <f t="shared" si="372"/>
        <v>0</v>
      </c>
      <c r="P1380" s="506"/>
      <c r="Q1380" s="520"/>
      <c r="R1380" s="412" t="str">
        <f t="shared" si="360"/>
        <v/>
      </c>
      <c r="S1380" s="412" t="str">
        <f t="shared" si="373"/>
        <v/>
      </c>
      <c r="T1380" s="427"/>
      <c r="U1380" s="429"/>
      <c r="W1380" s="6">
        <f>VLOOKUP(A1380,'[3]Cartilha Global'!$A:$A,1,FALSE)</f>
        <v>101112</v>
      </c>
    </row>
    <row r="1381" spans="1:23" ht="23.25" hidden="1" thickBot="1" x14ac:dyDescent="0.25">
      <c r="A1381" s="522">
        <v>101113</v>
      </c>
      <c r="B1381" s="512" t="s">
        <v>3144</v>
      </c>
      <c r="C1381" s="513" t="s">
        <v>4224</v>
      </c>
      <c r="D1381" s="498" t="s">
        <v>171</v>
      </c>
      <c r="E1381" s="499">
        <v>753.02</v>
      </c>
      <c r="F1381" s="500">
        <f t="shared" si="367"/>
        <v>932.54</v>
      </c>
      <c r="G1381" s="527"/>
      <c r="H1381" s="518"/>
      <c r="I1381" s="517">
        <f t="shared" si="368"/>
        <v>0</v>
      </c>
      <c r="J1381" s="517">
        <f t="shared" si="369"/>
        <v>0</v>
      </c>
      <c r="K1381" s="504"/>
      <c r="L1381" s="518">
        <f t="shared" si="370"/>
        <v>0</v>
      </c>
      <c r="M1381" s="518">
        <f t="shared" si="370"/>
        <v>0</v>
      </c>
      <c r="N1381" s="519">
        <f t="shared" si="371"/>
        <v>0</v>
      </c>
      <c r="O1381" s="519">
        <f t="shared" si="372"/>
        <v>0</v>
      </c>
      <c r="P1381" s="506"/>
      <c r="Q1381" s="520"/>
      <c r="R1381" s="412" t="str">
        <f t="shared" si="360"/>
        <v/>
      </c>
      <c r="S1381" s="412" t="str">
        <f t="shared" si="373"/>
        <v/>
      </c>
      <c r="T1381" s="427"/>
      <c r="U1381" s="429"/>
      <c r="W1381" s="6">
        <f>VLOOKUP(A1381,'[3]Cartilha Global'!$A:$A,1,FALSE)</f>
        <v>101113</v>
      </c>
    </row>
    <row r="1382" spans="1:23" ht="23.25" hidden="1" thickBot="1" x14ac:dyDescent="0.25">
      <c r="A1382" s="522">
        <v>100889</v>
      </c>
      <c r="B1382" s="512" t="s">
        <v>3144</v>
      </c>
      <c r="C1382" s="513" t="s">
        <v>4225</v>
      </c>
      <c r="D1382" s="498" t="s">
        <v>6935</v>
      </c>
      <c r="E1382" s="499">
        <v>19.22</v>
      </c>
      <c r="F1382" s="500">
        <f t="shared" si="367"/>
        <v>23.8</v>
      </c>
      <c r="G1382" s="527"/>
      <c r="H1382" s="518"/>
      <c r="I1382" s="517">
        <f t="shared" si="368"/>
        <v>0</v>
      </c>
      <c r="J1382" s="517">
        <f t="shared" si="369"/>
        <v>0</v>
      </c>
      <c r="K1382" s="504"/>
      <c r="L1382" s="518">
        <f t="shared" si="370"/>
        <v>0</v>
      </c>
      <c r="M1382" s="518">
        <f t="shared" si="370"/>
        <v>0</v>
      </c>
      <c r="N1382" s="519">
        <f t="shared" si="371"/>
        <v>0</v>
      </c>
      <c r="O1382" s="519">
        <f t="shared" si="372"/>
        <v>0</v>
      </c>
      <c r="P1382" s="506"/>
      <c r="Q1382" s="520"/>
      <c r="R1382" s="412" t="str">
        <f t="shared" si="360"/>
        <v/>
      </c>
      <c r="S1382" s="412" t="str">
        <f t="shared" si="373"/>
        <v/>
      </c>
      <c r="T1382" s="427"/>
      <c r="U1382" s="429"/>
      <c r="W1382" s="6">
        <f>VLOOKUP(A1382,'[3]Cartilha Global'!$A:$A,1,FALSE)</f>
        <v>100889</v>
      </c>
    </row>
    <row r="1383" spans="1:23" ht="23.25" hidden="1" thickBot="1" x14ac:dyDescent="0.25">
      <c r="A1383" s="522">
        <v>100890</v>
      </c>
      <c r="B1383" s="512" t="s">
        <v>3144</v>
      </c>
      <c r="C1383" s="513" t="s">
        <v>4226</v>
      </c>
      <c r="D1383" s="498" t="s">
        <v>6935</v>
      </c>
      <c r="E1383" s="499">
        <v>19.04</v>
      </c>
      <c r="F1383" s="500">
        <f t="shared" si="367"/>
        <v>23.58</v>
      </c>
      <c r="G1383" s="527"/>
      <c r="H1383" s="518"/>
      <c r="I1383" s="517">
        <f t="shared" si="368"/>
        <v>0</v>
      </c>
      <c r="J1383" s="517">
        <f t="shared" si="369"/>
        <v>0</v>
      </c>
      <c r="K1383" s="504"/>
      <c r="L1383" s="518">
        <f t="shared" si="370"/>
        <v>0</v>
      </c>
      <c r="M1383" s="518">
        <f t="shared" si="370"/>
        <v>0</v>
      </c>
      <c r="N1383" s="519">
        <f t="shared" si="371"/>
        <v>0</v>
      </c>
      <c r="O1383" s="519">
        <f t="shared" si="372"/>
        <v>0</v>
      </c>
      <c r="P1383" s="506"/>
      <c r="Q1383" s="520"/>
      <c r="R1383" s="412" t="str">
        <f t="shared" si="360"/>
        <v/>
      </c>
      <c r="S1383" s="412" t="str">
        <f t="shared" si="373"/>
        <v/>
      </c>
      <c r="T1383" s="427"/>
      <c r="U1383" s="429"/>
      <c r="W1383" s="6">
        <f>VLOOKUP(A1383,'[3]Cartilha Global'!$A:$A,1,FALSE)</f>
        <v>100890</v>
      </c>
    </row>
    <row r="1384" spans="1:23" ht="23.25" hidden="1" thickBot="1" x14ac:dyDescent="0.25">
      <c r="A1384" s="522">
        <v>100892</v>
      </c>
      <c r="B1384" s="512" t="s">
        <v>3144</v>
      </c>
      <c r="C1384" s="513" t="s">
        <v>4227</v>
      </c>
      <c r="D1384" s="498" t="s">
        <v>6935</v>
      </c>
      <c r="E1384" s="499">
        <v>18.14</v>
      </c>
      <c r="F1384" s="500">
        <f t="shared" si="367"/>
        <v>22.46</v>
      </c>
      <c r="G1384" s="527"/>
      <c r="H1384" s="518"/>
      <c r="I1384" s="517">
        <f t="shared" si="368"/>
        <v>0</v>
      </c>
      <c r="J1384" s="517">
        <f t="shared" si="369"/>
        <v>0</v>
      </c>
      <c r="K1384" s="504"/>
      <c r="L1384" s="518">
        <f t="shared" si="370"/>
        <v>0</v>
      </c>
      <c r="M1384" s="518">
        <f t="shared" si="370"/>
        <v>0</v>
      </c>
      <c r="N1384" s="519">
        <f t="shared" si="371"/>
        <v>0</v>
      </c>
      <c r="O1384" s="519">
        <f t="shared" si="372"/>
        <v>0</v>
      </c>
      <c r="P1384" s="506"/>
      <c r="Q1384" s="520"/>
      <c r="R1384" s="412" t="str">
        <f t="shared" si="360"/>
        <v/>
      </c>
      <c r="S1384" s="412" t="str">
        <f t="shared" si="373"/>
        <v/>
      </c>
      <c r="T1384" s="427"/>
      <c r="U1384" s="429"/>
      <c r="W1384" s="6">
        <f>VLOOKUP(A1384,'[3]Cartilha Global'!$A:$A,1,FALSE)</f>
        <v>100892</v>
      </c>
    </row>
    <row r="1385" spans="1:23" ht="23.25" hidden="1" thickBot="1" x14ac:dyDescent="0.25">
      <c r="A1385" s="522">
        <v>100893</v>
      </c>
      <c r="B1385" s="512" t="s">
        <v>3144</v>
      </c>
      <c r="C1385" s="513" t="s">
        <v>4228</v>
      </c>
      <c r="D1385" s="498" t="s">
        <v>6935</v>
      </c>
      <c r="E1385" s="499">
        <v>17.96</v>
      </c>
      <c r="F1385" s="500">
        <f t="shared" si="367"/>
        <v>22.24</v>
      </c>
      <c r="G1385" s="527"/>
      <c r="H1385" s="518"/>
      <c r="I1385" s="517">
        <f t="shared" si="368"/>
        <v>0</v>
      </c>
      <c r="J1385" s="517">
        <f t="shared" si="369"/>
        <v>0</v>
      </c>
      <c r="K1385" s="504"/>
      <c r="L1385" s="518">
        <f t="shared" si="370"/>
        <v>0</v>
      </c>
      <c r="M1385" s="518">
        <f t="shared" si="370"/>
        <v>0</v>
      </c>
      <c r="N1385" s="519">
        <f t="shared" si="371"/>
        <v>0</v>
      </c>
      <c r="O1385" s="519">
        <f t="shared" si="372"/>
        <v>0</v>
      </c>
      <c r="P1385" s="506"/>
      <c r="Q1385" s="520"/>
      <c r="R1385" s="412" t="str">
        <f t="shared" si="360"/>
        <v/>
      </c>
      <c r="S1385" s="412" t="str">
        <f t="shared" si="373"/>
        <v/>
      </c>
      <c r="T1385" s="427"/>
      <c r="U1385" s="429"/>
      <c r="W1385" s="6">
        <f>VLOOKUP(A1385,'[3]Cartilha Global'!$A:$A,1,FALSE)</f>
        <v>100893</v>
      </c>
    </row>
    <row r="1386" spans="1:23" ht="23.25" hidden="1" thickBot="1" x14ac:dyDescent="0.25">
      <c r="A1386" s="522">
        <v>100894</v>
      </c>
      <c r="B1386" s="512" t="s">
        <v>3144</v>
      </c>
      <c r="C1386" s="513" t="s">
        <v>4229</v>
      </c>
      <c r="D1386" s="498" t="s">
        <v>6935</v>
      </c>
      <c r="E1386" s="499">
        <v>17.850000000000001</v>
      </c>
      <c r="F1386" s="500">
        <f t="shared" si="367"/>
        <v>22.11</v>
      </c>
      <c r="G1386" s="527"/>
      <c r="H1386" s="518"/>
      <c r="I1386" s="517">
        <f t="shared" si="368"/>
        <v>0</v>
      </c>
      <c r="J1386" s="517">
        <f t="shared" si="369"/>
        <v>0</v>
      </c>
      <c r="K1386" s="504"/>
      <c r="L1386" s="518">
        <f t="shared" si="370"/>
        <v>0</v>
      </c>
      <c r="M1386" s="518">
        <f t="shared" si="370"/>
        <v>0</v>
      </c>
      <c r="N1386" s="519">
        <f t="shared" si="371"/>
        <v>0</v>
      </c>
      <c r="O1386" s="519">
        <f t="shared" si="372"/>
        <v>0</v>
      </c>
      <c r="P1386" s="506"/>
      <c r="Q1386" s="520"/>
      <c r="R1386" s="412" t="str">
        <f t="shared" si="360"/>
        <v/>
      </c>
      <c r="S1386" s="412" t="str">
        <f t="shared" si="373"/>
        <v/>
      </c>
      <c r="T1386" s="427"/>
      <c r="U1386" s="429"/>
      <c r="W1386" s="6">
        <f>VLOOKUP(A1386,'[3]Cartilha Global'!$A:$A,1,FALSE)</f>
        <v>100894</v>
      </c>
    </row>
    <row r="1387" spans="1:23" ht="34.5" hidden="1" thickBot="1" x14ac:dyDescent="0.25">
      <c r="A1387" s="522">
        <v>100896</v>
      </c>
      <c r="B1387" s="512" t="s">
        <v>3144</v>
      </c>
      <c r="C1387" s="513" t="s">
        <v>4230</v>
      </c>
      <c r="D1387" s="498" t="s">
        <v>6927</v>
      </c>
      <c r="E1387" s="499">
        <v>54.99</v>
      </c>
      <c r="F1387" s="500">
        <f t="shared" si="367"/>
        <v>68.099999999999994</v>
      </c>
      <c r="G1387" s="527"/>
      <c r="H1387" s="518"/>
      <c r="I1387" s="517">
        <f t="shared" si="368"/>
        <v>0</v>
      </c>
      <c r="J1387" s="517">
        <f t="shared" si="369"/>
        <v>0</v>
      </c>
      <c r="K1387" s="504"/>
      <c r="L1387" s="518">
        <f t="shared" si="370"/>
        <v>0</v>
      </c>
      <c r="M1387" s="518">
        <f t="shared" si="370"/>
        <v>0</v>
      </c>
      <c r="N1387" s="519">
        <f t="shared" si="371"/>
        <v>0</v>
      </c>
      <c r="O1387" s="519">
        <f t="shared" si="372"/>
        <v>0</v>
      </c>
      <c r="P1387" s="506"/>
      <c r="Q1387" s="520"/>
      <c r="R1387" s="412" t="str">
        <f t="shared" si="360"/>
        <v/>
      </c>
      <c r="S1387" s="412" t="str">
        <f t="shared" si="373"/>
        <v/>
      </c>
      <c r="T1387" s="427"/>
      <c r="U1387" s="429"/>
      <c r="W1387" s="6">
        <f>VLOOKUP(A1387,'[3]Cartilha Global'!$A:$A,1,FALSE)</f>
        <v>100896</v>
      </c>
    </row>
    <row r="1388" spans="1:23" ht="34.5" hidden="1" thickBot="1" x14ac:dyDescent="0.25">
      <c r="A1388" s="522">
        <v>100897</v>
      </c>
      <c r="B1388" s="512" t="s">
        <v>3144</v>
      </c>
      <c r="C1388" s="513" t="s">
        <v>4231</v>
      </c>
      <c r="D1388" s="498" t="s">
        <v>6927</v>
      </c>
      <c r="E1388" s="499">
        <v>102.37</v>
      </c>
      <c r="F1388" s="500">
        <f t="shared" si="367"/>
        <v>126.78</v>
      </c>
      <c r="G1388" s="527"/>
      <c r="H1388" s="518"/>
      <c r="I1388" s="517">
        <f t="shared" si="368"/>
        <v>0</v>
      </c>
      <c r="J1388" s="517">
        <f t="shared" si="369"/>
        <v>0</v>
      </c>
      <c r="K1388" s="504"/>
      <c r="L1388" s="518">
        <f t="shared" si="370"/>
        <v>0</v>
      </c>
      <c r="M1388" s="518">
        <f t="shared" si="370"/>
        <v>0</v>
      </c>
      <c r="N1388" s="519">
        <f t="shared" si="371"/>
        <v>0</v>
      </c>
      <c r="O1388" s="519">
        <f t="shared" si="372"/>
        <v>0</v>
      </c>
      <c r="P1388" s="506"/>
      <c r="Q1388" s="520"/>
      <c r="R1388" s="412" t="str">
        <f t="shared" si="360"/>
        <v/>
      </c>
      <c r="S1388" s="412" t="str">
        <f t="shared" si="373"/>
        <v/>
      </c>
      <c r="T1388" s="427"/>
      <c r="U1388" s="429"/>
      <c r="W1388" s="6">
        <f>VLOOKUP(A1388,'[3]Cartilha Global'!$A:$A,1,FALSE)</f>
        <v>100897</v>
      </c>
    </row>
    <row r="1389" spans="1:23" ht="34.5" hidden="1" thickBot="1" x14ac:dyDescent="0.25">
      <c r="A1389" s="522">
        <v>100898</v>
      </c>
      <c r="B1389" s="512" t="s">
        <v>3144</v>
      </c>
      <c r="C1389" s="513" t="s">
        <v>4232</v>
      </c>
      <c r="D1389" s="498" t="s">
        <v>6927</v>
      </c>
      <c r="E1389" s="499">
        <v>191.12</v>
      </c>
      <c r="F1389" s="500">
        <f t="shared" si="367"/>
        <v>236.68</v>
      </c>
      <c r="G1389" s="527"/>
      <c r="H1389" s="518"/>
      <c r="I1389" s="517">
        <f t="shared" si="368"/>
        <v>0</v>
      </c>
      <c r="J1389" s="517">
        <f t="shared" si="369"/>
        <v>0</v>
      </c>
      <c r="K1389" s="504"/>
      <c r="L1389" s="518">
        <f t="shared" si="370"/>
        <v>0</v>
      </c>
      <c r="M1389" s="518">
        <f t="shared" si="370"/>
        <v>0</v>
      </c>
      <c r="N1389" s="519">
        <f t="shared" si="371"/>
        <v>0</v>
      </c>
      <c r="O1389" s="519">
        <f t="shared" si="372"/>
        <v>0</v>
      </c>
      <c r="P1389" s="506"/>
      <c r="Q1389" s="520"/>
      <c r="R1389" s="412" t="str">
        <f t="shared" si="360"/>
        <v/>
      </c>
      <c r="S1389" s="412" t="str">
        <f t="shared" si="373"/>
        <v/>
      </c>
      <c r="T1389" s="427"/>
      <c r="U1389" s="429"/>
      <c r="W1389" s="6">
        <f>VLOOKUP(A1389,'[3]Cartilha Global'!$A:$A,1,FALSE)</f>
        <v>100898</v>
      </c>
    </row>
    <row r="1390" spans="1:23" ht="23.25" hidden="1" thickBot="1" x14ac:dyDescent="0.25">
      <c r="A1390" s="522">
        <v>100899</v>
      </c>
      <c r="B1390" s="512" t="s">
        <v>3144</v>
      </c>
      <c r="C1390" s="513" t="s">
        <v>4233</v>
      </c>
      <c r="D1390" s="498" t="s">
        <v>6927</v>
      </c>
      <c r="E1390" s="499">
        <v>80.25</v>
      </c>
      <c r="F1390" s="500">
        <f t="shared" si="367"/>
        <v>99.38</v>
      </c>
      <c r="G1390" s="527"/>
      <c r="H1390" s="518"/>
      <c r="I1390" s="517">
        <f t="shared" si="368"/>
        <v>0</v>
      </c>
      <c r="J1390" s="517">
        <f t="shared" si="369"/>
        <v>0</v>
      </c>
      <c r="K1390" s="504"/>
      <c r="L1390" s="518">
        <f t="shared" si="370"/>
        <v>0</v>
      </c>
      <c r="M1390" s="518">
        <f t="shared" si="370"/>
        <v>0</v>
      </c>
      <c r="N1390" s="519">
        <f t="shared" si="371"/>
        <v>0</v>
      </c>
      <c r="O1390" s="519">
        <f t="shared" si="372"/>
        <v>0</v>
      </c>
      <c r="P1390" s="506"/>
      <c r="Q1390" s="520"/>
      <c r="R1390" s="412" t="str">
        <f t="shared" si="360"/>
        <v/>
      </c>
      <c r="S1390" s="412" t="str">
        <f t="shared" si="373"/>
        <v/>
      </c>
      <c r="T1390" s="427"/>
      <c r="U1390" s="429"/>
      <c r="W1390" s="6">
        <f>VLOOKUP(A1390,'[3]Cartilha Global'!$A:$A,1,FALSE)</f>
        <v>100899</v>
      </c>
    </row>
    <row r="1391" spans="1:23" ht="34.5" hidden="1" thickBot="1" x14ac:dyDescent="0.25">
      <c r="A1391" s="522">
        <v>100900</v>
      </c>
      <c r="B1391" s="512" t="s">
        <v>3144</v>
      </c>
      <c r="C1391" s="513" t="s">
        <v>4234</v>
      </c>
      <c r="D1391" s="498" t="s">
        <v>6927</v>
      </c>
      <c r="E1391" s="499">
        <v>218.11</v>
      </c>
      <c r="F1391" s="500">
        <f t="shared" si="367"/>
        <v>270.11</v>
      </c>
      <c r="G1391" s="527"/>
      <c r="H1391" s="518"/>
      <c r="I1391" s="517">
        <f t="shared" si="368"/>
        <v>0</v>
      </c>
      <c r="J1391" s="517">
        <f t="shared" si="369"/>
        <v>0</v>
      </c>
      <c r="K1391" s="504"/>
      <c r="L1391" s="518">
        <f t="shared" si="370"/>
        <v>0</v>
      </c>
      <c r="M1391" s="518">
        <f t="shared" si="370"/>
        <v>0</v>
      </c>
      <c r="N1391" s="519">
        <f t="shared" si="371"/>
        <v>0</v>
      </c>
      <c r="O1391" s="519">
        <f t="shared" si="372"/>
        <v>0</v>
      </c>
      <c r="P1391" s="506"/>
      <c r="Q1391" s="520"/>
      <c r="R1391" s="412" t="str">
        <f t="shared" si="360"/>
        <v/>
      </c>
      <c r="S1391" s="412" t="str">
        <f t="shared" si="373"/>
        <v/>
      </c>
      <c r="T1391" s="427"/>
      <c r="U1391" s="429"/>
      <c r="W1391" s="6">
        <f>VLOOKUP(A1391,'[3]Cartilha Global'!$A:$A,1,FALSE)</f>
        <v>100900</v>
      </c>
    </row>
    <row r="1392" spans="1:23" ht="23.25" hidden="1" thickBot="1" x14ac:dyDescent="0.25">
      <c r="A1392" s="522">
        <v>101173</v>
      </c>
      <c r="B1392" s="512" t="s">
        <v>3144</v>
      </c>
      <c r="C1392" s="513" t="s">
        <v>4235</v>
      </c>
      <c r="D1392" s="498" t="s">
        <v>6927</v>
      </c>
      <c r="E1392" s="499">
        <v>59.92</v>
      </c>
      <c r="F1392" s="500">
        <f t="shared" si="367"/>
        <v>74.2</v>
      </c>
      <c r="G1392" s="527"/>
      <c r="H1392" s="518"/>
      <c r="I1392" s="517">
        <f t="shared" si="368"/>
        <v>0</v>
      </c>
      <c r="J1392" s="517">
        <f t="shared" si="369"/>
        <v>0</v>
      </c>
      <c r="K1392" s="504"/>
      <c r="L1392" s="518">
        <f t="shared" si="370"/>
        <v>0</v>
      </c>
      <c r="M1392" s="518">
        <f t="shared" si="370"/>
        <v>0</v>
      </c>
      <c r="N1392" s="519">
        <f t="shared" si="371"/>
        <v>0</v>
      </c>
      <c r="O1392" s="519">
        <f t="shared" si="372"/>
        <v>0</v>
      </c>
      <c r="P1392" s="506"/>
      <c r="Q1392" s="520"/>
      <c r="R1392" s="412" t="str">
        <f t="shared" si="360"/>
        <v/>
      </c>
      <c r="S1392" s="412" t="str">
        <f t="shared" si="373"/>
        <v/>
      </c>
      <c r="T1392" s="427"/>
      <c r="U1392" s="429"/>
      <c r="W1392" s="6">
        <f>VLOOKUP(A1392,'[3]Cartilha Global'!$A:$A,1,FALSE)</f>
        <v>101173</v>
      </c>
    </row>
    <row r="1393" spans="1:23" ht="23.25" hidden="1" thickBot="1" x14ac:dyDescent="0.25">
      <c r="A1393" s="522">
        <v>101174</v>
      </c>
      <c r="B1393" s="512" t="s">
        <v>3144</v>
      </c>
      <c r="C1393" s="513" t="s">
        <v>4236</v>
      </c>
      <c r="D1393" s="498" t="s">
        <v>6927</v>
      </c>
      <c r="E1393" s="499">
        <v>83.42</v>
      </c>
      <c r="F1393" s="500">
        <f t="shared" si="367"/>
        <v>103.31</v>
      </c>
      <c r="G1393" s="527"/>
      <c r="H1393" s="518"/>
      <c r="I1393" s="517">
        <f t="shared" si="368"/>
        <v>0</v>
      </c>
      <c r="J1393" s="517">
        <f t="shared" si="369"/>
        <v>0</v>
      </c>
      <c r="K1393" s="504"/>
      <c r="L1393" s="518">
        <f t="shared" si="370"/>
        <v>0</v>
      </c>
      <c r="M1393" s="518">
        <f t="shared" si="370"/>
        <v>0</v>
      </c>
      <c r="N1393" s="519">
        <f t="shared" si="371"/>
        <v>0</v>
      </c>
      <c r="O1393" s="519">
        <f t="shared" si="372"/>
        <v>0</v>
      </c>
      <c r="P1393" s="506"/>
      <c r="Q1393" s="520"/>
      <c r="R1393" s="412" t="str">
        <f t="shared" si="360"/>
        <v/>
      </c>
      <c r="S1393" s="412" t="str">
        <f t="shared" si="373"/>
        <v/>
      </c>
      <c r="T1393" s="427"/>
      <c r="U1393" s="429"/>
      <c r="W1393" s="6">
        <f>VLOOKUP(A1393,'[3]Cartilha Global'!$A:$A,1,FALSE)</f>
        <v>101174</v>
      </c>
    </row>
    <row r="1394" spans="1:23" ht="23.25" hidden="1" thickBot="1" x14ac:dyDescent="0.25">
      <c r="A1394" s="522">
        <v>101175</v>
      </c>
      <c r="B1394" s="512" t="s">
        <v>3144</v>
      </c>
      <c r="C1394" s="513" t="s">
        <v>4237</v>
      </c>
      <c r="D1394" s="498" t="s">
        <v>6927</v>
      </c>
      <c r="E1394" s="499">
        <v>113.77</v>
      </c>
      <c r="F1394" s="500">
        <f t="shared" si="367"/>
        <v>140.88999999999999</v>
      </c>
      <c r="G1394" s="527"/>
      <c r="H1394" s="518"/>
      <c r="I1394" s="517">
        <f t="shared" si="368"/>
        <v>0</v>
      </c>
      <c r="J1394" s="517">
        <f t="shared" si="369"/>
        <v>0</v>
      </c>
      <c r="K1394" s="504"/>
      <c r="L1394" s="518">
        <f t="shared" si="370"/>
        <v>0</v>
      </c>
      <c r="M1394" s="518">
        <f t="shared" si="370"/>
        <v>0</v>
      </c>
      <c r="N1394" s="519">
        <f t="shared" si="371"/>
        <v>0</v>
      </c>
      <c r="O1394" s="519">
        <f t="shared" si="372"/>
        <v>0</v>
      </c>
      <c r="P1394" s="506"/>
      <c r="Q1394" s="520"/>
      <c r="R1394" s="412" t="str">
        <f t="shared" si="360"/>
        <v/>
      </c>
      <c r="S1394" s="412" t="str">
        <f t="shared" si="373"/>
        <v/>
      </c>
      <c r="T1394" s="427"/>
      <c r="U1394" s="429"/>
      <c r="W1394" s="6">
        <f>VLOOKUP(A1394,'[3]Cartilha Global'!$A:$A,1,FALSE)</f>
        <v>101175</v>
      </c>
    </row>
    <row r="1395" spans="1:23" ht="23.25" hidden="1" thickBot="1" x14ac:dyDescent="0.25">
      <c r="A1395" s="522">
        <v>101176</v>
      </c>
      <c r="B1395" s="512" t="s">
        <v>3144</v>
      </c>
      <c r="C1395" s="513" t="s">
        <v>4238</v>
      </c>
      <c r="D1395" s="498" t="s">
        <v>6927</v>
      </c>
      <c r="E1395" s="499">
        <v>144.35</v>
      </c>
      <c r="F1395" s="500">
        <f t="shared" si="367"/>
        <v>178.76</v>
      </c>
      <c r="G1395" s="527"/>
      <c r="H1395" s="518"/>
      <c r="I1395" s="517">
        <f t="shared" si="368"/>
        <v>0</v>
      </c>
      <c r="J1395" s="517">
        <f t="shared" si="369"/>
        <v>0</v>
      </c>
      <c r="K1395" s="504"/>
      <c r="L1395" s="518">
        <f t="shared" si="370"/>
        <v>0</v>
      </c>
      <c r="M1395" s="518">
        <f t="shared" si="370"/>
        <v>0</v>
      </c>
      <c r="N1395" s="519">
        <f t="shared" si="371"/>
        <v>0</v>
      </c>
      <c r="O1395" s="519">
        <f t="shared" si="372"/>
        <v>0</v>
      </c>
      <c r="P1395" s="506"/>
      <c r="Q1395" s="520"/>
      <c r="R1395" s="412" t="str">
        <f t="shared" si="360"/>
        <v/>
      </c>
      <c r="S1395" s="412" t="str">
        <f t="shared" si="373"/>
        <v/>
      </c>
      <c r="T1395" s="427"/>
      <c r="U1395" s="429"/>
      <c r="W1395" s="6">
        <f>VLOOKUP(A1395,'[3]Cartilha Global'!$A:$A,1,FALSE)</f>
        <v>101176</v>
      </c>
    </row>
    <row r="1396" spans="1:23" ht="12" hidden="1" thickBot="1" x14ac:dyDescent="0.25">
      <c r="A1396" s="522" t="s">
        <v>5361</v>
      </c>
      <c r="B1396" s="512"/>
      <c r="C1396" s="513" t="s">
        <v>6717</v>
      </c>
      <c r="D1396" s="498"/>
      <c r="E1396" s="525">
        <v>0</v>
      </c>
      <c r="F1396" s="500">
        <f t="shared" si="367"/>
        <v>0</v>
      </c>
      <c r="G1396" s="549"/>
      <c r="H1396" s="550"/>
      <c r="I1396" s="551"/>
      <c r="J1396" s="552"/>
      <c r="K1396" s="504"/>
      <c r="L1396" s="549"/>
      <c r="M1396" s="550"/>
      <c r="N1396" s="551"/>
      <c r="O1396" s="552"/>
      <c r="P1396" s="506"/>
      <c r="Q1396" s="494" t="str">
        <f>IF(OR(SUM(J1397:J1408)&gt;0,SUM(O1397:O1408)&gt;0),"xx","")</f>
        <v/>
      </c>
      <c r="R1396" s="412" t="str">
        <f t="shared" si="360"/>
        <v/>
      </c>
      <c r="S1396" s="412" t="str">
        <f t="shared" si="373"/>
        <v/>
      </c>
      <c r="T1396" s="427"/>
      <c r="U1396" s="429"/>
      <c r="W1396" s="6" t="str">
        <f>VLOOKUP(A1396,'[3]Cartilha Global'!$A:$A,1,FALSE)</f>
        <v>3.9</v>
      </c>
    </row>
    <row r="1397" spans="1:23" ht="12" hidden="1" thickBot="1" x14ac:dyDescent="0.25">
      <c r="A1397" s="522">
        <v>97087</v>
      </c>
      <c r="B1397" s="512" t="s">
        <v>3144</v>
      </c>
      <c r="C1397" s="513" t="s">
        <v>5362</v>
      </c>
      <c r="D1397" s="498" t="s">
        <v>170</v>
      </c>
      <c r="E1397" s="499">
        <v>2.7</v>
      </c>
      <c r="F1397" s="500">
        <f t="shared" si="367"/>
        <v>3.34</v>
      </c>
      <c r="G1397" s="527"/>
      <c r="H1397" s="518"/>
      <c r="I1397" s="517">
        <f t="shared" ref="I1397:I1408" si="374">IF(ISBLANK(E1397),0,ROUND(F1397*G1397,2))</f>
        <v>0</v>
      </c>
      <c r="J1397" s="517">
        <f t="shared" ref="J1397:J1408" si="375">IF(ISBLANK(G1397),0,ROUND(G1397*H1397,2))</f>
        <v>0</v>
      </c>
      <c r="K1397" s="504"/>
      <c r="L1397" s="518">
        <f t="shared" ref="L1397:M1408" si="376">G1397</f>
        <v>0</v>
      </c>
      <c r="M1397" s="518">
        <f t="shared" si="376"/>
        <v>0</v>
      </c>
      <c r="N1397" s="519">
        <f t="shared" ref="N1397:N1408" si="377">IF(ISBLANK(E1397),0,ROUND(F1397*L1397,2))</f>
        <v>0</v>
      </c>
      <c r="O1397" s="519">
        <f t="shared" ref="O1397:O1408" si="378">IF(ISBLANK(L1397),0,ROUND(L1397*M1397,2))</f>
        <v>0</v>
      </c>
      <c r="P1397" s="506"/>
      <c r="Q1397" s="520"/>
      <c r="R1397" s="412" t="str">
        <f t="shared" si="360"/>
        <v/>
      </c>
      <c r="S1397" s="412" t="str">
        <f t="shared" si="373"/>
        <v/>
      </c>
      <c r="T1397" s="427"/>
      <c r="U1397" s="429"/>
      <c r="W1397" s="6">
        <f>VLOOKUP(A1397,'[3]Cartilha Global'!$A:$A,1,FALSE)</f>
        <v>97087</v>
      </c>
    </row>
    <row r="1398" spans="1:23" ht="12" hidden="1" thickBot="1" x14ac:dyDescent="0.25">
      <c r="A1398" s="522">
        <v>97088</v>
      </c>
      <c r="B1398" s="512" t="s">
        <v>3144</v>
      </c>
      <c r="C1398" s="513" t="s">
        <v>5363</v>
      </c>
      <c r="D1398" s="498" t="s">
        <v>6935</v>
      </c>
      <c r="E1398" s="499">
        <v>24.27</v>
      </c>
      <c r="F1398" s="500">
        <f t="shared" si="367"/>
        <v>30.06</v>
      </c>
      <c r="G1398" s="527"/>
      <c r="H1398" s="518"/>
      <c r="I1398" s="517">
        <f t="shared" si="374"/>
        <v>0</v>
      </c>
      <c r="J1398" s="517">
        <f t="shared" si="375"/>
        <v>0</v>
      </c>
      <c r="K1398" s="504"/>
      <c r="L1398" s="518">
        <f t="shared" si="376"/>
        <v>0</v>
      </c>
      <c r="M1398" s="518">
        <f t="shared" si="376"/>
        <v>0</v>
      </c>
      <c r="N1398" s="519">
        <f t="shared" si="377"/>
        <v>0</v>
      </c>
      <c r="O1398" s="519">
        <f t="shared" si="378"/>
        <v>0</v>
      </c>
      <c r="P1398" s="506"/>
      <c r="Q1398" s="520"/>
      <c r="R1398" s="412" t="str">
        <f t="shared" si="360"/>
        <v/>
      </c>
      <c r="S1398" s="412" t="str">
        <f t="shared" si="373"/>
        <v/>
      </c>
      <c r="T1398" s="427"/>
      <c r="U1398" s="429"/>
      <c r="W1398" s="6">
        <f>VLOOKUP(A1398,'[3]Cartilha Global'!$A:$A,1,FALSE)</f>
        <v>97088</v>
      </c>
    </row>
    <row r="1399" spans="1:23" ht="12" hidden="1" thickBot="1" x14ac:dyDescent="0.25">
      <c r="A1399" s="522">
        <v>97089</v>
      </c>
      <c r="B1399" s="512" t="s">
        <v>3144</v>
      </c>
      <c r="C1399" s="513" t="s">
        <v>5364</v>
      </c>
      <c r="D1399" s="498" t="s">
        <v>6935</v>
      </c>
      <c r="E1399" s="499">
        <v>22.2</v>
      </c>
      <c r="F1399" s="500">
        <f t="shared" si="367"/>
        <v>27.49</v>
      </c>
      <c r="G1399" s="527"/>
      <c r="H1399" s="518"/>
      <c r="I1399" s="517">
        <f t="shared" si="374"/>
        <v>0</v>
      </c>
      <c r="J1399" s="517">
        <f t="shared" si="375"/>
        <v>0</v>
      </c>
      <c r="K1399" s="504"/>
      <c r="L1399" s="518">
        <f t="shared" si="376"/>
        <v>0</v>
      </c>
      <c r="M1399" s="518">
        <f t="shared" si="376"/>
        <v>0</v>
      </c>
      <c r="N1399" s="519">
        <f t="shared" si="377"/>
        <v>0</v>
      </c>
      <c r="O1399" s="519">
        <f t="shared" si="378"/>
        <v>0</v>
      </c>
      <c r="P1399" s="506"/>
      <c r="Q1399" s="520"/>
      <c r="R1399" s="412" t="str">
        <f t="shared" si="360"/>
        <v/>
      </c>
      <c r="S1399" s="412" t="str">
        <f t="shared" si="373"/>
        <v/>
      </c>
      <c r="T1399" s="427"/>
      <c r="U1399" s="429"/>
      <c r="W1399" s="6">
        <f>VLOOKUP(A1399,'[3]Cartilha Global'!$A:$A,1,FALSE)</f>
        <v>97089</v>
      </c>
    </row>
    <row r="1400" spans="1:23" ht="12" hidden="1" thickBot="1" x14ac:dyDescent="0.25">
      <c r="A1400" s="522">
        <v>97090</v>
      </c>
      <c r="B1400" s="512" t="s">
        <v>3144</v>
      </c>
      <c r="C1400" s="513" t="s">
        <v>5365</v>
      </c>
      <c r="D1400" s="498" t="s">
        <v>6935</v>
      </c>
      <c r="E1400" s="499">
        <v>21.84</v>
      </c>
      <c r="F1400" s="500">
        <f t="shared" si="367"/>
        <v>27.05</v>
      </c>
      <c r="G1400" s="527"/>
      <c r="H1400" s="518"/>
      <c r="I1400" s="517">
        <f t="shared" si="374"/>
        <v>0</v>
      </c>
      <c r="J1400" s="517">
        <f t="shared" si="375"/>
        <v>0</v>
      </c>
      <c r="K1400" s="504"/>
      <c r="L1400" s="518">
        <f t="shared" si="376"/>
        <v>0</v>
      </c>
      <c r="M1400" s="518">
        <f t="shared" si="376"/>
        <v>0</v>
      </c>
      <c r="N1400" s="519">
        <f t="shared" si="377"/>
        <v>0</v>
      </c>
      <c r="O1400" s="519">
        <f t="shared" si="378"/>
        <v>0</v>
      </c>
      <c r="P1400" s="506"/>
      <c r="Q1400" s="520"/>
      <c r="R1400" s="412" t="str">
        <f t="shared" si="360"/>
        <v/>
      </c>
      <c r="S1400" s="412" t="str">
        <f t="shared" si="373"/>
        <v/>
      </c>
      <c r="T1400" s="427"/>
      <c r="U1400" s="429"/>
      <c r="W1400" s="6">
        <f>VLOOKUP(A1400,'[3]Cartilha Global'!$A:$A,1,FALSE)</f>
        <v>97090</v>
      </c>
    </row>
    <row r="1401" spans="1:23" ht="12" hidden="1" thickBot="1" x14ac:dyDescent="0.25">
      <c r="A1401" s="522">
        <v>97091</v>
      </c>
      <c r="B1401" s="512" t="s">
        <v>3144</v>
      </c>
      <c r="C1401" s="513" t="s">
        <v>5366</v>
      </c>
      <c r="D1401" s="498" t="s">
        <v>6935</v>
      </c>
      <c r="E1401" s="499">
        <v>21.18</v>
      </c>
      <c r="F1401" s="500">
        <f t="shared" si="367"/>
        <v>26.23</v>
      </c>
      <c r="G1401" s="527"/>
      <c r="H1401" s="518"/>
      <c r="I1401" s="517">
        <f t="shared" si="374"/>
        <v>0</v>
      </c>
      <c r="J1401" s="517">
        <f t="shared" si="375"/>
        <v>0</v>
      </c>
      <c r="K1401" s="504"/>
      <c r="L1401" s="518">
        <f t="shared" si="376"/>
        <v>0</v>
      </c>
      <c r="M1401" s="518">
        <f t="shared" si="376"/>
        <v>0</v>
      </c>
      <c r="N1401" s="519">
        <f t="shared" si="377"/>
        <v>0</v>
      </c>
      <c r="O1401" s="519">
        <f t="shared" si="378"/>
        <v>0</v>
      </c>
      <c r="P1401" s="506"/>
      <c r="Q1401" s="520"/>
      <c r="R1401" s="412" t="str">
        <f t="shared" si="360"/>
        <v/>
      </c>
      <c r="S1401" s="412" t="str">
        <f t="shared" si="373"/>
        <v/>
      </c>
      <c r="T1401" s="427"/>
      <c r="U1401" s="429"/>
      <c r="W1401" s="6">
        <f>VLOOKUP(A1401,'[3]Cartilha Global'!$A:$A,1,FALSE)</f>
        <v>97091</v>
      </c>
    </row>
    <row r="1402" spans="1:23" ht="12" hidden="1" thickBot="1" x14ac:dyDescent="0.25">
      <c r="A1402" s="522">
        <v>97092</v>
      </c>
      <c r="B1402" s="512" t="s">
        <v>3144</v>
      </c>
      <c r="C1402" s="513" t="s">
        <v>5367</v>
      </c>
      <c r="D1402" s="498" t="s">
        <v>6935</v>
      </c>
      <c r="E1402" s="499">
        <v>20.51</v>
      </c>
      <c r="F1402" s="500">
        <f t="shared" si="367"/>
        <v>25.4</v>
      </c>
      <c r="G1402" s="527"/>
      <c r="H1402" s="518"/>
      <c r="I1402" s="517">
        <f t="shared" si="374"/>
        <v>0</v>
      </c>
      <c r="J1402" s="517">
        <f t="shared" si="375"/>
        <v>0</v>
      </c>
      <c r="K1402" s="504"/>
      <c r="L1402" s="518">
        <f t="shared" si="376"/>
        <v>0</v>
      </c>
      <c r="M1402" s="518">
        <f t="shared" si="376"/>
        <v>0</v>
      </c>
      <c r="N1402" s="519">
        <f t="shared" si="377"/>
        <v>0</v>
      </c>
      <c r="O1402" s="519">
        <f t="shared" si="378"/>
        <v>0</v>
      </c>
      <c r="P1402" s="506"/>
      <c r="Q1402" s="520"/>
      <c r="R1402" s="412" t="str">
        <f t="shared" si="360"/>
        <v/>
      </c>
      <c r="S1402" s="412" t="str">
        <f t="shared" si="373"/>
        <v/>
      </c>
      <c r="T1402" s="427"/>
      <c r="U1402" s="429"/>
      <c r="W1402" s="6">
        <f>VLOOKUP(A1402,'[3]Cartilha Global'!$A:$A,1,FALSE)</f>
        <v>97092</v>
      </c>
    </row>
    <row r="1403" spans="1:23" ht="12" hidden="1" thickBot="1" x14ac:dyDescent="0.25">
      <c r="A1403" s="522">
        <v>97093</v>
      </c>
      <c r="B1403" s="512" t="s">
        <v>3144</v>
      </c>
      <c r="C1403" s="513" t="s">
        <v>5368</v>
      </c>
      <c r="D1403" s="498" t="s">
        <v>6935</v>
      </c>
      <c r="E1403" s="499">
        <v>19.27</v>
      </c>
      <c r="F1403" s="500">
        <f t="shared" si="367"/>
        <v>23.86</v>
      </c>
      <c r="G1403" s="527"/>
      <c r="H1403" s="518"/>
      <c r="I1403" s="517">
        <f t="shared" si="374"/>
        <v>0</v>
      </c>
      <c r="J1403" s="517">
        <f t="shared" si="375"/>
        <v>0</v>
      </c>
      <c r="K1403" s="504"/>
      <c r="L1403" s="518">
        <f t="shared" si="376"/>
        <v>0</v>
      </c>
      <c r="M1403" s="518">
        <f t="shared" si="376"/>
        <v>0</v>
      </c>
      <c r="N1403" s="519">
        <f t="shared" si="377"/>
        <v>0</v>
      </c>
      <c r="O1403" s="519">
        <f t="shared" si="378"/>
        <v>0</v>
      </c>
      <c r="P1403" s="506"/>
      <c r="Q1403" s="520"/>
      <c r="R1403" s="412" t="str">
        <f t="shared" si="360"/>
        <v/>
      </c>
      <c r="S1403" s="412" t="str">
        <f t="shared" si="373"/>
        <v/>
      </c>
      <c r="T1403" s="427"/>
      <c r="U1403" s="429"/>
      <c r="W1403" s="6">
        <f>VLOOKUP(A1403,'[3]Cartilha Global'!$A:$A,1,FALSE)</f>
        <v>97093</v>
      </c>
    </row>
    <row r="1404" spans="1:23" ht="23.25" hidden="1" thickBot="1" x14ac:dyDescent="0.25">
      <c r="A1404" s="522">
        <v>103072</v>
      </c>
      <c r="B1404" s="512" t="s">
        <v>3144</v>
      </c>
      <c r="C1404" s="513" t="s">
        <v>6718</v>
      </c>
      <c r="D1404" s="498" t="s">
        <v>170</v>
      </c>
      <c r="E1404" s="499">
        <v>299.38</v>
      </c>
      <c r="F1404" s="500">
        <f t="shared" si="367"/>
        <v>370.75</v>
      </c>
      <c r="G1404" s="527"/>
      <c r="H1404" s="518"/>
      <c r="I1404" s="517">
        <f t="shared" si="374"/>
        <v>0</v>
      </c>
      <c r="J1404" s="517">
        <f t="shared" si="375"/>
        <v>0</v>
      </c>
      <c r="K1404" s="504"/>
      <c r="L1404" s="518">
        <f t="shared" si="376"/>
        <v>0</v>
      </c>
      <c r="M1404" s="518">
        <f t="shared" si="376"/>
        <v>0</v>
      </c>
      <c r="N1404" s="519">
        <f t="shared" si="377"/>
        <v>0</v>
      </c>
      <c r="O1404" s="519">
        <f t="shared" si="378"/>
        <v>0</v>
      </c>
      <c r="P1404" s="506"/>
      <c r="Q1404" s="520"/>
      <c r="R1404" s="412" t="str">
        <f t="shared" si="360"/>
        <v/>
      </c>
      <c r="S1404" s="412" t="str">
        <f t="shared" si="373"/>
        <v/>
      </c>
      <c r="T1404" s="427"/>
      <c r="U1404" s="429"/>
      <c r="W1404" s="6" t="e">
        <f>VLOOKUP(A1404,'[3]Cartilha Global'!$A:$A,1,FALSE)</f>
        <v>#N/A</v>
      </c>
    </row>
    <row r="1405" spans="1:23" ht="23.25" hidden="1" thickBot="1" x14ac:dyDescent="0.25">
      <c r="A1405" s="522">
        <v>103073</v>
      </c>
      <c r="B1405" s="512" t="s">
        <v>3144</v>
      </c>
      <c r="C1405" s="513" t="s">
        <v>6719</v>
      </c>
      <c r="D1405" s="498" t="s">
        <v>170</v>
      </c>
      <c r="E1405" s="499">
        <v>370.6</v>
      </c>
      <c r="F1405" s="500">
        <f t="shared" si="367"/>
        <v>458.95</v>
      </c>
      <c r="G1405" s="527"/>
      <c r="H1405" s="518"/>
      <c r="I1405" s="517">
        <f t="shared" si="374"/>
        <v>0</v>
      </c>
      <c r="J1405" s="517">
        <f t="shared" si="375"/>
        <v>0</v>
      </c>
      <c r="K1405" s="504"/>
      <c r="L1405" s="518">
        <f t="shared" si="376"/>
        <v>0</v>
      </c>
      <c r="M1405" s="518">
        <f t="shared" si="376"/>
        <v>0</v>
      </c>
      <c r="N1405" s="519">
        <f t="shared" si="377"/>
        <v>0</v>
      </c>
      <c r="O1405" s="519">
        <f t="shared" si="378"/>
        <v>0</v>
      </c>
      <c r="P1405" s="506"/>
      <c r="Q1405" s="520"/>
      <c r="R1405" s="412" t="str">
        <f t="shared" si="360"/>
        <v/>
      </c>
      <c r="S1405" s="412" t="str">
        <f t="shared" si="373"/>
        <v/>
      </c>
      <c r="T1405" s="427"/>
      <c r="U1405" s="429"/>
      <c r="W1405" s="6" t="e">
        <f>VLOOKUP(A1405,'[3]Cartilha Global'!$A:$A,1,FALSE)</f>
        <v>#N/A</v>
      </c>
    </row>
    <row r="1406" spans="1:23" ht="23.25" hidden="1" thickBot="1" x14ac:dyDescent="0.25">
      <c r="A1406" s="522">
        <v>97101</v>
      </c>
      <c r="B1406" s="512" t="s">
        <v>3144</v>
      </c>
      <c r="C1406" s="513" t="s">
        <v>5369</v>
      </c>
      <c r="D1406" s="498" t="s">
        <v>170</v>
      </c>
      <c r="E1406" s="499">
        <v>173.27</v>
      </c>
      <c r="F1406" s="500">
        <f t="shared" si="367"/>
        <v>214.58</v>
      </c>
      <c r="G1406" s="527"/>
      <c r="H1406" s="518"/>
      <c r="I1406" s="517">
        <f t="shared" si="374"/>
        <v>0</v>
      </c>
      <c r="J1406" s="517">
        <f t="shared" si="375"/>
        <v>0</v>
      </c>
      <c r="K1406" s="504"/>
      <c r="L1406" s="518">
        <f t="shared" si="376"/>
        <v>0</v>
      </c>
      <c r="M1406" s="518">
        <f t="shared" si="376"/>
        <v>0</v>
      </c>
      <c r="N1406" s="519">
        <f t="shared" si="377"/>
        <v>0</v>
      </c>
      <c r="O1406" s="519">
        <f t="shared" si="378"/>
        <v>0</v>
      </c>
      <c r="P1406" s="506"/>
      <c r="Q1406" s="520"/>
      <c r="R1406" s="412" t="str">
        <f t="shared" si="360"/>
        <v/>
      </c>
      <c r="S1406" s="412" t="str">
        <f t="shared" si="373"/>
        <v/>
      </c>
      <c r="T1406" s="427"/>
      <c r="U1406" s="429"/>
      <c r="W1406" s="6">
        <f>VLOOKUP(A1406,'[3]Cartilha Global'!$A:$A,1,FALSE)</f>
        <v>97101</v>
      </c>
    </row>
    <row r="1407" spans="1:23" ht="23.25" hidden="1" thickBot="1" x14ac:dyDescent="0.25">
      <c r="A1407" s="522">
        <v>97102</v>
      </c>
      <c r="B1407" s="512" t="s">
        <v>3144</v>
      </c>
      <c r="C1407" s="513" t="s">
        <v>5370</v>
      </c>
      <c r="D1407" s="498" t="s">
        <v>170</v>
      </c>
      <c r="E1407" s="499">
        <v>215.6</v>
      </c>
      <c r="F1407" s="500">
        <f t="shared" si="367"/>
        <v>267</v>
      </c>
      <c r="G1407" s="527"/>
      <c r="H1407" s="518"/>
      <c r="I1407" s="517">
        <f t="shared" si="374"/>
        <v>0</v>
      </c>
      <c r="J1407" s="517">
        <f t="shared" si="375"/>
        <v>0</v>
      </c>
      <c r="K1407" s="504"/>
      <c r="L1407" s="518">
        <f t="shared" si="376"/>
        <v>0</v>
      </c>
      <c r="M1407" s="518">
        <f t="shared" si="376"/>
        <v>0</v>
      </c>
      <c r="N1407" s="519">
        <f t="shared" si="377"/>
        <v>0</v>
      </c>
      <c r="O1407" s="519">
        <f t="shared" si="378"/>
        <v>0</v>
      </c>
      <c r="P1407" s="506"/>
      <c r="Q1407" s="520"/>
      <c r="R1407" s="412" t="str">
        <f t="shared" si="360"/>
        <v/>
      </c>
      <c r="S1407" s="412" t="str">
        <f t="shared" si="373"/>
        <v/>
      </c>
      <c r="T1407" s="427"/>
      <c r="U1407" s="429"/>
      <c r="W1407" s="6">
        <f>VLOOKUP(A1407,'[3]Cartilha Global'!$A:$A,1,FALSE)</f>
        <v>97102</v>
      </c>
    </row>
    <row r="1408" spans="1:23" ht="23.25" hidden="1" thickBot="1" x14ac:dyDescent="0.25">
      <c r="A1408" s="522">
        <v>97103</v>
      </c>
      <c r="B1408" s="512" t="s">
        <v>3144</v>
      </c>
      <c r="C1408" s="513" t="s">
        <v>5371</v>
      </c>
      <c r="D1408" s="498" t="s">
        <v>170</v>
      </c>
      <c r="E1408" s="499">
        <v>252.4</v>
      </c>
      <c r="F1408" s="500">
        <f t="shared" si="367"/>
        <v>312.57</v>
      </c>
      <c r="G1408" s="527"/>
      <c r="H1408" s="518"/>
      <c r="I1408" s="517">
        <f t="shared" si="374"/>
        <v>0</v>
      </c>
      <c r="J1408" s="517">
        <f t="shared" si="375"/>
        <v>0</v>
      </c>
      <c r="K1408" s="504"/>
      <c r="L1408" s="518">
        <f t="shared" si="376"/>
        <v>0</v>
      </c>
      <c r="M1408" s="518">
        <f t="shared" si="376"/>
        <v>0</v>
      </c>
      <c r="N1408" s="519">
        <f t="shared" si="377"/>
        <v>0</v>
      </c>
      <c r="O1408" s="519">
        <f t="shared" si="378"/>
        <v>0</v>
      </c>
      <c r="P1408" s="506"/>
      <c r="Q1408" s="520"/>
      <c r="R1408" s="412" t="str">
        <f t="shared" si="360"/>
        <v/>
      </c>
      <c r="S1408" s="412" t="str">
        <f t="shared" si="373"/>
        <v/>
      </c>
      <c r="T1408" s="427"/>
      <c r="U1408" s="429"/>
      <c r="W1408" s="6">
        <f>VLOOKUP(A1408,'[3]Cartilha Global'!$A:$A,1,FALSE)</f>
        <v>97103</v>
      </c>
    </row>
    <row r="1409" spans="1:23" ht="12" hidden="1" thickBot="1" x14ac:dyDescent="0.25">
      <c r="A1409" s="531" t="s">
        <v>184</v>
      </c>
      <c r="B1409" s="512"/>
      <c r="C1409" s="532" t="s">
        <v>211</v>
      </c>
      <c r="D1409" s="498">
        <v>0</v>
      </c>
      <c r="E1409" s="533">
        <v>0</v>
      </c>
      <c r="F1409" s="510">
        <f t="shared" si="367"/>
        <v>0</v>
      </c>
      <c r="G1409" s="549"/>
      <c r="H1409" s="550"/>
      <c r="I1409" s="551"/>
      <c r="J1409" s="552"/>
      <c r="K1409" s="504"/>
      <c r="L1409" s="549"/>
      <c r="M1409" s="550"/>
      <c r="N1409" s="551"/>
      <c r="O1409" s="552"/>
      <c r="P1409" s="506"/>
      <c r="Q1409" s="494" t="str">
        <f>IF(OR(SUM(J1410:J1439)&gt;0,SUM(O1410:O1439)&gt;0),"xx","")</f>
        <v/>
      </c>
      <c r="R1409" s="412" t="str">
        <f t="shared" si="360"/>
        <v/>
      </c>
      <c r="S1409" s="412" t="str">
        <f t="shared" si="373"/>
        <v/>
      </c>
      <c r="T1409" s="427"/>
      <c r="U1409" s="429"/>
      <c r="W1409" s="6" t="str">
        <f>VLOOKUP(A1409,'[3]Cartilha Global'!$A:$A,1,FALSE)</f>
        <v>x</v>
      </c>
    </row>
    <row r="1410" spans="1:23" ht="12" hidden="1" thickBot="1" x14ac:dyDescent="0.25">
      <c r="A1410" s="531" t="s">
        <v>184</v>
      </c>
      <c r="B1410" s="512"/>
      <c r="C1410" s="534">
        <v>0</v>
      </c>
      <c r="D1410" s="535">
        <v>0</v>
      </c>
      <c r="E1410" s="536">
        <v>0</v>
      </c>
      <c r="F1410" s="510">
        <f t="shared" si="367"/>
        <v>0</v>
      </c>
      <c r="G1410" s="527"/>
      <c r="H1410" s="518"/>
      <c r="I1410" s="517">
        <f t="shared" ref="I1410:I1439" si="379">IF(ISBLANK(E1410),0,ROUND(F1410*G1410,2))</f>
        <v>0</v>
      </c>
      <c r="J1410" s="517">
        <f t="shared" ref="J1410:J1439" si="380">IF(ISBLANK(G1410),0,ROUND(G1410*H1410,2))</f>
        <v>0</v>
      </c>
      <c r="K1410" s="504"/>
      <c r="L1410" s="518">
        <f t="shared" ref="L1410:M1439" si="381">G1410</f>
        <v>0</v>
      </c>
      <c r="M1410" s="518">
        <f t="shared" si="381"/>
        <v>0</v>
      </c>
      <c r="N1410" s="517">
        <f t="shared" ref="N1410:N1439" si="382">IF(ISBLANK(E1410),0,ROUND(F1410*L1410,2))</f>
        <v>0</v>
      </c>
      <c r="O1410" s="517">
        <f t="shared" ref="O1410:O1439" si="383">IF(ISBLANK(L1410),0,ROUND(L1410*M1410,2))</f>
        <v>0</v>
      </c>
      <c r="P1410" s="506"/>
      <c r="Q1410" s="520"/>
      <c r="R1410" s="412" t="str">
        <f t="shared" si="360"/>
        <v/>
      </c>
      <c r="S1410" s="412" t="str">
        <f t="shared" si="373"/>
        <v/>
      </c>
      <c r="T1410" s="427"/>
      <c r="U1410" s="429"/>
      <c r="W1410" s="6" t="str">
        <f>VLOOKUP(A1410,'[3]Cartilha Global'!$A:$A,1,FALSE)</f>
        <v>x</v>
      </c>
    </row>
    <row r="1411" spans="1:23" ht="12" hidden="1" thickBot="1" x14ac:dyDescent="0.25">
      <c r="A1411" s="531" t="s">
        <v>184</v>
      </c>
      <c r="B1411" s="512"/>
      <c r="C1411" s="534">
        <v>0</v>
      </c>
      <c r="D1411" s="535">
        <v>0</v>
      </c>
      <c r="E1411" s="536">
        <v>0</v>
      </c>
      <c r="F1411" s="510">
        <f t="shared" si="367"/>
        <v>0</v>
      </c>
      <c r="G1411" s="527"/>
      <c r="H1411" s="518"/>
      <c r="I1411" s="517">
        <f t="shared" si="379"/>
        <v>0</v>
      </c>
      <c r="J1411" s="517">
        <f t="shared" si="380"/>
        <v>0</v>
      </c>
      <c r="K1411" s="504"/>
      <c r="L1411" s="518">
        <f t="shared" si="381"/>
        <v>0</v>
      </c>
      <c r="M1411" s="518">
        <f t="shared" si="381"/>
        <v>0</v>
      </c>
      <c r="N1411" s="517">
        <f t="shared" si="382"/>
        <v>0</v>
      </c>
      <c r="O1411" s="517">
        <f t="shared" si="383"/>
        <v>0</v>
      </c>
      <c r="P1411" s="506"/>
      <c r="Q1411" s="520"/>
      <c r="R1411" s="412" t="str">
        <f t="shared" si="360"/>
        <v/>
      </c>
      <c r="S1411" s="412" t="str">
        <f t="shared" si="373"/>
        <v/>
      </c>
      <c r="T1411" s="427"/>
      <c r="U1411" s="429"/>
      <c r="W1411" s="6" t="str">
        <f>VLOOKUP(A1411,'[3]Cartilha Global'!$A:$A,1,FALSE)</f>
        <v>x</v>
      </c>
    </row>
    <row r="1412" spans="1:23" ht="12" hidden="1" thickBot="1" x14ac:dyDescent="0.25">
      <c r="A1412" s="531" t="s">
        <v>184</v>
      </c>
      <c r="B1412" s="512"/>
      <c r="C1412" s="534">
        <v>0</v>
      </c>
      <c r="D1412" s="535">
        <v>0</v>
      </c>
      <c r="E1412" s="536">
        <v>0</v>
      </c>
      <c r="F1412" s="510">
        <f t="shared" si="367"/>
        <v>0</v>
      </c>
      <c r="G1412" s="527"/>
      <c r="H1412" s="518"/>
      <c r="I1412" s="517">
        <f t="shared" si="379"/>
        <v>0</v>
      </c>
      <c r="J1412" s="517">
        <f t="shared" si="380"/>
        <v>0</v>
      </c>
      <c r="K1412" s="504"/>
      <c r="L1412" s="518">
        <f t="shared" si="381"/>
        <v>0</v>
      </c>
      <c r="M1412" s="518">
        <f t="shared" si="381"/>
        <v>0</v>
      </c>
      <c r="N1412" s="517">
        <f t="shared" si="382"/>
        <v>0</v>
      </c>
      <c r="O1412" s="517">
        <f t="shared" si="383"/>
        <v>0</v>
      </c>
      <c r="P1412" s="506"/>
      <c r="Q1412" s="520"/>
      <c r="R1412" s="412" t="str">
        <f t="shared" si="360"/>
        <v/>
      </c>
      <c r="S1412" s="412" t="str">
        <f t="shared" si="373"/>
        <v/>
      </c>
      <c r="T1412" s="427"/>
      <c r="U1412" s="429"/>
      <c r="W1412" s="6" t="str">
        <f>VLOOKUP(A1412,'[3]Cartilha Global'!$A:$A,1,FALSE)</f>
        <v>x</v>
      </c>
    </row>
    <row r="1413" spans="1:23" ht="12" hidden="1" thickBot="1" x14ac:dyDescent="0.25">
      <c r="A1413" s="531" t="s">
        <v>184</v>
      </c>
      <c r="B1413" s="512"/>
      <c r="C1413" s="534">
        <v>0</v>
      </c>
      <c r="D1413" s="535">
        <v>0</v>
      </c>
      <c r="E1413" s="536">
        <v>0</v>
      </c>
      <c r="F1413" s="510">
        <f t="shared" si="367"/>
        <v>0</v>
      </c>
      <c r="G1413" s="527"/>
      <c r="H1413" s="518"/>
      <c r="I1413" s="517">
        <f t="shared" si="379"/>
        <v>0</v>
      </c>
      <c r="J1413" s="517">
        <f t="shared" si="380"/>
        <v>0</v>
      </c>
      <c r="K1413" s="504"/>
      <c r="L1413" s="518">
        <f t="shared" si="381"/>
        <v>0</v>
      </c>
      <c r="M1413" s="518">
        <f t="shared" si="381"/>
        <v>0</v>
      </c>
      <c r="N1413" s="517">
        <f t="shared" si="382"/>
        <v>0</v>
      </c>
      <c r="O1413" s="517">
        <f t="shared" si="383"/>
        <v>0</v>
      </c>
      <c r="P1413" s="506"/>
      <c r="Q1413" s="520"/>
      <c r="R1413" s="412" t="str">
        <f t="shared" si="360"/>
        <v/>
      </c>
      <c r="S1413" s="412" t="str">
        <f t="shared" si="373"/>
        <v/>
      </c>
      <c r="T1413" s="427"/>
      <c r="U1413" s="429"/>
      <c r="W1413" s="6" t="str">
        <f>VLOOKUP(A1413,'[3]Cartilha Global'!$A:$A,1,FALSE)</f>
        <v>x</v>
      </c>
    </row>
    <row r="1414" spans="1:23" ht="12" hidden="1" thickBot="1" x14ac:dyDescent="0.25">
      <c r="A1414" s="531" t="s">
        <v>184</v>
      </c>
      <c r="B1414" s="512"/>
      <c r="C1414" s="534">
        <v>0</v>
      </c>
      <c r="D1414" s="535">
        <v>0</v>
      </c>
      <c r="E1414" s="536">
        <v>0</v>
      </c>
      <c r="F1414" s="510">
        <f t="shared" si="367"/>
        <v>0</v>
      </c>
      <c r="G1414" s="527"/>
      <c r="H1414" s="518"/>
      <c r="I1414" s="517">
        <f t="shared" si="379"/>
        <v>0</v>
      </c>
      <c r="J1414" s="517">
        <f t="shared" si="380"/>
        <v>0</v>
      </c>
      <c r="K1414" s="504"/>
      <c r="L1414" s="518">
        <f t="shared" si="381"/>
        <v>0</v>
      </c>
      <c r="M1414" s="518">
        <f t="shared" si="381"/>
        <v>0</v>
      </c>
      <c r="N1414" s="517">
        <f t="shared" si="382"/>
        <v>0</v>
      </c>
      <c r="O1414" s="517">
        <f t="shared" si="383"/>
        <v>0</v>
      </c>
      <c r="P1414" s="506"/>
      <c r="Q1414" s="520"/>
      <c r="R1414" s="412" t="str">
        <f t="shared" ref="R1414:R1482" si="384">IF(Q1414="X","x",IF(Q1414="xx","x",IF(O1414&gt;0,"x","")))</f>
        <v/>
      </c>
      <c r="S1414" s="412" t="str">
        <f t="shared" si="373"/>
        <v/>
      </c>
      <c r="T1414" s="427"/>
      <c r="U1414" s="429"/>
      <c r="W1414" s="6" t="str">
        <f>VLOOKUP(A1414,'[3]Cartilha Global'!$A:$A,1,FALSE)</f>
        <v>x</v>
      </c>
    </row>
    <row r="1415" spans="1:23" ht="12" hidden="1" thickBot="1" x14ac:dyDescent="0.25">
      <c r="A1415" s="531" t="s">
        <v>184</v>
      </c>
      <c r="B1415" s="512"/>
      <c r="C1415" s="534">
        <v>0</v>
      </c>
      <c r="D1415" s="535">
        <v>0</v>
      </c>
      <c r="E1415" s="536">
        <v>0</v>
      </c>
      <c r="F1415" s="510">
        <f t="shared" si="367"/>
        <v>0</v>
      </c>
      <c r="G1415" s="527"/>
      <c r="H1415" s="518"/>
      <c r="I1415" s="517">
        <f t="shared" si="379"/>
        <v>0</v>
      </c>
      <c r="J1415" s="517">
        <f t="shared" si="380"/>
        <v>0</v>
      </c>
      <c r="K1415" s="504"/>
      <c r="L1415" s="518">
        <f t="shared" si="381"/>
        <v>0</v>
      </c>
      <c r="M1415" s="518">
        <f t="shared" si="381"/>
        <v>0</v>
      </c>
      <c r="N1415" s="517">
        <f t="shared" si="382"/>
        <v>0</v>
      </c>
      <c r="O1415" s="517">
        <f t="shared" si="383"/>
        <v>0</v>
      </c>
      <c r="P1415" s="506"/>
      <c r="Q1415" s="520"/>
      <c r="R1415" s="412" t="str">
        <f t="shared" si="384"/>
        <v/>
      </c>
      <c r="S1415" s="412" t="str">
        <f t="shared" si="373"/>
        <v/>
      </c>
      <c r="T1415" s="427"/>
      <c r="U1415" s="429"/>
      <c r="W1415" s="6" t="str">
        <f>VLOOKUP(A1415,'[3]Cartilha Global'!$A:$A,1,FALSE)</f>
        <v>x</v>
      </c>
    </row>
    <row r="1416" spans="1:23" ht="12" hidden="1" thickBot="1" x14ac:dyDescent="0.25">
      <c r="A1416" s="531" t="s">
        <v>184</v>
      </c>
      <c r="B1416" s="512"/>
      <c r="C1416" s="534">
        <v>0</v>
      </c>
      <c r="D1416" s="535">
        <v>0</v>
      </c>
      <c r="E1416" s="536">
        <v>0</v>
      </c>
      <c r="F1416" s="510">
        <f t="shared" si="367"/>
        <v>0</v>
      </c>
      <c r="G1416" s="527"/>
      <c r="H1416" s="518"/>
      <c r="I1416" s="517">
        <f t="shared" si="379"/>
        <v>0</v>
      </c>
      <c r="J1416" s="517">
        <f t="shared" si="380"/>
        <v>0</v>
      </c>
      <c r="K1416" s="504"/>
      <c r="L1416" s="518">
        <f t="shared" si="381"/>
        <v>0</v>
      </c>
      <c r="M1416" s="518">
        <f t="shared" si="381"/>
        <v>0</v>
      </c>
      <c r="N1416" s="517">
        <f t="shared" si="382"/>
        <v>0</v>
      </c>
      <c r="O1416" s="517">
        <f t="shared" si="383"/>
        <v>0</v>
      </c>
      <c r="P1416" s="506"/>
      <c r="Q1416" s="520"/>
      <c r="R1416" s="412" t="str">
        <f t="shared" si="384"/>
        <v/>
      </c>
      <c r="S1416" s="412" t="str">
        <f t="shared" si="373"/>
        <v/>
      </c>
      <c r="T1416" s="427"/>
      <c r="U1416" s="429"/>
      <c r="W1416" s="6" t="str">
        <f>VLOOKUP(A1416,'[3]Cartilha Global'!$A:$A,1,FALSE)</f>
        <v>x</v>
      </c>
    </row>
    <row r="1417" spans="1:23" ht="12" hidden="1" thickBot="1" x14ac:dyDescent="0.25">
      <c r="A1417" s="531" t="s">
        <v>184</v>
      </c>
      <c r="B1417" s="512"/>
      <c r="C1417" s="534">
        <v>0</v>
      </c>
      <c r="D1417" s="535">
        <v>0</v>
      </c>
      <c r="E1417" s="536">
        <v>0</v>
      </c>
      <c r="F1417" s="510">
        <f t="shared" si="367"/>
        <v>0</v>
      </c>
      <c r="G1417" s="527"/>
      <c r="H1417" s="518"/>
      <c r="I1417" s="517">
        <f t="shared" si="379"/>
        <v>0</v>
      </c>
      <c r="J1417" s="517">
        <f t="shared" si="380"/>
        <v>0</v>
      </c>
      <c r="K1417" s="504"/>
      <c r="L1417" s="518">
        <f t="shared" si="381"/>
        <v>0</v>
      </c>
      <c r="M1417" s="518">
        <f t="shared" si="381"/>
        <v>0</v>
      </c>
      <c r="N1417" s="517">
        <f t="shared" si="382"/>
        <v>0</v>
      </c>
      <c r="O1417" s="517">
        <f t="shared" si="383"/>
        <v>0</v>
      </c>
      <c r="P1417" s="506"/>
      <c r="Q1417" s="520"/>
      <c r="R1417" s="412" t="str">
        <f t="shared" si="384"/>
        <v/>
      </c>
      <c r="S1417" s="412" t="str">
        <f t="shared" si="373"/>
        <v/>
      </c>
      <c r="T1417" s="427"/>
      <c r="U1417" s="429"/>
      <c r="W1417" s="6" t="str">
        <f>VLOOKUP(A1417,'[3]Cartilha Global'!$A:$A,1,FALSE)</f>
        <v>x</v>
      </c>
    </row>
    <row r="1418" spans="1:23" ht="12" hidden="1" thickBot="1" x14ac:dyDescent="0.25">
      <c r="A1418" s="531" t="s">
        <v>184</v>
      </c>
      <c r="B1418" s="512"/>
      <c r="C1418" s="534">
        <v>0</v>
      </c>
      <c r="D1418" s="535">
        <v>0</v>
      </c>
      <c r="E1418" s="536">
        <v>0</v>
      </c>
      <c r="F1418" s="510">
        <f t="shared" si="367"/>
        <v>0</v>
      </c>
      <c r="G1418" s="527"/>
      <c r="H1418" s="518"/>
      <c r="I1418" s="517">
        <f t="shared" si="379"/>
        <v>0</v>
      </c>
      <c r="J1418" s="517">
        <f t="shared" si="380"/>
        <v>0</v>
      </c>
      <c r="K1418" s="504"/>
      <c r="L1418" s="518">
        <f t="shared" si="381"/>
        <v>0</v>
      </c>
      <c r="M1418" s="518">
        <f t="shared" si="381"/>
        <v>0</v>
      </c>
      <c r="N1418" s="517">
        <f t="shared" si="382"/>
        <v>0</v>
      </c>
      <c r="O1418" s="517">
        <f t="shared" si="383"/>
        <v>0</v>
      </c>
      <c r="P1418" s="506"/>
      <c r="Q1418" s="520"/>
      <c r="R1418" s="412" t="str">
        <f t="shared" si="384"/>
        <v/>
      </c>
      <c r="S1418" s="412" t="str">
        <f t="shared" si="373"/>
        <v/>
      </c>
      <c r="T1418" s="427"/>
      <c r="U1418" s="429"/>
      <c r="W1418" s="6" t="str">
        <f>VLOOKUP(A1418,'[3]Cartilha Global'!$A:$A,1,FALSE)</f>
        <v>x</v>
      </c>
    </row>
    <row r="1419" spans="1:23" ht="12" hidden="1" thickBot="1" x14ac:dyDescent="0.25">
      <c r="A1419" s="531" t="s">
        <v>184</v>
      </c>
      <c r="B1419" s="512"/>
      <c r="C1419" s="534">
        <v>0</v>
      </c>
      <c r="D1419" s="535">
        <v>0</v>
      </c>
      <c r="E1419" s="536">
        <v>0</v>
      </c>
      <c r="F1419" s="510">
        <f t="shared" si="367"/>
        <v>0</v>
      </c>
      <c r="G1419" s="527"/>
      <c r="H1419" s="518"/>
      <c r="I1419" s="517">
        <f t="shared" si="379"/>
        <v>0</v>
      </c>
      <c r="J1419" s="517">
        <f t="shared" si="380"/>
        <v>0</v>
      </c>
      <c r="K1419" s="504"/>
      <c r="L1419" s="518">
        <f t="shared" si="381"/>
        <v>0</v>
      </c>
      <c r="M1419" s="518">
        <f t="shared" si="381"/>
        <v>0</v>
      </c>
      <c r="N1419" s="517">
        <f t="shared" si="382"/>
        <v>0</v>
      </c>
      <c r="O1419" s="517">
        <f t="shared" si="383"/>
        <v>0</v>
      </c>
      <c r="P1419" s="506"/>
      <c r="Q1419" s="520"/>
      <c r="R1419" s="412" t="str">
        <f t="shared" si="384"/>
        <v/>
      </c>
      <c r="S1419" s="412" t="str">
        <f t="shared" si="373"/>
        <v/>
      </c>
      <c r="T1419" s="427"/>
      <c r="U1419" s="429"/>
      <c r="W1419" s="6" t="str">
        <f>VLOOKUP(A1419,'[3]Cartilha Global'!$A:$A,1,FALSE)</f>
        <v>x</v>
      </c>
    </row>
    <row r="1420" spans="1:23" ht="12" hidden="1" thickBot="1" x14ac:dyDescent="0.25">
      <c r="A1420" s="531" t="s">
        <v>184</v>
      </c>
      <c r="B1420" s="512"/>
      <c r="C1420" s="534">
        <v>0</v>
      </c>
      <c r="D1420" s="535">
        <v>0</v>
      </c>
      <c r="E1420" s="536">
        <v>0</v>
      </c>
      <c r="F1420" s="510">
        <f t="shared" si="367"/>
        <v>0</v>
      </c>
      <c r="G1420" s="527"/>
      <c r="H1420" s="518"/>
      <c r="I1420" s="517">
        <f t="shared" si="379"/>
        <v>0</v>
      </c>
      <c r="J1420" s="517">
        <f t="shared" si="380"/>
        <v>0</v>
      </c>
      <c r="K1420" s="504"/>
      <c r="L1420" s="518">
        <f t="shared" si="381"/>
        <v>0</v>
      </c>
      <c r="M1420" s="518">
        <f t="shared" si="381"/>
        <v>0</v>
      </c>
      <c r="N1420" s="517">
        <f t="shared" si="382"/>
        <v>0</v>
      </c>
      <c r="O1420" s="517">
        <f t="shared" si="383"/>
        <v>0</v>
      </c>
      <c r="P1420" s="506"/>
      <c r="Q1420" s="520"/>
      <c r="R1420" s="412" t="str">
        <f t="shared" si="384"/>
        <v/>
      </c>
      <c r="S1420" s="412" t="str">
        <f t="shared" si="373"/>
        <v/>
      </c>
      <c r="T1420" s="427"/>
      <c r="U1420" s="429"/>
      <c r="W1420" s="6" t="str">
        <f>VLOOKUP(A1420,'[3]Cartilha Global'!$A:$A,1,FALSE)</f>
        <v>x</v>
      </c>
    </row>
    <row r="1421" spans="1:23" ht="12" hidden="1" thickBot="1" x14ac:dyDescent="0.25">
      <c r="A1421" s="531" t="s">
        <v>184</v>
      </c>
      <c r="B1421" s="512"/>
      <c r="C1421" s="534">
        <v>0</v>
      </c>
      <c r="D1421" s="535">
        <v>0</v>
      </c>
      <c r="E1421" s="536">
        <v>0</v>
      </c>
      <c r="F1421" s="510">
        <f t="shared" si="367"/>
        <v>0</v>
      </c>
      <c r="G1421" s="527"/>
      <c r="H1421" s="518"/>
      <c r="I1421" s="517">
        <f t="shared" si="379"/>
        <v>0</v>
      </c>
      <c r="J1421" s="517">
        <f t="shared" si="380"/>
        <v>0</v>
      </c>
      <c r="K1421" s="504"/>
      <c r="L1421" s="518">
        <f t="shared" si="381"/>
        <v>0</v>
      </c>
      <c r="M1421" s="518">
        <f t="shared" si="381"/>
        <v>0</v>
      </c>
      <c r="N1421" s="517">
        <f t="shared" si="382"/>
        <v>0</v>
      </c>
      <c r="O1421" s="517">
        <f t="shared" si="383"/>
        <v>0</v>
      </c>
      <c r="P1421" s="506"/>
      <c r="Q1421" s="520"/>
      <c r="R1421" s="412" t="str">
        <f t="shared" si="384"/>
        <v/>
      </c>
      <c r="S1421" s="412" t="str">
        <f t="shared" si="373"/>
        <v/>
      </c>
      <c r="T1421" s="427"/>
      <c r="U1421" s="429"/>
      <c r="W1421" s="6" t="str">
        <f>VLOOKUP(A1421,'[3]Cartilha Global'!$A:$A,1,FALSE)</f>
        <v>x</v>
      </c>
    </row>
    <row r="1422" spans="1:23" ht="12" hidden="1" thickBot="1" x14ac:dyDescent="0.25">
      <c r="A1422" s="531" t="s">
        <v>184</v>
      </c>
      <c r="B1422" s="512"/>
      <c r="C1422" s="534">
        <v>0</v>
      </c>
      <c r="D1422" s="535">
        <v>0</v>
      </c>
      <c r="E1422" s="536">
        <v>0</v>
      </c>
      <c r="F1422" s="510">
        <f t="shared" si="367"/>
        <v>0</v>
      </c>
      <c r="G1422" s="527"/>
      <c r="H1422" s="518"/>
      <c r="I1422" s="517">
        <f t="shared" si="379"/>
        <v>0</v>
      </c>
      <c r="J1422" s="517">
        <f t="shared" si="380"/>
        <v>0</v>
      </c>
      <c r="K1422" s="504"/>
      <c r="L1422" s="518">
        <f t="shared" si="381"/>
        <v>0</v>
      </c>
      <c r="M1422" s="518">
        <f t="shared" si="381"/>
        <v>0</v>
      </c>
      <c r="N1422" s="517">
        <f t="shared" si="382"/>
        <v>0</v>
      </c>
      <c r="O1422" s="517">
        <f t="shared" si="383"/>
        <v>0</v>
      </c>
      <c r="P1422" s="506"/>
      <c r="Q1422" s="520"/>
      <c r="R1422" s="412" t="str">
        <f t="shared" si="384"/>
        <v/>
      </c>
      <c r="S1422" s="412" t="str">
        <f t="shared" si="373"/>
        <v/>
      </c>
      <c r="T1422" s="427"/>
      <c r="U1422" s="429"/>
      <c r="W1422" s="6" t="str">
        <f>VLOOKUP(A1422,'[3]Cartilha Global'!$A:$A,1,FALSE)</f>
        <v>x</v>
      </c>
    </row>
    <row r="1423" spans="1:23" ht="12" hidden="1" thickBot="1" x14ac:dyDescent="0.25">
      <c r="A1423" s="531" t="s">
        <v>184</v>
      </c>
      <c r="B1423" s="512"/>
      <c r="C1423" s="534">
        <v>0</v>
      </c>
      <c r="D1423" s="535">
        <v>0</v>
      </c>
      <c r="E1423" s="536">
        <v>0</v>
      </c>
      <c r="F1423" s="510">
        <f t="shared" si="367"/>
        <v>0</v>
      </c>
      <c r="G1423" s="527"/>
      <c r="H1423" s="518"/>
      <c r="I1423" s="517">
        <f t="shared" si="379"/>
        <v>0</v>
      </c>
      <c r="J1423" s="517">
        <f t="shared" si="380"/>
        <v>0</v>
      </c>
      <c r="K1423" s="504"/>
      <c r="L1423" s="518">
        <f t="shared" si="381"/>
        <v>0</v>
      </c>
      <c r="M1423" s="518">
        <f t="shared" si="381"/>
        <v>0</v>
      </c>
      <c r="N1423" s="517">
        <f t="shared" si="382"/>
        <v>0</v>
      </c>
      <c r="O1423" s="517">
        <f t="shared" si="383"/>
        <v>0</v>
      </c>
      <c r="P1423" s="506"/>
      <c r="Q1423" s="520"/>
      <c r="R1423" s="412" t="str">
        <f t="shared" si="384"/>
        <v/>
      </c>
      <c r="S1423" s="412" t="str">
        <f t="shared" si="373"/>
        <v/>
      </c>
      <c r="T1423" s="427"/>
      <c r="U1423" s="429"/>
      <c r="W1423" s="6" t="str">
        <f>VLOOKUP(A1423,'[3]Cartilha Global'!$A:$A,1,FALSE)</f>
        <v>x</v>
      </c>
    </row>
    <row r="1424" spans="1:23" ht="12" hidden="1" thickBot="1" x14ac:dyDescent="0.25">
      <c r="A1424" s="531" t="s">
        <v>184</v>
      </c>
      <c r="B1424" s="512"/>
      <c r="C1424" s="534">
        <v>0</v>
      </c>
      <c r="D1424" s="535">
        <v>0</v>
      </c>
      <c r="E1424" s="536">
        <v>0</v>
      </c>
      <c r="F1424" s="510">
        <f t="shared" si="367"/>
        <v>0</v>
      </c>
      <c r="G1424" s="527"/>
      <c r="H1424" s="518"/>
      <c r="I1424" s="517">
        <f t="shared" si="379"/>
        <v>0</v>
      </c>
      <c r="J1424" s="517">
        <f t="shared" si="380"/>
        <v>0</v>
      </c>
      <c r="K1424" s="504"/>
      <c r="L1424" s="518">
        <f t="shared" si="381"/>
        <v>0</v>
      </c>
      <c r="M1424" s="518">
        <f t="shared" si="381"/>
        <v>0</v>
      </c>
      <c r="N1424" s="517">
        <f t="shared" si="382"/>
        <v>0</v>
      </c>
      <c r="O1424" s="517">
        <f t="shared" si="383"/>
        <v>0</v>
      </c>
      <c r="P1424" s="506"/>
      <c r="Q1424" s="520"/>
      <c r="R1424" s="412" t="str">
        <f t="shared" si="384"/>
        <v/>
      </c>
      <c r="S1424" s="412" t="str">
        <f t="shared" si="373"/>
        <v/>
      </c>
      <c r="T1424" s="427"/>
      <c r="U1424" s="429"/>
      <c r="W1424" s="6" t="str">
        <f>VLOOKUP(A1424,'[3]Cartilha Global'!$A:$A,1,FALSE)</f>
        <v>x</v>
      </c>
    </row>
    <row r="1425" spans="1:23" ht="12" hidden="1" thickBot="1" x14ac:dyDescent="0.25">
      <c r="A1425" s="531" t="s">
        <v>184</v>
      </c>
      <c r="B1425" s="512"/>
      <c r="C1425" s="534">
        <v>0</v>
      </c>
      <c r="D1425" s="535">
        <v>0</v>
      </c>
      <c r="E1425" s="536">
        <v>0</v>
      </c>
      <c r="F1425" s="510">
        <f t="shared" ref="F1425:F1488" si="385">IF(E1425=0,0,ROUND(E1425*(1+E$13)*(1-E$14),2))</f>
        <v>0</v>
      </c>
      <c r="G1425" s="527"/>
      <c r="H1425" s="518"/>
      <c r="I1425" s="517">
        <f t="shared" si="379"/>
        <v>0</v>
      </c>
      <c r="J1425" s="517">
        <f t="shared" si="380"/>
        <v>0</v>
      </c>
      <c r="K1425" s="504"/>
      <c r="L1425" s="518">
        <f t="shared" si="381"/>
        <v>0</v>
      </c>
      <c r="M1425" s="518">
        <f t="shared" si="381"/>
        <v>0</v>
      </c>
      <c r="N1425" s="517">
        <f t="shared" si="382"/>
        <v>0</v>
      </c>
      <c r="O1425" s="517">
        <f t="shared" si="383"/>
        <v>0</v>
      </c>
      <c r="P1425" s="506"/>
      <c r="Q1425" s="520"/>
      <c r="R1425" s="412" t="str">
        <f t="shared" si="384"/>
        <v/>
      </c>
      <c r="S1425" s="412" t="str">
        <f t="shared" si="373"/>
        <v/>
      </c>
      <c r="T1425" s="427"/>
      <c r="U1425" s="429"/>
      <c r="W1425" s="6" t="str">
        <f>VLOOKUP(A1425,'[3]Cartilha Global'!$A:$A,1,FALSE)</f>
        <v>x</v>
      </c>
    </row>
    <row r="1426" spans="1:23" ht="12" hidden="1" thickBot="1" x14ac:dyDescent="0.25">
      <c r="A1426" s="531" t="s">
        <v>184</v>
      </c>
      <c r="B1426" s="512"/>
      <c r="C1426" s="534">
        <v>0</v>
      </c>
      <c r="D1426" s="535">
        <v>0</v>
      </c>
      <c r="E1426" s="536">
        <v>0</v>
      </c>
      <c r="F1426" s="510">
        <f t="shared" si="385"/>
        <v>0</v>
      </c>
      <c r="G1426" s="527"/>
      <c r="H1426" s="518"/>
      <c r="I1426" s="517">
        <f t="shared" si="379"/>
        <v>0</v>
      </c>
      <c r="J1426" s="517">
        <f t="shared" si="380"/>
        <v>0</v>
      </c>
      <c r="K1426" s="504"/>
      <c r="L1426" s="518">
        <f t="shared" si="381"/>
        <v>0</v>
      </c>
      <c r="M1426" s="518">
        <f t="shared" si="381"/>
        <v>0</v>
      </c>
      <c r="N1426" s="517">
        <f t="shared" si="382"/>
        <v>0</v>
      </c>
      <c r="O1426" s="517">
        <f t="shared" si="383"/>
        <v>0</v>
      </c>
      <c r="P1426" s="506"/>
      <c r="Q1426" s="520"/>
      <c r="R1426" s="412" t="str">
        <f t="shared" si="384"/>
        <v/>
      </c>
      <c r="S1426" s="412" t="str">
        <f t="shared" si="373"/>
        <v/>
      </c>
      <c r="T1426" s="427"/>
      <c r="U1426" s="429"/>
      <c r="W1426" s="6" t="str">
        <f>VLOOKUP(A1426,'[3]Cartilha Global'!$A:$A,1,FALSE)</f>
        <v>x</v>
      </c>
    </row>
    <row r="1427" spans="1:23" ht="12" hidden="1" thickBot="1" x14ac:dyDescent="0.25">
      <c r="A1427" s="531" t="s">
        <v>184</v>
      </c>
      <c r="B1427" s="512"/>
      <c r="C1427" s="534">
        <v>0</v>
      </c>
      <c r="D1427" s="535">
        <v>0</v>
      </c>
      <c r="E1427" s="536">
        <v>0</v>
      </c>
      <c r="F1427" s="510">
        <f t="shared" si="385"/>
        <v>0</v>
      </c>
      <c r="G1427" s="527"/>
      <c r="H1427" s="518"/>
      <c r="I1427" s="517">
        <f t="shared" si="379"/>
        <v>0</v>
      </c>
      <c r="J1427" s="517">
        <f t="shared" si="380"/>
        <v>0</v>
      </c>
      <c r="K1427" s="504"/>
      <c r="L1427" s="518">
        <f t="shared" si="381"/>
        <v>0</v>
      </c>
      <c r="M1427" s="518">
        <f t="shared" si="381"/>
        <v>0</v>
      </c>
      <c r="N1427" s="517">
        <f t="shared" si="382"/>
        <v>0</v>
      </c>
      <c r="O1427" s="517">
        <f t="shared" si="383"/>
        <v>0</v>
      </c>
      <c r="P1427" s="506"/>
      <c r="Q1427" s="520"/>
      <c r="R1427" s="412" t="str">
        <f t="shared" si="384"/>
        <v/>
      </c>
      <c r="S1427" s="412" t="str">
        <f t="shared" si="373"/>
        <v/>
      </c>
      <c r="T1427" s="427"/>
      <c r="U1427" s="429"/>
      <c r="W1427" s="6" t="str">
        <f>VLOOKUP(A1427,'[3]Cartilha Global'!$A:$A,1,FALSE)</f>
        <v>x</v>
      </c>
    </row>
    <row r="1428" spans="1:23" ht="12" hidden="1" thickBot="1" x14ac:dyDescent="0.25">
      <c r="A1428" s="531" t="s">
        <v>184</v>
      </c>
      <c r="B1428" s="512"/>
      <c r="C1428" s="534">
        <v>0</v>
      </c>
      <c r="D1428" s="535">
        <v>0</v>
      </c>
      <c r="E1428" s="536">
        <v>0</v>
      </c>
      <c r="F1428" s="510">
        <f t="shared" si="385"/>
        <v>0</v>
      </c>
      <c r="G1428" s="527"/>
      <c r="H1428" s="518"/>
      <c r="I1428" s="517">
        <f t="shared" si="379"/>
        <v>0</v>
      </c>
      <c r="J1428" s="517">
        <f t="shared" si="380"/>
        <v>0</v>
      </c>
      <c r="K1428" s="504"/>
      <c r="L1428" s="518">
        <f t="shared" si="381"/>
        <v>0</v>
      </c>
      <c r="M1428" s="518">
        <f t="shared" si="381"/>
        <v>0</v>
      </c>
      <c r="N1428" s="517">
        <f t="shared" si="382"/>
        <v>0</v>
      </c>
      <c r="O1428" s="517">
        <f t="shared" si="383"/>
        <v>0</v>
      </c>
      <c r="P1428" s="506"/>
      <c r="Q1428" s="520"/>
      <c r="R1428" s="412" t="str">
        <f t="shared" si="384"/>
        <v/>
      </c>
      <c r="S1428" s="412" t="str">
        <f t="shared" si="373"/>
        <v/>
      </c>
      <c r="T1428" s="427"/>
      <c r="U1428" s="429"/>
      <c r="W1428" s="6" t="str">
        <f>VLOOKUP(A1428,'[3]Cartilha Global'!$A:$A,1,FALSE)</f>
        <v>x</v>
      </c>
    </row>
    <row r="1429" spans="1:23" ht="12" hidden="1" thickBot="1" x14ac:dyDescent="0.25">
      <c r="A1429" s="531" t="s">
        <v>184</v>
      </c>
      <c r="B1429" s="512"/>
      <c r="C1429" s="534">
        <v>0</v>
      </c>
      <c r="D1429" s="535">
        <v>0</v>
      </c>
      <c r="E1429" s="536">
        <v>0</v>
      </c>
      <c r="F1429" s="510">
        <f t="shared" si="385"/>
        <v>0</v>
      </c>
      <c r="G1429" s="527"/>
      <c r="H1429" s="518"/>
      <c r="I1429" s="517">
        <f t="shared" si="379"/>
        <v>0</v>
      </c>
      <c r="J1429" s="517">
        <f t="shared" si="380"/>
        <v>0</v>
      </c>
      <c r="K1429" s="504"/>
      <c r="L1429" s="518">
        <f t="shared" si="381"/>
        <v>0</v>
      </c>
      <c r="M1429" s="518">
        <f t="shared" si="381"/>
        <v>0</v>
      </c>
      <c r="N1429" s="517">
        <f t="shared" si="382"/>
        <v>0</v>
      </c>
      <c r="O1429" s="517">
        <f t="shared" si="383"/>
        <v>0</v>
      </c>
      <c r="P1429" s="506"/>
      <c r="Q1429" s="520"/>
      <c r="R1429" s="412" t="str">
        <f t="shared" si="384"/>
        <v/>
      </c>
      <c r="S1429" s="412" t="str">
        <f t="shared" si="373"/>
        <v/>
      </c>
      <c r="T1429" s="427"/>
      <c r="U1429" s="429"/>
      <c r="W1429" s="6" t="str">
        <f>VLOOKUP(A1429,'[3]Cartilha Global'!$A:$A,1,FALSE)</f>
        <v>x</v>
      </c>
    </row>
    <row r="1430" spans="1:23" ht="12" hidden="1" thickBot="1" x14ac:dyDescent="0.25">
      <c r="A1430" s="531" t="s">
        <v>184</v>
      </c>
      <c r="B1430" s="512"/>
      <c r="C1430" s="534">
        <v>0</v>
      </c>
      <c r="D1430" s="535">
        <v>0</v>
      </c>
      <c r="E1430" s="536">
        <v>0</v>
      </c>
      <c r="F1430" s="510">
        <f t="shared" si="385"/>
        <v>0</v>
      </c>
      <c r="G1430" s="527"/>
      <c r="H1430" s="518"/>
      <c r="I1430" s="517">
        <f t="shared" si="379"/>
        <v>0</v>
      </c>
      <c r="J1430" s="517">
        <f t="shared" si="380"/>
        <v>0</v>
      </c>
      <c r="K1430" s="504"/>
      <c r="L1430" s="518">
        <f t="shared" si="381"/>
        <v>0</v>
      </c>
      <c r="M1430" s="518">
        <f t="shared" si="381"/>
        <v>0</v>
      </c>
      <c r="N1430" s="517">
        <f t="shared" si="382"/>
        <v>0</v>
      </c>
      <c r="O1430" s="517">
        <f t="shared" si="383"/>
        <v>0</v>
      </c>
      <c r="P1430" s="506"/>
      <c r="Q1430" s="520"/>
      <c r="R1430" s="412" t="str">
        <f t="shared" si="384"/>
        <v/>
      </c>
      <c r="S1430" s="412" t="str">
        <f t="shared" ref="S1430:S1493" si="386">IF(Q1430="X","x",IF(Q1430="xx","x",IF(OR(J1430&gt;0,O1430&gt;0),"x","")))</f>
        <v/>
      </c>
      <c r="T1430" s="427"/>
      <c r="U1430" s="429"/>
      <c r="W1430" s="6" t="str">
        <f>VLOOKUP(A1430,'[3]Cartilha Global'!$A:$A,1,FALSE)</f>
        <v>x</v>
      </c>
    </row>
    <row r="1431" spans="1:23" ht="12" hidden="1" thickBot="1" x14ac:dyDescent="0.25">
      <c r="A1431" s="531" t="s">
        <v>184</v>
      </c>
      <c r="B1431" s="512"/>
      <c r="C1431" s="534">
        <v>0</v>
      </c>
      <c r="D1431" s="535">
        <v>0</v>
      </c>
      <c r="E1431" s="536">
        <v>0</v>
      </c>
      <c r="F1431" s="510">
        <f t="shared" si="385"/>
        <v>0</v>
      </c>
      <c r="G1431" s="527"/>
      <c r="H1431" s="518"/>
      <c r="I1431" s="517">
        <f t="shared" si="379"/>
        <v>0</v>
      </c>
      <c r="J1431" s="517">
        <f t="shared" si="380"/>
        <v>0</v>
      </c>
      <c r="K1431" s="504"/>
      <c r="L1431" s="518">
        <f t="shared" si="381"/>
        <v>0</v>
      </c>
      <c r="M1431" s="518">
        <f t="shared" si="381"/>
        <v>0</v>
      </c>
      <c r="N1431" s="517">
        <f t="shared" si="382"/>
        <v>0</v>
      </c>
      <c r="O1431" s="517">
        <f t="shared" si="383"/>
        <v>0</v>
      </c>
      <c r="P1431" s="506"/>
      <c r="Q1431" s="520"/>
      <c r="R1431" s="412" t="str">
        <f t="shared" si="384"/>
        <v/>
      </c>
      <c r="S1431" s="412" t="str">
        <f t="shared" si="386"/>
        <v/>
      </c>
      <c r="T1431" s="427"/>
      <c r="U1431" s="429"/>
      <c r="W1431" s="6" t="str">
        <f>VLOOKUP(A1431,'[3]Cartilha Global'!$A:$A,1,FALSE)</f>
        <v>x</v>
      </c>
    </row>
    <row r="1432" spans="1:23" ht="12" hidden="1" thickBot="1" x14ac:dyDescent="0.25">
      <c r="A1432" s="531" t="s">
        <v>184</v>
      </c>
      <c r="B1432" s="512"/>
      <c r="C1432" s="534">
        <v>0</v>
      </c>
      <c r="D1432" s="535">
        <v>0</v>
      </c>
      <c r="E1432" s="536">
        <v>0</v>
      </c>
      <c r="F1432" s="510">
        <f t="shared" si="385"/>
        <v>0</v>
      </c>
      <c r="G1432" s="527"/>
      <c r="H1432" s="518"/>
      <c r="I1432" s="517">
        <f t="shared" si="379"/>
        <v>0</v>
      </c>
      <c r="J1432" s="517">
        <f t="shared" si="380"/>
        <v>0</v>
      </c>
      <c r="K1432" s="504"/>
      <c r="L1432" s="518">
        <f t="shared" si="381"/>
        <v>0</v>
      </c>
      <c r="M1432" s="518">
        <f t="shared" si="381"/>
        <v>0</v>
      </c>
      <c r="N1432" s="517">
        <f t="shared" si="382"/>
        <v>0</v>
      </c>
      <c r="O1432" s="517">
        <f t="shared" si="383"/>
        <v>0</v>
      </c>
      <c r="P1432" s="506"/>
      <c r="Q1432" s="520"/>
      <c r="R1432" s="412" t="str">
        <f t="shared" si="384"/>
        <v/>
      </c>
      <c r="S1432" s="412" t="str">
        <f t="shared" si="386"/>
        <v/>
      </c>
      <c r="T1432" s="427"/>
      <c r="U1432" s="429"/>
      <c r="W1432" s="6" t="str">
        <f>VLOOKUP(A1432,'[3]Cartilha Global'!$A:$A,1,FALSE)</f>
        <v>x</v>
      </c>
    </row>
    <row r="1433" spans="1:23" ht="12" hidden="1" thickBot="1" x14ac:dyDescent="0.25">
      <c r="A1433" s="531" t="s">
        <v>184</v>
      </c>
      <c r="B1433" s="512"/>
      <c r="C1433" s="534">
        <v>0</v>
      </c>
      <c r="D1433" s="535">
        <v>0</v>
      </c>
      <c r="E1433" s="536">
        <v>0</v>
      </c>
      <c r="F1433" s="510">
        <f t="shared" si="385"/>
        <v>0</v>
      </c>
      <c r="G1433" s="527"/>
      <c r="H1433" s="518"/>
      <c r="I1433" s="517">
        <f t="shared" si="379"/>
        <v>0</v>
      </c>
      <c r="J1433" s="517">
        <f t="shared" si="380"/>
        <v>0</v>
      </c>
      <c r="K1433" s="504"/>
      <c r="L1433" s="518">
        <f t="shared" si="381"/>
        <v>0</v>
      </c>
      <c r="M1433" s="518">
        <f t="shared" si="381"/>
        <v>0</v>
      </c>
      <c r="N1433" s="517">
        <f t="shared" si="382"/>
        <v>0</v>
      </c>
      <c r="O1433" s="517">
        <f t="shared" si="383"/>
        <v>0</v>
      </c>
      <c r="P1433" s="506"/>
      <c r="Q1433" s="520"/>
      <c r="R1433" s="412" t="str">
        <f t="shared" si="384"/>
        <v/>
      </c>
      <c r="S1433" s="412" t="str">
        <f t="shared" si="386"/>
        <v/>
      </c>
      <c r="T1433" s="427"/>
      <c r="U1433" s="429"/>
      <c r="W1433" s="6" t="str">
        <f>VLOOKUP(A1433,'[3]Cartilha Global'!$A:$A,1,FALSE)</f>
        <v>x</v>
      </c>
    </row>
    <row r="1434" spans="1:23" ht="12" hidden="1" thickBot="1" x14ac:dyDescent="0.25">
      <c r="A1434" s="531" t="s">
        <v>184</v>
      </c>
      <c r="B1434" s="512"/>
      <c r="C1434" s="534">
        <v>0</v>
      </c>
      <c r="D1434" s="535">
        <v>0</v>
      </c>
      <c r="E1434" s="536">
        <v>0</v>
      </c>
      <c r="F1434" s="510">
        <f t="shared" si="385"/>
        <v>0</v>
      </c>
      <c r="G1434" s="527"/>
      <c r="H1434" s="518"/>
      <c r="I1434" s="517">
        <f t="shared" si="379"/>
        <v>0</v>
      </c>
      <c r="J1434" s="517">
        <f t="shared" si="380"/>
        <v>0</v>
      </c>
      <c r="K1434" s="504"/>
      <c r="L1434" s="518">
        <f t="shared" si="381"/>
        <v>0</v>
      </c>
      <c r="M1434" s="518">
        <f t="shared" si="381"/>
        <v>0</v>
      </c>
      <c r="N1434" s="517">
        <f t="shared" si="382"/>
        <v>0</v>
      </c>
      <c r="O1434" s="517">
        <f t="shared" si="383"/>
        <v>0</v>
      </c>
      <c r="P1434" s="506"/>
      <c r="Q1434" s="520"/>
      <c r="R1434" s="412" t="str">
        <f t="shared" si="384"/>
        <v/>
      </c>
      <c r="S1434" s="412" t="str">
        <f t="shared" si="386"/>
        <v/>
      </c>
      <c r="T1434" s="427"/>
      <c r="U1434" s="429"/>
      <c r="W1434" s="6" t="str">
        <f>VLOOKUP(A1434,'[3]Cartilha Global'!$A:$A,1,FALSE)</f>
        <v>x</v>
      </c>
    </row>
    <row r="1435" spans="1:23" ht="12" hidden="1" thickBot="1" x14ac:dyDescent="0.25">
      <c r="A1435" s="531" t="s">
        <v>184</v>
      </c>
      <c r="B1435" s="512"/>
      <c r="C1435" s="534">
        <v>0</v>
      </c>
      <c r="D1435" s="535">
        <v>0</v>
      </c>
      <c r="E1435" s="536">
        <v>0</v>
      </c>
      <c r="F1435" s="510">
        <f t="shared" si="385"/>
        <v>0</v>
      </c>
      <c r="G1435" s="527"/>
      <c r="H1435" s="518"/>
      <c r="I1435" s="517">
        <f t="shared" si="379"/>
        <v>0</v>
      </c>
      <c r="J1435" s="517">
        <f t="shared" si="380"/>
        <v>0</v>
      </c>
      <c r="K1435" s="504"/>
      <c r="L1435" s="518">
        <f t="shared" si="381"/>
        <v>0</v>
      </c>
      <c r="M1435" s="518">
        <f t="shared" si="381"/>
        <v>0</v>
      </c>
      <c r="N1435" s="517">
        <f t="shared" si="382"/>
        <v>0</v>
      </c>
      <c r="O1435" s="517">
        <f t="shared" si="383"/>
        <v>0</v>
      </c>
      <c r="P1435" s="506"/>
      <c r="Q1435" s="520"/>
      <c r="R1435" s="412" t="str">
        <f t="shared" si="384"/>
        <v/>
      </c>
      <c r="S1435" s="412" t="str">
        <f t="shared" si="386"/>
        <v/>
      </c>
      <c r="T1435" s="427"/>
      <c r="U1435" s="429"/>
      <c r="W1435" s="6" t="str">
        <f>VLOOKUP(A1435,'[3]Cartilha Global'!$A:$A,1,FALSE)</f>
        <v>x</v>
      </c>
    </row>
    <row r="1436" spans="1:23" ht="12" hidden="1" thickBot="1" x14ac:dyDescent="0.25">
      <c r="A1436" s="531" t="s">
        <v>184</v>
      </c>
      <c r="B1436" s="512"/>
      <c r="C1436" s="534">
        <v>0</v>
      </c>
      <c r="D1436" s="535">
        <v>0</v>
      </c>
      <c r="E1436" s="536">
        <v>0</v>
      </c>
      <c r="F1436" s="510">
        <f t="shared" si="385"/>
        <v>0</v>
      </c>
      <c r="G1436" s="527"/>
      <c r="H1436" s="518"/>
      <c r="I1436" s="517">
        <f t="shared" si="379"/>
        <v>0</v>
      </c>
      <c r="J1436" s="517">
        <f t="shared" si="380"/>
        <v>0</v>
      </c>
      <c r="K1436" s="504"/>
      <c r="L1436" s="518">
        <f t="shared" si="381"/>
        <v>0</v>
      </c>
      <c r="M1436" s="518">
        <f t="shared" si="381"/>
        <v>0</v>
      </c>
      <c r="N1436" s="517">
        <f t="shared" si="382"/>
        <v>0</v>
      </c>
      <c r="O1436" s="517">
        <f t="shared" si="383"/>
        <v>0</v>
      </c>
      <c r="P1436" s="506"/>
      <c r="Q1436" s="520"/>
      <c r="R1436" s="412" t="str">
        <f t="shared" si="384"/>
        <v/>
      </c>
      <c r="S1436" s="412" t="str">
        <f t="shared" si="386"/>
        <v/>
      </c>
      <c r="T1436" s="427"/>
      <c r="U1436" s="429"/>
      <c r="W1436" s="6" t="str">
        <f>VLOOKUP(A1436,'[3]Cartilha Global'!$A:$A,1,FALSE)</f>
        <v>x</v>
      </c>
    </row>
    <row r="1437" spans="1:23" ht="12" hidden="1" thickBot="1" x14ac:dyDescent="0.25">
      <c r="A1437" s="531" t="s">
        <v>184</v>
      </c>
      <c r="B1437" s="512"/>
      <c r="C1437" s="534">
        <v>0</v>
      </c>
      <c r="D1437" s="535">
        <v>0</v>
      </c>
      <c r="E1437" s="536">
        <v>0</v>
      </c>
      <c r="F1437" s="510">
        <f t="shared" si="385"/>
        <v>0</v>
      </c>
      <c r="G1437" s="527"/>
      <c r="H1437" s="518"/>
      <c r="I1437" s="517">
        <f t="shared" si="379"/>
        <v>0</v>
      </c>
      <c r="J1437" s="517">
        <f t="shared" si="380"/>
        <v>0</v>
      </c>
      <c r="K1437" s="504"/>
      <c r="L1437" s="518">
        <f t="shared" si="381"/>
        <v>0</v>
      </c>
      <c r="M1437" s="518">
        <f t="shared" si="381"/>
        <v>0</v>
      </c>
      <c r="N1437" s="517">
        <f t="shared" si="382"/>
        <v>0</v>
      </c>
      <c r="O1437" s="517">
        <f t="shared" si="383"/>
        <v>0</v>
      </c>
      <c r="P1437" s="506"/>
      <c r="Q1437" s="520"/>
      <c r="R1437" s="412" t="str">
        <f t="shared" si="384"/>
        <v/>
      </c>
      <c r="S1437" s="412" t="str">
        <f t="shared" si="386"/>
        <v/>
      </c>
      <c r="T1437" s="427"/>
      <c r="U1437" s="429"/>
      <c r="W1437" s="6" t="str">
        <f>VLOOKUP(A1437,'[3]Cartilha Global'!$A:$A,1,FALSE)</f>
        <v>x</v>
      </c>
    </row>
    <row r="1438" spans="1:23" ht="12" hidden="1" thickBot="1" x14ac:dyDescent="0.25">
      <c r="A1438" s="531" t="s">
        <v>184</v>
      </c>
      <c r="B1438" s="512"/>
      <c r="C1438" s="534">
        <v>0</v>
      </c>
      <c r="D1438" s="535">
        <v>0</v>
      </c>
      <c r="E1438" s="536">
        <v>0</v>
      </c>
      <c r="F1438" s="510">
        <f t="shared" si="385"/>
        <v>0</v>
      </c>
      <c r="G1438" s="527"/>
      <c r="H1438" s="518"/>
      <c r="I1438" s="517">
        <f t="shared" si="379"/>
        <v>0</v>
      </c>
      <c r="J1438" s="517">
        <f t="shared" si="380"/>
        <v>0</v>
      </c>
      <c r="K1438" s="504"/>
      <c r="L1438" s="518">
        <f t="shared" si="381"/>
        <v>0</v>
      </c>
      <c r="M1438" s="518">
        <f t="shared" si="381"/>
        <v>0</v>
      </c>
      <c r="N1438" s="517">
        <f t="shared" si="382"/>
        <v>0</v>
      </c>
      <c r="O1438" s="517">
        <f t="shared" si="383"/>
        <v>0</v>
      </c>
      <c r="P1438" s="506"/>
      <c r="Q1438" s="520"/>
      <c r="R1438" s="412" t="str">
        <f t="shared" si="384"/>
        <v/>
      </c>
      <c r="S1438" s="412" t="str">
        <f t="shared" si="386"/>
        <v/>
      </c>
      <c r="T1438" s="427"/>
      <c r="U1438" s="429"/>
      <c r="W1438" s="6" t="str">
        <f>VLOOKUP(A1438,'[3]Cartilha Global'!$A:$A,1,FALSE)</f>
        <v>x</v>
      </c>
    </row>
    <row r="1439" spans="1:23" ht="12" hidden="1" thickBot="1" x14ac:dyDescent="0.25">
      <c r="A1439" s="540" t="s">
        <v>184</v>
      </c>
      <c r="B1439" s="512"/>
      <c r="C1439" s="534">
        <v>0</v>
      </c>
      <c r="D1439" s="535">
        <v>0</v>
      </c>
      <c r="E1439" s="541">
        <v>0</v>
      </c>
      <c r="F1439" s="563">
        <f t="shared" si="385"/>
        <v>0</v>
      </c>
      <c r="G1439" s="543"/>
      <c r="H1439" s="538"/>
      <c r="I1439" s="546">
        <f t="shared" si="379"/>
        <v>0</v>
      </c>
      <c r="J1439" s="546">
        <f t="shared" si="380"/>
        <v>0</v>
      </c>
      <c r="K1439" s="504"/>
      <c r="L1439" s="538">
        <f t="shared" si="381"/>
        <v>0</v>
      </c>
      <c r="M1439" s="538">
        <f t="shared" si="381"/>
        <v>0</v>
      </c>
      <c r="N1439" s="546">
        <f t="shared" si="382"/>
        <v>0</v>
      </c>
      <c r="O1439" s="546">
        <f t="shared" si="383"/>
        <v>0</v>
      </c>
      <c r="P1439" s="506"/>
      <c r="Q1439" s="520"/>
      <c r="R1439" s="412" t="str">
        <f t="shared" si="384"/>
        <v/>
      </c>
      <c r="S1439" s="412" t="str">
        <f t="shared" si="386"/>
        <v/>
      </c>
      <c r="T1439" s="427"/>
      <c r="U1439" s="429"/>
      <c r="W1439" s="6" t="str">
        <f>VLOOKUP(A1439,'[3]Cartilha Global'!$A:$A,1,FALSE)</f>
        <v>x</v>
      </c>
    </row>
    <row r="1440" spans="1:23" ht="12" hidden="1" thickBot="1" x14ac:dyDescent="0.25">
      <c r="A1440" s="485" t="s">
        <v>1845</v>
      </c>
      <c r="B1440" s="486"/>
      <c r="C1440" s="487" t="s">
        <v>1846</v>
      </c>
      <c r="D1440" s="488">
        <v>0</v>
      </c>
      <c r="E1440" s="547">
        <v>0</v>
      </c>
      <c r="F1440" s="490">
        <f t="shared" si="385"/>
        <v>0</v>
      </c>
      <c r="G1440" s="491"/>
      <c r="H1440" s="491"/>
      <c r="I1440" s="4"/>
      <c r="J1440" s="4"/>
      <c r="K1440" s="492">
        <f>SUM(J1443:J2102)</f>
        <v>0</v>
      </c>
      <c r="L1440" s="491"/>
      <c r="M1440" s="491"/>
      <c r="N1440" s="4"/>
      <c r="O1440" s="493"/>
      <c r="P1440" s="492">
        <f>SUM(O1443:O2102)</f>
        <v>0</v>
      </c>
      <c r="Q1440" s="494" t="str">
        <f>IF(OR(K1440&gt;0,P1440&gt;0),"X","")</f>
        <v/>
      </c>
      <c r="R1440" s="412" t="str">
        <f t="shared" si="384"/>
        <v/>
      </c>
      <c r="S1440" s="412" t="str">
        <f t="shared" si="386"/>
        <v/>
      </c>
      <c r="T1440" s="427"/>
      <c r="U1440" s="429"/>
      <c r="W1440" s="6" t="str">
        <f>VLOOKUP(A1440,'[3]Cartilha Global'!$A:$A,1,FALSE)</f>
        <v>4</v>
      </c>
    </row>
    <row r="1441" spans="1:23" ht="12" hidden="1" thickBot="1" x14ac:dyDescent="0.25">
      <c r="A1441" s="507" t="s">
        <v>202</v>
      </c>
      <c r="B1441" s="512"/>
      <c r="C1441" s="548" t="s">
        <v>212</v>
      </c>
      <c r="D1441" s="555">
        <v>0</v>
      </c>
      <c r="E1441" s="525">
        <v>0</v>
      </c>
      <c r="F1441" s="510">
        <f t="shared" si="385"/>
        <v>0</v>
      </c>
      <c r="G1441" s="549"/>
      <c r="H1441" s="550"/>
      <c r="I1441" s="551"/>
      <c r="J1441" s="552"/>
      <c r="K1441" s="504"/>
      <c r="L1441" s="553"/>
      <c r="M1441" s="554"/>
      <c r="N1441" s="551"/>
      <c r="O1441" s="552"/>
      <c r="P1441" s="506"/>
      <c r="Q1441" s="494" t="str">
        <f>IF(OR(SUM(J1442:J1687)&gt;0,SUM(O1442:O1687)&gt;0),"xx","")</f>
        <v/>
      </c>
      <c r="R1441" s="412" t="str">
        <f t="shared" si="384"/>
        <v/>
      </c>
      <c r="S1441" s="412" t="str">
        <f t="shared" si="386"/>
        <v/>
      </c>
      <c r="T1441" s="427"/>
      <c r="U1441" s="429"/>
      <c r="W1441" s="6" t="str">
        <f>VLOOKUP(A1441,'[3]Cartilha Global'!$A:$A,1,FALSE)</f>
        <v>4.1</v>
      </c>
    </row>
    <row r="1442" spans="1:23" ht="12" hidden="1" thickBot="1" x14ac:dyDescent="0.25">
      <c r="A1442" s="507" t="s">
        <v>617</v>
      </c>
      <c r="B1442" s="512"/>
      <c r="C1442" s="548" t="s">
        <v>213</v>
      </c>
      <c r="D1442" s="555">
        <v>0</v>
      </c>
      <c r="E1442" s="525">
        <v>0</v>
      </c>
      <c r="F1442" s="510">
        <f t="shared" si="385"/>
        <v>0</v>
      </c>
      <c r="G1442" s="549"/>
      <c r="H1442" s="550"/>
      <c r="I1442" s="551"/>
      <c r="J1442" s="552"/>
      <c r="K1442" s="504"/>
      <c r="L1442" s="553"/>
      <c r="M1442" s="554"/>
      <c r="N1442" s="551"/>
      <c r="O1442" s="552"/>
      <c r="P1442" s="506"/>
      <c r="Q1442" s="494" t="str">
        <f>IF(OR(SUM(J1443:J1443)&gt;0,SUM(O1443:O1443)&gt;0),"xx","")</f>
        <v/>
      </c>
      <c r="R1442" s="412" t="str">
        <f t="shared" si="384"/>
        <v/>
      </c>
      <c r="S1442" s="412" t="str">
        <f t="shared" si="386"/>
        <v/>
      </c>
      <c r="T1442" s="427"/>
      <c r="U1442" s="429"/>
      <c r="W1442" s="6" t="str">
        <f>VLOOKUP(A1442,'[3]Cartilha Global'!$A:$A,1,FALSE)</f>
        <v>4.1.1</v>
      </c>
    </row>
    <row r="1443" spans="1:23" ht="23.25" hidden="1" thickBot="1" x14ac:dyDescent="0.25">
      <c r="A1443" s="522">
        <v>97086</v>
      </c>
      <c r="B1443" s="512" t="s">
        <v>3144</v>
      </c>
      <c r="C1443" s="513" t="s">
        <v>2417</v>
      </c>
      <c r="D1443" s="498" t="s">
        <v>170</v>
      </c>
      <c r="E1443" s="499">
        <v>139.11000000000001</v>
      </c>
      <c r="F1443" s="500">
        <f t="shared" si="385"/>
        <v>172.27</v>
      </c>
      <c r="G1443" s="527"/>
      <c r="H1443" s="518"/>
      <c r="I1443" s="517">
        <f>IF(ISBLANK(E1443),0,ROUND(F1443*G1443,2))</f>
        <v>0</v>
      </c>
      <c r="J1443" s="517">
        <f>IF(ISBLANK(G1443),0,ROUND(G1443*H1443,2))</f>
        <v>0</v>
      </c>
      <c r="K1443" s="504"/>
      <c r="L1443" s="518">
        <f t="shared" ref="L1443:M1443" si="387">G1443</f>
        <v>0</v>
      </c>
      <c r="M1443" s="518">
        <f t="shared" si="387"/>
        <v>0</v>
      </c>
      <c r="N1443" s="519">
        <f>IF(ISBLANK(E1443),0,ROUND(F1443*L1443,2))</f>
        <v>0</v>
      </c>
      <c r="O1443" s="519">
        <f>IF(ISBLANK(L1443),0,ROUND(L1443*M1443,2))</f>
        <v>0</v>
      </c>
      <c r="P1443" s="506"/>
      <c r="Q1443" s="520"/>
      <c r="R1443" s="412" t="str">
        <f t="shared" si="384"/>
        <v/>
      </c>
      <c r="S1443" s="412" t="str">
        <f t="shared" si="386"/>
        <v/>
      </c>
      <c r="T1443" s="427"/>
      <c r="U1443" s="429"/>
      <c r="W1443" s="6">
        <f>VLOOKUP(A1443,'[3]Cartilha Global'!$A:$A,1,FALSE)</f>
        <v>97086</v>
      </c>
    </row>
    <row r="1444" spans="1:23" ht="12" hidden="1" thickBot="1" x14ac:dyDescent="0.25">
      <c r="A1444" s="522" t="s">
        <v>619</v>
      </c>
      <c r="B1444" s="512"/>
      <c r="C1444" s="548" t="s">
        <v>214</v>
      </c>
      <c r="D1444" s="498">
        <v>0</v>
      </c>
      <c r="E1444" s="499">
        <v>0</v>
      </c>
      <c r="F1444" s="500">
        <f t="shared" si="385"/>
        <v>0</v>
      </c>
      <c r="G1444" s="549"/>
      <c r="H1444" s="550"/>
      <c r="I1444" s="551"/>
      <c r="J1444" s="552"/>
      <c r="K1444" s="504"/>
      <c r="L1444" s="553"/>
      <c r="M1444" s="554"/>
      <c r="N1444" s="551"/>
      <c r="O1444" s="552"/>
      <c r="P1444" s="506"/>
      <c r="Q1444" s="494" t="str">
        <f>IF(OR(SUM(J1445:J1682)&gt;0,SUM(O1445:O1682)&gt;0),"xx","")</f>
        <v/>
      </c>
      <c r="R1444" s="412" t="str">
        <f t="shared" si="384"/>
        <v/>
      </c>
      <c r="S1444" s="412" t="str">
        <f t="shared" si="386"/>
        <v/>
      </c>
      <c r="T1444" s="427"/>
      <c r="U1444" s="429"/>
      <c r="W1444" s="6" t="str">
        <f>VLOOKUP(A1444,'[3]Cartilha Global'!$A:$A,1,FALSE)</f>
        <v>4.1.2</v>
      </c>
    </row>
    <row r="1445" spans="1:23" ht="23.25" hidden="1" thickBot="1" x14ac:dyDescent="0.25">
      <c r="A1445" s="522">
        <v>102086</v>
      </c>
      <c r="B1445" s="512" t="s">
        <v>3144</v>
      </c>
      <c r="C1445" s="513" t="s">
        <v>5454</v>
      </c>
      <c r="D1445" s="498" t="s">
        <v>170</v>
      </c>
      <c r="E1445" s="499">
        <v>179.26</v>
      </c>
      <c r="F1445" s="500">
        <f t="shared" si="385"/>
        <v>222</v>
      </c>
      <c r="G1445" s="527"/>
      <c r="H1445" s="518"/>
      <c r="I1445" s="517">
        <f>IF(ISBLANK(E1445),0,ROUND(F1445*G1445,2))</f>
        <v>0</v>
      </c>
      <c r="J1445" s="517">
        <f>IF(ISBLANK(G1445),0,ROUND(G1445*H1445,2))</f>
        <v>0</v>
      </c>
      <c r="K1445" s="504"/>
      <c r="L1445" s="518">
        <f>G1445</f>
        <v>0</v>
      </c>
      <c r="M1445" s="518">
        <f>H1445</f>
        <v>0</v>
      </c>
      <c r="N1445" s="519">
        <f>IF(ISBLANK(E1445),0,ROUND(F1445*L1445,2))</f>
        <v>0</v>
      </c>
      <c r="O1445" s="519">
        <f>IF(ISBLANK(L1445),0,ROUND(L1445*M1445,2))</f>
        <v>0</v>
      </c>
      <c r="P1445" s="506"/>
      <c r="Q1445" s="520"/>
      <c r="R1445" s="412" t="str">
        <f t="shared" si="384"/>
        <v/>
      </c>
      <c r="S1445" s="412" t="str">
        <f t="shared" si="386"/>
        <v/>
      </c>
      <c r="T1445" s="427"/>
      <c r="U1445" s="429"/>
      <c r="W1445" s="6">
        <f>VLOOKUP(A1445,'[3]Cartilha Global'!$A:$A,1,FALSE)</f>
        <v>102086</v>
      </c>
    </row>
    <row r="1446" spans="1:23" ht="23.25" hidden="1" thickBot="1" x14ac:dyDescent="0.25">
      <c r="A1446" s="522">
        <v>102087</v>
      </c>
      <c r="B1446" s="512" t="s">
        <v>3144</v>
      </c>
      <c r="C1446" s="513" t="s">
        <v>5455</v>
      </c>
      <c r="D1446" s="498" t="s">
        <v>170</v>
      </c>
      <c r="E1446" s="499">
        <v>140.18</v>
      </c>
      <c r="F1446" s="500">
        <f t="shared" si="385"/>
        <v>173.6</v>
      </c>
      <c r="G1446" s="527"/>
      <c r="H1446" s="518"/>
      <c r="I1446" s="517">
        <f t="shared" ref="I1446:I1509" si="388">IF(ISBLANK(E1446),0,ROUND(F1446*G1446,2))</f>
        <v>0</v>
      </c>
      <c r="J1446" s="517">
        <f t="shared" ref="J1446:J1509" si="389">IF(ISBLANK(G1446),0,ROUND(G1446*H1446,2))</f>
        <v>0</v>
      </c>
      <c r="K1446" s="504"/>
      <c r="L1446" s="518">
        <f t="shared" ref="L1446:M1461" si="390">G1446</f>
        <v>0</v>
      </c>
      <c r="M1446" s="518">
        <f t="shared" si="390"/>
        <v>0</v>
      </c>
      <c r="N1446" s="519">
        <f t="shared" ref="N1446:N1509" si="391">IF(ISBLANK(E1446),0,ROUND(F1446*L1446,2))</f>
        <v>0</v>
      </c>
      <c r="O1446" s="519">
        <f t="shared" ref="O1446:O1509" si="392">IF(ISBLANK(L1446),0,ROUND(L1446*M1446,2))</f>
        <v>0</v>
      </c>
      <c r="P1446" s="506"/>
      <c r="Q1446" s="520"/>
      <c r="R1446" s="412" t="str">
        <f t="shared" si="384"/>
        <v/>
      </c>
      <c r="S1446" s="412" t="str">
        <f t="shared" si="386"/>
        <v/>
      </c>
      <c r="T1446" s="427"/>
      <c r="U1446" s="429"/>
      <c r="W1446" s="6">
        <f>VLOOKUP(A1446,'[3]Cartilha Global'!$A:$A,1,FALSE)</f>
        <v>102087</v>
      </c>
    </row>
    <row r="1447" spans="1:23" ht="23.25" hidden="1" thickBot="1" x14ac:dyDescent="0.25">
      <c r="A1447" s="522">
        <v>102088</v>
      </c>
      <c r="B1447" s="512" t="s">
        <v>3144</v>
      </c>
      <c r="C1447" s="513" t="s">
        <v>5456</v>
      </c>
      <c r="D1447" s="498" t="s">
        <v>170</v>
      </c>
      <c r="E1447" s="499">
        <v>272.06</v>
      </c>
      <c r="F1447" s="500">
        <f t="shared" si="385"/>
        <v>336.92</v>
      </c>
      <c r="G1447" s="527"/>
      <c r="H1447" s="518"/>
      <c r="I1447" s="517">
        <f t="shared" si="388"/>
        <v>0</v>
      </c>
      <c r="J1447" s="517">
        <f t="shared" si="389"/>
        <v>0</v>
      </c>
      <c r="K1447" s="504"/>
      <c r="L1447" s="518">
        <f t="shared" si="390"/>
        <v>0</v>
      </c>
      <c r="M1447" s="518">
        <f t="shared" si="390"/>
        <v>0</v>
      </c>
      <c r="N1447" s="519">
        <f t="shared" si="391"/>
        <v>0</v>
      </c>
      <c r="O1447" s="519">
        <f t="shared" si="392"/>
        <v>0</v>
      </c>
      <c r="P1447" s="506"/>
      <c r="Q1447" s="520"/>
      <c r="R1447" s="412" t="str">
        <f t="shared" si="384"/>
        <v/>
      </c>
      <c r="S1447" s="412" t="str">
        <f t="shared" si="386"/>
        <v/>
      </c>
      <c r="T1447" s="427"/>
      <c r="U1447" s="429"/>
      <c r="W1447" s="6">
        <f>VLOOKUP(A1447,'[3]Cartilha Global'!$A:$A,1,FALSE)</f>
        <v>102088</v>
      </c>
    </row>
    <row r="1448" spans="1:23" ht="23.25" hidden="1" thickBot="1" x14ac:dyDescent="0.25">
      <c r="A1448" s="522">
        <v>102089</v>
      </c>
      <c r="B1448" s="512" t="s">
        <v>3144</v>
      </c>
      <c r="C1448" s="513" t="s">
        <v>5457</v>
      </c>
      <c r="D1448" s="498" t="s">
        <v>170</v>
      </c>
      <c r="E1448" s="499">
        <v>171.79</v>
      </c>
      <c r="F1448" s="500">
        <f t="shared" si="385"/>
        <v>212.74</v>
      </c>
      <c r="G1448" s="527"/>
      <c r="H1448" s="518"/>
      <c r="I1448" s="517">
        <f t="shared" si="388"/>
        <v>0</v>
      </c>
      <c r="J1448" s="517">
        <f t="shared" si="389"/>
        <v>0</v>
      </c>
      <c r="K1448" s="504"/>
      <c r="L1448" s="518">
        <f t="shared" si="390"/>
        <v>0</v>
      </c>
      <c r="M1448" s="518">
        <f t="shared" si="390"/>
        <v>0</v>
      </c>
      <c r="N1448" s="519">
        <f t="shared" si="391"/>
        <v>0</v>
      </c>
      <c r="O1448" s="519">
        <f t="shared" si="392"/>
        <v>0</v>
      </c>
      <c r="P1448" s="506"/>
      <c r="Q1448" s="520"/>
      <c r="R1448" s="412" t="str">
        <f t="shared" si="384"/>
        <v/>
      </c>
      <c r="S1448" s="412" t="str">
        <f t="shared" si="386"/>
        <v/>
      </c>
      <c r="T1448" s="427"/>
      <c r="U1448" s="429"/>
      <c r="W1448" s="6">
        <f>VLOOKUP(A1448,'[3]Cartilha Global'!$A:$A,1,FALSE)</f>
        <v>102089</v>
      </c>
    </row>
    <row r="1449" spans="1:23" ht="23.25" hidden="1" thickBot="1" x14ac:dyDescent="0.25">
      <c r="A1449" s="522">
        <v>102090</v>
      </c>
      <c r="B1449" s="512" t="s">
        <v>3144</v>
      </c>
      <c r="C1449" s="513" t="s">
        <v>5458</v>
      </c>
      <c r="D1449" s="498" t="s">
        <v>170</v>
      </c>
      <c r="E1449" s="499">
        <v>127.45</v>
      </c>
      <c r="F1449" s="500">
        <f t="shared" si="385"/>
        <v>157.83000000000001</v>
      </c>
      <c r="G1449" s="527"/>
      <c r="H1449" s="518"/>
      <c r="I1449" s="517">
        <f t="shared" si="388"/>
        <v>0</v>
      </c>
      <c r="J1449" s="517">
        <f t="shared" si="389"/>
        <v>0</v>
      </c>
      <c r="K1449" s="504"/>
      <c r="L1449" s="518">
        <f t="shared" si="390"/>
        <v>0</v>
      </c>
      <c r="M1449" s="518">
        <f t="shared" si="390"/>
        <v>0</v>
      </c>
      <c r="N1449" s="519">
        <f t="shared" si="391"/>
        <v>0</v>
      </c>
      <c r="O1449" s="519">
        <f t="shared" si="392"/>
        <v>0</v>
      </c>
      <c r="P1449" s="506"/>
      <c r="Q1449" s="520"/>
      <c r="R1449" s="412" t="str">
        <f t="shared" si="384"/>
        <v/>
      </c>
      <c r="S1449" s="412" t="str">
        <f t="shared" si="386"/>
        <v/>
      </c>
      <c r="T1449" s="427"/>
      <c r="U1449" s="429"/>
      <c r="W1449" s="6">
        <f>VLOOKUP(A1449,'[3]Cartilha Global'!$A:$A,1,FALSE)</f>
        <v>102090</v>
      </c>
    </row>
    <row r="1450" spans="1:23" ht="23.25" hidden="1" thickBot="1" x14ac:dyDescent="0.25">
      <c r="A1450" s="522">
        <v>102091</v>
      </c>
      <c r="B1450" s="512" t="s">
        <v>3144</v>
      </c>
      <c r="C1450" s="513" t="s">
        <v>5459</v>
      </c>
      <c r="D1450" s="498" t="s">
        <v>170</v>
      </c>
      <c r="E1450" s="499">
        <v>322.36</v>
      </c>
      <c r="F1450" s="500">
        <f t="shared" si="385"/>
        <v>399.21</v>
      </c>
      <c r="G1450" s="527"/>
      <c r="H1450" s="518"/>
      <c r="I1450" s="517">
        <f t="shared" si="388"/>
        <v>0</v>
      </c>
      <c r="J1450" s="517">
        <f t="shared" si="389"/>
        <v>0</v>
      </c>
      <c r="K1450" s="504"/>
      <c r="L1450" s="518">
        <f t="shared" si="390"/>
        <v>0</v>
      </c>
      <c r="M1450" s="518">
        <f t="shared" si="390"/>
        <v>0</v>
      </c>
      <c r="N1450" s="519">
        <f t="shared" si="391"/>
        <v>0</v>
      </c>
      <c r="O1450" s="519">
        <f t="shared" si="392"/>
        <v>0</v>
      </c>
      <c r="P1450" s="506"/>
      <c r="Q1450" s="520"/>
      <c r="R1450" s="412" t="str">
        <f t="shared" si="384"/>
        <v/>
      </c>
      <c r="S1450" s="412" t="str">
        <f t="shared" si="386"/>
        <v/>
      </c>
      <c r="T1450" s="427"/>
      <c r="U1450" s="429"/>
      <c r="W1450" s="6">
        <f>VLOOKUP(A1450,'[3]Cartilha Global'!$A:$A,1,FALSE)</f>
        <v>102091</v>
      </c>
    </row>
    <row r="1451" spans="1:23" ht="23.25" hidden="1" thickBot="1" x14ac:dyDescent="0.25">
      <c r="A1451" s="522">
        <v>101969</v>
      </c>
      <c r="B1451" s="512" t="s">
        <v>3144</v>
      </c>
      <c r="C1451" s="513" t="s">
        <v>5372</v>
      </c>
      <c r="D1451" s="498" t="s">
        <v>170</v>
      </c>
      <c r="E1451" s="499">
        <v>169.36</v>
      </c>
      <c r="F1451" s="500">
        <f t="shared" si="385"/>
        <v>209.74</v>
      </c>
      <c r="G1451" s="527"/>
      <c r="H1451" s="518"/>
      <c r="I1451" s="517">
        <f t="shared" si="388"/>
        <v>0</v>
      </c>
      <c r="J1451" s="517">
        <f t="shared" si="389"/>
        <v>0</v>
      </c>
      <c r="K1451" s="504"/>
      <c r="L1451" s="518">
        <f t="shared" si="390"/>
        <v>0</v>
      </c>
      <c r="M1451" s="518">
        <f t="shared" si="390"/>
        <v>0</v>
      </c>
      <c r="N1451" s="519">
        <f t="shared" si="391"/>
        <v>0</v>
      </c>
      <c r="O1451" s="519">
        <f t="shared" si="392"/>
        <v>0</v>
      </c>
      <c r="P1451" s="506"/>
      <c r="Q1451" s="520"/>
      <c r="R1451" s="412" t="str">
        <f t="shared" si="384"/>
        <v/>
      </c>
      <c r="S1451" s="412" t="str">
        <f t="shared" si="386"/>
        <v/>
      </c>
      <c r="T1451" s="427"/>
      <c r="U1451" s="429"/>
      <c r="W1451" s="6">
        <f>VLOOKUP(A1451,'[3]Cartilha Global'!$A:$A,1,FALSE)</f>
        <v>101969</v>
      </c>
    </row>
    <row r="1452" spans="1:23" ht="23.25" hidden="1" thickBot="1" x14ac:dyDescent="0.25">
      <c r="A1452" s="522">
        <v>101971</v>
      </c>
      <c r="B1452" s="512" t="s">
        <v>3144</v>
      </c>
      <c r="C1452" s="513" t="s">
        <v>5373</v>
      </c>
      <c r="D1452" s="498" t="s">
        <v>170</v>
      </c>
      <c r="E1452" s="499">
        <v>131.66</v>
      </c>
      <c r="F1452" s="500">
        <f t="shared" si="385"/>
        <v>163.05000000000001</v>
      </c>
      <c r="G1452" s="527"/>
      <c r="H1452" s="518"/>
      <c r="I1452" s="517">
        <f t="shared" si="388"/>
        <v>0</v>
      </c>
      <c r="J1452" s="517">
        <f t="shared" si="389"/>
        <v>0</v>
      </c>
      <c r="K1452" s="504"/>
      <c r="L1452" s="518">
        <f t="shared" si="390"/>
        <v>0</v>
      </c>
      <c r="M1452" s="518">
        <f t="shared" si="390"/>
        <v>0</v>
      </c>
      <c r="N1452" s="519">
        <f t="shared" si="391"/>
        <v>0</v>
      </c>
      <c r="O1452" s="519">
        <f t="shared" si="392"/>
        <v>0</v>
      </c>
      <c r="P1452" s="506"/>
      <c r="Q1452" s="520"/>
      <c r="R1452" s="412" t="str">
        <f t="shared" si="384"/>
        <v/>
      </c>
      <c r="S1452" s="412" t="str">
        <f t="shared" si="386"/>
        <v/>
      </c>
      <c r="T1452" s="427"/>
      <c r="U1452" s="429"/>
      <c r="W1452" s="6">
        <f>VLOOKUP(A1452,'[3]Cartilha Global'!$A:$A,1,FALSE)</f>
        <v>101971</v>
      </c>
    </row>
    <row r="1453" spans="1:23" ht="23.25" hidden="1" thickBot="1" x14ac:dyDescent="0.25">
      <c r="A1453" s="522">
        <v>101973</v>
      </c>
      <c r="B1453" s="512" t="s">
        <v>3144</v>
      </c>
      <c r="C1453" s="513" t="s">
        <v>5374</v>
      </c>
      <c r="D1453" s="498" t="s">
        <v>170</v>
      </c>
      <c r="E1453" s="499">
        <v>252.47</v>
      </c>
      <c r="F1453" s="500">
        <f t="shared" si="385"/>
        <v>312.66000000000003</v>
      </c>
      <c r="G1453" s="527"/>
      <c r="H1453" s="518"/>
      <c r="I1453" s="517">
        <f t="shared" si="388"/>
        <v>0</v>
      </c>
      <c r="J1453" s="517">
        <f t="shared" si="389"/>
        <v>0</v>
      </c>
      <c r="K1453" s="504"/>
      <c r="L1453" s="518">
        <f t="shared" si="390"/>
        <v>0</v>
      </c>
      <c r="M1453" s="518">
        <f t="shared" si="390"/>
        <v>0</v>
      </c>
      <c r="N1453" s="519">
        <f t="shared" si="391"/>
        <v>0</v>
      </c>
      <c r="O1453" s="519">
        <f t="shared" si="392"/>
        <v>0</v>
      </c>
      <c r="P1453" s="506"/>
      <c r="Q1453" s="520"/>
      <c r="R1453" s="412" t="str">
        <f t="shared" si="384"/>
        <v/>
      </c>
      <c r="S1453" s="412" t="str">
        <f t="shared" si="386"/>
        <v/>
      </c>
      <c r="T1453" s="427"/>
      <c r="U1453" s="429"/>
      <c r="W1453" s="6">
        <f>VLOOKUP(A1453,'[3]Cartilha Global'!$A:$A,1,FALSE)</f>
        <v>101973</v>
      </c>
    </row>
    <row r="1454" spans="1:23" ht="23.25" hidden="1" thickBot="1" x14ac:dyDescent="0.25">
      <c r="A1454" s="522">
        <v>101974</v>
      </c>
      <c r="B1454" s="512" t="s">
        <v>3144</v>
      </c>
      <c r="C1454" s="513" t="s">
        <v>5375</v>
      </c>
      <c r="D1454" s="498" t="s">
        <v>170</v>
      </c>
      <c r="E1454" s="499">
        <v>528.71</v>
      </c>
      <c r="F1454" s="500">
        <f t="shared" si="385"/>
        <v>654.75</v>
      </c>
      <c r="G1454" s="527"/>
      <c r="H1454" s="518"/>
      <c r="I1454" s="517">
        <f t="shared" si="388"/>
        <v>0</v>
      </c>
      <c r="J1454" s="517">
        <f t="shared" si="389"/>
        <v>0</v>
      </c>
      <c r="K1454" s="504"/>
      <c r="L1454" s="518">
        <f t="shared" si="390"/>
        <v>0</v>
      </c>
      <c r="M1454" s="518">
        <f t="shared" si="390"/>
        <v>0</v>
      </c>
      <c r="N1454" s="519">
        <f t="shared" si="391"/>
        <v>0</v>
      </c>
      <c r="O1454" s="519">
        <f t="shared" si="392"/>
        <v>0</v>
      </c>
      <c r="P1454" s="506"/>
      <c r="Q1454" s="520"/>
      <c r="R1454" s="412" t="str">
        <f t="shared" si="384"/>
        <v/>
      </c>
      <c r="S1454" s="412" t="str">
        <f t="shared" si="386"/>
        <v/>
      </c>
      <c r="T1454" s="427"/>
      <c r="U1454" s="429"/>
      <c r="W1454" s="6">
        <f>VLOOKUP(A1454,'[3]Cartilha Global'!$A:$A,1,FALSE)</f>
        <v>101974</v>
      </c>
    </row>
    <row r="1455" spans="1:23" ht="23.25" hidden="1" thickBot="1" x14ac:dyDescent="0.25">
      <c r="A1455" s="522">
        <v>101975</v>
      </c>
      <c r="B1455" s="512" t="s">
        <v>3144</v>
      </c>
      <c r="C1455" s="513" t="s">
        <v>5376</v>
      </c>
      <c r="D1455" s="498" t="s">
        <v>170</v>
      </c>
      <c r="E1455" s="499">
        <v>450.79</v>
      </c>
      <c r="F1455" s="500">
        <f t="shared" si="385"/>
        <v>558.26</v>
      </c>
      <c r="G1455" s="527"/>
      <c r="H1455" s="518"/>
      <c r="I1455" s="517">
        <f t="shared" si="388"/>
        <v>0</v>
      </c>
      <c r="J1455" s="517">
        <f t="shared" si="389"/>
        <v>0</v>
      </c>
      <c r="K1455" s="504"/>
      <c r="L1455" s="518">
        <f t="shared" si="390"/>
        <v>0</v>
      </c>
      <c r="M1455" s="518">
        <f t="shared" si="390"/>
        <v>0</v>
      </c>
      <c r="N1455" s="519">
        <f t="shared" si="391"/>
        <v>0</v>
      </c>
      <c r="O1455" s="519">
        <f t="shared" si="392"/>
        <v>0</v>
      </c>
      <c r="P1455" s="506"/>
      <c r="Q1455" s="520"/>
      <c r="R1455" s="412" t="str">
        <f t="shared" si="384"/>
        <v/>
      </c>
      <c r="S1455" s="412" t="str">
        <f t="shared" si="386"/>
        <v/>
      </c>
      <c r="T1455" s="427"/>
      <c r="U1455" s="429"/>
      <c r="W1455" s="6">
        <f>VLOOKUP(A1455,'[3]Cartilha Global'!$A:$A,1,FALSE)</f>
        <v>101975</v>
      </c>
    </row>
    <row r="1456" spans="1:23" ht="23.25" hidden="1" thickBot="1" x14ac:dyDescent="0.25">
      <c r="A1456" s="522">
        <v>101977</v>
      </c>
      <c r="B1456" s="512" t="s">
        <v>3144</v>
      </c>
      <c r="C1456" s="513" t="s">
        <v>5377</v>
      </c>
      <c r="D1456" s="498" t="s">
        <v>170</v>
      </c>
      <c r="E1456" s="499">
        <v>276.92</v>
      </c>
      <c r="F1456" s="500">
        <f t="shared" si="385"/>
        <v>342.94</v>
      </c>
      <c r="G1456" s="527"/>
      <c r="H1456" s="518"/>
      <c r="I1456" s="517">
        <f t="shared" si="388"/>
        <v>0</v>
      </c>
      <c r="J1456" s="517">
        <f t="shared" si="389"/>
        <v>0</v>
      </c>
      <c r="K1456" s="504"/>
      <c r="L1456" s="518">
        <f t="shared" si="390"/>
        <v>0</v>
      </c>
      <c r="M1456" s="518">
        <f t="shared" si="390"/>
        <v>0</v>
      </c>
      <c r="N1456" s="519">
        <f t="shared" si="391"/>
        <v>0</v>
      </c>
      <c r="O1456" s="519">
        <f t="shared" si="392"/>
        <v>0</v>
      </c>
      <c r="P1456" s="506"/>
      <c r="Q1456" s="520"/>
      <c r="R1456" s="412" t="str">
        <f t="shared" si="384"/>
        <v/>
      </c>
      <c r="S1456" s="412" t="str">
        <f t="shared" si="386"/>
        <v/>
      </c>
      <c r="T1456" s="427"/>
      <c r="U1456" s="429"/>
      <c r="W1456" s="6">
        <f>VLOOKUP(A1456,'[3]Cartilha Global'!$A:$A,1,FALSE)</f>
        <v>101977</v>
      </c>
    </row>
    <row r="1457" spans="1:23" ht="23.25" hidden="1" thickBot="1" x14ac:dyDescent="0.25">
      <c r="A1457" s="522">
        <v>101980</v>
      </c>
      <c r="B1457" s="512" t="s">
        <v>3144</v>
      </c>
      <c r="C1457" s="513" t="s">
        <v>5378</v>
      </c>
      <c r="D1457" s="498" t="s">
        <v>170</v>
      </c>
      <c r="E1457" s="499">
        <v>246.28</v>
      </c>
      <c r="F1457" s="500">
        <f t="shared" si="385"/>
        <v>304.99</v>
      </c>
      <c r="G1457" s="527"/>
      <c r="H1457" s="518"/>
      <c r="I1457" s="517">
        <f t="shared" si="388"/>
        <v>0</v>
      </c>
      <c r="J1457" s="517">
        <f t="shared" si="389"/>
        <v>0</v>
      </c>
      <c r="K1457" s="504"/>
      <c r="L1457" s="518">
        <f t="shared" si="390"/>
        <v>0</v>
      </c>
      <c r="M1457" s="518">
        <f t="shared" si="390"/>
        <v>0</v>
      </c>
      <c r="N1457" s="519">
        <f t="shared" si="391"/>
        <v>0</v>
      </c>
      <c r="O1457" s="519">
        <f t="shared" si="392"/>
        <v>0</v>
      </c>
      <c r="P1457" s="506"/>
      <c r="Q1457" s="520"/>
      <c r="R1457" s="412" t="str">
        <f t="shared" si="384"/>
        <v/>
      </c>
      <c r="S1457" s="412" t="str">
        <f t="shared" si="386"/>
        <v/>
      </c>
      <c r="T1457" s="427"/>
      <c r="U1457" s="429"/>
      <c r="W1457" s="6">
        <f>VLOOKUP(A1457,'[3]Cartilha Global'!$A:$A,1,FALSE)</f>
        <v>101980</v>
      </c>
    </row>
    <row r="1458" spans="1:23" ht="23.25" hidden="1" thickBot="1" x14ac:dyDescent="0.25">
      <c r="A1458" s="522">
        <v>101981</v>
      </c>
      <c r="B1458" s="512" t="s">
        <v>3144</v>
      </c>
      <c r="C1458" s="513" t="s">
        <v>5379</v>
      </c>
      <c r="D1458" s="498" t="s">
        <v>170</v>
      </c>
      <c r="E1458" s="499">
        <v>211.36</v>
      </c>
      <c r="F1458" s="500">
        <f t="shared" si="385"/>
        <v>261.75</v>
      </c>
      <c r="G1458" s="527"/>
      <c r="H1458" s="518"/>
      <c r="I1458" s="517">
        <f t="shared" si="388"/>
        <v>0</v>
      </c>
      <c r="J1458" s="517">
        <f t="shared" si="389"/>
        <v>0</v>
      </c>
      <c r="K1458" s="504"/>
      <c r="L1458" s="518">
        <f t="shared" si="390"/>
        <v>0</v>
      </c>
      <c r="M1458" s="518">
        <f t="shared" si="390"/>
        <v>0</v>
      </c>
      <c r="N1458" s="519">
        <f t="shared" si="391"/>
        <v>0</v>
      </c>
      <c r="O1458" s="519">
        <f t="shared" si="392"/>
        <v>0</v>
      </c>
      <c r="P1458" s="506"/>
      <c r="Q1458" s="520"/>
      <c r="R1458" s="412" t="str">
        <f t="shared" si="384"/>
        <v/>
      </c>
      <c r="S1458" s="412" t="str">
        <f t="shared" si="386"/>
        <v/>
      </c>
      <c r="T1458" s="427"/>
      <c r="U1458" s="429"/>
      <c r="W1458" s="6">
        <f>VLOOKUP(A1458,'[3]Cartilha Global'!$A:$A,1,FALSE)</f>
        <v>101981</v>
      </c>
    </row>
    <row r="1459" spans="1:23" ht="23.25" hidden="1" thickBot="1" x14ac:dyDescent="0.25">
      <c r="A1459" s="522">
        <v>101982</v>
      </c>
      <c r="B1459" s="512" t="s">
        <v>3144</v>
      </c>
      <c r="C1459" s="513" t="s">
        <v>5380</v>
      </c>
      <c r="D1459" s="498" t="s">
        <v>170</v>
      </c>
      <c r="E1459" s="499">
        <v>187.12</v>
      </c>
      <c r="F1459" s="500">
        <f t="shared" si="385"/>
        <v>231.73</v>
      </c>
      <c r="G1459" s="527"/>
      <c r="H1459" s="518"/>
      <c r="I1459" s="517">
        <f t="shared" si="388"/>
        <v>0</v>
      </c>
      <c r="J1459" s="517">
        <f t="shared" si="389"/>
        <v>0</v>
      </c>
      <c r="K1459" s="504"/>
      <c r="L1459" s="518">
        <f t="shared" si="390"/>
        <v>0</v>
      </c>
      <c r="M1459" s="518">
        <f t="shared" si="390"/>
        <v>0</v>
      </c>
      <c r="N1459" s="519">
        <f t="shared" si="391"/>
        <v>0</v>
      </c>
      <c r="O1459" s="519">
        <f t="shared" si="392"/>
        <v>0</v>
      </c>
      <c r="P1459" s="506"/>
      <c r="Q1459" s="520"/>
      <c r="R1459" s="412" t="str">
        <f t="shared" si="384"/>
        <v/>
      </c>
      <c r="S1459" s="412" t="str">
        <f t="shared" si="386"/>
        <v/>
      </c>
      <c r="T1459" s="427"/>
      <c r="U1459" s="429"/>
      <c r="W1459" s="6">
        <f>VLOOKUP(A1459,'[3]Cartilha Global'!$A:$A,1,FALSE)</f>
        <v>101982</v>
      </c>
    </row>
    <row r="1460" spans="1:23" ht="23.25" hidden="1" thickBot="1" x14ac:dyDescent="0.25">
      <c r="A1460" s="522">
        <v>101983</v>
      </c>
      <c r="B1460" s="512" t="s">
        <v>3144</v>
      </c>
      <c r="C1460" s="513" t="s">
        <v>5381</v>
      </c>
      <c r="D1460" s="498" t="s">
        <v>170</v>
      </c>
      <c r="E1460" s="499">
        <v>171.89</v>
      </c>
      <c r="F1460" s="500">
        <f t="shared" si="385"/>
        <v>212.87</v>
      </c>
      <c r="G1460" s="527"/>
      <c r="H1460" s="518"/>
      <c r="I1460" s="517">
        <f t="shared" si="388"/>
        <v>0</v>
      </c>
      <c r="J1460" s="517">
        <f t="shared" si="389"/>
        <v>0</v>
      </c>
      <c r="K1460" s="504"/>
      <c r="L1460" s="518">
        <f t="shared" si="390"/>
        <v>0</v>
      </c>
      <c r="M1460" s="518">
        <f t="shared" si="390"/>
        <v>0</v>
      </c>
      <c r="N1460" s="519">
        <f t="shared" si="391"/>
        <v>0</v>
      </c>
      <c r="O1460" s="519">
        <f t="shared" si="392"/>
        <v>0</v>
      </c>
      <c r="P1460" s="506"/>
      <c r="Q1460" s="520"/>
      <c r="R1460" s="412" t="str">
        <f t="shared" si="384"/>
        <v/>
      </c>
      <c r="S1460" s="412" t="str">
        <f t="shared" si="386"/>
        <v/>
      </c>
      <c r="T1460" s="427"/>
      <c r="U1460" s="429"/>
      <c r="W1460" s="6">
        <f>VLOOKUP(A1460,'[3]Cartilha Global'!$A:$A,1,FALSE)</f>
        <v>101983</v>
      </c>
    </row>
    <row r="1461" spans="1:23" ht="23.25" hidden="1" thickBot="1" x14ac:dyDescent="0.25">
      <c r="A1461" s="522">
        <v>101985</v>
      </c>
      <c r="B1461" s="512" t="s">
        <v>3144</v>
      </c>
      <c r="C1461" s="513" t="s">
        <v>5382</v>
      </c>
      <c r="D1461" s="498" t="s">
        <v>170</v>
      </c>
      <c r="E1461" s="499">
        <v>180.52</v>
      </c>
      <c r="F1461" s="500">
        <f t="shared" si="385"/>
        <v>223.56</v>
      </c>
      <c r="G1461" s="527"/>
      <c r="H1461" s="518"/>
      <c r="I1461" s="517">
        <f t="shared" si="388"/>
        <v>0</v>
      </c>
      <c r="J1461" s="517">
        <f t="shared" si="389"/>
        <v>0</v>
      </c>
      <c r="K1461" s="504"/>
      <c r="L1461" s="518">
        <f t="shared" si="390"/>
        <v>0</v>
      </c>
      <c r="M1461" s="518">
        <f t="shared" si="390"/>
        <v>0</v>
      </c>
      <c r="N1461" s="519">
        <f t="shared" si="391"/>
        <v>0</v>
      </c>
      <c r="O1461" s="519">
        <f t="shared" si="392"/>
        <v>0</v>
      </c>
      <c r="P1461" s="506"/>
      <c r="Q1461" s="520"/>
      <c r="R1461" s="412" t="str">
        <f t="shared" si="384"/>
        <v/>
      </c>
      <c r="S1461" s="412" t="str">
        <f t="shared" si="386"/>
        <v/>
      </c>
      <c r="T1461" s="427"/>
      <c r="U1461" s="429"/>
      <c r="W1461" s="6">
        <f>VLOOKUP(A1461,'[3]Cartilha Global'!$A:$A,1,FALSE)</f>
        <v>101985</v>
      </c>
    </row>
    <row r="1462" spans="1:23" ht="23.25" hidden="1" thickBot="1" x14ac:dyDescent="0.25">
      <c r="A1462" s="522">
        <v>101986</v>
      </c>
      <c r="B1462" s="512" t="s">
        <v>3144</v>
      </c>
      <c r="C1462" s="513" t="s">
        <v>5383</v>
      </c>
      <c r="D1462" s="498" t="s">
        <v>170</v>
      </c>
      <c r="E1462" s="499">
        <v>132.59</v>
      </c>
      <c r="F1462" s="500">
        <f t="shared" si="385"/>
        <v>164.2</v>
      </c>
      <c r="G1462" s="527"/>
      <c r="H1462" s="518"/>
      <c r="I1462" s="517">
        <f t="shared" si="388"/>
        <v>0</v>
      </c>
      <c r="J1462" s="517">
        <f t="shared" si="389"/>
        <v>0</v>
      </c>
      <c r="K1462" s="504"/>
      <c r="L1462" s="518">
        <f t="shared" ref="L1462:M1525" si="393">G1462</f>
        <v>0</v>
      </c>
      <c r="M1462" s="518">
        <f t="shared" si="393"/>
        <v>0</v>
      </c>
      <c r="N1462" s="519">
        <f t="shared" si="391"/>
        <v>0</v>
      </c>
      <c r="O1462" s="519">
        <f t="shared" si="392"/>
        <v>0</v>
      </c>
      <c r="P1462" s="506"/>
      <c r="Q1462" s="520"/>
      <c r="R1462" s="412" t="str">
        <f t="shared" si="384"/>
        <v/>
      </c>
      <c r="S1462" s="412" t="str">
        <f t="shared" si="386"/>
        <v/>
      </c>
      <c r="T1462" s="427"/>
      <c r="U1462" s="429"/>
      <c r="W1462" s="6">
        <f>VLOOKUP(A1462,'[3]Cartilha Global'!$A:$A,1,FALSE)</f>
        <v>101986</v>
      </c>
    </row>
    <row r="1463" spans="1:23" ht="23.25" hidden="1" thickBot="1" x14ac:dyDescent="0.25">
      <c r="A1463" s="522">
        <v>101987</v>
      </c>
      <c r="B1463" s="512" t="s">
        <v>3144</v>
      </c>
      <c r="C1463" s="513" t="s">
        <v>5384</v>
      </c>
      <c r="D1463" s="498" t="s">
        <v>170</v>
      </c>
      <c r="E1463" s="499">
        <v>302.57</v>
      </c>
      <c r="F1463" s="500">
        <f t="shared" si="385"/>
        <v>374.7</v>
      </c>
      <c r="G1463" s="527"/>
      <c r="H1463" s="518"/>
      <c r="I1463" s="517">
        <f t="shared" si="388"/>
        <v>0</v>
      </c>
      <c r="J1463" s="517">
        <f t="shared" si="389"/>
        <v>0</v>
      </c>
      <c r="K1463" s="504"/>
      <c r="L1463" s="518">
        <f t="shared" si="393"/>
        <v>0</v>
      </c>
      <c r="M1463" s="518">
        <f t="shared" si="393"/>
        <v>0</v>
      </c>
      <c r="N1463" s="519">
        <f t="shared" si="391"/>
        <v>0</v>
      </c>
      <c r="O1463" s="519">
        <f t="shared" si="392"/>
        <v>0</v>
      </c>
      <c r="P1463" s="506"/>
      <c r="Q1463" s="520"/>
      <c r="R1463" s="412" t="str">
        <f t="shared" si="384"/>
        <v/>
      </c>
      <c r="S1463" s="412" t="str">
        <f t="shared" si="386"/>
        <v/>
      </c>
      <c r="T1463" s="427"/>
      <c r="U1463" s="429"/>
      <c r="W1463" s="6">
        <f>VLOOKUP(A1463,'[3]Cartilha Global'!$A:$A,1,FALSE)</f>
        <v>101987</v>
      </c>
    </row>
    <row r="1464" spans="1:23" ht="23.25" hidden="1" thickBot="1" x14ac:dyDescent="0.25">
      <c r="A1464" s="522">
        <v>101988</v>
      </c>
      <c r="B1464" s="512" t="s">
        <v>3144</v>
      </c>
      <c r="C1464" s="513" t="s">
        <v>5385</v>
      </c>
      <c r="D1464" s="498" t="s">
        <v>170</v>
      </c>
      <c r="E1464" s="499">
        <v>176.56</v>
      </c>
      <c r="F1464" s="500">
        <f t="shared" si="385"/>
        <v>218.65</v>
      </c>
      <c r="G1464" s="527"/>
      <c r="H1464" s="518"/>
      <c r="I1464" s="517">
        <f t="shared" si="388"/>
        <v>0</v>
      </c>
      <c r="J1464" s="517">
        <f t="shared" si="389"/>
        <v>0</v>
      </c>
      <c r="K1464" s="504"/>
      <c r="L1464" s="518">
        <f t="shared" si="393"/>
        <v>0</v>
      </c>
      <c r="M1464" s="518">
        <f t="shared" si="393"/>
        <v>0</v>
      </c>
      <c r="N1464" s="519">
        <f t="shared" si="391"/>
        <v>0</v>
      </c>
      <c r="O1464" s="519">
        <f t="shared" si="392"/>
        <v>0</v>
      </c>
      <c r="P1464" s="506"/>
      <c r="Q1464" s="520"/>
      <c r="R1464" s="412" t="str">
        <f t="shared" si="384"/>
        <v/>
      </c>
      <c r="S1464" s="412" t="str">
        <f t="shared" si="386"/>
        <v/>
      </c>
      <c r="T1464" s="427"/>
      <c r="U1464" s="429"/>
      <c r="W1464" s="6">
        <f>VLOOKUP(A1464,'[3]Cartilha Global'!$A:$A,1,FALSE)</f>
        <v>101988</v>
      </c>
    </row>
    <row r="1465" spans="1:23" ht="23.25" hidden="1" thickBot="1" x14ac:dyDescent="0.25">
      <c r="A1465" s="522">
        <v>101989</v>
      </c>
      <c r="B1465" s="512" t="s">
        <v>3144</v>
      </c>
      <c r="C1465" s="513" t="s">
        <v>5386</v>
      </c>
      <c r="D1465" s="498" t="s">
        <v>170</v>
      </c>
      <c r="E1465" s="499">
        <v>139.33000000000001</v>
      </c>
      <c r="F1465" s="500">
        <f t="shared" si="385"/>
        <v>172.55</v>
      </c>
      <c r="G1465" s="527"/>
      <c r="H1465" s="518"/>
      <c r="I1465" s="517">
        <f t="shared" si="388"/>
        <v>0</v>
      </c>
      <c r="J1465" s="517">
        <f t="shared" si="389"/>
        <v>0</v>
      </c>
      <c r="K1465" s="504"/>
      <c r="L1465" s="518">
        <f t="shared" si="393"/>
        <v>0</v>
      </c>
      <c r="M1465" s="518">
        <f t="shared" si="393"/>
        <v>0</v>
      </c>
      <c r="N1465" s="519">
        <f t="shared" si="391"/>
        <v>0</v>
      </c>
      <c r="O1465" s="519">
        <f t="shared" si="392"/>
        <v>0</v>
      </c>
      <c r="P1465" s="506"/>
      <c r="Q1465" s="520"/>
      <c r="R1465" s="412" t="str">
        <f t="shared" si="384"/>
        <v/>
      </c>
      <c r="S1465" s="412" t="str">
        <f t="shared" si="386"/>
        <v/>
      </c>
      <c r="T1465" s="427"/>
      <c r="U1465" s="429"/>
      <c r="W1465" s="6">
        <f>VLOOKUP(A1465,'[3]Cartilha Global'!$A:$A,1,FALSE)</f>
        <v>101989</v>
      </c>
    </row>
    <row r="1466" spans="1:23" ht="23.25" hidden="1" thickBot="1" x14ac:dyDescent="0.25">
      <c r="A1466" s="522">
        <v>101990</v>
      </c>
      <c r="B1466" s="512" t="s">
        <v>3144</v>
      </c>
      <c r="C1466" s="513" t="s">
        <v>5387</v>
      </c>
      <c r="D1466" s="498" t="s">
        <v>170</v>
      </c>
      <c r="E1466" s="499">
        <v>271.89</v>
      </c>
      <c r="F1466" s="500">
        <f t="shared" si="385"/>
        <v>336.71</v>
      </c>
      <c r="G1466" s="527"/>
      <c r="H1466" s="518"/>
      <c r="I1466" s="517">
        <f t="shared" si="388"/>
        <v>0</v>
      </c>
      <c r="J1466" s="517">
        <f t="shared" si="389"/>
        <v>0</v>
      </c>
      <c r="K1466" s="504"/>
      <c r="L1466" s="518">
        <f t="shared" si="393"/>
        <v>0</v>
      </c>
      <c r="M1466" s="518">
        <f t="shared" si="393"/>
        <v>0</v>
      </c>
      <c r="N1466" s="519">
        <f t="shared" si="391"/>
        <v>0</v>
      </c>
      <c r="O1466" s="519">
        <f t="shared" si="392"/>
        <v>0</v>
      </c>
      <c r="P1466" s="506"/>
      <c r="Q1466" s="520"/>
      <c r="R1466" s="412" t="str">
        <f t="shared" si="384"/>
        <v/>
      </c>
      <c r="S1466" s="412" t="str">
        <f t="shared" si="386"/>
        <v/>
      </c>
      <c r="T1466" s="427"/>
      <c r="U1466" s="429"/>
      <c r="W1466" s="6">
        <f>VLOOKUP(A1466,'[3]Cartilha Global'!$A:$A,1,FALSE)</f>
        <v>101990</v>
      </c>
    </row>
    <row r="1467" spans="1:23" ht="23.25" hidden="1" thickBot="1" x14ac:dyDescent="0.25">
      <c r="A1467" s="522">
        <v>101991</v>
      </c>
      <c r="B1467" s="512" t="s">
        <v>3144</v>
      </c>
      <c r="C1467" s="513" t="s">
        <v>5388</v>
      </c>
      <c r="D1467" s="498" t="s">
        <v>170</v>
      </c>
      <c r="E1467" s="499">
        <v>181.34</v>
      </c>
      <c r="F1467" s="500">
        <f t="shared" si="385"/>
        <v>224.57</v>
      </c>
      <c r="G1467" s="527"/>
      <c r="H1467" s="518"/>
      <c r="I1467" s="517">
        <f t="shared" si="388"/>
        <v>0</v>
      </c>
      <c r="J1467" s="517">
        <f t="shared" si="389"/>
        <v>0</v>
      </c>
      <c r="K1467" s="504"/>
      <c r="L1467" s="518">
        <f t="shared" si="393"/>
        <v>0</v>
      </c>
      <c r="M1467" s="518">
        <f t="shared" si="393"/>
        <v>0</v>
      </c>
      <c r="N1467" s="519">
        <f t="shared" si="391"/>
        <v>0</v>
      </c>
      <c r="O1467" s="519">
        <f t="shared" si="392"/>
        <v>0</v>
      </c>
      <c r="P1467" s="506"/>
      <c r="Q1467" s="520"/>
      <c r="R1467" s="412" t="str">
        <f t="shared" si="384"/>
        <v/>
      </c>
      <c r="S1467" s="412" t="str">
        <f t="shared" si="386"/>
        <v/>
      </c>
      <c r="T1467" s="427"/>
      <c r="U1467" s="429"/>
      <c r="W1467" s="6">
        <f>VLOOKUP(A1467,'[3]Cartilha Global'!$A:$A,1,FALSE)</f>
        <v>101991</v>
      </c>
    </row>
    <row r="1468" spans="1:23" ht="23.25" hidden="1" thickBot="1" x14ac:dyDescent="0.25">
      <c r="A1468" s="522">
        <v>101992</v>
      </c>
      <c r="B1468" s="512" t="s">
        <v>3144</v>
      </c>
      <c r="C1468" s="513" t="s">
        <v>5389</v>
      </c>
      <c r="D1468" s="498" t="s">
        <v>170</v>
      </c>
      <c r="E1468" s="499">
        <v>135.52000000000001</v>
      </c>
      <c r="F1468" s="500">
        <f t="shared" si="385"/>
        <v>167.83</v>
      </c>
      <c r="G1468" s="527"/>
      <c r="H1468" s="518"/>
      <c r="I1468" s="517">
        <f t="shared" si="388"/>
        <v>0</v>
      </c>
      <c r="J1468" s="517">
        <f t="shared" si="389"/>
        <v>0</v>
      </c>
      <c r="K1468" s="504"/>
      <c r="L1468" s="518">
        <f t="shared" si="393"/>
        <v>0</v>
      </c>
      <c r="M1468" s="518">
        <f t="shared" si="393"/>
        <v>0</v>
      </c>
      <c r="N1468" s="519">
        <f t="shared" si="391"/>
        <v>0</v>
      </c>
      <c r="O1468" s="519">
        <f t="shared" si="392"/>
        <v>0</v>
      </c>
      <c r="P1468" s="506"/>
      <c r="Q1468" s="520"/>
      <c r="R1468" s="412" t="str">
        <f t="shared" si="384"/>
        <v/>
      </c>
      <c r="S1468" s="412" t="str">
        <f t="shared" si="386"/>
        <v/>
      </c>
      <c r="T1468" s="427"/>
      <c r="U1468" s="429"/>
      <c r="W1468" s="6">
        <f>VLOOKUP(A1468,'[3]Cartilha Global'!$A:$A,1,FALSE)</f>
        <v>101992</v>
      </c>
    </row>
    <row r="1469" spans="1:23" ht="23.25" hidden="1" thickBot="1" x14ac:dyDescent="0.25">
      <c r="A1469" s="522">
        <v>101993</v>
      </c>
      <c r="B1469" s="512" t="s">
        <v>3144</v>
      </c>
      <c r="C1469" s="513" t="s">
        <v>5390</v>
      </c>
      <c r="D1469" s="498" t="s">
        <v>170</v>
      </c>
      <c r="E1469" s="499">
        <v>357.09</v>
      </c>
      <c r="F1469" s="500">
        <f t="shared" si="385"/>
        <v>442.22</v>
      </c>
      <c r="G1469" s="527"/>
      <c r="H1469" s="518"/>
      <c r="I1469" s="517">
        <f t="shared" si="388"/>
        <v>0</v>
      </c>
      <c r="J1469" s="517">
        <f t="shared" si="389"/>
        <v>0</v>
      </c>
      <c r="K1469" s="504"/>
      <c r="L1469" s="518">
        <f t="shared" si="393"/>
        <v>0</v>
      </c>
      <c r="M1469" s="518">
        <f t="shared" si="393"/>
        <v>0</v>
      </c>
      <c r="N1469" s="519">
        <f t="shared" si="391"/>
        <v>0</v>
      </c>
      <c r="O1469" s="519">
        <f t="shared" si="392"/>
        <v>0</v>
      </c>
      <c r="P1469" s="506"/>
      <c r="Q1469" s="520"/>
      <c r="R1469" s="412" t="str">
        <f t="shared" si="384"/>
        <v/>
      </c>
      <c r="S1469" s="412" t="str">
        <f t="shared" si="386"/>
        <v/>
      </c>
      <c r="T1469" s="427"/>
      <c r="U1469" s="429"/>
      <c r="W1469" s="6">
        <f>VLOOKUP(A1469,'[3]Cartilha Global'!$A:$A,1,FALSE)</f>
        <v>101993</v>
      </c>
    </row>
    <row r="1470" spans="1:23" ht="23.25" hidden="1" thickBot="1" x14ac:dyDescent="0.25">
      <c r="A1470" s="522">
        <v>101994</v>
      </c>
      <c r="B1470" s="512" t="s">
        <v>3144</v>
      </c>
      <c r="C1470" s="513" t="s">
        <v>5391</v>
      </c>
      <c r="D1470" s="498" t="s">
        <v>170</v>
      </c>
      <c r="E1470" s="499">
        <v>186.91</v>
      </c>
      <c r="F1470" s="500">
        <f t="shared" si="385"/>
        <v>231.47</v>
      </c>
      <c r="G1470" s="527"/>
      <c r="H1470" s="518"/>
      <c r="I1470" s="517">
        <f t="shared" si="388"/>
        <v>0</v>
      </c>
      <c r="J1470" s="517">
        <f t="shared" si="389"/>
        <v>0</v>
      </c>
      <c r="K1470" s="504"/>
      <c r="L1470" s="518">
        <f t="shared" si="393"/>
        <v>0</v>
      </c>
      <c r="M1470" s="518">
        <f t="shared" si="393"/>
        <v>0</v>
      </c>
      <c r="N1470" s="519">
        <f t="shared" si="391"/>
        <v>0</v>
      </c>
      <c r="O1470" s="519">
        <f t="shared" si="392"/>
        <v>0</v>
      </c>
      <c r="P1470" s="506"/>
      <c r="Q1470" s="520"/>
      <c r="R1470" s="412" t="str">
        <f t="shared" si="384"/>
        <v/>
      </c>
      <c r="S1470" s="412" t="str">
        <f t="shared" si="386"/>
        <v/>
      </c>
      <c r="T1470" s="427"/>
      <c r="U1470" s="429"/>
      <c r="W1470" s="6">
        <f>VLOOKUP(A1470,'[3]Cartilha Global'!$A:$A,1,FALSE)</f>
        <v>101994</v>
      </c>
    </row>
    <row r="1471" spans="1:23" ht="23.25" hidden="1" thickBot="1" x14ac:dyDescent="0.25">
      <c r="A1471" s="522">
        <v>101995</v>
      </c>
      <c r="B1471" s="512" t="s">
        <v>3144</v>
      </c>
      <c r="C1471" s="513" t="s">
        <v>5392</v>
      </c>
      <c r="D1471" s="498" t="s">
        <v>170</v>
      </c>
      <c r="E1471" s="499">
        <v>145.12</v>
      </c>
      <c r="F1471" s="500">
        <f t="shared" si="385"/>
        <v>179.72</v>
      </c>
      <c r="G1471" s="527"/>
      <c r="H1471" s="518"/>
      <c r="I1471" s="517">
        <f t="shared" si="388"/>
        <v>0</v>
      </c>
      <c r="J1471" s="517">
        <f t="shared" si="389"/>
        <v>0</v>
      </c>
      <c r="K1471" s="504"/>
      <c r="L1471" s="518">
        <f t="shared" si="393"/>
        <v>0</v>
      </c>
      <c r="M1471" s="518">
        <f t="shared" si="393"/>
        <v>0</v>
      </c>
      <c r="N1471" s="519">
        <f t="shared" si="391"/>
        <v>0</v>
      </c>
      <c r="O1471" s="519">
        <f t="shared" si="392"/>
        <v>0</v>
      </c>
      <c r="P1471" s="506"/>
      <c r="Q1471" s="520"/>
      <c r="R1471" s="412" t="str">
        <f t="shared" si="384"/>
        <v/>
      </c>
      <c r="S1471" s="412" t="str">
        <f t="shared" si="386"/>
        <v/>
      </c>
      <c r="T1471" s="427"/>
      <c r="U1471" s="429"/>
      <c r="W1471" s="6">
        <f>VLOOKUP(A1471,'[3]Cartilha Global'!$A:$A,1,FALSE)</f>
        <v>101995</v>
      </c>
    </row>
    <row r="1472" spans="1:23" ht="23.25" hidden="1" thickBot="1" x14ac:dyDescent="0.25">
      <c r="A1472" s="522">
        <v>101996</v>
      </c>
      <c r="B1472" s="512" t="s">
        <v>3144</v>
      </c>
      <c r="C1472" s="513" t="s">
        <v>5393</v>
      </c>
      <c r="D1472" s="498" t="s">
        <v>170</v>
      </c>
      <c r="E1472" s="499">
        <v>293.31</v>
      </c>
      <c r="F1472" s="500">
        <f t="shared" si="385"/>
        <v>363.24</v>
      </c>
      <c r="G1472" s="527"/>
      <c r="H1472" s="518"/>
      <c r="I1472" s="517">
        <f t="shared" si="388"/>
        <v>0</v>
      </c>
      <c r="J1472" s="517">
        <f t="shared" si="389"/>
        <v>0</v>
      </c>
      <c r="K1472" s="504"/>
      <c r="L1472" s="518">
        <f t="shared" si="393"/>
        <v>0</v>
      </c>
      <c r="M1472" s="518">
        <f t="shared" si="393"/>
        <v>0</v>
      </c>
      <c r="N1472" s="519">
        <f t="shared" si="391"/>
        <v>0</v>
      </c>
      <c r="O1472" s="519">
        <f t="shared" si="392"/>
        <v>0</v>
      </c>
      <c r="P1472" s="506"/>
      <c r="Q1472" s="520"/>
      <c r="R1472" s="412" t="str">
        <f t="shared" si="384"/>
        <v/>
      </c>
      <c r="S1472" s="412" t="str">
        <f t="shared" si="386"/>
        <v/>
      </c>
      <c r="T1472" s="427"/>
      <c r="U1472" s="429"/>
      <c r="W1472" s="6">
        <f>VLOOKUP(A1472,'[3]Cartilha Global'!$A:$A,1,FALSE)</f>
        <v>101996</v>
      </c>
    </row>
    <row r="1473" spans="1:23" ht="23.25" hidden="1" thickBot="1" x14ac:dyDescent="0.25">
      <c r="A1473" s="522">
        <v>101997</v>
      </c>
      <c r="B1473" s="512" t="s">
        <v>3144</v>
      </c>
      <c r="C1473" s="513" t="s">
        <v>5394</v>
      </c>
      <c r="D1473" s="498" t="s">
        <v>170</v>
      </c>
      <c r="E1473" s="499">
        <v>181.36</v>
      </c>
      <c r="F1473" s="500">
        <f t="shared" si="385"/>
        <v>224.6</v>
      </c>
      <c r="G1473" s="527"/>
      <c r="H1473" s="518"/>
      <c r="I1473" s="517">
        <f t="shared" si="388"/>
        <v>0</v>
      </c>
      <c r="J1473" s="517">
        <f t="shared" si="389"/>
        <v>0</v>
      </c>
      <c r="K1473" s="504"/>
      <c r="L1473" s="518">
        <f t="shared" si="393"/>
        <v>0</v>
      </c>
      <c r="M1473" s="518">
        <f t="shared" si="393"/>
        <v>0</v>
      </c>
      <c r="N1473" s="519">
        <f t="shared" si="391"/>
        <v>0</v>
      </c>
      <c r="O1473" s="519">
        <f t="shared" si="392"/>
        <v>0</v>
      </c>
      <c r="P1473" s="506"/>
      <c r="Q1473" s="520"/>
      <c r="R1473" s="412" t="str">
        <f t="shared" si="384"/>
        <v/>
      </c>
      <c r="S1473" s="412" t="str">
        <f t="shared" si="386"/>
        <v/>
      </c>
      <c r="T1473" s="427"/>
      <c r="U1473" s="429"/>
      <c r="W1473" s="6">
        <f>VLOOKUP(A1473,'[3]Cartilha Global'!$A:$A,1,FALSE)</f>
        <v>101997</v>
      </c>
    </row>
    <row r="1474" spans="1:23" ht="23.25" hidden="1" thickBot="1" x14ac:dyDescent="0.25">
      <c r="A1474" s="522">
        <v>101998</v>
      </c>
      <c r="B1474" s="512" t="s">
        <v>3144</v>
      </c>
      <c r="C1474" s="513" t="s">
        <v>5395</v>
      </c>
      <c r="D1474" s="498" t="s">
        <v>170</v>
      </c>
      <c r="E1474" s="499">
        <v>134.51</v>
      </c>
      <c r="F1474" s="500">
        <f t="shared" si="385"/>
        <v>166.58</v>
      </c>
      <c r="G1474" s="527"/>
      <c r="H1474" s="518"/>
      <c r="I1474" s="517">
        <f t="shared" si="388"/>
        <v>0</v>
      </c>
      <c r="J1474" s="517">
        <f t="shared" si="389"/>
        <v>0</v>
      </c>
      <c r="K1474" s="504"/>
      <c r="L1474" s="518">
        <f t="shared" si="393"/>
        <v>0</v>
      </c>
      <c r="M1474" s="518">
        <f t="shared" si="393"/>
        <v>0</v>
      </c>
      <c r="N1474" s="519">
        <f t="shared" si="391"/>
        <v>0</v>
      </c>
      <c r="O1474" s="519">
        <f t="shared" si="392"/>
        <v>0</v>
      </c>
      <c r="P1474" s="506"/>
      <c r="Q1474" s="520"/>
      <c r="R1474" s="412" t="str">
        <f t="shared" si="384"/>
        <v/>
      </c>
      <c r="S1474" s="412" t="str">
        <f t="shared" si="386"/>
        <v/>
      </c>
      <c r="T1474" s="427"/>
      <c r="U1474" s="429"/>
      <c r="W1474" s="6">
        <f>VLOOKUP(A1474,'[3]Cartilha Global'!$A:$A,1,FALSE)</f>
        <v>101998</v>
      </c>
    </row>
    <row r="1475" spans="1:23" ht="23.25" hidden="1" thickBot="1" x14ac:dyDescent="0.25">
      <c r="A1475" s="522">
        <v>101999</v>
      </c>
      <c r="B1475" s="512" t="s">
        <v>3144</v>
      </c>
      <c r="C1475" s="513" t="s">
        <v>5396</v>
      </c>
      <c r="D1475" s="498" t="s">
        <v>170</v>
      </c>
      <c r="E1475" s="499">
        <v>383.53</v>
      </c>
      <c r="F1475" s="500">
        <f t="shared" si="385"/>
        <v>474.96</v>
      </c>
      <c r="G1475" s="527"/>
      <c r="H1475" s="518"/>
      <c r="I1475" s="517">
        <f t="shared" si="388"/>
        <v>0</v>
      </c>
      <c r="J1475" s="517">
        <f t="shared" si="389"/>
        <v>0</v>
      </c>
      <c r="K1475" s="504"/>
      <c r="L1475" s="518">
        <f t="shared" si="393"/>
        <v>0</v>
      </c>
      <c r="M1475" s="518">
        <f t="shared" si="393"/>
        <v>0</v>
      </c>
      <c r="N1475" s="519">
        <f t="shared" si="391"/>
        <v>0</v>
      </c>
      <c r="O1475" s="519">
        <f t="shared" si="392"/>
        <v>0</v>
      </c>
      <c r="P1475" s="506"/>
      <c r="Q1475" s="520"/>
      <c r="R1475" s="412" t="str">
        <f t="shared" si="384"/>
        <v/>
      </c>
      <c r="S1475" s="412" t="str">
        <f t="shared" si="386"/>
        <v/>
      </c>
      <c r="T1475" s="427"/>
      <c r="U1475" s="429"/>
      <c r="W1475" s="6">
        <f>VLOOKUP(A1475,'[3]Cartilha Global'!$A:$A,1,FALSE)</f>
        <v>101999</v>
      </c>
    </row>
    <row r="1476" spans="1:23" ht="23.25" hidden="1" thickBot="1" x14ac:dyDescent="0.25">
      <c r="A1476" s="522">
        <v>102000</v>
      </c>
      <c r="B1476" s="512" t="s">
        <v>3144</v>
      </c>
      <c r="C1476" s="513" t="s">
        <v>5397</v>
      </c>
      <c r="D1476" s="498" t="s">
        <v>170</v>
      </c>
      <c r="E1476" s="499">
        <v>556.83000000000004</v>
      </c>
      <c r="F1476" s="500">
        <f t="shared" si="385"/>
        <v>689.58</v>
      </c>
      <c r="G1476" s="527"/>
      <c r="H1476" s="518"/>
      <c r="I1476" s="517">
        <f t="shared" si="388"/>
        <v>0</v>
      </c>
      <c r="J1476" s="517">
        <f t="shared" si="389"/>
        <v>0</v>
      </c>
      <c r="K1476" s="504"/>
      <c r="L1476" s="518">
        <f t="shared" si="393"/>
        <v>0</v>
      </c>
      <c r="M1476" s="518">
        <f t="shared" si="393"/>
        <v>0</v>
      </c>
      <c r="N1476" s="519">
        <f t="shared" si="391"/>
        <v>0</v>
      </c>
      <c r="O1476" s="519">
        <f t="shared" si="392"/>
        <v>0</v>
      </c>
      <c r="P1476" s="506"/>
      <c r="Q1476" s="520"/>
      <c r="R1476" s="412" t="str">
        <f t="shared" si="384"/>
        <v/>
      </c>
      <c r="S1476" s="412" t="str">
        <f t="shared" si="386"/>
        <v/>
      </c>
      <c r="T1476" s="427"/>
      <c r="U1476" s="429"/>
      <c r="W1476" s="6">
        <f>VLOOKUP(A1476,'[3]Cartilha Global'!$A:$A,1,FALSE)</f>
        <v>102000</v>
      </c>
    </row>
    <row r="1477" spans="1:23" ht="23.25" hidden="1" thickBot="1" x14ac:dyDescent="0.25">
      <c r="A1477" s="522">
        <v>102001</v>
      </c>
      <c r="B1477" s="512" t="s">
        <v>3144</v>
      </c>
      <c r="C1477" s="513" t="s">
        <v>5398</v>
      </c>
      <c r="D1477" s="498" t="s">
        <v>170</v>
      </c>
      <c r="E1477" s="499">
        <v>482.06</v>
      </c>
      <c r="F1477" s="500">
        <f t="shared" si="385"/>
        <v>596.98</v>
      </c>
      <c r="G1477" s="527"/>
      <c r="H1477" s="518"/>
      <c r="I1477" s="517">
        <f t="shared" si="388"/>
        <v>0</v>
      </c>
      <c r="J1477" s="517">
        <f t="shared" si="389"/>
        <v>0</v>
      </c>
      <c r="K1477" s="504"/>
      <c r="L1477" s="518">
        <f t="shared" si="393"/>
        <v>0</v>
      </c>
      <c r="M1477" s="518">
        <f t="shared" si="393"/>
        <v>0</v>
      </c>
      <c r="N1477" s="519">
        <f t="shared" si="391"/>
        <v>0</v>
      </c>
      <c r="O1477" s="519">
        <f t="shared" si="392"/>
        <v>0</v>
      </c>
      <c r="P1477" s="506"/>
      <c r="Q1477" s="520"/>
      <c r="R1477" s="412" t="str">
        <f t="shared" si="384"/>
        <v/>
      </c>
      <c r="S1477" s="412" t="str">
        <f t="shared" si="386"/>
        <v/>
      </c>
      <c r="T1477" s="427"/>
      <c r="U1477" s="429"/>
      <c r="W1477" s="6">
        <f>VLOOKUP(A1477,'[3]Cartilha Global'!$A:$A,1,FALSE)</f>
        <v>102001</v>
      </c>
    </row>
    <row r="1478" spans="1:23" ht="23.25" hidden="1" thickBot="1" x14ac:dyDescent="0.25">
      <c r="A1478" s="522">
        <v>102002</v>
      </c>
      <c r="B1478" s="512" t="s">
        <v>3144</v>
      </c>
      <c r="C1478" s="513" t="s">
        <v>5399</v>
      </c>
      <c r="D1478" s="498" t="s">
        <v>170</v>
      </c>
      <c r="E1478" s="499">
        <v>277.27</v>
      </c>
      <c r="F1478" s="500">
        <f t="shared" si="385"/>
        <v>343.37</v>
      </c>
      <c r="G1478" s="527"/>
      <c r="H1478" s="518"/>
      <c r="I1478" s="517">
        <f t="shared" si="388"/>
        <v>0</v>
      </c>
      <c r="J1478" s="517">
        <f t="shared" si="389"/>
        <v>0</v>
      </c>
      <c r="K1478" s="504"/>
      <c r="L1478" s="518">
        <f t="shared" si="393"/>
        <v>0</v>
      </c>
      <c r="M1478" s="518">
        <f t="shared" si="393"/>
        <v>0</v>
      </c>
      <c r="N1478" s="519">
        <f t="shared" si="391"/>
        <v>0</v>
      </c>
      <c r="O1478" s="519">
        <f t="shared" si="392"/>
        <v>0</v>
      </c>
      <c r="P1478" s="506"/>
      <c r="Q1478" s="520"/>
      <c r="R1478" s="412" t="str">
        <f t="shared" si="384"/>
        <v/>
      </c>
      <c r="S1478" s="412" t="str">
        <f t="shared" si="386"/>
        <v/>
      </c>
      <c r="T1478" s="427"/>
      <c r="U1478" s="429"/>
      <c r="W1478" s="6">
        <f>VLOOKUP(A1478,'[3]Cartilha Global'!$A:$A,1,FALSE)</f>
        <v>102002</v>
      </c>
    </row>
    <row r="1479" spans="1:23" ht="23.25" hidden="1" thickBot="1" x14ac:dyDescent="0.25">
      <c r="A1479" s="522">
        <v>102003</v>
      </c>
      <c r="B1479" s="512" t="s">
        <v>3144</v>
      </c>
      <c r="C1479" s="513" t="s">
        <v>5400</v>
      </c>
      <c r="D1479" s="498" t="s">
        <v>170</v>
      </c>
      <c r="E1479" s="499">
        <v>247.79</v>
      </c>
      <c r="F1479" s="500">
        <f t="shared" si="385"/>
        <v>306.86</v>
      </c>
      <c r="G1479" s="527"/>
      <c r="H1479" s="518"/>
      <c r="I1479" s="517">
        <f t="shared" si="388"/>
        <v>0</v>
      </c>
      <c r="J1479" s="517">
        <f t="shared" si="389"/>
        <v>0</v>
      </c>
      <c r="K1479" s="504"/>
      <c r="L1479" s="518">
        <f t="shared" si="393"/>
        <v>0</v>
      </c>
      <c r="M1479" s="518">
        <f t="shared" si="393"/>
        <v>0</v>
      </c>
      <c r="N1479" s="519">
        <f t="shared" si="391"/>
        <v>0</v>
      </c>
      <c r="O1479" s="519">
        <f t="shared" si="392"/>
        <v>0</v>
      </c>
      <c r="P1479" s="506"/>
      <c r="Q1479" s="520"/>
      <c r="R1479" s="412" t="str">
        <f t="shared" si="384"/>
        <v/>
      </c>
      <c r="S1479" s="412" t="str">
        <f t="shared" si="386"/>
        <v/>
      </c>
      <c r="T1479" s="427"/>
      <c r="U1479" s="429"/>
      <c r="W1479" s="6">
        <f>VLOOKUP(A1479,'[3]Cartilha Global'!$A:$A,1,FALSE)</f>
        <v>102003</v>
      </c>
    </row>
    <row r="1480" spans="1:23" ht="23.25" hidden="1" thickBot="1" x14ac:dyDescent="0.25">
      <c r="A1480" s="522">
        <v>102004</v>
      </c>
      <c r="B1480" s="512" t="s">
        <v>3144</v>
      </c>
      <c r="C1480" s="513" t="s">
        <v>5401</v>
      </c>
      <c r="D1480" s="498" t="s">
        <v>170</v>
      </c>
      <c r="E1480" s="499">
        <v>216.59</v>
      </c>
      <c r="F1480" s="500">
        <f t="shared" si="385"/>
        <v>268.23</v>
      </c>
      <c r="G1480" s="527"/>
      <c r="H1480" s="518"/>
      <c r="I1480" s="517">
        <f t="shared" si="388"/>
        <v>0</v>
      </c>
      <c r="J1480" s="517">
        <f t="shared" si="389"/>
        <v>0</v>
      </c>
      <c r="K1480" s="504"/>
      <c r="L1480" s="518">
        <f t="shared" si="393"/>
        <v>0</v>
      </c>
      <c r="M1480" s="518">
        <f t="shared" si="393"/>
        <v>0</v>
      </c>
      <c r="N1480" s="519">
        <f t="shared" si="391"/>
        <v>0</v>
      </c>
      <c r="O1480" s="519">
        <f t="shared" si="392"/>
        <v>0</v>
      </c>
      <c r="P1480" s="506"/>
      <c r="Q1480" s="520"/>
      <c r="R1480" s="412" t="str">
        <f t="shared" si="384"/>
        <v/>
      </c>
      <c r="S1480" s="412" t="str">
        <f t="shared" si="386"/>
        <v/>
      </c>
      <c r="T1480" s="427"/>
      <c r="U1480" s="429"/>
      <c r="W1480" s="6">
        <f>VLOOKUP(A1480,'[3]Cartilha Global'!$A:$A,1,FALSE)</f>
        <v>102004</v>
      </c>
    </row>
    <row r="1481" spans="1:23" ht="23.25" hidden="1" thickBot="1" x14ac:dyDescent="0.25">
      <c r="A1481" s="522">
        <v>102005</v>
      </c>
      <c r="B1481" s="512" t="s">
        <v>3144</v>
      </c>
      <c r="C1481" s="513" t="s">
        <v>5402</v>
      </c>
      <c r="D1481" s="498" t="s">
        <v>170</v>
      </c>
      <c r="E1481" s="499">
        <v>191.12</v>
      </c>
      <c r="F1481" s="500">
        <f t="shared" si="385"/>
        <v>236.68</v>
      </c>
      <c r="G1481" s="527"/>
      <c r="H1481" s="518"/>
      <c r="I1481" s="517">
        <f t="shared" si="388"/>
        <v>0</v>
      </c>
      <c r="J1481" s="517">
        <f t="shared" si="389"/>
        <v>0</v>
      </c>
      <c r="K1481" s="504"/>
      <c r="L1481" s="518">
        <f t="shared" si="393"/>
        <v>0</v>
      </c>
      <c r="M1481" s="518">
        <f t="shared" si="393"/>
        <v>0</v>
      </c>
      <c r="N1481" s="519">
        <f t="shared" si="391"/>
        <v>0</v>
      </c>
      <c r="O1481" s="519">
        <f t="shared" si="392"/>
        <v>0</v>
      </c>
      <c r="P1481" s="506"/>
      <c r="Q1481" s="520"/>
      <c r="R1481" s="412" t="str">
        <f t="shared" si="384"/>
        <v/>
      </c>
      <c r="S1481" s="412" t="str">
        <f t="shared" si="386"/>
        <v/>
      </c>
      <c r="T1481" s="427"/>
      <c r="U1481" s="429"/>
      <c r="W1481" s="6">
        <f>VLOOKUP(A1481,'[3]Cartilha Global'!$A:$A,1,FALSE)</f>
        <v>102005</v>
      </c>
    </row>
    <row r="1482" spans="1:23" ht="23.25" hidden="1" thickBot="1" x14ac:dyDescent="0.25">
      <c r="A1482" s="522">
        <v>102006</v>
      </c>
      <c r="B1482" s="512" t="s">
        <v>3144</v>
      </c>
      <c r="C1482" s="513" t="s">
        <v>5403</v>
      </c>
      <c r="D1482" s="498" t="s">
        <v>170</v>
      </c>
      <c r="E1482" s="499">
        <v>175.11</v>
      </c>
      <c r="F1482" s="500">
        <f t="shared" si="385"/>
        <v>216.86</v>
      </c>
      <c r="G1482" s="527"/>
      <c r="H1482" s="518"/>
      <c r="I1482" s="517">
        <f t="shared" si="388"/>
        <v>0</v>
      </c>
      <c r="J1482" s="517">
        <f t="shared" si="389"/>
        <v>0</v>
      </c>
      <c r="K1482" s="504"/>
      <c r="L1482" s="518">
        <f t="shared" si="393"/>
        <v>0</v>
      </c>
      <c r="M1482" s="518">
        <f t="shared" si="393"/>
        <v>0</v>
      </c>
      <c r="N1482" s="519">
        <f t="shared" si="391"/>
        <v>0</v>
      </c>
      <c r="O1482" s="519">
        <f t="shared" si="392"/>
        <v>0</v>
      </c>
      <c r="P1482" s="506"/>
      <c r="Q1482" s="520"/>
      <c r="R1482" s="412" t="str">
        <f t="shared" si="384"/>
        <v/>
      </c>
      <c r="S1482" s="412" t="str">
        <f t="shared" si="386"/>
        <v/>
      </c>
      <c r="T1482" s="427"/>
      <c r="U1482" s="429"/>
      <c r="W1482" s="6">
        <f>VLOOKUP(A1482,'[3]Cartilha Global'!$A:$A,1,FALSE)</f>
        <v>102006</v>
      </c>
    </row>
    <row r="1483" spans="1:23" ht="23.25" hidden="1" thickBot="1" x14ac:dyDescent="0.25">
      <c r="A1483" s="522">
        <v>102007</v>
      </c>
      <c r="B1483" s="512" t="s">
        <v>3144</v>
      </c>
      <c r="C1483" s="513" t="s">
        <v>5404</v>
      </c>
      <c r="D1483" s="498" t="s">
        <v>170</v>
      </c>
      <c r="E1483" s="499">
        <v>527.63</v>
      </c>
      <c r="F1483" s="500">
        <f t="shared" si="385"/>
        <v>653.41999999999996</v>
      </c>
      <c r="G1483" s="527"/>
      <c r="H1483" s="518"/>
      <c r="I1483" s="517">
        <f t="shared" si="388"/>
        <v>0</v>
      </c>
      <c r="J1483" s="517">
        <f t="shared" si="389"/>
        <v>0</v>
      </c>
      <c r="K1483" s="504"/>
      <c r="L1483" s="518">
        <f t="shared" si="393"/>
        <v>0</v>
      </c>
      <c r="M1483" s="518">
        <f t="shared" si="393"/>
        <v>0</v>
      </c>
      <c r="N1483" s="519">
        <f t="shared" si="391"/>
        <v>0</v>
      </c>
      <c r="O1483" s="519">
        <f t="shared" si="392"/>
        <v>0</v>
      </c>
      <c r="P1483" s="506"/>
      <c r="Q1483" s="520"/>
      <c r="R1483" s="412" t="str">
        <f t="shared" ref="R1483:R1524" si="394">IF(Q1483="X","x",IF(Q1483="xx","x",IF(O1483&gt;0,"x","")))</f>
        <v/>
      </c>
      <c r="S1483" s="412" t="str">
        <f t="shared" si="386"/>
        <v/>
      </c>
      <c r="T1483" s="427"/>
      <c r="U1483" s="429"/>
      <c r="W1483" s="6">
        <f>VLOOKUP(A1483,'[3]Cartilha Global'!$A:$A,1,FALSE)</f>
        <v>102007</v>
      </c>
    </row>
    <row r="1484" spans="1:23" ht="23.25" hidden="1" thickBot="1" x14ac:dyDescent="0.25">
      <c r="A1484" s="522">
        <v>102008</v>
      </c>
      <c r="B1484" s="512" t="s">
        <v>3144</v>
      </c>
      <c r="C1484" s="513" t="s">
        <v>5405</v>
      </c>
      <c r="D1484" s="498" t="s">
        <v>170</v>
      </c>
      <c r="E1484" s="499">
        <v>441.55</v>
      </c>
      <c r="F1484" s="500">
        <f t="shared" si="385"/>
        <v>546.82000000000005</v>
      </c>
      <c r="G1484" s="527"/>
      <c r="H1484" s="518"/>
      <c r="I1484" s="517">
        <f t="shared" si="388"/>
        <v>0</v>
      </c>
      <c r="J1484" s="517">
        <f t="shared" si="389"/>
        <v>0</v>
      </c>
      <c r="K1484" s="504"/>
      <c r="L1484" s="518">
        <f t="shared" si="393"/>
        <v>0</v>
      </c>
      <c r="M1484" s="518">
        <f t="shared" si="393"/>
        <v>0</v>
      </c>
      <c r="N1484" s="519">
        <f t="shared" si="391"/>
        <v>0</v>
      </c>
      <c r="O1484" s="519">
        <f t="shared" si="392"/>
        <v>0</v>
      </c>
      <c r="P1484" s="506"/>
      <c r="Q1484" s="520"/>
      <c r="R1484" s="412" t="str">
        <f t="shared" si="394"/>
        <v/>
      </c>
      <c r="S1484" s="412" t="str">
        <f t="shared" si="386"/>
        <v/>
      </c>
      <c r="T1484" s="427"/>
      <c r="U1484" s="429"/>
      <c r="W1484" s="6">
        <f>VLOOKUP(A1484,'[3]Cartilha Global'!$A:$A,1,FALSE)</f>
        <v>102008</v>
      </c>
    </row>
    <row r="1485" spans="1:23" ht="23.25" hidden="1" thickBot="1" x14ac:dyDescent="0.25">
      <c r="A1485" s="522">
        <v>102009</v>
      </c>
      <c r="B1485" s="512" t="s">
        <v>3144</v>
      </c>
      <c r="C1485" s="513" t="s">
        <v>5406</v>
      </c>
      <c r="D1485" s="498" t="s">
        <v>170</v>
      </c>
      <c r="E1485" s="499">
        <v>280.32</v>
      </c>
      <c r="F1485" s="500">
        <f t="shared" si="385"/>
        <v>347.15</v>
      </c>
      <c r="G1485" s="527"/>
      <c r="H1485" s="518"/>
      <c r="I1485" s="517">
        <f t="shared" si="388"/>
        <v>0</v>
      </c>
      <c r="J1485" s="517">
        <f t="shared" si="389"/>
        <v>0</v>
      </c>
      <c r="K1485" s="504"/>
      <c r="L1485" s="518">
        <f t="shared" si="393"/>
        <v>0</v>
      </c>
      <c r="M1485" s="518">
        <f t="shared" si="393"/>
        <v>0</v>
      </c>
      <c r="N1485" s="519">
        <f t="shared" si="391"/>
        <v>0</v>
      </c>
      <c r="O1485" s="519">
        <f t="shared" si="392"/>
        <v>0</v>
      </c>
      <c r="P1485" s="506"/>
      <c r="Q1485" s="520"/>
      <c r="R1485" s="412" t="str">
        <f t="shared" si="394"/>
        <v/>
      </c>
      <c r="S1485" s="412" t="str">
        <f t="shared" si="386"/>
        <v/>
      </c>
      <c r="T1485" s="427"/>
      <c r="U1485" s="429"/>
      <c r="W1485" s="6">
        <f>VLOOKUP(A1485,'[3]Cartilha Global'!$A:$A,1,FALSE)</f>
        <v>102009</v>
      </c>
    </row>
    <row r="1486" spans="1:23" ht="23.25" hidden="1" thickBot="1" x14ac:dyDescent="0.25">
      <c r="A1486" s="522">
        <v>102010</v>
      </c>
      <c r="B1486" s="512" t="s">
        <v>3144</v>
      </c>
      <c r="C1486" s="513" t="s">
        <v>5407</v>
      </c>
      <c r="D1486" s="498" t="s">
        <v>170</v>
      </c>
      <c r="E1486" s="499">
        <v>247.76</v>
      </c>
      <c r="F1486" s="500">
        <f t="shared" si="385"/>
        <v>306.83</v>
      </c>
      <c r="G1486" s="527"/>
      <c r="H1486" s="518"/>
      <c r="I1486" s="517">
        <f t="shared" si="388"/>
        <v>0</v>
      </c>
      <c r="J1486" s="517">
        <f t="shared" si="389"/>
        <v>0</v>
      </c>
      <c r="K1486" s="504"/>
      <c r="L1486" s="518">
        <f t="shared" si="393"/>
        <v>0</v>
      </c>
      <c r="M1486" s="518">
        <f t="shared" si="393"/>
        <v>0</v>
      </c>
      <c r="N1486" s="519">
        <f t="shared" si="391"/>
        <v>0</v>
      </c>
      <c r="O1486" s="519">
        <f t="shared" si="392"/>
        <v>0</v>
      </c>
      <c r="P1486" s="506"/>
      <c r="Q1486" s="520"/>
      <c r="R1486" s="412" t="str">
        <f t="shared" si="394"/>
        <v/>
      </c>
      <c r="S1486" s="412" t="str">
        <f t="shared" si="386"/>
        <v/>
      </c>
      <c r="T1486" s="427"/>
      <c r="U1486" s="429"/>
      <c r="W1486" s="6">
        <f>VLOOKUP(A1486,'[3]Cartilha Global'!$A:$A,1,FALSE)</f>
        <v>102010</v>
      </c>
    </row>
    <row r="1487" spans="1:23" ht="23.25" hidden="1" thickBot="1" x14ac:dyDescent="0.25">
      <c r="A1487" s="522">
        <v>102011</v>
      </c>
      <c r="B1487" s="512" t="s">
        <v>3144</v>
      </c>
      <c r="C1487" s="513" t="s">
        <v>5408</v>
      </c>
      <c r="D1487" s="498" t="s">
        <v>170</v>
      </c>
      <c r="E1487" s="499">
        <v>210.62</v>
      </c>
      <c r="F1487" s="500">
        <f t="shared" si="385"/>
        <v>260.83</v>
      </c>
      <c r="G1487" s="527"/>
      <c r="H1487" s="518"/>
      <c r="I1487" s="517">
        <f t="shared" si="388"/>
        <v>0</v>
      </c>
      <c r="J1487" s="517">
        <f t="shared" si="389"/>
        <v>0</v>
      </c>
      <c r="K1487" s="504"/>
      <c r="L1487" s="518">
        <f t="shared" si="393"/>
        <v>0</v>
      </c>
      <c r="M1487" s="518">
        <f t="shared" si="393"/>
        <v>0</v>
      </c>
      <c r="N1487" s="519">
        <f t="shared" si="391"/>
        <v>0</v>
      </c>
      <c r="O1487" s="519">
        <f t="shared" si="392"/>
        <v>0</v>
      </c>
      <c r="P1487" s="506"/>
      <c r="Q1487" s="520"/>
      <c r="R1487" s="412" t="str">
        <f t="shared" si="394"/>
        <v/>
      </c>
      <c r="S1487" s="412" t="str">
        <f t="shared" si="386"/>
        <v/>
      </c>
      <c r="T1487" s="427"/>
      <c r="U1487" s="429"/>
      <c r="W1487" s="6">
        <f>VLOOKUP(A1487,'[3]Cartilha Global'!$A:$A,1,FALSE)</f>
        <v>102011</v>
      </c>
    </row>
    <row r="1488" spans="1:23" ht="23.25" hidden="1" thickBot="1" x14ac:dyDescent="0.25">
      <c r="A1488" s="522">
        <v>102012</v>
      </c>
      <c r="B1488" s="512" t="s">
        <v>3144</v>
      </c>
      <c r="C1488" s="513" t="s">
        <v>5409</v>
      </c>
      <c r="D1488" s="498" t="s">
        <v>170</v>
      </c>
      <c r="E1488" s="499">
        <v>185.59</v>
      </c>
      <c r="F1488" s="500">
        <f t="shared" si="385"/>
        <v>229.83</v>
      </c>
      <c r="G1488" s="527"/>
      <c r="H1488" s="518"/>
      <c r="I1488" s="517">
        <f t="shared" si="388"/>
        <v>0</v>
      </c>
      <c r="J1488" s="517">
        <f t="shared" si="389"/>
        <v>0</v>
      </c>
      <c r="K1488" s="504"/>
      <c r="L1488" s="518">
        <f t="shared" si="393"/>
        <v>0</v>
      </c>
      <c r="M1488" s="518">
        <f t="shared" si="393"/>
        <v>0</v>
      </c>
      <c r="N1488" s="519">
        <f t="shared" si="391"/>
        <v>0</v>
      </c>
      <c r="O1488" s="519">
        <f t="shared" si="392"/>
        <v>0</v>
      </c>
      <c r="P1488" s="506"/>
      <c r="Q1488" s="520"/>
      <c r="R1488" s="412" t="str">
        <f t="shared" si="394"/>
        <v/>
      </c>
      <c r="S1488" s="412" t="str">
        <f t="shared" si="386"/>
        <v/>
      </c>
      <c r="T1488" s="427"/>
      <c r="U1488" s="429"/>
      <c r="W1488" s="6">
        <f>VLOOKUP(A1488,'[3]Cartilha Global'!$A:$A,1,FALSE)</f>
        <v>102012</v>
      </c>
    </row>
    <row r="1489" spans="1:23" ht="23.25" hidden="1" thickBot="1" x14ac:dyDescent="0.25">
      <c r="A1489" s="522">
        <v>102013</v>
      </c>
      <c r="B1489" s="512" t="s">
        <v>3144</v>
      </c>
      <c r="C1489" s="513" t="s">
        <v>5410</v>
      </c>
      <c r="D1489" s="498" t="s">
        <v>170</v>
      </c>
      <c r="E1489" s="499">
        <v>171.62</v>
      </c>
      <c r="F1489" s="500">
        <f t="shared" ref="F1489:F1552" si="395">IF(E1489=0,0,ROUND(E1489*(1+E$13)*(1-E$14),2))</f>
        <v>212.53</v>
      </c>
      <c r="G1489" s="527"/>
      <c r="H1489" s="518"/>
      <c r="I1489" s="517">
        <f t="shared" si="388"/>
        <v>0</v>
      </c>
      <c r="J1489" s="517">
        <f t="shared" si="389"/>
        <v>0</v>
      </c>
      <c r="K1489" s="504"/>
      <c r="L1489" s="518">
        <f t="shared" si="393"/>
        <v>0</v>
      </c>
      <c r="M1489" s="518">
        <f t="shared" si="393"/>
        <v>0</v>
      </c>
      <c r="N1489" s="519">
        <f t="shared" si="391"/>
        <v>0</v>
      </c>
      <c r="O1489" s="519">
        <f t="shared" si="392"/>
        <v>0</v>
      </c>
      <c r="P1489" s="506"/>
      <c r="Q1489" s="520"/>
      <c r="R1489" s="412" t="str">
        <f t="shared" si="394"/>
        <v/>
      </c>
      <c r="S1489" s="412" t="str">
        <f t="shared" si="386"/>
        <v/>
      </c>
      <c r="T1489" s="427"/>
      <c r="U1489" s="429"/>
      <c r="W1489" s="6">
        <f>VLOOKUP(A1489,'[3]Cartilha Global'!$A:$A,1,FALSE)</f>
        <v>102013</v>
      </c>
    </row>
    <row r="1490" spans="1:23" ht="23.25" hidden="1" thickBot="1" x14ac:dyDescent="0.25">
      <c r="A1490" s="522">
        <v>102014</v>
      </c>
      <c r="B1490" s="512" t="s">
        <v>3144</v>
      </c>
      <c r="C1490" s="513" t="s">
        <v>5411</v>
      </c>
      <c r="D1490" s="498" t="s">
        <v>170</v>
      </c>
      <c r="E1490" s="499">
        <v>611.82000000000005</v>
      </c>
      <c r="F1490" s="500">
        <f t="shared" si="395"/>
        <v>757.68</v>
      </c>
      <c r="G1490" s="527"/>
      <c r="H1490" s="518"/>
      <c r="I1490" s="517">
        <f t="shared" si="388"/>
        <v>0</v>
      </c>
      <c r="J1490" s="517">
        <f t="shared" si="389"/>
        <v>0</v>
      </c>
      <c r="K1490" s="504"/>
      <c r="L1490" s="518">
        <f t="shared" si="393"/>
        <v>0</v>
      </c>
      <c r="M1490" s="518">
        <f t="shared" si="393"/>
        <v>0</v>
      </c>
      <c r="N1490" s="519">
        <f t="shared" si="391"/>
        <v>0</v>
      </c>
      <c r="O1490" s="519">
        <f t="shared" si="392"/>
        <v>0</v>
      </c>
      <c r="P1490" s="506"/>
      <c r="Q1490" s="520"/>
      <c r="R1490" s="412" t="str">
        <f t="shared" si="394"/>
        <v/>
      </c>
      <c r="S1490" s="412" t="str">
        <f t="shared" si="386"/>
        <v/>
      </c>
      <c r="T1490" s="427"/>
      <c r="U1490" s="429"/>
      <c r="W1490" s="6">
        <f>VLOOKUP(A1490,'[3]Cartilha Global'!$A:$A,1,FALSE)</f>
        <v>102014</v>
      </c>
    </row>
    <row r="1491" spans="1:23" ht="23.25" hidden="1" thickBot="1" x14ac:dyDescent="0.25">
      <c r="A1491" s="522">
        <v>102015</v>
      </c>
      <c r="B1491" s="512" t="s">
        <v>3144</v>
      </c>
      <c r="C1491" s="513" t="s">
        <v>5412</v>
      </c>
      <c r="D1491" s="498" t="s">
        <v>170</v>
      </c>
      <c r="E1491" s="499">
        <v>513.61</v>
      </c>
      <c r="F1491" s="500">
        <f t="shared" si="395"/>
        <v>636.04999999999995</v>
      </c>
      <c r="G1491" s="527"/>
      <c r="H1491" s="518"/>
      <c r="I1491" s="517">
        <f t="shared" si="388"/>
        <v>0</v>
      </c>
      <c r="J1491" s="517">
        <f t="shared" si="389"/>
        <v>0</v>
      </c>
      <c r="K1491" s="504"/>
      <c r="L1491" s="518">
        <f t="shared" si="393"/>
        <v>0</v>
      </c>
      <c r="M1491" s="518">
        <f t="shared" si="393"/>
        <v>0</v>
      </c>
      <c r="N1491" s="519">
        <f t="shared" si="391"/>
        <v>0</v>
      </c>
      <c r="O1491" s="519">
        <f t="shared" si="392"/>
        <v>0</v>
      </c>
      <c r="P1491" s="506"/>
      <c r="Q1491" s="520"/>
      <c r="R1491" s="412" t="str">
        <f t="shared" si="394"/>
        <v/>
      </c>
      <c r="S1491" s="412" t="str">
        <f t="shared" si="386"/>
        <v/>
      </c>
      <c r="T1491" s="427"/>
      <c r="U1491" s="429"/>
      <c r="W1491" s="6">
        <f>VLOOKUP(A1491,'[3]Cartilha Global'!$A:$A,1,FALSE)</f>
        <v>102015</v>
      </c>
    </row>
    <row r="1492" spans="1:23" ht="23.25" hidden="1" thickBot="1" x14ac:dyDescent="0.25">
      <c r="A1492" s="522">
        <v>102016</v>
      </c>
      <c r="B1492" s="512" t="s">
        <v>3144</v>
      </c>
      <c r="C1492" s="513" t="s">
        <v>5413</v>
      </c>
      <c r="D1492" s="498" t="s">
        <v>170</v>
      </c>
      <c r="E1492" s="499">
        <v>276.95999999999998</v>
      </c>
      <c r="F1492" s="500">
        <f t="shared" si="395"/>
        <v>342.99</v>
      </c>
      <c r="G1492" s="527"/>
      <c r="H1492" s="518"/>
      <c r="I1492" s="517">
        <f t="shared" si="388"/>
        <v>0</v>
      </c>
      <c r="J1492" s="517">
        <f t="shared" si="389"/>
        <v>0</v>
      </c>
      <c r="K1492" s="504"/>
      <c r="L1492" s="518">
        <f t="shared" si="393"/>
        <v>0</v>
      </c>
      <c r="M1492" s="518">
        <f t="shared" si="393"/>
        <v>0</v>
      </c>
      <c r="N1492" s="519">
        <f t="shared" si="391"/>
        <v>0</v>
      </c>
      <c r="O1492" s="519">
        <f t="shared" si="392"/>
        <v>0</v>
      </c>
      <c r="P1492" s="506"/>
      <c r="Q1492" s="520"/>
      <c r="R1492" s="412" t="str">
        <f t="shared" si="394"/>
        <v/>
      </c>
      <c r="S1492" s="412" t="str">
        <f t="shared" si="386"/>
        <v/>
      </c>
      <c r="T1492" s="427"/>
      <c r="U1492" s="429"/>
      <c r="W1492" s="6">
        <f>VLOOKUP(A1492,'[3]Cartilha Global'!$A:$A,1,FALSE)</f>
        <v>102016</v>
      </c>
    </row>
    <row r="1493" spans="1:23" ht="23.25" hidden="1" thickBot="1" x14ac:dyDescent="0.25">
      <c r="A1493" s="522">
        <v>102017</v>
      </c>
      <c r="B1493" s="512" t="s">
        <v>3144</v>
      </c>
      <c r="C1493" s="513" t="s">
        <v>5414</v>
      </c>
      <c r="D1493" s="498" t="s">
        <v>170</v>
      </c>
      <c r="E1493" s="499">
        <v>245.91</v>
      </c>
      <c r="F1493" s="500">
        <f t="shared" si="395"/>
        <v>304.52999999999997</v>
      </c>
      <c r="G1493" s="527"/>
      <c r="H1493" s="518"/>
      <c r="I1493" s="517">
        <f t="shared" si="388"/>
        <v>0</v>
      </c>
      <c r="J1493" s="517">
        <f t="shared" si="389"/>
        <v>0</v>
      </c>
      <c r="K1493" s="504"/>
      <c r="L1493" s="518">
        <f t="shared" si="393"/>
        <v>0</v>
      </c>
      <c r="M1493" s="518">
        <f t="shared" si="393"/>
        <v>0</v>
      </c>
      <c r="N1493" s="519">
        <f t="shared" si="391"/>
        <v>0</v>
      </c>
      <c r="O1493" s="519">
        <f t="shared" si="392"/>
        <v>0</v>
      </c>
      <c r="P1493" s="506"/>
      <c r="Q1493" s="520"/>
      <c r="R1493" s="412" t="str">
        <f t="shared" si="394"/>
        <v/>
      </c>
      <c r="S1493" s="412" t="str">
        <f t="shared" si="386"/>
        <v/>
      </c>
      <c r="T1493" s="427"/>
      <c r="U1493" s="429"/>
      <c r="W1493" s="6">
        <f>VLOOKUP(A1493,'[3]Cartilha Global'!$A:$A,1,FALSE)</f>
        <v>102017</v>
      </c>
    </row>
    <row r="1494" spans="1:23" ht="23.25" hidden="1" thickBot="1" x14ac:dyDescent="0.25">
      <c r="A1494" s="522">
        <v>102036</v>
      </c>
      <c r="B1494" s="512" t="s">
        <v>3144</v>
      </c>
      <c r="C1494" s="513" t="s">
        <v>5415</v>
      </c>
      <c r="D1494" s="498" t="s">
        <v>170</v>
      </c>
      <c r="E1494" s="499">
        <v>212.87</v>
      </c>
      <c r="F1494" s="500">
        <f t="shared" si="395"/>
        <v>263.62</v>
      </c>
      <c r="G1494" s="527"/>
      <c r="H1494" s="518"/>
      <c r="I1494" s="517">
        <f t="shared" si="388"/>
        <v>0</v>
      </c>
      <c r="J1494" s="517">
        <f t="shared" si="389"/>
        <v>0</v>
      </c>
      <c r="K1494" s="504"/>
      <c r="L1494" s="518">
        <f t="shared" si="393"/>
        <v>0</v>
      </c>
      <c r="M1494" s="518">
        <f t="shared" si="393"/>
        <v>0</v>
      </c>
      <c r="N1494" s="519">
        <f t="shared" si="391"/>
        <v>0</v>
      </c>
      <c r="O1494" s="519">
        <f t="shared" si="392"/>
        <v>0</v>
      </c>
      <c r="P1494" s="506"/>
      <c r="Q1494" s="520"/>
      <c r="R1494" s="412" t="str">
        <f t="shared" si="394"/>
        <v/>
      </c>
      <c r="S1494" s="412" t="str">
        <f t="shared" ref="S1494:S1557" si="396">IF(Q1494="X","x",IF(Q1494="xx","x",IF(OR(J1494&gt;0,O1494&gt;0),"x","")))</f>
        <v/>
      </c>
      <c r="T1494" s="427"/>
      <c r="U1494" s="429"/>
      <c r="W1494" s="6">
        <f>VLOOKUP(A1494,'[3]Cartilha Global'!$A:$A,1,FALSE)</f>
        <v>102036</v>
      </c>
    </row>
    <row r="1495" spans="1:23" ht="23.25" hidden="1" thickBot="1" x14ac:dyDescent="0.25">
      <c r="A1495" s="522">
        <v>102037</v>
      </c>
      <c r="B1495" s="512" t="s">
        <v>3144</v>
      </c>
      <c r="C1495" s="513" t="s">
        <v>5416</v>
      </c>
      <c r="D1495" s="498" t="s">
        <v>170</v>
      </c>
      <c r="E1495" s="499">
        <v>187.31</v>
      </c>
      <c r="F1495" s="500">
        <f t="shared" si="395"/>
        <v>231.96</v>
      </c>
      <c r="G1495" s="527"/>
      <c r="H1495" s="518"/>
      <c r="I1495" s="517">
        <f t="shared" si="388"/>
        <v>0</v>
      </c>
      <c r="J1495" s="517">
        <f t="shared" si="389"/>
        <v>0</v>
      </c>
      <c r="K1495" s="504"/>
      <c r="L1495" s="518">
        <f t="shared" si="393"/>
        <v>0</v>
      </c>
      <c r="M1495" s="518">
        <f t="shared" si="393"/>
        <v>0</v>
      </c>
      <c r="N1495" s="519">
        <f t="shared" si="391"/>
        <v>0</v>
      </c>
      <c r="O1495" s="519">
        <f t="shared" si="392"/>
        <v>0</v>
      </c>
      <c r="P1495" s="506"/>
      <c r="Q1495" s="520"/>
      <c r="R1495" s="412" t="str">
        <f t="shared" si="394"/>
        <v/>
      </c>
      <c r="S1495" s="412" t="str">
        <f t="shared" si="396"/>
        <v/>
      </c>
      <c r="T1495" s="427"/>
      <c r="U1495" s="429"/>
      <c r="W1495" s="6">
        <f>VLOOKUP(A1495,'[3]Cartilha Global'!$A:$A,1,FALSE)</f>
        <v>102037</v>
      </c>
    </row>
    <row r="1496" spans="1:23" ht="23.25" hidden="1" thickBot="1" x14ac:dyDescent="0.25">
      <c r="A1496" s="522">
        <v>102038</v>
      </c>
      <c r="B1496" s="512" t="s">
        <v>3144</v>
      </c>
      <c r="C1496" s="513" t="s">
        <v>5417</v>
      </c>
      <c r="D1496" s="498" t="s">
        <v>170</v>
      </c>
      <c r="E1496" s="499">
        <v>173.06</v>
      </c>
      <c r="F1496" s="500">
        <f t="shared" si="395"/>
        <v>214.32</v>
      </c>
      <c r="G1496" s="527"/>
      <c r="H1496" s="518"/>
      <c r="I1496" s="517">
        <f t="shared" si="388"/>
        <v>0</v>
      </c>
      <c r="J1496" s="517">
        <f t="shared" si="389"/>
        <v>0</v>
      </c>
      <c r="K1496" s="504"/>
      <c r="L1496" s="518">
        <f t="shared" si="393"/>
        <v>0</v>
      </c>
      <c r="M1496" s="518">
        <f t="shared" si="393"/>
        <v>0</v>
      </c>
      <c r="N1496" s="519">
        <f t="shared" si="391"/>
        <v>0</v>
      </c>
      <c r="O1496" s="519">
        <f t="shared" si="392"/>
        <v>0</v>
      </c>
      <c r="P1496" s="506"/>
      <c r="Q1496" s="520"/>
      <c r="R1496" s="412" t="str">
        <f t="shared" si="394"/>
        <v/>
      </c>
      <c r="S1496" s="412" t="str">
        <f t="shared" si="396"/>
        <v/>
      </c>
      <c r="T1496" s="427"/>
      <c r="U1496" s="429"/>
      <c r="W1496" s="6">
        <f>VLOOKUP(A1496,'[3]Cartilha Global'!$A:$A,1,FALSE)</f>
        <v>102038</v>
      </c>
    </row>
    <row r="1497" spans="1:23" ht="23.25" hidden="1" thickBot="1" x14ac:dyDescent="0.25">
      <c r="A1497" s="522">
        <v>102039</v>
      </c>
      <c r="B1497" s="512" t="s">
        <v>3144</v>
      </c>
      <c r="C1497" s="513" t="s">
        <v>5418</v>
      </c>
      <c r="D1497" s="498" t="s">
        <v>170</v>
      </c>
      <c r="E1497" s="499">
        <v>554.57000000000005</v>
      </c>
      <c r="F1497" s="500">
        <f t="shared" si="395"/>
        <v>686.78</v>
      </c>
      <c r="G1497" s="527"/>
      <c r="H1497" s="518"/>
      <c r="I1497" s="517">
        <f t="shared" si="388"/>
        <v>0</v>
      </c>
      <c r="J1497" s="517">
        <f t="shared" si="389"/>
        <v>0</v>
      </c>
      <c r="K1497" s="504"/>
      <c r="L1497" s="518">
        <f t="shared" si="393"/>
        <v>0</v>
      </c>
      <c r="M1497" s="518">
        <f t="shared" si="393"/>
        <v>0</v>
      </c>
      <c r="N1497" s="519">
        <f t="shared" si="391"/>
        <v>0</v>
      </c>
      <c r="O1497" s="519">
        <f t="shared" si="392"/>
        <v>0</v>
      </c>
      <c r="P1497" s="506"/>
      <c r="Q1497" s="520"/>
      <c r="R1497" s="412" t="str">
        <f t="shared" si="394"/>
        <v/>
      </c>
      <c r="S1497" s="412" t="str">
        <f t="shared" si="396"/>
        <v/>
      </c>
      <c r="T1497" s="427"/>
      <c r="U1497" s="429"/>
      <c r="W1497" s="6">
        <f>VLOOKUP(A1497,'[3]Cartilha Global'!$A:$A,1,FALSE)</f>
        <v>102039</v>
      </c>
    </row>
    <row r="1498" spans="1:23" ht="23.25" hidden="1" thickBot="1" x14ac:dyDescent="0.25">
      <c r="A1498" s="522">
        <v>102040</v>
      </c>
      <c r="B1498" s="512" t="s">
        <v>3144</v>
      </c>
      <c r="C1498" s="513" t="s">
        <v>5419</v>
      </c>
      <c r="D1498" s="498" t="s">
        <v>170</v>
      </c>
      <c r="E1498" s="499">
        <v>462.53</v>
      </c>
      <c r="F1498" s="500">
        <f t="shared" si="395"/>
        <v>572.79999999999995</v>
      </c>
      <c r="G1498" s="527"/>
      <c r="H1498" s="518"/>
      <c r="I1498" s="517">
        <f t="shared" si="388"/>
        <v>0</v>
      </c>
      <c r="J1498" s="517">
        <f t="shared" si="389"/>
        <v>0</v>
      </c>
      <c r="K1498" s="504"/>
      <c r="L1498" s="518">
        <f t="shared" si="393"/>
        <v>0</v>
      </c>
      <c r="M1498" s="518">
        <f t="shared" si="393"/>
        <v>0</v>
      </c>
      <c r="N1498" s="519">
        <f t="shared" si="391"/>
        <v>0</v>
      </c>
      <c r="O1498" s="519">
        <f t="shared" si="392"/>
        <v>0</v>
      </c>
      <c r="P1498" s="506"/>
      <c r="Q1498" s="520"/>
      <c r="R1498" s="412" t="str">
        <f t="shared" si="394"/>
        <v/>
      </c>
      <c r="S1498" s="412" t="str">
        <f t="shared" si="396"/>
        <v/>
      </c>
      <c r="T1498" s="427"/>
      <c r="U1498" s="429"/>
      <c r="W1498" s="6">
        <f>VLOOKUP(A1498,'[3]Cartilha Global'!$A:$A,1,FALSE)</f>
        <v>102040</v>
      </c>
    </row>
    <row r="1499" spans="1:23" ht="23.25" hidden="1" thickBot="1" x14ac:dyDescent="0.25">
      <c r="A1499" s="522">
        <v>102041</v>
      </c>
      <c r="B1499" s="512" t="s">
        <v>3144</v>
      </c>
      <c r="C1499" s="513" t="s">
        <v>5420</v>
      </c>
      <c r="D1499" s="498" t="s">
        <v>170</v>
      </c>
      <c r="E1499" s="499">
        <v>281.81</v>
      </c>
      <c r="F1499" s="500">
        <f t="shared" si="395"/>
        <v>348.99</v>
      </c>
      <c r="G1499" s="527"/>
      <c r="H1499" s="518"/>
      <c r="I1499" s="517">
        <f t="shared" si="388"/>
        <v>0</v>
      </c>
      <c r="J1499" s="517">
        <f t="shared" si="389"/>
        <v>0</v>
      </c>
      <c r="K1499" s="504"/>
      <c r="L1499" s="518">
        <f t="shared" si="393"/>
        <v>0</v>
      </c>
      <c r="M1499" s="518">
        <f t="shared" si="393"/>
        <v>0</v>
      </c>
      <c r="N1499" s="519">
        <f t="shared" si="391"/>
        <v>0</v>
      </c>
      <c r="O1499" s="519">
        <f t="shared" si="392"/>
        <v>0</v>
      </c>
      <c r="P1499" s="506"/>
      <c r="Q1499" s="520"/>
      <c r="R1499" s="412" t="str">
        <f t="shared" si="394"/>
        <v/>
      </c>
      <c r="S1499" s="412" t="str">
        <f t="shared" si="396"/>
        <v/>
      </c>
      <c r="T1499" s="427"/>
      <c r="U1499" s="429"/>
      <c r="W1499" s="6">
        <f>VLOOKUP(A1499,'[3]Cartilha Global'!$A:$A,1,FALSE)</f>
        <v>102041</v>
      </c>
    </row>
    <row r="1500" spans="1:23" ht="23.25" hidden="1" thickBot="1" x14ac:dyDescent="0.25">
      <c r="A1500" s="522">
        <v>102042</v>
      </c>
      <c r="B1500" s="512" t="s">
        <v>3144</v>
      </c>
      <c r="C1500" s="513" t="s">
        <v>5421</v>
      </c>
      <c r="D1500" s="498" t="s">
        <v>170</v>
      </c>
      <c r="E1500" s="499">
        <v>247.24</v>
      </c>
      <c r="F1500" s="500">
        <f t="shared" si="395"/>
        <v>306.18</v>
      </c>
      <c r="G1500" s="527"/>
      <c r="H1500" s="518"/>
      <c r="I1500" s="517">
        <f t="shared" si="388"/>
        <v>0</v>
      </c>
      <c r="J1500" s="517">
        <f t="shared" si="389"/>
        <v>0</v>
      </c>
      <c r="K1500" s="504"/>
      <c r="L1500" s="518">
        <f t="shared" si="393"/>
        <v>0</v>
      </c>
      <c r="M1500" s="518">
        <f t="shared" si="393"/>
        <v>0</v>
      </c>
      <c r="N1500" s="519">
        <f t="shared" si="391"/>
        <v>0</v>
      </c>
      <c r="O1500" s="519">
        <f t="shared" si="392"/>
        <v>0</v>
      </c>
      <c r="P1500" s="506"/>
      <c r="Q1500" s="520"/>
      <c r="R1500" s="412" t="str">
        <f t="shared" si="394"/>
        <v/>
      </c>
      <c r="S1500" s="412" t="str">
        <f t="shared" si="396"/>
        <v/>
      </c>
      <c r="T1500" s="427"/>
      <c r="U1500" s="429"/>
      <c r="W1500" s="6">
        <f>VLOOKUP(A1500,'[3]Cartilha Global'!$A:$A,1,FALSE)</f>
        <v>102042</v>
      </c>
    </row>
    <row r="1501" spans="1:23" ht="23.25" hidden="1" thickBot="1" x14ac:dyDescent="0.25">
      <c r="A1501" s="522">
        <v>102043</v>
      </c>
      <c r="B1501" s="512" t="s">
        <v>3144</v>
      </c>
      <c r="C1501" s="513" t="s">
        <v>5422</v>
      </c>
      <c r="D1501" s="498" t="s">
        <v>170</v>
      </c>
      <c r="E1501" s="499">
        <v>211.26</v>
      </c>
      <c r="F1501" s="500">
        <f t="shared" si="395"/>
        <v>261.62</v>
      </c>
      <c r="G1501" s="527"/>
      <c r="H1501" s="518"/>
      <c r="I1501" s="517">
        <f t="shared" si="388"/>
        <v>0</v>
      </c>
      <c r="J1501" s="517">
        <f t="shared" si="389"/>
        <v>0</v>
      </c>
      <c r="K1501" s="504"/>
      <c r="L1501" s="518">
        <f t="shared" si="393"/>
        <v>0</v>
      </c>
      <c r="M1501" s="518">
        <f t="shared" si="393"/>
        <v>0</v>
      </c>
      <c r="N1501" s="519">
        <f t="shared" si="391"/>
        <v>0</v>
      </c>
      <c r="O1501" s="519">
        <f t="shared" si="392"/>
        <v>0</v>
      </c>
      <c r="P1501" s="506"/>
      <c r="Q1501" s="520"/>
      <c r="R1501" s="412" t="str">
        <f t="shared" si="394"/>
        <v/>
      </c>
      <c r="S1501" s="412" t="str">
        <f t="shared" si="396"/>
        <v/>
      </c>
      <c r="T1501" s="427"/>
      <c r="U1501" s="429"/>
      <c r="W1501" s="6">
        <f>VLOOKUP(A1501,'[3]Cartilha Global'!$A:$A,1,FALSE)</f>
        <v>102043</v>
      </c>
    </row>
    <row r="1502" spans="1:23" ht="23.25" hidden="1" thickBot="1" x14ac:dyDescent="0.25">
      <c r="A1502" s="522">
        <v>102044</v>
      </c>
      <c r="B1502" s="512" t="s">
        <v>3144</v>
      </c>
      <c r="C1502" s="513" t="s">
        <v>5423</v>
      </c>
      <c r="D1502" s="498" t="s">
        <v>170</v>
      </c>
      <c r="E1502" s="499">
        <v>186.96</v>
      </c>
      <c r="F1502" s="500">
        <f t="shared" si="395"/>
        <v>231.53</v>
      </c>
      <c r="G1502" s="527"/>
      <c r="H1502" s="518"/>
      <c r="I1502" s="517">
        <f t="shared" si="388"/>
        <v>0</v>
      </c>
      <c r="J1502" s="517">
        <f t="shared" si="389"/>
        <v>0</v>
      </c>
      <c r="K1502" s="504"/>
      <c r="L1502" s="518">
        <f t="shared" si="393"/>
        <v>0</v>
      </c>
      <c r="M1502" s="518">
        <f t="shared" si="393"/>
        <v>0</v>
      </c>
      <c r="N1502" s="519">
        <f t="shared" si="391"/>
        <v>0</v>
      </c>
      <c r="O1502" s="519">
        <f t="shared" si="392"/>
        <v>0</v>
      </c>
      <c r="P1502" s="506"/>
      <c r="Q1502" s="520"/>
      <c r="R1502" s="412" t="str">
        <f t="shared" si="394"/>
        <v/>
      </c>
      <c r="S1502" s="412" t="str">
        <f t="shared" si="396"/>
        <v/>
      </c>
      <c r="T1502" s="427"/>
      <c r="U1502" s="429"/>
      <c r="W1502" s="6">
        <f>VLOOKUP(A1502,'[3]Cartilha Global'!$A:$A,1,FALSE)</f>
        <v>102044</v>
      </c>
    </row>
    <row r="1503" spans="1:23" ht="23.25" hidden="1" thickBot="1" x14ac:dyDescent="0.25">
      <c r="A1503" s="522">
        <v>102045</v>
      </c>
      <c r="B1503" s="512" t="s">
        <v>3144</v>
      </c>
      <c r="C1503" s="513" t="s">
        <v>5424</v>
      </c>
      <c r="D1503" s="498" t="s">
        <v>170</v>
      </c>
      <c r="E1503" s="499">
        <v>172.37</v>
      </c>
      <c r="F1503" s="500">
        <f t="shared" si="395"/>
        <v>213.46</v>
      </c>
      <c r="G1503" s="527"/>
      <c r="H1503" s="518"/>
      <c r="I1503" s="517">
        <f t="shared" si="388"/>
        <v>0</v>
      </c>
      <c r="J1503" s="517">
        <f t="shared" si="389"/>
        <v>0</v>
      </c>
      <c r="K1503" s="504"/>
      <c r="L1503" s="518">
        <f t="shared" si="393"/>
        <v>0</v>
      </c>
      <c r="M1503" s="518">
        <f t="shared" si="393"/>
        <v>0</v>
      </c>
      <c r="N1503" s="519">
        <f t="shared" si="391"/>
        <v>0</v>
      </c>
      <c r="O1503" s="519">
        <f t="shared" si="392"/>
        <v>0</v>
      </c>
      <c r="P1503" s="506"/>
      <c r="Q1503" s="520"/>
      <c r="R1503" s="412" t="str">
        <f t="shared" si="394"/>
        <v/>
      </c>
      <c r="S1503" s="412" t="str">
        <f t="shared" si="396"/>
        <v/>
      </c>
      <c r="T1503" s="427"/>
      <c r="U1503" s="429"/>
      <c r="W1503" s="6">
        <f>VLOOKUP(A1503,'[3]Cartilha Global'!$A:$A,1,FALSE)</f>
        <v>102045</v>
      </c>
    </row>
    <row r="1504" spans="1:23" ht="23.25" hidden="1" thickBot="1" x14ac:dyDescent="0.25">
      <c r="A1504" s="522">
        <v>102046</v>
      </c>
      <c r="B1504" s="512" t="s">
        <v>3144</v>
      </c>
      <c r="C1504" s="513" t="s">
        <v>5425</v>
      </c>
      <c r="D1504" s="498" t="s">
        <v>170</v>
      </c>
      <c r="E1504" s="499">
        <v>628.59</v>
      </c>
      <c r="F1504" s="500">
        <f t="shared" si="395"/>
        <v>778.45</v>
      </c>
      <c r="G1504" s="527"/>
      <c r="H1504" s="518"/>
      <c r="I1504" s="517">
        <f t="shared" si="388"/>
        <v>0</v>
      </c>
      <c r="J1504" s="517">
        <f t="shared" si="389"/>
        <v>0</v>
      </c>
      <c r="K1504" s="504"/>
      <c r="L1504" s="518">
        <f t="shared" si="393"/>
        <v>0</v>
      </c>
      <c r="M1504" s="518">
        <f t="shared" si="393"/>
        <v>0</v>
      </c>
      <c r="N1504" s="519">
        <f t="shared" si="391"/>
        <v>0</v>
      </c>
      <c r="O1504" s="519">
        <f t="shared" si="392"/>
        <v>0</v>
      </c>
      <c r="P1504" s="506"/>
      <c r="Q1504" s="520"/>
      <c r="R1504" s="412" t="str">
        <f t="shared" si="394"/>
        <v/>
      </c>
      <c r="S1504" s="412" t="str">
        <f t="shared" si="396"/>
        <v/>
      </c>
      <c r="T1504" s="427"/>
      <c r="U1504" s="429"/>
      <c r="W1504" s="6">
        <f>VLOOKUP(A1504,'[3]Cartilha Global'!$A:$A,1,FALSE)</f>
        <v>102046</v>
      </c>
    </row>
    <row r="1505" spans="1:23" ht="23.25" hidden="1" thickBot="1" x14ac:dyDescent="0.25">
      <c r="A1505" s="522">
        <v>102047</v>
      </c>
      <c r="B1505" s="512" t="s">
        <v>3144</v>
      </c>
      <c r="C1505" s="513" t="s">
        <v>5426</v>
      </c>
      <c r="D1505" s="498" t="s">
        <v>170</v>
      </c>
      <c r="E1505" s="499">
        <v>538.07000000000005</v>
      </c>
      <c r="F1505" s="500">
        <f t="shared" si="395"/>
        <v>666.35</v>
      </c>
      <c r="G1505" s="527"/>
      <c r="H1505" s="518"/>
      <c r="I1505" s="517">
        <f t="shared" si="388"/>
        <v>0</v>
      </c>
      <c r="J1505" s="517">
        <f t="shared" si="389"/>
        <v>0</v>
      </c>
      <c r="K1505" s="504"/>
      <c r="L1505" s="518">
        <f t="shared" si="393"/>
        <v>0</v>
      </c>
      <c r="M1505" s="518">
        <f t="shared" si="393"/>
        <v>0</v>
      </c>
      <c r="N1505" s="519">
        <f t="shared" si="391"/>
        <v>0</v>
      </c>
      <c r="O1505" s="519">
        <f t="shared" si="392"/>
        <v>0</v>
      </c>
      <c r="P1505" s="506"/>
      <c r="Q1505" s="520"/>
      <c r="R1505" s="412" t="str">
        <f t="shared" si="394"/>
        <v/>
      </c>
      <c r="S1505" s="412" t="str">
        <f t="shared" si="396"/>
        <v/>
      </c>
      <c r="T1505" s="427"/>
      <c r="U1505" s="429"/>
      <c r="W1505" s="6">
        <f>VLOOKUP(A1505,'[3]Cartilha Global'!$A:$A,1,FALSE)</f>
        <v>102047</v>
      </c>
    </row>
    <row r="1506" spans="1:23" ht="23.25" hidden="1" thickBot="1" x14ac:dyDescent="0.25">
      <c r="A1506" s="522">
        <v>102048</v>
      </c>
      <c r="B1506" s="512" t="s">
        <v>3144</v>
      </c>
      <c r="C1506" s="513" t="s">
        <v>5427</v>
      </c>
      <c r="D1506" s="498" t="s">
        <v>170</v>
      </c>
      <c r="E1506" s="499">
        <v>272.99</v>
      </c>
      <c r="F1506" s="500">
        <f t="shared" si="395"/>
        <v>338.07</v>
      </c>
      <c r="G1506" s="527"/>
      <c r="H1506" s="518"/>
      <c r="I1506" s="517">
        <f t="shared" si="388"/>
        <v>0</v>
      </c>
      <c r="J1506" s="517">
        <f t="shared" si="389"/>
        <v>0</v>
      </c>
      <c r="K1506" s="504"/>
      <c r="L1506" s="518">
        <f t="shared" si="393"/>
        <v>0</v>
      </c>
      <c r="M1506" s="518">
        <f t="shared" si="393"/>
        <v>0</v>
      </c>
      <c r="N1506" s="519">
        <f t="shared" si="391"/>
        <v>0</v>
      </c>
      <c r="O1506" s="519">
        <f t="shared" si="392"/>
        <v>0</v>
      </c>
      <c r="P1506" s="506"/>
      <c r="Q1506" s="520"/>
      <c r="R1506" s="412" t="str">
        <f t="shared" si="394"/>
        <v/>
      </c>
      <c r="S1506" s="412" t="str">
        <f t="shared" si="396"/>
        <v/>
      </c>
      <c r="T1506" s="427"/>
      <c r="U1506" s="429"/>
      <c r="W1506" s="6">
        <f>VLOOKUP(A1506,'[3]Cartilha Global'!$A:$A,1,FALSE)</f>
        <v>102048</v>
      </c>
    </row>
    <row r="1507" spans="1:23" ht="23.25" hidden="1" thickBot="1" x14ac:dyDescent="0.25">
      <c r="A1507" s="522">
        <v>102049</v>
      </c>
      <c r="B1507" s="512" t="s">
        <v>3144</v>
      </c>
      <c r="C1507" s="513" t="s">
        <v>5428</v>
      </c>
      <c r="D1507" s="498" t="s">
        <v>170</v>
      </c>
      <c r="E1507" s="499">
        <v>239.75</v>
      </c>
      <c r="F1507" s="500">
        <f t="shared" si="395"/>
        <v>296.91000000000003</v>
      </c>
      <c r="G1507" s="527"/>
      <c r="H1507" s="518"/>
      <c r="I1507" s="517">
        <f t="shared" si="388"/>
        <v>0</v>
      </c>
      <c r="J1507" s="517">
        <f t="shared" si="389"/>
        <v>0</v>
      </c>
      <c r="K1507" s="504"/>
      <c r="L1507" s="518">
        <f t="shared" si="393"/>
        <v>0</v>
      </c>
      <c r="M1507" s="518">
        <f t="shared" si="393"/>
        <v>0</v>
      </c>
      <c r="N1507" s="519">
        <f t="shared" si="391"/>
        <v>0</v>
      </c>
      <c r="O1507" s="519">
        <f t="shared" si="392"/>
        <v>0</v>
      </c>
      <c r="P1507" s="506"/>
      <c r="Q1507" s="520"/>
      <c r="R1507" s="412" t="str">
        <f t="shared" si="394"/>
        <v/>
      </c>
      <c r="S1507" s="412" t="str">
        <f t="shared" si="396"/>
        <v/>
      </c>
      <c r="T1507" s="427"/>
      <c r="U1507" s="429"/>
      <c r="W1507" s="6">
        <f>VLOOKUP(A1507,'[3]Cartilha Global'!$A:$A,1,FALSE)</f>
        <v>102049</v>
      </c>
    </row>
    <row r="1508" spans="1:23" ht="23.25" hidden="1" thickBot="1" x14ac:dyDescent="0.25">
      <c r="A1508" s="522">
        <v>102050</v>
      </c>
      <c r="B1508" s="512" t="s">
        <v>3144</v>
      </c>
      <c r="C1508" s="513" t="s">
        <v>5429</v>
      </c>
      <c r="D1508" s="498" t="s">
        <v>170</v>
      </c>
      <c r="E1508" s="499">
        <v>208.51</v>
      </c>
      <c r="F1508" s="500">
        <f t="shared" si="395"/>
        <v>258.22000000000003</v>
      </c>
      <c r="G1508" s="527"/>
      <c r="H1508" s="518"/>
      <c r="I1508" s="517">
        <f t="shared" si="388"/>
        <v>0</v>
      </c>
      <c r="J1508" s="517">
        <f t="shared" si="389"/>
        <v>0</v>
      </c>
      <c r="K1508" s="504"/>
      <c r="L1508" s="518">
        <f t="shared" si="393"/>
        <v>0</v>
      </c>
      <c r="M1508" s="518">
        <f t="shared" si="393"/>
        <v>0</v>
      </c>
      <c r="N1508" s="519">
        <f t="shared" si="391"/>
        <v>0</v>
      </c>
      <c r="O1508" s="519">
        <f t="shared" si="392"/>
        <v>0</v>
      </c>
      <c r="P1508" s="506"/>
      <c r="Q1508" s="520"/>
      <c r="R1508" s="412" t="str">
        <f t="shared" si="394"/>
        <v/>
      </c>
      <c r="S1508" s="412" t="str">
        <f t="shared" si="396"/>
        <v/>
      </c>
      <c r="T1508" s="427"/>
      <c r="U1508" s="429"/>
      <c r="W1508" s="6">
        <f>VLOOKUP(A1508,'[3]Cartilha Global'!$A:$A,1,FALSE)</f>
        <v>102050</v>
      </c>
    </row>
    <row r="1509" spans="1:23" ht="23.25" hidden="1" thickBot="1" x14ac:dyDescent="0.25">
      <c r="A1509" s="522">
        <v>102051</v>
      </c>
      <c r="B1509" s="512" t="s">
        <v>3144</v>
      </c>
      <c r="C1509" s="513" t="s">
        <v>5430</v>
      </c>
      <c r="D1509" s="498" t="s">
        <v>170</v>
      </c>
      <c r="E1509" s="499">
        <v>182.95</v>
      </c>
      <c r="F1509" s="500">
        <f t="shared" si="395"/>
        <v>226.57</v>
      </c>
      <c r="G1509" s="527"/>
      <c r="H1509" s="518"/>
      <c r="I1509" s="517">
        <f t="shared" si="388"/>
        <v>0</v>
      </c>
      <c r="J1509" s="517">
        <f t="shared" si="389"/>
        <v>0</v>
      </c>
      <c r="K1509" s="504"/>
      <c r="L1509" s="518">
        <f t="shared" si="393"/>
        <v>0</v>
      </c>
      <c r="M1509" s="518">
        <f t="shared" si="393"/>
        <v>0</v>
      </c>
      <c r="N1509" s="519">
        <f t="shared" si="391"/>
        <v>0</v>
      </c>
      <c r="O1509" s="519">
        <f t="shared" si="392"/>
        <v>0</v>
      </c>
      <c r="P1509" s="506"/>
      <c r="Q1509" s="520"/>
      <c r="R1509" s="412" t="str">
        <f t="shared" si="394"/>
        <v/>
      </c>
      <c r="S1509" s="412" t="str">
        <f t="shared" si="396"/>
        <v/>
      </c>
      <c r="T1509" s="427"/>
      <c r="U1509" s="429"/>
      <c r="W1509" s="6">
        <f>VLOOKUP(A1509,'[3]Cartilha Global'!$A:$A,1,FALSE)</f>
        <v>102051</v>
      </c>
    </row>
    <row r="1510" spans="1:23" ht="23.25" hidden="1" thickBot="1" x14ac:dyDescent="0.25">
      <c r="A1510" s="522">
        <v>102052</v>
      </c>
      <c r="B1510" s="512" t="s">
        <v>3144</v>
      </c>
      <c r="C1510" s="513" t="s">
        <v>5431</v>
      </c>
      <c r="D1510" s="498" t="s">
        <v>170</v>
      </c>
      <c r="E1510" s="499">
        <v>168.7</v>
      </c>
      <c r="F1510" s="500">
        <f t="shared" si="395"/>
        <v>208.92</v>
      </c>
      <c r="G1510" s="527"/>
      <c r="H1510" s="518"/>
      <c r="I1510" s="517">
        <f t="shared" ref="I1510:I1524" si="397">IF(ISBLANK(E1510),0,ROUND(F1510*G1510,2))</f>
        <v>0</v>
      </c>
      <c r="J1510" s="517">
        <f t="shared" ref="J1510:J1524" si="398">IF(ISBLANK(G1510),0,ROUND(G1510*H1510,2))</f>
        <v>0</v>
      </c>
      <c r="K1510" s="504"/>
      <c r="L1510" s="518">
        <f t="shared" si="393"/>
        <v>0</v>
      </c>
      <c r="M1510" s="518">
        <f t="shared" si="393"/>
        <v>0</v>
      </c>
      <c r="N1510" s="519">
        <f t="shared" ref="N1510:N1524" si="399">IF(ISBLANK(E1510),0,ROUND(F1510*L1510,2))</f>
        <v>0</v>
      </c>
      <c r="O1510" s="519">
        <f t="shared" ref="O1510:O1524" si="400">IF(ISBLANK(L1510),0,ROUND(L1510*M1510,2))</f>
        <v>0</v>
      </c>
      <c r="P1510" s="506"/>
      <c r="Q1510" s="520"/>
      <c r="R1510" s="412" t="str">
        <f t="shared" si="394"/>
        <v/>
      </c>
      <c r="S1510" s="412" t="str">
        <f t="shared" si="396"/>
        <v/>
      </c>
      <c r="T1510" s="427"/>
      <c r="U1510" s="429"/>
      <c r="W1510" s="6">
        <f>VLOOKUP(A1510,'[3]Cartilha Global'!$A:$A,1,FALSE)</f>
        <v>102052</v>
      </c>
    </row>
    <row r="1511" spans="1:23" ht="23.25" hidden="1" thickBot="1" x14ac:dyDescent="0.25">
      <c r="A1511" s="522">
        <v>102059</v>
      </c>
      <c r="B1511" s="512" t="s">
        <v>3144</v>
      </c>
      <c r="C1511" s="513" t="s">
        <v>5432</v>
      </c>
      <c r="D1511" s="498" t="s">
        <v>170</v>
      </c>
      <c r="E1511" s="499">
        <v>515.64</v>
      </c>
      <c r="F1511" s="500">
        <f t="shared" si="395"/>
        <v>638.57000000000005</v>
      </c>
      <c r="G1511" s="527"/>
      <c r="H1511" s="518"/>
      <c r="I1511" s="517">
        <f t="shared" si="397"/>
        <v>0</v>
      </c>
      <c r="J1511" s="517">
        <f t="shared" si="398"/>
        <v>0</v>
      </c>
      <c r="K1511" s="504"/>
      <c r="L1511" s="518">
        <f t="shared" si="393"/>
        <v>0</v>
      </c>
      <c r="M1511" s="518">
        <f t="shared" si="393"/>
        <v>0</v>
      </c>
      <c r="N1511" s="519">
        <f t="shared" si="399"/>
        <v>0</v>
      </c>
      <c r="O1511" s="519">
        <f t="shared" si="400"/>
        <v>0</v>
      </c>
      <c r="P1511" s="506"/>
      <c r="Q1511" s="520"/>
      <c r="R1511" s="412" t="str">
        <f t="shared" si="394"/>
        <v/>
      </c>
      <c r="S1511" s="412" t="str">
        <f t="shared" si="396"/>
        <v/>
      </c>
      <c r="T1511" s="427"/>
      <c r="U1511" s="429"/>
      <c r="W1511" s="6">
        <f>VLOOKUP(A1511,'[3]Cartilha Global'!$A:$A,1,FALSE)</f>
        <v>102059</v>
      </c>
    </row>
    <row r="1512" spans="1:23" ht="23.25" hidden="1" thickBot="1" x14ac:dyDescent="0.25">
      <c r="A1512" s="522">
        <v>102060</v>
      </c>
      <c r="B1512" s="512" t="s">
        <v>3144</v>
      </c>
      <c r="C1512" s="513" t="s">
        <v>5433</v>
      </c>
      <c r="D1512" s="498" t="s">
        <v>170</v>
      </c>
      <c r="E1512" s="499">
        <v>433.94</v>
      </c>
      <c r="F1512" s="500">
        <f t="shared" si="395"/>
        <v>537.39</v>
      </c>
      <c r="G1512" s="527"/>
      <c r="H1512" s="518"/>
      <c r="I1512" s="517">
        <f t="shared" si="397"/>
        <v>0</v>
      </c>
      <c r="J1512" s="517">
        <f t="shared" si="398"/>
        <v>0</v>
      </c>
      <c r="K1512" s="504"/>
      <c r="L1512" s="518">
        <f t="shared" si="393"/>
        <v>0</v>
      </c>
      <c r="M1512" s="518">
        <f t="shared" si="393"/>
        <v>0</v>
      </c>
      <c r="N1512" s="519">
        <f t="shared" si="399"/>
        <v>0</v>
      </c>
      <c r="O1512" s="519">
        <f t="shared" si="400"/>
        <v>0</v>
      </c>
      <c r="P1512" s="506"/>
      <c r="Q1512" s="520"/>
      <c r="R1512" s="412" t="str">
        <f t="shared" si="394"/>
        <v/>
      </c>
      <c r="S1512" s="412" t="str">
        <f t="shared" si="396"/>
        <v/>
      </c>
      <c r="T1512" s="427"/>
      <c r="U1512" s="429"/>
      <c r="W1512" s="6">
        <f>VLOOKUP(A1512,'[3]Cartilha Global'!$A:$A,1,FALSE)</f>
        <v>102060</v>
      </c>
    </row>
    <row r="1513" spans="1:23" ht="23.25" hidden="1" thickBot="1" x14ac:dyDescent="0.25">
      <c r="A1513" s="522">
        <v>102061</v>
      </c>
      <c r="B1513" s="512" t="s">
        <v>3144</v>
      </c>
      <c r="C1513" s="513" t="s">
        <v>5434</v>
      </c>
      <c r="D1513" s="498" t="s">
        <v>170</v>
      </c>
      <c r="E1513" s="499">
        <v>257.52999999999997</v>
      </c>
      <c r="F1513" s="500">
        <f t="shared" si="395"/>
        <v>318.93</v>
      </c>
      <c r="G1513" s="527"/>
      <c r="H1513" s="518"/>
      <c r="I1513" s="517">
        <f t="shared" si="397"/>
        <v>0</v>
      </c>
      <c r="J1513" s="517">
        <f t="shared" si="398"/>
        <v>0</v>
      </c>
      <c r="K1513" s="504"/>
      <c r="L1513" s="518">
        <f t="shared" si="393"/>
        <v>0</v>
      </c>
      <c r="M1513" s="518">
        <f t="shared" si="393"/>
        <v>0</v>
      </c>
      <c r="N1513" s="519">
        <f t="shared" si="399"/>
        <v>0</v>
      </c>
      <c r="O1513" s="519">
        <f t="shared" si="400"/>
        <v>0</v>
      </c>
      <c r="P1513" s="506"/>
      <c r="Q1513" s="520"/>
      <c r="R1513" s="412" t="str">
        <f t="shared" si="394"/>
        <v/>
      </c>
      <c r="S1513" s="412" t="str">
        <f t="shared" si="396"/>
        <v/>
      </c>
      <c r="T1513" s="427"/>
      <c r="U1513" s="429"/>
      <c r="W1513" s="6">
        <f>VLOOKUP(A1513,'[3]Cartilha Global'!$A:$A,1,FALSE)</f>
        <v>102061</v>
      </c>
    </row>
    <row r="1514" spans="1:23" ht="23.25" hidden="1" thickBot="1" x14ac:dyDescent="0.25">
      <c r="A1514" s="522">
        <v>102062</v>
      </c>
      <c r="B1514" s="512" t="s">
        <v>3144</v>
      </c>
      <c r="C1514" s="513" t="s">
        <v>5435</v>
      </c>
      <c r="D1514" s="498" t="s">
        <v>170</v>
      </c>
      <c r="E1514" s="499">
        <v>230.42</v>
      </c>
      <c r="F1514" s="500">
        <f t="shared" si="395"/>
        <v>285.35000000000002</v>
      </c>
      <c r="G1514" s="527"/>
      <c r="H1514" s="518"/>
      <c r="I1514" s="517">
        <f t="shared" si="397"/>
        <v>0</v>
      </c>
      <c r="J1514" s="517">
        <f t="shared" si="398"/>
        <v>0</v>
      </c>
      <c r="K1514" s="504"/>
      <c r="L1514" s="518">
        <f t="shared" si="393"/>
        <v>0</v>
      </c>
      <c r="M1514" s="518">
        <f t="shared" si="393"/>
        <v>0</v>
      </c>
      <c r="N1514" s="519">
        <f t="shared" si="399"/>
        <v>0</v>
      </c>
      <c r="O1514" s="519">
        <f t="shared" si="400"/>
        <v>0</v>
      </c>
      <c r="P1514" s="506"/>
      <c r="Q1514" s="520"/>
      <c r="R1514" s="412" t="str">
        <f t="shared" si="394"/>
        <v/>
      </c>
      <c r="S1514" s="412" t="str">
        <f t="shared" si="396"/>
        <v/>
      </c>
      <c r="T1514" s="427"/>
      <c r="U1514" s="429"/>
      <c r="W1514" s="6">
        <f>VLOOKUP(A1514,'[3]Cartilha Global'!$A:$A,1,FALSE)</f>
        <v>102062</v>
      </c>
    </row>
    <row r="1515" spans="1:23" ht="23.25" hidden="1" thickBot="1" x14ac:dyDescent="0.25">
      <c r="A1515" s="522">
        <v>102063</v>
      </c>
      <c r="B1515" s="512" t="s">
        <v>3144</v>
      </c>
      <c r="C1515" s="513" t="s">
        <v>5436</v>
      </c>
      <c r="D1515" s="498" t="s">
        <v>170</v>
      </c>
      <c r="E1515" s="499">
        <v>195.83</v>
      </c>
      <c r="F1515" s="500">
        <f t="shared" si="395"/>
        <v>242.52</v>
      </c>
      <c r="G1515" s="527"/>
      <c r="H1515" s="518"/>
      <c r="I1515" s="517">
        <f t="shared" si="397"/>
        <v>0</v>
      </c>
      <c r="J1515" s="517">
        <f t="shared" si="398"/>
        <v>0</v>
      </c>
      <c r="K1515" s="504"/>
      <c r="L1515" s="518">
        <f t="shared" si="393"/>
        <v>0</v>
      </c>
      <c r="M1515" s="518">
        <f t="shared" si="393"/>
        <v>0</v>
      </c>
      <c r="N1515" s="519">
        <f t="shared" si="399"/>
        <v>0</v>
      </c>
      <c r="O1515" s="519">
        <f t="shared" si="400"/>
        <v>0</v>
      </c>
      <c r="P1515" s="506"/>
      <c r="Q1515" s="520"/>
      <c r="R1515" s="412" t="str">
        <f t="shared" si="394"/>
        <v/>
      </c>
      <c r="S1515" s="412" t="str">
        <f t="shared" si="396"/>
        <v/>
      </c>
      <c r="T1515" s="427"/>
      <c r="U1515" s="429"/>
      <c r="W1515" s="6">
        <f>VLOOKUP(A1515,'[3]Cartilha Global'!$A:$A,1,FALSE)</f>
        <v>102063</v>
      </c>
    </row>
    <row r="1516" spans="1:23" ht="23.25" hidden="1" thickBot="1" x14ac:dyDescent="0.25">
      <c r="A1516" s="522">
        <v>102064</v>
      </c>
      <c r="B1516" s="512" t="s">
        <v>3144</v>
      </c>
      <c r="C1516" s="513" t="s">
        <v>5437</v>
      </c>
      <c r="D1516" s="498" t="s">
        <v>170</v>
      </c>
      <c r="E1516" s="499">
        <v>171.4</v>
      </c>
      <c r="F1516" s="500">
        <f t="shared" si="395"/>
        <v>212.26</v>
      </c>
      <c r="G1516" s="527"/>
      <c r="H1516" s="518"/>
      <c r="I1516" s="517">
        <f t="shared" si="397"/>
        <v>0</v>
      </c>
      <c r="J1516" s="517">
        <f t="shared" si="398"/>
        <v>0</v>
      </c>
      <c r="K1516" s="504"/>
      <c r="L1516" s="518">
        <f t="shared" si="393"/>
        <v>0</v>
      </c>
      <c r="M1516" s="518">
        <f t="shared" si="393"/>
        <v>0</v>
      </c>
      <c r="N1516" s="519">
        <f t="shared" si="399"/>
        <v>0</v>
      </c>
      <c r="O1516" s="519">
        <f t="shared" si="400"/>
        <v>0</v>
      </c>
      <c r="P1516" s="506"/>
      <c r="Q1516" s="520"/>
      <c r="R1516" s="412" t="str">
        <f t="shared" si="394"/>
        <v/>
      </c>
      <c r="S1516" s="412" t="str">
        <f t="shared" si="396"/>
        <v/>
      </c>
      <c r="T1516" s="427"/>
      <c r="U1516" s="429"/>
      <c r="W1516" s="6">
        <f>VLOOKUP(A1516,'[3]Cartilha Global'!$A:$A,1,FALSE)</f>
        <v>102064</v>
      </c>
    </row>
    <row r="1517" spans="1:23" ht="23.25" hidden="1" thickBot="1" x14ac:dyDescent="0.25">
      <c r="A1517" s="522">
        <v>102065</v>
      </c>
      <c r="B1517" s="512" t="s">
        <v>3144</v>
      </c>
      <c r="C1517" s="513" t="s">
        <v>5438</v>
      </c>
      <c r="D1517" s="498" t="s">
        <v>170</v>
      </c>
      <c r="E1517" s="499">
        <v>157.82</v>
      </c>
      <c r="F1517" s="500">
        <f t="shared" si="395"/>
        <v>195.44</v>
      </c>
      <c r="G1517" s="527"/>
      <c r="H1517" s="518"/>
      <c r="I1517" s="517">
        <f t="shared" si="397"/>
        <v>0</v>
      </c>
      <c r="J1517" s="517">
        <f t="shared" si="398"/>
        <v>0</v>
      </c>
      <c r="K1517" s="504"/>
      <c r="L1517" s="518">
        <f t="shared" si="393"/>
        <v>0</v>
      </c>
      <c r="M1517" s="518">
        <f t="shared" si="393"/>
        <v>0</v>
      </c>
      <c r="N1517" s="519">
        <f t="shared" si="399"/>
        <v>0</v>
      </c>
      <c r="O1517" s="519">
        <f t="shared" si="400"/>
        <v>0</v>
      </c>
      <c r="P1517" s="506"/>
      <c r="Q1517" s="520"/>
      <c r="R1517" s="412" t="str">
        <f t="shared" si="394"/>
        <v/>
      </c>
      <c r="S1517" s="412" t="str">
        <f t="shared" si="396"/>
        <v/>
      </c>
      <c r="T1517" s="427"/>
      <c r="U1517" s="429"/>
      <c r="W1517" s="6">
        <f>VLOOKUP(A1517,'[3]Cartilha Global'!$A:$A,1,FALSE)</f>
        <v>102065</v>
      </c>
    </row>
    <row r="1518" spans="1:23" ht="23.25" hidden="1" thickBot="1" x14ac:dyDescent="0.25">
      <c r="A1518" s="522">
        <v>102066</v>
      </c>
      <c r="B1518" s="512" t="s">
        <v>3144</v>
      </c>
      <c r="C1518" s="513" t="s">
        <v>5439</v>
      </c>
      <c r="D1518" s="498" t="s">
        <v>170</v>
      </c>
      <c r="E1518" s="499">
        <v>552.72</v>
      </c>
      <c r="F1518" s="500">
        <f t="shared" si="395"/>
        <v>684.49</v>
      </c>
      <c r="G1518" s="527"/>
      <c r="H1518" s="518"/>
      <c r="I1518" s="517">
        <f t="shared" si="397"/>
        <v>0</v>
      </c>
      <c r="J1518" s="517">
        <f t="shared" si="398"/>
        <v>0</v>
      </c>
      <c r="K1518" s="504"/>
      <c r="L1518" s="518">
        <f t="shared" si="393"/>
        <v>0</v>
      </c>
      <c r="M1518" s="518">
        <f t="shared" si="393"/>
        <v>0</v>
      </c>
      <c r="N1518" s="519">
        <f t="shared" si="399"/>
        <v>0</v>
      </c>
      <c r="O1518" s="519">
        <f t="shared" si="400"/>
        <v>0</v>
      </c>
      <c r="P1518" s="506"/>
      <c r="Q1518" s="520"/>
      <c r="R1518" s="412" t="str">
        <f t="shared" si="394"/>
        <v/>
      </c>
      <c r="S1518" s="412" t="str">
        <f t="shared" si="396"/>
        <v/>
      </c>
      <c r="T1518" s="427"/>
      <c r="U1518" s="429"/>
      <c r="W1518" s="6">
        <f>VLOOKUP(A1518,'[3]Cartilha Global'!$A:$A,1,FALSE)</f>
        <v>102066</v>
      </c>
    </row>
    <row r="1519" spans="1:23" ht="23.25" hidden="1" thickBot="1" x14ac:dyDescent="0.25">
      <c r="A1519" s="522">
        <v>102067</v>
      </c>
      <c r="B1519" s="512" t="s">
        <v>3144</v>
      </c>
      <c r="C1519" s="513" t="s">
        <v>5440</v>
      </c>
      <c r="D1519" s="498" t="s">
        <v>170</v>
      </c>
      <c r="E1519" s="499">
        <v>475.48</v>
      </c>
      <c r="F1519" s="500">
        <f t="shared" si="395"/>
        <v>588.83000000000004</v>
      </c>
      <c r="G1519" s="527"/>
      <c r="H1519" s="518"/>
      <c r="I1519" s="517">
        <f t="shared" si="397"/>
        <v>0</v>
      </c>
      <c r="J1519" s="517">
        <f t="shared" si="398"/>
        <v>0</v>
      </c>
      <c r="K1519" s="504"/>
      <c r="L1519" s="518">
        <f t="shared" si="393"/>
        <v>0</v>
      </c>
      <c r="M1519" s="518">
        <f t="shared" si="393"/>
        <v>0</v>
      </c>
      <c r="N1519" s="519">
        <f t="shared" si="399"/>
        <v>0</v>
      </c>
      <c r="O1519" s="519">
        <f t="shared" si="400"/>
        <v>0</v>
      </c>
      <c r="P1519" s="506"/>
      <c r="Q1519" s="520"/>
      <c r="R1519" s="412" t="str">
        <f t="shared" si="394"/>
        <v/>
      </c>
      <c r="S1519" s="412" t="str">
        <f t="shared" si="396"/>
        <v/>
      </c>
      <c r="T1519" s="427"/>
      <c r="U1519" s="429"/>
      <c r="W1519" s="6">
        <f>VLOOKUP(A1519,'[3]Cartilha Global'!$A:$A,1,FALSE)</f>
        <v>102067</v>
      </c>
    </row>
    <row r="1520" spans="1:23" ht="23.25" hidden="1" thickBot="1" x14ac:dyDescent="0.25">
      <c r="A1520" s="522">
        <v>102068</v>
      </c>
      <c r="B1520" s="512" t="s">
        <v>3144</v>
      </c>
      <c r="C1520" s="513" t="s">
        <v>5441</v>
      </c>
      <c r="D1520" s="498" t="s">
        <v>170</v>
      </c>
      <c r="E1520" s="499">
        <v>246.05</v>
      </c>
      <c r="F1520" s="500">
        <f t="shared" si="395"/>
        <v>304.70999999999998</v>
      </c>
      <c r="G1520" s="527"/>
      <c r="H1520" s="518"/>
      <c r="I1520" s="517">
        <f t="shared" si="397"/>
        <v>0</v>
      </c>
      <c r="J1520" s="517">
        <f t="shared" si="398"/>
        <v>0</v>
      </c>
      <c r="K1520" s="504"/>
      <c r="L1520" s="518">
        <f t="shared" si="393"/>
        <v>0</v>
      </c>
      <c r="M1520" s="518">
        <f t="shared" si="393"/>
        <v>0</v>
      </c>
      <c r="N1520" s="519">
        <f t="shared" si="399"/>
        <v>0</v>
      </c>
      <c r="O1520" s="519">
        <f t="shared" si="400"/>
        <v>0</v>
      </c>
      <c r="P1520" s="506"/>
      <c r="Q1520" s="520"/>
      <c r="R1520" s="412" t="str">
        <f t="shared" si="394"/>
        <v/>
      </c>
      <c r="S1520" s="412" t="str">
        <f t="shared" si="396"/>
        <v/>
      </c>
      <c r="T1520" s="427"/>
      <c r="U1520" s="429"/>
      <c r="W1520" s="6">
        <f>VLOOKUP(A1520,'[3]Cartilha Global'!$A:$A,1,FALSE)</f>
        <v>102068</v>
      </c>
    </row>
    <row r="1521" spans="1:23" ht="23.25" hidden="1" thickBot="1" x14ac:dyDescent="0.25">
      <c r="A1521" s="522">
        <v>102069</v>
      </c>
      <c r="B1521" s="512" t="s">
        <v>3144</v>
      </c>
      <c r="C1521" s="513" t="s">
        <v>5442</v>
      </c>
      <c r="D1521" s="498" t="s">
        <v>170</v>
      </c>
      <c r="E1521" s="499">
        <v>220.47</v>
      </c>
      <c r="F1521" s="500">
        <f t="shared" si="395"/>
        <v>273.02999999999997</v>
      </c>
      <c r="G1521" s="527"/>
      <c r="H1521" s="518"/>
      <c r="I1521" s="517">
        <f t="shared" si="397"/>
        <v>0</v>
      </c>
      <c r="J1521" s="517">
        <f t="shared" si="398"/>
        <v>0</v>
      </c>
      <c r="K1521" s="504"/>
      <c r="L1521" s="518">
        <f t="shared" si="393"/>
        <v>0</v>
      </c>
      <c r="M1521" s="518">
        <f t="shared" si="393"/>
        <v>0</v>
      </c>
      <c r="N1521" s="519">
        <f t="shared" si="399"/>
        <v>0</v>
      </c>
      <c r="O1521" s="519">
        <f t="shared" si="400"/>
        <v>0</v>
      </c>
      <c r="P1521" s="506"/>
      <c r="Q1521" s="520"/>
      <c r="R1521" s="412" t="str">
        <f t="shared" si="394"/>
        <v/>
      </c>
      <c r="S1521" s="412" t="str">
        <f t="shared" si="396"/>
        <v/>
      </c>
      <c r="T1521" s="427"/>
      <c r="U1521" s="429"/>
      <c r="W1521" s="6">
        <f>VLOOKUP(A1521,'[3]Cartilha Global'!$A:$A,1,FALSE)</f>
        <v>102069</v>
      </c>
    </row>
    <row r="1522" spans="1:23" ht="23.25" hidden="1" thickBot="1" x14ac:dyDescent="0.25">
      <c r="A1522" s="522">
        <v>102070</v>
      </c>
      <c r="B1522" s="512" t="s">
        <v>3144</v>
      </c>
      <c r="C1522" s="513" t="s">
        <v>5443</v>
      </c>
      <c r="D1522" s="498" t="s">
        <v>170</v>
      </c>
      <c r="E1522" s="499">
        <v>191.26</v>
      </c>
      <c r="F1522" s="500">
        <f t="shared" si="395"/>
        <v>236.86</v>
      </c>
      <c r="G1522" s="527"/>
      <c r="H1522" s="518"/>
      <c r="I1522" s="517">
        <f t="shared" si="397"/>
        <v>0</v>
      </c>
      <c r="J1522" s="517">
        <f t="shared" si="398"/>
        <v>0</v>
      </c>
      <c r="K1522" s="504"/>
      <c r="L1522" s="518">
        <f t="shared" si="393"/>
        <v>0</v>
      </c>
      <c r="M1522" s="518">
        <f t="shared" si="393"/>
        <v>0</v>
      </c>
      <c r="N1522" s="519">
        <f t="shared" si="399"/>
        <v>0</v>
      </c>
      <c r="O1522" s="519">
        <f t="shared" si="400"/>
        <v>0</v>
      </c>
      <c r="P1522" s="506"/>
      <c r="Q1522" s="520"/>
      <c r="R1522" s="412" t="str">
        <f t="shared" si="394"/>
        <v/>
      </c>
      <c r="S1522" s="412" t="str">
        <f t="shared" si="396"/>
        <v/>
      </c>
      <c r="T1522" s="427"/>
      <c r="U1522" s="429"/>
      <c r="W1522" s="6">
        <f>VLOOKUP(A1522,'[3]Cartilha Global'!$A:$A,1,FALSE)</f>
        <v>102070</v>
      </c>
    </row>
    <row r="1523" spans="1:23" ht="23.25" hidden="1" thickBot="1" x14ac:dyDescent="0.25">
      <c r="A1523" s="522">
        <v>102071</v>
      </c>
      <c r="B1523" s="512" t="s">
        <v>3144</v>
      </c>
      <c r="C1523" s="513" t="s">
        <v>5444</v>
      </c>
      <c r="D1523" s="498" t="s">
        <v>170</v>
      </c>
      <c r="E1523" s="499">
        <v>167.65</v>
      </c>
      <c r="F1523" s="500">
        <f t="shared" si="395"/>
        <v>207.62</v>
      </c>
      <c r="G1523" s="527"/>
      <c r="H1523" s="518"/>
      <c r="I1523" s="517">
        <f t="shared" si="397"/>
        <v>0</v>
      </c>
      <c r="J1523" s="517">
        <f t="shared" si="398"/>
        <v>0</v>
      </c>
      <c r="K1523" s="504"/>
      <c r="L1523" s="518">
        <f t="shared" si="393"/>
        <v>0</v>
      </c>
      <c r="M1523" s="518">
        <f t="shared" si="393"/>
        <v>0</v>
      </c>
      <c r="N1523" s="519">
        <f t="shared" si="399"/>
        <v>0</v>
      </c>
      <c r="O1523" s="519">
        <f t="shared" si="400"/>
        <v>0</v>
      </c>
      <c r="P1523" s="506"/>
      <c r="Q1523" s="520"/>
      <c r="R1523" s="412" t="str">
        <f t="shared" si="394"/>
        <v/>
      </c>
      <c r="S1523" s="412" t="str">
        <f t="shared" si="396"/>
        <v/>
      </c>
      <c r="T1523" s="427"/>
      <c r="U1523" s="429"/>
      <c r="W1523" s="6">
        <f>VLOOKUP(A1523,'[3]Cartilha Global'!$A:$A,1,FALSE)</f>
        <v>102071</v>
      </c>
    </row>
    <row r="1524" spans="1:23" ht="23.25" hidden="1" thickBot="1" x14ac:dyDescent="0.25">
      <c r="A1524" s="522">
        <v>102072</v>
      </c>
      <c r="B1524" s="512" t="s">
        <v>3144</v>
      </c>
      <c r="C1524" s="513" t="s">
        <v>5445</v>
      </c>
      <c r="D1524" s="498" t="s">
        <v>170</v>
      </c>
      <c r="E1524" s="499">
        <v>157.19</v>
      </c>
      <c r="F1524" s="500">
        <f t="shared" si="395"/>
        <v>194.66</v>
      </c>
      <c r="G1524" s="527"/>
      <c r="H1524" s="518"/>
      <c r="I1524" s="517">
        <f t="shared" si="397"/>
        <v>0</v>
      </c>
      <c r="J1524" s="517">
        <f t="shared" si="398"/>
        <v>0</v>
      </c>
      <c r="K1524" s="504"/>
      <c r="L1524" s="518">
        <f t="shared" si="393"/>
        <v>0</v>
      </c>
      <c r="M1524" s="518">
        <f t="shared" si="393"/>
        <v>0</v>
      </c>
      <c r="N1524" s="519">
        <f t="shared" si="399"/>
        <v>0</v>
      </c>
      <c r="O1524" s="519">
        <f t="shared" si="400"/>
        <v>0</v>
      </c>
      <c r="P1524" s="506"/>
      <c r="Q1524" s="520"/>
      <c r="R1524" s="412" t="str">
        <f t="shared" si="394"/>
        <v/>
      </c>
      <c r="S1524" s="412" t="str">
        <f t="shared" si="396"/>
        <v/>
      </c>
      <c r="T1524" s="427"/>
      <c r="U1524" s="429"/>
      <c r="W1524" s="6">
        <f>VLOOKUP(A1524,'[3]Cartilha Global'!$A:$A,1,FALSE)</f>
        <v>102072</v>
      </c>
    </row>
    <row r="1525" spans="1:23" ht="23.25" hidden="1" thickBot="1" x14ac:dyDescent="0.25">
      <c r="A1525" s="522">
        <v>101792</v>
      </c>
      <c r="B1525" s="512" t="s">
        <v>3144</v>
      </c>
      <c r="C1525" s="513" t="s">
        <v>4938</v>
      </c>
      <c r="D1525" s="498" t="s">
        <v>171</v>
      </c>
      <c r="E1525" s="499">
        <v>16.489999999999998</v>
      </c>
      <c r="F1525" s="500">
        <f t="shared" si="395"/>
        <v>20.420000000000002</v>
      </c>
      <c r="G1525" s="527"/>
      <c r="H1525" s="518"/>
      <c r="I1525" s="517">
        <f>IF(ISBLANK(E1525),0,ROUND(F1525*G1525,2))</f>
        <v>0</v>
      </c>
      <c r="J1525" s="517">
        <f>IF(ISBLANK(G1525),0,ROUND(G1525*H1525,2))</f>
        <v>0</v>
      </c>
      <c r="K1525" s="504"/>
      <c r="L1525" s="518">
        <f t="shared" si="393"/>
        <v>0</v>
      </c>
      <c r="M1525" s="518">
        <f t="shared" si="393"/>
        <v>0</v>
      </c>
      <c r="N1525" s="519">
        <f>IF(ISBLANK(E1525),0,ROUND(F1525*L1525,2))</f>
        <v>0</v>
      </c>
      <c r="O1525" s="519">
        <f>IF(ISBLANK(L1525),0,ROUND(L1525*M1525,2))</f>
        <v>0</v>
      </c>
      <c r="P1525" s="506"/>
      <c r="Q1525" s="520"/>
      <c r="R1525" s="412" t="str">
        <f>IF(Q1525="X","x",IF(Q1525="xx","x",IF(O1525&gt;0,"x","")))</f>
        <v/>
      </c>
      <c r="S1525" s="412" t="str">
        <f t="shared" si="396"/>
        <v/>
      </c>
      <c r="T1525" s="427"/>
      <c r="U1525" s="429"/>
      <c r="W1525" s="6">
        <f>VLOOKUP(A1525,'[3]Cartilha Global'!$A:$A,1,FALSE)</f>
        <v>101792</v>
      </c>
    </row>
    <row r="1526" spans="1:23" ht="23.25" hidden="1" thickBot="1" x14ac:dyDescent="0.25">
      <c r="A1526" s="522">
        <v>101793</v>
      </c>
      <c r="B1526" s="512" t="s">
        <v>3144</v>
      </c>
      <c r="C1526" s="513" t="s">
        <v>5626</v>
      </c>
      <c r="D1526" s="498" t="s">
        <v>171</v>
      </c>
      <c r="E1526" s="499">
        <v>23.71</v>
      </c>
      <c r="F1526" s="500">
        <f t="shared" si="395"/>
        <v>29.36</v>
      </c>
      <c r="G1526" s="527"/>
      <c r="H1526" s="518"/>
      <c r="I1526" s="517">
        <f>IF(ISBLANK(E1526),0,ROUND(F1526*G1526,2))</f>
        <v>0</v>
      </c>
      <c r="J1526" s="517">
        <f>IF(ISBLANK(G1526),0,ROUND(G1526*H1526,2))</f>
        <v>0</v>
      </c>
      <c r="K1526" s="504"/>
      <c r="L1526" s="518">
        <f t="shared" ref="L1526:M1541" si="401">G1526</f>
        <v>0</v>
      </c>
      <c r="M1526" s="518">
        <f t="shared" si="401"/>
        <v>0</v>
      </c>
      <c r="N1526" s="519">
        <f>IF(ISBLANK(E1526),0,ROUND(F1526*L1526,2))</f>
        <v>0</v>
      </c>
      <c r="O1526" s="519">
        <f>IF(ISBLANK(L1526),0,ROUND(L1526*M1526,2))</f>
        <v>0</v>
      </c>
      <c r="P1526" s="506"/>
      <c r="Q1526" s="520"/>
      <c r="R1526" s="412" t="str">
        <f>IF(Q1526="X","x",IF(Q1526="xx","x",IF(O1526&gt;0,"x","")))</f>
        <v/>
      </c>
      <c r="S1526" s="412" t="str">
        <f t="shared" si="396"/>
        <v/>
      </c>
      <c r="T1526" s="427"/>
      <c r="U1526" s="429"/>
      <c r="W1526" s="6">
        <f>VLOOKUP(A1526,'[3]Cartilha Global'!$A:$A,1,FALSE)</f>
        <v>101793</v>
      </c>
    </row>
    <row r="1527" spans="1:23" ht="23.25" hidden="1" thickBot="1" x14ac:dyDescent="0.25">
      <c r="A1527" s="522">
        <v>96252</v>
      </c>
      <c r="B1527" s="512" t="s">
        <v>3144</v>
      </c>
      <c r="C1527" s="513" t="s">
        <v>2434</v>
      </c>
      <c r="D1527" s="498" t="s">
        <v>170</v>
      </c>
      <c r="E1527" s="499">
        <v>242.75</v>
      </c>
      <c r="F1527" s="500">
        <f t="shared" si="395"/>
        <v>300.62</v>
      </c>
      <c r="G1527" s="527"/>
      <c r="H1527" s="518"/>
      <c r="I1527" s="517">
        <f>IF(ISBLANK(E1527),0,ROUND(F1527*G1527,2))</f>
        <v>0</v>
      </c>
      <c r="J1527" s="517">
        <f>IF(ISBLANK(G1527),0,ROUND(G1527*H1527,2))</f>
        <v>0</v>
      </c>
      <c r="K1527" s="504"/>
      <c r="L1527" s="518">
        <f t="shared" si="401"/>
        <v>0</v>
      </c>
      <c r="M1527" s="518">
        <f t="shared" si="401"/>
        <v>0</v>
      </c>
      <c r="N1527" s="519">
        <f>IF(ISBLANK(E1527),0,ROUND(F1527*L1527,2))</f>
        <v>0</v>
      </c>
      <c r="O1527" s="519">
        <f>IF(ISBLANK(L1527),0,ROUND(L1527*M1527,2))</f>
        <v>0</v>
      </c>
      <c r="P1527" s="506"/>
      <c r="Q1527" s="520"/>
      <c r="R1527" s="412" t="str">
        <f>IF(Q1527="X","x",IF(Q1527="xx","x",IF(O1527&gt;0,"x","")))</f>
        <v/>
      </c>
      <c r="S1527" s="412" t="str">
        <f t="shared" si="396"/>
        <v/>
      </c>
      <c r="T1527" s="427"/>
      <c r="U1527" s="429"/>
      <c r="W1527" s="6">
        <f>VLOOKUP(A1527,'[3]Cartilha Global'!$A:$A,1,FALSE)</f>
        <v>96252</v>
      </c>
    </row>
    <row r="1528" spans="1:23" ht="23.25" hidden="1" thickBot="1" x14ac:dyDescent="0.25">
      <c r="A1528" s="522">
        <v>92446</v>
      </c>
      <c r="B1528" s="512" t="s">
        <v>3144</v>
      </c>
      <c r="C1528" s="513" t="s">
        <v>5314</v>
      </c>
      <c r="D1528" s="498" t="s">
        <v>170</v>
      </c>
      <c r="E1528" s="499">
        <v>337.28</v>
      </c>
      <c r="F1528" s="500">
        <f t="shared" si="395"/>
        <v>417.69</v>
      </c>
      <c r="G1528" s="527"/>
      <c r="H1528" s="518"/>
      <c r="I1528" s="517">
        <f>IF(ISBLANK(E1528),0,ROUND(F1528*G1528,2))</f>
        <v>0</v>
      </c>
      <c r="J1528" s="517">
        <f>IF(ISBLANK(G1528),0,ROUND(G1528*H1528,2))</f>
        <v>0</v>
      </c>
      <c r="K1528" s="504"/>
      <c r="L1528" s="518">
        <f t="shared" si="401"/>
        <v>0</v>
      </c>
      <c r="M1528" s="518">
        <f t="shared" si="401"/>
        <v>0</v>
      </c>
      <c r="N1528" s="519">
        <f>IF(ISBLANK(E1528),0,ROUND(F1528*L1528,2))</f>
        <v>0</v>
      </c>
      <c r="O1528" s="519">
        <f>IF(ISBLANK(L1528),0,ROUND(L1528*M1528,2))</f>
        <v>0</v>
      </c>
      <c r="P1528" s="506"/>
      <c r="Q1528" s="520"/>
      <c r="R1528" s="412" t="str">
        <f>IF(Q1528="X","x",IF(Q1528="xx","x",IF(O1528&gt;0,"x","")))</f>
        <v/>
      </c>
      <c r="S1528" s="412" t="str">
        <f t="shared" si="396"/>
        <v/>
      </c>
      <c r="T1528" s="427"/>
      <c r="U1528" s="429"/>
      <c r="W1528" s="6">
        <f>VLOOKUP(A1528,'[3]Cartilha Global'!$A:$A,1,FALSE)</f>
        <v>92446</v>
      </c>
    </row>
    <row r="1529" spans="1:23" ht="23.25" hidden="1" thickBot="1" x14ac:dyDescent="0.25">
      <c r="A1529" s="522">
        <v>92447</v>
      </c>
      <c r="B1529" s="512" t="s">
        <v>3144</v>
      </c>
      <c r="C1529" s="513" t="s">
        <v>4493</v>
      </c>
      <c r="D1529" s="498" t="s">
        <v>170</v>
      </c>
      <c r="E1529" s="499">
        <v>230.13</v>
      </c>
      <c r="F1529" s="500">
        <f t="shared" si="395"/>
        <v>284.99</v>
      </c>
      <c r="G1529" s="527"/>
      <c r="H1529" s="518"/>
      <c r="I1529" s="517">
        <f t="shared" ref="I1529:I1581" si="402">IF(ISBLANK(E1529),0,ROUND(F1529*G1529,2))</f>
        <v>0</v>
      </c>
      <c r="J1529" s="517">
        <f t="shared" ref="J1529:J1581" si="403">IF(ISBLANK(G1529),0,ROUND(G1529*H1529,2))</f>
        <v>0</v>
      </c>
      <c r="K1529" s="504"/>
      <c r="L1529" s="518">
        <f t="shared" si="401"/>
        <v>0</v>
      </c>
      <c r="M1529" s="518">
        <f t="shared" si="401"/>
        <v>0</v>
      </c>
      <c r="N1529" s="519">
        <f t="shared" ref="N1529:N1581" si="404">IF(ISBLANK(E1529),0,ROUND(F1529*L1529,2))</f>
        <v>0</v>
      </c>
      <c r="O1529" s="519">
        <f t="shared" ref="O1529:O1581" si="405">IF(ISBLANK(L1529),0,ROUND(L1529*M1529,2))</f>
        <v>0</v>
      </c>
      <c r="P1529" s="506"/>
      <c r="Q1529" s="520"/>
      <c r="R1529" s="412" t="str">
        <f t="shared" ref="R1529:R1581" si="406">IF(Q1529="X","x",IF(Q1529="xx","x",IF(O1529&gt;0,"x","")))</f>
        <v/>
      </c>
      <c r="S1529" s="412" t="str">
        <f t="shared" si="396"/>
        <v/>
      </c>
      <c r="T1529" s="427"/>
      <c r="U1529" s="429"/>
      <c r="W1529" s="6">
        <f>VLOOKUP(A1529,'[3]Cartilha Global'!$A:$A,1,FALSE)</f>
        <v>92447</v>
      </c>
    </row>
    <row r="1530" spans="1:23" ht="23.25" hidden="1" thickBot="1" x14ac:dyDescent="0.25">
      <c r="A1530" s="522">
        <v>92448</v>
      </c>
      <c r="B1530" s="512" t="s">
        <v>3144</v>
      </c>
      <c r="C1530" s="513" t="s">
        <v>4494</v>
      </c>
      <c r="D1530" s="498" t="s">
        <v>170</v>
      </c>
      <c r="E1530" s="499">
        <v>175.37</v>
      </c>
      <c r="F1530" s="500">
        <f t="shared" si="395"/>
        <v>217.18</v>
      </c>
      <c r="G1530" s="527"/>
      <c r="H1530" s="518"/>
      <c r="I1530" s="517">
        <f t="shared" si="402"/>
        <v>0</v>
      </c>
      <c r="J1530" s="517">
        <f t="shared" si="403"/>
        <v>0</v>
      </c>
      <c r="K1530" s="504"/>
      <c r="L1530" s="518">
        <f t="shared" si="401"/>
        <v>0</v>
      </c>
      <c r="M1530" s="518">
        <f t="shared" si="401"/>
        <v>0</v>
      </c>
      <c r="N1530" s="519">
        <f t="shared" si="404"/>
        <v>0</v>
      </c>
      <c r="O1530" s="519">
        <f t="shared" si="405"/>
        <v>0</v>
      </c>
      <c r="P1530" s="506"/>
      <c r="Q1530" s="520"/>
      <c r="R1530" s="412" t="str">
        <f t="shared" si="406"/>
        <v/>
      </c>
      <c r="S1530" s="412" t="str">
        <f t="shared" si="396"/>
        <v/>
      </c>
      <c r="T1530" s="427"/>
      <c r="U1530" s="429"/>
      <c r="W1530" s="6">
        <f>VLOOKUP(A1530,'[3]Cartilha Global'!$A:$A,1,FALSE)</f>
        <v>92448</v>
      </c>
    </row>
    <row r="1531" spans="1:23" ht="23.25" hidden="1" thickBot="1" x14ac:dyDescent="0.25">
      <c r="A1531" s="522">
        <v>92449</v>
      </c>
      <c r="B1531" s="512" t="s">
        <v>3144</v>
      </c>
      <c r="C1531" s="513" t="s">
        <v>4495</v>
      </c>
      <c r="D1531" s="498" t="s">
        <v>170</v>
      </c>
      <c r="E1531" s="499">
        <v>256.37</v>
      </c>
      <c r="F1531" s="500">
        <f t="shared" si="395"/>
        <v>317.49</v>
      </c>
      <c r="G1531" s="527"/>
      <c r="H1531" s="518"/>
      <c r="I1531" s="517">
        <f t="shared" si="402"/>
        <v>0</v>
      </c>
      <c r="J1531" s="517">
        <f t="shared" si="403"/>
        <v>0</v>
      </c>
      <c r="K1531" s="504"/>
      <c r="L1531" s="518">
        <f t="shared" si="401"/>
        <v>0</v>
      </c>
      <c r="M1531" s="518">
        <f t="shared" si="401"/>
        <v>0</v>
      </c>
      <c r="N1531" s="519">
        <f t="shared" si="404"/>
        <v>0</v>
      </c>
      <c r="O1531" s="519">
        <f t="shared" si="405"/>
        <v>0</v>
      </c>
      <c r="P1531" s="506"/>
      <c r="Q1531" s="520"/>
      <c r="R1531" s="412" t="str">
        <f t="shared" si="406"/>
        <v/>
      </c>
      <c r="S1531" s="412" t="str">
        <f t="shared" si="396"/>
        <v/>
      </c>
      <c r="T1531" s="427"/>
      <c r="U1531" s="429"/>
      <c r="W1531" s="6">
        <f>VLOOKUP(A1531,'[3]Cartilha Global'!$A:$A,1,FALSE)</f>
        <v>92449</v>
      </c>
    </row>
    <row r="1532" spans="1:23" ht="23.25" hidden="1" thickBot="1" x14ac:dyDescent="0.25">
      <c r="A1532" s="522">
        <v>92450</v>
      </c>
      <c r="B1532" s="512" t="s">
        <v>3144</v>
      </c>
      <c r="C1532" s="513" t="s">
        <v>4496</v>
      </c>
      <c r="D1532" s="498" t="s">
        <v>170</v>
      </c>
      <c r="E1532" s="499">
        <v>294.5</v>
      </c>
      <c r="F1532" s="500">
        <f t="shared" si="395"/>
        <v>364.71</v>
      </c>
      <c r="G1532" s="527"/>
      <c r="H1532" s="518"/>
      <c r="I1532" s="517">
        <f t="shared" si="402"/>
        <v>0</v>
      </c>
      <c r="J1532" s="517">
        <f t="shared" si="403"/>
        <v>0</v>
      </c>
      <c r="K1532" s="504"/>
      <c r="L1532" s="518">
        <f t="shared" si="401"/>
        <v>0</v>
      </c>
      <c r="M1532" s="518">
        <f t="shared" si="401"/>
        <v>0</v>
      </c>
      <c r="N1532" s="519">
        <f t="shared" si="404"/>
        <v>0</v>
      </c>
      <c r="O1532" s="519">
        <f t="shared" si="405"/>
        <v>0</v>
      </c>
      <c r="P1532" s="506"/>
      <c r="Q1532" s="520"/>
      <c r="R1532" s="412" t="str">
        <f t="shared" si="406"/>
        <v/>
      </c>
      <c r="S1532" s="412" t="str">
        <f t="shared" si="396"/>
        <v/>
      </c>
      <c r="T1532" s="427"/>
      <c r="U1532" s="429"/>
      <c r="W1532" s="6">
        <f>VLOOKUP(A1532,'[3]Cartilha Global'!$A:$A,1,FALSE)</f>
        <v>92450</v>
      </c>
    </row>
    <row r="1533" spans="1:23" ht="23.25" hidden="1" thickBot="1" x14ac:dyDescent="0.25">
      <c r="A1533" s="522">
        <v>92451</v>
      </c>
      <c r="B1533" s="512" t="s">
        <v>3144</v>
      </c>
      <c r="C1533" s="513" t="s">
        <v>4497</v>
      </c>
      <c r="D1533" s="498" t="s">
        <v>170</v>
      </c>
      <c r="E1533" s="499">
        <v>175.55</v>
      </c>
      <c r="F1533" s="500">
        <f t="shared" si="395"/>
        <v>217.4</v>
      </c>
      <c r="G1533" s="527"/>
      <c r="H1533" s="518"/>
      <c r="I1533" s="517">
        <f t="shared" si="402"/>
        <v>0</v>
      </c>
      <c r="J1533" s="517">
        <f t="shared" si="403"/>
        <v>0</v>
      </c>
      <c r="K1533" s="504"/>
      <c r="L1533" s="518">
        <f t="shared" si="401"/>
        <v>0</v>
      </c>
      <c r="M1533" s="518">
        <f t="shared" si="401"/>
        <v>0</v>
      </c>
      <c r="N1533" s="519">
        <f t="shared" si="404"/>
        <v>0</v>
      </c>
      <c r="O1533" s="519">
        <f t="shared" si="405"/>
        <v>0</v>
      </c>
      <c r="P1533" s="506"/>
      <c r="Q1533" s="520"/>
      <c r="R1533" s="412" t="str">
        <f t="shared" si="406"/>
        <v/>
      </c>
      <c r="S1533" s="412" t="str">
        <f t="shared" si="396"/>
        <v/>
      </c>
      <c r="T1533" s="427"/>
      <c r="U1533" s="429"/>
      <c r="W1533" s="6">
        <f>VLOOKUP(A1533,'[3]Cartilha Global'!$A:$A,1,FALSE)</f>
        <v>92451</v>
      </c>
    </row>
    <row r="1534" spans="1:23" ht="23.25" hidden="1" thickBot="1" x14ac:dyDescent="0.25">
      <c r="A1534" s="522">
        <v>92452</v>
      </c>
      <c r="B1534" s="512" t="s">
        <v>3144</v>
      </c>
      <c r="C1534" s="513" t="s">
        <v>4498</v>
      </c>
      <c r="D1534" s="498" t="s">
        <v>170</v>
      </c>
      <c r="E1534" s="499">
        <v>153.5</v>
      </c>
      <c r="F1534" s="500">
        <f t="shared" si="395"/>
        <v>190.09</v>
      </c>
      <c r="G1534" s="527"/>
      <c r="H1534" s="518"/>
      <c r="I1534" s="517">
        <f t="shared" si="402"/>
        <v>0</v>
      </c>
      <c r="J1534" s="517">
        <f t="shared" si="403"/>
        <v>0</v>
      </c>
      <c r="K1534" s="504"/>
      <c r="L1534" s="518">
        <f t="shared" si="401"/>
        <v>0</v>
      </c>
      <c r="M1534" s="518">
        <f t="shared" si="401"/>
        <v>0</v>
      </c>
      <c r="N1534" s="519">
        <f t="shared" si="404"/>
        <v>0</v>
      </c>
      <c r="O1534" s="519">
        <f t="shared" si="405"/>
        <v>0</v>
      </c>
      <c r="P1534" s="506"/>
      <c r="Q1534" s="520"/>
      <c r="R1534" s="412" t="str">
        <f t="shared" si="406"/>
        <v/>
      </c>
      <c r="S1534" s="412" t="str">
        <f t="shared" si="396"/>
        <v/>
      </c>
      <c r="T1534" s="427"/>
      <c r="U1534" s="429"/>
      <c r="W1534" s="6">
        <f>VLOOKUP(A1534,'[3]Cartilha Global'!$A:$A,1,FALSE)</f>
        <v>92452</v>
      </c>
    </row>
    <row r="1535" spans="1:23" ht="23.25" hidden="1" thickBot="1" x14ac:dyDescent="0.25">
      <c r="A1535" s="522">
        <v>92453</v>
      </c>
      <c r="B1535" s="512" t="s">
        <v>3144</v>
      </c>
      <c r="C1535" s="513" t="s">
        <v>4499</v>
      </c>
      <c r="D1535" s="498" t="s">
        <v>170</v>
      </c>
      <c r="E1535" s="499">
        <v>218.67</v>
      </c>
      <c r="F1535" s="500">
        <f t="shared" si="395"/>
        <v>270.8</v>
      </c>
      <c r="G1535" s="527"/>
      <c r="H1535" s="518"/>
      <c r="I1535" s="517">
        <f t="shared" si="402"/>
        <v>0</v>
      </c>
      <c r="J1535" s="517">
        <f t="shared" si="403"/>
        <v>0</v>
      </c>
      <c r="K1535" s="504"/>
      <c r="L1535" s="518">
        <f t="shared" si="401"/>
        <v>0</v>
      </c>
      <c r="M1535" s="518">
        <f t="shared" si="401"/>
        <v>0</v>
      </c>
      <c r="N1535" s="519">
        <f t="shared" si="404"/>
        <v>0</v>
      </c>
      <c r="O1535" s="519">
        <f t="shared" si="405"/>
        <v>0</v>
      </c>
      <c r="P1535" s="506"/>
      <c r="Q1535" s="520"/>
      <c r="R1535" s="412" t="str">
        <f t="shared" si="406"/>
        <v/>
      </c>
      <c r="S1535" s="412" t="str">
        <f t="shared" si="396"/>
        <v/>
      </c>
      <c r="T1535" s="427"/>
      <c r="U1535" s="429"/>
      <c r="W1535" s="6">
        <f>VLOOKUP(A1535,'[3]Cartilha Global'!$A:$A,1,FALSE)</f>
        <v>92453</v>
      </c>
    </row>
    <row r="1536" spans="1:23" ht="23.25" hidden="1" thickBot="1" x14ac:dyDescent="0.25">
      <c r="A1536" s="522">
        <v>92454</v>
      </c>
      <c r="B1536" s="512" t="s">
        <v>3144</v>
      </c>
      <c r="C1536" s="513" t="s">
        <v>4500</v>
      </c>
      <c r="D1536" s="498" t="s">
        <v>170</v>
      </c>
      <c r="E1536" s="499">
        <v>265.94</v>
      </c>
      <c r="F1536" s="500">
        <f t="shared" si="395"/>
        <v>329.34</v>
      </c>
      <c r="G1536" s="527"/>
      <c r="H1536" s="518"/>
      <c r="I1536" s="517">
        <f t="shared" si="402"/>
        <v>0</v>
      </c>
      <c r="J1536" s="517">
        <f t="shared" si="403"/>
        <v>0</v>
      </c>
      <c r="K1536" s="504"/>
      <c r="L1536" s="518">
        <f t="shared" si="401"/>
        <v>0</v>
      </c>
      <c r="M1536" s="518">
        <f t="shared" si="401"/>
        <v>0</v>
      </c>
      <c r="N1536" s="519">
        <f t="shared" si="404"/>
        <v>0</v>
      </c>
      <c r="O1536" s="519">
        <f t="shared" si="405"/>
        <v>0</v>
      </c>
      <c r="P1536" s="506"/>
      <c r="Q1536" s="520"/>
      <c r="R1536" s="412" t="str">
        <f t="shared" si="406"/>
        <v/>
      </c>
      <c r="S1536" s="412" t="str">
        <f t="shared" si="396"/>
        <v/>
      </c>
      <c r="T1536" s="427"/>
      <c r="U1536" s="429"/>
      <c r="W1536" s="6">
        <f>VLOOKUP(A1536,'[3]Cartilha Global'!$A:$A,1,FALSE)</f>
        <v>92454</v>
      </c>
    </row>
    <row r="1537" spans="1:23" ht="23.25" hidden="1" thickBot="1" x14ac:dyDescent="0.25">
      <c r="A1537" s="522">
        <v>92455</v>
      </c>
      <c r="B1537" s="512" t="s">
        <v>3144</v>
      </c>
      <c r="C1537" s="513" t="s">
        <v>4501</v>
      </c>
      <c r="D1537" s="498" t="s">
        <v>170</v>
      </c>
      <c r="E1537" s="499">
        <v>143.63</v>
      </c>
      <c r="F1537" s="500">
        <f t="shared" si="395"/>
        <v>177.87</v>
      </c>
      <c r="G1537" s="527"/>
      <c r="H1537" s="518"/>
      <c r="I1537" s="517">
        <f t="shared" si="402"/>
        <v>0</v>
      </c>
      <c r="J1537" s="517">
        <f t="shared" si="403"/>
        <v>0</v>
      </c>
      <c r="K1537" s="504"/>
      <c r="L1537" s="518">
        <f t="shared" si="401"/>
        <v>0</v>
      </c>
      <c r="M1537" s="518">
        <f t="shared" si="401"/>
        <v>0</v>
      </c>
      <c r="N1537" s="519">
        <f t="shared" si="404"/>
        <v>0</v>
      </c>
      <c r="O1537" s="519">
        <f t="shared" si="405"/>
        <v>0</v>
      </c>
      <c r="P1537" s="506"/>
      <c r="Q1537" s="520"/>
      <c r="R1537" s="412" t="str">
        <f t="shared" si="406"/>
        <v/>
      </c>
      <c r="S1537" s="412" t="str">
        <f t="shared" si="396"/>
        <v/>
      </c>
      <c r="T1537" s="427"/>
      <c r="U1537" s="429"/>
      <c r="W1537" s="6">
        <f>VLOOKUP(A1537,'[3]Cartilha Global'!$A:$A,1,FALSE)</f>
        <v>92455</v>
      </c>
    </row>
    <row r="1538" spans="1:23" ht="23.25" hidden="1" thickBot="1" x14ac:dyDescent="0.25">
      <c r="A1538" s="522">
        <v>96257</v>
      </c>
      <c r="B1538" s="512" t="s">
        <v>3144</v>
      </c>
      <c r="C1538" s="513" t="s">
        <v>2435</v>
      </c>
      <c r="D1538" s="498" t="s">
        <v>170</v>
      </c>
      <c r="E1538" s="499">
        <v>201.14</v>
      </c>
      <c r="F1538" s="500">
        <f t="shared" si="395"/>
        <v>249.09</v>
      </c>
      <c r="G1538" s="527"/>
      <c r="H1538" s="518"/>
      <c r="I1538" s="517">
        <f t="shared" si="402"/>
        <v>0</v>
      </c>
      <c r="J1538" s="517">
        <f t="shared" si="403"/>
        <v>0</v>
      </c>
      <c r="K1538" s="504"/>
      <c r="L1538" s="518">
        <f t="shared" si="401"/>
        <v>0</v>
      </c>
      <c r="M1538" s="518">
        <f t="shared" si="401"/>
        <v>0</v>
      </c>
      <c r="N1538" s="519">
        <f t="shared" si="404"/>
        <v>0</v>
      </c>
      <c r="O1538" s="519">
        <f t="shared" si="405"/>
        <v>0</v>
      </c>
      <c r="P1538" s="506"/>
      <c r="Q1538" s="520"/>
      <c r="R1538" s="412" t="str">
        <f t="shared" si="406"/>
        <v/>
      </c>
      <c r="S1538" s="412" t="str">
        <f t="shared" si="396"/>
        <v/>
      </c>
      <c r="T1538" s="427"/>
      <c r="U1538" s="429"/>
      <c r="W1538" s="6">
        <f>VLOOKUP(A1538,'[3]Cartilha Global'!$A:$A,1,FALSE)</f>
        <v>96257</v>
      </c>
    </row>
    <row r="1539" spans="1:23" ht="23.25" hidden="1" thickBot="1" x14ac:dyDescent="0.25">
      <c r="A1539" s="522">
        <v>96258</v>
      </c>
      <c r="B1539" s="512" t="s">
        <v>3144</v>
      </c>
      <c r="C1539" s="513" t="s">
        <v>2436</v>
      </c>
      <c r="D1539" s="498" t="s">
        <v>170</v>
      </c>
      <c r="E1539" s="499">
        <v>188.65</v>
      </c>
      <c r="F1539" s="500">
        <f t="shared" si="395"/>
        <v>233.62</v>
      </c>
      <c r="G1539" s="527"/>
      <c r="H1539" s="518"/>
      <c r="I1539" s="517">
        <f t="shared" si="402"/>
        <v>0</v>
      </c>
      <c r="J1539" s="517">
        <f t="shared" si="403"/>
        <v>0</v>
      </c>
      <c r="K1539" s="504"/>
      <c r="L1539" s="518">
        <f t="shared" si="401"/>
        <v>0</v>
      </c>
      <c r="M1539" s="518">
        <f t="shared" si="401"/>
        <v>0</v>
      </c>
      <c r="N1539" s="519">
        <f t="shared" si="404"/>
        <v>0</v>
      </c>
      <c r="O1539" s="519">
        <f t="shared" si="405"/>
        <v>0</v>
      </c>
      <c r="P1539" s="506"/>
      <c r="Q1539" s="520"/>
      <c r="R1539" s="412" t="str">
        <f t="shared" si="406"/>
        <v/>
      </c>
      <c r="S1539" s="412" t="str">
        <f t="shared" si="396"/>
        <v/>
      </c>
      <c r="T1539" s="427"/>
      <c r="U1539" s="429"/>
      <c r="W1539" s="6">
        <f>VLOOKUP(A1539,'[3]Cartilha Global'!$A:$A,1,FALSE)</f>
        <v>96258</v>
      </c>
    </row>
    <row r="1540" spans="1:23" ht="23.25" hidden="1" thickBot="1" x14ac:dyDescent="0.25">
      <c r="A1540" s="522">
        <v>96259</v>
      </c>
      <c r="B1540" s="512" t="s">
        <v>3144</v>
      </c>
      <c r="C1540" s="513" t="s">
        <v>2437</v>
      </c>
      <c r="D1540" s="498" t="s">
        <v>170</v>
      </c>
      <c r="E1540" s="499">
        <v>226.49</v>
      </c>
      <c r="F1540" s="500">
        <f t="shared" si="395"/>
        <v>280.49</v>
      </c>
      <c r="G1540" s="527"/>
      <c r="H1540" s="518"/>
      <c r="I1540" s="517">
        <f t="shared" si="402"/>
        <v>0</v>
      </c>
      <c r="J1540" s="517">
        <f t="shared" si="403"/>
        <v>0</v>
      </c>
      <c r="K1540" s="504"/>
      <c r="L1540" s="518">
        <f t="shared" si="401"/>
        <v>0</v>
      </c>
      <c r="M1540" s="518">
        <f t="shared" si="401"/>
        <v>0</v>
      </c>
      <c r="N1540" s="519">
        <f t="shared" si="404"/>
        <v>0</v>
      </c>
      <c r="O1540" s="519">
        <f t="shared" si="405"/>
        <v>0</v>
      </c>
      <c r="P1540" s="506"/>
      <c r="Q1540" s="520"/>
      <c r="R1540" s="412" t="str">
        <f t="shared" si="406"/>
        <v/>
      </c>
      <c r="S1540" s="412" t="str">
        <f t="shared" si="396"/>
        <v/>
      </c>
      <c r="T1540" s="427"/>
      <c r="U1540" s="429"/>
      <c r="W1540" s="6">
        <f>VLOOKUP(A1540,'[3]Cartilha Global'!$A:$A,1,FALSE)</f>
        <v>96259</v>
      </c>
    </row>
    <row r="1541" spans="1:23" ht="23.25" hidden="1" thickBot="1" x14ac:dyDescent="0.25">
      <c r="A1541" s="522">
        <v>96543</v>
      </c>
      <c r="B1541" s="512" t="s">
        <v>3144</v>
      </c>
      <c r="C1541" s="513" t="s">
        <v>2438</v>
      </c>
      <c r="D1541" s="498" t="s">
        <v>6935</v>
      </c>
      <c r="E1541" s="499">
        <v>19.78</v>
      </c>
      <c r="F1541" s="500">
        <f t="shared" si="395"/>
        <v>24.5</v>
      </c>
      <c r="G1541" s="527"/>
      <c r="H1541" s="518"/>
      <c r="I1541" s="517">
        <f t="shared" si="402"/>
        <v>0</v>
      </c>
      <c r="J1541" s="517">
        <f t="shared" si="403"/>
        <v>0</v>
      </c>
      <c r="K1541" s="504"/>
      <c r="L1541" s="518">
        <f t="shared" si="401"/>
        <v>0</v>
      </c>
      <c r="M1541" s="518">
        <f t="shared" si="401"/>
        <v>0</v>
      </c>
      <c r="N1541" s="519">
        <f t="shared" si="404"/>
        <v>0</v>
      </c>
      <c r="O1541" s="519">
        <f t="shared" si="405"/>
        <v>0</v>
      </c>
      <c r="P1541" s="506"/>
      <c r="Q1541" s="520"/>
      <c r="R1541" s="412" t="str">
        <f t="shared" si="406"/>
        <v/>
      </c>
      <c r="S1541" s="412" t="str">
        <f t="shared" si="396"/>
        <v/>
      </c>
      <c r="T1541" s="427"/>
      <c r="U1541" s="429"/>
      <c r="W1541" s="6">
        <f>VLOOKUP(A1541,'[3]Cartilha Global'!$A:$A,1,FALSE)</f>
        <v>96543</v>
      </c>
    </row>
    <row r="1542" spans="1:23" ht="23.25" hidden="1" thickBot="1" x14ac:dyDescent="0.25">
      <c r="A1542" s="522">
        <v>97747</v>
      </c>
      <c r="B1542" s="512" t="s">
        <v>3144</v>
      </c>
      <c r="C1542" s="513" t="s">
        <v>2439</v>
      </c>
      <c r="D1542" s="498" t="s">
        <v>170</v>
      </c>
      <c r="E1542" s="499">
        <v>210.4</v>
      </c>
      <c r="F1542" s="500">
        <f t="shared" si="395"/>
        <v>260.56</v>
      </c>
      <c r="G1542" s="527"/>
      <c r="H1542" s="518"/>
      <c r="I1542" s="517">
        <f t="shared" si="402"/>
        <v>0</v>
      </c>
      <c r="J1542" s="517">
        <f t="shared" si="403"/>
        <v>0</v>
      </c>
      <c r="K1542" s="504"/>
      <c r="L1542" s="518">
        <f t="shared" ref="L1542:M1565" si="407">G1542</f>
        <v>0</v>
      </c>
      <c r="M1542" s="518">
        <f t="shared" si="407"/>
        <v>0</v>
      </c>
      <c r="N1542" s="519">
        <f t="shared" si="404"/>
        <v>0</v>
      </c>
      <c r="O1542" s="519">
        <f t="shared" si="405"/>
        <v>0</v>
      </c>
      <c r="P1542" s="506"/>
      <c r="Q1542" s="520"/>
      <c r="R1542" s="412" t="str">
        <f t="shared" si="406"/>
        <v/>
      </c>
      <c r="S1542" s="412" t="str">
        <f t="shared" si="396"/>
        <v/>
      </c>
      <c r="T1542" s="427"/>
      <c r="U1542" s="429"/>
      <c r="W1542" s="6">
        <f>VLOOKUP(A1542,'[3]Cartilha Global'!$A:$A,1,FALSE)</f>
        <v>97747</v>
      </c>
    </row>
    <row r="1543" spans="1:23" ht="23.25" hidden="1" thickBot="1" x14ac:dyDescent="0.25">
      <c r="A1543" s="522">
        <v>92409</v>
      </c>
      <c r="B1543" s="512" t="s">
        <v>3144</v>
      </c>
      <c r="C1543" s="513" t="s">
        <v>4474</v>
      </c>
      <c r="D1543" s="498" t="s">
        <v>170</v>
      </c>
      <c r="E1543" s="499">
        <v>378.71</v>
      </c>
      <c r="F1543" s="500">
        <f t="shared" si="395"/>
        <v>468.99</v>
      </c>
      <c r="G1543" s="527"/>
      <c r="H1543" s="518"/>
      <c r="I1543" s="517">
        <f t="shared" si="402"/>
        <v>0</v>
      </c>
      <c r="J1543" s="517">
        <f t="shared" si="403"/>
        <v>0</v>
      </c>
      <c r="K1543" s="504"/>
      <c r="L1543" s="518">
        <f t="shared" si="407"/>
        <v>0</v>
      </c>
      <c r="M1543" s="518">
        <f t="shared" si="407"/>
        <v>0</v>
      </c>
      <c r="N1543" s="519">
        <f t="shared" si="404"/>
        <v>0</v>
      </c>
      <c r="O1543" s="519">
        <f t="shared" si="405"/>
        <v>0</v>
      </c>
      <c r="P1543" s="506"/>
      <c r="Q1543" s="520"/>
      <c r="R1543" s="412" t="str">
        <f t="shared" si="406"/>
        <v/>
      </c>
      <c r="S1543" s="412" t="str">
        <f t="shared" si="396"/>
        <v/>
      </c>
      <c r="T1543" s="427"/>
      <c r="U1543" s="429"/>
      <c r="W1543" s="6">
        <f>VLOOKUP(A1543,'[3]Cartilha Global'!$A:$A,1,FALSE)</f>
        <v>92409</v>
      </c>
    </row>
    <row r="1544" spans="1:23" ht="23.25" hidden="1" thickBot="1" x14ac:dyDescent="0.25">
      <c r="A1544" s="522">
        <v>92411</v>
      </c>
      <c r="B1544" s="512" t="s">
        <v>3144</v>
      </c>
      <c r="C1544" s="513" t="s">
        <v>4475</v>
      </c>
      <c r="D1544" s="498" t="s">
        <v>170</v>
      </c>
      <c r="E1544" s="499">
        <v>232.63</v>
      </c>
      <c r="F1544" s="500">
        <f t="shared" si="395"/>
        <v>288.08999999999997</v>
      </c>
      <c r="G1544" s="527"/>
      <c r="H1544" s="518"/>
      <c r="I1544" s="517">
        <f t="shared" si="402"/>
        <v>0</v>
      </c>
      <c r="J1544" s="517">
        <f t="shared" si="403"/>
        <v>0</v>
      </c>
      <c r="K1544" s="504"/>
      <c r="L1544" s="518">
        <f t="shared" si="407"/>
        <v>0</v>
      </c>
      <c r="M1544" s="518">
        <f t="shared" si="407"/>
        <v>0</v>
      </c>
      <c r="N1544" s="519">
        <f t="shared" si="404"/>
        <v>0</v>
      </c>
      <c r="O1544" s="519">
        <f t="shared" si="405"/>
        <v>0</v>
      </c>
      <c r="P1544" s="506"/>
      <c r="Q1544" s="520"/>
      <c r="R1544" s="412" t="str">
        <f t="shared" si="406"/>
        <v/>
      </c>
      <c r="S1544" s="412" t="str">
        <f t="shared" si="396"/>
        <v/>
      </c>
      <c r="T1544" s="427"/>
      <c r="U1544" s="429"/>
      <c r="W1544" s="6">
        <f>VLOOKUP(A1544,'[3]Cartilha Global'!$A:$A,1,FALSE)</f>
        <v>92411</v>
      </c>
    </row>
    <row r="1545" spans="1:23" ht="23.25" hidden="1" thickBot="1" x14ac:dyDescent="0.25">
      <c r="A1545" s="522">
        <v>92413</v>
      </c>
      <c r="B1545" s="512" t="s">
        <v>3144</v>
      </c>
      <c r="C1545" s="513" t="s">
        <v>4476</v>
      </c>
      <c r="D1545" s="498" t="s">
        <v>170</v>
      </c>
      <c r="E1545" s="499">
        <v>142.66</v>
      </c>
      <c r="F1545" s="500">
        <f t="shared" si="395"/>
        <v>176.67</v>
      </c>
      <c r="G1545" s="527"/>
      <c r="H1545" s="518"/>
      <c r="I1545" s="517">
        <f t="shared" si="402"/>
        <v>0</v>
      </c>
      <c r="J1545" s="517">
        <f t="shared" si="403"/>
        <v>0</v>
      </c>
      <c r="K1545" s="504"/>
      <c r="L1545" s="518">
        <f t="shared" si="407"/>
        <v>0</v>
      </c>
      <c r="M1545" s="518">
        <f t="shared" si="407"/>
        <v>0</v>
      </c>
      <c r="N1545" s="519">
        <f t="shared" si="404"/>
        <v>0</v>
      </c>
      <c r="O1545" s="519">
        <f t="shared" si="405"/>
        <v>0</v>
      </c>
      <c r="P1545" s="506"/>
      <c r="Q1545" s="520"/>
      <c r="R1545" s="412" t="str">
        <f t="shared" si="406"/>
        <v/>
      </c>
      <c r="S1545" s="412" t="str">
        <f t="shared" si="396"/>
        <v/>
      </c>
      <c r="T1545" s="427"/>
      <c r="U1545" s="429"/>
      <c r="W1545" s="6">
        <f>VLOOKUP(A1545,'[3]Cartilha Global'!$A:$A,1,FALSE)</f>
        <v>92413</v>
      </c>
    </row>
    <row r="1546" spans="1:23" ht="23.25" hidden="1" thickBot="1" x14ac:dyDescent="0.25">
      <c r="A1546" s="522">
        <v>92415</v>
      </c>
      <c r="B1546" s="512" t="s">
        <v>3144</v>
      </c>
      <c r="C1546" s="513" t="s">
        <v>4477</v>
      </c>
      <c r="D1546" s="498" t="s">
        <v>170</v>
      </c>
      <c r="E1546" s="499">
        <v>126.92</v>
      </c>
      <c r="F1546" s="500">
        <f t="shared" si="395"/>
        <v>157.18</v>
      </c>
      <c r="G1546" s="527"/>
      <c r="H1546" s="518"/>
      <c r="I1546" s="517">
        <f t="shared" si="402"/>
        <v>0</v>
      </c>
      <c r="J1546" s="517">
        <f t="shared" si="403"/>
        <v>0</v>
      </c>
      <c r="K1546" s="504"/>
      <c r="L1546" s="518">
        <f t="shared" si="407"/>
        <v>0</v>
      </c>
      <c r="M1546" s="518">
        <f t="shared" si="407"/>
        <v>0</v>
      </c>
      <c r="N1546" s="519">
        <f t="shared" si="404"/>
        <v>0</v>
      </c>
      <c r="O1546" s="519">
        <f t="shared" si="405"/>
        <v>0</v>
      </c>
      <c r="P1546" s="506"/>
      <c r="Q1546" s="520"/>
      <c r="R1546" s="412" t="str">
        <f t="shared" si="406"/>
        <v/>
      </c>
      <c r="S1546" s="412" t="str">
        <f t="shared" si="396"/>
        <v/>
      </c>
      <c r="T1546" s="427"/>
      <c r="U1546" s="429"/>
      <c r="W1546" s="6">
        <f>VLOOKUP(A1546,'[3]Cartilha Global'!$A:$A,1,FALSE)</f>
        <v>92415</v>
      </c>
    </row>
    <row r="1547" spans="1:23" ht="23.25" hidden="1" thickBot="1" x14ac:dyDescent="0.25">
      <c r="A1547" s="522">
        <v>92417</v>
      </c>
      <c r="B1547" s="512" t="s">
        <v>3144</v>
      </c>
      <c r="C1547" s="513" t="s">
        <v>4478</v>
      </c>
      <c r="D1547" s="498" t="s">
        <v>170</v>
      </c>
      <c r="E1547" s="499">
        <v>150.44</v>
      </c>
      <c r="F1547" s="500">
        <f t="shared" si="395"/>
        <v>186.3</v>
      </c>
      <c r="G1547" s="527"/>
      <c r="H1547" s="518"/>
      <c r="I1547" s="517">
        <f t="shared" si="402"/>
        <v>0</v>
      </c>
      <c r="J1547" s="517">
        <f t="shared" si="403"/>
        <v>0</v>
      </c>
      <c r="K1547" s="504"/>
      <c r="L1547" s="518">
        <f t="shared" si="407"/>
        <v>0</v>
      </c>
      <c r="M1547" s="518">
        <f t="shared" si="407"/>
        <v>0</v>
      </c>
      <c r="N1547" s="519">
        <f t="shared" si="404"/>
        <v>0</v>
      </c>
      <c r="O1547" s="519">
        <f t="shared" si="405"/>
        <v>0</v>
      </c>
      <c r="P1547" s="506"/>
      <c r="Q1547" s="520"/>
      <c r="R1547" s="412" t="str">
        <f t="shared" si="406"/>
        <v/>
      </c>
      <c r="S1547" s="412" t="str">
        <f t="shared" si="396"/>
        <v/>
      </c>
      <c r="T1547" s="427"/>
      <c r="U1547" s="429"/>
      <c r="W1547" s="6">
        <f>VLOOKUP(A1547,'[3]Cartilha Global'!$A:$A,1,FALSE)</f>
        <v>92417</v>
      </c>
    </row>
    <row r="1548" spans="1:23" ht="23.25" hidden="1" thickBot="1" x14ac:dyDescent="0.25">
      <c r="A1548" s="522">
        <v>92419</v>
      </c>
      <c r="B1548" s="512" t="s">
        <v>3144</v>
      </c>
      <c r="C1548" s="513" t="s">
        <v>4479</v>
      </c>
      <c r="D1548" s="498" t="s">
        <v>170</v>
      </c>
      <c r="E1548" s="499">
        <v>79.7</v>
      </c>
      <c r="F1548" s="500">
        <f t="shared" si="395"/>
        <v>98.7</v>
      </c>
      <c r="G1548" s="527"/>
      <c r="H1548" s="518"/>
      <c r="I1548" s="517">
        <f t="shared" si="402"/>
        <v>0</v>
      </c>
      <c r="J1548" s="517">
        <f t="shared" si="403"/>
        <v>0</v>
      </c>
      <c r="K1548" s="504"/>
      <c r="L1548" s="518">
        <f t="shared" si="407"/>
        <v>0</v>
      </c>
      <c r="M1548" s="518">
        <f t="shared" si="407"/>
        <v>0</v>
      </c>
      <c r="N1548" s="519">
        <f t="shared" si="404"/>
        <v>0</v>
      </c>
      <c r="O1548" s="519">
        <f t="shared" si="405"/>
        <v>0</v>
      </c>
      <c r="P1548" s="506"/>
      <c r="Q1548" s="520"/>
      <c r="R1548" s="412" t="str">
        <f t="shared" si="406"/>
        <v/>
      </c>
      <c r="S1548" s="412" t="str">
        <f t="shared" si="396"/>
        <v/>
      </c>
      <c r="T1548" s="427"/>
      <c r="U1548" s="429"/>
      <c r="W1548" s="6">
        <f>VLOOKUP(A1548,'[3]Cartilha Global'!$A:$A,1,FALSE)</f>
        <v>92419</v>
      </c>
    </row>
    <row r="1549" spans="1:23" ht="23.25" hidden="1" thickBot="1" x14ac:dyDescent="0.25">
      <c r="A1549" s="522">
        <v>92421</v>
      </c>
      <c r="B1549" s="512" t="s">
        <v>3144</v>
      </c>
      <c r="C1549" s="513" t="s">
        <v>4480</v>
      </c>
      <c r="D1549" s="498" t="s">
        <v>170</v>
      </c>
      <c r="E1549" s="499">
        <v>97.74</v>
      </c>
      <c r="F1549" s="500">
        <f t="shared" si="395"/>
        <v>121.04</v>
      </c>
      <c r="G1549" s="527"/>
      <c r="H1549" s="518"/>
      <c r="I1549" s="517">
        <f t="shared" si="402"/>
        <v>0</v>
      </c>
      <c r="J1549" s="517">
        <f t="shared" si="403"/>
        <v>0</v>
      </c>
      <c r="K1549" s="504"/>
      <c r="L1549" s="518">
        <f t="shared" si="407"/>
        <v>0</v>
      </c>
      <c r="M1549" s="518">
        <f t="shared" si="407"/>
        <v>0</v>
      </c>
      <c r="N1549" s="519">
        <f t="shared" si="404"/>
        <v>0</v>
      </c>
      <c r="O1549" s="519">
        <f t="shared" si="405"/>
        <v>0</v>
      </c>
      <c r="P1549" s="506"/>
      <c r="Q1549" s="520"/>
      <c r="R1549" s="412" t="str">
        <f t="shared" si="406"/>
        <v/>
      </c>
      <c r="S1549" s="412" t="str">
        <f t="shared" si="396"/>
        <v/>
      </c>
      <c r="T1549" s="427"/>
      <c r="U1549" s="429"/>
      <c r="W1549" s="6">
        <f>VLOOKUP(A1549,'[3]Cartilha Global'!$A:$A,1,FALSE)</f>
        <v>92421</v>
      </c>
    </row>
    <row r="1550" spans="1:23" ht="23.25" hidden="1" thickBot="1" x14ac:dyDescent="0.25">
      <c r="A1550" s="522">
        <v>92423</v>
      </c>
      <c r="B1550" s="512" t="s">
        <v>3144</v>
      </c>
      <c r="C1550" s="513" t="s">
        <v>4481</v>
      </c>
      <c r="D1550" s="498" t="s">
        <v>170</v>
      </c>
      <c r="E1550" s="499">
        <v>64.900000000000006</v>
      </c>
      <c r="F1550" s="500">
        <f t="shared" si="395"/>
        <v>80.37</v>
      </c>
      <c r="G1550" s="527"/>
      <c r="H1550" s="518"/>
      <c r="I1550" s="517">
        <f t="shared" si="402"/>
        <v>0</v>
      </c>
      <c r="J1550" s="517">
        <f t="shared" si="403"/>
        <v>0</v>
      </c>
      <c r="K1550" s="504"/>
      <c r="L1550" s="518">
        <f t="shared" si="407"/>
        <v>0</v>
      </c>
      <c r="M1550" s="518">
        <f t="shared" si="407"/>
        <v>0</v>
      </c>
      <c r="N1550" s="519">
        <f t="shared" si="404"/>
        <v>0</v>
      </c>
      <c r="O1550" s="519">
        <f t="shared" si="405"/>
        <v>0</v>
      </c>
      <c r="P1550" s="506"/>
      <c r="Q1550" s="520"/>
      <c r="R1550" s="412" t="str">
        <f t="shared" si="406"/>
        <v/>
      </c>
      <c r="S1550" s="412" t="str">
        <f t="shared" si="396"/>
        <v/>
      </c>
      <c r="T1550" s="427"/>
      <c r="U1550" s="429"/>
      <c r="W1550" s="6">
        <f>VLOOKUP(A1550,'[3]Cartilha Global'!$A:$A,1,FALSE)</f>
        <v>92423</v>
      </c>
    </row>
    <row r="1551" spans="1:23" ht="23.25" hidden="1" thickBot="1" x14ac:dyDescent="0.25">
      <c r="A1551" s="522">
        <v>92425</v>
      </c>
      <c r="B1551" s="512" t="s">
        <v>3144</v>
      </c>
      <c r="C1551" s="513" t="s">
        <v>4482</v>
      </c>
      <c r="D1551" s="498" t="s">
        <v>170</v>
      </c>
      <c r="E1551" s="499">
        <v>80.569999999999993</v>
      </c>
      <c r="F1551" s="500">
        <f t="shared" si="395"/>
        <v>99.78</v>
      </c>
      <c r="G1551" s="527"/>
      <c r="H1551" s="518"/>
      <c r="I1551" s="517">
        <f t="shared" si="402"/>
        <v>0</v>
      </c>
      <c r="J1551" s="517">
        <f t="shared" si="403"/>
        <v>0</v>
      </c>
      <c r="K1551" s="504"/>
      <c r="L1551" s="518">
        <f t="shared" si="407"/>
        <v>0</v>
      </c>
      <c r="M1551" s="518">
        <f t="shared" si="407"/>
        <v>0</v>
      </c>
      <c r="N1551" s="519">
        <f t="shared" si="404"/>
        <v>0</v>
      </c>
      <c r="O1551" s="519">
        <f t="shared" si="405"/>
        <v>0</v>
      </c>
      <c r="P1551" s="506"/>
      <c r="Q1551" s="520"/>
      <c r="R1551" s="412" t="str">
        <f t="shared" si="406"/>
        <v/>
      </c>
      <c r="S1551" s="412" t="str">
        <f t="shared" si="396"/>
        <v/>
      </c>
      <c r="T1551" s="427"/>
      <c r="U1551" s="429"/>
      <c r="W1551" s="6">
        <f>VLOOKUP(A1551,'[3]Cartilha Global'!$A:$A,1,FALSE)</f>
        <v>92425</v>
      </c>
    </row>
    <row r="1552" spans="1:23" ht="23.25" hidden="1" thickBot="1" x14ac:dyDescent="0.25">
      <c r="A1552" s="522">
        <v>92427</v>
      </c>
      <c r="B1552" s="512" t="s">
        <v>3144</v>
      </c>
      <c r="C1552" s="513" t="s">
        <v>4483</v>
      </c>
      <c r="D1552" s="498" t="s">
        <v>170</v>
      </c>
      <c r="E1552" s="499">
        <v>57.39</v>
      </c>
      <c r="F1552" s="500">
        <f t="shared" si="395"/>
        <v>71.069999999999993</v>
      </c>
      <c r="G1552" s="527"/>
      <c r="H1552" s="518"/>
      <c r="I1552" s="517">
        <f t="shared" si="402"/>
        <v>0</v>
      </c>
      <c r="J1552" s="517">
        <f t="shared" si="403"/>
        <v>0</v>
      </c>
      <c r="K1552" s="504"/>
      <c r="L1552" s="518">
        <f t="shared" si="407"/>
        <v>0</v>
      </c>
      <c r="M1552" s="518">
        <f t="shared" si="407"/>
        <v>0</v>
      </c>
      <c r="N1552" s="519">
        <f t="shared" si="404"/>
        <v>0</v>
      </c>
      <c r="O1552" s="519">
        <f t="shared" si="405"/>
        <v>0</v>
      </c>
      <c r="P1552" s="506"/>
      <c r="Q1552" s="520"/>
      <c r="R1552" s="412" t="str">
        <f t="shared" si="406"/>
        <v/>
      </c>
      <c r="S1552" s="412" t="str">
        <f t="shared" si="396"/>
        <v/>
      </c>
      <c r="T1552" s="427"/>
      <c r="U1552" s="429"/>
      <c r="W1552" s="6">
        <f>VLOOKUP(A1552,'[3]Cartilha Global'!$A:$A,1,FALSE)</f>
        <v>92427</v>
      </c>
    </row>
    <row r="1553" spans="1:23" ht="23.25" hidden="1" thickBot="1" x14ac:dyDescent="0.25">
      <c r="A1553" s="522">
        <v>92429</v>
      </c>
      <c r="B1553" s="512" t="s">
        <v>3144</v>
      </c>
      <c r="C1553" s="513" t="s">
        <v>4484</v>
      </c>
      <c r="D1553" s="498" t="s">
        <v>170</v>
      </c>
      <c r="E1553" s="499">
        <v>71.930000000000007</v>
      </c>
      <c r="F1553" s="500">
        <f t="shared" ref="F1553:F1616" si="408">IF(E1553=0,0,ROUND(E1553*(1+E$13)*(1-E$14),2))</f>
        <v>89.08</v>
      </c>
      <c r="G1553" s="527"/>
      <c r="H1553" s="518"/>
      <c r="I1553" s="517">
        <f t="shared" si="402"/>
        <v>0</v>
      </c>
      <c r="J1553" s="517">
        <f t="shared" si="403"/>
        <v>0</v>
      </c>
      <c r="K1553" s="504"/>
      <c r="L1553" s="518">
        <f t="shared" si="407"/>
        <v>0</v>
      </c>
      <c r="M1553" s="518">
        <f t="shared" si="407"/>
        <v>0</v>
      </c>
      <c r="N1553" s="519">
        <f t="shared" si="404"/>
        <v>0</v>
      </c>
      <c r="O1553" s="519">
        <f t="shared" si="405"/>
        <v>0</v>
      </c>
      <c r="P1553" s="506"/>
      <c r="Q1553" s="520"/>
      <c r="R1553" s="412" t="str">
        <f t="shared" si="406"/>
        <v/>
      </c>
      <c r="S1553" s="412" t="str">
        <f t="shared" si="396"/>
        <v/>
      </c>
      <c r="T1553" s="427"/>
      <c r="U1553" s="429"/>
      <c r="W1553" s="6">
        <f>VLOOKUP(A1553,'[3]Cartilha Global'!$A:$A,1,FALSE)</f>
        <v>92429</v>
      </c>
    </row>
    <row r="1554" spans="1:23" ht="23.25" hidden="1" thickBot="1" x14ac:dyDescent="0.25">
      <c r="A1554" s="522">
        <v>92431</v>
      </c>
      <c r="B1554" s="512" t="s">
        <v>3144</v>
      </c>
      <c r="C1554" s="513" t="s">
        <v>4485</v>
      </c>
      <c r="D1554" s="498" t="s">
        <v>170</v>
      </c>
      <c r="E1554" s="499">
        <v>54.01</v>
      </c>
      <c r="F1554" s="500">
        <f t="shared" si="408"/>
        <v>66.89</v>
      </c>
      <c r="G1554" s="527"/>
      <c r="H1554" s="518"/>
      <c r="I1554" s="517">
        <f t="shared" si="402"/>
        <v>0</v>
      </c>
      <c r="J1554" s="517">
        <f t="shared" si="403"/>
        <v>0</v>
      </c>
      <c r="K1554" s="504"/>
      <c r="L1554" s="518">
        <f t="shared" si="407"/>
        <v>0</v>
      </c>
      <c r="M1554" s="518">
        <f t="shared" si="407"/>
        <v>0</v>
      </c>
      <c r="N1554" s="519">
        <f t="shared" si="404"/>
        <v>0</v>
      </c>
      <c r="O1554" s="519">
        <f t="shared" si="405"/>
        <v>0</v>
      </c>
      <c r="P1554" s="506"/>
      <c r="Q1554" s="520"/>
      <c r="R1554" s="412" t="str">
        <f t="shared" si="406"/>
        <v/>
      </c>
      <c r="S1554" s="412" t="str">
        <f t="shared" si="396"/>
        <v/>
      </c>
      <c r="T1554" s="427"/>
      <c r="U1554" s="429"/>
      <c r="W1554" s="6">
        <f>VLOOKUP(A1554,'[3]Cartilha Global'!$A:$A,1,FALSE)</f>
        <v>92431</v>
      </c>
    </row>
    <row r="1555" spans="1:23" ht="23.25" hidden="1" thickBot="1" x14ac:dyDescent="0.25">
      <c r="A1555" s="522">
        <v>92433</v>
      </c>
      <c r="B1555" s="512" t="s">
        <v>3144</v>
      </c>
      <c r="C1555" s="513" t="s">
        <v>4486</v>
      </c>
      <c r="D1555" s="498" t="s">
        <v>170</v>
      </c>
      <c r="E1555" s="499">
        <v>67.81</v>
      </c>
      <c r="F1555" s="500">
        <f t="shared" si="408"/>
        <v>83.98</v>
      </c>
      <c r="G1555" s="527"/>
      <c r="H1555" s="518"/>
      <c r="I1555" s="517">
        <f t="shared" si="402"/>
        <v>0</v>
      </c>
      <c r="J1555" s="517">
        <f t="shared" si="403"/>
        <v>0</v>
      </c>
      <c r="K1555" s="504"/>
      <c r="L1555" s="518">
        <f t="shared" si="407"/>
        <v>0</v>
      </c>
      <c r="M1555" s="518">
        <f t="shared" si="407"/>
        <v>0</v>
      </c>
      <c r="N1555" s="519">
        <f t="shared" si="404"/>
        <v>0</v>
      </c>
      <c r="O1555" s="519">
        <f t="shared" si="405"/>
        <v>0</v>
      </c>
      <c r="P1555" s="506"/>
      <c r="Q1555" s="520"/>
      <c r="R1555" s="412" t="str">
        <f t="shared" si="406"/>
        <v/>
      </c>
      <c r="S1555" s="412" t="str">
        <f t="shared" si="396"/>
        <v/>
      </c>
      <c r="T1555" s="427"/>
      <c r="U1555" s="429"/>
      <c r="W1555" s="6">
        <f>VLOOKUP(A1555,'[3]Cartilha Global'!$A:$A,1,FALSE)</f>
        <v>92433</v>
      </c>
    </row>
    <row r="1556" spans="1:23" ht="23.25" hidden="1" thickBot="1" x14ac:dyDescent="0.25">
      <c r="A1556" s="522">
        <v>92435</v>
      </c>
      <c r="B1556" s="512" t="s">
        <v>3144</v>
      </c>
      <c r="C1556" s="513" t="s">
        <v>4487</v>
      </c>
      <c r="D1556" s="498" t="s">
        <v>170</v>
      </c>
      <c r="E1556" s="499">
        <v>51.17</v>
      </c>
      <c r="F1556" s="500">
        <f t="shared" si="408"/>
        <v>63.37</v>
      </c>
      <c r="G1556" s="527"/>
      <c r="H1556" s="518"/>
      <c r="I1556" s="517">
        <f t="shared" si="402"/>
        <v>0</v>
      </c>
      <c r="J1556" s="517">
        <f t="shared" si="403"/>
        <v>0</v>
      </c>
      <c r="K1556" s="504"/>
      <c r="L1556" s="518">
        <f t="shared" si="407"/>
        <v>0</v>
      </c>
      <c r="M1556" s="518">
        <f t="shared" si="407"/>
        <v>0</v>
      </c>
      <c r="N1556" s="519">
        <f t="shared" si="404"/>
        <v>0</v>
      </c>
      <c r="O1556" s="519">
        <f t="shared" si="405"/>
        <v>0</v>
      </c>
      <c r="P1556" s="506"/>
      <c r="Q1556" s="520"/>
      <c r="R1556" s="412" t="str">
        <f t="shared" si="406"/>
        <v/>
      </c>
      <c r="S1556" s="412" t="str">
        <f t="shared" si="396"/>
        <v/>
      </c>
      <c r="T1556" s="427"/>
      <c r="U1556" s="429"/>
      <c r="W1556" s="6">
        <f>VLOOKUP(A1556,'[3]Cartilha Global'!$A:$A,1,FALSE)</f>
        <v>92435</v>
      </c>
    </row>
    <row r="1557" spans="1:23" ht="23.25" hidden="1" thickBot="1" x14ac:dyDescent="0.25">
      <c r="A1557" s="522">
        <v>92437</v>
      </c>
      <c r="B1557" s="512" t="s">
        <v>3144</v>
      </c>
      <c r="C1557" s="513" t="s">
        <v>4488</v>
      </c>
      <c r="D1557" s="498" t="s">
        <v>170</v>
      </c>
      <c r="E1557" s="499">
        <v>64.510000000000005</v>
      </c>
      <c r="F1557" s="500">
        <f t="shared" si="408"/>
        <v>79.89</v>
      </c>
      <c r="G1557" s="527"/>
      <c r="H1557" s="518"/>
      <c r="I1557" s="517">
        <f t="shared" si="402"/>
        <v>0</v>
      </c>
      <c r="J1557" s="517">
        <f t="shared" si="403"/>
        <v>0</v>
      </c>
      <c r="K1557" s="504"/>
      <c r="L1557" s="518">
        <f t="shared" si="407"/>
        <v>0</v>
      </c>
      <c r="M1557" s="518">
        <f t="shared" si="407"/>
        <v>0</v>
      </c>
      <c r="N1557" s="519">
        <f t="shared" si="404"/>
        <v>0</v>
      </c>
      <c r="O1557" s="519">
        <f t="shared" si="405"/>
        <v>0</v>
      </c>
      <c r="P1557" s="506"/>
      <c r="Q1557" s="520"/>
      <c r="R1557" s="412" t="str">
        <f t="shared" si="406"/>
        <v/>
      </c>
      <c r="S1557" s="412" t="str">
        <f t="shared" si="396"/>
        <v/>
      </c>
      <c r="T1557" s="427"/>
      <c r="U1557" s="429"/>
      <c r="W1557" s="6">
        <f>VLOOKUP(A1557,'[3]Cartilha Global'!$A:$A,1,FALSE)</f>
        <v>92437</v>
      </c>
    </row>
    <row r="1558" spans="1:23" ht="23.25" hidden="1" thickBot="1" x14ac:dyDescent="0.25">
      <c r="A1558" s="522">
        <v>92439</v>
      </c>
      <c r="B1558" s="512" t="s">
        <v>3144</v>
      </c>
      <c r="C1558" s="513" t="s">
        <v>4489</v>
      </c>
      <c r="D1558" s="498" t="s">
        <v>170</v>
      </c>
      <c r="E1558" s="499">
        <v>49.13</v>
      </c>
      <c r="F1558" s="500">
        <f t="shared" si="408"/>
        <v>60.84</v>
      </c>
      <c r="G1558" s="527"/>
      <c r="H1558" s="518"/>
      <c r="I1558" s="517">
        <f t="shared" si="402"/>
        <v>0</v>
      </c>
      <c r="J1558" s="517">
        <f t="shared" si="403"/>
        <v>0</v>
      </c>
      <c r="K1558" s="504"/>
      <c r="L1558" s="518">
        <f t="shared" si="407"/>
        <v>0</v>
      </c>
      <c r="M1558" s="518">
        <f t="shared" si="407"/>
        <v>0</v>
      </c>
      <c r="N1558" s="519">
        <f t="shared" si="404"/>
        <v>0</v>
      </c>
      <c r="O1558" s="519">
        <f t="shared" si="405"/>
        <v>0</v>
      </c>
      <c r="P1558" s="506"/>
      <c r="Q1558" s="520"/>
      <c r="R1558" s="412" t="str">
        <f t="shared" si="406"/>
        <v/>
      </c>
      <c r="S1558" s="412" t="str">
        <f t="shared" ref="S1558:S1621" si="409">IF(Q1558="X","x",IF(Q1558="xx","x",IF(OR(J1558&gt;0,O1558&gt;0),"x","")))</f>
        <v/>
      </c>
      <c r="T1558" s="427"/>
      <c r="U1558" s="429"/>
      <c r="W1558" s="6">
        <f>VLOOKUP(A1558,'[3]Cartilha Global'!$A:$A,1,FALSE)</f>
        <v>92439</v>
      </c>
    </row>
    <row r="1559" spans="1:23" ht="23.25" hidden="1" thickBot="1" x14ac:dyDescent="0.25">
      <c r="A1559" s="522">
        <v>92441</v>
      </c>
      <c r="B1559" s="512" t="s">
        <v>3144</v>
      </c>
      <c r="C1559" s="513" t="s">
        <v>4490</v>
      </c>
      <c r="D1559" s="498" t="s">
        <v>170</v>
      </c>
      <c r="E1559" s="499">
        <v>62.14</v>
      </c>
      <c r="F1559" s="500">
        <f t="shared" si="408"/>
        <v>76.95</v>
      </c>
      <c r="G1559" s="527"/>
      <c r="H1559" s="518"/>
      <c r="I1559" s="517">
        <f t="shared" si="402"/>
        <v>0</v>
      </c>
      <c r="J1559" s="517">
        <f t="shared" si="403"/>
        <v>0</v>
      </c>
      <c r="K1559" s="504"/>
      <c r="L1559" s="518">
        <f t="shared" si="407"/>
        <v>0</v>
      </c>
      <c r="M1559" s="518">
        <f t="shared" si="407"/>
        <v>0</v>
      </c>
      <c r="N1559" s="519">
        <f t="shared" si="404"/>
        <v>0</v>
      </c>
      <c r="O1559" s="519">
        <f t="shared" si="405"/>
        <v>0</v>
      </c>
      <c r="P1559" s="506"/>
      <c r="Q1559" s="520"/>
      <c r="R1559" s="412" t="str">
        <f t="shared" si="406"/>
        <v/>
      </c>
      <c r="S1559" s="412" t="str">
        <f t="shared" si="409"/>
        <v/>
      </c>
      <c r="T1559" s="427"/>
      <c r="U1559" s="429"/>
      <c r="W1559" s="6">
        <f>VLOOKUP(A1559,'[3]Cartilha Global'!$A:$A,1,FALSE)</f>
        <v>92441</v>
      </c>
    </row>
    <row r="1560" spans="1:23" ht="23.25" hidden="1" thickBot="1" x14ac:dyDescent="0.25">
      <c r="A1560" s="522">
        <v>92443</v>
      </c>
      <c r="B1560" s="512" t="s">
        <v>3144</v>
      </c>
      <c r="C1560" s="513" t="s">
        <v>4491</v>
      </c>
      <c r="D1560" s="498" t="s">
        <v>170</v>
      </c>
      <c r="E1560" s="499">
        <v>44.81</v>
      </c>
      <c r="F1560" s="500">
        <f t="shared" si="408"/>
        <v>55.49</v>
      </c>
      <c r="G1560" s="527"/>
      <c r="H1560" s="518"/>
      <c r="I1560" s="517">
        <f t="shared" si="402"/>
        <v>0</v>
      </c>
      <c r="J1560" s="517">
        <f t="shared" si="403"/>
        <v>0</v>
      </c>
      <c r="K1560" s="504"/>
      <c r="L1560" s="518">
        <f t="shared" si="407"/>
        <v>0</v>
      </c>
      <c r="M1560" s="518">
        <f t="shared" si="407"/>
        <v>0</v>
      </c>
      <c r="N1560" s="519">
        <f t="shared" si="404"/>
        <v>0</v>
      </c>
      <c r="O1560" s="519">
        <f t="shared" si="405"/>
        <v>0</v>
      </c>
      <c r="P1560" s="506"/>
      <c r="Q1560" s="520"/>
      <c r="R1560" s="412" t="str">
        <f t="shared" si="406"/>
        <v/>
      </c>
      <c r="S1560" s="412" t="str">
        <f t="shared" si="409"/>
        <v/>
      </c>
      <c r="T1560" s="427"/>
      <c r="U1560" s="429"/>
      <c r="W1560" s="6">
        <f>VLOOKUP(A1560,'[3]Cartilha Global'!$A:$A,1,FALSE)</f>
        <v>92443</v>
      </c>
    </row>
    <row r="1561" spans="1:23" ht="23.25" hidden="1" thickBot="1" x14ac:dyDescent="0.25">
      <c r="A1561" s="522">
        <v>92445</v>
      </c>
      <c r="B1561" s="512" t="s">
        <v>3144</v>
      </c>
      <c r="C1561" s="513" t="s">
        <v>4492</v>
      </c>
      <c r="D1561" s="498" t="s">
        <v>170</v>
      </c>
      <c r="E1561" s="499">
        <v>57.35</v>
      </c>
      <c r="F1561" s="500">
        <f t="shared" si="408"/>
        <v>71.02</v>
      </c>
      <c r="G1561" s="527"/>
      <c r="H1561" s="518"/>
      <c r="I1561" s="517">
        <f t="shared" si="402"/>
        <v>0</v>
      </c>
      <c r="J1561" s="517">
        <f t="shared" si="403"/>
        <v>0</v>
      </c>
      <c r="K1561" s="504"/>
      <c r="L1561" s="518">
        <f t="shared" si="407"/>
        <v>0</v>
      </c>
      <c r="M1561" s="518">
        <f t="shared" si="407"/>
        <v>0</v>
      </c>
      <c r="N1561" s="519">
        <f t="shared" si="404"/>
        <v>0</v>
      </c>
      <c r="O1561" s="519">
        <f t="shared" si="405"/>
        <v>0</v>
      </c>
      <c r="P1561" s="506"/>
      <c r="Q1561" s="520"/>
      <c r="R1561" s="412" t="str">
        <f t="shared" si="406"/>
        <v/>
      </c>
      <c r="S1561" s="412" t="str">
        <f t="shared" si="409"/>
        <v/>
      </c>
      <c r="T1561" s="427"/>
      <c r="U1561" s="429"/>
      <c r="W1561" s="6">
        <f>VLOOKUP(A1561,'[3]Cartilha Global'!$A:$A,1,FALSE)</f>
        <v>92445</v>
      </c>
    </row>
    <row r="1562" spans="1:23" ht="23.25" hidden="1" thickBot="1" x14ac:dyDescent="0.25">
      <c r="A1562" s="522">
        <v>101570</v>
      </c>
      <c r="B1562" s="512" t="s">
        <v>3144</v>
      </c>
      <c r="C1562" s="513" t="s">
        <v>4900</v>
      </c>
      <c r="D1562" s="498" t="s">
        <v>170</v>
      </c>
      <c r="E1562" s="499">
        <v>25.77</v>
      </c>
      <c r="F1562" s="500">
        <f t="shared" si="408"/>
        <v>31.91</v>
      </c>
      <c r="G1562" s="527"/>
      <c r="H1562" s="518"/>
      <c r="I1562" s="517">
        <f t="shared" si="402"/>
        <v>0</v>
      </c>
      <c r="J1562" s="517">
        <f t="shared" si="403"/>
        <v>0</v>
      </c>
      <c r="K1562" s="504"/>
      <c r="L1562" s="518">
        <f t="shared" si="407"/>
        <v>0</v>
      </c>
      <c r="M1562" s="518">
        <f t="shared" si="407"/>
        <v>0</v>
      </c>
      <c r="N1562" s="519">
        <f t="shared" si="404"/>
        <v>0</v>
      </c>
      <c r="O1562" s="519">
        <f t="shared" si="405"/>
        <v>0</v>
      </c>
      <c r="P1562" s="506"/>
      <c r="Q1562" s="520"/>
      <c r="R1562" s="412" t="str">
        <f t="shared" si="406"/>
        <v/>
      </c>
      <c r="S1562" s="412" t="str">
        <f t="shared" si="409"/>
        <v/>
      </c>
      <c r="T1562" s="427"/>
      <c r="U1562" s="429"/>
      <c r="W1562" s="6">
        <f>VLOOKUP(A1562,'[3]Cartilha Global'!$A:$A,1,FALSE)</f>
        <v>101570</v>
      </c>
    </row>
    <row r="1563" spans="1:23" ht="23.25" hidden="1" thickBot="1" x14ac:dyDescent="0.25">
      <c r="A1563" s="522">
        <v>101571</v>
      </c>
      <c r="B1563" s="512" t="s">
        <v>3144</v>
      </c>
      <c r="C1563" s="513" t="s">
        <v>4901</v>
      </c>
      <c r="D1563" s="498" t="s">
        <v>170</v>
      </c>
      <c r="E1563" s="499">
        <v>34.56</v>
      </c>
      <c r="F1563" s="500">
        <f t="shared" si="408"/>
        <v>42.8</v>
      </c>
      <c r="G1563" s="527"/>
      <c r="H1563" s="518"/>
      <c r="I1563" s="517">
        <f t="shared" si="402"/>
        <v>0</v>
      </c>
      <c r="J1563" s="517">
        <f t="shared" si="403"/>
        <v>0</v>
      </c>
      <c r="K1563" s="504"/>
      <c r="L1563" s="518">
        <f t="shared" si="407"/>
        <v>0</v>
      </c>
      <c r="M1563" s="518">
        <f t="shared" si="407"/>
        <v>0</v>
      </c>
      <c r="N1563" s="519">
        <f t="shared" si="404"/>
        <v>0</v>
      </c>
      <c r="O1563" s="519">
        <f t="shared" si="405"/>
        <v>0</v>
      </c>
      <c r="P1563" s="506"/>
      <c r="Q1563" s="520"/>
      <c r="R1563" s="412" t="str">
        <f t="shared" si="406"/>
        <v/>
      </c>
      <c r="S1563" s="412" t="str">
        <f t="shared" si="409"/>
        <v/>
      </c>
      <c r="T1563" s="427"/>
      <c r="U1563" s="429"/>
      <c r="W1563" s="6">
        <f>VLOOKUP(A1563,'[3]Cartilha Global'!$A:$A,1,FALSE)</f>
        <v>101571</v>
      </c>
    </row>
    <row r="1564" spans="1:23" ht="23.25" hidden="1" thickBot="1" x14ac:dyDescent="0.25">
      <c r="A1564" s="522">
        <v>101572</v>
      </c>
      <c r="B1564" s="512" t="s">
        <v>3144</v>
      </c>
      <c r="C1564" s="513" t="s">
        <v>4902</v>
      </c>
      <c r="D1564" s="498" t="s">
        <v>170</v>
      </c>
      <c r="E1564" s="499">
        <v>20.36</v>
      </c>
      <c r="F1564" s="500">
        <f t="shared" si="408"/>
        <v>25.21</v>
      </c>
      <c r="G1564" s="527"/>
      <c r="H1564" s="518"/>
      <c r="I1564" s="517">
        <f t="shared" si="402"/>
        <v>0</v>
      </c>
      <c r="J1564" s="517">
        <f t="shared" si="403"/>
        <v>0</v>
      </c>
      <c r="K1564" s="504"/>
      <c r="L1564" s="518">
        <f t="shared" si="407"/>
        <v>0</v>
      </c>
      <c r="M1564" s="518">
        <f t="shared" si="407"/>
        <v>0</v>
      </c>
      <c r="N1564" s="519">
        <f t="shared" si="404"/>
        <v>0</v>
      </c>
      <c r="O1564" s="519">
        <f t="shared" si="405"/>
        <v>0</v>
      </c>
      <c r="P1564" s="506"/>
      <c r="Q1564" s="520"/>
      <c r="R1564" s="412" t="str">
        <f t="shared" si="406"/>
        <v/>
      </c>
      <c r="S1564" s="412" t="str">
        <f t="shared" si="409"/>
        <v/>
      </c>
      <c r="T1564" s="427"/>
      <c r="U1564" s="429"/>
      <c r="W1564" s="6">
        <f>VLOOKUP(A1564,'[3]Cartilha Global'!$A:$A,1,FALSE)</f>
        <v>101572</v>
      </c>
    </row>
    <row r="1565" spans="1:23" ht="23.25" hidden="1" thickBot="1" x14ac:dyDescent="0.25">
      <c r="A1565" s="522">
        <v>101573</v>
      </c>
      <c r="B1565" s="512" t="s">
        <v>3144</v>
      </c>
      <c r="C1565" s="513" t="s">
        <v>4903</v>
      </c>
      <c r="D1565" s="498" t="s">
        <v>170</v>
      </c>
      <c r="E1565" s="499">
        <v>29.16</v>
      </c>
      <c r="F1565" s="500">
        <f t="shared" si="408"/>
        <v>36.11</v>
      </c>
      <c r="G1565" s="527"/>
      <c r="H1565" s="518"/>
      <c r="I1565" s="517">
        <f t="shared" si="402"/>
        <v>0</v>
      </c>
      <c r="J1565" s="517">
        <f t="shared" si="403"/>
        <v>0</v>
      </c>
      <c r="K1565" s="504"/>
      <c r="L1565" s="518">
        <f t="shared" si="407"/>
        <v>0</v>
      </c>
      <c r="M1565" s="518">
        <f t="shared" si="407"/>
        <v>0</v>
      </c>
      <c r="N1565" s="519">
        <f t="shared" si="404"/>
        <v>0</v>
      </c>
      <c r="O1565" s="519">
        <f t="shared" si="405"/>
        <v>0</v>
      </c>
      <c r="P1565" s="506"/>
      <c r="Q1565" s="520"/>
      <c r="R1565" s="412" t="str">
        <f t="shared" si="406"/>
        <v/>
      </c>
      <c r="S1565" s="412" t="str">
        <f t="shared" si="409"/>
        <v/>
      </c>
      <c r="T1565" s="427"/>
      <c r="U1565" s="429"/>
      <c r="W1565" s="6">
        <f>VLOOKUP(A1565,'[3]Cartilha Global'!$A:$A,1,FALSE)</f>
        <v>101573</v>
      </c>
    </row>
    <row r="1566" spans="1:23" ht="23.25" hidden="1" thickBot="1" x14ac:dyDescent="0.25">
      <c r="A1566" s="522">
        <v>101574</v>
      </c>
      <c r="B1566" s="512" t="s">
        <v>3144</v>
      </c>
      <c r="C1566" s="513" t="s">
        <v>4904</v>
      </c>
      <c r="D1566" s="498" t="s">
        <v>170</v>
      </c>
      <c r="E1566" s="499">
        <v>15.85</v>
      </c>
      <c r="F1566" s="500">
        <f t="shared" si="408"/>
        <v>19.63</v>
      </c>
      <c r="G1566" s="527"/>
      <c r="H1566" s="518"/>
      <c r="I1566" s="517">
        <f t="shared" si="402"/>
        <v>0</v>
      </c>
      <c r="J1566" s="517">
        <f t="shared" si="403"/>
        <v>0</v>
      </c>
      <c r="K1566" s="504"/>
      <c r="L1566" s="518">
        <f t="shared" ref="L1566:M1581" si="410">G1566</f>
        <v>0</v>
      </c>
      <c r="M1566" s="518">
        <f t="shared" si="410"/>
        <v>0</v>
      </c>
      <c r="N1566" s="519">
        <f t="shared" si="404"/>
        <v>0</v>
      </c>
      <c r="O1566" s="519">
        <f t="shared" si="405"/>
        <v>0</v>
      </c>
      <c r="P1566" s="506"/>
      <c r="Q1566" s="520"/>
      <c r="R1566" s="412" t="str">
        <f t="shared" si="406"/>
        <v/>
      </c>
      <c r="S1566" s="412" t="str">
        <f t="shared" si="409"/>
        <v/>
      </c>
      <c r="T1566" s="427"/>
      <c r="U1566" s="429"/>
      <c r="W1566" s="6">
        <f>VLOOKUP(A1566,'[3]Cartilha Global'!$A:$A,1,FALSE)</f>
        <v>101574</v>
      </c>
    </row>
    <row r="1567" spans="1:23" ht="23.25" hidden="1" thickBot="1" x14ac:dyDescent="0.25">
      <c r="A1567" s="522">
        <v>101575</v>
      </c>
      <c r="B1567" s="512" t="s">
        <v>3144</v>
      </c>
      <c r="C1567" s="513" t="s">
        <v>4905</v>
      </c>
      <c r="D1567" s="498" t="s">
        <v>170</v>
      </c>
      <c r="E1567" s="499">
        <v>24.83</v>
      </c>
      <c r="F1567" s="500">
        <f t="shared" si="408"/>
        <v>30.75</v>
      </c>
      <c r="G1567" s="527"/>
      <c r="H1567" s="518"/>
      <c r="I1567" s="517">
        <f t="shared" si="402"/>
        <v>0</v>
      </c>
      <c r="J1567" s="517">
        <f t="shared" si="403"/>
        <v>0</v>
      </c>
      <c r="K1567" s="504"/>
      <c r="L1567" s="518">
        <f t="shared" si="410"/>
        <v>0</v>
      </c>
      <c r="M1567" s="518">
        <f t="shared" si="410"/>
        <v>0</v>
      </c>
      <c r="N1567" s="519">
        <f t="shared" si="404"/>
        <v>0</v>
      </c>
      <c r="O1567" s="519">
        <f t="shared" si="405"/>
        <v>0</v>
      </c>
      <c r="P1567" s="506"/>
      <c r="Q1567" s="520"/>
      <c r="R1567" s="412" t="str">
        <f t="shared" si="406"/>
        <v/>
      </c>
      <c r="S1567" s="412" t="str">
        <f t="shared" si="409"/>
        <v/>
      </c>
      <c r="T1567" s="427"/>
      <c r="U1567" s="429"/>
      <c r="W1567" s="6">
        <f>VLOOKUP(A1567,'[3]Cartilha Global'!$A:$A,1,FALSE)</f>
        <v>101575</v>
      </c>
    </row>
    <row r="1568" spans="1:23" ht="23.25" hidden="1" thickBot="1" x14ac:dyDescent="0.25">
      <c r="A1568" s="522">
        <v>101576</v>
      </c>
      <c r="B1568" s="512" t="s">
        <v>3144</v>
      </c>
      <c r="C1568" s="513" t="s">
        <v>4906</v>
      </c>
      <c r="D1568" s="498" t="s">
        <v>170</v>
      </c>
      <c r="E1568" s="499">
        <v>47.79</v>
      </c>
      <c r="F1568" s="500">
        <f t="shared" si="408"/>
        <v>59.18</v>
      </c>
      <c r="G1568" s="527"/>
      <c r="H1568" s="518"/>
      <c r="I1568" s="517">
        <f t="shared" si="402"/>
        <v>0</v>
      </c>
      <c r="J1568" s="517">
        <f t="shared" si="403"/>
        <v>0</v>
      </c>
      <c r="K1568" s="504"/>
      <c r="L1568" s="518">
        <f t="shared" si="410"/>
        <v>0</v>
      </c>
      <c r="M1568" s="518">
        <f t="shared" si="410"/>
        <v>0</v>
      </c>
      <c r="N1568" s="519">
        <f t="shared" si="404"/>
        <v>0</v>
      </c>
      <c r="O1568" s="519">
        <f t="shared" si="405"/>
        <v>0</v>
      </c>
      <c r="P1568" s="506"/>
      <c r="Q1568" s="520"/>
      <c r="R1568" s="412" t="str">
        <f t="shared" si="406"/>
        <v/>
      </c>
      <c r="S1568" s="412" t="str">
        <f t="shared" si="409"/>
        <v/>
      </c>
      <c r="T1568" s="427"/>
      <c r="U1568" s="429"/>
      <c r="W1568" s="6">
        <f>VLOOKUP(A1568,'[3]Cartilha Global'!$A:$A,1,FALSE)</f>
        <v>101576</v>
      </c>
    </row>
    <row r="1569" spans="1:23" ht="23.25" hidden="1" thickBot="1" x14ac:dyDescent="0.25">
      <c r="A1569" s="522">
        <v>101577</v>
      </c>
      <c r="B1569" s="512" t="s">
        <v>3144</v>
      </c>
      <c r="C1569" s="513" t="s">
        <v>4907</v>
      </c>
      <c r="D1569" s="498" t="s">
        <v>170</v>
      </c>
      <c r="E1569" s="499">
        <v>59.04</v>
      </c>
      <c r="F1569" s="500">
        <f t="shared" si="408"/>
        <v>73.12</v>
      </c>
      <c r="G1569" s="527"/>
      <c r="H1569" s="518"/>
      <c r="I1569" s="517">
        <f t="shared" si="402"/>
        <v>0</v>
      </c>
      <c r="J1569" s="517">
        <f t="shared" si="403"/>
        <v>0</v>
      </c>
      <c r="K1569" s="504"/>
      <c r="L1569" s="518">
        <f t="shared" si="410"/>
        <v>0</v>
      </c>
      <c r="M1569" s="518">
        <f t="shared" si="410"/>
        <v>0</v>
      </c>
      <c r="N1569" s="519">
        <f t="shared" si="404"/>
        <v>0</v>
      </c>
      <c r="O1569" s="519">
        <f t="shared" si="405"/>
        <v>0</v>
      </c>
      <c r="P1569" s="506"/>
      <c r="Q1569" s="520"/>
      <c r="R1569" s="412" t="str">
        <f t="shared" si="406"/>
        <v/>
      </c>
      <c r="S1569" s="412" t="str">
        <f t="shared" si="409"/>
        <v/>
      </c>
      <c r="T1569" s="427"/>
      <c r="U1569" s="429"/>
      <c r="W1569" s="6">
        <f>VLOOKUP(A1569,'[3]Cartilha Global'!$A:$A,1,FALSE)</f>
        <v>101577</v>
      </c>
    </row>
    <row r="1570" spans="1:23" ht="23.25" hidden="1" thickBot="1" x14ac:dyDescent="0.25">
      <c r="A1570" s="522">
        <v>101578</v>
      </c>
      <c r="B1570" s="512" t="s">
        <v>3144</v>
      </c>
      <c r="C1570" s="513" t="s">
        <v>4908</v>
      </c>
      <c r="D1570" s="498" t="s">
        <v>170</v>
      </c>
      <c r="E1570" s="499">
        <v>39.83</v>
      </c>
      <c r="F1570" s="500">
        <f t="shared" si="408"/>
        <v>49.33</v>
      </c>
      <c r="G1570" s="527"/>
      <c r="H1570" s="518"/>
      <c r="I1570" s="517">
        <f t="shared" si="402"/>
        <v>0</v>
      </c>
      <c r="J1570" s="517">
        <f t="shared" si="403"/>
        <v>0</v>
      </c>
      <c r="K1570" s="504"/>
      <c r="L1570" s="518">
        <f t="shared" si="410"/>
        <v>0</v>
      </c>
      <c r="M1570" s="518">
        <f t="shared" si="410"/>
        <v>0</v>
      </c>
      <c r="N1570" s="519">
        <f t="shared" si="404"/>
        <v>0</v>
      </c>
      <c r="O1570" s="519">
        <f t="shared" si="405"/>
        <v>0</v>
      </c>
      <c r="P1570" s="506"/>
      <c r="Q1570" s="520"/>
      <c r="R1570" s="412" t="str">
        <f t="shared" si="406"/>
        <v/>
      </c>
      <c r="S1570" s="412" t="str">
        <f t="shared" si="409"/>
        <v/>
      </c>
      <c r="T1570" s="427"/>
      <c r="U1570" s="429"/>
      <c r="W1570" s="6">
        <f>VLOOKUP(A1570,'[3]Cartilha Global'!$A:$A,1,FALSE)</f>
        <v>101578</v>
      </c>
    </row>
    <row r="1571" spans="1:23" ht="23.25" hidden="1" thickBot="1" x14ac:dyDescent="0.25">
      <c r="A1571" s="522">
        <v>101579</v>
      </c>
      <c r="B1571" s="512" t="s">
        <v>3144</v>
      </c>
      <c r="C1571" s="513" t="s">
        <v>4909</v>
      </c>
      <c r="D1571" s="498" t="s">
        <v>170</v>
      </c>
      <c r="E1571" s="499">
        <v>51.08</v>
      </c>
      <c r="F1571" s="500">
        <f t="shared" si="408"/>
        <v>63.26</v>
      </c>
      <c r="G1571" s="527"/>
      <c r="H1571" s="518"/>
      <c r="I1571" s="517">
        <f t="shared" si="402"/>
        <v>0</v>
      </c>
      <c r="J1571" s="517">
        <f t="shared" si="403"/>
        <v>0</v>
      </c>
      <c r="K1571" s="504"/>
      <c r="L1571" s="518">
        <f t="shared" si="410"/>
        <v>0</v>
      </c>
      <c r="M1571" s="518">
        <f t="shared" si="410"/>
        <v>0</v>
      </c>
      <c r="N1571" s="519">
        <f t="shared" si="404"/>
        <v>0</v>
      </c>
      <c r="O1571" s="519">
        <f t="shared" si="405"/>
        <v>0</v>
      </c>
      <c r="P1571" s="506"/>
      <c r="Q1571" s="520"/>
      <c r="R1571" s="412" t="str">
        <f t="shared" si="406"/>
        <v/>
      </c>
      <c r="S1571" s="412" t="str">
        <f t="shared" si="409"/>
        <v/>
      </c>
      <c r="T1571" s="427"/>
      <c r="U1571" s="429"/>
      <c r="W1571" s="6">
        <f>VLOOKUP(A1571,'[3]Cartilha Global'!$A:$A,1,FALSE)</f>
        <v>101579</v>
      </c>
    </row>
    <row r="1572" spans="1:23" ht="23.25" hidden="1" thickBot="1" x14ac:dyDescent="0.25">
      <c r="A1572" s="522">
        <v>101580</v>
      </c>
      <c r="B1572" s="512" t="s">
        <v>3144</v>
      </c>
      <c r="C1572" s="513" t="s">
        <v>4910</v>
      </c>
      <c r="D1572" s="498" t="s">
        <v>170</v>
      </c>
      <c r="E1572" s="499">
        <v>35.979999999999997</v>
      </c>
      <c r="F1572" s="500">
        <f t="shared" si="408"/>
        <v>44.56</v>
      </c>
      <c r="G1572" s="527"/>
      <c r="H1572" s="518"/>
      <c r="I1572" s="517">
        <f t="shared" si="402"/>
        <v>0</v>
      </c>
      <c r="J1572" s="517">
        <f t="shared" si="403"/>
        <v>0</v>
      </c>
      <c r="K1572" s="504"/>
      <c r="L1572" s="518">
        <f t="shared" si="410"/>
        <v>0</v>
      </c>
      <c r="M1572" s="518">
        <f t="shared" si="410"/>
        <v>0</v>
      </c>
      <c r="N1572" s="519">
        <f t="shared" si="404"/>
        <v>0</v>
      </c>
      <c r="O1572" s="519">
        <f t="shared" si="405"/>
        <v>0</v>
      </c>
      <c r="P1572" s="506"/>
      <c r="Q1572" s="520"/>
      <c r="R1572" s="412" t="str">
        <f t="shared" si="406"/>
        <v/>
      </c>
      <c r="S1572" s="412" t="str">
        <f t="shared" si="409"/>
        <v/>
      </c>
      <c r="T1572" s="427"/>
      <c r="U1572" s="429"/>
      <c r="W1572" s="6">
        <f>VLOOKUP(A1572,'[3]Cartilha Global'!$A:$A,1,FALSE)</f>
        <v>101580</v>
      </c>
    </row>
    <row r="1573" spans="1:23" ht="23.25" hidden="1" thickBot="1" x14ac:dyDescent="0.25">
      <c r="A1573" s="522">
        <v>101581</v>
      </c>
      <c r="B1573" s="512" t="s">
        <v>3144</v>
      </c>
      <c r="C1573" s="513" t="s">
        <v>4911</v>
      </c>
      <c r="D1573" s="498" t="s">
        <v>170</v>
      </c>
      <c r="E1573" s="499">
        <v>47.41</v>
      </c>
      <c r="F1573" s="500">
        <f t="shared" si="408"/>
        <v>58.71</v>
      </c>
      <c r="G1573" s="527"/>
      <c r="H1573" s="518"/>
      <c r="I1573" s="517">
        <f t="shared" si="402"/>
        <v>0</v>
      </c>
      <c r="J1573" s="517">
        <f t="shared" si="403"/>
        <v>0</v>
      </c>
      <c r="K1573" s="504"/>
      <c r="L1573" s="518">
        <f t="shared" si="410"/>
        <v>0</v>
      </c>
      <c r="M1573" s="518">
        <f t="shared" si="410"/>
        <v>0</v>
      </c>
      <c r="N1573" s="519">
        <f t="shared" si="404"/>
        <v>0</v>
      </c>
      <c r="O1573" s="519">
        <f t="shared" si="405"/>
        <v>0</v>
      </c>
      <c r="P1573" s="506"/>
      <c r="Q1573" s="520"/>
      <c r="R1573" s="412" t="str">
        <f t="shared" si="406"/>
        <v/>
      </c>
      <c r="S1573" s="412" t="str">
        <f t="shared" si="409"/>
        <v/>
      </c>
      <c r="T1573" s="427"/>
      <c r="U1573" s="429"/>
      <c r="W1573" s="6">
        <f>VLOOKUP(A1573,'[3]Cartilha Global'!$A:$A,1,FALSE)</f>
        <v>101581</v>
      </c>
    </row>
    <row r="1574" spans="1:23" ht="23.25" hidden="1" thickBot="1" x14ac:dyDescent="0.25">
      <c r="A1574" s="522">
        <v>101582</v>
      </c>
      <c r="B1574" s="512" t="s">
        <v>3144</v>
      </c>
      <c r="C1574" s="513" t="s">
        <v>4912</v>
      </c>
      <c r="D1574" s="498" t="s">
        <v>170</v>
      </c>
      <c r="E1574" s="499">
        <v>78.78</v>
      </c>
      <c r="F1574" s="500">
        <f t="shared" si="408"/>
        <v>97.56</v>
      </c>
      <c r="G1574" s="527"/>
      <c r="H1574" s="518"/>
      <c r="I1574" s="517">
        <f t="shared" si="402"/>
        <v>0</v>
      </c>
      <c r="J1574" s="517">
        <f t="shared" si="403"/>
        <v>0</v>
      </c>
      <c r="K1574" s="504"/>
      <c r="L1574" s="518">
        <f t="shared" si="410"/>
        <v>0</v>
      </c>
      <c r="M1574" s="518">
        <f t="shared" si="410"/>
        <v>0</v>
      </c>
      <c r="N1574" s="519">
        <f t="shared" si="404"/>
        <v>0</v>
      </c>
      <c r="O1574" s="519">
        <f t="shared" si="405"/>
        <v>0</v>
      </c>
      <c r="P1574" s="506"/>
      <c r="Q1574" s="520"/>
      <c r="R1574" s="412" t="str">
        <f t="shared" si="406"/>
        <v/>
      </c>
      <c r="S1574" s="412" t="str">
        <f t="shared" si="409"/>
        <v/>
      </c>
      <c r="T1574" s="427"/>
      <c r="U1574" s="429"/>
      <c r="W1574" s="6">
        <f>VLOOKUP(A1574,'[3]Cartilha Global'!$A:$A,1,FALSE)</f>
        <v>101582</v>
      </c>
    </row>
    <row r="1575" spans="1:23" ht="23.25" hidden="1" thickBot="1" x14ac:dyDescent="0.25">
      <c r="A1575" s="522">
        <v>101583</v>
      </c>
      <c r="B1575" s="512" t="s">
        <v>3144</v>
      </c>
      <c r="C1575" s="513" t="s">
        <v>4913</v>
      </c>
      <c r="D1575" s="498" t="s">
        <v>170</v>
      </c>
      <c r="E1575" s="499">
        <v>96.27</v>
      </c>
      <c r="F1575" s="500">
        <f t="shared" si="408"/>
        <v>119.22</v>
      </c>
      <c r="G1575" s="527"/>
      <c r="H1575" s="518"/>
      <c r="I1575" s="517">
        <f t="shared" si="402"/>
        <v>0</v>
      </c>
      <c r="J1575" s="517">
        <f t="shared" si="403"/>
        <v>0</v>
      </c>
      <c r="K1575" s="504"/>
      <c r="L1575" s="518">
        <f t="shared" si="410"/>
        <v>0</v>
      </c>
      <c r="M1575" s="518">
        <f t="shared" si="410"/>
        <v>0</v>
      </c>
      <c r="N1575" s="519">
        <f t="shared" si="404"/>
        <v>0</v>
      </c>
      <c r="O1575" s="519">
        <f t="shared" si="405"/>
        <v>0</v>
      </c>
      <c r="P1575" s="506"/>
      <c r="Q1575" s="520"/>
      <c r="R1575" s="412" t="str">
        <f t="shared" si="406"/>
        <v/>
      </c>
      <c r="S1575" s="412" t="str">
        <f t="shared" si="409"/>
        <v/>
      </c>
      <c r="T1575" s="427"/>
      <c r="U1575" s="429"/>
      <c r="W1575" s="6">
        <f>VLOOKUP(A1575,'[3]Cartilha Global'!$A:$A,1,FALSE)</f>
        <v>101583</v>
      </c>
    </row>
    <row r="1576" spans="1:23" ht="23.25" hidden="1" thickBot="1" x14ac:dyDescent="0.25">
      <c r="A1576" s="522">
        <v>101584</v>
      </c>
      <c r="B1576" s="512" t="s">
        <v>3144</v>
      </c>
      <c r="C1576" s="513" t="s">
        <v>4914</v>
      </c>
      <c r="D1576" s="498" t="s">
        <v>170</v>
      </c>
      <c r="E1576" s="499">
        <v>65.28</v>
      </c>
      <c r="F1576" s="500">
        <f t="shared" si="408"/>
        <v>80.84</v>
      </c>
      <c r="G1576" s="527"/>
      <c r="H1576" s="518"/>
      <c r="I1576" s="517">
        <f t="shared" si="402"/>
        <v>0</v>
      </c>
      <c r="J1576" s="517">
        <f t="shared" si="403"/>
        <v>0</v>
      </c>
      <c r="K1576" s="504"/>
      <c r="L1576" s="518">
        <f t="shared" si="410"/>
        <v>0</v>
      </c>
      <c r="M1576" s="518">
        <f t="shared" si="410"/>
        <v>0</v>
      </c>
      <c r="N1576" s="519">
        <f t="shared" si="404"/>
        <v>0</v>
      </c>
      <c r="O1576" s="519">
        <f t="shared" si="405"/>
        <v>0</v>
      </c>
      <c r="P1576" s="506"/>
      <c r="Q1576" s="520"/>
      <c r="R1576" s="412" t="str">
        <f t="shared" si="406"/>
        <v/>
      </c>
      <c r="S1576" s="412" t="str">
        <f t="shared" si="409"/>
        <v/>
      </c>
      <c r="T1576" s="427"/>
      <c r="U1576" s="429"/>
      <c r="W1576" s="6">
        <f>VLOOKUP(A1576,'[3]Cartilha Global'!$A:$A,1,FALSE)</f>
        <v>101584</v>
      </c>
    </row>
    <row r="1577" spans="1:23" ht="23.25" hidden="1" thickBot="1" x14ac:dyDescent="0.25">
      <c r="A1577" s="522">
        <v>101585</v>
      </c>
      <c r="B1577" s="512" t="s">
        <v>3144</v>
      </c>
      <c r="C1577" s="513" t="s">
        <v>4915</v>
      </c>
      <c r="D1577" s="498" t="s">
        <v>170</v>
      </c>
      <c r="E1577" s="499">
        <v>82.78</v>
      </c>
      <c r="F1577" s="500">
        <f t="shared" si="408"/>
        <v>102.51</v>
      </c>
      <c r="G1577" s="527"/>
      <c r="H1577" s="518"/>
      <c r="I1577" s="517">
        <f t="shared" si="402"/>
        <v>0</v>
      </c>
      <c r="J1577" s="517">
        <f t="shared" si="403"/>
        <v>0</v>
      </c>
      <c r="K1577" s="504"/>
      <c r="L1577" s="518">
        <f t="shared" si="410"/>
        <v>0</v>
      </c>
      <c r="M1577" s="518">
        <f t="shared" si="410"/>
        <v>0</v>
      </c>
      <c r="N1577" s="519">
        <f t="shared" si="404"/>
        <v>0</v>
      </c>
      <c r="O1577" s="519">
        <f t="shared" si="405"/>
        <v>0</v>
      </c>
      <c r="P1577" s="506"/>
      <c r="Q1577" s="520"/>
      <c r="R1577" s="412" t="str">
        <f t="shared" si="406"/>
        <v/>
      </c>
      <c r="S1577" s="412" t="str">
        <f t="shared" si="409"/>
        <v/>
      </c>
      <c r="T1577" s="427"/>
      <c r="U1577" s="429"/>
      <c r="W1577" s="6">
        <f>VLOOKUP(A1577,'[3]Cartilha Global'!$A:$A,1,FALSE)</f>
        <v>101585</v>
      </c>
    </row>
    <row r="1578" spans="1:23" ht="23.25" hidden="1" thickBot="1" x14ac:dyDescent="0.25">
      <c r="A1578" s="522">
        <v>101586</v>
      </c>
      <c r="B1578" s="512" t="s">
        <v>3144</v>
      </c>
      <c r="C1578" s="513" t="s">
        <v>4916</v>
      </c>
      <c r="D1578" s="498" t="s">
        <v>170</v>
      </c>
      <c r="E1578" s="499">
        <v>57.44</v>
      </c>
      <c r="F1578" s="500">
        <f t="shared" si="408"/>
        <v>71.13</v>
      </c>
      <c r="G1578" s="527"/>
      <c r="H1578" s="518"/>
      <c r="I1578" s="517">
        <f t="shared" si="402"/>
        <v>0</v>
      </c>
      <c r="J1578" s="517">
        <f t="shared" si="403"/>
        <v>0</v>
      </c>
      <c r="K1578" s="504"/>
      <c r="L1578" s="518">
        <f t="shared" si="410"/>
        <v>0</v>
      </c>
      <c r="M1578" s="518">
        <f t="shared" si="410"/>
        <v>0</v>
      </c>
      <c r="N1578" s="519">
        <f t="shared" si="404"/>
        <v>0</v>
      </c>
      <c r="O1578" s="519">
        <f t="shared" si="405"/>
        <v>0</v>
      </c>
      <c r="P1578" s="506"/>
      <c r="Q1578" s="520"/>
      <c r="R1578" s="412" t="str">
        <f t="shared" si="406"/>
        <v/>
      </c>
      <c r="S1578" s="412" t="str">
        <f t="shared" si="409"/>
        <v/>
      </c>
      <c r="T1578" s="427"/>
      <c r="U1578" s="429"/>
      <c r="W1578" s="6">
        <f>VLOOKUP(A1578,'[3]Cartilha Global'!$A:$A,1,FALSE)</f>
        <v>101586</v>
      </c>
    </row>
    <row r="1579" spans="1:23" ht="23.25" hidden="1" thickBot="1" x14ac:dyDescent="0.25">
      <c r="A1579" s="522">
        <v>101587</v>
      </c>
      <c r="B1579" s="512" t="s">
        <v>3144</v>
      </c>
      <c r="C1579" s="513" t="s">
        <v>4917</v>
      </c>
      <c r="D1579" s="498" t="s">
        <v>170</v>
      </c>
      <c r="E1579" s="499">
        <v>75.12</v>
      </c>
      <c r="F1579" s="500">
        <f t="shared" si="408"/>
        <v>93.03</v>
      </c>
      <c r="G1579" s="527"/>
      <c r="H1579" s="518"/>
      <c r="I1579" s="517">
        <f t="shared" si="402"/>
        <v>0</v>
      </c>
      <c r="J1579" s="517">
        <f t="shared" si="403"/>
        <v>0</v>
      </c>
      <c r="K1579" s="504"/>
      <c r="L1579" s="518">
        <f t="shared" si="410"/>
        <v>0</v>
      </c>
      <c r="M1579" s="518">
        <f t="shared" si="410"/>
        <v>0</v>
      </c>
      <c r="N1579" s="519">
        <f t="shared" si="404"/>
        <v>0</v>
      </c>
      <c r="O1579" s="519">
        <f t="shared" si="405"/>
        <v>0</v>
      </c>
      <c r="P1579" s="506"/>
      <c r="Q1579" s="520"/>
      <c r="R1579" s="412" t="str">
        <f t="shared" si="406"/>
        <v/>
      </c>
      <c r="S1579" s="412" t="str">
        <f t="shared" si="409"/>
        <v/>
      </c>
      <c r="T1579" s="427"/>
      <c r="U1579" s="429"/>
      <c r="W1579" s="6">
        <f>VLOOKUP(A1579,'[3]Cartilha Global'!$A:$A,1,FALSE)</f>
        <v>101587</v>
      </c>
    </row>
    <row r="1580" spans="1:23" ht="23.25" hidden="1" thickBot="1" x14ac:dyDescent="0.25">
      <c r="A1580" s="522">
        <v>101588</v>
      </c>
      <c r="B1580" s="512" t="s">
        <v>3144</v>
      </c>
      <c r="C1580" s="513" t="s">
        <v>4918</v>
      </c>
      <c r="D1580" s="498" t="s">
        <v>170</v>
      </c>
      <c r="E1580" s="499">
        <v>95.62</v>
      </c>
      <c r="F1580" s="500">
        <f t="shared" si="408"/>
        <v>118.42</v>
      </c>
      <c r="G1580" s="527"/>
      <c r="H1580" s="518"/>
      <c r="I1580" s="517">
        <f t="shared" si="402"/>
        <v>0</v>
      </c>
      <c r="J1580" s="517">
        <f t="shared" si="403"/>
        <v>0</v>
      </c>
      <c r="K1580" s="504"/>
      <c r="L1580" s="518">
        <f t="shared" si="410"/>
        <v>0</v>
      </c>
      <c r="M1580" s="518">
        <f t="shared" si="410"/>
        <v>0</v>
      </c>
      <c r="N1580" s="519">
        <f t="shared" si="404"/>
        <v>0</v>
      </c>
      <c r="O1580" s="519">
        <f t="shared" si="405"/>
        <v>0</v>
      </c>
      <c r="P1580" s="506"/>
      <c r="Q1580" s="520"/>
      <c r="R1580" s="412" t="str">
        <f t="shared" si="406"/>
        <v/>
      </c>
      <c r="S1580" s="412" t="str">
        <f t="shared" si="409"/>
        <v/>
      </c>
      <c r="T1580" s="427"/>
      <c r="U1580" s="429"/>
      <c r="W1580" s="6">
        <f>VLOOKUP(A1580,'[3]Cartilha Global'!$A:$A,1,FALSE)</f>
        <v>101588</v>
      </c>
    </row>
    <row r="1581" spans="1:23" ht="23.25" hidden="1" thickBot="1" x14ac:dyDescent="0.25">
      <c r="A1581" s="522">
        <v>101589</v>
      </c>
      <c r="B1581" s="512" t="s">
        <v>3144</v>
      </c>
      <c r="C1581" s="513" t="s">
        <v>4919</v>
      </c>
      <c r="D1581" s="498" t="s">
        <v>170</v>
      </c>
      <c r="E1581" s="499">
        <v>138.75</v>
      </c>
      <c r="F1581" s="500">
        <f t="shared" si="408"/>
        <v>171.83</v>
      </c>
      <c r="G1581" s="527"/>
      <c r="H1581" s="518"/>
      <c r="I1581" s="517">
        <f t="shared" si="402"/>
        <v>0</v>
      </c>
      <c r="J1581" s="517">
        <f t="shared" si="403"/>
        <v>0</v>
      </c>
      <c r="K1581" s="504"/>
      <c r="L1581" s="518">
        <f t="shared" si="410"/>
        <v>0</v>
      </c>
      <c r="M1581" s="518">
        <f t="shared" si="410"/>
        <v>0</v>
      </c>
      <c r="N1581" s="519">
        <f t="shared" si="404"/>
        <v>0</v>
      </c>
      <c r="O1581" s="519">
        <f t="shared" si="405"/>
        <v>0</v>
      </c>
      <c r="P1581" s="506"/>
      <c r="Q1581" s="520"/>
      <c r="R1581" s="412" t="str">
        <f t="shared" si="406"/>
        <v/>
      </c>
      <c r="S1581" s="412" t="str">
        <f t="shared" si="409"/>
        <v/>
      </c>
      <c r="T1581" s="427"/>
      <c r="U1581" s="429"/>
      <c r="W1581" s="6">
        <f>VLOOKUP(A1581,'[3]Cartilha Global'!$A:$A,1,FALSE)</f>
        <v>101589</v>
      </c>
    </row>
    <row r="1582" spans="1:23" ht="23.25" hidden="1" thickBot="1" x14ac:dyDescent="0.25">
      <c r="A1582" s="522">
        <v>101590</v>
      </c>
      <c r="B1582" s="512" t="s">
        <v>3144</v>
      </c>
      <c r="C1582" s="513" t="s">
        <v>4920</v>
      </c>
      <c r="D1582" s="498" t="s">
        <v>170</v>
      </c>
      <c r="E1582" s="499">
        <v>72.709999999999994</v>
      </c>
      <c r="F1582" s="500">
        <f t="shared" si="408"/>
        <v>90.04</v>
      </c>
      <c r="G1582" s="527"/>
      <c r="H1582" s="518"/>
      <c r="I1582" s="517">
        <f>IF(ISBLANK(E1582),0,ROUND(F1582*G1582,2))</f>
        <v>0</v>
      </c>
      <c r="J1582" s="517">
        <f>IF(ISBLANK(G1582),0,ROUND(G1582*H1582,2))</f>
        <v>0</v>
      </c>
      <c r="K1582" s="504"/>
      <c r="L1582" s="518">
        <f t="shared" ref="L1582:M1597" si="411">G1582</f>
        <v>0</v>
      </c>
      <c r="M1582" s="518">
        <f t="shared" si="411"/>
        <v>0</v>
      </c>
      <c r="N1582" s="519">
        <f>IF(ISBLANK(E1582),0,ROUND(F1582*L1582,2))</f>
        <v>0</v>
      </c>
      <c r="O1582" s="519">
        <f>IF(ISBLANK(L1582),0,ROUND(L1582*M1582,2))</f>
        <v>0</v>
      </c>
      <c r="P1582" s="506"/>
      <c r="Q1582" s="520"/>
      <c r="R1582" s="412" t="str">
        <f>IF(Q1582="X","x",IF(Q1582="xx","x",IF(O1582&gt;0,"x","")))</f>
        <v/>
      </c>
      <c r="S1582" s="412" t="str">
        <f t="shared" si="409"/>
        <v/>
      </c>
      <c r="T1582" s="427"/>
      <c r="U1582" s="429"/>
      <c r="W1582" s="6">
        <f>VLOOKUP(A1582,'[3]Cartilha Global'!$A:$A,1,FALSE)</f>
        <v>101590</v>
      </c>
    </row>
    <row r="1583" spans="1:23" ht="23.25" hidden="1" thickBot="1" x14ac:dyDescent="0.25">
      <c r="A1583" s="522">
        <v>101591</v>
      </c>
      <c r="B1583" s="512" t="s">
        <v>3144</v>
      </c>
      <c r="C1583" s="513" t="s">
        <v>4921</v>
      </c>
      <c r="D1583" s="498" t="s">
        <v>170</v>
      </c>
      <c r="E1583" s="499">
        <v>115.84</v>
      </c>
      <c r="F1583" s="500">
        <f t="shared" si="408"/>
        <v>143.46</v>
      </c>
      <c r="G1583" s="527"/>
      <c r="H1583" s="518"/>
      <c r="I1583" s="517">
        <f>IF(ISBLANK(E1583),0,ROUND(F1583*G1583,2))</f>
        <v>0</v>
      </c>
      <c r="J1583" s="517">
        <f>IF(ISBLANK(G1583),0,ROUND(G1583*H1583,2))</f>
        <v>0</v>
      </c>
      <c r="K1583" s="504"/>
      <c r="L1583" s="518">
        <f t="shared" si="411"/>
        <v>0</v>
      </c>
      <c r="M1583" s="518">
        <f t="shared" si="411"/>
        <v>0</v>
      </c>
      <c r="N1583" s="519">
        <f>IF(ISBLANK(E1583),0,ROUND(F1583*L1583,2))</f>
        <v>0</v>
      </c>
      <c r="O1583" s="519">
        <f>IF(ISBLANK(L1583),0,ROUND(L1583*M1583,2))</f>
        <v>0</v>
      </c>
      <c r="P1583" s="506"/>
      <c r="Q1583" s="520"/>
      <c r="R1583" s="412" t="str">
        <f>IF(Q1583="X","x",IF(Q1583="xx","x",IF(O1583&gt;0,"x","")))</f>
        <v/>
      </c>
      <c r="S1583" s="412" t="str">
        <f t="shared" si="409"/>
        <v/>
      </c>
      <c r="T1583" s="427"/>
      <c r="U1583" s="429"/>
      <c r="W1583" s="6">
        <f>VLOOKUP(A1583,'[3]Cartilha Global'!$A:$A,1,FALSE)</f>
        <v>101591</v>
      </c>
    </row>
    <row r="1584" spans="1:23" ht="23.25" hidden="1" thickBot="1" x14ac:dyDescent="0.25">
      <c r="A1584" s="522">
        <v>101592</v>
      </c>
      <c r="B1584" s="512" t="s">
        <v>3144</v>
      </c>
      <c r="C1584" s="513" t="s">
        <v>4922</v>
      </c>
      <c r="D1584" s="498" t="s">
        <v>170</v>
      </c>
      <c r="E1584" s="499">
        <v>51.88</v>
      </c>
      <c r="F1584" s="500">
        <f t="shared" si="408"/>
        <v>64.25</v>
      </c>
      <c r="G1584" s="527"/>
      <c r="H1584" s="518"/>
      <c r="I1584" s="517">
        <f>IF(ISBLANK(E1584),0,ROUND(F1584*G1584,2))</f>
        <v>0</v>
      </c>
      <c r="J1584" s="517">
        <f>IF(ISBLANK(G1584),0,ROUND(G1584*H1584,2))</f>
        <v>0</v>
      </c>
      <c r="K1584" s="504"/>
      <c r="L1584" s="518">
        <f t="shared" si="411"/>
        <v>0</v>
      </c>
      <c r="M1584" s="518">
        <f t="shared" si="411"/>
        <v>0</v>
      </c>
      <c r="N1584" s="519">
        <f>IF(ISBLANK(E1584),0,ROUND(F1584*L1584,2))</f>
        <v>0</v>
      </c>
      <c r="O1584" s="519">
        <f>IF(ISBLANK(L1584),0,ROUND(L1584*M1584,2))</f>
        <v>0</v>
      </c>
      <c r="P1584" s="506"/>
      <c r="Q1584" s="520"/>
      <c r="R1584" s="412" t="str">
        <f>IF(Q1584="X","x",IF(Q1584="xx","x",IF(O1584&gt;0,"x","")))</f>
        <v/>
      </c>
      <c r="S1584" s="412" t="str">
        <f t="shared" si="409"/>
        <v/>
      </c>
      <c r="T1584" s="427"/>
      <c r="U1584" s="429"/>
      <c r="W1584" s="6">
        <f>VLOOKUP(A1584,'[3]Cartilha Global'!$A:$A,1,FALSE)</f>
        <v>101592</v>
      </c>
    </row>
    <row r="1585" spans="1:23" ht="23.25" hidden="1" thickBot="1" x14ac:dyDescent="0.25">
      <c r="A1585" s="522">
        <v>101593</v>
      </c>
      <c r="B1585" s="512" t="s">
        <v>3144</v>
      </c>
      <c r="C1585" s="513" t="s">
        <v>4923</v>
      </c>
      <c r="D1585" s="498" t="s">
        <v>170</v>
      </c>
      <c r="E1585" s="499">
        <v>95.16</v>
      </c>
      <c r="F1585" s="500">
        <f t="shared" si="408"/>
        <v>117.85</v>
      </c>
      <c r="G1585" s="527"/>
      <c r="H1585" s="518"/>
      <c r="I1585" s="517">
        <f>IF(ISBLANK(E1585),0,ROUND(F1585*G1585,2))</f>
        <v>0</v>
      </c>
      <c r="J1585" s="517">
        <f>IF(ISBLANK(G1585),0,ROUND(G1585*H1585,2))</f>
        <v>0</v>
      </c>
      <c r="K1585" s="504"/>
      <c r="L1585" s="518">
        <f t="shared" si="411"/>
        <v>0</v>
      </c>
      <c r="M1585" s="518">
        <f t="shared" si="411"/>
        <v>0</v>
      </c>
      <c r="N1585" s="519">
        <f>IF(ISBLANK(E1585),0,ROUND(F1585*L1585,2))</f>
        <v>0</v>
      </c>
      <c r="O1585" s="519">
        <f>IF(ISBLANK(L1585),0,ROUND(L1585*M1585,2))</f>
        <v>0</v>
      </c>
      <c r="P1585" s="506"/>
      <c r="Q1585" s="520"/>
      <c r="R1585" s="412" t="str">
        <f>IF(Q1585="X","x",IF(Q1585="xx","x",IF(O1585&gt;0,"x","")))</f>
        <v/>
      </c>
      <c r="S1585" s="412" t="str">
        <f t="shared" si="409"/>
        <v/>
      </c>
      <c r="T1585" s="427"/>
      <c r="U1585" s="429"/>
      <c r="W1585" s="6">
        <f>VLOOKUP(A1585,'[3]Cartilha Global'!$A:$A,1,FALSE)</f>
        <v>101593</v>
      </c>
    </row>
    <row r="1586" spans="1:23" ht="23.25" hidden="1" thickBot="1" x14ac:dyDescent="0.25">
      <c r="A1586" s="522">
        <v>101600</v>
      </c>
      <c r="B1586" s="512" t="s">
        <v>3144</v>
      </c>
      <c r="C1586" s="513" t="s">
        <v>4924</v>
      </c>
      <c r="D1586" s="498" t="s">
        <v>170</v>
      </c>
      <c r="E1586" s="499">
        <v>17.66</v>
      </c>
      <c r="F1586" s="500">
        <f t="shared" si="408"/>
        <v>21.87</v>
      </c>
      <c r="G1586" s="527"/>
      <c r="H1586" s="518"/>
      <c r="I1586" s="517">
        <f t="shared" ref="I1586:I1649" si="412">IF(ISBLANK(E1586),0,ROUND(F1586*G1586,2))</f>
        <v>0</v>
      </c>
      <c r="J1586" s="517">
        <f t="shared" ref="J1586:J1649" si="413">IF(ISBLANK(G1586),0,ROUND(G1586*H1586,2))</f>
        <v>0</v>
      </c>
      <c r="K1586" s="504"/>
      <c r="L1586" s="518">
        <f t="shared" si="411"/>
        <v>0</v>
      </c>
      <c r="M1586" s="518">
        <f t="shared" si="411"/>
        <v>0</v>
      </c>
      <c r="N1586" s="519">
        <f t="shared" ref="N1586:N1649" si="414">IF(ISBLANK(E1586),0,ROUND(F1586*L1586,2))</f>
        <v>0</v>
      </c>
      <c r="O1586" s="519">
        <f t="shared" ref="O1586:O1649" si="415">IF(ISBLANK(L1586),0,ROUND(L1586*M1586,2))</f>
        <v>0</v>
      </c>
      <c r="P1586" s="506"/>
      <c r="Q1586" s="520"/>
      <c r="R1586" s="412" t="str">
        <f t="shared" ref="R1586:R1649" si="416">IF(Q1586="X","x",IF(Q1586="xx","x",IF(O1586&gt;0,"x","")))</f>
        <v/>
      </c>
      <c r="S1586" s="412" t="str">
        <f t="shared" si="409"/>
        <v/>
      </c>
      <c r="T1586" s="427"/>
      <c r="U1586" s="429"/>
      <c r="W1586" s="6">
        <f>VLOOKUP(A1586,'[3]Cartilha Global'!$A:$A,1,FALSE)</f>
        <v>101600</v>
      </c>
    </row>
    <row r="1587" spans="1:23" ht="23.25" hidden="1" thickBot="1" x14ac:dyDescent="0.25">
      <c r="A1587" s="522">
        <v>101601</v>
      </c>
      <c r="B1587" s="512" t="s">
        <v>3144</v>
      </c>
      <c r="C1587" s="513" t="s">
        <v>4925</v>
      </c>
      <c r="D1587" s="498" t="s">
        <v>170</v>
      </c>
      <c r="E1587" s="499">
        <v>26.13</v>
      </c>
      <c r="F1587" s="500">
        <f t="shared" si="408"/>
        <v>32.36</v>
      </c>
      <c r="G1587" s="527"/>
      <c r="H1587" s="518"/>
      <c r="I1587" s="517">
        <f t="shared" si="412"/>
        <v>0</v>
      </c>
      <c r="J1587" s="517">
        <f t="shared" si="413"/>
        <v>0</v>
      </c>
      <c r="K1587" s="504"/>
      <c r="L1587" s="518">
        <f t="shared" si="411"/>
        <v>0</v>
      </c>
      <c r="M1587" s="518">
        <f t="shared" si="411"/>
        <v>0</v>
      </c>
      <c r="N1587" s="519">
        <f t="shared" si="414"/>
        <v>0</v>
      </c>
      <c r="O1587" s="519">
        <f t="shared" si="415"/>
        <v>0</v>
      </c>
      <c r="P1587" s="506"/>
      <c r="Q1587" s="520"/>
      <c r="R1587" s="412" t="str">
        <f t="shared" si="416"/>
        <v/>
      </c>
      <c r="S1587" s="412" t="str">
        <f t="shared" si="409"/>
        <v/>
      </c>
      <c r="T1587" s="427"/>
      <c r="U1587" s="429"/>
      <c r="W1587" s="6">
        <f>VLOOKUP(A1587,'[3]Cartilha Global'!$A:$A,1,FALSE)</f>
        <v>101601</v>
      </c>
    </row>
    <row r="1588" spans="1:23" ht="23.25" hidden="1" thickBot="1" x14ac:dyDescent="0.25">
      <c r="A1588" s="522">
        <v>101602</v>
      </c>
      <c r="B1588" s="512" t="s">
        <v>3144</v>
      </c>
      <c r="C1588" s="513" t="s">
        <v>4926</v>
      </c>
      <c r="D1588" s="498" t="s">
        <v>170</v>
      </c>
      <c r="E1588" s="499">
        <v>13.09</v>
      </c>
      <c r="F1588" s="500">
        <f t="shared" si="408"/>
        <v>16.21</v>
      </c>
      <c r="G1588" s="527"/>
      <c r="H1588" s="518"/>
      <c r="I1588" s="517">
        <f t="shared" si="412"/>
        <v>0</v>
      </c>
      <c r="J1588" s="517">
        <f t="shared" si="413"/>
        <v>0</v>
      </c>
      <c r="K1588" s="504"/>
      <c r="L1588" s="518">
        <f t="shared" si="411"/>
        <v>0</v>
      </c>
      <c r="M1588" s="518">
        <f t="shared" si="411"/>
        <v>0</v>
      </c>
      <c r="N1588" s="519">
        <f t="shared" si="414"/>
        <v>0</v>
      </c>
      <c r="O1588" s="519">
        <f t="shared" si="415"/>
        <v>0</v>
      </c>
      <c r="P1588" s="506"/>
      <c r="Q1588" s="520"/>
      <c r="R1588" s="412" t="str">
        <f t="shared" si="416"/>
        <v/>
      </c>
      <c r="S1588" s="412" t="str">
        <f t="shared" si="409"/>
        <v/>
      </c>
      <c r="T1588" s="427"/>
      <c r="U1588" s="429"/>
      <c r="W1588" s="6">
        <f>VLOOKUP(A1588,'[3]Cartilha Global'!$A:$A,1,FALSE)</f>
        <v>101602</v>
      </c>
    </row>
    <row r="1589" spans="1:23" ht="23.25" hidden="1" thickBot="1" x14ac:dyDescent="0.25">
      <c r="A1589" s="522">
        <v>101603</v>
      </c>
      <c r="B1589" s="512" t="s">
        <v>3144</v>
      </c>
      <c r="C1589" s="513" t="s">
        <v>4927</v>
      </c>
      <c r="D1589" s="498" t="s">
        <v>170</v>
      </c>
      <c r="E1589" s="499">
        <v>21.57</v>
      </c>
      <c r="F1589" s="500">
        <f t="shared" si="408"/>
        <v>26.71</v>
      </c>
      <c r="G1589" s="527"/>
      <c r="H1589" s="518"/>
      <c r="I1589" s="517">
        <f t="shared" si="412"/>
        <v>0</v>
      </c>
      <c r="J1589" s="517">
        <f t="shared" si="413"/>
        <v>0</v>
      </c>
      <c r="K1589" s="504"/>
      <c r="L1589" s="518">
        <f t="shared" si="411"/>
        <v>0</v>
      </c>
      <c r="M1589" s="518">
        <f t="shared" si="411"/>
        <v>0</v>
      </c>
      <c r="N1589" s="519">
        <f t="shared" si="414"/>
        <v>0</v>
      </c>
      <c r="O1589" s="519">
        <f t="shared" si="415"/>
        <v>0</v>
      </c>
      <c r="P1589" s="506"/>
      <c r="Q1589" s="520"/>
      <c r="R1589" s="412" t="str">
        <f t="shared" si="416"/>
        <v/>
      </c>
      <c r="S1589" s="412" t="str">
        <f t="shared" si="409"/>
        <v/>
      </c>
      <c r="T1589" s="427"/>
      <c r="U1589" s="429"/>
      <c r="W1589" s="6">
        <f>VLOOKUP(A1589,'[3]Cartilha Global'!$A:$A,1,FALSE)</f>
        <v>101603</v>
      </c>
    </row>
    <row r="1590" spans="1:23" ht="23.25" hidden="1" thickBot="1" x14ac:dyDescent="0.25">
      <c r="A1590" s="522">
        <v>101604</v>
      </c>
      <c r="B1590" s="512" t="s">
        <v>3144</v>
      </c>
      <c r="C1590" s="513" t="s">
        <v>4928</v>
      </c>
      <c r="D1590" s="498" t="s">
        <v>170</v>
      </c>
      <c r="E1590" s="499">
        <v>8.57</v>
      </c>
      <c r="F1590" s="500">
        <f t="shared" si="408"/>
        <v>10.61</v>
      </c>
      <c r="G1590" s="527"/>
      <c r="H1590" s="518"/>
      <c r="I1590" s="517">
        <f t="shared" si="412"/>
        <v>0</v>
      </c>
      <c r="J1590" s="517">
        <f t="shared" si="413"/>
        <v>0</v>
      </c>
      <c r="K1590" s="504"/>
      <c r="L1590" s="518">
        <f t="shared" si="411"/>
        <v>0</v>
      </c>
      <c r="M1590" s="518">
        <f t="shared" si="411"/>
        <v>0</v>
      </c>
      <c r="N1590" s="519">
        <f t="shared" si="414"/>
        <v>0</v>
      </c>
      <c r="O1590" s="519">
        <f t="shared" si="415"/>
        <v>0</v>
      </c>
      <c r="P1590" s="506"/>
      <c r="Q1590" s="520"/>
      <c r="R1590" s="412" t="str">
        <f t="shared" si="416"/>
        <v/>
      </c>
      <c r="S1590" s="412" t="str">
        <f t="shared" si="409"/>
        <v/>
      </c>
      <c r="T1590" s="427"/>
      <c r="U1590" s="429"/>
      <c r="W1590" s="6">
        <f>VLOOKUP(A1590,'[3]Cartilha Global'!$A:$A,1,FALSE)</f>
        <v>101604</v>
      </c>
    </row>
    <row r="1591" spans="1:23" ht="23.25" hidden="1" thickBot="1" x14ac:dyDescent="0.25">
      <c r="A1591" s="522">
        <v>101605</v>
      </c>
      <c r="B1591" s="512" t="s">
        <v>3144</v>
      </c>
      <c r="C1591" s="513" t="s">
        <v>4929</v>
      </c>
      <c r="D1591" s="498" t="s">
        <v>170</v>
      </c>
      <c r="E1591" s="499">
        <v>17.05</v>
      </c>
      <c r="F1591" s="500">
        <f t="shared" si="408"/>
        <v>21.11</v>
      </c>
      <c r="G1591" s="527"/>
      <c r="H1591" s="518"/>
      <c r="I1591" s="517">
        <f t="shared" si="412"/>
        <v>0</v>
      </c>
      <c r="J1591" s="517">
        <f t="shared" si="413"/>
        <v>0</v>
      </c>
      <c r="K1591" s="504"/>
      <c r="L1591" s="518">
        <f t="shared" si="411"/>
        <v>0</v>
      </c>
      <c r="M1591" s="518">
        <f t="shared" si="411"/>
        <v>0</v>
      </c>
      <c r="N1591" s="519">
        <f t="shared" si="414"/>
        <v>0</v>
      </c>
      <c r="O1591" s="519">
        <f t="shared" si="415"/>
        <v>0</v>
      </c>
      <c r="P1591" s="506"/>
      <c r="Q1591" s="520"/>
      <c r="R1591" s="412" t="str">
        <f t="shared" si="416"/>
        <v/>
      </c>
      <c r="S1591" s="412" t="str">
        <f t="shared" si="409"/>
        <v/>
      </c>
      <c r="T1591" s="427"/>
      <c r="U1591" s="429"/>
      <c r="W1591" s="6">
        <f>VLOOKUP(A1591,'[3]Cartilha Global'!$A:$A,1,FALSE)</f>
        <v>101605</v>
      </c>
    </row>
    <row r="1592" spans="1:23" ht="23.25" hidden="1" thickBot="1" x14ac:dyDescent="0.25">
      <c r="A1592" s="522">
        <v>101590</v>
      </c>
      <c r="B1592" s="512" t="s">
        <v>3144</v>
      </c>
      <c r="C1592" s="513" t="s">
        <v>4920</v>
      </c>
      <c r="D1592" s="498" t="s">
        <v>170</v>
      </c>
      <c r="E1592" s="499">
        <v>72.709999999999994</v>
      </c>
      <c r="F1592" s="500">
        <f t="shared" si="408"/>
        <v>90.04</v>
      </c>
      <c r="G1592" s="527"/>
      <c r="H1592" s="518"/>
      <c r="I1592" s="517">
        <f t="shared" si="412"/>
        <v>0</v>
      </c>
      <c r="J1592" s="517">
        <f t="shared" si="413"/>
        <v>0</v>
      </c>
      <c r="K1592" s="504"/>
      <c r="L1592" s="518">
        <f t="shared" si="411"/>
        <v>0</v>
      </c>
      <c r="M1592" s="518">
        <f t="shared" si="411"/>
        <v>0</v>
      </c>
      <c r="N1592" s="519">
        <f t="shared" si="414"/>
        <v>0</v>
      </c>
      <c r="O1592" s="519">
        <f t="shared" si="415"/>
        <v>0</v>
      </c>
      <c r="P1592" s="506"/>
      <c r="Q1592" s="520"/>
      <c r="R1592" s="412" t="str">
        <f t="shared" si="416"/>
        <v/>
      </c>
      <c r="S1592" s="412" t="str">
        <f t="shared" si="409"/>
        <v/>
      </c>
      <c r="T1592" s="427"/>
      <c r="U1592" s="429"/>
      <c r="W1592" s="6">
        <f>VLOOKUP(A1592,'[3]Cartilha Global'!$A:$A,1,FALSE)</f>
        <v>101590</v>
      </c>
    </row>
    <row r="1593" spans="1:23" ht="23.25" hidden="1" thickBot="1" x14ac:dyDescent="0.25">
      <c r="A1593" s="522">
        <v>101591</v>
      </c>
      <c r="B1593" s="512" t="s">
        <v>3144</v>
      </c>
      <c r="C1593" s="513" t="s">
        <v>4921</v>
      </c>
      <c r="D1593" s="498" t="s">
        <v>170</v>
      </c>
      <c r="E1593" s="499">
        <v>115.84</v>
      </c>
      <c r="F1593" s="500">
        <f t="shared" si="408"/>
        <v>143.46</v>
      </c>
      <c r="G1593" s="527"/>
      <c r="H1593" s="518"/>
      <c r="I1593" s="517">
        <f t="shared" si="412"/>
        <v>0</v>
      </c>
      <c r="J1593" s="517">
        <f t="shared" si="413"/>
        <v>0</v>
      </c>
      <c r="K1593" s="504"/>
      <c r="L1593" s="518">
        <f t="shared" si="411"/>
        <v>0</v>
      </c>
      <c r="M1593" s="518">
        <f t="shared" si="411"/>
        <v>0</v>
      </c>
      <c r="N1593" s="519">
        <f t="shared" si="414"/>
        <v>0</v>
      </c>
      <c r="O1593" s="519">
        <f t="shared" si="415"/>
        <v>0</v>
      </c>
      <c r="P1593" s="506"/>
      <c r="Q1593" s="520"/>
      <c r="R1593" s="412" t="str">
        <f t="shared" si="416"/>
        <v/>
      </c>
      <c r="S1593" s="412" t="str">
        <f t="shared" si="409"/>
        <v/>
      </c>
      <c r="T1593" s="427"/>
      <c r="U1593" s="429"/>
      <c r="W1593" s="6">
        <f>VLOOKUP(A1593,'[3]Cartilha Global'!$A:$A,1,FALSE)</f>
        <v>101591</v>
      </c>
    </row>
    <row r="1594" spans="1:23" ht="23.25" hidden="1" thickBot="1" x14ac:dyDescent="0.25">
      <c r="A1594" s="522">
        <v>101592</v>
      </c>
      <c r="B1594" s="512" t="s">
        <v>3144</v>
      </c>
      <c r="C1594" s="513" t="s">
        <v>4922</v>
      </c>
      <c r="D1594" s="498" t="s">
        <v>170</v>
      </c>
      <c r="E1594" s="499">
        <v>51.88</v>
      </c>
      <c r="F1594" s="500">
        <f t="shared" si="408"/>
        <v>64.25</v>
      </c>
      <c r="G1594" s="527"/>
      <c r="H1594" s="518"/>
      <c r="I1594" s="517">
        <f t="shared" si="412"/>
        <v>0</v>
      </c>
      <c r="J1594" s="517">
        <f t="shared" si="413"/>
        <v>0</v>
      </c>
      <c r="K1594" s="504"/>
      <c r="L1594" s="518">
        <f t="shared" si="411"/>
        <v>0</v>
      </c>
      <c r="M1594" s="518">
        <f t="shared" si="411"/>
        <v>0</v>
      </c>
      <c r="N1594" s="519">
        <f t="shared" si="414"/>
        <v>0</v>
      </c>
      <c r="O1594" s="519">
        <f t="shared" si="415"/>
        <v>0</v>
      </c>
      <c r="P1594" s="506"/>
      <c r="Q1594" s="520"/>
      <c r="R1594" s="412" t="str">
        <f t="shared" si="416"/>
        <v/>
      </c>
      <c r="S1594" s="412" t="str">
        <f t="shared" si="409"/>
        <v/>
      </c>
      <c r="T1594" s="427"/>
      <c r="U1594" s="429"/>
      <c r="W1594" s="6">
        <f>VLOOKUP(A1594,'[3]Cartilha Global'!$A:$A,1,FALSE)</f>
        <v>101592</v>
      </c>
    </row>
    <row r="1595" spans="1:23" ht="23.25" hidden="1" thickBot="1" x14ac:dyDescent="0.25">
      <c r="A1595" s="522">
        <v>101593</v>
      </c>
      <c r="B1595" s="512" t="s">
        <v>3144</v>
      </c>
      <c r="C1595" s="513" t="s">
        <v>4923</v>
      </c>
      <c r="D1595" s="498" t="s">
        <v>170</v>
      </c>
      <c r="E1595" s="499">
        <v>95.16</v>
      </c>
      <c r="F1595" s="500">
        <f t="shared" si="408"/>
        <v>117.85</v>
      </c>
      <c r="G1595" s="527"/>
      <c r="H1595" s="518"/>
      <c r="I1595" s="517">
        <f t="shared" si="412"/>
        <v>0</v>
      </c>
      <c r="J1595" s="517">
        <f t="shared" si="413"/>
        <v>0</v>
      </c>
      <c r="K1595" s="504"/>
      <c r="L1595" s="518">
        <f t="shared" si="411"/>
        <v>0</v>
      </c>
      <c r="M1595" s="518">
        <f t="shared" si="411"/>
        <v>0</v>
      </c>
      <c r="N1595" s="519">
        <f t="shared" si="414"/>
        <v>0</v>
      </c>
      <c r="O1595" s="519">
        <f t="shared" si="415"/>
        <v>0</v>
      </c>
      <c r="P1595" s="506"/>
      <c r="Q1595" s="520"/>
      <c r="R1595" s="412" t="str">
        <f t="shared" si="416"/>
        <v/>
      </c>
      <c r="S1595" s="412" t="str">
        <f t="shared" si="409"/>
        <v/>
      </c>
      <c r="T1595" s="427"/>
      <c r="U1595" s="429"/>
      <c r="W1595" s="6">
        <f>VLOOKUP(A1595,'[3]Cartilha Global'!$A:$A,1,FALSE)</f>
        <v>101593</v>
      </c>
    </row>
    <row r="1596" spans="1:23" ht="23.25" hidden="1" thickBot="1" x14ac:dyDescent="0.25">
      <c r="A1596" s="522">
        <v>101600</v>
      </c>
      <c r="B1596" s="512" t="s">
        <v>3144</v>
      </c>
      <c r="C1596" s="513" t="s">
        <v>4924</v>
      </c>
      <c r="D1596" s="498" t="s">
        <v>170</v>
      </c>
      <c r="E1596" s="499">
        <v>17.66</v>
      </c>
      <c r="F1596" s="500">
        <f t="shared" si="408"/>
        <v>21.87</v>
      </c>
      <c r="G1596" s="527"/>
      <c r="H1596" s="518"/>
      <c r="I1596" s="517">
        <f t="shared" si="412"/>
        <v>0</v>
      </c>
      <c r="J1596" s="517">
        <f t="shared" si="413"/>
        <v>0</v>
      </c>
      <c r="K1596" s="504"/>
      <c r="L1596" s="518">
        <f t="shared" si="411"/>
        <v>0</v>
      </c>
      <c r="M1596" s="518">
        <f t="shared" si="411"/>
        <v>0</v>
      </c>
      <c r="N1596" s="519">
        <f t="shared" si="414"/>
        <v>0</v>
      </c>
      <c r="O1596" s="519">
        <f t="shared" si="415"/>
        <v>0</v>
      </c>
      <c r="P1596" s="506"/>
      <c r="Q1596" s="520"/>
      <c r="R1596" s="412" t="str">
        <f t="shared" si="416"/>
        <v/>
      </c>
      <c r="S1596" s="412" t="str">
        <f t="shared" si="409"/>
        <v/>
      </c>
      <c r="T1596" s="427"/>
      <c r="U1596" s="429"/>
      <c r="W1596" s="6">
        <f>VLOOKUP(A1596,'[3]Cartilha Global'!$A:$A,1,FALSE)</f>
        <v>101600</v>
      </c>
    </row>
    <row r="1597" spans="1:23" ht="23.25" hidden="1" thickBot="1" x14ac:dyDescent="0.25">
      <c r="A1597" s="522">
        <v>101601</v>
      </c>
      <c r="B1597" s="512" t="s">
        <v>3144</v>
      </c>
      <c r="C1597" s="513" t="s">
        <v>4925</v>
      </c>
      <c r="D1597" s="498" t="s">
        <v>170</v>
      </c>
      <c r="E1597" s="499">
        <v>26.13</v>
      </c>
      <c r="F1597" s="500">
        <f t="shared" si="408"/>
        <v>32.36</v>
      </c>
      <c r="G1597" s="527"/>
      <c r="H1597" s="518"/>
      <c r="I1597" s="517">
        <f t="shared" si="412"/>
        <v>0</v>
      </c>
      <c r="J1597" s="517">
        <f t="shared" si="413"/>
        <v>0</v>
      </c>
      <c r="K1597" s="504"/>
      <c r="L1597" s="518">
        <f t="shared" si="411"/>
        <v>0</v>
      </c>
      <c r="M1597" s="518">
        <f t="shared" si="411"/>
        <v>0</v>
      </c>
      <c r="N1597" s="519">
        <f t="shared" si="414"/>
        <v>0</v>
      </c>
      <c r="O1597" s="519">
        <f t="shared" si="415"/>
        <v>0</v>
      </c>
      <c r="P1597" s="506"/>
      <c r="Q1597" s="520"/>
      <c r="R1597" s="412" t="str">
        <f t="shared" si="416"/>
        <v/>
      </c>
      <c r="S1597" s="412" t="str">
        <f t="shared" si="409"/>
        <v/>
      </c>
      <c r="T1597" s="427"/>
      <c r="U1597" s="429"/>
      <c r="W1597" s="6">
        <f>VLOOKUP(A1597,'[3]Cartilha Global'!$A:$A,1,FALSE)</f>
        <v>101601</v>
      </c>
    </row>
    <row r="1598" spans="1:23" ht="23.25" hidden="1" thickBot="1" x14ac:dyDescent="0.25">
      <c r="A1598" s="522">
        <v>101602</v>
      </c>
      <c r="B1598" s="512" t="s">
        <v>3144</v>
      </c>
      <c r="C1598" s="513" t="s">
        <v>4926</v>
      </c>
      <c r="D1598" s="498" t="s">
        <v>170</v>
      </c>
      <c r="E1598" s="499">
        <v>13.09</v>
      </c>
      <c r="F1598" s="500">
        <f t="shared" si="408"/>
        <v>16.21</v>
      </c>
      <c r="G1598" s="527"/>
      <c r="H1598" s="518"/>
      <c r="I1598" s="517">
        <f t="shared" si="412"/>
        <v>0</v>
      </c>
      <c r="J1598" s="517">
        <f t="shared" si="413"/>
        <v>0</v>
      </c>
      <c r="K1598" s="504"/>
      <c r="L1598" s="518">
        <f t="shared" ref="L1598:M1629" si="417">G1598</f>
        <v>0</v>
      </c>
      <c r="M1598" s="518">
        <f t="shared" si="417"/>
        <v>0</v>
      </c>
      <c r="N1598" s="519">
        <f t="shared" si="414"/>
        <v>0</v>
      </c>
      <c r="O1598" s="519">
        <f t="shared" si="415"/>
        <v>0</v>
      </c>
      <c r="P1598" s="506"/>
      <c r="Q1598" s="520"/>
      <c r="R1598" s="412" t="str">
        <f t="shared" si="416"/>
        <v/>
      </c>
      <c r="S1598" s="412" t="str">
        <f t="shared" si="409"/>
        <v/>
      </c>
      <c r="T1598" s="427"/>
      <c r="U1598" s="429"/>
      <c r="W1598" s="6">
        <f>VLOOKUP(A1598,'[3]Cartilha Global'!$A:$A,1,FALSE)</f>
        <v>101602</v>
      </c>
    </row>
    <row r="1599" spans="1:23" ht="23.25" hidden="1" thickBot="1" x14ac:dyDescent="0.25">
      <c r="A1599" s="522">
        <v>101603</v>
      </c>
      <c r="B1599" s="512" t="s">
        <v>3144</v>
      </c>
      <c r="C1599" s="513" t="s">
        <v>4927</v>
      </c>
      <c r="D1599" s="498" t="s">
        <v>170</v>
      </c>
      <c r="E1599" s="499">
        <v>21.57</v>
      </c>
      <c r="F1599" s="500">
        <f t="shared" si="408"/>
        <v>26.71</v>
      </c>
      <c r="G1599" s="527"/>
      <c r="H1599" s="518"/>
      <c r="I1599" s="517">
        <f t="shared" si="412"/>
        <v>0</v>
      </c>
      <c r="J1599" s="517">
        <f t="shared" si="413"/>
        <v>0</v>
      </c>
      <c r="K1599" s="504"/>
      <c r="L1599" s="518">
        <f t="shared" si="417"/>
        <v>0</v>
      </c>
      <c r="M1599" s="518">
        <f t="shared" si="417"/>
        <v>0</v>
      </c>
      <c r="N1599" s="519">
        <f t="shared" si="414"/>
        <v>0</v>
      </c>
      <c r="O1599" s="519">
        <f t="shared" si="415"/>
        <v>0</v>
      </c>
      <c r="P1599" s="506"/>
      <c r="Q1599" s="520"/>
      <c r="R1599" s="412" t="str">
        <f t="shared" si="416"/>
        <v/>
      </c>
      <c r="S1599" s="412" t="str">
        <f t="shared" si="409"/>
        <v/>
      </c>
      <c r="T1599" s="427"/>
      <c r="U1599" s="429"/>
      <c r="W1599" s="6">
        <f>VLOOKUP(A1599,'[3]Cartilha Global'!$A:$A,1,FALSE)</f>
        <v>101603</v>
      </c>
    </row>
    <row r="1600" spans="1:23" ht="23.25" hidden="1" thickBot="1" x14ac:dyDescent="0.25">
      <c r="A1600" s="522">
        <v>101604</v>
      </c>
      <c r="B1600" s="512" t="s">
        <v>3144</v>
      </c>
      <c r="C1600" s="513" t="s">
        <v>4928</v>
      </c>
      <c r="D1600" s="498" t="s">
        <v>170</v>
      </c>
      <c r="E1600" s="499">
        <v>8.57</v>
      </c>
      <c r="F1600" s="500">
        <f t="shared" si="408"/>
        <v>10.61</v>
      </c>
      <c r="G1600" s="527"/>
      <c r="H1600" s="518"/>
      <c r="I1600" s="517">
        <f t="shared" si="412"/>
        <v>0</v>
      </c>
      <c r="J1600" s="517">
        <f t="shared" si="413"/>
        <v>0</v>
      </c>
      <c r="K1600" s="504"/>
      <c r="L1600" s="518">
        <f t="shared" si="417"/>
        <v>0</v>
      </c>
      <c r="M1600" s="518">
        <f t="shared" si="417"/>
        <v>0</v>
      </c>
      <c r="N1600" s="519">
        <f t="shared" si="414"/>
        <v>0</v>
      </c>
      <c r="O1600" s="519">
        <f t="shared" si="415"/>
        <v>0</v>
      </c>
      <c r="P1600" s="506"/>
      <c r="Q1600" s="520"/>
      <c r="R1600" s="412" t="str">
        <f t="shared" si="416"/>
        <v/>
      </c>
      <c r="S1600" s="412" t="str">
        <f t="shared" si="409"/>
        <v/>
      </c>
      <c r="T1600" s="427"/>
      <c r="U1600" s="429"/>
      <c r="W1600" s="6">
        <f>VLOOKUP(A1600,'[3]Cartilha Global'!$A:$A,1,FALSE)</f>
        <v>101604</v>
      </c>
    </row>
    <row r="1601" spans="1:23" ht="23.25" hidden="1" thickBot="1" x14ac:dyDescent="0.25">
      <c r="A1601" s="522">
        <v>101605</v>
      </c>
      <c r="B1601" s="512" t="s">
        <v>3144</v>
      </c>
      <c r="C1601" s="513" t="s">
        <v>4929</v>
      </c>
      <c r="D1601" s="498" t="s">
        <v>170</v>
      </c>
      <c r="E1601" s="499">
        <v>17.05</v>
      </c>
      <c r="F1601" s="500">
        <f t="shared" si="408"/>
        <v>21.11</v>
      </c>
      <c r="G1601" s="527"/>
      <c r="H1601" s="518"/>
      <c r="I1601" s="517">
        <f t="shared" si="412"/>
        <v>0</v>
      </c>
      <c r="J1601" s="517">
        <f t="shared" si="413"/>
        <v>0</v>
      </c>
      <c r="K1601" s="504"/>
      <c r="L1601" s="518">
        <f t="shared" si="417"/>
        <v>0</v>
      </c>
      <c r="M1601" s="518">
        <f t="shared" si="417"/>
        <v>0</v>
      </c>
      <c r="N1601" s="519">
        <f t="shared" si="414"/>
        <v>0</v>
      </c>
      <c r="O1601" s="519">
        <f t="shared" si="415"/>
        <v>0</v>
      </c>
      <c r="P1601" s="506"/>
      <c r="Q1601" s="520"/>
      <c r="R1601" s="412" t="str">
        <f t="shared" si="416"/>
        <v/>
      </c>
      <c r="S1601" s="412" t="str">
        <f t="shared" si="409"/>
        <v/>
      </c>
      <c r="T1601" s="427"/>
      <c r="U1601" s="429"/>
      <c r="W1601" s="6">
        <f>VLOOKUP(A1601,'[3]Cartilha Global'!$A:$A,1,FALSE)</f>
        <v>101605</v>
      </c>
    </row>
    <row r="1602" spans="1:23" ht="23.25" hidden="1" thickBot="1" x14ac:dyDescent="0.25">
      <c r="A1602" s="522">
        <v>92456</v>
      </c>
      <c r="B1602" s="512" t="s">
        <v>3144</v>
      </c>
      <c r="C1602" s="513" t="s">
        <v>4502</v>
      </c>
      <c r="D1602" s="498" t="s">
        <v>170</v>
      </c>
      <c r="E1602" s="499">
        <v>125.05</v>
      </c>
      <c r="F1602" s="500">
        <f t="shared" si="408"/>
        <v>154.86000000000001</v>
      </c>
      <c r="G1602" s="527"/>
      <c r="H1602" s="518"/>
      <c r="I1602" s="517">
        <f t="shared" si="412"/>
        <v>0</v>
      </c>
      <c r="J1602" s="517">
        <f t="shared" si="413"/>
        <v>0</v>
      </c>
      <c r="K1602" s="504"/>
      <c r="L1602" s="518">
        <f t="shared" si="417"/>
        <v>0</v>
      </c>
      <c r="M1602" s="518">
        <f t="shared" si="417"/>
        <v>0</v>
      </c>
      <c r="N1602" s="519">
        <f t="shared" si="414"/>
        <v>0</v>
      </c>
      <c r="O1602" s="519">
        <f t="shared" si="415"/>
        <v>0</v>
      </c>
      <c r="P1602" s="506"/>
      <c r="Q1602" s="520"/>
      <c r="R1602" s="412" t="str">
        <f t="shared" si="416"/>
        <v/>
      </c>
      <c r="S1602" s="412" t="str">
        <f t="shared" si="409"/>
        <v/>
      </c>
      <c r="T1602" s="427"/>
      <c r="U1602" s="429"/>
      <c r="W1602" s="6">
        <f>VLOOKUP(A1602,'[3]Cartilha Global'!$A:$A,1,FALSE)</f>
        <v>92456</v>
      </c>
    </row>
    <row r="1603" spans="1:23" ht="23.25" hidden="1" thickBot="1" x14ac:dyDescent="0.25">
      <c r="A1603" s="522">
        <v>92457</v>
      </c>
      <c r="B1603" s="512" t="s">
        <v>3144</v>
      </c>
      <c r="C1603" s="513" t="s">
        <v>4503</v>
      </c>
      <c r="D1603" s="498" t="s">
        <v>170</v>
      </c>
      <c r="E1603" s="499">
        <v>190.65</v>
      </c>
      <c r="F1603" s="500">
        <f t="shared" si="408"/>
        <v>236.1</v>
      </c>
      <c r="G1603" s="527"/>
      <c r="H1603" s="518"/>
      <c r="I1603" s="517">
        <f t="shared" si="412"/>
        <v>0</v>
      </c>
      <c r="J1603" s="517">
        <f t="shared" si="413"/>
        <v>0</v>
      </c>
      <c r="K1603" s="504"/>
      <c r="L1603" s="518">
        <f t="shared" si="417"/>
        <v>0</v>
      </c>
      <c r="M1603" s="518">
        <f t="shared" si="417"/>
        <v>0</v>
      </c>
      <c r="N1603" s="519">
        <f t="shared" si="414"/>
        <v>0</v>
      </c>
      <c r="O1603" s="519">
        <f t="shared" si="415"/>
        <v>0</v>
      </c>
      <c r="P1603" s="506"/>
      <c r="Q1603" s="520"/>
      <c r="R1603" s="412" t="str">
        <f t="shared" si="416"/>
        <v/>
      </c>
      <c r="S1603" s="412" t="str">
        <f t="shared" si="409"/>
        <v/>
      </c>
      <c r="T1603" s="427"/>
      <c r="U1603" s="429"/>
      <c r="W1603" s="6">
        <f>VLOOKUP(A1603,'[3]Cartilha Global'!$A:$A,1,FALSE)</f>
        <v>92457</v>
      </c>
    </row>
    <row r="1604" spans="1:23" ht="23.25" hidden="1" thickBot="1" x14ac:dyDescent="0.25">
      <c r="A1604" s="522">
        <v>92458</v>
      </c>
      <c r="B1604" s="512" t="s">
        <v>3144</v>
      </c>
      <c r="C1604" s="513" t="s">
        <v>629</v>
      </c>
      <c r="D1604" s="498" t="s">
        <v>170</v>
      </c>
      <c r="E1604" s="499">
        <v>247.7</v>
      </c>
      <c r="F1604" s="500">
        <f t="shared" si="408"/>
        <v>306.75</v>
      </c>
      <c r="G1604" s="527"/>
      <c r="H1604" s="518"/>
      <c r="I1604" s="517">
        <f t="shared" si="412"/>
        <v>0</v>
      </c>
      <c r="J1604" s="517">
        <f t="shared" si="413"/>
        <v>0</v>
      </c>
      <c r="K1604" s="504"/>
      <c r="L1604" s="518">
        <f t="shared" si="417"/>
        <v>0</v>
      </c>
      <c r="M1604" s="518">
        <f t="shared" si="417"/>
        <v>0</v>
      </c>
      <c r="N1604" s="519">
        <f t="shared" si="414"/>
        <v>0</v>
      </c>
      <c r="O1604" s="519">
        <f t="shared" si="415"/>
        <v>0</v>
      </c>
      <c r="P1604" s="506"/>
      <c r="Q1604" s="520"/>
      <c r="R1604" s="412" t="str">
        <f t="shared" si="416"/>
        <v/>
      </c>
      <c r="S1604" s="412" t="str">
        <f t="shared" si="409"/>
        <v/>
      </c>
      <c r="T1604" s="427"/>
      <c r="U1604" s="429"/>
      <c r="W1604" s="6">
        <f>VLOOKUP(A1604,'[3]Cartilha Global'!$A:$A,1,FALSE)</f>
        <v>92458</v>
      </c>
    </row>
    <row r="1605" spans="1:23" ht="23.25" hidden="1" thickBot="1" x14ac:dyDescent="0.25">
      <c r="A1605" s="522">
        <v>92459</v>
      </c>
      <c r="B1605" s="512" t="s">
        <v>3144</v>
      </c>
      <c r="C1605" s="513" t="s">
        <v>4504</v>
      </c>
      <c r="D1605" s="498" t="s">
        <v>170</v>
      </c>
      <c r="E1605" s="499">
        <v>122.51</v>
      </c>
      <c r="F1605" s="500">
        <f t="shared" si="408"/>
        <v>151.72</v>
      </c>
      <c r="G1605" s="527"/>
      <c r="H1605" s="518"/>
      <c r="I1605" s="517">
        <f t="shared" si="412"/>
        <v>0</v>
      </c>
      <c r="J1605" s="517">
        <f t="shared" si="413"/>
        <v>0</v>
      </c>
      <c r="K1605" s="504"/>
      <c r="L1605" s="518">
        <f t="shared" si="417"/>
        <v>0</v>
      </c>
      <c r="M1605" s="518">
        <f t="shared" si="417"/>
        <v>0</v>
      </c>
      <c r="N1605" s="519">
        <f t="shared" si="414"/>
        <v>0</v>
      </c>
      <c r="O1605" s="519">
        <f t="shared" si="415"/>
        <v>0</v>
      </c>
      <c r="P1605" s="506"/>
      <c r="Q1605" s="520"/>
      <c r="R1605" s="412" t="str">
        <f t="shared" si="416"/>
        <v/>
      </c>
      <c r="S1605" s="412" t="str">
        <f t="shared" si="409"/>
        <v/>
      </c>
      <c r="T1605" s="427"/>
      <c r="U1605" s="429"/>
      <c r="W1605" s="6">
        <f>VLOOKUP(A1605,'[3]Cartilha Global'!$A:$A,1,FALSE)</f>
        <v>92459</v>
      </c>
    </row>
    <row r="1606" spans="1:23" ht="23.25" hidden="1" thickBot="1" x14ac:dyDescent="0.25">
      <c r="A1606" s="522">
        <v>92460</v>
      </c>
      <c r="B1606" s="512" t="s">
        <v>3144</v>
      </c>
      <c r="C1606" s="513" t="s">
        <v>4505</v>
      </c>
      <c r="D1606" s="498" t="s">
        <v>170</v>
      </c>
      <c r="E1606" s="499">
        <v>102.66</v>
      </c>
      <c r="F1606" s="500">
        <f t="shared" si="408"/>
        <v>127.13</v>
      </c>
      <c r="G1606" s="527"/>
      <c r="H1606" s="518"/>
      <c r="I1606" s="517">
        <f t="shared" si="412"/>
        <v>0</v>
      </c>
      <c r="J1606" s="517">
        <f t="shared" si="413"/>
        <v>0</v>
      </c>
      <c r="K1606" s="504"/>
      <c r="L1606" s="518">
        <f t="shared" si="417"/>
        <v>0</v>
      </c>
      <c r="M1606" s="518">
        <f t="shared" si="417"/>
        <v>0</v>
      </c>
      <c r="N1606" s="519">
        <f t="shared" si="414"/>
        <v>0</v>
      </c>
      <c r="O1606" s="519">
        <f t="shared" si="415"/>
        <v>0</v>
      </c>
      <c r="P1606" s="506"/>
      <c r="Q1606" s="520"/>
      <c r="R1606" s="412" t="str">
        <f t="shared" si="416"/>
        <v/>
      </c>
      <c r="S1606" s="412" t="str">
        <f t="shared" si="409"/>
        <v/>
      </c>
      <c r="T1606" s="427"/>
      <c r="U1606" s="429"/>
      <c r="W1606" s="6">
        <f>VLOOKUP(A1606,'[3]Cartilha Global'!$A:$A,1,FALSE)</f>
        <v>92460</v>
      </c>
    </row>
    <row r="1607" spans="1:23" ht="23.25" hidden="1" thickBot="1" x14ac:dyDescent="0.25">
      <c r="A1607" s="522">
        <v>92461</v>
      </c>
      <c r="B1607" s="512" t="s">
        <v>3144</v>
      </c>
      <c r="C1607" s="513" t="s">
        <v>4506</v>
      </c>
      <c r="D1607" s="498" t="s">
        <v>170</v>
      </c>
      <c r="E1607" s="499">
        <v>176.08</v>
      </c>
      <c r="F1607" s="500">
        <f t="shared" si="408"/>
        <v>218.06</v>
      </c>
      <c r="G1607" s="527"/>
      <c r="H1607" s="518"/>
      <c r="I1607" s="517">
        <f t="shared" si="412"/>
        <v>0</v>
      </c>
      <c r="J1607" s="517">
        <f t="shared" si="413"/>
        <v>0</v>
      </c>
      <c r="K1607" s="504"/>
      <c r="L1607" s="518">
        <f t="shared" si="417"/>
        <v>0</v>
      </c>
      <c r="M1607" s="518">
        <f t="shared" si="417"/>
        <v>0</v>
      </c>
      <c r="N1607" s="519">
        <f t="shared" si="414"/>
        <v>0</v>
      </c>
      <c r="O1607" s="519">
        <f t="shared" si="415"/>
        <v>0</v>
      </c>
      <c r="P1607" s="506"/>
      <c r="Q1607" s="520"/>
      <c r="R1607" s="412" t="str">
        <f t="shared" si="416"/>
        <v/>
      </c>
      <c r="S1607" s="412" t="str">
        <f t="shared" si="409"/>
        <v/>
      </c>
      <c r="T1607" s="427"/>
      <c r="U1607" s="429"/>
      <c r="W1607" s="6">
        <f>VLOOKUP(A1607,'[3]Cartilha Global'!$A:$A,1,FALSE)</f>
        <v>92461</v>
      </c>
    </row>
    <row r="1608" spans="1:23" ht="23.25" hidden="1" thickBot="1" x14ac:dyDescent="0.25">
      <c r="A1608" s="522">
        <v>92462</v>
      </c>
      <c r="B1608" s="512" t="s">
        <v>3144</v>
      </c>
      <c r="C1608" s="513" t="s">
        <v>4507</v>
      </c>
      <c r="D1608" s="498" t="s">
        <v>170</v>
      </c>
      <c r="E1608" s="499">
        <v>236.03</v>
      </c>
      <c r="F1608" s="500">
        <f t="shared" si="408"/>
        <v>292.3</v>
      </c>
      <c r="G1608" s="527"/>
      <c r="H1608" s="518"/>
      <c r="I1608" s="517">
        <f t="shared" si="412"/>
        <v>0</v>
      </c>
      <c r="J1608" s="517">
        <f t="shared" si="413"/>
        <v>0</v>
      </c>
      <c r="K1608" s="504"/>
      <c r="L1608" s="518">
        <f t="shared" si="417"/>
        <v>0</v>
      </c>
      <c r="M1608" s="518">
        <f t="shared" si="417"/>
        <v>0</v>
      </c>
      <c r="N1608" s="519">
        <f t="shared" si="414"/>
        <v>0</v>
      </c>
      <c r="O1608" s="519">
        <f t="shared" si="415"/>
        <v>0</v>
      </c>
      <c r="P1608" s="506"/>
      <c r="Q1608" s="520"/>
      <c r="R1608" s="412" t="str">
        <f t="shared" si="416"/>
        <v/>
      </c>
      <c r="S1608" s="412" t="str">
        <f t="shared" si="409"/>
        <v/>
      </c>
      <c r="T1608" s="427"/>
      <c r="U1608" s="429"/>
      <c r="W1608" s="6">
        <f>VLOOKUP(A1608,'[3]Cartilha Global'!$A:$A,1,FALSE)</f>
        <v>92462</v>
      </c>
    </row>
    <row r="1609" spans="1:23" ht="23.25" hidden="1" thickBot="1" x14ac:dyDescent="0.25">
      <c r="A1609" s="522">
        <v>92463</v>
      </c>
      <c r="B1609" s="512" t="s">
        <v>3144</v>
      </c>
      <c r="C1609" s="513" t="s">
        <v>4508</v>
      </c>
      <c r="D1609" s="498" t="s">
        <v>170</v>
      </c>
      <c r="E1609" s="499">
        <v>111.24</v>
      </c>
      <c r="F1609" s="500">
        <f t="shared" si="408"/>
        <v>137.76</v>
      </c>
      <c r="G1609" s="527"/>
      <c r="H1609" s="518"/>
      <c r="I1609" s="517">
        <f t="shared" si="412"/>
        <v>0</v>
      </c>
      <c r="J1609" s="517">
        <f t="shared" si="413"/>
        <v>0</v>
      </c>
      <c r="K1609" s="504"/>
      <c r="L1609" s="518">
        <f t="shared" si="417"/>
        <v>0</v>
      </c>
      <c r="M1609" s="518">
        <f t="shared" si="417"/>
        <v>0</v>
      </c>
      <c r="N1609" s="519">
        <f t="shared" si="414"/>
        <v>0</v>
      </c>
      <c r="O1609" s="519">
        <f t="shared" si="415"/>
        <v>0</v>
      </c>
      <c r="P1609" s="506"/>
      <c r="Q1609" s="520"/>
      <c r="R1609" s="412" t="str">
        <f t="shared" si="416"/>
        <v/>
      </c>
      <c r="S1609" s="412" t="str">
        <f t="shared" si="409"/>
        <v/>
      </c>
      <c r="T1609" s="427"/>
      <c r="U1609" s="429"/>
      <c r="W1609" s="6">
        <f>VLOOKUP(A1609,'[3]Cartilha Global'!$A:$A,1,FALSE)</f>
        <v>92463</v>
      </c>
    </row>
    <row r="1610" spans="1:23" ht="23.25" hidden="1" thickBot="1" x14ac:dyDescent="0.25">
      <c r="A1610" s="522">
        <v>92464</v>
      </c>
      <c r="B1610" s="512" t="s">
        <v>3144</v>
      </c>
      <c r="C1610" s="513" t="s">
        <v>4509</v>
      </c>
      <c r="D1610" s="498" t="s">
        <v>170</v>
      </c>
      <c r="E1610" s="499">
        <v>96.28</v>
      </c>
      <c r="F1610" s="500">
        <f t="shared" si="408"/>
        <v>119.23</v>
      </c>
      <c r="G1610" s="527"/>
      <c r="H1610" s="518"/>
      <c r="I1610" s="517">
        <f t="shared" si="412"/>
        <v>0</v>
      </c>
      <c r="J1610" s="517">
        <f t="shared" si="413"/>
        <v>0</v>
      </c>
      <c r="K1610" s="504"/>
      <c r="L1610" s="518">
        <f t="shared" si="417"/>
        <v>0</v>
      </c>
      <c r="M1610" s="518">
        <f t="shared" si="417"/>
        <v>0</v>
      </c>
      <c r="N1610" s="519">
        <f t="shared" si="414"/>
        <v>0</v>
      </c>
      <c r="O1610" s="519">
        <f t="shared" si="415"/>
        <v>0</v>
      </c>
      <c r="P1610" s="506"/>
      <c r="Q1610" s="520"/>
      <c r="R1610" s="412" t="str">
        <f t="shared" si="416"/>
        <v/>
      </c>
      <c r="S1610" s="412" t="str">
        <f t="shared" si="409"/>
        <v/>
      </c>
      <c r="T1610" s="427"/>
      <c r="U1610" s="429"/>
      <c r="W1610" s="6">
        <f>VLOOKUP(A1610,'[3]Cartilha Global'!$A:$A,1,FALSE)</f>
        <v>92464</v>
      </c>
    </row>
    <row r="1611" spans="1:23" ht="23.25" hidden="1" thickBot="1" x14ac:dyDescent="0.25">
      <c r="A1611" s="522">
        <v>92465</v>
      </c>
      <c r="B1611" s="512" t="s">
        <v>3144</v>
      </c>
      <c r="C1611" s="513" t="s">
        <v>4510</v>
      </c>
      <c r="D1611" s="498" t="s">
        <v>170</v>
      </c>
      <c r="E1611" s="499">
        <v>142.63999999999999</v>
      </c>
      <c r="F1611" s="500">
        <f t="shared" si="408"/>
        <v>176.65</v>
      </c>
      <c r="G1611" s="527"/>
      <c r="H1611" s="518"/>
      <c r="I1611" s="517">
        <f t="shared" si="412"/>
        <v>0</v>
      </c>
      <c r="J1611" s="517">
        <f t="shared" si="413"/>
        <v>0</v>
      </c>
      <c r="K1611" s="504"/>
      <c r="L1611" s="518">
        <f t="shared" si="417"/>
        <v>0</v>
      </c>
      <c r="M1611" s="518">
        <f t="shared" si="417"/>
        <v>0</v>
      </c>
      <c r="N1611" s="519">
        <f t="shared" si="414"/>
        <v>0</v>
      </c>
      <c r="O1611" s="519">
        <f t="shared" si="415"/>
        <v>0</v>
      </c>
      <c r="P1611" s="506"/>
      <c r="Q1611" s="520"/>
      <c r="R1611" s="412" t="str">
        <f t="shared" si="416"/>
        <v/>
      </c>
      <c r="S1611" s="412" t="str">
        <f t="shared" si="409"/>
        <v/>
      </c>
      <c r="T1611" s="427"/>
      <c r="U1611" s="429"/>
      <c r="W1611" s="6">
        <f>VLOOKUP(A1611,'[3]Cartilha Global'!$A:$A,1,FALSE)</f>
        <v>92465</v>
      </c>
    </row>
    <row r="1612" spans="1:23" ht="23.25" hidden="1" thickBot="1" x14ac:dyDescent="0.25">
      <c r="A1612" s="522">
        <v>92466</v>
      </c>
      <c r="B1612" s="512" t="s">
        <v>3144</v>
      </c>
      <c r="C1612" s="513" t="s">
        <v>4511</v>
      </c>
      <c r="D1612" s="498" t="s">
        <v>170</v>
      </c>
      <c r="E1612" s="499">
        <v>229.59</v>
      </c>
      <c r="F1612" s="500">
        <f t="shared" si="408"/>
        <v>284.32</v>
      </c>
      <c r="G1612" s="527"/>
      <c r="H1612" s="518"/>
      <c r="I1612" s="517">
        <f t="shared" si="412"/>
        <v>0</v>
      </c>
      <c r="J1612" s="517">
        <f t="shared" si="413"/>
        <v>0</v>
      </c>
      <c r="K1612" s="504"/>
      <c r="L1612" s="518">
        <f t="shared" si="417"/>
        <v>0</v>
      </c>
      <c r="M1612" s="518">
        <f t="shared" si="417"/>
        <v>0</v>
      </c>
      <c r="N1612" s="519">
        <f t="shared" si="414"/>
        <v>0</v>
      </c>
      <c r="O1612" s="519">
        <f t="shared" si="415"/>
        <v>0</v>
      </c>
      <c r="P1612" s="506"/>
      <c r="Q1612" s="520"/>
      <c r="R1612" s="412" t="str">
        <f t="shared" si="416"/>
        <v/>
      </c>
      <c r="S1612" s="412" t="str">
        <f t="shared" si="409"/>
        <v/>
      </c>
      <c r="T1612" s="427"/>
      <c r="U1612" s="429"/>
      <c r="W1612" s="6">
        <f>VLOOKUP(A1612,'[3]Cartilha Global'!$A:$A,1,FALSE)</f>
        <v>92466</v>
      </c>
    </row>
    <row r="1613" spans="1:23" ht="23.25" hidden="1" thickBot="1" x14ac:dyDescent="0.25">
      <c r="A1613" s="522">
        <v>92467</v>
      </c>
      <c r="B1613" s="512" t="s">
        <v>3144</v>
      </c>
      <c r="C1613" s="513" t="s">
        <v>4512</v>
      </c>
      <c r="D1613" s="498" t="s">
        <v>170</v>
      </c>
      <c r="E1613" s="499">
        <v>93.02</v>
      </c>
      <c r="F1613" s="500">
        <f t="shared" si="408"/>
        <v>115.2</v>
      </c>
      <c r="G1613" s="527"/>
      <c r="H1613" s="518"/>
      <c r="I1613" s="517">
        <f t="shared" si="412"/>
        <v>0</v>
      </c>
      <c r="J1613" s="517">
        <f t="shared" si="413"/>
        <v>0</v>
      </c>
      <c r="K1613" s="504"/>
      <c r="L1613" s="518">
        <f t="shared" si="417"/>
        <v>0</v>
      </c>
      <c r="M1613" s="518">
        <f t="shared" si="417"/>
        <v>0</v>
      </c>
      <c r="N1613" s="519">
        <f t="shared" si="414"/>
        <v>0</v>
      </c>
      <c r="O1613" s="519">
        <f t="shared" si="415"/>
        <v>0</v>
      </c>
      <c r="P1613" s="506"/>
      <c r="Q1613" s="520"/>
      <c r="R1613" s="412" t="str">
        <f t="shared" si="416"/>
        <v/>
      </c>
      <c r="S1613" s="412" t="str">
        <f t="shared" si="409"/>
        <v/>
      </c>
      <c r="T1613" s="427"/>
      <c r="U1613" s="429"/>
      <c r="W1613" s="6">
        <f>VLOOKUP(A1613,'[3]Cartilha Global'!$A:$A,1,FALSE)</f>
        <v>92467</v>
      </c>
    </row>
    <row r="1614" spans="1:23" ht="23.25" hidden="1" thickBot="1" x14ac:dyDescent="0.25">
      <c r="A1614" s="522">
        <v>92468</v>
      </c>
      <c r="B1614" s="512" t="s">
        <v>3144</v>
      </c>
      <c r="C1614" s="513" t="s">
        <v>4513</v>
      </c>
      <c r="D1614" s="498" t="s">
        <v>170</v>
      </c>
      <c r="E1614" s="499">
        <v>90.38</v>
      </c>
      <c r="F1614" s="500">
        <f t="shared" si="408"/>
        <v>111.93</v>
      </c>
      <c r="G1614" s="527"/>
      <c r="H1614" s="518"/>
      <c r="I1614" s="517">
        <f t="shared" si="412"/>
        <v>0</v>
      </c>
      <c r="J1614" s="517">
        <f t="shared" si="413"/>
        <v>0</v>
      </c>
      <c r="K1614" s="504"/>
      <c r="L1614" s="518">
        <f t="shared" si="417"/>
        <v>0</v>
      </c>
      <c r="M1614" s="518">
        <f t="shared" si="417"/>
        <v>0</v>
      </c>
      <c r="N1614" s="519">
        <f t="shared" si="414"/>
        <v>0</v>
      </c>
      <c r="O1614" s="519">
        <f t="shared" si="415"/>
        <v>0</v>
      </c>
      <c r="P1614" s="506"/>
      <c r="Q1614" s="520"/>
      <c r="R1614" s="412" t="str">
        <f t="shared" si="416"/>
        <v/>
      </c>
      <c r="S1614" s="412" t="str">
        <f t="shared" si="409"/>
        <v/>
      </c>
      <c r="T1614" s="427"/>
      <c r="U1614" s="429"/>
      <c r="W1614" s="6">
        <f>VLOOKUP(A1614,'[3]Cartilha Global'!$A:$A,1,FALSE)</f>
        <v>92468</v>
      </c>
    </row>
    <row r="1615" spans="1:23" ht="23.25" hidden="1" thickBot="1" x14ac:dyDescent="0.25">
      <c r="A1615" s="522">
        <v>92469</v>
      </c>
      <c r="B1615" s="512" t="s">
        <v>3144</v>
      </c>
      <c r="C1615" s="513" t="s">
        <v>4514</v>
      </c>
      <c r="D1615" s="498" t="s">
        <v>170</v>
      </c>
      <c r="E1615" s="499">
        <v>130.33000000000001</v>
      </c>
      <c r="F1615" s="500">
        <f t="shared" si="408"/>
        <v>161.4</v>
      </c>
      <c r="G1615" s="527"/>
      <c r="H1615" s="518"/>
      <c r="I1615" s="517">
        <f t="shared" si="412"/>
        <v>0</v>
      </c>
      <c r="J1615" s="517">
        <f t="shared" si="413"/>
        <v>0</v>
      </c>
      <c r="K1615" s="504"/>
      <c r="L1615" s="518">
        <f t="shared" si="417"/>
        <v>0</v>
      </c>
      <c r="M1615" s="518">
        <f t="shared" si="417"/>
        <v>0</v>
      </c>
      <c r="N1615" s="519">
        <f t="shared" si="414"/>
        <v>0</v>
      </c>
      <c r="O1615" s="519">
        <f t="shared" si="415"/>
        <v>0</v>
      </c>
      <c r="P1615" s="506"/>
      <c r="Q1615" s="520"/>
      <c r="R1615" s="412" t="str">
        <f t="shared" si="416"/>
        <v/>
      </c>
      <c r="S1615" s="412" t="str">
        <f t="shared" si="409"/>
        <v/>
      </c>
      <c r="T1615" s="427"/>
      <c r="U1615" s="429"/>
      <c r="W1615" s="6">
        <f>VLOOKUP(A1615,'[3]Cartilha Global'!$A:$A,1,FALSE)</f>
        <v>92469</v>
      </c>
    </row>
    <row r="1616" spans="1:23" ht="23.25" hidden="1" thickBot="1" x14ac:dyDescent="0.25">
      <c r="A1616" s="522">
        <v>92470</v>
      </c>
      <c r="B1616" s="512" t="s">
        <v>3144</v>
      </c>
      <c r="C1616" s="513" t="s">
        <v>4515</v>
      </c>
      <c r="D1616" s="498" t="s">
        <v>170</v>
      </c>
      <c r="E1616" s="499">
        <v>222.88</v>
      </c>
      <c r="F1616" s="500">
        <f t="shared" si="408"/>
        <v>276.01</v>
      </c>
      <c r="G1616" s="527"/>
      <c r="H1616" s="518"/>
      <c r="I1616" s="517">
        <f t="shared" si="412"/>
        <v>0</v>
      </c>
      <c r="J1616" s="517">
        <f t="shared" si="413"/>
        <v>0</v>
      </c>
      <c r="K1616" s="504"/>
      <c r="L1616" s="518">
        <f t="shared" si="417"/>
        <v>0</v>
      </c>
      <c r="M1616" s="518">
        <f t="shared" si="417"/>
        <v>0</v>
      </c>
      <c r="N1616" s="519">
        <f t="shared" si="414"/>
        <v>0</v>
      </c>
      <c r="O1616" s="519">
        <f t="shared" si="415"/>
        <v>0</v>
      </c>
      <c r="P1616" s="506"/>
      <c r="Q1616" s="520"/>
      <c r="R1616" s="412" t="str">
        <f t="shared" si="416"/>
        <v/>
      </c>
      <c r="S1616" s="412" t="str">
        <f t="shared" si="409"/>
        <v/>
      </c>
      <c r="T1616" s="427"/>
      <c r="U1616" s="429"/>
      <c r="W1616" s="6">
        <f>VLOOKUP(A1616,'[3]Cartilha Global'!$A:$A,1,FALSE)</f>
        <v>92470</v>
      </c>
    </row>
    <row r="1617" spans="1:23" ht="23.25" hidden="1" thickBot="1" x14ac:dyDescent="0.25">
      <c r="A1617" s="522">
        <v>92471</v>
      </c>
      <c r="B1617" s="512" t="s">
        <v>3144</v>
      </c>
      <c r="C1617" s="513" t="s">
        <v>4516</v>
      </c>
      <c r="D1617" s="498" t="s">
        <v>170</v>
      </c>
      <c r="E1617" s="499">
        <v>85.12</v>
      </c>
      <c r="F1617" s="500">
        <f t="shared" ref="F1617:F1680" si="418">IF(E1617=0,0,ROUND(E1617*(1+E$13)*(1-E$14),2))</f>
        <v>105.41</v>
      </c>
      <c r="G1617" s="527"/>
      <c r="H1617" s="518"/>
      <c r="I1617" s="517">
        <f t="shared" si="412"/>
        <v>0</v>
      </c>
      <c r="J1617" s="517">
        <f t="shared" si="413"/>
        <v>0</v>
      </c>
      <c r="K1617" s="504"/>
      <c r="L1617" s="518">
        <f t="shared" si="417"/>
        <v>0</v>
      </c>
      <c r="M1617" s="518">
        <f t="shared" si="417"/>
        <v>0</v>
      </c>
      <c r="N1617" s="519">
        <f t="shared" si="414"/>
        <v>0</v>
      </c>
      <c r="O1617" s="519">
        <f t="shared" si="415"/>
        <v>0</v>
      </c>
      <c r="P1617" s="506"/>
      <c r="Q1617" s="520"/>
      <c r="R1617" s="412" t="str">
        <f t="shared" si="416"/>
        <v/>
      </c>
      <c r="S1617" s="412" t="str">
        <f t="shared" si="409"/>
        <v/>
      </c>
      <c r="T1617" s="427"/>
      <c r="U1617" s="429"/>
      <c r="W1617" s="6">
        <f>VLOOKUP(A1617,'[3]Cartilha Global'!$A:$A,1,FALSE)</f>
        <v>92471</v>
      </c>
    </row>
    <row r="1618" spans="1:23" ht="23.25" hidden="1" thickBot="1" x14ac:dyDescent="0.25">
      <c r="A1618" s="522">
        <v>92472</v>
      </c>
      <c r="B1618" s="512" t="s">
        <v>3144</v>
      </c>
      <c r="C1618" s="513" t="s">
        <v>4517</v>
      </c>
      <c r="D1618" s="498" t="s">
        <v>170</v>
      </c>
      <c r="E1618" s="499">
        <v>84.59</v>
      </c>
      <c r="F1618" s="500">
        <f t="shared" si="418"/>
        <v>104.76</v>
      </c>
      <c r="G1618" s="527"/>
      <c r="H1618" s="518"/>
      <c r="I1618" s="517">
        <f t="shared" si="412"/>
        <v>0</v>
      </c>
      <c r="J1618" s="517">
        <f t="shared" si="413"/>
        <v>0</v>
      </c>
      <c r="K1618" s="504"/>
      <c r="L1618" s="518">
        <f t="shared" si="417"/>
        <v>0</v>
      </c>
      <c r="M1618" s="518">
        <f t="shared" si="417"/>
        <v>0</v>
      </c>
      <c r="N1618" s="519">
        <f t="shared" si="414"/>
        <v>0</v>
      </c>
      <c r="O1618" s="519">
        <f t="shared" si="415"/>
        <v>0</v>
      </c>
      <c r="P1618" s="506"/>
      <c r="Q1618" s="520"/>
      <c r="R1618" s="412" t="str">
        <f t="shared" si="416"/>
        <v/>
      </c>
      <c r="S1618" s="412" t="str">
        <f t="shared" si="409"/>
        <v/>
      </c>
      <c r="T1618" s="427"/>
      <c r="U1618" s="429"/>
      <c r="W1618" s="6">
        <f>VLOOKUP(A1618,'[3]Cartilha Global'!$A:$A,1,FALSE)</f>
        <v>92472</v>
      </c>
    </row>
    <row r="1619" spans="1:23" ht="23.25" hidden="1" thickBot="1" x14ac:dyDescent="0.25">
      <c r="A1619" s="522">
        <v>92473</v>
      </c>
      <c r="B1619" s="512" t="s">
        <v>3144</v>
      </c>
      <c r="C1619" s="513" t="s">
        <v>4518</v>
      </c>
      <c r="D1619" s="498" t="s">
        <v>170</v>
      </c>
      <c r="E1619" s="499">
        <v>120.36</v>
      </c>
      <c r="F1619" s="500">
        <f t="shared" si="418"/>
        <v>149.05000000000001</v>
      </c>
      <c r="G1619" s="527"/>
      <c r="H1619" s="518"/>
      <c r="I1619" s="517">
        <f t="shared" si="412"/>
        <v>0</v>
      </c>
      <c r="J1619" s="517">
        <f t="shared" si="413"/>
        <v>0</v>
      </c>
      <c r="K1619" s="504"/>
      <c r="L1619" s="518">
        <f t="shared" si="417"/>
        <v>0</v>
      </c>
      <c r="M1619" s="518">
        <f t="shared" si="417"/>
        <v>0</v>
      </c>
      <c r="N1619" s="519">
        <f t="shared" si="414"/>
        <v>0</v>
      </c>
      <c r="O1619" s="519">
        <f t="shared" si="415"/>
        <v>0</v>
      </c>
      <c r="P1619" s="506"/>
      <c r="Q1619" s="520"/>
      <c r="R1619" s="412" t="str">
        <f t="shared" si="416"/>
        <v/>
      </c>
      <c r="S1619" s="412" t="str">
        <f t="shared" si="409"/>
        <v/>
      </c>
      <c r="T1619" s="427"/>
      <c r="U1619" s="429"/>
      <c r="W1619" s="6">
        <f>VLOOKUP(A1619,'[3]Cartilha Global'!$A:$A,1,FALSE)</f>
        <v>92473</v>
      </c>
    </row>
    <row r="1620" spans="1:23" ht="23.25" hidden="1" thickBot="1" x14ac:dyDescent="0.25">
      <c r="A1620" s="522">
        <v>92474</v>
      </c>
      <c r="B1620" s="512" t="s">
        <v>3144</v>
      </c>
      <c r="C1620" s="513" t="s">
        <v>4519</v>
      </c>
      <c r="D1620" s="498" t="s">
        <v>170</v>
      </c>
      <c r="E1620" s="499">
        <v>217.1</v>
      </c>
      <c r="F1620" s="500">
        <f t="shared" si="418"/>
        <v>268.86</v>
      </c>
      <c r="G1620" s="527"/>
      <c r="H1620" s="518"/>
      <c r="I1620" s="517">
        <f t="shared" si="412"/>
        <v>0</v>
      </c>
      <c r="J1620" s="517">
        <f t="shared" si="413"/>
        <v>0</v>
      </c>
      <c r="K1620" s="504"/>
      <c r="L1620" s="518">
        <f t="shared" si="417"/>
        <v>0</v>
      </c>
      <c r="M1620" s="518">
        <f t="shared" si="417"/>
        <v>0</v>
      </c>
      <c r="N1620" s="519">
        <f t="shared" si="414"/>
        <v>0</v>
      </c>
      <c r="O1620" s="519">
        <f t="shared" si="415"/>
        <v>0</v>
      </c>
      <c r="P1620" s="506"/>
      <c r="Q1620" s="520"/>
      <c r="R1620" s="412" t="str">
        <f t="shared" si="416"/>
        <v/>
      </c>
      <c r="S1620" s="412" t="str">
        <f t="shared" si="409"/>
        <v/>
      </c>
      <c r="T1620" s="427"/>
      <c r="U1620" s="429"/>
      <c r="W1620" s="6">
        <f>VLOOKUP(A1620,'[3]Cartilha Global'!$A:$A,1,FALSE)</f>
        <v>92474</v>
      </c>
    </row>
    <row r="1621" spans="1:23" ht="23.25" hidden="1" thickBot="1" x14ac:dyDescent="0.25">
      <c r="A1621" s="522">
        <v>92475</v>
      </c>
      <c r="B1621" s="512" t="s">
        <v>3144</v>
      </c>
      <c r="C1621" s="513" t="s">
        <v>4520</v>
      </c>
      <c r="D1621" s="498" t="s">
        <v>170</v>
      </c>
      <c r="E1621" s="499">
        <v>78.69</v>
      </c>
      <c r="F1621" s="500">
        <f t="shared" si="418"/>
        <v>97.45</v>
      </c>
      <c r="G1621" s="527"/>
      <c r="H1621" s="518"/>
      <c r="I1621" s="517">
        <f t="shared" si="412"/>
        <v>0</v>
      </c>
      <c r="J1621" s="517">
        <f t="shared" si="413"/>
        <v>0</v>
      </c>
      <c r="K1621" s="504"/>
      <c r="L1621" s="518">
        <f t="shared" si="417"/>
        <v>0</v>
      </c>
      <c r="M1621" s="518">
        <f t="shared" si="417"/>
        <v>0</v>
      </c>
      <c r="N1621" s="519">
        <f t="shared" si="414"/>
        <v>0</v>
      </c>
      <c r="O1621" s="519">
        <f t="shared" si="415"/>
        <v>0</v>
      </c>
      <c r="P1621" s="506"/>
      <c r="Q1621" s="520"/>
      <c r="R1621" s="412" t="str">
        <f t="shared" si="416"/>
        <v/>
      </c>
      <c r="S1621" s="412" t="str">
        <f t="shared" si="409"/>
        <v/>
      </c>
      <c r="T1621" s="427"/>
      <c r="U1621" s="429"/>
      <c r="W1621" s="6">
        <f>VLOOKUP(A1621,'[3]Cartilha Global'!$A:$A,1,FALSE)</f>
        <v>92475</v>
      </c>
    </row>
    <row r="1622" spans="1:23" ht="23.25" hidden="1" thickBot="1" x14ac:dyDescent="0.25">
      <c r="A1622" s="522">
        <v>92476</v>
      </c>
      <c r="B1622" s="512" t="s">
        <v>3144</v>
      </c>
      <c r="C1622" s="513" t="s">
        <v>4521</v>
      </c>
      <c r="D1622" s="498" t="s">
        <v>170</v>
      </c>
      <c r="E1622" s="499">
        <v>79.66</v>
      </c>
      <c r="F1622" s="500">
        <f t="shared" si="418"/>
        <v>98.65</v>
      </c>
      <c r="G1622" s="527"/>
      <c r="H1622" s="518"/>
      <c r="I1622" s="517">
        <f t="shared" si="412"/>
        <v>0</v>
      </c>
      <c r="J1622" s="517">
        <f t="shared" si="413"/>
        <v>0</v>
      </c>
      <c r="K1622" s="504"/>
      <c r="L1622" s="518">
        <f t="shared" si="417"/>
        <v>0</v>
      </c>
      <c r="M1622" s="518">
        <f t="shared" si="417"/>
        <v>0</v>
      </c>
      <c r="N1622" s="519">
        <f t="shared" si="414"/>
        <v>0</v>
      </c>
      <c r="O1622" s="519">
        <f t="shared" si="415"/>
        <v>0</v>
      </c>
      <c r="P1622" s="506"/>
      <c r="Q1622" s="520"/>
      <c r="R1622" s="412" t="str">
        <f t="shared" si="416"/>
        <v/>
      </c>
      <c r="S1622" s="412" t="str">
        <f t="shared" ref="S1622:S1689" si="419">IF(Q1622="X","x",IF(Q1622="xx","x",IF(OR(J1622&gt;0,O1622&gt;0),"x","")))</f>
        <v/>
      </c>
      <c r="T1622" s="427"/>
      <c r="U1622" s="429"/>
      <c r="W1622" s="6">
        <f>VLOOKUP(A1622,'[3]Cartilha Global'!$A:$A,1,FALSE)</f>
        <v>92476</v>
      </c>
    </row>
    <row r="1623" spans="1:23" ht="23.25" hidden="1" thickBot="1" x14ac:dyDescent="0.25">
      <c r="A1623" s="522">
        <v>92477</v>
      </c>
      <c r="B1623" s="512" t="s">
        <v>3144</v>
      </c>
      <c r="C1623" s="513" t="s">
        <v>4522</v>
      </c>
      <c r="D1623" s="498" t="s">
        <v>170</v>
      </c>
      <c r="E1623" s="499">
        <v>99.14</v>
      </c>
      <c r="F1623" s="500">
        <f t="shared" si="418"/>
        <v>122.77</v>
      </c>
      <c r="G1623" s="527"/>
      <c r="H1623" s="518"/>
      <c r="I1623" s="517">
        <f t="shared" si="412"/>
        <v>0</v>
      </c>
      <c r="J1623" s="517">
        <f t="shared" si="413"/>
        <v>0</v>
      </c>
      <c r="K1623" s="504"/>
      <c r="L1623" s="518">
        <f t="shared" si="417"/>
        <v>0</v>
      </c>
      <c r="M1623" s="518">
        <f t="shared" si="417"/>
        <v>0</v>
      </c>
      <c r="N1623" s="519">
        <f t="shared" si="414"/>
        <v>0</v>
      </c>
      <c r="O1623" s="519">
        <f t="shared" si="415"/>
        <v>0</v>
      </c>
      <c r="P1623" s="506"/>
      <c r="Q1623" s="520"/>
      <c r="R1623" s="412" t="str">
        <f t="shared" si="416"/>
        <v/>
      </c>
      <c r="S1623" s="412" t="str">
        <f t="shared" si="419"/>
        <v/>
      </c>
      <c r="T1623" s="427"/>
      <c r="U1623" s="429"/>
      <c r="W1623" s="6">
        <f>VLOOKUP(A1623,'[3]Cartilha Global'!$A:$A,1,FALSE)</f>
        <v>92477</v>
      </c>
    </row>
    <row r="1624" spans="1:23" ht="23.25" hidden="1" thickBot="1" x14ac:dyDescent="0.25">
      <c r="A1624" s="522">
        <v>92478</v>
      </c>
      <c r="B1624" s="512" t="s">
        <v>3144</v>
      </c>
      <c r="C1624" s="513" t="s">
        <v>4523</v>
      </c>
      <c r="D1624" s="498" t="s">
        <v>170</v>
      </c>
      <c r="E1624" s="499">
        <v>205.75</v>
      </c>
      <c r="F1624" s="500">
        <f t="shared" si="418"/>
        <v>254.8</v>
      </c>
      <c r="G1624" s="527"/>
      <c r="H1624" s="518"/>
      <c r="I1624" s="517">
        <f t="shared" si="412"/>
        <v>0</v>
      </c>
      <c r="J1624" s="517">
        <f t="shared" si="413"/>
        <v>0</v>
      </c>
      <c r="K1624" s="504"/>
      <c r="L1624" s="518">
        <f t="shared" si="417"/>
        <v>0</v>
      </c>
      <c r="M1624" s="518">
        <f t="shared" si="417"/>
        <v>0</v>
      </c>
      <c r="N1624" s="519">
        <f t="shared" si="414"/>
        <v>0</v>
      </c>
      <c r="O1624" s="519">
        <f t="shared" si="415"/>
        <v>0</v>
      </c>
      <c r="P1624" s="506"/>
      <c r="Q1624" s="520"/>
      <c r="R1624" s="412" t="str">
        <f t="shared" si="416"/>
        <v/>
      </c>
      <c r="S1624" s="412" t="str">
        <f t="shared" si="419"/>
        <v/>
      </c>
      <c r="T1624" s="427"/>
      <c r="U1624" s="429"/>
      <c r="W1624" s="6">
        <f>VLOOKUP(A1624,'[3]Cartilha Global'!$A:$A,1,FALSE)</f>
        <v>92478</v>
      </c>
    </row>
    <row r="1625" spans="1:23" ht="23.25" hidden="1" thickBot="1" x14ac:dyDescent="0.25">
      <c r="A1625" s="522">
        <v>92479</v>
      </c>
      <c r="B1625" s="512" t="s">
        <v>3144</v>
      </c>
      <c r="C1625" s="513" t="s">
        <v>4524</v>
      </c>
      <c r="D1625" s="498" t="s">
        <v>170</v>
      </c>
      <c r="E1625" s="499">
        <v>64.989999999999995</v>
      </c>
      <c r="F1625" s="500">
        <f t="shared" si="418"/>
        <v>80.48</v>
      </c>
      <c r="G1625" s="527"/>
      <c r="H1625" s="518"/>
      <c r="I1625" s="517">
        <f t="shared" si="412"/>
        <v>0</v>
      </c>
      <c r="J1625" s="517">
        <f t="shared" si="413"/>
        <v>0</v>
      </c>
      <c r="K1625" s="504"/>
      <c r="L1625" s="518">
        <f t="shared" si="417"/>
        <v>0</v>
      </c>
      <c r="M1625" s="518">
        <f t="shared" si="417"/>
        <v>0</v>
      </c>
      <c r="N1625" s="519">
        <f t="shared" si="414"/>
        <v>0</v>
      </c>
      <c r="O1625" s="519">
        <f t="shared" si="415"/>
        <v>0</v>
      </c>
      <c r="P1625" s="506"/>
      <c r="Q1625" s="520"/>
      <c r="R1625" s="412" t="str">
        <f t="shared" si="416"/>
        <v/>
      </c>
      <c r="S1625" s="412" t="str">
        <f t="shared" si="419"/>
        <v/>
      </c>
      <c r="T1625" s="427"/>
      <c r="U1625" s="429"/>
      <c r="W1625" s="6">
        <f>VLOOKUP(A1625,'[3]Cartilha Global'!$A:$A,1,FALSE)</f>
        <v>92479</v>
      </c>
    </row>
    <row r="1626" spans="1:23" ht="23.25" hidden="1" thickBot="1" x14ac:dyDescent="0.25">
      <c r="A1626" s="522">
        <v>92480</v>
      </c>
      <c r="B1626" s="512" t="s">
        <v>3144</v>
      </c>
      <c r="C1626" s="513" t="s">
        <v>4525</v>
      </c>
      <c r="D1626" s="498" t="s">
        <v>170</v>
      </c>
      <c r="E1626" s="499">
        <v>69.849999999999994</v>
      </c>
      <c r="F1626" s="500">
        <f t="shared" si="418"/>
        <v>86.5</v>
      </c>
      <c r="G1626" s="527"/>
      <c r="H1626" s="518"/>
      <c r="I1626" s="517">
        <f t="shared" si="412"/>
        <v>0</v>
      </c>
      <c r="J1626" s="517">
        <f t="shared" si="413"/>
        <v>0</v>
      </c>
      <c r="K1626" s="504"/>
      <c r="L1626" s="518">
        <f t="shared" si="417"/>
        <v>0</v>
      </c>
      <c r="M1626" s="518">
        <f t="shared" si="417"/>
        <v>0</v>
      </c>
      <c r="N1626" s="519">
        <f t="shared" si="414"/>
        <v>0</v>
      </c>
      <c r="O1626" s="519">
        <f t="shared" si="415"/>
        <v>0</v>
      </c>
      <c r="P1626" s="506"/>
      <c r="Q1626" s="520"/>
      <c r="R1626" s="412" t="str">
        <f t="shared" si="416"/>
        <v/>
      </c>
      <c r="S1626" s="412" t="str">
        <f t="shared" si="419"/>
        <v/>
      </c>
      <c r="T1626" s="427"/>
      <c r="U1626" s="429"/>
      <c r="W1626" s="6">
        <f>VLOOKUP(A1626,'[3]Cartilha Global'!$A:$A,1,FALSE)</f>
        <v>92480</v>
      </c>
    </row>
    <row r="1627" spans="1:23" ht="23.25" hidden="1" thickBot="1" x14ac:dyDescent="0.25">
      <c r="A1627" s="522">
        <v>92482</v>
      </c>
      <c r="B1627" s="512" t="s">
        <v>3144</v>
      </c>
      <c r="C1627" s="513" t="s">
        <v>4526</v>
      </c>
      <c r="D1627" s="498" t="s">
        <v>170</v>
      </c>
      <c r="E1627" s="499">
        <v>385.29</v>
      </c>
      <c r="F1627" s="500">
        <f t="shared" si="418"/>
        <v>477.14</v>
      </c>
      <c r="G1627" s="527"/>
      <c r="H1627" s="518"/>
      <c r="I1627" s="517">
        <f t="shared" si="412"/>
        <v>0</v>
      </c>
      <c r="J1627" s="517">
        <f t="shared" si="413"/>
        <v>0</v>
      </c>
      <c r="K1627" s="504"/>
      <c r="L1627" s="518">
        <f t="shared" si="417"/>
        <v>0</v>
      </c>
      <c r="M1627" s="518">
        <f t="shared" si="417"/>
        <v>0</v>
      </c>
      <c r="N1627" s="519">
        <f t="shared" si="414"/>
        <v>0</v>
      </c>
      <c r="O1627" s="519">
        <f t="shared" si="415"/>
        <v>0</v>
      </c>
      <c r="P1627" s="506"/>
      <c r="Q1627" s="520"/>
      <c r="R1627" s="412" t="str">
        <f t="shared" si="416"/>
        <v/>
      </c>
      <c r="S1627" s="412" t="str">
        <f t="shared" si="419"/>
        <v/>
      </c>
      <c r="T1627" s="427"/>
      <c r="U1627" s="429"/>
      <c r="W1627" s="6">
        <f>VLOOKUP(A1627,'[3]Cartilha Global'!$A:$A,1,FALSE)</f>
        <v>92482</v>
      </c>
    </row>
    <row r="1628" spans="1:23" ht="23.25" hidden="1" thickBot="1" x14ac:dyDescent="0.25">
      <c r="A1628" s="522">
        <v>92484</v>
      </c>
      <c r="B1628" s="512" t="s">
        <v>3144</v>
      </c>
      <c r="C1628" s="513" t="s">
        <v>4527</v>
      </c>
      <c r="D1628" s="498" t="s">
        <v>170</v>
      </c>
      <c r="E1628" s="499">
        <v>259.48</v>
      </c>
      <c r="F1628" s="500">
        <f t="shared" si="418"/>
        <v>321.33999999999997</v>
      </c>
      <c r="G1628" s="527"/>
      <c r="H1628" s="518"/>
      <c r="I1628" s="517">
        <f t="shared" si="412"/>
        <v>0</v>
      </c>
      <c r="J1628" s="517">
        <f t="shared" si="413"/>
        <v>0</v>
      </c>
      <c r="K1628" s="504"/>
      <c r="L1628" s="518">
        <f t="shared" si="417"/>
        <v>0</v>
      </c>
      <c r="M1628" s="518">
        <f t="shared" si="417"/>
        <v>0</v>
      </c>
      <c r="N1628" s="519">
        <f t="shared" si="414"/>
        <v>0</v>
      </c>
      <c r="O1628" s="519">
        <f t="shared" si="415"/>
        <v>0</v>
      </c>
      <c r="P1628" s="506"/>
      <c r="Q1628" s="520"/>
      <c r="R1628" s="412" t="str">
        <f t="shared" si="416"/>
        <v/>
      </c>
      <c r="S1628" s="412" t="str">
        <f t="shared" si="419"/>
        <v/>
      </c>
      <c r="T1628" s="427"/>
      <c r="U1628" s="429"/>
      <c r="W1628" s="6">
        <f>VLOOKUP(A1628,'[3]Cartilha Global'!$A:$A,1,FALSE)</f>
        <v>92484</v>
      </c>
    </row>
    <row r="1629" spans="1:23" ht="23.25" hidden="1" thickBot="1" x14ac:dyDescent="0.25">
      <c r="A1629" s="522">
        <v>92486</v>
      </c>
      <c r="B1629" s="512" t="s">
        <v>3144</v>
      </c>
      <c r="C1629" s="513" t="s">
        <v>4528</v>
      </c>
      <c r="D1629" s="498" t="s">
        <v>170</v>
      </c>
      <c r="E1629" s="499">
        <v>180.69</v>
      </c>
      <c r="F1629" s="500">
        <f t="shared" si="418"/>
        <v>223.77</v>
      </c>
      <c r="G1629" s="527"/>
      <c r="H1629" s="518"/>
      <c r="I1629" s="517">
        <f t="shared" si="412"/>
        <v>0</v>
      </c>
      <c r="J1629" s="517">
        <f t="shared" si="413"/>
        <v>0</v>
      </c>
      <c r="K1629" s="504"/>
      <c r="L1629" s="518">
        <f t="shared" si="417"/>
        <v>0</v>
      </c>
      <c r="M1629" s="518">
        <f t="shared" si="417"/>
        <v>0</v>
      </c>
      <c r="N1629" s="519">
        <f t="shared" si="414"/>
        <v>0</v>
      </c>
      <c r="O1629" s="519">
        <f t="shared" si="415"/>
        <v>0</v>
      </c>
      <c r="P1629" s="506"/>
      <c r="Q1629" s="520"/>
      <c r="R1629" s="412" t="str">
        <f t="shared" si="416"/>
        <v/>
      </c>
      <c r="S1629" s="412" t="str">
        <f t="shared" si="419"/>
        <v/>
      </c>
      <c r="T1629" s="427"/>
      <c r="U1629" s="429"/>
      <c r="W1629" s="6">
        <f>VLOOKUP(A1629,'[3]Cartilha Global'!$A:$A,1,FALSE)</f>
        <v>92486</v>
      </c>
    </row>
    <row r="1630" spans="1:23" ht="23.25" hidden="1" thickBot="1" x14ac:dyDescent="0.25">
      <c r="A1630" s="522">
        <v>92488</v>
      </c>
      <c r="B1630" s="512" t="s">
        <v>3144</v>
      </c>
      <c r="C1630" s="513" t="s">
        <v>4529</v>
      </c>
      <c r="D1630" s="498" t="s">
        <v>170</v>
      </c>
      <c r="E1630" s="499">
        <v>110.63</v>
      </c>
      <c r="F1630" s="500">
        <f t="shared" si="418"/>
        <v>137</v>
      </c>
      <c r="G1630" s="527"/>
      <c r="H1630" s="518"/>
      <c r="I1630" s="517">
        <f t="shared" si="412"/>
        <v>0</v>
      </c>
      <c r="J1630" s="517">
        <f t="shared" si="413"/>
        <v>0</v>
      </c>
      <c r="K1630" s="504"/>
      <c r="L1630" s="518">
        <f t="shared" ref="L1630:M1661" si="420">G1630</f>
        <v>0</v>
      </c>
      <c r="M1630" s="518">
        <f t="shared" si="420"/>
        <v>0</v>
      </c>
      <c r="N1630" s="519">
        <f t="shared" si="414"/>
        <v>0</v>
      </c>
      <c r="O1630" s="519">
        <f t="shared" si="415"/>
        <v>0</v>
      </c>
      <c r="P1630" s="506"/>
      <c r="Q1630" s="520"/>
      <c r="R1630" s="412" t="str">
        <f t="shared" si="416"/>
        <v/>
      </c>
      <c r="S1630" s="412" t="str">
        <f t="shared" si="419"/>
        <v/>
      </c>
      <c r="T1630" s="427"/>
      <c r="U1630" s="429"/>
      <c r="W1630" s="6">
        <f>VLOOKUP(A1630,'[3]Cartilha Global'!$A:$A,1,FALSE)</f>
        <v>92488</v>
      </c>
    </row>
    <row r="1631" spans="1:23" ht="23.25" hidden="1" thickBot="1" x14ac:dyDescent="0.25">
      <c r="A1631" s="522">
        <v>92490</v>
      </c>
      <c r="B1631" s="512" t="s">
        <v>3144</v>
      </c>
      <c r="C1631" s="513" t="s">
        <v>4530</v>
      </c>
      <c r="D1631" s="498" t="s">
        <v>170</v>
      </c>
      <c r="E1631" s="499">
        <v>69.81</v>
      </c>
      <c r="F1631" s="500">
        <f t="shared" si="418"/>
        <v>86.45</v>
      </c>
      <c r="G1631" s="527"/>
      <c r="H1631" s="518"/>
      <c r="I1631" s="517">
        <f t="shared" si="412"/>
        <v>0</v>
      </c>
      <c r="J1631" s="517">
        <f t="shared" si="413"/>
        <v>0</v>
      </c>
      <c r="K1631" s="504"/>
      <c r="L1631" s="518">
        <f t="shared" si="420"/>
        <v>0</v>
      </c>
      <c r="M1631" s="518">
        <f t="shared" si="420"/>
        <v>0</v>
      </c>
      <c r="N1631" s="519">
        <f t="shared" si="414"/>
        <v>0</v>
      </c>
      <c r="O1631" s="519">
        <f t="shared" si="415"/>
        <v>0</v>
      </c>
      <c r="P1631" s="506"/>
      <c r="Q1631" s="520"/>
      <c r="R1631" s="412" t="str">
        <f t="shared" si="416"/>
        <v/>
      </c>
      <c r="S1631" s="412" t="str">
        <f t="shared" si="419"/>
        <v/>
      </c>
      <c r="T1631" s="427"/>
      <c r="U1631" s="429"/>
      <c r="W1631" s="6">
        <f>VLOOKUP(A1631,'[3]Cartilha Global'!$A:$A,1,FALSE)</f>
        <v>92490</v>
      </c>
    </row>
    <row r="1632" spans="1:23" ht="23.25" hidden="1" thickBot="1" x14ac:dyDescent="0.25">
      <c r="A1632" s="522">
        <v>92492</v>
      </c>
      <c r="B1632" s="512" t="s">
        <v>3144</v>
      </c>
      <c r="C1632" s="513" t="s">
        <v>4531</v>
      </c>
      <c r="D1632" s="498" t="s">
        <v>170</v>
      </c>
      <c r="E1632" s="499">
        <v>105.09</v>
      </c>
      <c r="F1632" s="500">
        <f t="shared" si="418"/>
        <v>130.13999999999999</v>
      </c>
      <c r="G1632" s="527"/>
      <c r="H1632" s="518"/>
      <c r="I1632" s="517">
        <f t="shared" si="412"/>
        <v>0</v>
      </c>
      <c r="J1632" s="517">
        <f t="shared" si="413"/>
        <v>0</v>
      </c>
      <c r="K1632" s="504"/>
      <c r="L1632" s="518">
        <f t="shared" si="420"/>
        <v>0</v>
      </c>
      <c r="M1632" s="518">
        <f t="shared" si="420"/>
        <v>0</v>
      </c>
      <c r="N1632" s="519">
        <f t="shared" si="414"/>
        <v>0</v>
      </c>
      <c r="O1632" s="519">
        <f t="shared" si="415"/>
        <v>0</v>
      </c>
      <c r="P1632" s="506"/>
      <c r="Q1632" s="520"/>
      <c r="R1632" s="412" t="str">
        <f t="shared" si="416"/>
        <v/>
      </c>
      <c r="S1632" s="412" t="str">
        <f t="shared" si="419"/>
        <v/>
      </c>
      <c r="T1632" s="427"/>
      <c r="U1632" s="429"/>
      <c r="W1632" s="6">
        <f>VLOOKUP(A1632,'[3]Cartilha Global'!$A:$A,1,FALSE)</f>
        <v>92492</v>
      </c>
    </row>
    <row r="1633" spans="1:23" ht="23.25" hidden="1" thickBot="1" x14ac:dyDescent="0.25">
      <c r="A1633" s="522">
        <v>92494</v>
      </c>
      <c r="B1633" s="512" t="s">
        <v>3144</v>
      </c>
      <c r="C1633" s="513" t="s">
        <v>4532</v>
      </c>
      <c r="D1633" s="498" t="s">
        <v>170</v>
      </c>
      <c r="E1633" s="499">
        <v>65.38</v>
      </c>
      <c r="F1633" s="500">
        <f t="shared" si="418"/>
        <v>80.97</v>
      </c>
      <c r="G1633" s="527"/>
      <c r="H1633" s="518"/>
      <c r="I1633" s="517">
        <f t="shared" si="412"/>
        <v>0</v>
      </c>
      <c r="J1633" s="517">
        <f t="shared" si="413"/>
        <v>0</v>
      </c>
      <c r="K1633" s="504"/>
      <c r="L1633" s="518">
        <f t="shared" si="420"/>
        <v>0</v>
      </c>
      <c r="M1633" s="518">
        <f t="shared" si="420"/>
        <v>0</v>
      </c>
      <c r="N1633" s="519">
        <f t="shared" si="414"/>
        <v>0</v>
      </c>
      <c r="O1633" s="519">
        <f t="shared" si="415"/>
        <v>0</v>
      </c>
      <c r="P1633" s="506"/>
      <c r="Q1633" s="520"/>
      <c r="R1633" s="412" t="str">
        <f t="shared" si="416"/>
        <v/>
      </c>
      <c r="S1633" s="412" t="str">
        <f t="shared" si="419"/>
        <v/>
      </c>
      <c r="T1633" s="427"/>
      <c r="U1633" s="429"/>
      <c r="W1633" s="6">
        <f>VLOOKUP(A1633,'[3]Cartilha Global'!$A:$A,1,FALSE)</f>
        <v>92494</v>
      </c>
    </row>
    <row r="1634" spans="1:23" ht="23.25" hidden="1" thickBot="1" x14ac:dyDescent="0.25">
      <c r="A1634" s="522">
        <v>92496</v>
      </c>
      <c r="B1634" s="512" t="s">
        <v>3144</v>
      </c>
      <c r="C1634" s="513" t="s">
        <v>4533</v>
      </c>
      <c r="D1634" s="498" t="s">
        <v>170</v>
      </c>
      <c r="E1634" s="499">
        <v>100.43</v>
      </c>
      <c r="F1634" s="500">
        <f t="shared" si="418"/>
        <v>124.37</v>
      </c>
      <c r="G1634" s="527"/>
      <c r="H1634" s="518"/>
      <c r="I1634" s="517">
        <f t="shared" si="412"/>
        <v>0</v>
      </c>
      <c r="J1634" s="517">
        <f t="shared" si="413"/>
        <v>0</v>
      </c>
      <c r="K1634" s="504"/>
      <c r="L1634" s="518">
        <f t="shared" si="420"/>
        <v>0</v>
      </c>
      <c r="M1634" s="518">
        <f t="shared" si="420"/>
        <v>0</v>
      </c>
      <c r="N1634" s="519">
        <f t="shared" si="414"/>
        <v>0</v>
      </c>
      <c r="O1634" s="519">
        <f t="shared" si="415"/>
        <v>0</v>
      </c>
      <c r="P1634" s="506"/>
      <c r="Q1634" s="520"/>
      <c r="R1634" s="412" t="str">
        <f t="shared" si="416"/>
        <v/>
      </c>
      <c r="S1634" s="412" t="str">
        <f t="shared" si="419"/>
        <v/>
      </c>
      <c r="T1634" s="427"/>
      <c r="U1634" s="429"/>
      <c r="W1634" s="6">
        <f>VLOOKUP(A1634,'[3]Cartilha Global'!$A:$A,1,FALSE)</f>
        <v>92496</v>
      </c>
    </row>
    <row r="1635" spans="1:23" ht="23.25" hidden="1" thickBot="1" x14ac:dyDescent="0.25">
      <c r="A1635" s="522">
        <v>92498</v>
      </c>
      <c r="B1635" s="512" t="s">
        <v>3144</v>
      </c>
      <c r="C1635" s="513" t="s">
        <v>4534</v>
      </c>
      <c r="D1635" s="498" t="s">
        <v>170</v>
      </c>
      <c r="E1635" s="499">
        <v>61.69</v>
      </c>
      <c r="F1635" s="500">
        <f t="shared" si="418"/>
        <v>76.400000000000006</v>
      </c>
      <c r="G1635" s="527"/>
      <c r="H1635" s="518"/>
      <c r="I1635" s="517">
        <f t="shared" si="412"/>
        <v>0</v>
      </c>
      <c r="J1635" s="517">
        <f t="shared" si="413"/>
        <v>0</v>
      </c>
      <c r="K1635" s="504"/>
      <c r="L1635" s="518">
        <f t="shared" si="420"/>
        <v>0</v>
      </c>
      <c r="M1635" s="518">
        <f t="shared" si="420"/>
        <v>0</v>
      </c>
      <c r="N1635" s="519">
        <f t="shared" si="414"/>
        <v>0</v>
      </c>
      <c r="O1635" s="519">
        <f t="shared" si="415"/>
        <v>0</v>
      </c>
      <c r="P1635" s="506"/>
      <c r="Q1635" s="520"/>
      <c r="R1635" s="412" t="str">
        <f t="shared" si="416"/>
        <v/>
      </c>
      <c r="S1635" s="412" t="str">
        <f t="shared" si="419"/>
        <v/>
      </c>
      <c r="T1635" s="427"/>
      <c r="U1635" s="429"/>
      <c r="W1635" s="6">
        <f>VLOOKUP(A1635,'[3]Cartilha Global'!$A:$A,1,FALSE)</f>
        <v>92498</v>
      </c>
    </row>
    <row r="1636" spans="1:23" ht="23.25" hidden="1" thickBot="1" x14ac:dyDescent="0.25">
      <c r="A1636" s="522">
        <v>92500</v>
      </c>
      <c r="B1636" s="512" t="s">
        <v>3144</v>
      </c>
      <c r="C1636" s="513" t="s">
        <v>4535</v>
      </c>
      <c r="D1636" s="498" t="s">
        <v>170</v>
      </c>
      <c r="E1636" s="499">
        <v>96.64</v>
      </c>
      <c r="F1636" s="500">
        <f t="shared" si="418"/>
        <v>119.68</v>
      </c>
      <c r="G1636" s="527"/>
      <c r="H1636" s="518"/>
      <c r="I1636" s="517">
        <f t="shared" si="412"/>
        <v>0</v>
      </c>
      <c r="J1636" s="517">
        <f t="shared" si="413"/>
        <v>0</v>
      </c>
      <c r="K1636" s="504"/>
      <c r="L1636" s="518">
        <f t="shared" si="420"/>
        <v>0</v>
      </c>
      <c r="M1636" s="518">
        <f t="shared" si="420"/>
        <v>0</v>
      </c>
      <c r="N1636" s="519">
        <f t="shared" si="414"/>
        <v>0</v>
      </c>
      <c r="O1636" s="519">
        <f t="shared" si="415"/>
        <v>0</v>
      </c>
      <c r="P1636" s="506"/>
      <c r="Q1636" s="520"/>
      <c r="R1636" s="412" t="str">
        <f t="shared" si="416"/>
        <v/>
      </c>
      <c r="S1636" s="412" t="str">
        <f t="shared" si="419"/>
        <v/>
      </c>
      <c r="T1636" s="427"/>
      <c r="U1636" s="429"/>
      <c r="W1636" s="6">
        <f>VLOOKUP(A1636,'[3]Cartilha Global'!$A:$A,1,FALSE)</f>
        <v>92500</v>
      </c>
    </row>
    <row r="1637" spans="1:23" ht="23.25" hidden="1" thickBot="1" x14ac:dyDescent="0.25">
      <c r="A1637" s="522">
        <v>92502</v>
      </c>
      <c r="B1637" s="512" t="s">
        <v>3144</v>
      </c>
      <c r="C1637" s="513" t="s">
        <v>4536</v>
      </c>
      <c r="D1637" s="498" t="s">
        <v>170</v>
      </c>
      <c r="E1637" s="499">
        <v>58.82</v>
      </c>
      <c r="F1637" s="500">
        <f t="shared" si="418"/>
        <v>72.84</v>
      </c>
      <c r="G1637" s="527"/>
      <c r="H1637" s="518"/>
      <c r="I1637" s="517">
        <f t="shared" si="412"/>
        <v>0</v>
      </c>
      <c r="J1637" s="517">
        <f t="shared" si="413"/>
        <v>0</v>
      </c>
      <c r="K1637" s="504"/>
      <c r="L1637" s="518">
        <f t="shared" si="420"/>
        <v>0</v>
      </c>
      <c r="M1637" s="518">
        <f t="shared" si="420"/>
        <v>0</v>
      </c>
      <c r="N1637" s="519">
        <f t="shared" si="414"/>
        <v>0</v>
      </c>
      <c r="O1637" s="519">
        <f t="shared" si="415"/>
        <v>0</v>
      </c>
      <c r="P1637" s="506"/>
      <c r="Q1637" s="520"/>
      <c r="R1637" s="412" t="str">
        <f t="shared" si="416"/>
        <v/>
      </c>
      <c r="S1637" s="412" t="str">
        <f t="shared" si="419"/>
        <v/>
      </c>
      <c r="T1637" s="427"/>
      <c r="U1637" s="429"/>
      <c r="W1637" s="6">
        <f>VLOOKUP(A1637,'[3]Cartilha Global'!$A:$A,1,FALSE)</f>
        <v>92502</v>
      </c>
    </row>
    <row r="1638" spans="1:23" ht="23.25" hidden="1" thickBot="1" x14ac:dyDescent="0.25">
      <c r="A1638" s="522">
        <v>92504</v>
      </c>
      <c r="B1638" s="512" t="s">
        <v>3144</v>
      </c>
      <c r="C1638" s="513" t="s">
        <v>4537</v>
      </c>
      <c r="D1638" s="498" t="s">
        <v>170</v>
      </c>
      <c r="E1638" s="499">
        <v>63.08</v>
      </c>
      <c r="F1638" s="500">
        <f t="shared" si="418"/>
        <v>78.12</v>
      </c>
      <c r="G1638" s="527"/>
      <c r="H1638" s="518"/>
      <c r="I1638" s="517">
        <f t="shared" si="412"/>
        <v>0</v>
      </c>
      <c r="J1638" s="517">
        <f t="shared" si="413"/>
        <v>0</v>
      </c>
      <c r="K1638" s="504"/>
      <c r="L1638" s="518">
        <f t="shared" si="420"/>
        <v>0</v>
      </c>
      <c r="M1638" s="518">
        <f t="shared" si="420"/>
        <v>0</v>
      </c>
      <c r="N1638" s="519">
        <f t="shared" si="414"/>
        <v>0</v>
      </c>
      <c r="O1638" s="519">
        <f t="shared" si="415"/>
        <v>0</v>
      </c>
      <c r="P1638" s="506"/>
      <c r="Q1638" s="520"/>
      <c r="R1638" s="412" t="str">
        <f t="shared" si="416"/>
        <v/>
      </c>
      <c r="S1638" s="412" t="str">
        <f t="shared" si="419"/>
        <v/>
      </c>
      <c r="T1638" s="427"/>
      <c r="U1638" s="429"/>
      <c r="W1638" s="6">
        <f>VLOOKUP(A1638,'[3]Cartilha Global'!$A:$A,1,FALSE)</f>
        <v>92504</v>
      </c>
    </row>
    <row r="1639" spans="1:23" ht="23.25" hidden="1" thickBot="1" x14ac:dyDescent="0.25">
      <c r="A1639" s="522">
        <v>92506</v>
      </c>
      <c r="B1639" s="512" t="s">
        <v>3144</v>
      </c>
      <c r="C1639" s="513" t="s">
        <v>4538</v>
      </c>
      <c r="D1639" s="498" t="s">
        <v>170</v>
      </c>
      <c r="E1639" s="499">
        <v>53.56</v>
      </c>
      <c r="F1639" s="500">
        <f t="shared" si="418"/>
        <v>66.33</v>
      </c>
      <c r="G1639" s="527"/>
      <c r="H1639" s="518"/>
      <c r="I1639" s="517">
        <f t="shared" si="412"/>
        <v>0</v>
      </c>
      <c r="J1639" s="517">
        <f t="shared" si="413"/>
        <v>0</v>
      </c>
      <c r="K1639" s="504"/>
      <c r="L1639" s="518">
        <f t="shared" si="420"/>
        <v>0</v>
      </c>
      <c r="M1639" s="518">
        <f t="shared" si="420"/>
        <v>0</v>
      </c>
      <c r="N1639" s="519">
        <f t="shared" si="414"/>
        <v>0</v>
      </c>
      <c r="O1639" s="519">
        <f t="shared" si="415"/>
        <v>0</v>
      </c>
      <c r="P1639" s="506"/>
      <c r="Q1639" s="520"/>
      <c r="R1639" s="412" t="str">
        <f t="shared" si="416"/>
        <v/>
      </c>
      <c r="S1639" s="412" t="str">
        <f t="shared" si="419"/>
        <v/>
      </c>
      <c r="T1639" s="427"/>
      <c r="U1639" s="429"/>
      <c r="W1639" s="6">
        <f>VLOOKUP(A1639,'[3]Cartilha Global'!$A:$A,1,FALSE)</f>
        <v>92506</v>
      </c>
    </row>
    <row r="1640" spans="1:23" ht="23.25" hidden="1" thickBot="1" x14ac:dyDescent="0.25">
      <c r="A1640" s="522">
        <v>92508</v>
      </c>
      <c r="B1640" s="512" t="s">
        <v>3144</v>
      </c>
      <c r="C1640" s="513" t="s">
        <v>4539</v>
      </c>
      <c r="D1640" s="498" t="s">
        <v>170</v>
      </c>
      <c r="E1640" s="499">
        <v>106.81</v>
      </c>
      <c r="F1640" s="500">
        <f t="shared" si="418"/>
        <v>132.27000000000001</v>
      </c>
      <c r="G1640" s="527"/>
      <c r="H1640" s="518"/>
      <c r="I1640" s="517">
        <f t="shared" si="412"/>
        <v>0</v>
      </c>
      <c r="J1640" s="517">
        <f t="shared" si="413"/>
        <v>0</v>
      </c>
      <c r="K1640" s="504"/>
      <c r="L1640" s="518">
        <f t="shared" si="420"/>
        <v>0</v>
      </c>
      <c r="M1640" s="518">
        <f t="shared" si="420"/>
        <v>0</v>
      </c>
      <c r="N1640" s="519">
        <f t="shared" si="414"/>
        <v>0</v>
      </c>
      <c r="O1640" s="519">
        <f t="shared" si="415"/>
        <v>0</v>
      </c>
      <c r="P1640" s="506"/>
      <c r="Q1640" s="520"/>
      <c r="R1640" s="412" t="str">
        <f t="shared" si="416"/>
        <v/>
      </c>
      <c r="S1640" s="412" t="str">
        <f t="shared" si="419"/>
        <v/>
      </c>
      <c r="T1640" s="427"/>
      <c r="U1640" s="429"/>
      <c r="W1640" s="6">
        <f>VLOOKUP(A1640,'[3]Cartilha Global'!$A:$A,1,FALSE)</f>
        <v>92508</v>
      </c>
    </row>
    <row r="1641" spans="1:23" ht="23.25" hidden="1" thickBot="1" x14ac:dyDescent="0.25">
      <c r="A1641" s="522">
        <v>92510</v>
      </c>
      <c r="B1641" s="512" t="s">
        <v>3144</v>
      </c>
      <c r="C1641" s="513" t="s">
        <v>4540</v>
      </c>
      <c r="D1641" s="498" t="s">
        <v>170</v>
      </c>
      <c r="E1641" s="499">
        <v>64.05</v>
      </c>
      <c r="F1641" s="500">
        <f t="shared" si="418"/>
        <v>79.319999999999993</v>
      </c>
      <c r="G1641" s="527"/>
      <c r="H1641" s="518"/>
      <c r="I1641" s="517">
        <f t="shared" si="412"/>
        <v>0</v>
      </c>
      <c r="J1641" s="517">
        <f t="shared" si="413"/>
        <v>0</v>
      </c>
      <c r="K1641" s="504"/>
      <c r="L1641" s="518">
        <f t="shared" si="420"/>
        <v>0</v>
      </c>
      <c r="M1641" s="518">
        <f t="shared" si="420"/>
        <v>0</v>
      </c>
      <c r="N1641" s="519">
        <f t="shared" si="414"/>
        <v>0</v>
      </c>
      <c r="O1641" s="519">
        <f t="shared" si="415"/>
        <v>0</v>
      </c>
      <c r="P1641" s="506"/>
      <c r="Q1641" s="520"/>
      <c r="R1641" s="412" t="str">
        <f t="shared" si="416"/>
        <v/>
      </c>
      <c r="S1641" s="412" t="str">
        <f t="shared" si="419"/>
        <v/>
      </c>
      <c r="T1641" s="427"/>
      <c r="U1641" s="429"/>
      <c r="W1641" s="6">
        <f>VLOOKUP(A1641,'[3]Cartilha Global'!$A:$A,1,FALSE)</f>
        <v>92510</v>
      </c>
    </row>
    <row r="1642" spans="1:23" ht="23.25" hidden="1" thickBot="1" x14ac:dyDescent="0.25">
      <c r="A1642" s="522">
        <v>92512</v>
      </c>
      <c r="B1642" s="512" t="s">
        <v>3144</v>
      </c>
      <c r="C1642" s="513" t="s">
        <v>4541</v>
      </c>
      <c r="D1642" s="498" t="s">
        <v>170</v>
      </c>
      <c r="E1642" s="499">
        <v>92.45</v>
      </c>
      <c r="F1642" s="500">
        <f t="shared" si="418"/>
        <v>114.49</v>
      </c>
      <c r="G1642" s="527"/>
      <c r="H1642" s="518"/>
      <c r="I1642" s="517">
        <f t="shared" si="412"/>
        <v>0</v>
      </c>
      <c r="J1642" s="517">
        <f t="shared" si="413"/>
        <v>0</v>
      </c>
      <c r="K1642" s="504"/>
      <c r="L1642" s="518">
        <f t="shared" si="420"/>
        <v>0</v>
      </c>
      <c r="M1642" s="518">
        <f t="shared" si="420"/>
        <v>0</v>
      </c>
      <c r="N1642" s="519">
        <f t="shared" si="414"/>
        <v>0</v>
      </c>
      <c r="O1642" s="519">
        <f t="shared" si="415"/>
        <v>0</v>
      </c>
      <c r="P1642" s="506"/>
      <c r="Q1642" s="520"/>
      <c r="R1642" s="412" t="str">
        <f t="shared" si="416"/>
        <v/>
      </c>
      <c r="S1642" s="412" t="str">
        <f t="shared" si="419"/>
        <v/>
      </c>
      <c r="T1642" s="427"/>
      <c r="U1642" s="429"/>
      <c r="W1642" s="6">
        <f>VLOOKUP(A1642,'[3]Cartilha Global'!$A:$A,1,FALSE)</f>
        <v>92512</v>
      </c>
    </row>
    <row r="1643" spans="1:23" ht="23.25" hidden="1" thickBot="1" x14ac:dyDescent="0.25">
      <c r="A1643" s="522">
        <v>92514</v>
      </c>
      <c r="B1643" s="512" t="s">
        <v>3144</v>
      </c>
      <c r="C1643" s="513" t="s">
        <v>4542</v>
      </c>
      <c r="D1643" s="498" t="s">
        <v>170</v>
      </c>
      <c r="E1643" s="499">
        <v>50.89</v>
      </c>
      <c r="F1643" s="500">
        <f t="shared" si="418"/>
        <v>63.02</v>
      </c>
      <c r="G1643" s="527"/>
      <c r="H1643" s="518"/>
      <c r="I1643" s="517">
        <f t="shared" si="412"/>
        <v>0</v>
      </c>
      <c r="J1643" s="517">
        <f t="shared" si="413"/>
        <v>0</v>
      </c>
      <c r="K1643" s="504"/>
      <c r="L1643" s="518">
        <f t="shared" si="420"/>
        <v>0</v>
      </c>
      <c r="M1643" s="518">
        <f t="shared" si="420"/>
        <v>0</v>
      </c>
      <c r="N1643" s="519">
        <f t="shared" si="414"/>
        <v>0</v>
      </c>
      <c r="O1643" s="519">
        <f t="shared" si="415"/>
        <v>0</v>
      </c>
      <c r="P1643" s="506"/>
      <c r="Q1643" s="520"/>
      <c r="R1643" s="412" t="str">
        <f t="shared" si="416"/>
        <v/>
      </c>
      <c r="S1643" s="412" t="str">
        <f t="shared" si="419"/>
        <v/>
      </c>
      <c r="T1643" s="427"/>
      <c r="U1643" s="429"/>
      <c r="W1643" s="6">
        <f>VLOOKUP(A1643,'[3]Cartilha Global'!$A:$A,1,FALSE)</f>
        <v>92514</v>
      </c>
    </row>
    <row r="1644" spans="1:23" ht="23.25" hidden="1" thickBot="1" x14ac:dyDescent="0.25">
      <c r="A1644" s="522">
        <v>92515</v>
      </c>
      <c r="B1644" s="512" t="s">
        <v>3144</v>
      </c>
      <c r="C1644" s="513" t="s">
        <v>4543</v>
      </c>
      <c r="D1644" s="498" t="s">
        <v>170</v>
      </c>
      <c r="E1644" s="499">
        <v>85.1</v>
      </c>
      <c r="F1644" s="500">
        <f t="shared" si="418"/>
        <v>105.39</v>
      </c>
      <c r="G1644" s="527"/>
      <c r="H1644" s="518"/>
      <c r="I1644" s="517">
        <f t="shared" si="412"/>
        <v>0</v>
      </c>
      <c r="J1644" s="517">
        <f t="shared" si="413"/>
        <v>0</v>
      </c>
      <c r="K1644" s="504"/>
      <c r="L1644" s="518">
        <f t="shared" si="420"/>
        <v>0</v>
      </c>
      <c r="M1644" s="518">
        <f t="shared" si="420"/>
        <v>0</v>
      </c>
      <c r="N1644" s="519">
        <f t="shared" si="414"/>
        <v>0</v>
      </c>
      <c r="O1644" s="519">
        <f t="shared" si="415"/>
        <v>0</v>
      </c>
      <c r="P1644" s="506"/>
      <c r="Q1644" s="520"/>
      <c r="R1644" s="412" t="str">
        <f t="shared" si="416"/>
        <v/>
      </c>
      <c r="S1644" s="412" t="str">
        <f t="shared" si="419"/>
        <v/>
      </c>
      <c r="T1644" s="427"/>
      <c r="U1644" s="429"/>
      <c r="W1644" s="6">
        <f>VLOOKUP(A1644,'[3]Cartilha Global'!$A:$A,1,FALSE)</f>
        <v>92515</v>
      </c>
    </row>
    <row r="1645" spans="1:23" ht="23.25" hidden="1" thickBot="1" x14ac:dyDescent="0.25">
      <c r="A1645" s="522">
        <v>92518</v>
      </c>
      <c r="B1645" s="512" t="s">
        <v>3144</v>
      </c>
      <c r="C1645" s="513" t="s">
        <v>4544</v>
      </c>
      <c r="D1645" s="498" t="s">
        <v>170</v>
      </c>
      <c r="E1645" s="499">
        <v>44.69</v>
      </c>
      <c r="F1645" s="500">
        <f t="shared" si="418"/>
        <v>55.34</v>
      </c>
      <c r="G1645" s="527"/>
      <c r="H1645" s="518"/>
      <c r="I1645" s="517">
        <f t="shared" si="412"/>
        <v>0</v>
      </c>
      <c r="J1645" s="517">
        <f t="shared" si="413"/>
        <v>0</v>
      </c>
      <c r="K1645" s="504"/>
      <c r="L1645" s="518">
        <f t="shared" si="420"/>
        <v>0</v>
      </c>
      <c r="M1645" s="518">
        <f t="shared" si="420"/>
        <v>0</v>
      </c>
      <c r="N1645" s="519">
        <f t="shared" si="414"/>
        <v>0</v>
      </c>
      <c r="O1645" s="519">
        <f t="shared" si="415"/>
        <v>0</v>
      </c>
      <c r="P1645" s="506"/>
      <c r="Q1645" s="520"/>
      <c r="R1645" s="412" t="str">
        <f t="shared" si="416"/>
        <v/>
      </c>
      <c r="S1645" s="412" t="str">
        <f t="shared" si="419"/>
        <v/>
      </c>
      <c r="T1645" s="427"/>
      <c r="U1645" s="429"/>
      <c r="W1645" s="6">
        <f>VLOOKUP(A1645,'[3]Cartilha Global'!$A:$A,1,FALSE)</f>
        <v>92518</v>
      </c>
    </row>
    <row r="1646" spans="1:23" ht="23.25" hidden="1" thickBot="1" x14ac:dyDescent="0.25">
      <c r="A1646" s="522">
        <v>92520</v>
      </c>
      <c r="B1646" s="512" t="s">
        <v>3144</v>
      </c>
      <c r="C1646" s="513" t="s">
        <v>4545</v>
      </c>
      <c r="D1646" s="498" t="s">
        <v>170</v>
      </c>
      <c r="E1646" s="499">
        <v>80.180000000000007</v>
      </c>
      <c r="F1646" s="500">
        <f t="shared" si="418"/>
        <v>99.29</v>
      </c>
      <c r="G1646" s="527"/>
      <c r="H1646" s="518"/>
      <c r="I1646" s="517">
        <f t="shared" si="412"/>
        <v>0</v>
      </c>
      <c r="J1646" s="517">
        <f t="shared" si="413"/>
        <v>0</v>
      </c>
      <c r="K1646" s="504"/>
      <c r="L1646" s="518">
        <f t="shared" si="420"/>
        <v>0</v>
      </c>
      <c r="M1646" s="518">
        <f t="shared" si="420"/>
        <v>0</v>
      </c>
      <c r="N1646" s="519">
        <f t="shared" si="414"/>
        <v>0</v>
      </c>
      <c r="O1646" s="519">
        <f t="shared" si="415"/>
        <v>0</v>
      </c>
      <c r="P1646" s="506"/>
      <c r="Q1646" s="520"/>
      <c r="R1646" s="412" t="str">
        <f t="shared" si="416"/>
        <v/>
      </c>
      <c r="S1646" s="412" t="str">
        <f t="shared" si="419"/>
        <v/>
      </c>
      <c r="T1646" s="427"/>
      <c r="U1646" s="429"/>
      <c r="W1646" s="6">
        <f>VLOOKUP(A1646,'[3]Cartilha Global'!$A:$A,1,FALSE)</f>
        <v>92520</v>
      </c>
    </row>
    <row r="1647" spans="1:23" ht="23.25" hidden="1" thickBot="1" x14ac:dyDescent="0.25">
      <c r="A1647" s="522">
        <v>92522</v>
      </c>
      <c r="B1647" s="512" t="s">
        <v>3144</v>
      </c>
      <c r="C1647" s="513" t="s">
        <v>4546</v>
      </c>
      <c r="D1647" s="498" t="s">
        <v>170</v>
      </c>
      <c r="E1647" s="499">
        <v>40.81</v>
      </c>
      <c r="F1647" s="500">
        <f t="shared" si="418"/>
        <v>50.54</v>
      </c>
      <c r="G1647" s="527"/>
      <c r="H1647" s="518"/>
      <c r="I1647" s="517">
        <f t="shared" si="412"/>
        <v>0</v>
      </c>
      <c r="J1647" s="517">
        <f t="shared" si="413"/>
        <v>0</v>
      </c>
      <c r="K1647" s="504"/>
      <c r="L1647" s="518">
        <f t="shared" si="420"/>
        <v>0</v>
      </c>
      <c r="M1647" s="518">
        <f t="shared" si="420"/>
        <v>0</v>
      </c>
      <c r="N1647" s="519">
        <f t="shared" si="414"/>
        <v>0</v>
      </c>
      <c r="O1647" s="519">
        <f t="shared" si="415"/>
        <v>0</v>
      </c>
      <c r="P1647" s="506"/>
      <c r="Q1647" s="520"/>
      <c r="R1647" s="412" t="str">
        <f t="shared" si="416"/>
        <v/>
      </c>
      <c r="S1647" s="412" t="str">
        <f t="shared" si="419"/>
        <v/>
      </c>
      <c r="T1647" s="427"/>
      <c r="U1647" s="429"/>
      <c r="W1647" s="6">
        <f>VLOOKUP(A1647,'[3]Cartilha Global'!$A:$A,1,FALSE)</f>
        <v>92522</v>
      </c>
    </row>
    <row r="1648" spans="1:23" ht="23.25" hidden="1" thickBot="1" x14ac:dyDescent="0.25">
      <c r="A1648" s="522">
        <v>92524</v>
      </c>
      <c r="B1648" s="512" t="s">
        <v>3144</v>
      </c>
      <c r="C1648" s="513" t="s">
        <v>4547</v>
      </c>
      <c r="D1648" s="498" t="s">
        <v>170</v>
      </c>
      <c r="E1648" s="499">
        <v>79.47</v>
      </c>
      <c r="F1648" s="500">
        <f t="shared" si="418"/>
        <v>98.42</v>
      </c>
      <c r="G1648" s="527"/>
      <c r="H1648" s="518"/>
      <c r="I1648" s="517">
        <f t="shared" si="412"/>
        <v>0</v>
      </c>
      <c r="J1648" s="517">
        <f t="shared" si="413"/>
        <v>0</v>
      </c>
      <c r="K1648" s="504"/>
      <c r="L1648" s="518">
        <f t="shared" si="420"/>
        <v>0</v>
      </c>
      <c r="M1648" s="518">
        <f t="shared" si="420"/>
        <v>0</v>
      </c>
      <c r="N1648" s="519">
        <f t="shared" si="414"/>
        <v>0</v>
      </c>
      <c r="O1648" s="519">
        <f t="shared" si="415"/>
        <v>0</v>
      </c>
      <c r="P1648" s="506"/>
      <c r="Q1648" s="520"/>
      <c r="R1648" s="412" t="str">
        <f t="shared" si="416"/>
        <v/>
      </c>
      <c r="S1648" s="412" t="str">
        <f t="shared" si="419"/>
        <v/>
      </c>
      <c r="T1648" s="427"/>
      <c r="U1648" s="429"/>
      <c r="W1648" s="6">
        <f>VLOOKUP(A1648,'[3]Cartilha Global'!$A:$A,1,FALSE)</f>
        <v>92524</v>
      </c>
    </row>
    <row r="1649" spans="1:23" ht="23.25" hidden="1" thickBot="1" x14ac:dyDescent="0.25">
      <c r="A1649" s="522">
        <v>92526</v>
      </c>
      <c r="B1649" s="512" t="s">
        <v>3144</v>
      </c>
      <c r="C1649" s="513" t="s">
        <v>4548</v>
      </c>
      <c r="D1649" s="498" t="s">
        <v>170</v>
      </c>
      <c r="E1649" s="499">
        <v>41.08</v>
      </c>
      <c r="F1649" s="500">
        <f t="shared" si="418"/>
        <v>50.87</v>
      </c>
      <c r="G1649" s="527"/>
      <c r="H1649" s="518"/>
      <c r="I1649" s="517">
        <f t="shared" si="412"/>
        <v>0</v>
      </c>
      <c r="J1649" s="517">
        <f t="shared" si="413"/>
        <v>0</v>
      </c>
      <c r="K1649" s="504"/>
      <c r="L1649" s="518">
        <f t="shared" si="420"/>
        <v>0</v>
      </c>
      <c r="M1649" s="518">
        <f t="shared" si="420"/>
        <v>0</v>
      </c>
      <c r="N1649" s="519">
        <f t="shared" si="414"/>
        <v>0</v>
      </c>
      <c r="O1649" s="519">
        <f t="shared" si="415"/>
        <v>0</v>
      </c>
      <c r="P1649" s="506"/>
      <c r="Q1649" s="520"/>
      <c r="R1649" s="412" t="str">
        <f t="shared" si="416"/>
        <v/>
      </c>
      <c r="S1649" s="412" t="str">
        <f t="shared" si="419"/>
        <v/>
      </c>
      <c r="T1649" s="427"/>
      <c r="U1649" s="429"/>
      <c r="W1649" s="6">
        <f>VLOOKUP(A1649,'[3]Cartilha Global'!$A:$A,1,FALSE)</f>
        <v>92526</v>
      </c>
    </row>
    <row r="1650" spans="1:23" ht="23.25" hidden="1" thickBot="1" x14ac:dyDescent="0.25">
      <c r="A1650" s="522">
        <v>92528</v>
      </c>
      <c r="B1650" s="512" t="s">
        <v>3144</v>
      </c>
      <c r="C1650" s="513" t="s">
        <v>4549</v>
      </c>
      <c r="D1650" s="498" t="s">
        <v>170</v>
      </c>
      <c r="E1650" s="499">
        <v>76.2</v>
      </c>
      <c r="F1650" s="500">
        <f t="shared" si="418"/>
        <v>94.37</v>
      </c>
      <c r="G1650" s="527"/>
      <c r="H1650" s="518"/>
      <c r="I1650" s="517">
        <f t="shared" ref="I1650:I1682" si="421">IF(ISBLANK(E1650),0,ROUND(F1650*G1650,2))</f>
        <v>0</v>
      </c>
      <c r="J1650" s="517">
        <f t="shared" ref="J1650:J1682" si="422">IF(ISBLANK(G1650),0,ROUND(G1650*H1650,2))</f>
        <v>0</v>
      </c>
      <c r="K1650" s="504"/>
      <c r="L1650" s="518">
        <f t="shared" si="420"/>
        <v>0</v>
      </c>
      <c r="M1650" s="518">
        <f t="shared" si="420"/>
        <v>0</v>
      </c>
      <c r="N1650" s="519">
        <f t="shared" ref="N1650:N1682" si="423">IF(ISBLANK(E1650),0,ROUND(F1650*L1650,2))</f>
        <v>0</v>
      </c>
      <c r="O1650" s="519">
        <f t="shared" ref="O1650:O1682" si="424">IF(ISBLANK(L1650),0,ROUND(L1650*M1650,2))</f>
        <v>0</v>
      </c>
      <c r="P1650" s="506"/>
      <c r="Q1650" s="520"/>
      <c r="R1650" s="412" t="str">
        <f t="shared" ref="R1650:R1713" si="425">IF(Q1650="X","x",IF(Q1650="xx","x",IF(O1650&gt;0,"x","")))</f>
        <v/>
      </c>
      <c r="S1650" s="412" t="str">
        <f t="shared" si="419"/>
        <v/>
      </c>
      <c r="T1650" s="427"/>
      <c r="U1650" s="429"/>
      <c r="W1650" s="6">
        <f>VLOOKUP(A1650,'[3]Cartilha Global'!$A:$A,1,FALSE)</f>
        <v>92528</v>
      </c>
    </row>
    <row r="1651" spans="1:23" ht="23.25" hidden="1" thickBot="1" x14ac:dyDescent="0.25">
      <c r="A1651" s="522">
        <v>92530</v>
      </c>
      <c r="B1651" s="512" t="s">
        <v>3144</v>
      </c>
      <c r="C1651" s="513" t="s">
        <v>4550</v>
      </c>
      <c r="D1651" s="498" t="s">
        <v>170</v>
      </c>
      <c r="E1651" s="499">
        <v>38.71</v>
      </c>
      <c r="F1651" s="500">
        <f t="shared" si="418"/>
        <v>47.94</v>
      </c>
      <c r="G1651" s="527"/>
      <c r="H1651" s="518"/>
      <c r="I1651" s="517">
        <f t="shared" si="421"/>
        <v>0</v>
      </c>
      <c r="J1651" s="517">
        <f t="shared" si="422"/>
        <v>0</v>
      </c>
      <c r="K1651" s="504"/>
      <c r="L1651" s="518">
        <f t="shared" si="420"/>
        <v>0</v>
      </c>
      <c r="M1651" s="518">
        <f t="shared" si="420"/>
        <v>0</v>
      </c>
      <c r="N1651" s="519">
        <f t="shared" si="423"/>
        <v>0</v>
      </c>
      <c r="O1651" s="519">
        <f t="shared" si="424"/>
        <v>0</v>
      </c>
      <c r="P1651" s="506"/>
      <c r="Q1651" s="520"/>
      <c r="R1651" s="412" t="str">
        <f t="shared" si="425"/>
        <v/>
      </c>
      <c r="S1651" s="412" t="str">
        <f t="shared" si="419"/>
        <v/>
      </c>
      <c r="T1651" s="427"/>
      <c r="U1651" s="429"/>
      <c r="W1651" s="6">
        <f>VLOOKUP(A1651,'[3]Cartilha Global'!$A:$A,1,FALSE)</f>
        <v>92530</v>
      </c>
    </row>
    <row r="1652" spans="1:23" ht="23.25" hidden="1" thickBot="1" x14ac:dyDescent="0.25">
      <c r="A1652" s="522">
        <v>92532</v>
      </c>
      <c r="B1652" s="512" t="s">
        <v>3144</v>
      </c>
      <c r="C1652" s="513" t="s">
        <v>4551</v>
      </c>
      <c r="D1652" s="498" t="s">
        <v>170</v>
      </c>
      <c r="E1652" s="499">
        <v>73.36</v>
      </c>
      <c r="F1652" s="500">
        <f t="shared" si="418"/>
        <v>90.85</v>
      </c>
      <c r="G1652" s="527"/>
      <c r="H1652" s="518"/>
      <c r="I1652" s="517">
        <f t="shared" si="421"/>
        <v>0</v>
      </c>
      <c r="J1652" s="517">
        <f t="shared" si="422"/>
        <v>0</v>
      </c>
      <c r="K1652" s="504"/>
      <c r="L1652" s="518">
        <f t="shared" si="420"/>
        <v>0</v>
      </c>
      <c r="M1652" s="518">
        <f t="shared" si="420"/>
        <v>0</v>
      </c>
      <c r="N1652" s="519">
        <f t="shared" si="423"/>
        <v>0</v>
      </c>
      <c r="O1652" s="519">
        <f t="shared" si="424"/>
        <v>0</v>
      </c>
      <c r="P1652" s="506"/>
      <c r="Q1652" s="520"/>
      <c r="R1652" s="412" t="str">
        <f t="shared" si="425"/>
        <v/>
      </c>
      <c r="S1652" s="412" t="str">
        <f t="shared" si="419"/>
        <v/>
      </c>
      <c r="T1652" s="427"/>
      <c r="U1652" s="429"/>
      <c r="W1652" s="6">
        <f>VLOOKUP(A1652,'[3]Cartilha Global'!$A:$A,1,FALSE)</f>
        <v>92532</v>
      </c>
    </row>
    <row r="1653" spans="1:23" ht="23.25" hidden="1" thickBot="1" x14ac:dyDescent="0.25">
      <c r="A1653" s="522">
        <v>92534</v>
      </c>
      <c r="B1653" s="512" t="s">
        <v>3144</v>
      </c>
      <c r="C1653" s="513" t="s">
        <v>4552</v>
      </c>
      <c r="D1653" s="498" t="s">
        <v>170</v>
      </c>
      <c r="E1653" s="499">
        <v>36.69</v>
      </c>
      <c r="F1653" s="500">
        <f t="shared" si="418"/>
        <v>45.44</v>
      </c>
      <c r="G1653" s="527"/>
      <c r="H1653" s="518"/>
      <c r="I1653" s="517">
        <f t="shared" si="421"/>
        <v>0</v>
      </c>
      <c r="J1653" s="517">
        <f t="shared" si="422"/>
        <v>0</v>
      </c>
      <c r="K1653" s="504"/>
      <c r="L1653" s="518">
        <f t="shared" si="420"/>
        <v>0</v>
      </c>
      <c r="M1653" s="518">
        <f t="shared" si="420"/>
        <v>0</v>
      </c>
      <c r="N1653" s="519">
        <f t="shared" si="423"/>
        <v>0</v>
      </c>
      <c r="O1653" s="519">
        <f t="shared" si="424"/>
        <v>0</v>
      </c>
      <c r="P1653" s="506"/>
      <c r="Q1653" s="520"/>
      <c r="R1653" s="412" t="str">
        <f t="shared" si="425"/>
        <v/>
      </c>
      <c r="S1653" s="412" t="str">
        <f t="shared" si="419"/>
        <v/>
      </c>
      <c r="T1653" s="427"/>
      <c r="U1653" s="429"/>
      <c r="W1653" s="6">
        <f>VLOOKUP(A1653,'[3]Cartilha Global'!$A:$A,1,FALSE)</f>
        <v>92534</v>
      </c>
    </row>
    <row r="1654" spans="1:23" ht="23.25" hidden="1" thickBot="1" x14ac:dyDescent="0.25">
      <c r="A1654" s="522">
        <v>92536</v>
      </c>
      <c r="B1654" s="512" t="s">
        <v>3144</v>
      </c>
      <c r="C1654" s="513" t="s">
        <v>4553</v>
      </c>
      <c r="D1654" s="498" t="s">
        <v>170</v>
      </c>
      <c r="E1654" s="499">
        <v>67.900000000000006</v>
      </c>
      <c r="F1654" s="500">
        <f t="shared" si="418"/>
        <v>84.09</v>
      </c>
      <c r="G1654" s="527"/>
      <c r="H1654" s="518"/>
      <c r="I1654" s="517">
        <f t="shared" si="421"/>
        <v>0</v>
      </c>
      <c r="J1654" s="517">
        <f t="shared" si="422"/>
        <v>0</v>
      </c>
      <c r="K1654" s="504"/>
      <c r="L1654" s="518">
        <f t="shared" si="420"/>
        <v>0</v>
      </c>
      <c r="M1654" s="518">
        <f t="shared" si="420"/>
        <v>0</v>
      </c>
      <c r="N1654" s="519">
        <f t="shared" si="423"/>
        <v>0</v>
      </c>
      <c r="O1654" s="519">
        <f t="shared" si="424"/>
        <v>0</v>
      </c>
      <c r="P1654" s="506"/>
      <c r="Q1654" s="520"/>
      <c r="R1654" s="412" t="str">
        <f t="shared" si="425"/>
        <v/>
      </c>
      <c r="S1654" s="412" t="str">
        <f t="shared" si="419"/>
        <v/>
      </c>
      <c r="T1654" s="427"/>
      <c r="U1654" s="429"/>
      <c r="W1654" s="6">
        <f>VLOOKUP(A1654,'[3]Cartilha Global'!$A:$A,1,FALSE)</f>
        <v>92536</v>
      </c>
    </row>
    <row r="1655" spans="1:23" ht="23.25" hidden="1" thickBot="1" x14ac:dyDescent="0.25">
      <c r="A1655" s="522">
        <v>92538</v>
      </c>
      <c r="B1655" s="512" t="s">
        <v>3144</v>
      </c>
      <c r="C1655" s="513" t="s">
        <v>4554</v>
      </c>
      <c r="D1655" s="498" t="s">
        <v>170</v>
      </c>
      <c r="E1655" s="499">
        <v>32.68</v>
      </c>
      <c r="F1655" s="500">
        <f t="shared" si="418"/>
        <v>40.47</v>
      </c>
      <c r="G1655" s="527"/>
      <c r="H1655" s="518"/>
      <c r="I1655" s="517">
        <f t="shared" si="421"/>
        <v>0</v>
      </c>
      <c r="J1655" s="517">
        <f t="shared" si="422"/>
        <v>0</v>
      </c>
      <c r="K1655" s="504"/>
      <c r="L1655" s="518">
        <f t="shared" si="420"/>
        <v>0</v>
      </c>
      <c r="M1655" s="518">
        <f t="shared" si="420"/>
        <v>0</v>
      </c>
      <c r="N1655" s="519">
        <f t="shared" si="423"/>
        <v>0</v>
      </c>
      <c r="O1655" s="519">
        <f t="shared" si="424"/>
        <v>0</v>
      </c>
      <c r="P1655" s="506"/>
      <c r="Q1655" s="520"/>
      <c r="R1655" s="412" t="str">
        <f t="shared" si="425"/>
        <v/>
      </c>
      <c r="S1655" s="412" t="str">
        <f t="shared" si="419"/>
        <v/>
      </c>
      <c r="T1655" s="427"/>
      <c r="U1655" s="429"/>
      <c r="W1655" s="6">
        <f>VLOOKUP(A1655,'[3]Cartilha Global'!$A:$A,1,FALSE)</f>
        <v>92538</v>
      </c>
    </row>
    <row r="1656" spans="1:23" ht="23.25" hidden="1" thickBot="1" x14ac:dyDescent="0.25">
      <c r="A1656" s="522">
        <v>96529</v>
      </c>
      <c r="B1656" s="512" t="s">
        <v>3144</v>
      </c>
      <c r="C1656" s="513" t="s">
        <v>2420</v>
      </c>
      <c r="D1656" s="498" t="s">
        <v>170</v>
      </c>
      <c r="E1656" s="499">
        <v>382.67</v>
      </c>
      <c r="F1656" s="500">
        <f t="shared" si="418"/>
        <v>473.9</v>
      </c>
      <c r="G1656" s="527"/>
      <c r="H1656" s="518"/>
      <c r="I1656" s="517">
        <f t="shared" si="421"/>
        <v>0</v>
      </c>
      <c r="J1656" s="517">
        <f t="shared" si="422"/>
        <v>0</v>
      </c>
      <c r="K1656" s="504"/>
      <c r="L1656" s="518">
        <f t="shared" si="420"/>
        <v>0</v>
      </c>
      <c r="M1656" s="518">
        <f t="shared" si="420"/>
        <v>0</v>
      </c>
      <c r="N1656" s="519">
        <f t="shared" si="423"/>
        <v>0</v>
      </c>
      <c r="O1656" s="519">
        <f t="shared" si="424"/>
        <v>0</v>
      </c>
      <c r="P1656" s="506"/>
      <c r="Q1656" s="520"/>
      <c r="R1656" s="412" t="str">
        <f t="shared" si="425"/>
        <v/>
      </c>
      <c r="S1656" s="412" t="str">
        <f t="shared" si="419"/>
        <v/>
      </c>
      <c r="T1656" s="427"/>
      <c r="U1656" s="429"/>
      <c r="W1656" s="6">
        <f>VLOOKUP(A1656,'[3]Cartilha Global'!$A:$A,1,FALSE)</f>
        <v>96529</v>
      </c>
    </row>
    <row r="1657" spans="1:23" ht="23.25" hidden="1" thickBot="1" x14ac:dyDescent="0.25">
      <c r="A1657" s="522">
        <v>103760</v>
      </c>
      <c r="B1657" s="498" t="s">
        <v>3144</v>
      </c>
      <c r="C1657" s="513" t="s">
        <v>7181</v>
      </c>
      <c r="D1657" s="498" t="s">
        <v>170</v>
      </c>
      <c r="E1657" s="499">
        <v>124.32</v>
      </c>
      <c r="F1657" s="500">
        <f t="shared" si="418"/>
        <v>153.96</v>
      </c>
      <c r="G1657" s="527"/>
      <c r="H1657" s="518"/>
      <c r="I1657" s="517">
        <f t="shared" si="421"/>
        <v>0</v>
      </c>
      <c r="J1657" s="517">
        <f t="shared" si="422"/>
        <v>0</v>
      </c>
      <c r="K1657" s="504"/>
      <c r="L1657" s="518">
        <f t="shared" si="420"/>
        <v>0</v>
      </c>
      <c r="M1657" s="518">
        <f t="shared" si="420"/>
        <v>0</v>
      </c>
      <c r="N1657" s="519">
        <f t="shared" si="423"/>
        <v>0</v>
      </c>
      <c r="O1657" s="519">
        <f t="shared" si="424"/>
        <v>0</v>
      </c>
      <c r="P1657" s="506"/>
      <c r="Q1657" s="520"/>
      <c r="R1657" s="412" t="str">
        <f t="shared" si="425"/>
        <v/>
      </c>
      <c r="S1657" s="412" t="str">
        <f t="shared" si="419"/>
        <v/>
      </c>
      <c r="T1657" s="427"/>
      <c r="U1657" s="429"/>
      <c r="W1657" s="6" t="e">
        <f>VLOOKUP(A1657,'[3]Cartilha Global'!$A:$A,1,FALSE)</f>
        <v>#N/A</v>
      </c>
    </row>
    <row r="1658" spans="1:23" ht="23.25" hidden="1" thickBot="1" x14ac:dyDescent="0.25">
      <c r="A1658" s="522">
        <v>103761</v>
      </c>
      <c r="B1658" s="498" t="s">
        <v>3144</v>
      </c>
      <c r="C1658" s="513" t="s">
        <v>7182</v>
      </c>
      <c r="D1658" s="498" t="s">
        <v>170</v>
      </c>
      <c r="E1658" s="499">
        <v>81.64</v>
      </c>
      <c r="F1658" s="500">
        <f t="shared" si="418"/>
        <v>101.1</v>
      </c>
      <c r="G1658" s="527"/>
      <c r="H1658" s="518"/>
      <c r="I1658" s="517">
        <f t="shared" si="421"/>
        <v>0</v>
      </c>
      <c r="J1658" s="517">
        <f t="shared" si="422"/>
        <v>0</v>
      </c>
      <c r="K1658" s="504"/>
      <c r="L1658" s="518">
        <f t="shared" si="420"/>
        <v>0</v>
      </c>
      <c r="M1658" s="518">
        <f t="shared" si="420"/>
        <v>0</v>
      </c>
      <c r="N1658" s="519">
        <f t="shared" si="423"/>
        <v>0</v>
      </c>
      <c r="O1658" s="519">
        <f t="shared" si="424"/>
        <v>0</v>
      </c>
      <c r="P1658" s="506"/>
      <c r="Q1658" s="520"/>
      <c r="R1658" s="412" t="str">
        <f t="shared" si="425"/>
        <v/>
      </c>
      <c r="S1658" s="412" t="str">
        <f t="shared" si="419"/>
        <v/>
      </c>
      <c r="T1658" s="427"/>
      <c r="U1658" s="429"/>
      <c r="W1658" s="6" t="e">
        <f>VLOOKUP(A1658,'[3]Cartilha Global'!$A:$A,1,FALSE)</f>
        <v>#N/A</v>
      </c>
    </row>
    <row r="1659" spans="1:23" ht="23.25" hidden="1" thickBot="1" x14ac:dyDescent="0.25">
      <c r="A1659" s="522">
        <v>103762</v>
      </c>
      <c r="B1659" s="498" t="s">
        <v>3144</v>
      </c>
      <c r="C1659" s="513" t="s">
        <v>7183</v>
      </c>
      <c r="D1659" s="498" t="s">
        <v>170</v>
      </c>
      <c r="E1659" s="499">
        <v>69.790000000000006</v>
      </c>
      <c r="F1659" s="500">
        <f t="shared" si="418"/>
        <v>86.43</v>
      </c>
      <c r="G1659" s="527"/>
      <c r="H1659" s="518"/>
      <c r="I1659" s="517">
        <f t="shared" si="421"/>
        <v>0</v>
      </c>
      <c r="J1659" s="517">
        <f t="shared" si="422"/>
        <v>0</v>
      </c>
      <c r="K1659" s="504"/>
      <c r="L1659" s="518">
        <f t="shared" si="420"/>
        <v>0</v>
      </c>
      <c r="M1659" s="518">
        <f t="shared" si="420"/>
        <v>0</v>
      </c>
      <c r="N1659" s="519">
        <f t="shared" si="423"/>
        <v>0</v>
      </c>
      <c r="O1659" s="519">
        <f t="shared" si="424"/>
        <v>0</v>
      </c>
      <c r="P1659" s="506"/>
      <c r="Q1659" s="520"/>
      <c r="R1659" s="412" t="str">
        <f t="shared" si="425"/>
        <v/>
      </c>
      <c r="S1659" s="412" t="str">
        <f t="shared" si="419"/>
        <v/>
      </c>
      <c r="T1659" s="427"/>
      <c r="U1659" s="429"/>
      <c r="W1659" s="6" t="e">
        <f>VLOOKUP(A1659,'[3]Cartilha Global'!$A:$A,1,FALSE)</f>
        <v>#N/A</v>
      </c>
    </row>
    <row r="1660" spans="1:23" ht="23.25" hidden="1" thickBot="1" x14ac:dyDescent="0.25">
      <c r="A1660" s="522">
        <v>103763</v>
      </c>
      <c r="B1660" s="498" t="s">
        <v>3144</v>
      </c>
      <c r="C1660" s="513" t="s">
        <v>7184</v>
      </c>
      <c r="D1660" s="498" t="s">
        <v>170</v>
      </c>
      <c r="E1660" s="499">
        <v>61.19</v>
      </c>
      <c r="F1660" s="500">
        <f t="shared" si="418"/>
        <v>75.78</v>
      </c>
      <c r="G1660" s="527"/>
      <c r="H1660" s="518"/>
      <c r="I1660" s="517">
        <f t="shared" si="421"/>
        <v>0</v>
      </c>
      <c r="J1660" s="517">
        <f t="shared" si="422"/>
        <v>0</v>
      </c>
      <c r="K1660" s="504"/>
      <c r="L1660" s="518">
        <f t="shared" si="420"/>
        <v>0</v>
      </c>
      <c r="M1660" s="518">
        <f t="shared" si="420"/>
        <v>0</v>
      </c>
      <c r="N1660" s="519">
        <f t="shared" si="423"/>
        <v>0</v>
      </c>
      <c r="O1660" s="519">
        <f t="shared" si="424"/>
        <v>0</v>
      </c>
      <c r="P1660" s="506"/>
      <c r="Q1660" s="520"/>
      <c r="R1660" s="412" t="str">
        <f t="shared" si="425"/>
        <v/>
      </c>
      <c r="S1660" s="412" t="str">
        <f t="shared" si="419"/>
        <v/>
      </c>
      <c r="T1660" s="427"/>
      <c r="U1660" s="429"/>
      <c r="W1660" s="6" t="e">
        <f>VLOOKUP(A1660,'[3]Cartilha Global'!$A:$A,1,FALSE)</f>
        <v>#N/A</v>
      </c>
    </row>
    <row r="1661" spans="1:23" ht="23.25" hidden="1" thickBot="1" x14ac:dyDescent="0.25">
      <c r="A1661" s="522">
        <v>96530</v>
      </c>
      <c r="B1661" s="512" t="s">
        <v>3144</v>
      </c>
      <c r="C1661" s="513" t="s">
        <v>2421</v>
      </c>
      <c r="D1661" s="498" t="s">
        <v>170</v>
      </c>
      <c r="E1661" s="499">
        <v>217.15</v>
      </c>
      <c r="F1661" s="500">
        <f t="shared" si="418"/>
        <v>268.92</v>
      </c>
      <c r="G1661" s="527"/>
      <c r="H1661" s="518"/>
      <c r="I1661" s="517">
        <f t="shared" si="421"/>
        <v>0</v>
      </c>
      <c r="J1661" s="517">
        <f t="shared" si="422"/>
        <v>0</v>
      </c>
      <c r="K1661" s="504"/>
      <c r="L1661" s="518">
        <f t="shared" si="420"/>
        <v>0</v>
      </c>
      <c r="M1661" s="518">
        <f t="shared" si="420"/>
        <v>0</v>
      </c>
      <c r="N1661" s="519">
        <f t="shared" si="423"/>
        <v>0</v>
      </c>
      <c r="O1661" s="519">
        <f t="shared" si="424"/>
        <v>0</v>
      </c>
      <c r="P1661" s="506"/>
      <c r="Q1661" s="520"/>
      <c r="R1661" s="412" t="str">
        <f t="shared" si="425"/>
        <v/>
      </c>
      <c r="S1661" s="412" t="str">
        <f t="shared" si="419"/>
        <v/>
      </c>
      <c r="T1661" s="427"/>
      <c r="U1661" s="429"/>
      <c r="W1661" s="6">
        <f>VLOOKUP(A1661,'[3]Cartilha Global'!$A:$A,1,FALSE)</f>
        <v>96530</v>
      </c>
    </row>
    <row r="1662" spans="1:23" ht="23.25" hidden="1" thickBot="1" x14ac:dyDescent="0.25">
      <c r="A1662" s="522">
        <v>96531</v>
      </c>
      <c r="B1662" s="512" t="s">
        <v>3144</v>
      </c>
      <c r="C1662" s="513" t="s">
        <v>2422</v>
      </c>
      <c r="D1662" s="498" t="s">
        <v>170</v>
      </c>
      <c r="E1662" s="499">
        <v>147.11000000000001</v>
      </c>
      <c r="F1662" s="500">
        <f t="shared" si="418"/>
        <v>182.18</v>
      </c>
      <c r="G1662" s="527"/>
      <c r="H1662" s="518"/>
      <c r="I1662" s="517">
        <f t="shared" si="421"/>
        <v>0</v>
      </c>
      <c r="J1662" s="517">
        <f t="shared" si="422"/>
        <v>0</v>
      </c>
      <c r="K1662" s="504"/>
      <c r="L1662" s="518">
        <f t="shared" ref="L1662:M1682" si="426">G1662</f>
        <v>0</v>
      </c>
      <c r="M1662" s="518">
        <f t="shared" si="426"/>
        <v>0</v>
      </c>
      <c r="N1662" s="519">
        <f t="shared" si="423"/>
        <v>0</v>
      </c>
      <c r="O1662" s="519">
        <f t="shared" si="424"/>
        <v>0</v>
      </c>
      <c r="P1662" s="506"/>
      <c r="Q1662" s="520"/>
      <c r="R1662" s="412" t="str">
        <f t="shared" si="425"/>
        <v/>
      </c>
      <c r="S1662" s="412" t="str">
        <f t="shared" si="419"/>
        <v/>
      </c>
      <c r="T1662" s="427"/>
      <c r="U1662" s="429"/>
      <c r="W1662" s="6">
        <f>VLOOKUP(A1662,'[3]Cartilha Global'!$A:$A,1,FALSE)</f>
        <v>96531</v>
      </c>
    </row>
    <row r="1663" spans="1:23" ht="23.25" hidden="1" thickBot="1" x14ac:dyDescent="0.25">
      <c r="A1663" s="522">
        <v>96532</v>
      </c>
      <c r="B1663" s="512" t="s">
        <v>3144</v>
      </c>
      <c r="C1663" s="513" t="s">
        <v>2423</v>
      </c>
      <c r="D1663" s="498" t="s">
        <v>170</v>
      </c>
      <c r="E1663" s="499">
        <v>239.13</v>
      </c>
      <c r="F1663" s="500">
        <f t="shared" si="418"/>
        <v>296.14</v>
      </c>
      <c r="G1663" s="527"/>
      <c r="H1663" s="518"/>
      <c r="I1663" s="517">
        <f t="shared" si="421"/>
        <v>0</v>
      </c>
      <c r="J1663" s="517">
        <f t="shared" si="422"/>
        <v>0</v>
      </c>
      <c r="K1663" s="504"/>
      <c r="L1663" s="518">
        <f t="shared" si="426"/>
        <v>0</v>
      </c>
      <c r="M1663" s="518">
        <f t="shared" si="426"/>
        <v>0</v>
      </c>
      <c r="N1663" s="519">
        <f t="shared" si="423"/>
        <v>0</v>
      </c>
      <c r="O1663" s="519">
        <f t="shared" si="424"/>
        <v>0</v>
      </c>
      <c r="P1663" s="506"/>
      <c r="Q1663" s="520"/>
      <c r="R1663" s="412" t="str">
        <f t="shared" si="425"/>
        <v/>
      </c>
      <c r="S1663" s="412" t="str">
        <f t="shared" si="419"/>
        <v/>
      </c>
      <c r="T1663" s="427"/>
      <c r="U1663" s="429"/>
      <c r="W1663" s="6">
        <f>VLOOKUP(A1663,'[3]Cartilha Global'!$A:$A,1,FALSE)</f>
        <v>96532</v>
      </c>
    </row>
    <row r="1664" spans="1:23" ht="23.25" hidden="1" thickBot="1" x14ac:dyDescent="0.25">
      <c r="A1664" s="522">
        <v>96533</v>
      </c>
      <c r="B1664" s="512" t="s">
        <v>3144</v>
      </c>
      <c r="C1664" s="513" t="s">
        <v>2424</v>
      </c>
      <c r="D1664" s="498" t="s">
        <v>170</v>
      </c>
      <c r="E1664" s="499">
        <v>131.5</v>
      </c>
      <c r="F1664" s="500">
        <f t="shared" si="418"/>
        <v>162.85</v>
      </c>
      <c r="G1664" s="527"/>
      <c r="H1664" s="518"/>
      <c r="I1664" s="517">
        <f t="shared" si="421"/>
        <v>0</v>
      </c>
      <c r="J1664" s="517">
        <f t="shared" si="422"/>
        <v>0</v>
      </c>
      <c r="K1664" s="504"/>
      <c r="L1664" s="518">
        <f t="shared" si="426"/>
        <v>0</v>
      </c>
      <c r="M1664" s="518">
        <f t="shared" si="426"/>
        <v>0</v>
      </c>
      <c r="N1664" s="519">
        <f t="shared" si="423"/>
        <v>0</v>
      </c>
      <c r="O1664" s="519">
        <f t="shared" si="424"/>
        <v>0</v>
      </c>
      <c r="P1664" s="506"/>
      <c r="Q1664" s="520"/>
      <c r="R1664" s="412" t="str">
        <f t="shared" si="425"/>
        <v/>
      </c>
      <c r="S1664" s="412" t="str">
        <f t="shared" si="419"/>
        <v/>
      </c>
      <c r="T1664" s="427"/>
      <c r="U1664" s="429"/>
      <c r="W1664" s="6">
        <f>VLOOKUP(A1664,'[3]Cartilha Global'!$A:$A,1,FALSE)</f>
        <v>96533</v>
      </c>
    </row>
    <row r="1665" spans="1:23" ht="23.25" hidden="1" thickBot="1" x14ac:dyDescent="0.25">
      <c r="A1665" s="522">
        <v>96534</v>
      </c>
      <c r="B1665" s="512" t="s">
        <v>3144</v>
      </c>
      <c r="C1665" s="513" t="s">
        <v>2425</v>
      </c>
      <c r="D1665" s="498" t="s">
        <v>170</v>
      </c>
      <c r="E1665" s="499">
        <v>99.95</v>
      </c>
      <c r="F1665" s="500">
        <f t="shared" si="418"/>
        <v>123.78</v>
      </c>
      <c r="G1665" s="527"/>
      <c r="H1665" s="518"/>
      <c r="I1665" s="517">
        <f t="shared" si="421"/>
        <v>0</v>
      </c>
      <c r="J1665" s="517">
        <f t="shared" si="422"/>
        <v>0</v>
      </c>
      <c r="K1665" s="504"/>
      <c r="L1665" s="518">
        <f t="shared" si="426"/>
        <v>0</v>
      </c>
      <c r="M1665" s="518">
        <f t="shared" si="426"/>
        <v>0</v>
      </c>
      <c r="N1665" s="519">
        <f t="shared" si="423"/>
        <v>0</v>
      </c>
      <c r="O1665" s="519">
        <f t="shared" si="424"/>
        <v>0</v>
      </c>
      <c r="P1665" s="506"/>
      <c r="Q1665" s="520"/>
      <c r="R1665" s="412" t="str">
        <f t="shared" si="425"/>
        <v/>
      </c>
      <c r="S1665" s="412" t="str">
        <f t="shared" si="419"/>
        <v/>
      </c>
      <c r="T1665" s="427"/>
      <c r="U1665" s="429"/>
      <c r="W1665" s="6">
        <f>VLOOKUP(A1665,'[3]Cartilha Global'!$A:$A,1,FALSE)</f>
        <v>96534</v>
      </c>
    </row>
    <row r="1666" spans="1:23" ht="23.25" hidden="1" thickBot="1" x14ac:dyDescent="0.25">
      <c r="A1666" s="522">
        <v>96535</v>
      </c>
      <c r="B1666" s="512" t="s">
        <v>3144</v>
      </c>
      <c r="C1666" s="513" t="s">
        <v>2426</v>
      </c>
      <c r="D1666" s="498" t="s">
        <v>170</v>
      </c>
      <c r="E1666" s="499">
        <v>164.38</v>
      </c>
      <c r="F1666" s="500">
        <f t="shared" si="418"/>
        <v>203.57</v>
      </c>
      <c r="G1666" s="527"/>
      <c r="H1666" s="518"/>
      <c r="I1666" s="517">
        <f t="shared" si="421"/>
        <v>0</v>
      </c>
      <c r="J1666" s="517">
        <f t="shared" si="422"/>
        <v>0</v>
      </c>
      <c r="K1666" s="504"/>
      <c r="L1666" s="518">
        <f t="shared" si="426"/>
        <v>0</v>
      </c>
      <c r="M1666" s="518">
        <f t="shared" si="426"/>
        <v>0</v>
      </c>
      <c r="N1666" s="519">
        <f t="shared" si="423"/>
        <v>0</v>
      </c>
      <c r="O1666" s="519">
        <f t="shared" si="424"/>
        <v>0</v>
      </c>
      <c r="P1666" s="506"/>
      <c r="Q1666" s="520"/>
      <c r="R1666" s="412" t="str">
        <f t="shared" si="425"/>
        <v/>
      </c>
      <c r="S1666" s="412" t="str">
        <f t="shared" si="419"/>
        <v/>
      </c>
      <c r="T1666" s="427"/>
      <c r="U1666" s="429"/>
      <c r="W1666" s="6">
        <f>VLOOKUP(A1666,'[3]Cartilha Global'!$A:$A,1,FALSE)</f>
        <v>96535</v>
      </c>
    </row>
    <row r="1667" spans="1:23" ht="23.25" hidden="1" thickBot="1" x14ac:dyDescent="0.25">
      <c r="A1667" s="522">
        <v>96536</v>
      </c>
      <c r="B1667" s="512" t="s">
        <v>3144</v>
      </c>
      <c r="C1667" s="513" t="s">
        <v>2427</v>
      </c>
      <c r="D1667" s="498" t="s">
        <v>170</v>
      </c>
      <c r="E1667" s="499">
        <v>86.94</v>
      </c>
      <c r="F1667" s="500">
        <f t="shared" si="418"/>
        <v>107.67</v>
      </c>
      <c r="G1667" s="527"/>
      <c r="H1667" s="518"/>
      <c r="I1667" s="517">
        <f t="shared" si="421"/>
        <v>0</v>
      </c>
      <c r="J1667" s="517">
        <f t="shared" si="422"/>
        <v>0</v>
      </c>
      <c r="K1667" s="504"/>
      <c r="L1667" s="518">
        <f t="shared" si="426"/>
        <v>0</v>
      </c>
      <c r="M1667" s="518">
        <f t="shared" si="426"/>
        <v>0</v>
      </c>
      <c r="N1667" s="519">
        <f t="shared" si="423"/>
        <v>0</v>
      </c>
      <c r="O1667" s="519">
        <f t="shared" si="424"/>
        <v>0</v>
      </c>
      <c r="P1667" s="506"/>
      <c r="Q1667" s="520"/>
      <c r="R1667" s="412" t="str">
        <f t="shared" si="425"/>
        <v/>
      </c>
      <c r="S1667" s="412" t="str">
        <f t="shared" si="419"/>
        <v/>
      </c>
      <c r="T1667" s="427"/>
      <c r="U1667" s="429"/>
      <c r="W1667" s="6">
        <f>VLOOKUP(A1667,'[3]Cartilha Global'!$A:$A,1,FALSE)</f>
        <v>96536</v>
      </c>
    </row>
    <row r="1668" spans="1:23" ht="23.25" hidden="1" thickBot="1" x14ac:dyDescent="0.25">
      <c r="A1668" s="522">
        <v>96537</v>
      </c>
      <c r="B1668" s="512" t="s">
        <v>3144</v>
      </c>
      <c r="C1668" s="513" t="s">
        <v>2428</v>
      </c>
      <c r="D1668" s="498" t="s">
        <v>170</v>
      </c>
      <c r="E1668" s="499">
        <v>196.74</v>
      </c>
      <c r="F1668" s="500">
        <f t="shared" si="418"/>
        <v>243.64</v>
      </c>
      <c r="G1668" s="527"/>
      <c r="H1668" s="518"/>
      <c r="I1668" s="517">
        <f t="shared" si="421"/>
        <v>0</v>
      </c>
      <c r="J1668" s="517">
        <f t="shared" si="422"/>
        <v>0</v>
      </c>
      <c r="K1668" s="504"/>
      <c r="L1668" s="518">
        <f t="shared" si="426"/>
        <v>0</v>
      </c>
      <c r="M1668" s="518">
        <f t="shared" si="426"/>
        <v>0</v>
      </c>
      <c r="N1668" s="519">
        <f t="shared" si="423"/>
        <v>0</v>
      </c>
      <c r="O1668" s="519">
        <f t="shared" si="424"/>
        <v>0</v>
      </c>
      <c r="P1668" s="506"/>
      <c r="Q1668" s="520"/>
      <c r="R1668" s="412" t="str">
        <f t="shared" si="425"/>
        <v/>
      </c>
      <c r="S1668" s="412" t="str">
        <f t="shared" si="419"/>
        <v/>
      </c>
      <c r="T1668" s="427"/>
      <c r="U1668" s="429"/>
      <c r="W1668" s="6">
        <f>VLOOKUP(A1668,'[3]Cartilha Global'!$A:$A,1,FALSE)</f>
        <v>96537</v>
      </c>
    </row>
    <row r="1669" spans="1:23" ht="23.25" hidden="1" thickBot="1" x14ac:dyDescent="0.25">
      <c r="A1669" s="522">
        <v>96538</v>
      </c>
      <c r="B1669" s="512" t="s">
        <v>3144</v>
      </c>
      <c r="C1669" s="513" t="s">
        <v>2429</v>
      </c>
      <c r="D1669" s="498" t="s">
        <v>170</v>
      </c>
      <c r="E1669" s="499">
        <v>265.16000000000003</v>
      </c>
      <c r="F1669" s="500">
        <f t="shared" si="418"/>
        <v>328.37</v>
      </c>
      <c r="G1669" s="527"/>
      <c r="H1669" s="518"/>
      <c r="I1669" s="517">
        <f t="shared" si="421"/>
        <v>0</v>
      </c>
      <c r="J1669" s="517">
        <f t="shared" si="422"/>
        <v>0</v>
      </c>
      <c r="K1669" s="504"/>
      <c r="L1669" s="518">
        <f t="shared" si="426"/>
        <v>0</v>
      </c>
      <c r="M1669" s="518">
        <f t="shared" si="426"/>
        <v>0</v>
      </c>
      <c r="N1669" s="519">
        <f t="shared" si="423"/>
        <v>0</v>
      </c>
      <c r="O1669" s="519">
        <f t="shared" si="424"/>
        <v>0</v>
      </c>
      <c r="P1669" s="506"/>
      <c r="Q1669" s="520"/>
      <c r="R1669" s="412" t="str">
        <f t="shared" si="425"/>
        <v/>
      </c>
      <c r="S1669" s="412" t="str">
        <f t="shared" si="419"/>
        <v/>
      </c>
      <c r="T1669" s="427"/>
      <c r="U1669" s="429"/>
      <c r="W1669" s="6">
        <f>VLOOKUP(A1669,'[3]Cartilha Global'!$A:$A,1,FALSE)</f>
        <v>96538</v>
      </c>
    </row>
    <row r="1670" spans="1:23" ht="23.25" hidden="1" thickBot="1" x14ac:dyDescent="0.25">
      <c r="A1670" s="522">
        <v>96539</v>
      </c>
      <c r="B1670" s="512" t="s">
        <v>3144</v>
      </c>
      <c r="C1670" s="513" t="s">
        <v>2430</v>
      </c>
      <c r="D1670" s="498" t="s">
        <v>170</v>
      </c>
      <c r="E1670" s="499">
        <v>120.24</v>
      </c>
      <c r="F1670" s="500">
        <f t="shared" si="418"/>
        <v>148.91</v>
      </c>
      <c r="G1670" s="527"/>
      <c r="H1670" s="518"/>
      <c r="I1670" s="517">
        <f t="shared" si="421"/>
        <v>0</v>
      </c>
      <c r="J1670" s="517">
        <f t="shared" si="422"/>
        <v>0</v>
      </c>
      <c r="K1670" s="504"/>
      <c r="L1670" s="518">
        <f t="shared" si="426"/>
        <v>0</v>
      </c>
      <c r="M1670" s="518">
        <f t="shared" si="426"/>
        <v>0</v>
      </c>
      <c r="N1670" s="519">
        <f t="shared" si="423"/>
        <v>0</v>
      </c>
      <c r="O1670" s="519">
        <f t="shared" si="424"/>
        <v>0</v>
      </c>
      <c r="P1670" s="506"/>
      <c r="Q1670" s="520"/>
      <c r="R1670" s="412" t="str">
        <f t="shared" si="425"/>
        <v/>
      </c>
      <c r="S1670" s="412" t="str">
        <f t="shared" si="419"/>
        <v/>
      </c>
      <c r="T1670" s="427"/>
      <c r="U1670" s="429"/>
      <c r="W1670" s="6">
        <f>VLOOKUP(A1670,'[3]Cartilha Global'!$A:$A,1,FALSE)</f>
        <v>96539</v>
      </c>
    </row>
    <row r="1671" spans="1:23" ht="23.25" hidden="1" thickBot="1" x14ac:dyDescent="0.25">
      <c r="A1671" s="522">
        <v>96540</v>
      </c>
      <c r="B1671" s="512" t="s">
        <v>3144</v>
      </c>
      <c r="C1671" s="513" t="s">
        <v>2431</v>
      </c>
      <c r="D1671" s="498" t="s">
        <v>170</v>
      </c>
      <c r="E1671" s="499">
        <v>137.08000000000001</v>
      </c>
      <c r="F1671" s="500">
        <f t="shared" si="418"/>
        <v>169.76</v>
      </c>
      <c r="G1671" s="527"/>
      <c r="H1671" s="518"/>
      <c r="I1671" s="517">
        <f t="shared" si="421"/>
        <v>0</v>
      </c>
      <c r="J1671" s="517">
        <f t="shared" si="422"/>
        <v>0</v>
      </c>
      <c r="K1671" s="504"/>
      <c r="L1671" s="518">
        <f t="shared" si="426"/>
        <v>0</v>
      </c>
      <c r="M1671" s="518">
        <f t="shared" si="426"/>
        <v>0</v>
      </c>
      <c r="N1671" s="519">
        <f t="shared" si="423"/>
        <v>0</v>
      </c>
      <c r="O1671" s="519">
        <f t="shared" si="424"/>
        <v>0</v>
      </c>
      <c r="P1671" s="506"/>
      <c r="Q1671" s="520"/>
      <c r="R1671" s="412" t="str">
        <f t="shared" si="425"/>
        <v/>
      </c>
      <c r="S1671" s="412" t="str">
        <f t="shared" si="419"/>
        <v/>
      </c>
      <c r="T1671" s="427"/>
      <c r="U1671" s="429"/>
      <c r="W1671" s="6">
        <f>VLOOKUP(A1671,'[3]Cartilha Global'!$A:$A,1,FALSE)</f>
        <v>96540</v>
      </c>
    </row>
    <row r="1672" spans="1:23" ht="23.25" hidden="1" thickBot="1" x14ac:dyDescent="0.25">
      <c r="A1672" s="522">
        <v>96541</v>
      </c>
      <c r="B1672" s="512" t="s">
        <v>3144</v>
      </c>
      <c r="C1672" s="513" t="s">
        <v>2432</v>
      </c>
      <c r="D1672" s="498" t="s">
        <v>170</v>
      </c>
      <c r="E1672" s="499">
        <v>190.07</v>
      </c>
      <c r="F1672" s="500">
        <f t="shared" si="418"/>
        <v>235.38</v>
      </c>
      <c r="G1672" s="527"/>
      <c r="H1672" s="518"/>
      <c r="I1672" s="517">
        <f t="shared" si="421"/>
        <v>0</v>
      </c>
      <c r="J1672" s="517">
        <f t="shared" si="422"/>
        <v>0</v>
      </c>
      <c r="K1672" s="504"/>
      <c r="L1672" s="518">
        <f t="shared" si="426"/>
        <v>0</v>
      </c>
      <c r="M1672" s="518">
        <f t="shared" si="426"/>
        <v>0</v>
      </c>
      <c r="N1672" s="519">
        <f t="shared" si="423"/>
        <v>0</v>
      </c>
      <c r="O1672" s="519">
        <f t="shared" si="424"/>
        <v>0</v>
      </c>
      <c r="P1672" s="506"/>
      <c r="Q1672" s="520"/>
      <c r="R1672" s="412" t="str">
        <f t="shared" si="425"/>
        <v/>
      </c>
      <c r="S1672" s="412" t="str">
        <f t="shared" si="419"/>
        <v/>
      </c>
      <c r="T1672" s="427"/>
      <c r="U1672" s="429"/>
      <c r="W1672" s="6">
        <f>VLOOKUP(A1672,'[3]Cartilha Global'!$A:$A,1,FALSE)</f>
        <v>96541</v>
      </c>
    </row>
    <row r="1673" spans="1:23" ht="23.25" hidden="1" thickBot="1" x14ac:dyDescent="0.25">
      <c r="A1673" s="522">
        <v>96542</v>
      </c>
      <c r="B1673" s="512" t="s">
        <v>3144</v>
      </c>
      <c r="C1673" s="513" t="s">
        <v>2433</v>
      </c>
      <c r="D1673" s="498" t="s">
        <v>170</v>
      </c>
      <c r="E1673" s="499">
        <v>91.6</v>
      </c>
      <c r="F1673" s="500">
        <f t="shared" si="418"/>
        <v>113.44</v>
      </c>
      <c r="G1673" s="527"/>
      <c r="H1673" s="518"/>
      <c r="I1673" s="517">
        <f t="shared" si="421"/>
        <v>0</v>
      </c>
      <c r="J1673" s="517">
        <f t="shared" si="422"/>
        <v>0</v>
      </c>
      <c r="K1673" s="504"/>
      <c r="L1673" s="518">
        <f t="shared" si="426"/>
        <v>0</v>
      </c>
      <c r="M1673" s="518">
        <f t="shared" si="426"/>
        <v>0</v>
      </c>
      <c r="N1673" s="519">
        <f t="shared" si="423"/>
        <v>0</v>
      </c>
      <c r="O1673" s="519">
        <f t="shared" si="424"/>
        <v>0</v>
      </c>
      <c r="P1673" s="506"/>
      <c r="Q1673" s="520"/>
      <c r="R1673" s="412" t="str">
        <f t="shared" si="425"/>
        <v/>
      </c>
      <c r="S1673" s="412" t="str">
        <f t="shared" si="419"/>
        <v/>
      </c>
      <c r="T1673" s="427"/>
      <c r="U1673" s="429"/>
      <c r="W1673" s="6">
        <f>VLOOKUP(A1673,'[3]Cartilha Global'!$A:$A,1,FALSE)</f>
        <v>96542</v>
      </c>
    </row>
    <row r="1674" spans="1:23" ht="23.25" hidden="1" thickBot="1" x14ac:dyDescent="0.25">
      <c r="A1674" s="522">
        <v>92263</v>
      </c>
      <c r="B1674" s="512" t="s">
        <v>3144</v>
      </c>
      <c r="C1674" s="513" t="s">
        <v>4555</v>
      </c>
      <c r="D1674" s="498" t="s">
        <v>170</v>
      </c>
      <c r="E1674" s="499">
        <v>148.30000000000001</v>
      </c>
      <c r="F1674" s="500">
        <f t="shared" si="418"/>
        <v>183.65</v>
      </c>
      <c r="G1674" s="527"/>
      <c r="H1674" s="518"/>
      <c r="I1674" s="517">
        <f t="shared" si="421"/>
        <v>0</v>
      </c>
      <c r="J1674" s="517">
        <f t="shared" si="422"/>
        <v>0</v>
      </c>
      <c r="K1674" s="504"/>
      <c r="L1674" s="518">
        <f t="shared" si="426"/>
        <v>0</v>
      </c>
      <c r="M1674" s="518">
        <f t="shared" si="426"/>
        <v>0</v>
      </c>
      <c r="N1674" s="519">
        <f t="shared" si="423"/>
        <v>0</v>
      </c>
      <c r="O1674" s="519">
        <f t="shared" si="424"/>
        <v>0</v>
      </c>
      <c r="P1674" s="506"/>
      <c r="Q1674" s="520"/>
      <c r="R1674" s="412" t="str">
        <f t="shared" si="425"/>
        <v/>
      </c>
      <c r="S1674" s="412" t="str">
        <f t="shared" si="419"/>
        <v/>
      </c>
      <c r="T1674" s="427"/>
      <c r="U1674" s="429"/>
      <c r="W1674" s="6">
        <f>VLOOKUP(A1674,'[3]Cartilha Global'!$A:$A,1,FALSE)</f>
        <v>92263</v>
      </c>
    </row>
    <row r="1675" spans="1:23" ht="23.25" hidden="1" thickBot="1" x14ac:dyDescent="0.25">
      <c r="A1675" s="522">
        <v>92264</v>
      </c>
      <c r="B1675" s="512" t="s">
        <v>3144</v>
      </c>
      <c r="C1675" s="513" t="s">
        <v>4556</v>
      </c>
      <c r="D1675" s="498" t="s">
        <v>170</v>
      </c>
      <c r="E1675" s="499">
        <v>190.35</v>
      </c>
      <c r="F1675" s="500">
        <f t="shared" si="418"/>
        <v>235.73</v>
      </c>
      <c r="G1675" s="527"/>
      <c r="H1675" s="518"/>
      <c r="I1675" s="517">
        <f t="shared" si="421"/>
        <v>0</v>
      </c>
      <c r="J1675" s="517">
        <f t="shared" si="422"/>
        <v>0</v>
      </c>
      <c r="K1675" s="504"/>
      <c r="L1675" s="518">
        <f t="shared" si="426"/>
        <v>0</v>
      </c>
      <c r="M1675" s="518">
        <f t="shared" si="426"/>
        <v>0</v>
      </c>
      <c r="N1675" s="519">
        <f t="shared" si="423"/>
        <v>0</v>
      </c>
      <c r="O1675" s="519">
        <f t="shared" si="424"/>
        <v>0</v>
      </c>
      <c r="P1675" s="506"/>
      <c r="Q1675" s="520"/>
      <c r="R1675" s="412" t="str">
        <f t="shared" si="425"/>
        <v/>
      </c>
      <c r="S1675" s="412" t="str">
        <f t="shared" si="419"/>
        <v/>
      </c>
      <c r="T1675" s="427"/>
      <c r="U1675" s="429"/>
      <c r="W1675" s="6">
        <f>VLOOKUP(A1675,'[3]Cartilha Global'!$A:$A,1,FALSE)</f>
        <v>92264</v>
      </c>
    </row>
    <row r="1676" spans="1:23" ht="23.25" hidden="1" thickBot="1" x14ac:dyDescent="0.25">
      <c r="A1676" s="522">
        <v>92265</v>
      </c>
      <c r="B1676" s="512" t="s">
        <v>3144</v>
      </c>
      <c r="C1676" s="513" t="s">
        <v>4557</v>
      </c>
      <c r="D1676" s="498" t="s">
        <v>170</v>
      </c>
      <c r="E1676" s="499">
        <v>110.2</v>
      </c>
      <c r="F1676" s="500">
        <f t="shared" si="418"/>
        <v>136.47</v>
      </c>
      <c r="G1676" s="527"/>
      <c r="H1676" s="518"/>
      <c r="I1676" s="517">
        <f t="shared" si="421"/>
        <v>0</v>
      </c>
      <c r="J1676" s="517">
        <f t="shared" si="422"/>
        <v>0</v>
      </c>
      <c r="K1676" s="504"/>
      <c r="L1676" s="518">
        <f t="shared" si="426"/>
        <v>0</v>
      </c>
      <c r="M1676" s="518">
        <f t="shared" si="426"/>
        <v>0</v>
      </c>
      <c r="N1676" s="519">
        <f t="shared" si="423"/>
        <v>0</v>
      </c>
      <c r="O1676" s="519">
        <f t="shared" si="424"/>
        <v>0</v>
      </c>
      <c r="P1676" s="506"/>
      <c r="Q1676" s="520"/>
      <c r="R1676" s="412" t="str">
        <f t="shared" si="425"/>
        <v/>
      </c>
      <c r="S1676" s="412" t="str">
        <f t="shared" si="419"/>
        <v/>
      </c>
      <c r="T1676" s="427"/>
      <c r="U1676" s="429"/>
      <c r="W1676" s="6">
        <f>VLOOKUP(A1676,'[3]Cartilha Global'!$A:$A,1,FALSE)</f>
        <v>92265</v>
      </c>
    </row>
    <row r="1677" spans="1:23" ht="23.25" hidden="1" thickBot="1" x14ac:dyDescent="0.25">
      <c r="A1677" s="522">
        <v>92266</v>
      </c>
      <c r="B1677" s="512" t="s">
        <v>3144</v>
      </c>
      <c r="C1677" s="513" t="s">
        <v>4558</v>
      </c>
      <c r="D1677" s="498" t="s">
        <v>170</v>
      </c>
      <c r="E1677" s="499">
        <v>146.27000000000001</v>
      </c>
      <c r="F1677" s="500">
        <f t="shared" si="418"/>
        <v>181.14</v>
      </c>
      <c r="G1677" s="527"/>
      <c r="H1677" s="518"/>
      <c r="I1677" s="517">
        <f t="shared" si="421"/>
        <v>0</v>
      </c>
      <c r="J1677" s="517">
        <f t="shared" si="422"/>
        <v>0</v>
      </c>
      <c r="K1677" s="504"/>
      <c r="L1677" s="518">
        <f t="shared" si="426"/>
        <v>0</v>
      </c>
      <c r="M1677" s="518">
        <f t="shared" si="426"/>
        <v>0</v>
      </c>
      <c r="N1677" s="519">
        <f t="shared" si="423"/>
        <v>0</v>
      </c>
      <c r="O1677" s="519">
        <f t="shared" si="424"/>
        <v>0</v>
      </c>
      <c r="P1677" s="506"/>
      <c r="Q1677" s="520"/>
      <c r="R1677" s="412" t="str">
        <f t="shared" si="425"/>
        <v/>
      </c>
      <c r="S1677" s="412" t="str">
        <f t="shared" si="419"/>
        <v/>
      </c>
      <c r="T1677" s="427"/>
      <c r="U1677" s="429"/>
      <c r="W1677" s="6">
        <f>VLOOKUP(A1677,'[3]Cartilha Global'!$A:$A,1,FALSE)</f>
        <v>92266</v>
      </c>
    </row>
    <row r="1678" spans="1:23" ht="23.25" hidden="1" thickBot="1" x14ac:dyDescent="0.25">
      <c r="A1678" s="522">
        <v>92267</v>
      </c>
      <c r="B1678" s="512" t="s">
        <v>3144</v>
      </c>
      <c r="C1678" s="513" t="s">
        <v>4559</v>
      </c>
      <c r="D1678" s="498" t="s">
        <v>170</v>
      </c>
      <c r="E1678" s="499">
        <v>48.63</v>
      </c>
      <c r="F1678" s="500">
        <f t="shared" si="418"/>
        <v>60.22</v>
      </c>
      <c r="G1678" s="527"/>
      <c r="H1678" s="518"/>
      <c r="I1678" s="517">
        <f t="shared" si="421"/>
        <v>0</v>
      </c>
      <c r="J1678" s="517">
        <f t="shared" si="422"/>
        <v>0</v>
      </c>
      <c r="K1678" s="504"/>
      <c r="L1678" s="518">
        <f t="shared" si="426"/>
        <v>0</v>
      </c>
      <c r="M1678" s="518">
        <f t="shared" si="426"/>
        <v>0</v>
      </c>
      <c r="N1678" s="519">
        <f t="shared" si="423"/>
        <v>0</v>
      </c>
      <c r="O1678" s="519">
        <f t="shared" si="424"/>
        <v>0</v>
      </c>
      <c r="P1678" s="506"/>
      <c r="Q1678" s="520"/>
      <c r="R1678" s="412" t="str">
        <f t="shared" si="425"/>
        <v/>
      </c>
      <c r="S1678" s="412" t="str">
        <f t="shared" si="419"/>
        <v/>
      </c>
      <c r="T1678" s="427"/>
      <c r="U1678" s="429"/>
      <c r="W1678" s="6">
        <f>VLOOKUP(A1678,'[3]Cartilha Global'!$A:$A,1,FALSE)</f>
        <v>92267</v>
      </c>
    </row>
    <row r="1679" spans="1:23" ht="23.25" hidden="1" thickBot="1" x14ac:dyDescent="0.25">
      <c r="A1679" s="522">
        <v>92268</v>
      </c>
      <c r="B1679" s="512" t="s">
        <v>3144</v>
      </c>
      <c r="C1679" s="513" t="s">
        <v>4560</v>
      </c>
      <c r="D1679" s="498" t="s">
        <v>170</v>
      </c>
      <c r="E1679" s="499">
        <v>81.680000000000007</v>
      </c>
      <c r="F1679" s="500">
        <f t="shared" si="418"/>
        <v>101.15</v>
      </c>
      <c r="G1679" s="527"/>
      <c r="H1679" s="518"/>
      <c r="I1679" s="517">
        <f t="shared" si="421"/>
        <v>0</v>
      </c>
      <c r="J1679" s="517">
        <f t="shared" si="422"/>
        <v>0</v>
      </c>
      <c r="K1679" s="504"/>
      <c r="L1679" s="518">
        <f t="shared" si="426"/>
        <v>0</v>
      </c>
      <c r="M1679" s="518">
        <f t="shared" si="426"/>
        <v>0</v>
      </c>
      <c r="N1679" s="519">
        <f t="shared" si="423"/>
        <v>0</v>
      </c>
      <c r="O1679" s="519">
        <f t="shared" si="424"/>
        <v>0</v>
      </c>
      <c r="P1679" s="506"/>
      <c r="Q1679" s="520"/>
      <c r="R1679" s="412" t="str">
        <f t="shared" si="425"/>
        <v/>
      </c>
      <c r="S1679" s="412" t="str">
        <f t="shared" si="419"/>
        <v/>
      </c>
      <c r="T1679" s="427"/>
      <c r="U1679" s="429"/>
      <c r="W1679" s="6">
        <f>VLOOKUP(A1679,'[3]Cartilha Global'!$A:$A,1,FALSE)</f>
        <v>92268</v>
      </c>
    </row>
    <row r="1680" spans="1:23" ht="23.25" hidden="1" thickBot="1" x14ac:dyDescent="0.25">
      <c r="A1680" s="522">
        <v>92269</v>
      </c>
      <c r="B1680" s="512" t="s">
        <v>3144</v>
      </c>
      <c r="C1680" s="513" t="s">
        <v>4561</v>
      </c>
      <c r="D1680" s="498" t="s">
        <v>170</v>
      </c>
      <c r="E1680" s="499">
        <v>274.70999999999998</v>
      </c>
      <c r="F1680" s="500">
        <f t="shared" si="418"/>
        <v>340.2</v>
      </c>
      <c r="G1680" s="527"/>
      <c r="H1680" s="518"/>
      <c r="I1680" s="517">
        <f t="shared" si="421"/>
        <v>0</v>
      </c>
      <c r="J1680" s="517">
        <f t="shared" si="422"/>
        <v>0</v>
      </c>
      <c r="K1680" s="504"/>
      <c r="L1680" s="518">
        <f t="shared" si="426"/>
        <v>0</v>
      </c>
      <c r="M1680" s="518">
        <f t="shared" si="426"/>
        <v>0</v>
      </c>
      <c r="N1680" s="519">
        <f t="shared" si="423"/>
        <v>0</v>
      </c>
      <c r="O1680" s="519">
        <f t="shared" si="424"/>
        <v>0</v>
      </c>
      <c r="P1680" s="506"/>
      <c r="Q1680" s="520"/>
      <c r="R1680" s="412" t="str">
        <f t="shared" si="425"/>
        <v/>
      </c>
      <c r="S1680" s="412" t="str">
        <f t="shared" si="419"/>
        <v/>
      </c>
      <c r="T1680" s="427"/>
      <c r="U1680" s="429"/>
      <c r="W1680" s="6">
        <f>VLOOKUP(A1680,'[3]Cartilha Global'!$A:$A,1,FALSE)</f>
        <v>92269</v>
      </c>
    </row>
    <row r="1681" spans="1:23" ht="12" hidden="1" thickBot="1" x14ac:dyDescent="0.25">
      <c r="A1681" s="522">
        <v>92270</v>
      </c>
      <c r="B1681" s="512" t="s">
        <v>3144</v>
      </c>
      <c r="C1681" s="513" t="s">
        <v>4562</v>
      </c>
      <c r="D1681" s="498" t="s">
        <v>170</v>
      </c>
      <c r="E1681" s="499">
        <v>206.81</v>
      </c>
      <c r="F1681" s="500">
        <f t="shared" ref="F1681:F1682" si="427">IF(E1681=0,0,ROUND(E1681*(1+E$13)*(1-E$14),2))</f>
        <v>256.11</v>
      </c>
      <c r="G1681" s="527"/>
      <c r="H1681" s="518"/>
      <c r="I1681" s="517">
        <f t="shared" si="421"/>
        <v>0</v>
      </c>
      <c r="J1681" s="517">
        <f t="shared" si="422"/>
        <v>0</v>
      </c>
      <c r="K1681" s="504"/>
      <c r="L1681" s="518">
        <f t="shared" si="426"/>
        <v>0</v>
      </c>
      <c r="M1681" s="518">
        <f t="shared" si="426"/>
        <v>0</v>
      </c>
      <c r="N1681" s="519">
        <f t="shared" si="423"/>
        <v>0</v>
      </c>
      <c r="O1681" s="519">
        <f t="shared" si="424"/>
        <v>0</v>
      </c>
      <c r="P1681" s="506"/>
      <c r="Q1681" s="520"/>
      <c r="R1681" s="412" t="str">
        <f t="shared" si="425"/>
        <v/>
      </c>
      <c r="S1681" s="412" t="str">
        <f t="shared" si="419"/>
        <v/>
      </c>
      <c r="T1681" s="427"/>
      <c r="U1681" s="429"/>
      <c r="W1681" s="6">
        <f>VLOOKUP(A1681,'[3]Cartilha Global'!$A:$A,1,FALSE)</f>
        <v>92270</v>
      </c>
    </row>
    <row r="1682" spans="1:23" ht="12" hidden="1" thickBot="1" x14ac:dyDescent="0.25">
      <c r="A1682" s="522">
        <v>92271</v>
      </c>
      <c r="B1682" s="512" t="s">
        <v>3144</v>
      </c>
      <c r="C1682" s="513" t="s">
        <v>4563</v>
      </c>
      <c r="D1682" s="498" t="s">
        <v>170</v>
      </c>
      <c r="E1682" s="499">
        <v>139.62</v>
      </c>
      <c r="F1682" s="500">
        <f t="shared" si="427"/>
        <v>172.91</v>
      </c>
      <c r="G1682" s="527"/>
      <c r="H1682" s="518"/>
      <c r="I1682" s="517">
        <f t="shared" si="421"/>
        <v>0</v>
      </c>
      <c r="J1682" s="517">
        <f t="shared" si="422"/>
        <v>0</v>
      </c>
      <c r="K1682" s="504"/>
      <c r="L1682" s="518">
        <f t="shared" si="426"/>
        <v>0</v>
      </c>
      <c r="M1682" s="518">
        <f t="shared" si="426"/>
        <v>0</v>
      </c>
      <c r="N1682" s="519">
        <f t="shared" si="423"/>
        <v>0</v>
      </c>
      <c r="O1682" s="519">
        <f t="shared" si="424"/>
        <v>0</v>
      </c>
      <c r="P1682" s="506"/>
      <c r="Q1682" s="520"/>
      <c r="R1682" s="412" t="str">
        <f t="shared" si="425"/>
        <v/>
      </c>
      <c r="S1682" s="412" t="str">
        <f t="shared" si="419"/>
        <v/>
      </c>
      <c r="T1682" s="427"/>
      <c r="U1682" s="429"/>
      <c r="W1682" s="6">
        <f>VLOOKUP(A1682,'[3]Cartilha Global'!$A:$A,1,FALSE)</f>
        <v>92271</v>
      </c>
    </row>
    <row r="1683" spans="1:23" ht="12" hidden="1" thickBot="1" x14ac:dyDescent="0.25">
      <c r="A1683" s="522" t="s">
        <v>621</v>
      </c>
      <c r="B1683" s="512"/>
      <c r="C1683" s="548" t="s">
        <v>166</v>
      </c>
      <c r="D1683" s="498">
        <v>0</v>
      </c>
      <c r="E1683" s="499">
        <v>0</v>
      </c>
      <c r="F1683" s="500">
        <f t="shared" ref="F1683:F1753" si="428">IF(E1683=0,0,ROUND(E1683*(1+E$13)*(1-E$14),2))</f>
        <v>0</v>
      </c>
      <c r="G1683" s="549"/>
      <c r="H1683" s="550"/>
      <c r="I1683" s="551"/>
      <c r="J1683" s="552"/>
      <c r="K1683" s="504"/>
      <c r="L1683" s="553"/>
      <c r="M1683" s="554"/>
      <c r="N1683" s="551"/>
      <c r="O1683" s="552"/>
      <c r="P1683" s="506"/>
      <c r="Q1683" s="494" t="str">
        <f>IF(OR(SUM(J1684:J1686)&gt;0,SUM(O1684:O1686)&gt;0),"xx","")</f>
        <v/>
      </c>
      <c r="R1683" s="412" t="str">
        <f t="shared" si="425"/>
        <v/>
      </c>
      <c r="S1683" s="412" t="str">
        <f t="shared" si="419"/>
        <v/>
      </c>
      <c r="T1683" s="427"/>
      <c r="U1683" s="429"/>
      <c r="W1683" s="6" t="str">
        <f>VLOOKUP(A1683,'[3]Cartilha Global'!$A:$A,1,FALSE)</f>
        <v>4.1.3</v>
      </c>
    </row>
    <row r="1684" spans="1:23" ht="12" hidden="1" thickBot="1" x14ac:dyDescent="0.25">
      <c r="A1684" s="522">
        <v>92272</v>
      </c>
      <c r="B1684" s="512" t="s">
        <v>3144</v>
      </c>
      <c r="C1684" s="513" t="s">
        <v>4564</v>
      </c>
      <c r="D1684" s="498" t="s">
        <v>6927</v>
      </c>
      <c r="E1684" s="499">
        <v>31.88</v>
      </c>
      <c r="F1684" s="500">
        <f t="shared" si="428"/>
        <v>39.479999999999997</v>
      </c>
      <c r="G1684" s="527"/>
      <c r="H1684" s="518"/>
      <c r="I1684" s="517">
        <f>IF(ISBLANK(E1684),0,ROUND(F1684*G1684,2))</f>
        <v>0</v>
      </c>
      <c r="J1684" s="517">
        <f>IF(ISBLANK(G1684),0,ROUND(G1684*H1684,2))</f>
        <v>0</v>
      </c>
      <c r="K1684" s="504"/>
      <c r="L1684" s="518">
        <f t="shared" ref="L1684:M1686" si="429">G1684</f>
        <v>0</v>
      </c>
      <c r="M1684" s="518">
        <f t="shared" si="429"/>
        <v>0</v>
      </c>
      <c r="N1684" s="519">
        <f>IF(ISBLANK(E1684),0,ROUND(F1684*L1684,2))</f>
        <v>0</v>
      </c>
      <c r="O1684" s="519">
        <f>IF(ISBLANK(L1684),0,ROUND(L1684*M1684,2))</f>
        <v>0</v>
      </c>
      <c r="P1684" s="506"/>
      <c r="Q1684" s="520"/>
      <c r="R1684" s="412" t="str">
        <f t="shared" si="425"/>
        <v/>
      </c>
      <c r="S1684" s="412" t="str">
        <f t="shared" si="419"/>
        <v/>
      </c>
      <c r="T1684" s="427"/>
      <c r="U1684" s="429"/>
      <c r="W1684" s="6">
        <f>VLOOKUP(A1684,'[3]Cartilha Global'!$A:$A,1,FALSE)</f>
        <v>92272</v>
      </c>
    </row>
    <row r="1685" spans="1:23" ht="12" hidden="1" thickBot="1" x14ac:dyDescent="0.25">
      <c r="A1685" s="522">
        <v>92273</v>
      </c>
      <c r="B1685" s="512" t="s">
        <v>3144</v>
      </c>
      <c r="C1685" s="513" t="s">
        <v>4565</v>
      </c>
      <c r="D1685" s="498" t="s">
        <v>6927</v>
      </c>
      <c r="E1685" s="499">
        <v>12.95</v>
      </c>
      <c r="F1685" s="500">
        <f t="shared" si="428"/>
        <v>16.04</v>
      </c>
      <c r="G1685" s="527"/>
      <c r="H1685" s="518"/>
      <c r="I1685" s="517">
        <f>IF(ISBLANK(E1685),0,ROUND(F1685*G1685,2))</f>
        <v>0</v>
      </c>
      <c r="J1685" s="517">
        <f>IF(ISBLANK(G1685),0,ROUND(G1685*H1685,2))</f>
        <v>0</v>
      </c>
      <c r="K1685" s="504"/>
      <c r="L1685" s="518">
        <f t="shared" si="429"/>
        <v>0</v>
      </c>
      <c r="M1685" s="518">
        <f t="shared" si="429"/>
        <v>0</v>
      </c>
      <c r="N1685" s="519">
        <f>IF(ISBLANK(E1685),0,ROUND(F1685*L1685,2))</f>
        <v>0</v>
      </c>
      <c r="O1685" s="519">
        <f>IF(ISBLANK(L1685),0,ROUND(L1685*M1685,2))</f>
        <v>0</v>
      </c>
      <c r="P1685" s="506"/>
      <c r="Q1685" s="494"/>
      <c r="R1685" s="412" t="str">
        <f t="shared" si="425"/>
        <v/>
      </c>
      <c r="S1685" s="412" t="str">
        <f t="shared" si="419"/>
        <v/>
      </c>
      <c r="T1685" s="427"/>
      <c r="U1685" s="429"/>
      <c r="W1685" s="6">
        <f>VLOOKUP(A1685,'[3]Cartilha Global'!$A:$A,1,FALSE)</f>
        <v>92273</v>
      </c>
    </row>
    <row r="1686" spans="1:23" ht="12" hidden="1" thickBot="1" x14ac:dyDescent="0.25">
      <c r="A1686" s="522">
        <v>101791</v>
      </c>
      <c r="B1686" s="512" t="s">
        <v>3144</v>
      </c>
      <c r="C1686" s="513" t="s">
        <v>4937</v>
      </c>
      <c r="D1686" s="498" t="s">
        <v>6927</v>
      </c>
      <c r="E1686" s="499">
        <v>20.95</v>
      </c>
      <c r="F1686" s="500">
        <f t="shared" si="428"/>
        <v>25.94</v>
      </c>
      <c r="G1686" s="527"/>
      <c r="H1686" s="518"/>
      <c r="I1686" s="517">
        <f>IF(ISBLANK(E1686),0,ROUND(F1686*G1686,2))</f>
        <v>0</v>
      </c>
      <c r="J1686" s="517">
        <f>IF(ISBLANK(G1686),0,ROUND(G1686*H1686,2))</f>
        <v>0</v>
      </c>
      <c r="K1686" s="504"/>
      <c r="L1686" s="518">
        <f t="shared" si="429"/>
        <v>0</v>
      </c>
      <c r="M1686" s="518">
        <f t="shared" si="429"/>
        <v>0</v>
      </c>
      <c r="N1686" s="519">
        <f>IF(ISBLANK(E1686),0,ROUND(F1686*L1686,2))</f>
        <v>0</v>
      </c>
      <c r="O1686" s="519">
        <f>IF(ISBLANK(L1686),0,ROUND(L1686*M1686,2))</f>
        <v>0</v>
      </c>
      <c r="P1686" s="506"/>
      <c r="Q1686" s="494"/>
      <c r="R1686" s="412" t="str">
        <f t="shared" si="425"/>
        <v/>
      </c>
      <c r="S1686" s="412" t="str">
        <f t="shared" si="419"/>
        <v/>
      </c>
      <c r="T1686" s="427"/>
      <c r="U1686" s="429"/>
      <c r="W1686" s="6">
        <f>VLOOKUP(A1686,'[3]Cartilha Global'!$A:$A,1,FALSE)</f>
        <v>101791</v>
      </c>
    </row>
    <row r="1687" spans="1:23" ht="12" hidden="1" thickBot="1" x14ac:dyDescent="0.25">
      <c r="A1687" s="522" t="s">
        <v>6029</v>
      </c>
      <c r="B1687" s="512"/>
      <c r="C1687" s="548" t="s">
        <v>6030</v>
      </c>
      <c r="D1687" s="498">
        <v>0</v>
      </c>
      <c r="E1687" s="499">
        <v>0</v>
      </c>
      <c r="F1687" s="500">
        <f t="shared" si="428"/>
        <v>0</v>
      </c>
      <c r="G1687" s="549"/>
      <c r="H1687" s="550"/>
      <c r="I1687" s="551"/>
      <c r="J1687" s="552"/>
      <c r="K1687" s="504"/>
      <c r="L1687" s="553"/>
      <c r="M1687" s="554"/>
      <c r="N1687" s="551"/>
      <c r="O1687" s="552"/>
      <c r="P1687" s="506"/>
      <c r="Q1687" s="494" t="str">
        <f>IF(OR(SUM(J1687)&gt;0,SUM(O1687)&gt;0),"xx","")</f>
        <v/>
      </c>
      <c r="R1687" s="412" t="str">
        <f t="shared" si="425"/>
        <v/>
      </c>
      <c r="S1687" s="412" t="str">
        <f t="shared" si="419"/>
        <v/>
      </c>
      <c r="T1687" s="427"/>
      <c r="U1687" s="429"/>
      <c r="W1687" s="6" t="e">
        <f>VLOOKUP(A1687,'[3]Cartilha Global'!$A:$A,1,FALSE)</f>
        <v>#N/A</v>
      </c>
    </row>
    <row r="1688" spans="1:23" ht="12" hidden="1" thickBot="1" x14ac:dyDescent="0.25">
      <c r="A1688" s="522" t="s">
        <v>204</v>
      </c>
      <c r="B1688" s="512"/>
      <c r="C1688" s="513" t="s">
        <v>149</v>
      </c>
      <c r="D1688" s="498">
        <v>0</v>
      </c>
      <c r="E1688" s="499">
        <v>0</v>
      </c>
      <c r="F1688" s="500">
        <f t="shared" si="428"/>
        <v>0</v>
      </c>
      <c r="G1688" s="549"/>
      <c r="H1688" s="550"/>
      <c r="I1688" s="551"/>
      <c r="J1688" s="552"/>
      <c r="K1688" s="504"/>
      <c r="L1688" s="553"/>
      <c r="M1688" s="554"/>
      <c r="N1688" s="551"/>
      <c r="O1688" s="552"/>
      <c r="P1688" s="506"/>
      <c r="Q1688" s="494" t="str">
        <f>IF(OR(SUM(J1691:J1821)&gt;0,SUM(O1691:O1821)&gt;0),"xx","")</f>
        <v/>
      </c>
      <c r="R1688" s="412" t="str">
        <f t="shared" si="425"/>
        <v/>
      </c>
      <c r="S1688" s="412" t="str">
        <f t="shared" si="419"/>
        <v/>
      </c>
      <c r="T1688" s="427"/>
      <c r="U1688" s="429"/>
      <c r="W1688" s="6" t="str">
        <f>VLOOKUP(A1688,'[3]Cartilha Global'!$A:$A,1,FALSE)</f>
        <v>4.2</v>
      </c>
    </row>
    <row r="1689" spans="1:23" ht="12" hidden="1" thickBot="1" x14ac:dyDescent="0.25">
      <c r="A1689" s="522" t="s">
        <v>6031</v>
      </c>
      <c r="B1689" s="512"/>
      <c r="C1689" s="513" t="s">
        <v>6032</v>
      </c>
      <c r="D1689" s="498">
        <v>0</v>
      </c>
      <c r="E1689" s="499">
        <v>0</v>
      </c>
      <c r="F1689" s="500">
        <f t="shared" si="428"/>
        <v>0</v>
      </c>
      <c r="G1689" s="549"/>
      <c r="H1689" s="550"/>
      <c r="I1689" s="551"/>
      <c r="J1689" s="552"/>
      <c r="K1689" s="504"/>
      <c r="L1689" s="553"/>
      <c r="M1689" s="554"/>
      <c r="N1689" s="551"/>
      <c r="O1689" s="552"/>
      <c r="P1689" s="506"/>
      <c r="Q1689" s="494" t="str">
        <f>IF(OR(SUM(J1689)&gt;0,SUM(O1689)&gt;0),"xx","")</f>
        <v/>
      </c>
      <c r="R1689" s="412" t="str">
        <f t="shared" si="425"/>
        <v/>
      </c>
      <c r="S1689" s="412" t="str">
        <f t="shared" si="419"/>
        <v/>
      </c>
      <c r="T1689" s="427"/>
      <c r="U1689" s="429"/>
      <c r="W1689" s="6" t="e">
        <f>VLOOKUP(A1689,'[3]Cartilha Global'!$A:$A,1,FALSE)</f>
        <v>#N/A</v>
      </c>
    </row>
    <row r="1690" spans="1:23" ht="12" hidden="1" thickBot="1" x14ac:dyDescent="0.25">
      <c r="A1690" s="522" t="s">
        <v>1847</v>
      </c>
      <c r="B1690" s="512"/>
      <c r="C1690" s="513" t="s">
        <v>631</v>
      </c>
      <c r="D1690" s="498">
        <v>0</v>
      </c>
      <c r="E1690" s="499">
        <v>0</v>
      </c>
      <c r="F1690" s="500">
        <f t="shared" si="428"/>
        <v>0</v>
      </c>
      <c r="G1690" s="549"/>
      <c r="H1690" s="550"/>
      <c r="I1690" s="551"/>
      <c r="J1690" s="552"/>
      <c r="K1690" s="504"/>
      <c r="L1690" s="553"/>
      <c r="M1690" s="554"/>
      <c r="N1690" s="551"/>
      <c r="O1690" s="552"/>
      <c r="P1690" s="506"/>
      <c r="Q1690" s="494" t="str">
        <f>IF(OR(SUM(J1691:J1702)&gt;0,SUM(O1691:O1702)&gt;0),"xx","")</f>
        <v/>
      </c>
      <c r="R1690" s="412" t="str">
        <f t="shared" si="425"/>
        <v/>
      </c>
      <c r="S1690" s="412" t="str">
        <f t="shared" ref="S1690:S1753" si="430">IF(Q1690="X","x",IF(Q1690="xx","x",IF(OR(J1690&gt;0,O1690&gt;0),"x","")))</f>
        <v/>
      </c>
      <c r="T1690" s="427"/>
      <c r="U1690" s="429"/>
      <c r="W1690" s="6" t="str">
        <f>VLOOKUP(A1690,'[3]Cartilha Global'!$A:$A,1,FALSE)</f>
        <v>4.2.2</v>
      </c>
    </row>
    <row r="1691" spans="1:23" ht="12" hidden="1" thickBot="1" x14ac:dyDescent="0.25">
      <c r="A1691" s="522">
        <v>92882</v>
      </c>
      <c r="B1691" s="512" t="s">
        <v>3144</v>
      </c>
      <c r="C1691" s="513" t="s">
        <v>3182</v>
      </c>
      <c r="D1691" s="498" t="s">
        <v>6935</v>
      </c>
      <c r="E1691" s="499">
        <v>14.82</v>
      </c>
      <c r="F1691" s="500">
        <f t="shared" si="428"/>
        <v>18.350000000000001</v>
      </c>
      <c r="G1691" s="527"/>
      <c r="H1691" s="518"/>
      <c r="I1691" s="517">
        <f t="shared" ref="I1691:I1702" si="431">IF(ISBLANK(E1691),0,ROUND(F1691*G1691,2))</f>
        <v>0</v>
      </c>
      <c r="J1691" s="517">
        <f t="shared" ref="J1691:J1702" si="432">IF(ISBLANK(G1691),0,ROUND(G1691*H1691,2))</f>
        <v>0</v>
      </c>
      <c r="K1691" s="504"/>
      <c r="L1691" s="518">
        <f t="shared" ref="L1691:M1702" si="433">G1691</f>
        <v>0</v>
      </c>
      <c r="M1691" s="518">
        <f t="shared" si="433"/>
        <v>0</v>
      </c>
      <c r="N1691" s="519">
        <f t="shared" ref="N1691:N1702" si="434">IF(ISBLANK(E1691),0,ROUND(F1691*L1691,2))</f>
        <v>0</v>
      </c>
      <c r="O1691" s="519">
        <f t="shared" ref="O1691:O1702" si="435">IF(ISBLANK(L1691),0,ROUND(L1691*M1691,2))</f>
        <v>0</v>
      </c>
      <c r="P1691" s="506"/>
      <c r="Q1691" s="520"/>
      <c r="R1691" s="412" t="str">
        <f t="shared" si="425"/>
        <v/>
      </c>
      <c r="S1691" s="412" t="str">
        <f t="shared" si="430"/>
        <v/>
      </c>
      <c r="T1691" s="427"/>
      <c r="U1691" s="429"/>
      <c r="W1691" s="6">
        <f>VLOOKUP(A1691,'[3]Cartilha Global'!$A:$A,1,FALSE)</f>
        <v>92882</v>
      </c>
    </row>
    <row r="1692" spans="1:23" ht="12" hidden="1" thickBot="1" x14ac:dyDescent="0.25">
      <c r="A1692" s="522">
        <v>92883</v>
      </c>
      <c r="B1692" s="512" t="s">
        <v>3144</v>
      </c>
      <c r="C1692" s="513" t="s">
        <v>3183</v>
      </c>
      <c r="D1692" s="498" t="s">
        <v>6935</v>
      </c>
      <c r="E1692" s="499">
        <v>13.78</v>
      </c>
      <c r="F1692" s="500">
        <f t="shared" si="428"/>
        <v>17.07</v>
      </c>
      <c r="G1692" s="527"/>
      <c r="H1692" s="518"/>
      <c r="I1692" s="517">
        <f t="shared" si="431"/>
        <v>0</v>
      </c>
      <c r="J1692" s="517">
        <f t="shared" si="432"/>
        <v>0</v>
      </c>
      <c r="K1692" s="504"/>
      <c r="L1692" s="518">
        <f t="shared" si="433"/>
        <v>0</v>
      </c>
      <c r="M1692" s="518">
        <f t="shared" si="433"/>
        <v>0</v>
      </c>
      <c r="N1692" s="519">
        <f t="shared" si="434"/>
        <v>0</v>
      </c>
      <c r="O1692" s="519">
        <f t="shared" si="435"/>
        <v>0</v>
      </c>
      <c r="P1692" s="506"/>
      <c r="Q1692" s="520"/>
      <c r="R1692" s="412" t="str">
        <f t="shared" si="425"/>
        <v/>
      </c>
      <c r="S1692" s="412" t="str">
        <f t="shared" si="430"/>
        <v/>
      </c>
      <c r="T1692" s="427"/>
      <c r="U1692" s="429"/>
      <c r="W1692" s="6">
        <f>VLOOKUP(A1692,'[3]Cartilha Global'!$A:$A,1,FALSE)</f>
        <v>92883</v>
      </c>
    </row>
    <row r="1693" spans="1:23" ht="12" hidden="1" thickBot="1" x14ac:dyDescent="0.25">
      <c r="A1693" s="522">
        <v>92884</v>
      </c>
      <c r="B1693" s="512" t="s">
        <v>3144</v>
      </c>
      <c r="C1693" s="513" t="s">
        <v>3184</v>
      </c>
      <c r="D1693" s="498" t="s">
        <v>6935</v>
      </c>
      <c r="E1693" s="499">
        <v>14.09</v>
      </c>
      <c r="F1693" s="500">
        <f t="shared" si="428"/>
        <v>17.45</v>
      </c>
      <c r="G1693" s="527"/>
      <c r="H1693" s="518"/>
      <c r="I1693" s="517">
        <f t="shared" si="431"/>
        <v>0</v>
      </c>
      <c r="J1693" s="517">
        <f t="shared" si="432"/>
        <v>0</v>
      </c>
      <c r="K1693" s="504"/>
      <c r="L1693" s="518">
        <f t="shared" si="433"/>
        <v>0</v>
      </c>
      <c r="M1693" s="518">
        <f t="shared" si="433"/>
        <v>0</v>
      </c>
      <c r="N1693" s="519">
        <f t="shared" si="434"/>
        <v>0</v>
      </c>
      <c r="O1693" s="519">
        <f t="shared" si="435"/>
        <v>0</v>
      </c>
      <c r="P1693" s="506"/>
      <c r="Q1693" s="520"/>
      <c r="R1693" s="412" t="str">
        <f t="shared" si="425"/>
        <v/>
      </c>
      <c r="S1693" s="412" t="str">
        <f t="shared" si="430"/>
        <v/>
      </c>
      <c r="T1693" s="427"/>
      <c r="U1693" s="429"/>
      <c r="W1693" s="6">
        <f>VLOOKUP(A1693,'[3]Cartilha Global'!$A:$A,1,FALSE)</f>
        <v>92884</v>
      </c>
    </row>
    <row r="1694" spans="1:23" ht="12" hidden="1" thickBot="1" x14ac:dyDescent="0.25">
      <c r="A1694" s="522">
        <v>92885</v>
      </c>
      <c r="B1694" s="512" t="s">
        <v>3144</v>
      </c>
      <c r="C1694" s="513" t="s">
        <v>3185</v>
      </c>
      <c r="D1694" s="498" t="s">
        <v>6935</v>
      </c>
      <c r="E1694" s="499">
        <v>13.43</v>
      </c>
      <c r="F1694" s="500">
        <f t="shared" si="428"/>
        <v>16.63</v>
      </c>
      <c r="G1694" s="527"/>
      <c r="H1694" s="518"/>
      <c r="I1694" s="517">
        <f t="shared" si="431"/>
        <v>0</v>
      </c>
      <c r="J1694" s="517">
        <f t="shared" si="432"/>
        <v>0</v>
      </c>
      <c r="K1694" s="504"/>
      <c r="L1694" s="518">
        <f t="shared" si="433"/>
        <v>0</v>
      </c>
      <c r="M1694" s="518">
        <f t="shared" si="433"/>
        <v>0</v>
      </c>
      <c r="N1694" s="519">
        <f t="shared" si="434"/>
        <v>0</v>
      </c>
      <c r="O1694" s="519">
        <f t="shared" si="435"/>
        <v>0</v>
      </c>
      <c r="P1694" s="506"/>
      <c r="Q1694" s="520"/>
      <c r="R1694" s="412" t="str">
        <f t="shared" si="425"/>
        <v/>
      </c>
      <c r="S1694" s="412" t="str">
        <f t="shared" si="430"/>
        <v/>
      </c>
      <c r="T1694" s="427"/>
      <c r="U1694" s="429"/>
      <c r="W1694" s="6">
        <f>VLOOKUP(A1694,'[3]Cartilha Global'!$A:$A,1,FALSE)</f>
        <v>92885</v>
      </c>
    </row>
    <row r="1695" spans="1:23" ht="12" hidden="1" thickBot="1" x14ac:dyDescent="0.25">
      <c r="A1695" s="522">
        <v>92886</v>
      </c>
      <c r="B1695" s="512" t="s">
        <v>3144</v>
      </c>
      <c r="C1695" s="513" t="s">
        <v>3024</v>
      </c>
      <c r="D1695" s="498" t="s">
        <v>6935</v>
      </c>
      <c r="E1695" s="499">
        <v>12.91</v>
      </c>
      <c r="F1695" s="500">
        <f t="shared" si="428"/>
        <v>15.99</v>
      </c>
      <c r="G1695" s="527"/>
      <c r="H1695" s="518"/>
      <c r="I1695" s="517">
        <f t="shared" si="431"/>
        <v>0</v>
      </c>
      <c r="J1695" s="517">
        <f t="shared" si="432"/>
        <v>0</v>
      </c>
      <c r="K1695" s="504"/>
      <c r="L1695" s="518">
        <f t="shared" si="433"/>
        <v>0</v>
      </c>
      <c r="M1695" s="518">
        <f t="shared" si="433"/>
        <v>0</v>
      </c>
      <c r="N1695" s="519">
        <f t="shared" si="434"/>
        <v>0</v>
      </c>
      <c r="O1695" s="519">
        <f t="shared" si="435"/>
        <v>0</v>
      </c>
      <c r="P1695" s="506"/>
      <c r="Q1695" s="520"/>
      <c r="R1695" s="412" t="str">
        <f t="shared" si="425"/>
        <v/>
      </c>
      <c r="S1695" s="412" t="str">
        <f t="shared" si="430"/>
        <v/>
      </c>
      <c r="T1695" s="427"/>
      <c r="U1695" s="429"/>
      <c r="W1695" s="6">
        <f>VLOOKUP(A1695,'[3]Cartilha Global'!$A:$A,1,FALSE)</f>
        <v>92886</v>
      </c>
    </row>
    <row r="1696" spans="1:23" ht="12" hidden="1" thickBot="1" x14ac:dyDescent="0.25">
      <c r="A1696" s="522">
        <v>92887</v>
      </c>
      <c r="B1696" s="512" t="s">
        <v>3144</v>
      </c>
      <c r="C1696" s="513" t="s">
        <v>3025</v>
      </c>
      <c r="D1696" s="498" t="s">
        <v>6935</v>
      </c>
      <c r="E1696" s="499">
        <v>12.88</v>
      </c>
      <c r="F1696" s="500">
        <f t="shared" si="428"/>
        <v>15.95</v>
      </c>
      <c r="G1696" s="527"/>
      <c r="H1696" s="518"/>
      <c r="I1696" s="517">
        <f t="shared" si="431"/>
        <v>0</v>
      </c>
      <c r="J1696" s="517">
        <f t="shared" si="432"/>
        <v>0</v>
      </c>
      <c r="K1696" s="504"/>
      <c r="L1696" s="518">
        <f t="shared" si="433"/>
        <v>0</v>
      </c>
      <c r="M1696" s="518">
        <f t="shared" si="433"/>
        <v>0</v>
      </c>
      <c r="N1696" s="519">
        <f t="shared" si="434"/>
        <v>0</v>
      </c>
      <c r="O1696" s="519">
        <f t="shared" si="435"/>
        <v>0</v>
      </c>
      <c r="P1696" s="506"/>
      <c r="Q1696" s="520"/>
      <c r="R1696" s="412" t="str">
        <f t="shared" si="425"/>
        <v/>
      </c>
      <c r="S1696" s="412" t="str">
        <f t="shared" si="430"/>
        <v/>
      </c>
      <c r="T1696" s="427"/>
      <c r="U1696" s="429"/>
      <c r="W1696" s="6">
        <f>VLOOKUP(A1696,'[3]Cartilha Global'!$A:$A,1,FALSE)</f>
        <v>92887</v>
      </c>
    </row>
    <row r="1697" spans="1:23" ht="12" hidden="1" thickBot="1" x14ac:dyDescent="0.25">
      <c r="A1697" s="522">
        <v>92888</v>
      </c>
      <c r="B1697" s="512" t="s">
        <v>3144</v>
      </c>
      <c r="C1697" s="513" t="s">
        <v>3026</v>
      </c>
      <c r="D1697" s="498" t="s">
        <v>6935</v>
      </c>
      <c r="E1697" s="499">
        <v>12.62</v>
      </c>
      <c r="F1697" s="500">
        <f t="shared" si="428"/>
        <v>15.63</v>
      </c>
      <c r="G1697" s="527"/>
      <c r="H1697" s="518"/>
      <c r="I1697" s="517">
        <f t="shared" si="431"/>
        <v>0</v>
      </c>
      <c r="J1697" s="517">
        <f t="shared" si="432"/>
        <v>0</v>
      </c>
      <c r="K1697" s="504"/>
      <c r="L1697" s="518">
        <f t="shared" si="433"/>
        <v>0</v>
      </c>
      <c r="M1697" s="518">
        <f t="shared" si="433"/>
        <v>0</v>
      </c>
      <c r="N1697" s="519">
        <f t="shared" si="434"/>
        <v>0</v>
      </c>
      <c r="O1697" s="519">
        <f t="shared" si="435"/>
        <v>0</v>
      </c>
      <c r="P1697" s="506"/>
      <c r="Q1697" s="520"/>
      <c r="R1697" s="412" t="str">
        <f t="shared" si="425"/>
        <v/>
      </c>
      <c r="S1697" s="412" t="str">
        <f t="shared" si="430"/>
        <v/>
      </c>
      <c r="T1697" s="427"/>
      <c r="U1697" s="429"/>
      <c r="W1697" s="6">
        <f>VLOOKUP(A1697,'[3]Cartilha Global'!$A:$A,1,FALSE)</f>
        <v>92888</v>
      </c>
    </row>
    <row r="1698" spans="1:23" ht="12" hidden="1" thickBot="1" x14ac:dyDescent="0.25">
      <c r="A1698" s="522">
        <v>102920</v>
      </c>
      <c r="B1698" s="512" t="s">
        <v>3144</v>
      </c>
      <c r="C1698" s="513" t="s">
        <v>6720</v>
      </c>
      <c r="D1698" s="498" t="s">
        <v>6935</v>
      </c>
      <c r="E1698" s="499">
        <v>9.51</v>
      </c>
      <c r="F1698" s="500">
        <f t="shared" si="428"/>
        <v>11.78</v>
      </c>
      <c r="G1698" s="527"/>
      <c r="H1698" s="518"/>
      <c r="I1698" s="517">
        <f t="shared" si="431"/>
        <v>0</v>
      </c>
      <c r="J1698" s="517">
        <f t="shared" si="432"/>
        <v>0</v>
      </c>
      <c r="K1698" s="504"/>
      <c r="L1698" s="518">
        <f t="shared" si="433"/>
        <v>0</v>
      </c>
      <c r="M1698" s="518">
        <f t="shared" si="433"/>
        <v>0</v>
      </c>
      <c r="N1698" s="519">
        <f t="shared" si="434"/>
        <v>0</v>
      </c>
      <c r="O1698" s="519">
        <f t="shared" si="435"/>
        <v>0</v>
      </c>
      <c r="P1698" s="506"/>
      <c r="Q1698" s="520"/>
      <c r="R1698" s="412" t="str">
        <f t="shared" si="425"/>
        <v/>
      </c>
      <c r="S1698" s="412" t="str">
        <f t="shared" si="430"/>
        <v/>
      </c>
      <c r="T1698" s="427"/>
      <c r="U1698" s="429"/>
      <c r="W1698" s="6" t="e">
        <f>VLOOKUP(A1698,'[3]Cartilha Global'!$A:$A,1,FALSE)</f>
        <v>#N/A</v>
      </c>
    </row>
    <row r="1699" spans="1:23" ht="12" hidden="1" thickBot="1" x14ac:dyDescent="0.25">
      <c r="A1699" s="522">
        <v>102921</v>
      </c>
      <c r="B1699" s="512" t="s">
        <v>3144</v>
      </c>
      <c r="C1699" s="513" t="s">
        <v>6721</v>
      </c>
      <c r="D1699" s="498" t="s">
        <v>6935</v>
      </c>
      <c r="E1699" s="499">
        <v>9.1999999999999993</v>
      </c>
      <c r="F1699" s="500">
        <f t="shared" si="428"/>
        <v>11.39</v>
      </c>
      <c r="G1699" s="527"/>
      <c r="H1699" s="518"/>
      <c r="I1699" s="517">
        <f t="shared" si="431"/>
        <v>0</v>
      </c>
      <c r="J1699" s="517">
        <f t="shared" si="432"/>
        <v>0</v>
      </c>
      <c r="K1699" s="504"/>
      <c r="L1699" s="518">
        <f t="shared" si="433"/>
        <v>0</v>
      </c>
      <c r="M1699" s="518">
        <f t="shared" si="433"/>
        <v>0</v>
      </c>
      <c r="N1699" s="519">
        <f t="shared" si="434"/>
        <v>0</v>
      </c>
      <c r="O1699" s="519">
        <f t="shared" si="435"/>
        <v>0</v>
      </c>
      <c r="P1699" s="506"/>
      <c r="Q1699" s="520"/>
      <c r="R1699" s="412" t="str">
        <f t="shared" si="425"/>
        <v/>
      </c>
      <c r="S1699" s="412" t="str">
        <f t="shared" si="430"/>
        <v/>
      </c>
      <c r="T1699" s="427"/>
      <c r="U1699" s="429"/>
      <c r="W1699" s="6" t="e">
        <f>VLOOKUP(A1699,'[3]Cartilha Global'!$A:$A,1,FALSE)</f>
        <v>#N/A</v>
      </c>
    </row>
    <row r="1700" spans="1:23" ht="23.25" hidden="1" thickBot="1" x14ac:dyDescent="0.25">
      <c r="A1700" s="522">
        <v>102922</v>
      </c>
      <c r="B1700" s="512" t="s">
        <v>3144</v>
      </c>
      <c r="C1700" s="513" t="s">
        <v>6722</v>
      </c>
      <c r="D1700" s="498" t="s">
        <v>6935</v>
      </c>
      <c r="E1700" s="499">
        <v>10.09</v>
      </c>
      <c r="F1700" s="500">
        <f t="shared" si="428"/>
        <v>12.5</v>
      </c>
      <c r="G1700" s="527"/>
      <c r="H1700" s="518"/>
      <c r="I1700" s="517">
        <f t="shared" si="431"/>
        <v>0</v>
      </c>
      <c r="J1700" s="517">
        <f t="shared" si="432"/>
        <v>0</v>
      </c>
      <c r="K1700" s="504"/>
      <c r="L1700" s="518">
        <f t="shared" si="433"/>
        <v>0</v>
      </c>
      <c r="M1700" s="518">
        <f t="shared" si="433"/>
        <v>0</v>
      </c>
      <c r="N1700" s="519">
        <f t="shared" si="434"/>
        <v>0</v>
      </c>
      <c r="O1700" s="519">
        <f t="shared" si="435"/>
        <v>0</v>
      </c>
      <c r="P1700" s="506"/>
      <c r="Q1700" s="520"/>
      <c r="R1700" s="412" t="str">
        <f t="shared" si="425"/>
        <v/>
      </c>
      <c r="S1700" s="412" t="str">
        <f t="shared" si="430"/>
        <v/>
      </c>
      <c r="T1700" s="427"/>
      <c r="U1700" s="429"/>
      <c r="W1700" s="6" t="e">
        <f>VLOOKUP(A1700,'[3]Cartilha Global'!$A:$A,1,FALSE)</f>
        <v>#N/A</v>
      </c>
    </row>
    <row r="1701" spans="1:23" ht="12" hidden="1" thickBot="1" x14ac:dyDescent="0.25">
      <c r="A1701" s="522">
        <v>102923</v>
      </c>
      <c r="B1701" s="512" t="s">
        <v>3144</v>
      </c>
      <c r="C1701" s="513" t="s">
        <v>6723</v>
      </c>
      <c r="D1701" s="498" t="s">
        <v>6935</v>
      </c>
      <c r="E1701" s="499">
        <v>8.98</v>
      </c>
      <c r="F1701" s="500">
        <f t="shared" si="428"/>
        <v>11.12</v>
      </c>
      <c r="G1701" s="527"/>
      <c r="H1701" s="518"/>
      <c r="I1701" s="517">
        <f t="shared" si="431"/>
        <v>0</v>
      </c>
      <c r="J1701" s="517">
        <f t="shared" si="432"/>
        <v>0</v>
      </c>
      <c r="K1701" s="504"/>
      <c r="L1701" s="518">
        <f t="shared" si="433"/>
        <v>0</v>
      </c>
      <c r="M1701" s="518">
        <f t="shared" si="433"/>
        <v>0</v>
      </c>
      <c r="N1701" s="519">
        <f t="shared" si="434"/>
        <v>0</v>
      </c>
      <c r="O1701" s="519">
        <f t="shared" si="435"/>
        <v>0</v>
      </c>
      <c r="P1701" s="506"/>
      <c r="Q1701" s="520"/>
      <c r="R1701" s="412" t="str">
        <f t="shared" si="425"/>
        <v/>
      </c>
      <c r="S1701" s="412" t="str">
        <f t="shared" si="430"/>
        <v/>
      </c>
      <c r="T1701" s="427"/>
      <c r="U1701" s="429"/>
      <c r="W1701" s="6" t="e">
        <f>VLOOKUP(A1701,'[3]Cartilha Global'!$A:$A,1,FALSE)</f>
        <v>#N/A</v>
      </c>
    </row>
    <row r="1702" spans="1:23" ht="23.25" hidden="1" thickBot="1" x14ac:dyDescent="0.25">
      <c r="A1702" s="522">
        <v>103088</v>
      </c>
      <c r="B1702" s="512" t="s">
        <v>3144</v>
      </c>
      <c r="C1702" s="513" t="s">
        <v>6724</v>
      </c>
      <c r="D1702" s="498" t="s">
        <v>6935</v>
      </c>
      <c r="E1702" s="499">
        <v>11.32</v>
      </c>
      <c r="F1702" s="500">
        <f t="shared" si="428"/>
        <v>14.02</v>
      </c>
      <c r="G1702" s="527"/>
      <c r="H1702" s="518"/>
      <c r="I1702" s="517">
        <f t="shared" si="431"/>
        <v>0</v>
      </c>
      <c r="J1702" s="517">
        <f t="shared" si="432"/>
        <v>0</v>
      </c>
      <c r="K1702" s="504"/>
      <c r="L1702" s="518">
        <f t="shared" si="433"/>
        <v>0</v>
      </c>
      <c r="M1702" s="518">
        <f t="shared" si="433"/>
        <v>0</v>
      </c>
      <c r="N1702" s="519">
        <f t="shared" si="434"/>
        <v>0</v>
      </c>
      <c r="O1702" s="519">
        <f t="shared" si="435"/>
        <v>0</v>
      </c>
      <c r="P1702" s="506"/>
      <c r="Q1702" s="520"/>
      <c r="R1702" s="412" t="str">
        <f t="shared" si="425"/>
        <v/>
      </c>
      <c r="S1702" s="412" t="str">
        <f t="shared" si="430"/>
        <v/>
      </c>
      <c r="T1702" s="427"/>
      <c r="U1702" s="429"/>
      <c r="W1702" s="6" t="e">
        <f>VLOOKUP(A1702,'[3]Cartilha Global'!$A:$A,1,FALSE)</f>
        <v>#N/A</v>
      </c>
    </row>
    <row r="1703" spans="1:23" ht="12" hidden="1" thickBot="1" x14ac:dyDescent="0.25">
      <c r="A1703" s="522" t="s">
        <v>1848</v>
      </c>
      <c r="B1703" s="512"/>
      <c r="C1703" s="513" t="s">
        <v>2440</v>
      </c>
      <c r="D1703" s="498">
        <v>0</v>
      </c>
      <c r="E1703" s="499">
        <v>0</v>
      </c>
      <c r="F1703" s="500">
        <f t="shared" si="428"/>
        <v>0</v>
      </c>
      <c r="G1703" s="549"/>
      <c r="H1703" s="550"/>
      <c r="I1703" s="551"/>
      <c r="J1703" s="552"/>
      <c r="K1703" s="504"/>
      <c r="L1703" s="553"/>
      <c r="M1703" s="554"/>
      <c r="N1703" s="551"/>
      <c r="O1703" s="552"/>
      <c r="P1703" s="506"/>
      <c r="Q1703" s="494" t="str">
        <f>IF(OR(SUM(J1704:J1756)&gt;0,SUM(O1704:O1756)&gt;0),"xx","")</f>
        <v/>
      </c>
      <c r="R1703" s="412" t="str">
        <f t="shared" si="425"/>
        <v/>
      </c>
      <c r="S1703" s="412" t="str">
        <f t="shared" si="430"/>
        <v/>
      </c>
      <c r="T1703" s="427"/>
      <c r="U1703" s="429"/>
      <c r="W1703" s="6" t="str">
        <f>VLOOKUP(A1703,'[3]Cartilha Global'!$A:$A,1,FALSE)</f>
        <v>4.2.3</v>
      </c>
    </row>
    <row r="1704" spans="1:23" ht="23.25" hidden="1" thickBot="1" x14ac:dyDescent="0.25">
      <c r="A1704" s="522">
        <v>95943</v>
      </c>
      <c r="B1704" s="512" t="s">
        <v>3144</v>
      </c>
      <c r="C1704" s="513" t="s">
        <v>5627</v>
      </c>
      <c r="D1704" s="498" t="s">
        <v>6935</v>
      </c>
      <c r="E1704" s="499">
        <v>23.78</v>
      </c>
      <c r="F1704" s="500">
        <f t="shared" si="428"/>
        <v>29.45</v>
      </c>
      <c r="G1704" s="527"/>
      <c r="H1704" s="518"/>
      <c r="I1704" s="517">
        <f t="shared" ref="I1704:I1756" si="436">IF(ISBLANK(E1704),0,ROUND(F1704*G1704,2))</f>
        <v>0</v>
      </c>
      <c r="J1704" s="517">
        <f t="shared" ref="J1704:J1756" si="437">IF(ISBLANK(G1704),0,ROUND(G1704*H1704,2))</f>
        <v>0</v>
      </c>
      <c r="K1704" s="504"/>
      <c r="L1704" s="518">
        <f t="shared" ref="L1704:M1735" si="438">G1704</f>
        <v>0</v>
      </c>
      <c r="M1704" s="518">
        <f t="shared" si="438"/>
        <v>0</v>
      </c>
      <c r="N1704" s="519">
        <f t="shared" ref="N1704:N1756" si="439">IF(ISBLANK(E1704),0,ROUND(F1704*L1704,2))</f>
        <v>0</v>
      </c>
      <c r="O1704" s="519">
        <f t="shared" ref="O1704:O1756" si="440">IF(ISBLANK(L1704),0,ROUND(L1704*M1704,2))</f>
        <v>0</v>
      </c>
      <c r="P1704" s="506"/>
      <c r="Q1704" s="520"/>
      <c r="R1704" s="412" t="str">
        <f t="shared" si="425"/>
        <v/>
      </c>
      <c r="S1704" s="412" t="str">
        <f t="shared" si="430"/>
        <v/>
      </c>
      <c r="T1704" s="427"/>
      <c r="U1704" s="429"/>
      <c r="W1704" s="6">
        <f>VLOOKUP(A1704,'[3]Cartilha Global'!$A:$A,1,FALSE)</f>
        <v>95943</v>
      </c>
    </row>
    <row r="1705" spans="1:23" ht="23.25" hidden="1" thickBot="1" x14ac:dyDescent="0.25">
      <c r="A1705" s="522">
        <v>95944</v>
      </c>
      <c r="B1705" s="512" t="s">
        <v>3144</v>
      </c>
      <c r="C1705" s="513" t="s">
        <v>5628</v>
      </c>
      <c r="D1705" s="498" t="s">
        <v>6935</v>
      </c>
      <c r="E1705" s="499">
        <v>21.82</v>
      </c>
      <c r="F1705" s="500">
        <f t="shared" si="428"/>
        <v>27.02</v>
      </c>
      <c r="G1705" s="527"/>
      <c r="H1705" s="518"/>
      <c r="I1705" s="517">
        <f t="shared" si="436"/>
        <v>0</v>
      </c>
      <c r="J1705" s="517">
        <f t="shared" si="437"/>
        <v>0</v>
      </c>
      <c r="K1705" s="504"/>
      <c r="L1705" s="518">
        <f t="shared" si="438"/>
        <v>0</v>
      </c>
      <c r="M1705" s="518">
        <f t="shared" si="438"/>
        <v>0</v>
      </c>
      <c r="N1705" s="519">
        <f t="shared" si="439"/>
        <v>0</v>
      </c>
      <c r="O1705" s="519">
        <f t="shared" si="440"/>
        <v>0</v>
      </c>
      <c r="P1705" s="506"/>
      <c r="Q1705" s="520"/>
      <c r="R1705" s="412" t="str">
        <f t="shared" si="425"/>
        <v/>
      </c>
      <c r="S1705" s="412" t="str">
        <f t="shared" si="430"/>
        <v/>
      </c>
      <c r="T1705" s="427"/>
      <c r="U1705" s="429"/>
      <c r="W1705" s="6">
        <f>VLOOKUP(A1705,'[3]Cartilha Global'!$A:$A,1,FALSE)</f>
        <v>95944</v>
      </c>
    </row>
    <row r="1706" spans="1:23" ht="23.25" hidden="1" thickBot="1" x14ac:dyDescent="0.25">
      <c r="A1706" s="522">
        <v>95945</v>
      </c>
      <c r="B1706" s="512" t="s">
        <v>3144</v>
      </c>
      <c r="C1706" s="513" t="s">
        <v>5629</v>
      </c>
      <c r="D1706" s="498" t="s">
        <v>6935</v>
      </c>
      <c r="E1706" s="499">
        <v>17.940000000000001</v>
      </c>
      <c r="F1706" s="500">
        <f t="shared" si="428"/>
        <v>22.22</v>
      </c>
      <c r="G1706" s="527"/>
      <c r="H1706" s="518"/>
      <c r="I1706" s="517">
        <f t="shared" si="436"/>
        <v>0</v>
      </c>
      <c r="J1706" s="517">
        <f t="shared" si="437"/>
        <v>0</v>
      </c>
      <c r="K1706" s="504"/>
      <c r="L1706" s="518">
        <f t="shared" si="438"/>
        <v>0</v>
      </c>
      <c r="M1706" s="518">
        <f t="shared" si="438"/>
        <v>0</v>
      </c>
      <c r="N1706" s="519">
        <f t="shared" si="439"/>
        <v>0</v>
      </c>
      <c r="O1706" s="519">
        <f t="shared" si="440"/>
        <v>0</v>
      </c>
      <c r="P1706" s="506"/>
      <c r="Q1706" s="520"/>
      <c r="R1706" s="412" t="str">
        <f t="shared" si="425"/>
        <v/>
      </c>
      <c r="S1706" s="412" t="str">
        <f t="shared" si="430"/>
        <v/>
      </c>
      <c r="T1706" s="427"/>
      <c r="U1706" s="429"/>
      <c r="W1706" s="6">
        <f>VLOOKUP(A1706,'[3]Cartilha Global'!$A:$A,1,FALSE)</f>
        <v>95945</v>
      </c>
    </row>
    <row r="1707" spans="1:23" ht="23.25" hidden="1" thickBot="1" x14ac:dyDescent="0.25">
      <c r="A1707" s="522">
        <v>95946</v>
      </c>
      <c r="B1707" s="512" t="s">
        <v>3144</v>
      </c>
      <c r="C1707" s="513" t="s">
        <v>5630</v>
      </c>
      <c r="D1707" s="498" t="s">
        <v>6935</v>
      </c>
      <c r="E1707" s="499">
        <v>14.46</v>
      </c>
      <c r="F1707" s="500">
        <f t="shared" si="428"/>
        <v>17.91</v>
      </c>
      <c r="G1707" s="527"/>
      <c r="H1707" s="518"/>
      <c r="I1707" s="517">
        <f t="shared" si="436"/>
        <v>0</v>
      </c>
      <c r="J1707" s="517">
        <f t="shared" si="437"/>
        <v>0</v>
      </c>
      <c r="K1707" s="504"/>
      <c r="L1707" s="518">
        <f t="shared" si="438"/>
        <v>0</v>
      </c>
      <c r="M1707" s="518">
        <f t="shared" si="438"/>
        <v>0</v>
      </c>
      <c r="N1707" s="519">
        <f t="shared" si="439"/>
        <v>0</v>
      </c>
      <c r="O1707" s="519">
        <f t="shared" si="440"/>
        <v>0</v>
      </c>
      <c r="P1707" s="506"/>
      <c r="Q1707" s="520"/>
      <c r="R1707" s="412" t="str">
        <f t="shared" si="425"/>
        <v/>
      </c>
      <c r="S1707" s="412" t="str">
        <f t="shared" si="430"/>
        <v/>
      </c>
      <c r="T1707" s="427"/>
      <c r="U1707" s="429"/>
      <c r="W1707" s="6">
        <f>VLOOKUP(A1707,'[3]Cartilha Global'!$A:$A,1,FALSE)</f>
        <v>95946</v>
      </c>
    </row>
    <row r="1708" spans="1:23" ht="23.25" hidden="1" thickBot="1" x14ac:dyDescent="0.25">
      <c r="A1708" s="522">
        <v>95947</v>
      </c>
      <c r="B1708" s="512" t="s">
        <v>3144</v>
      </c>
      <c r="C1708" s="513" t="s">
        <v>5631</v>
      </c>
      <c r="D1708" s="498" t="s">
        <v>6935</v>
      </c>
      <c r="E1708" s="499">
        <v>11.28</v>
      </c>
      <c r="F1708" s="500">
        <f t="shared" si="428"/>
        <v>13.97</v>
      </c>
      <c r="G1708" s="527"/>
      <c r="H1708" s="518"/>
      <c r="I1708" s="517">
        <f t="shared" si="436"/>
        <v>0</v>
      </c>
      <c r="J1708" s="517">
        <f t="shared" si="437"/>
        <v>0</v>
      </c>
      <c r="K1708" s="504"/>
      <c r="L1708" s="518">
        <f t="shared" si="438"/>
        <v>0</v>
      </c>
      <c r="M1708" s="518">
        <f t="shared" si="438"/>
        <v>0</v>
      </c>
      <c r="N1708" s="519">
        <f t="shared" si="439"/>
        <v>0</v>
      </c>
      <c r="O1708" s="519">
        <f t="shared" si="440"/>
        <v>0</v>
      </c>
      <c r="P1708" s="506"/>
      <c r="Q1708" s="520"/>
      <c r="R1708" s="412" t="str">
        <f t="shared" si="425"/>
        <v/>
      </c>
      <c r="S1708" s="412" t="str">
        <f t="shared" si="430"/>
        <v/>
      </c>
      <c r="T1708" s="427"/>
      <c r="U1708" s="429"/>
      <c r="W1708" s="6">
        <f>VLOOKUP(A1708,'[3]Cartilha Global'!$A:$A,1,FALSE)</f>
        <v>95947</v>
      </c>
    </row>
    <row r="1709" spans="1:23" ht="23.25" hidden="1" thickBot="1" x14ac:dyDescent="0.25">
      <c r="A1709" s="522">
        <v>95948</v>
      </c>
      <c r="B1709" s="512" t="s">
        <v>3144</v>
      </c>
      <c r="C1709" s="513" t="s">
        <v>5632</v>
      </c>
      <c r="D1709" s="498" t="s">
        <v>6935</v>
      </c>
      <c r="E1709" s="499">
        <v>10.07</v>
      </c>
      <c r="F1709" s="500">
        <f t="shared" si="428"/>
        <v>12.47</v>
      </c>
      <c r="G1709" s="527"/>
      <c r="H1709" s="518"/>
      <c r="I1709" s="517">
        <f t="shared" si="436"/>
        <v>0</v>
      </c>
      <c r="J1709" s="517">
        <f t="shared" si="437"/>
        <v>0</v>
      </c>
      <c r="K1709" s="504"/>
      <c r="L1709" s="518">
        <f t="shared" si="438"/>
        <v>0</v>
      </c>
      <c r="M1709" s="518">
        <f t="shared" si="438"/>
        <v>0</v>
      </c>
      <c r="N1709" s="519">
        <f t="shared" si="439"/>
        <v>0</v>
      </c>
      <c r="O1709" s="519">
        <f t="shared" si="440"/>
        <v>0</v>
      </c>
      <c r="P1709" s="506"/>
      <c r="Q1709" s="520"/>
      <c r="R1709" s="412" t="str">
        <f t="shared" si="425"/>
        <v/>
      </c>
      <c r="S1709" s="412" t="str">
        <f t="shared" si="430"/>
        <v/>
      </c>
      <c r="T1709" s="427"/>
      <c r="U1709" s="429"/>
      <c r="W1709" s="6">
        <f>VLOOKUP(A1709,'[3]Cartilha Global'!$A:$A,1,FALSE)</f>
        <v>95948</v>
      </c>
    </row>
    <row r="1710" spans="1:23" ht="23.25" hidden="1" thickBot="1" x14ac:dyDescent="0.25">
      <c r="A1710" s="522">
        <v>96544</v>
      </c>
      <c r="B1710" s="512" t="s">
        <v>3144</v>
      </c>
      <c r="C1710" s="513" t="s">
        <v>2441</v>
      </c>
      <c r="D1710" s="498" t="s">
        <v>6935</v>
      </c>
      <c r="E1710" s="499">
        <v>18.14</v>
      </c>
      <c r="F1710" s="500">
        <f t="shared" si="428"/>
        <v>22.46</v>
      </c>
      <c r="G1710" s="527"/>
      <c r="H1710" s="518"/>
      <c r="I1710" s="517">
        <f t="shared" si="436"/>
        <v>0</v>
      </c>
      <c r="J1710" s="517">
        <f t="shared" si="437"/>
        <v>0</v>
      </c>
      <c r="K1710" s="504"/>
      <c r="L1710" s="518">
        <f t="shared" si="438"/>
        <v>0</v>
      </c>
      <c r="M1710" s="518">
        <f t="shared" si="438"/>
        <v>0</v>
      </c>
      <c r="N1710" s="519">
        <f t="shared" si="439"/>
        <v>0</v>
      </c>
      <c r="O1710" s="519">
        <f t="shared" si="440"/>
        <v>0</v>
      </c>
      <c r="P1710" s="506"/>
      <c r="Q1710" s="520"/>
      <c r="R1710" s="412" t="str">
        <f t="shared" si="425"/>
        <v/>
      </c>
      <c r="S1710" s="412" t="str">
        <f t="shared" si="430"/>
        <v/>
      </c>
      <c r="T1710" s="427"/>
      <c r="U1710" s="429"/>
      <c r="W1710" s="6">
        <f>VLOOKUP(A1710,'[3]Cartilha Global'!$A:$A,1,FALSE)</f>
        <v>96544</v>
      </c>
    </row>
    <row r="1711" spans="1:23" ht="23.25" hidden="1" thickBot="1" x14ac:dyDescent="0.25">
      <c r="A1711" s="522">
        <v>96545</v>
      </c>
      <c r="B1711" s="512" t="s">
        <v>3144</v>
      </c>
      <c r="C1711" s="513" t="s">
        <v>2442</v>
      </c>
      <c r="D1711" s="498" t="s">
        <v>6935</v>
      </c>
      <c r="E1711" s="499">
        <v>16.670000000000002</v>
      </c>
      <c r="F1711" s="500">
        <f t="shared" si="428"/>
        <v>20.64</v>
      </c>
      <c r="G1711" s="527"/>
      <c r="H1711" s="518"/>
      <c r="I1711" s="517">
        <f t="shared" si="436"/>
        <v>0</v>
      </c>
      <c r="J1711" s="517">
        <f t="shared" si="437"/>
        <v>0</v>
      </c>
      <c r="K1711" s="504"/>
      <c r="L1711" s="518">
        <f t="shared" si="438"/>
        <v>0</v>
      </c>
      <c r="M1711" s="518">
        <f t="shared" si="438"/>
        <v>0</v>
      </c>
      <c r="N1711" s="519">
        <f t="shared" si="439"/>
        <v>0</v>
      </c>
      <c r="O1711" s="519">
        <f t="shared" si="440"/>
        <v>0</v>
      </c>
      <c r="P1711" s="506"/>
      <c r="Q1711" s="520"/>
      <c r="R1711" s="412" t="str">
        <f t="shared" si="425"/>
        <v/>
      </c>
      <c r="S1711" s="412" t="str">
        <f t="shared" si="430"/>
        <v/>
      </c>
      <c r="T1711" s="427"/>
      <c r="U1711" s="429"/>
      <c r="W1711" s="6">
        <f>VLOOKUP(A1711,'[3]Cartilha Global'!$A:$A,1,FALSE)</f>
        <v>96545</v>
      </c>
    </row>
    <row r="1712" spans="1:23" ht="23.25" hidden="1" thickBot="1" x14ac:dyDescent="0.25">
      <c r="A1712" s="522">
        <v>96546</v>
      </c>
      <c r="B1712" s="512" t="s">
        <v>3144</v>
      </c>
      <c r="C1712" s="513" t="s">
        <v>2443</v>
      </c>
      <c r="D1712" s="498" t="s">
        <v>6935</v>
      </c>
      <c r="E1712" s="499">
        <v>14.76</v>
      </c>
      <c r="F1712" s="500">
        <f t="shared" si="428"/>
        <v>18.28</v>
      </c>
      <c r="G1712" s="527"/>
      <c r="H1712" s="518"/>
      <c r="I1712" s="517">
        <f t="shared" si="436"/>
        <v>0</v>
      </c>
      <c r="J1712" s="517">
        <f t="shared" si="437"/>
        <v>0</v>
      </c>
      <c r="K1712" s="504"/>
      <c r="L1712" s="518">
        <f t="shared" si="438"/>
        <v>0</v>
      </c>
      <c r="M1712" s="518">
        <f t="shared" si="438"/>
        <v>0</v>
      </c>
      <c r="N1712" s="519">
        <f t="shared" si="439"/>
        <v>0</v>
      </c>
      <c r="O1712" s="519">
        <f t="shared" si="440"/>
        <v>0</v>
      </c>
      <c r="P1712" s="506"/>
      <c r="Q1712" s="520"/>
      <c r="R1712" s="412" t="str">
        <f t="shared" si="425"/>
        <v/>
      </c>
      <c r="S1712" s="412" t="str">
        <f t="shared" si="430"/>
        <v/>
      </c>
      <c r="T1712" s="427"/>
      <c r="U1712" s="429"/>
      <c r="W1712" s="6">
        <f>VLOOKUP(A1712,'[3]Cartilha Global'!$A:$A,1,FALSE)</f>
        <v>96546</v>
      </c>
    </row>
    <row r="1713" spans="1:23" ht="23.25" hidden="1" thickBot="1" x14ac:dyDescent="0.25">
      <c r="A1713" s="522">
        <v>96547</v>
      </c>
      <c r="B1713" s="512" t="s">
        <v>3144</v>
      </c>
      <c r="C1713" s="513" t="s">
        <v>2444</v>
      </c>
      <c r="D1713" s="498" t="s">
        <v>6935</v>
      </c>
      <c r="E1713" s="499">
        <v>12.41</v>
      </c>
      <c r="F1713" s="500">
        <f t="shared" si="428"/>
        <v>15.37</v>
      </c>
      <c r="G1713" s="527"/>
      <c r="H1713" s="518"/>
      <c r="I1713" s="517">
        <f t="shared" si="436"/>
        <v>0</v>
      </c>
      <c r="J1713" s="517">
        <f t="shared" si="437"/>
        <v>0</v>
      </c>
      <c r="K1713" s="504"/>
      <c r="L1713" s="518">
        <f t="shared" si="438"/>
        <v>0</v>
      </c>
      <c r="M1713" s="518">
        <f t="shared" si="438"/>
        <v>0</v>
      </c>
      <c r="N1713" s="519">
        <f t="shared" si="439"/>
        <v>0</v>
      </c>
      <c r="O1713" s="519">
        <f t="shared" si="440"/>
        <v>0</v>
      </c>
      <c r="P1713" s="506"/>
      <c r="Q1713" s="520"/>
      <c r="R1713" s="412" t="str">
        <f t="shared" si="425"/>
        <v/>
      </c>
      <c r="S1713" s="412" t="str">
        <f t="shared" si="430"/>
        <v/>
      </c>
      <c r="T1713" s="427"/>
      <c r="U1713" s="429"/>
      <c r="W1713" s="6">
        <f>VLOOKUP(A1713,'[3]Cartilha Global'!$A:$A,1,FALSE)</f>
        <v>96547</v>
      </c>
    </row>
    <row r="1714" spans="1:23" ht="23.25" hidden="1" thickBot="1" x14ac:dyDescent="0.25">
      <c r="A1714" s="522">
        <v>96548</v>
      </c>
      <c r="B1714" s="512" t="s">
        <v>3144</v>
      </c>
      <c r="C1714" s="513" t="s">
        <v>2445</v>
      </c>
      <c r="D1714" s="498" t="s">
        <v>6935</v>
      </c>
      <c r="E1714" s="499">
        <v>11.63</v>
      </c>
      <c r="F1714" s="500">
        <f t="shared" si="428"/>
        <v>14.4</v>
      </c>
      <c r="G1714" s="527"/>
      <c r="H1714" s="518"/>
      <c r="I1714" s="517">
        <f t="shared" si="436"/>
        <v>0</v>
      </c>
      <c r="J1714" s="517">
        <f t="shared" si="437"/>
        <v>0</v>
      </c>
      <c r="K1714" s="504"/>
      <c r="L1714" s="518">
        <f t="shared" si="438"/>
        <v>0</v>
      </c>
      <c r="M1714" s="518">
        <f t="shared" si="438"/>
        <v>0</v>
      </c>
      <c r="N1714" s="519">
        <f t="shared" si="439"/>
        <v>0</v>
      </c>
      <c r="O1714" s="519">
        <f t="shared" si="440"/>
        <v>0</v>
      </c>
      <c r="P1714" s="506"/>
      <c r="Q1714" s="520"/>
      <c r="R1714" s="412" t="str">
        <f t="shared" ref="R1714:R1783" si="441">IF(Q1714="X","x",IF(Q1714="xx","x",IF(O1714&gt;0,"x","")))</f>
        <v/>
      </c>
      <c r="S1714" s="412" t="str">
        <f t="shared" si="430"/>
        <v/>
      </c>
      <c r="T1714" s="427"/>
      <c r="U1714" s="429"/>
      <c r="W1714" s="6">
        <f>VLOOKUP(A1714,'[3]Cartilha Global'!$A:$A,1,FALSE)</f>
        <v>96548</v>
      </c>
    </row>
    <row r="1715" spans="1:23" ht="23.25" hidden="1" thickBot="1" x14ac:dyDescent="0.25">
      <c r="A1715" s="522">
        <v>96549</v>
      </c>
      <c r="B1715" s="512" t="s">
        <v>3144</v>
      </c>
      <c r="C1715" s="513" t="s">
        <v>2446</v>
      </c>
      <c r="D1715" s="498" t="s">
        <v>6935</v>
      </c>
      <c r="E1715" s="499">
        <v>12.81</v>
      </c>
      <c r="F1715" s="500">
        <f t="shared" si="428"/>
        <v>15.86</v>
      </c>
      <c r="G1715" s="527"/>
      <c r="H1715" s="518"/>
      <c r="I1715" s="517">
        <f t="shared" si="436"/>
        <v>0</v>
      </c>
      <c r="J1715" s="517">
        <f t="shared" si="437"/>
        <v>0</v>
      </c>
      <c r="K1715" s="504"/>
      <c r="L1715" s="518">
        <f t="shared" si="438"/>
        <v>0</v>
      </c>
      <c r="M1715" s="518">
        <f t="shared" si="438"/>
        <v>0</v>
      </c>
      <c r="N1715" s="519">
        <f t="shared" si="439"/>
        <v>0</v>
      </c>
      <c r="O1715" s="519">
        <f t="shared" si="440"/>
        <v>0</v>
      </c>
      <c r="P1715" s="506"/>
      <c r="Q1715" s="520"/>
      <c r="R1715" s="412" t="str">
        <f t="shared" si="441"/>
        <v/>
      </c>
      <c r="S1715" s="412" t="str">
        <f t="shared" si="430"/>
        <v/>
      </c>
      <c r="T1715" s="427"/>
      <c r="U1715" s="429"/>
      <c r="W1715" s="6">
        <f>VLOOKUP(A1715,'[3]Cartilha Global'!$A:$A,1,FALSE)</f>
        <v>96549</v>
      </c>
    </row>
    <row r="1716" spans="1:23" ht="23.25" hidden="1" thickBot="1" x14ac:dyDescent="0.25">
      <c r="A1716" s="522">
        <v>96550</v>
      </c>
      <c r="B1716" s="512" t="s">
        <v>3144</v>
      </c>
      <c r="C1716" s="513" t="s">
        <v>2447</v>
      </c>
      <c r="D1716" s="498" t="s">
        <v>6935</v>
      </c>
      <c r="E1716" s="499">
        <v>12.41</v>
      </c>
      <c r="F1716" s="500">
        <f t="shared" si="428"/>
        <v>15.37</v>
      </c>
      <c r="G1716" s="527"/>
      <c r="H1716" s="518"/>
      <c r="I1716" s="517">
        <f t="shared" si="436"/>
        <v>0</v>
      </c>
      <c r="J1716" s="517">
        <f t="shared" si="437"/>
        <v>0</v>
      </c>
      <c r="K1716" s="504"/>
      <c r="L1716" s="518">
        <f t="shared" si="438"/>
        <v>0</v>
      </c>
      <c r="M1716" s="518">
        <f t="shared" si="438"/>
        <v>0</v>
      </c>
      <c r="N1716" s="519">
        <f t="shared" si="439"/>
        <v>0</v>
      </c>
      <c r="O1716" s="519">
        <f t="shared" si="440"/>
        <v>0</v>
      </c>
      <c r="P1716" s="506"/>
      <c r="Q1716" s="520"/>
      <c r="R1716" s="412" t="str">
        <f t="shared" si="441"/>
        <v/>
      </c>
      <c r="S1716" s="412" t="str">
        <f t="shared" si="430"/>
        <v/>
      </c>
      <c r="T1716" s="427"/>
      <c r="U1716" s="429"/>
      <c r="W1716" s="6">
        <f>VLOOKUP(A1716,'[3]Cartilha Global'!$A:$A,1,FALSE)</f>
        <v>96550</v>
      </c>
    </row>
    <row r="1717" spans="1:23" ht="23.25" hidden="1" thickBot="1" x14ac:dyDescent="0.25">
      <c r="A1717" s="522">
        <v>92759</v>
      </c>
      <c r="B1717" s="512" t="s">
        <v>3144</v>
      </c>
      <c r="C1717" s="513" t="s">
        <v>3186</v>
      </c>
      <c r="D1717" s="498" t="s">
        <v>6935</v>
      </c>
      <c r="E1717" s="499">
        <v>16.760000000000002</v>
      </c>
      <c r="F1717" s="500">
        <f t="shared" si="428"/>
        <v>20.76</v>
      </c>
      <c r="G1717" s="527"/>
      <c r="H1717" s="518"/>
      <c r="I1717" s="517">
        <f t="shared" si="436"/>
        <v>0</v>
      </c>
      <c r="J1717" s="517">
        <f t="shared" si="437"/>
        <v>0</v>
      </c>
      <c r="K1717" s="504"/>
      <c r="L1717" s="518">
        <f t="shared" si="438"/>
        <v>0</v>
      </c>
      <c r="M1717" s="518">
        <f t="shared" si="438"/>
        <v>0</v>
      </c>
      <c r="N1717" s="519">
        <f t="shared" si="439"/>
        <v>0</v>
      </c>
      <c r="O1717" s="519">
        <f t="shared" si="440"/>
        <v>0</v>
      </c>
      <c r="P1717" s="506"/>
      <c r="Q1717" s="520"/>
      <c r="R1717" s="412" t="str">
        <f t="shared" si="441"/>
        <v/>
      </c>
      <c r="S1717" s="412" t="str">
        <f t="shared" si="430"/>
        <v/>
      </c>
      <c r="T1717" s="427"/>
      <c r="U1717" s="429"/>
      <c r="W1717" s="6">
        <f>VLOOKUP(A1717,'[3]Cartilha Global'!$A:$A,1,FALSE)</f>
        <v>92759</v>
      </c>
    </row>
    <row r="1718" spans="1:23" ht="23.25" hidden="1" thickBot="1" x14ac:dyDescent="0.25">
      <c r="A1718" s="522">
        <v>92760</v>
      </c>
      <c r="B1718" s="512" t="s">
        <v>3144</v>
      </c>
      <c r="C1718" s="513" t="s">
        <v>3187</v>
      </c>
      <c r="D1718" s="498" t="s">
        <v>6935</v>
      </c>
      <c r="E1718" s="499">
        <v>15.78</v>
      </c>
      <c r="F1718" s="500">
        <f t="shared" si="428"/>
        <v>19.54</v>
      </c>
      <c r="G1718" s="527"/>
      <c r="H1718" s="518"/>
      <c r="I1718" s="517">
        <f t="shared" si="436"/>
        <v>0</v>
      </c>
      <c r="J1718" s="517">
        <f t="shared" si="437"/>
        <v>0</v>
      </c>
      <c r="K1718" s="504"/>
      <c r="L1718" s="518">
        <f t="shared" si="438"/>
        <v>0</v>
      </c>
      <c r="M1718" s="518">
        <f t="shared" si="438"/>
        <v>0</v>
      </c>
      <c r="N1718" s="519">
        <f t="shared" si="439"/>
        <v>0</v>
      </c>
      <c r="O1718" s="519">
        <f t="shared" si="440"/>
        <v>0</v>
      </c>
      <c r="P1718" s="506"/>
      <c r="Q1718" s="520"/>
      <c r="R1718" s="412" t="str">
        <f t="shared" si="441"/>
        <v/>
      </c>
      <c r="S1718" s="412" t="str">
        <f t="shared" si="430"/>
        <v/>
      </c>
      <c r="T1718" s="427"/>
      <c r="U1718" s="429"/>
      <c r="W1718" s="6">
        <f>VLOOKUP(A1718,'[3]Cartilha Global'!$A:$A,1,FALSE)</f>
        <v>92760</v>
      </c>
    </row>
    <row r="1719" spans="1:23" ht="23.25" hidden="1" thickBot="1" x14ac:dyDescent="0.25">
      <c r="A1719" s="522">
        <v>92761</v>
      </c>
      <c r="B1719" s="512" t="s">
        <v>3144</v>
      </c>
      <c r="C1719" s="513" t="s">
        <v>3188</v>
      </c>
      <c r="D1719" s="498" t="s">
        <v>6935</v>
      </c>
      <c r="E1719" s="499">
        <v>14.85</v>
      </c>
      <c r="F1719" s="500">
        <f t="shared" si="428"/>
        <v>18.39</v>
      </c>
      <c r="G1719" s="527"/>
      <c r="H1719" s="518"/>
      <c r="I1719" s="517">
        <f t="shared" si="436"/>
        <v>0</v>
      </c>
      <c r="J1719" s="517">
        <f t="shared" si="437"/>
        <v>0</v>
      </c>
      <c r="K1719" s="504"/>
      <c r="L1719" s="518">
        <f t="shared" si="438"/>
        <v>0</v>
      </c>
      <c r="M1719" s="518">
        <f t="shared" si="438"/>
        <v>0</v>
      </c>
      <c r="N1719" s="519">
        <f t="shared" si="439"/>
        <v>0</v>
      </c>
      <c r="O1719" s="519">
        <f t="shared" si="440"/>
        <v>0</v>
      </c>
      <c r="P1719" s="506"/>
      <c r="Q1719" s="520"/>
      <c r="R1719" s="412" t="str">
        <f t="shared" si="441"/>
        <v/>
      </c>
      <c r="S1719" s="412" t="str">
        <f t="shared" si="430"/>
        <v/>
      </c>
      <c r="T1719" s="427"/>
      <c r="U1719" s="429"/>
      <c r="W1719" s="6">
        <f>VLOOKUP(A1719,'[3]Cartilha Global'!$A:$A,1,FALSE)</f>
        <v>92761</v>
      </c>
    </row>
    <row r="1720" spans="1:23" ht="23.25" hidden="1" thickBot="1" x14ac:dyDescent="0.25">
      <c r="A1720" s="522">
        <v>92762</v>
      </c>
      <c r="B1720" s="512" t="s">
        <v>3144</v>
      </c>
      <c r="C1720" s="513" t="s">
        <v>3189</v>
      </c>
      <c r="D1720" s="498" t="s">
        <v>6935</v>
      </c>
      <c r="E1720" s="499">
        <v>13.3</v>
      </c>
      <c r="F1720" s="500">
        <f t="shared" si="428"/>
        <v>16.47</v>
      </c>
      <c r="G1720" s="527"/>
      <c r="H1720" s="518"/>
      <c r="I1720" s="517">
        <f t="shared" si="436"/>
        <v>0</v>
      </c>
      <c r="J1720" s="517">
        <f t="shared" si="437"/>
        <v>0</v>
      </c>
      <c r="K1720" s="504"/>
      <c r="L1720" s="518">
        <f t="shared" si="438"/>
        <v>0</v>
      </c>
      <c r="M1720" s="518">
        <f t="shared" si="438"/>
        <v>0</v>
      </c>
      <c r="N1720" s="519">
        <f t="shared" si="439"/>
        <v>0</v>
      </c>
      <c r="O1720" s="519">
        <f t="shared" si="440"/>
        <v>0</v>
      </c>
      <c r="P1720" s="506"/>
      <c r="Q1720" s="520"/>
      <c r="R1720" s="412" t="str">
        <f t="shared" si="441"/>
        <v/>
      </c>
      <c r="S1720" s="412" t="str">
        <f t="shared" si="430"/>
        <v/>
      </c>
      <c r="T1720" s="427"/>
      <c r="U1720" s="429"/>
      <c r="W1720" s="6">
        <f>VLOOKUP(A1720,'[3]Cartilha Global'!$A:$A,1,FALSE)</f>
        <v>92762</v>
      </c>
    </row>
    <row r="1721" spans="1:23" ht="23.25" hidden="1" thickBot="1" x14ac:dyDescent="0.25">
      <c r="A1721" s="522">
        <v>92763</v>
      </c>
      <c r="B1721" s="512" t="s">
        <v>3144</v>
      </c>
      <c r="C1721" s="513" t="s">
        <v>3190</v>
      </c>
      <c r="D1721" s="498" t="s">
        <v>6935</v>
      </c>
      <c r="E1721" s="499">
        <v>11.24</v>
      </c>
      <c r="F1721" s="500">
        <f t="shared" si="428"/>
        <v>13.92</v>
      </c>
      <c r="G1721" s="527"/>
      <c r="H1721" s="518"/>
      <c r="I1721" s="517">
        <f t="shared" si="436"/>
        <v>0</v>
      </c>
      <c r="J1721" s="517">
        <f t="shared" si="437"/>
        <v>0</v>
      </c>
      <c r="K1721" s="504"/>
      <c r="L1721" s="518">
        <f t="shared" si="438"/>
        <v>0</v>
      </c>
      <c r="M1721" s="518">
        <f t="shared" si="438"/>
        <v>0</v>
      </c>
      <c r="N1721" s="519">
        <f t="shared" si="439"/>
        <v>0</v>
      </c>
      <c r="O1721" s="519">
        <f t="shared" si="440"/>
        <v>0</v>
      </c>
      <c r="P1721" s="506"/>
      <c r="Q1721" s="520"/>
      <c r="R1721" s="412" t="str">
        <f t="shared" si="441"/>
        <v/>
      </c>
      <c r="S1721" s="412" t="str">
        <f t="shared" si="430"/>
        <v/>
      </c>
      <c r="T1721" s="427"/>
      <c r="U1721" s="429"/>
      <c r="W1721" s="6">
        <f>VLOOKUP(A1721,'[3]Cartilha Global'!$A:$A,1,FALSE)</f>
        <v>92763</v>
      </c>
    </row>
    <row r="1722" spans="1:23" ht="23.25" hidden="1" thickBot="1" x14ac:dyDescent="0.25">
      <c r="A1722" s="522">
        <v>92764</v>
      </c>
      <c r="B1722" s="512" t="s">
        <v>3144</v>
      </c>
      <c r="C1722" s="513" t="s">
        <v>3027</v>
      </c>
      <c r="D1722" s="498" t="s">
        <v>6935</v>
      </c>
      <c r="E1722" s="499">
        <v>10.72</v>
      </c>
      <c r="F1722" s="500">
        <f t="shared" si="428"/>
        <v>13.28</v>
      </c>
      <c r="G1722" s="527"/>
      <c r="H1722" s="518"/>
      <c r="I1722" s="517">
        <f t="shared" si="436"/>
        <v>0</v>
      </c>
      <c r="J1722" s="517">
        <f t="shared" si="437"/>
        <v>0</v>
      </c>
      <c r="K1722" s="504"/>
      <c r="L1722" s="518">
        <f t="shared" si="438"/>
        <v>0</v>
      </c>
      <c r="M1722" s="518">
        <f t="shared" si="438"/>
        <v>0</v>
      </c>
      <c r="N1722" s="519">
        <f t="shared" si="439"/>
        <v>0</v>
      </c>
      <c r="O1722" s="519">
        <f t="shared" si="440"/>
        <v>0</v>
      </c>
      <c r="P1722" s="506"/>
      <c r="Q1722" s="520"/>
      <c r="R1722" s="412" t="str">
        <f t="shared" si="441"/>
        <v/>
      </c>
      <c r="S1722" s="412" t="str">
        <f t="shared" si="430"/>
        <v/>
      </c>
      <c r="T1722" s="427"/>
      <c r="U1722" s="429"/>
      <c r="W1722" s="6">
        <f>VLOOKUP(A1722,'[3]Cartilha Global'!$A:$A,1,FALSE)</f>
        <v>92764</v>
      </c>
    </row>
    <row r="1723" spans="1:23" ht="23.25" hidden="1" thickBot="1" x14ac:dyDescent="0.25">
      <c r="A1723" s="522">
        <v>92765</v>
      </c>
      <c r="B1723" s="512" t="s">
        <v>3144</v>
      </c>
      <c r="C1723" s="513" t="s">
        <v>3028</v>
      </c>
      <c r="D1723" s="498" t="s">
        <v>6935</v>
      </c>
      <c r="E1723" s="499">
        <v>12.06</v>
      </c>
      <c r="F1723" s="500">
        <f t="shared" si="428"/>
        <v>14.94</v>
      </c>
      <c r="G1723" s="527"/>
      <c r="H1723" s="518"/>
      <c r="I1723" s="517">
        <f t="shared" si="436"/>
        <v>0</v>
      </c>
      <c r="J1723" s="517">
        <f t="shared" si="437"/>
        <v>0</v>
      </c>
      <c r="K1723" s="504"/>
      <c r="L1723" s="518">
        <f t="shared" si="438"/>
        <v>0</v>
      </c>
      <c r="M1723" s="518">
        <f t="shared" si="438"/>
        <v>0</v>
      </c>
      <c r="N1723" s="519">
        <f t="shared" si="439"/>
        <v>0</v>
      </c>
      <c r="O1723" s="519">
        <f t="shared" si="440"/>
        <v>0</v>
      </c>
      <c r="P1723" s="506"/>
      <c r="Q1723" s="520"/>
      <c r="R1723" s="412" t="str">
        <f t="shared" si="441"/>
        <v/>
      </c>
      <c r="S1723" s="412" t="str">
        <f t="shared" si="430"/>
        <v/>
      </c>
      <c r="T1723" s="427"/>
      <c r="U1723" s="429"/>
      <c r="W1723" s="6">
        <f>VLOOKUP(A1723,'[3]Cartilha Global'!$A:$A,1,FALSE)</f>
        <v>92765</v>
      </c>
    </row>
    <row r="1724" spans="1:23" ht="23.25" hidden="1" thickBot="1" x14ac:dyDescent="0.25">
      <c r="A1724" s="522">
        <v>92766</v>
      </c>
      <c r="B1724" s="512" t="s">
        <v>3144</v>
      </c>
      <c r="C1724" s="513" t="s">
        <v>3029</v>
      </c>
      <c r="D1724" s="498" t="s">
        <v>6935</v>
      </c>
      <c r="E1724" s="499">
        <v>11.8</v>
      </c>
      <c r="F1724" s="500">
        <f t="shared" si="428"/>
        <v>14.61</v>
      </c>
      <c r="G1724" s="527"/>
      <c r="H1724" s="518"/>
      <c r="I1724" s="517">
        <f t="shared" si="436"/>
        <v>0</v>
      </c>
      <c r="J1724" s="517">
        <f t="shared" si="437"/>
        <v>0</v>
      </c>
      <c r="K1724" s="504"/>
      <c r="L1724" s="518">
        <f t="shared" si="438"/>
        <v>0</v>
      </c>
      <c r="M1724" s="518">
        <f t="shared" si="438"/>
        <v>0</v>
      </c>
      <c r="N1724" s="519">
        <f t="shared" si="439"/>
        <v>0</v>
      </c>
      <c r="O1724" s="519">
        <f t="shared" si="440"/>
        <v>0</v>
      </c>
      <c r="P1724" s="506"/>
      <c r="Q1724" s="520"/>
      <c r="R1724" s="412" t="str">
        <f t="shared" si="441"/>
        <v/>
      </c>
      <c r="S1724" s="412" t="str">
        <f t="shared" si="430"/>
        <v/>
      </c>
      <c r="T1724" s="427"/>
      <c r="U1724" s="429"/>
      <c r="W1724" s="6">
        <f>VLOOKUP(A1724,'[3]Cartilha Global'!$A:$A,1,FALSE)</f>
        <v>92766</v>
      </c>
    </row>
    <row r="1725" spans="1:23" ht="23.25" hidden="1" thickBot="1" x14ac:dyDescent="0.25">
      <c r="A1725" s="522">
        <v>92767</v>
      </c>
      <c r="B1725" s="512" t="s">
        <v>3144</v>
      </c>
      <c r="C1725" s="513" t="s">
        <v>3191</v>
      </c>
      <c r="D1725" s="498" t="s">
        <v>6935</v>
      </c>
      <c r="E1725" s="499">
        <v>16.86</v>
      </c>
      <c r="F1725" s="500">
        <f t="shared" si="428"/>
        <v>20.88</v>
      </c>
      <c r="G1725" s="527"/>
      <c r="H1725" s="518"/>
      <c r="I1725" s="517">
        <f t="shared" si="436"/>
        <v>0</v>
      </c>
      <c r="J1725" s="517">
        <f t="shared" si="437"/>
        <v>0</v>
      </c>
      <c r="K1725" s="504"/>
      <c r="L1725" s="518">
        <f t="shared" si="438"/>
        <v>0</v>
      </c>
      <c r="M1725" s="518">
        <f t="shared" si="438"/>
        <v>0</v>
      </c>
      <c r="N1725" s="519">
        <f t="shared" si="439"/>
        <v>0</v>
      </c>
      <c r="O1725" s="519">
        <f t="shared" si="440"/>
        <v>0</v>
      </c>
      <c r="P1725" s="506"/>
      <c r="Q1725" s="520"/>
      <c r="R1725" s="412" t="str">
        <f t="shared" si="441"/>
        <v/>
      </c>
      <c r="S1725" s="412" t="str">
        <f t="shared" si="430"/>
        <v/>
      </c>
      <c r="T1725" s="427"/>
      <c r="U1725" s="429"/>
      <c r="W1725" s="6">
        <f>VLOOKUP(A1725,'[3]Cartilha Global'!$A:$A,1,FALSE)</f>
        <v>92767</v>
      </c>
    </row>
    <row r="1726" spans="1:23" ht="23.25" hidden="1" thickBot="1" x14ac:dyDescent="0.25">
      <c r="A1726" s="522">
        <v>92768</v>
      </c>
      <c r="B1726" s="512" t="s">
        <v>3144</v>
      </c>
      <c r="C1726" s="513" t="s">
        <v>3192</v>
      </c>
      <c r="D1726" s="498" t="s">
        <v>6935</v>
      </c>
      <c r="E1726" s="499">
        <v>15.05</v>
      </c>
      <c r="F1726" s="500">
        <f t="shared" si="428"/>
        <v>18.64</v>
      </c>
      <c r="G1726" s="527"/>
      <c r="H1726" s="518"/>
      <c r="I1726" s="517">
        <f t="shared" si="436"/>
        <v>0</v>
      </c>
      <c r="J1726" s="517">
        <f t="shared" si="437"/>
        <v>0</v>
      </c>
      <c r="K1726" s="504"/>
      <c r="L1726" s="518">
        <f t="shared" si="438"/>
        <v>0</v>
      </c>
      <c r="M1726" s="518">
        <f t="shared" si="438"/>
        <v>0</v>
      </c>
      <c r="N1726" s="519">
        <f t="shared" si="439"/>
        <v>0</v>
      </c>
      <c r="O1726" s="519">
        <f t="shared" si="440"/>
        <v>0</v>
      </c>
      <c r="P1726" s="506"/>
      <c r="Q1726" s="520"/>
      <c r="R1726" s="412" t="str">
        <f t="shared" si="441"/>
        <v/>
      </c>
      <c r="S1726" s="412" t="str">
        <f t="shared" si="430"/>
        <v/>
      </c>
      <c r="T1726" s="427"/>
      <c r="U1726" s="429"/>
      <c r="W1726" s="6">
        <f>VLOOKUP(A1726,'[3]Cartilha Global'!$A:$A,1,FALSE)</f>
        <v>92768</v>
      </c>
    </row>
    <row r="1727" spans="1:23" ht="23.25" hidden="1" thickBot="1" x14ac:dyDescent="0.25">
      <c r="A1727" s="522">
        <v>92769</v>
      </c>
      <c r="B1727" s="512" t="s">
        <v>3144</v>
      </c>
      <c r="C1727" s="513" t="s">
        <v>3193</v>
      </c>
      <c r="D1727" s="498" t="s">
        <v>6935</v>
      </c>
      <c r="E1727" s="499">
        <v>14.53</v>
      </c>
      <c r="F1727" s="500">
        <f t="shared" si="428"/>
        <v>17.989999999999998</v>
      </c>
      <c r="G1727" s="527"/>
      <c r="H1727" s="518"/>
      <c r="I1727" s="517">
        <f t="shared" si="436"/>
        <v>0</v>
      </c>
      <c r="J1727" s="517">
        <f t="shared" si="437"/>
        <v>0</v>
      </c>
      <c r="K1727" s="504"/>
      <c r="L1727" s="518">
        <f t="shared" si="438"/>
        <v>0</v>
      </c>
      <c r="M1727" s="518">
        <f t="shared" si="438"/>
        <v>0</v>
      </c>
      <c r="N1727" s="519">
        <f t="shared" si="439"/>
        <v>0</v>
      </c>
      <c r="O1727" s="519">
        <f t="shared" si="440"/>
        <v>0</v>
      </c>
      <c r="P1727" s="506"/>
      <c r="Q1727" s="520"/>
      <c r="R1727" s="412" t="str">
        <f t="shared" si="441"/>
        <v/>
      </c>
      <c r="S1727" s="412" t="str">
        <f t="shared" si="430"/>
        <v/>
      </c>
      <c r="T1727" s="427"/>
      <c r="U1727" s="429"/>
      <c r="W1727" s="6">
        <f>VLOOKUP(A1727,'[3]Cartilha Global'!$A:$A,1,FALSE)</f>
        <v>92769</v>
      </c>
    </row>
    <row r="1728" spans="1:23" ht="23.25" hidden="1" thickBot="1" x14ac:dyDescent="0.25">
      <c r="A1728" s="522">
        <v>92770</v>
      </c>
      <c r="B1728" s="512" t="s">
        <v>3144</v>
      </c>
      <c r="C1728" s="513" t="s">
        <v>3030</v>
      </c>
      <c r="D1728" s="498" t="s">
        <v>6935</v>
      </c>
      <c r="E1728" s="499">
        <v>13.93</v>
      </c>
      <c r="F1728" s="500">
        <f t="shared" si="428"/>
        <v>17.25</v>
      </c>
      <c r="G1728" s="527"/>
      <c r="H1728" s="518"/>
      <c r="I1728" s="517">
        <f t="shared" si="436"/>
        <v>0</v>
      </c>
      <c r="J1728" s="517">
        <f t="shared" si="437"/>
        <v>0</v>
      </c>
      <c r="K1728" s="504"/>
      <c r="L1728" s="518">
        <f t="shared" si="438"/>
        <v>0</v>
      </c>
      <c r="M1728" s="518">
        <f t="shared" si="438"/>
        <v>0</v>
      </c>
      <c r="N1728" s="519">
        <f t="shared" si="439"/>
        <v>0</v>
      </c>
      <c r="O1728" s="519">
        <f t="shared" si="440"/>
        <v>0</v>
      </c>
      <c r="P1728" s="506"/>
      <c r="Q1728" s="520"/>
      <c r="R1728" s="412" t="str">
        <f t="shared" si="441"/>
        <v/>
      </c>
      <c r="S1728" s="412" t="str">
        <f t="shared" si="430"/>
        <v/>
      </c>
      <c r="T1728" s="427"/>
      <c r="U1728" s="429"/>
      <c r="W1728" s="6">
        <f>VLOOKUP(A1728,'[3]Cartilha Global'!$A:$A,1,FALSE)</f>
        <v>92770</v>
      </c>
    </row>
    <row r="1729" spans="1:23" ht="23.25" hidden="1" thickBot="1" x14ac:dyDescent="0.25">
      <c r="A1729" s="522">
        <v>92771</v>
      </c>
      <c r="B1729" s="512" t="s">
        <v>3144</v>
      </c>
      <c r="C1729" s="513" t="s">
        <v>3031</v>
      </c>
      <c r="D1729" s="498" t="s">
        <v>6935</v>
      </c>
      <c r="E1729" s="499">
        <v>12.58</v>
      </c>
      <c r="F1729" s="500">
        <f t="shared" si="428"/>
        <v>15.58</v>
      </c>
      <c r="G1729" s="527"/>
      <c r="H1729" s="518"/>
      <c r="I1729" s="517">
        <f t="shared" si="436"/>
        <v>0</v>
      </c>
      <c r="J1729" s="517">
        <f t="shared" si="437"/>
        <v>0</v>
      </c>
      <c r="K1729" s="504"/>
      <c r="L1729" s="518">
        <f t="shared" si="438"/>
        <v>0</v>
      </c>
      <c r="M1729" s="518">
        <f t="shared" si="438"/>
        <v>0</v>
      </c>
      <c r="N1729" s="519">
        <f t="shared" si="439"/>
        <v>0</v>
      </c>
      <c r="O1729" s="519">
        <f t="shared" si="440"/>
        <v>0</v>
      </c>
      <c r="P1729" s="506"/>
      <c r="Q1729" s="520"/>
      <c r="R1729" s="412" t="str">
        <f t="shared" si="441"/>
        <v/>
      </c>
      <c r="S1729" s="412" t="str">
        <f t="shared" si="430"/>
        <v/>
      </c>
      <c r="T1729" s="427"/>
      <c r="U1729" s="429"/>
      <c r="W1729" s="6">
        <f>VLOOKUP(A1729,'[3]Cartilha Global'!$A:$A,1,FALSE)</f>
        <v>92771</v>
      </c>
    </row>
    <row r="1730" spans="1:23" ht="23.25" hidden="1" thickBot="1" x14ac:dyDescent="0.25">
      <c r="A1730" s="522">
        <v>92772</v>
      </c>
      <c r="B1730" s="512" t="s">
        <v>3144</v>
      </c>
      <c r="C1730" s="513" t="s">
        <v>3032</v>
      </c>
      <c r="D1730" s="498" t="s">
        <v>6935</v>
      </c>
      <c r="E1730" s="499">
        <v>10.7</v>
      </c>
      <c r="F1730" s="500">
        <f t="shared" si="428"/>
        <v>13.25</v>
      </c>
      <c r="G1730" s="527"/>
      <c r="H1730" s="518"/>
      <c r="I1730" s="517">
        <f t="shared" si="436"/>
        <v>0</v>
      </c>
      <c r="J1730" s="517">
        <f t="shared" si="437"/>
        <v>0</v>
      </c>
      <c r="K1730" s="504"/>
      <c r="L1730" s="518">
        <f t="shared" si="438"/>
        <v>0</v>
      </c>
      <c r="M1730" s="518">
        <f t="shared" si="438"/>
        <v>0</v>
      </c>
      <c r="N1730" s="519">
        <f t="shared" si="439"/>
        <v>0</v>
      </c>
      <c r="O1730" s="519">
        <f t="shared" si="440"/>
        <v>0</v>
      </c>
      <c r="P1730" s="506"/>
      <c r="Q1730" s="520"/>
      <c r="R1730" s="412" t="str">
        <f t="shared" si="441"/>
        <v/>
      </c>
      <c r="S1730" s="412" t="str">
        <f t="shared" si="430"/>
        <v/>
      </c>
      <c r="T1730" s="427"/>
      <c r="U1730" s="429"/>
      <c r="W1730" s="6">
        <f>VLOOKUP(A1730,'[3]Cartilha Global'!$A:$A,1,FALSE)</f>
        <v>92772</v>
      </c>
    </row>
    <row r="1731" spans="1:23" ht="23.25" hidden="1" thickBot="1" x14ac:dyDescent="0.25">
      <c r="A1731" s="522">
        <v>92773</v>
      </c>
      <c r="B1731" s="512" t="s">
        <v>3144</v>
      </c>
      <c r="C1731" s="513" t="s">
        <v>3033</v>
      </c>
      <c r="D1731" s="498" t="s">
        <v>6935</v>
      </c>
      <c r="E1731" s="499">
        <v>10.34</v>
      </c>
      <c r="F1731" s="500">
        <f t="shared" si="428"/>
        <v>12.81</v>
      </c>
      <c r="G1731" s="527"/>
      <c r="H1731" s="518"/>
      <c r="I1731" s="517">
        <f t="shared" si="436"/>
        <v>0</v>
      </c>
      <c r="J1731" s="517">
        <f t="shared" si="437"/>
        <v>0</v>
      </c>
      <c r="K1731" s="504"/>
      <c r="L1731" s="518">
        <f t="shared" si="438"/>
        <v>0</v>
      </c>
      <c r="M1731" s="518">
        <f t="shared" si="438"/>
        <v>0</v>
      </c>
      <c r="N1731" s="519">
        <f t="shared" si="439"/>
        <v>0</v>
      </c>
      <c r="O1731" s="519">
        <f t="shared" si="440"/>
        <v>0</v>
      </c>
      <c r="P1731" s="506"/>
      <c r="Q1731" s="520"/>
      <c r="R1731" s="412" t="str">
        <f t="shared" si="441"/>
        <v/>
      </c>
      <c r="S1731" s="412" t="str">
        <f t="shared" si="430"/>
        <v/>
      </c>
      <c r="T1731" s="427"/>
      <c r="U1731" s="429"/>
      <c r="W1731" s="6">
        <f>VLOOKUP(A1731,'[3]Cartilha Global'!$A:$A,1,FALSE)</f>
        <v>92773</v>
      </c>
    </row>
    <row r="1732" spans="1:23" ht="23.25" hidden="1" thickBot="1" x14ac:dyDescent="0.25">
      <c r="A1732" s="522">
        <v>92774</v>
      </c>
      <c r="B1732" s="512" t="s">
        <v>3144</v>
      </c>
      <c r="C1732" s="513" t="s">
        <v>3034</v>
      </c>
      <c r="D1732" s="498" t="s">
        <v>6935</v>
      </c>
      <c r="E1732" s="499">
        <v>11.78</v>
      </c>
      <c r="F1732" s="500">
        <f t="shared" si="428"/>
        <v>14.59</v>
      </c>
      <c r="G1732" s="527"/>
      <c r="H1732" s="518"/>
      <c r="I1732" s="517">
        <f t="shared" si="436"/>
        <v>0</v>
      </c>
      <c r="J1732" s="517">
        <f t="shared" si="437"/>
        <v>0</v>
      </c>
      <c r="K1732" s="504"/>
      <c r="L1732" s="518">
        <f t="shared" si="438"/>
        <v>0</v>
      </c>
      <c r="M1732" s="518">
        <f t="shared" si="438"/>
        <v>0</v>
      </c>
      <c r="N1732" s="519">
        <f t="shared" si="439"/>
        <v>0</v>
      </c>
      <c r="O1732" s="519">
        <f t="shared" si="440"/>
        <v>0</v>
      </c>
      <c r="P1732" s="506"/>
      <c r="Q1732" s="520"/>
      <c r="R1732" s="412" t="str">
        <f t="shared" si="441"/>
        <v/>
      </c>
      <c r="S1732" s="412" t="str">
        <f t="shared" si="430"/>
        <v/>
      </c>
      <c r="T1732" s="427"/>
      <c r="U1732" s="429"/>
      <c r="W1732" s="6">
        <f>VLOOKUP(A1732,'[3]Cartilha Global'!$A:$A,1,FALSE)</f>
        <v>92774</v>
      </c>
    </row>
    <row r="1733" spans="1:23" ht="23.25" hidden="1" thickBot="1" x14ac:dyDescent="0.25">
      <c r="A1733" s="522">
        <v>92775</v>
      </c>
      <c r="B1733" s="512" t="s">
        <v>3144</v>
      </c>
      <c r="C1733" s="513" t="s">
        <v>3194</v>
      </c>
      <c r="D1733" s="498" t="s">
        <v>6935</v>
      </c>
      <c r="E1733" s="499">
        <v>19.95</v>
      </c>
      <c r="F1733" s="500">
        <f t="shared" si="428"/>
        <v>24.71</v>
      </c>
      <c r="G1733" s="527"/>
      <c r="H1733" s="518"/>
      <c r="I1733" s="517">
        <f t="shared" si="436"/>
        <v>0</v>
      </c>
      <c r="J1733" s="517">
        <f t="shared" si="437"/>
        <v>0</v>
      </c>
      <c r="K1733" s="504"/>
      <c r="L1733" s="518">
        <f t="shared" si="438"/>
        <v>0</v>
      </c>
      <c r="M1733" s="518">
        <f t="shared" si="438"/>
        <v>0</v>
      </c>
      <c r="N1733" s="519">
        <f t="shared" si="439"/>
        <v>0</v>
      </c>
      <c r="O1733" s="519">
        <f t="shared" si="440"/>
        <v>0</v>
      </c>
      <c r="P1733" s="506"/>
      <c r="Q1733" s="520"/>
      <c r="R1733" s="412" t="str">
        <f t="shared" si="441"/>
        <v/>
      </c>
      <c r="S1733" s="412" t="str">
        <f t="shared" si="430"/>
        <v/>
      </c>
      <c r="T1733" s="427"/>
      <c r="U1733" s="429"/>
      <c r="W1733" s="6">
        <f>VLOOKUP(A1733,'[3]Cartilha Global'!$A:$A,1,FALSE)</f>
        <v>92775</v>
      </c>
    </row>
    <row r="1734" spans="1:23" ht="23.25" hidden="1" thickBot="1" x14ac:dyDescent="0.25">
      <c r="A1734" s="522">
        <v>92776</v>
      </c>
      <c r="B1734" s="512" t="s">
        <v>3144</v>
      </c>
      <c r="C1734" s="513" t="s">
        <v>3195</v>
      </c>
      <c r="D1734" s="498" t="s">
        <v>6935</v>
      </c>
      <c r="E1734" s="499">
        <v>18.22</v>
      </c>
      <c r="F1734" s="500">
        <f t="shared" si="428"/>
        <v>22.56</v>
      </c>
      <c r="G1734" s="527"/>
      <c r="H1734" s="518"/>
      <c r="I1734" s="517">
        <f t="shared" si="436"/>
        <v>0</v>
      </c>
      <c r="J1734" s="517">
        <f t="shared" si="437"/>
        <v>0</v>
      </c>
      <c r="K1734" s="504"/>
      <c r="L1734" s="518">
        <f t="shared" si="438"/>
        <v>0</v>
      </c>
      <c r="M1734" s="518">
        <f t="shared" si="438"/>
        <v>0</v>
      </c>
      <c r="N1734" s="519">
        <f t="shared" si="439"/>
        <v>0</v>
      </c>
      <c r="O1734" s="519">
        <f t="shared" si="440"/>
        <v>0</v>
      </c>
      <c r="P1734" s="506"/>
      <c r="Q1734" s="520"/>
      <c r="R1734" s="412" t="str">
        <f t="shared" si="441"/>
        <v/>
      </c>
      <c r="S1734" s="412" t="str">
        <f t="shared" si="430"/>
        <v/>
      </c>
      <c r="T1734" s="427"/>
      <c r="U1734" s="429"/>
      <c r="W1734" s="6">
        <f>VLOOKUP(A1734,'[3]Cartilha Global'!$A:$A,1,FALSE)</f>
        <v>92776</v>
      </c>
    </row>
    <row r="1735" spans="1:23" ht="23.25" hidden="1" thickBot="1" x14ac:dyDescent="0.25">
      <c r="A1735" s="522">
        <v>92777</v>
      </c>
      <c r="B1735" s="512" t="s">
        <v>3144</v>
      </c>
      <c r="C1735" s="513" t="s">
        <v>3196</v>
      </c>
      <c r="D1735" s="498" t="s">
        <v>6935</v>
      </c>
      <c r="E1735" s="499">
        <v>16.66</v>
      </c>
      <c r="F1735" s="500">
        <f t="shared" si="428"/>
        <v>20.63</v>
      </c>
      <c r="G1735" s="527"/>
      <c r="H1735" s="518"/>
      <c r="I1735" s="517">
        <f t="shared" si="436"/>
        <v>0</v>
      </c>
      <c r="J1735" s="517">
        <f t="shared" si="437"/>
        <v>0</v>
      </c>
      <c r="K1735" s="504"/>
      <c r="L1735" s="518">
        <f t="shared" si="438"/>
        <v>0</v>
      </c>
      <c r="M1735" s="518">
        <f t="shared" si="438"/>
        <v>0</v>
      </c>
      <c r="N1735" s="519">
        <f t="shared" si="439"/>
        <v>0</v>
      </c>
      <c r="O1735" s="519">
        <f t="shared" si="440"/>
        <v>0</v>
      </c>
      <c r="P1735" s="506"/>
      <c r="Q1735" s="520"/>
      <c r="R1735" s="412" t="str">
        <f t="shared" si="441"/>
        <v/>
      </c>
      <c r="S1735" s="412" t="str">
        <f t="shared" si="430"/>
        <v/>
      </c>
      <c r="T1735" s="427"/>
      <c r="U1735" s="429"/>
      <c r="W1735" s="6">
        <f>VLOOKUP(A1735,'[3]Cartilha Global'!$A:$A,1,FALSE)</f>
        <v>92777</v>
      </c>
    </row>
    <row r="1736" spans="1:23" ht="23.25" hidden="1" thickBot="1" x14ac:dyDescent="0.25">
      <c r="A1736" s="522">
        <v>92778</v>
      </c>
      <c r="B1736" s="512" t="s">
        <v>3144</v>
      </c>
      <c r="C1736" s="513" t="s">
        <v>3197</v>
      </c>
      <c r="D1736" s="498" t="s">
        <v>6935</v>
      </c>
      <c r="E1736" s="499">
        <v>14.66</v>
      </c>
      <c r="F1736" s="500">
        <f t="shared" si="428"/>
        <v>18.149999999999999</v>
      </c>
      <c r="G1736" s="527"/>
      <c r="H1736" s="518"/>
      <c r="I1736" s="517">
        <f t="shared" si="436"/>
        <v>0</v>
      </c>
      <c r="J1736" s="517">
        <f t="shared" si="437"/>
        <v>0</v>
      </c>
      <c r="K1736" s="504"/>
      <c r="L1736" s="518">
        <f t="shared" ref="L1736:M1756" si="442">G1736</f>
        <v>0</v>
      </c>
      <c r="M1736" s="518">
        <f t="shared" si="442"/>
        <v>0</v>
      </c>
      <c r="N1736" s="519">
        <f t="shared" si="439"/>
        <v>0</v>
      </c>
      <c r="O1736" s="519">
        <f t="shared" si="440"/>
        <v>0</v>
      </c>
      <c r="P1736" s="506"/>
      <c r="Q1736" s="520"/>
      <c r="R1736" s="412" t="str">
        <f t="shared" si="441"/>
        <v/>
      </c>
      <c r="S1736" s="412" t="str">
        <f t="shared" si="430"/>
        <v/>
      </c>
      <c r="T1736" s="427"/>
      <c r="U1736" s="429"/>
      <c r="W1736" s="6">
        <f>VLOOKUP(A1736,'[3]Cartilha Global'!$A:$A,1,FALSE)</f>
        <v>92778</v>
      </c>
    </row>
    <row r="1737" spans="1:23" ht="23.25" hidden="1" thickBot="1" x14ac:dyDescent="0.25">
      <c r="A1737" s="522">
        <v>92779</v>
      </c>
      <c r="B1737" s="512" t="s">
        <v>3144</v>
      </c>
      <c r="C1737" s="513" t="s">
        <v>3198</v>
      </c>
      <c r="D1737" s="498" t="s">
        <v>6935</v>
      </c>
      <c r="E1737" s="499">
        <v>12.23</v>
      </c>
      <c r="F1737" s="500">
        <f t="shared" si="428"/>
        <v>15.15</v>
      </c>
      <c r="G1737" s="527"/>
      <c r="H1737" s="518"/>
      <c r="I1737" s="517">
        <f t="shared" si="436"/>
        <v>0</v>
      </c>
      <c r="J1737" s="517">
        <f t="shared" si="437"/>
        <v>0</v>
      </c>
      <c r="K1737" s="504"/>
      <c r="L1737" s="518">
        <f t="shared" si="442"/>
        <v>0</v>
      </c>
      <c r="M1737" s="518">
        <f t="shared" si="442"/>
        <v>0</v>
      </c>
      <c r="N1737" s="519">
        <f t="shared" si="439"/>
        <v>0</v>
      </c>
      <c r="O1737" s="519">
        <f t="shared" si="440"/>
        <v>0</v>
      </c>
      <c r="P1737" s="506"/>
      <c r="Q1737" s="520"/>
      <c r="R1737" s="412" t="str">
        <f t="shared" si="441"/>
        <v/>
      </c>
      <c r="S1737" s="412" t="str">
        <f t="shared" si="430"/>
        <v/>
      </c>
      <c r="T1737" s="427"/>
      <c r="U1737" s="429"/>
      <c r="W1737" s="6">
        <f>VLOOKUP(A1737,'[3]Cartilha Global'!$A:$A,1,FALSE)</f>
        <v>92779</v>
      </c>
    </row>
    <row r="1738" spans="1:23" ht="23.25" hidden="1" thickBot="1" x14ac:dyDescent="0.25">
      <c r="A1738" s="522">
        <v>92780</v>
      </c>
      <c r="B1738" s="512" t="s">
        <v>3144</v>
      </c>
      <c r="C1738" s="513" t="s">
        <v>3035</v>
      </c>
      <c r="D1738" s="498" t="s">
        <v>6935</v>
      </c>
      <c r="E1738" s="499">
        <v>11.39</v>
      </c>
      <c r="F1738" s="500">
        <f t="shared" si="428"/>
        <v>14.11</v>
      </c>
      <c r="G1738" s="527"/>
      <c r="H1738" s="518"/>
      <c r="I1738" s="517">
        <f t="shared" si="436"/>
        <v>0</v>
      </c>
      <c r="J1738" s="517">
        <f t="shared" si="437"/>
        <v>0</v>
      </c>
      <c r="K1738" s="504"/>
      <c r="L1738" s="518">
        <f t="shared" si="442"/>
        <v>0</v>
      </c>
      <c r="M1738" s="518">
        <f t="shared" si="442"/>
        <v>0</v>
      </c>
      <c r="N1738" s="519">
        <f t="shared" si="439"/>
        <v>0</v>
      </c>
      <c r="O1738" s="519">
        <f t="shared" si="440"/>
        <v>0</v>
      </c>
      <c r="P1738" s="506"/>
      <c r="Q1738" s="520"/>
      <c r="R1738" s="412" t="str">
        <f t="shared" si="441"/>
        <v/>
      </c>
      <c r="S1738" s="412" t="str">
        <f t="shared" si="430"/>
        <v/>
      </c>
      <c r="T1738" s="427"/>
      <c r="U1738" s="429"/>
      <c r="W1738" s="6">
        <f>VLOOKUP(A1738,'[3]Cartilha Global'!$A:$A,1,FALSE)</f>
        <v>92780</v>
      </c>
    </row>
    <row r="1739" spans="1:23" ht="23.25" hidden="1" thickBot="1" x14ac:dyDescent="0.25">
      <c r="A1739" s="522">
        <v>92781</v>
      </c>
      <c r="B1739" s="512" t="s">
        <v>3144</v>
      </c>
      <c r="C1739" s="513" t="s">
        <v>3036</v>
      </c>
      <c r="D1739" s="498" t="s">
        <v>6935</v>
      </c>
      <c r="E1739" s="499">
        <v>12.51</v>
      </c>
      <c r="F1739" s="500">
        <f t="shared" si="428"/>
        <v>15.49</v>
      </c>
      <c r="G1739" s="527"/>
      <c r="H1739" s="518"/>
      <c r="I1739" s="517">
        <f t="shared" si="436"/>
        <v>0</v>
      </c>
      <c r="J1739" s="517">
        <f t="shared" si="437"/>
        <v>0</v>
      </c>
      <c r="K1739" s="504"/>
      <c r="L1739" s="518">
        <f t="shared" si="442"/>
        <v>0</v>
      </c>
      <c r="M1739" s="518">
        <f t="shared" si="442"/>
        <v>0</v>
      </c>
      <c r="N1739" s="519">
        <f t="shared" si="439"/>
        <v>0</v>
      </c>
      <c r="O1739" s="519">
        <f t="shared" si="440"/>
        <v>0</v>
      </c>
      <c r="P1739" s="506"/>
      <c r="Q1739" s="520"/>
      <c r="R1739" s="412" t="str">
        <f t="shared" si="441"/>
        <v/>
      </c>
      <c r="S1739" s="412" t="str">
        <f t="shared" si="430"/>
        <v/>
      </c>
      <c r="T1739" s="427"/>
      <c r="U1739" s="429"/>
      <c r="W1739" s="6">
        <f>VLOOKUP(A1739,'[3]Cartilha Global'!$A:$A,1,FALSE)</f>
        <v>92781</v>
      </c>
    </row>
    <row r="1740" spans="1:23" ht="23.25" hidden="1" thickBot="1" x14ac:dyDescent="0.25">
      <c r="A1740" s="522">
        <v>92782</v>
      </c>
      <c r="B1740" s="512" t="s">
        <v>3144</v>
      </c>
      <c r="C1740" s="513" t="s">
        <v>3037</v>
      </c>
      <c r="D1740" s="498" t="s">
        <v>6935</v>
      </c>
      <c r="E1740" s="499">
        <v>12.06</v>
      </c>
      <c r="F1740" s="500">
        <f t="shared" si="428"/>
        <v>14.94</v>
      </c>
      <c r="G1740" s="527"/>
      <c r="H1740" s="518"/>
      <c r="I1740" s="517">
        <f t="shared" si="436"/>
        <v>0</v>
      </c>
      <c r="J1740" s="517">
        <f t="shared" si="437"/>
        <v>0</v>
      </c>
      <c r="K1740" s="504"/>
      <c r="L1740" s="518">
        <f t="shared" si="442"/>
        <v>0</v>
      </c>
      <c r="M1740" s="518">
        <f t="shared" si="442"/>
        <v>0</v>
      </c>
      <c r="N1740" s="519">
        <f t="shared" si="439"/>
        <v>0</v>
      </c>
      <c r="O1740" s="519">
        <f t="shared" si="440"/>
        <v>0</v>
      </c>
      <c r="P1740" s="506"/>
      <c r="Q1740" s="520"/>
      <c r="R1740" s="412" t="str">
        <f t="shared" si="441"/>
        <v/>
      </c>
      <c r="S1740" s="412" t="str">
        <f t="shared" si="430"/>
        <v/>
      </c>
      <c r="T1740" s="427"/>
      <c r="U1740" s="429"/>
      <c r="W1740" s="6">
        <f>VLOOKUP(A1740,'[3]Cartilha Global'!$A:$A,1,FALSE)</f>
        <v>92782</v>
      </c>
    </row>
    <row r="1741" spans="1:23" ht="23.25" hidden="1" thickBot="1" x14ac:dyDescent="0.25">
      <c r="A1741" s="522">
        <v>92783</v>
      </c>
      <c r="B1741" s="512" t="s">
        <v>3144</v>
      </c>
      <c r="C1741" s="513" t="s">
        <v>3199</v>
      </c>
      <c r="D1741" s="498" t="s">
        <v>6935</v>
      </c>
      <c r="E1741" s="499">
        <v>19.559999999999999</v>
      </c>
      <c r="F1741" s="500">
        <f t="shared" si="428"/>
        <v>24.22</v>
      </c>
      <c r="G1741" s="527"/>
      <c r="H1741" s="518"/>
      <c r="I1741" s="517">
        <f t="shared" si="436"/>
        <v>0</v>
      </c>
      <c r="J1741" s="517">
        <f t="shared" si="437"/>
        <v>0</v>
      </c>
      <c r="K1741" s="504"/>
      <c r="L1741" s="518">
        <f t="shared" si="442"/>
        <v>0</v>
      </c>
      <c r="M1741" s="518">
        <f t="shared" si="442"/>
        <v>0</v>
      </c>
      <c r="N1741" s="519">
        <f t="shared" si="439"/>
        <v>0</v>
      </c>
      <c r="O1741" s="519">
        <f t="shared" si="440"/>
        <v>0</v>
      </c>
      <c r="P1741" s="506"/>
      <c r="Q1741" s="520"/>
      <c r="R1741" s="412" t="str">
        <f t="shared" si="441"/>
        <v/>
      </c>
      <c r="S1741" s="412" t="str">
        <f t="shared" si="430"/>
        <v/>
      </c>
      <c r="T1741" s="427"/>
      <c r="U1741" s="429"/>
      <c r="W1741" s="6">
        <f>VLOOKUP(A1741,'[3]Cartilha Global'!$A:$A,1,FALSE)</f>
        <v>92783</v>
      </c>
    </row>
    <row r="1742" spans="1:23" ht="23.25" hidden="1" thickBot="1" x14ac:dyDescent="0.25">
      <c r="A1742" s="522">
        <v>92784</v>
      </c>
      <c r="B1742" s="512" t="s">
        <v>3144</v>
      </c>
      <c r="C1742" s="513" t="s">
        <v>3200</v>
      </c>
      <c r="D1742" s="498" t="s">
        <v>6935</v>
      </c>
      <c r="E1742" s="499">
        <v>17.25</v>
      </c>
      <c r="F1742" s="500">
        <f t="shared" si="428"/>
        <v>21.36</v>
      </c>
      <c r="G1742" s="527"/>
      <c r="H1742" s="518"/>
      <c r="I1742" s="517">
        <f t="shared" si="436"/>
        <v>0</v>
      </c>
      <c r="J1742" s="517">
        <f t="shared" si="437"/>
        <v>0</v>
      </c>
      <c r="K1742" s="504"/>
      <c r="L1742" s="518">
        <f t="shared" si="442"/>
        <v>0</v>
      </c>
      <c r="M1742" s="518">
        <f t="shared" si="442"/>
        <v>0</v>
      </c>
      <c r="N1742" s="519">
        <f t="shared" si="439"/>
        <v>0</v>
      </c>
      <c r="O1742" s="519">
        <f t="shared" si="440"/>
        <v>0</v>
      </c>
      <c r="P1742" s="506"/>
      <c r="Q1742" s="520"/>
      <c r="R1742" s="412" t="str">
        <f t="shared" si="441"/>
        <v/>
      </c>
      <c r="S1742" s="412" t="str">
        <f t="shared" si="430"/>
        <v/>
      </c>
      <c r="T1742" s="427"/>
      <c r="U1742" s="429"/>
      <c r="W1742" s="6">
        <f>VLOOKUP(A1742,'[3]Cartilha Global'!$A:$A,1,FALSE)</f>
        <v>92784</v>
      </c>
    </row>
    <row r="1743" spans="1:23" ht="23.25" hidden="1" thickBot="1" x14ac:dyDescent="0.25">
      <c r="A1743" s="522">
        <v>92785</v>
      </c>
      <c r="B1743" s="512" t="s">
        <v>3144</v>
      </c>
      <c r="C1743" s="513" t="s">
        <v>3201</v>
      </c>
      <c r="D1743" s="498" t="s">
        <v>6935</v>
      </c>
      <c r="E1743" s="499">
        <v>16.190000000000001</v>
      </c>
      <c r="F1743" s="500">
        <f t="shared" si="428"/>
        <v>20.05</v>
      </c>
      <c r="G1743" s="527"/>
      <c r="H1743" s="518"/>
      <c r="I1743" s="517">
        <f t="shared" si="436"/>
        <v>0</v>
      </c>
      <c r="J1743" s="517">
        <f t="shared" si="437"/>
        <v>0</v>
      </c>
      <c r="K1743" s="504"/>
      <c r="L1743" s="518">
        <f t="shared" si="442"/>
        <v>0</v>
      </c>
      <c r="M1743" s="518">
        <f t="shared" si="442"/>
        <v>0</v>
      </c>
      <c r="N1743" s="519">
        <f t="shared" si="439"/>
        <v>0</v>
      </c>
      <c r="O1743" s="519">
        <f t="shared" si="440"/>
        <v>0</v>
      </c>
      <c r="P1743" s="506"/>
      <c r="Q1743" s="520"/>
      <c r="R1743" s="412" t="str">
        <f t="shared" si="441"/>
        <v/>
      </c>
      <c r="S1743" s="412" t="str">
        <f t="shared" si="430"/>
        <v/>
      </c>
      <c r="T1743" s="427"/>
      <c r="U1743" s="429"/>
      <c r="W1743" s="6">
        <f>VLOOKUP(A1743,'[3]Cartilha Global'!$A:$A,1,FALSE)</f>
        <v>92785</v>
      </c>
    </row>
    <row r="1744" spans="1:23" ht="23.25" hidden="1" thickBot="1" x14ac:dyDescent="0.25">
      <c r="A1744" s="522">
        <v>92786</v>
      </c>
      <c r="B1744" s="512" t="s">
        <v>3144</v>
      </c>
      <c r="C1744" s="513" t="s">
        <v>3038</v>
      </c>
      <c r="D1744" s="498" t="s">
        <v>6935</v>
      </c>
      <c r="E1744" s="499">
        <v>15.14</v>
      </c>
      <c r="F1744" s="500">
        <f t="shared" si="428"/>
        <v>18.75</v>
      </c>
      <c r="G1744" s="527"/>
      <c r="H1744" s="518"/>
      <c r="I1744" s="517">
        <f t="shared" si="436"/>
        <v>0</v>
      </c>
      <c r="J1744" s="517">
        <f t="shared" si="437"/>
        <v>0</v>
      </c>
      <c r="K1744" s="504"/>
      <c r="L1744" s="518">
        <f t="shared" si="442"/>
        <v>0</v>
      </c>
      <c r="M1744" s="518">
        <f t="shared" si="442"/>
        <v>0</v>
      </c>
      <c r="N1744" s="519">
        <f t="shared" si="439"/>
        <v>0</v>
      </c>
      <c r="O1744" s="519">
        <f t="shared" si="440"/>
        <v>0</v>
      </c>
      <c r="P1744" s="506"/>
      <c r="Q1744" s="520"/>
      <c r="R1744" s="412" t="str">
        <f t="shared" si="441"/>
        <v/>
      </c>
      <c r="S1744" s="412" t="str">
        <f t="shared" si="430"/>
        <v/>
      </c>
      <c r="T1744" s="427"/>
      <c r="U1744" s="429"/>
      <c r="W1744" s="6">
        <f>VLOOKUP(A1744,'[3]Cartilha Global'!$A:$A,1,FALSE)</f>
        <v>92786</v>
      </c>
    </row>
    <row r="1745" spans="1:23" ht="23.25" hidden="1" thickBot="1" x14ac:dyDescent="0.25">
      <c r="A1745" s="522">
        <v>92787</v>
      </c>
      <c r="B1745" s="512" t="s">
        <v>3144</v>
      </c>
      <c r="C1745" s="513" t="s">
        <v>3039</v>
      </c>
      <c r="D1745" s="498" t="s">
        <v>6935</v>
      </c>
      <c r="E1745" s="499">
        <v>13.47</v>
      </c>
      <c r="F1745" s="500">
        <f t="shared" si="428"/>
        <v>16.68</v>
      </c>
      <c r="G1745" s="527"/>
      <c r="H1745" s="518"/>
      <c r="I1745" s="517">
        <f t="shared" si="436"/>
        <v>0</v>
      </c>
      <c r="J1745" s="517">
        <f t="shared" si="437"/>
        <v>0</v>
      </c>
      <c r="K1745" s="504"/>
      <c r="L1745" s="518">
        <f t="shared" si="442"/>
        <v>0</v>
      </c>
      <c r="M1745" s="518">
        <f t="shared" si="442"/>
        <v>0</v>
      </c>
      <c r="N1745" s="519">
        <f t="shared" si="439"/>
        <v>0</v>
      </c>
      <c r="O1745" s="519">
        <f t="shared" si="440"/>
        <v>0</v>
      </c>
      <c r="P1745" s="506"/>
      <c r="Q1745" s="520"/>
      <c r="R1745" s="412" t="str">
        <f t="shared" si="441"/>
        <v/>
      </c>
      <c r="S1745" s="412" t="str">
        <f t="shared" si="430"/>
        <v/>
      </c>
      <c r="T1745" s="427"/>
      <c r="U1745" s="429"/>
      <c r="W1745" s="6">
        <f>VLOOKUP(A1745,'[3]Cartilha Global'!$A:$A,1,FALSE)</f>
        <v>92787</v>
      </c>
    </row>
    <row r="1746" spans="1:23" ht="23.25" hidden="1" thickBot="1" x14ac:dyDescent="0.25">
      <c r="A1746" s="522">
        <v>92788</v>
      </c>
      <c r="B1746" s="512" t="s">
        <v>3144</v>
      </c>
      <c r="C1746" s="513" t="s">
        <v>3040</v>
      </c>
      <c r="D1746" s="498" t="s">
        <v>6935</v>
      </c>
      <c r="E1746" s="499">
        <v>11.33</v>
      </c>
      <c r="F1746" s="500">
        <f t="shared" si="428"/>
        <v>14.03</v>
      </c>
      <c r="G1746" s="527"/>
      <c r="H1746" s="518"/>
      <c r="I1746" s="517">
        <f t="shared" si="436"/>
        <v>0</v>
      </c>
      <c r="J1746" s="517">
        <f t="shared" si="437"/>
        <v>0</v>
      </c>
      <c r="K1746" s="504"/>
      <c r="L1746" s="518">
        <f t="shared" si="442"/>
        <v>0</v>
      </c>
      <c r="M1746" s="518">
        <f t="shared" si="442"/>
        <v>0</v>
      </c>
      <c r="N1746" s="519">
        <f t="shared" si="439"/>
        <v>0</v>
      </c>
      <c r="O1746" s="519">
        <f t="shared" si="440"/>
        <v>0</v>
      </c>
      <c r="P1746" s="506"/>
      <c r="Q1746" s="520"/>
      <c r="R1746" s="412" t="str">
        <f t="shared" si="441"/>
        <v/>
      </c>
      <c r="S1746" s="412" t="str">
        <f t="shared" si="430"/>
        <v/>
      </c>
      <c r="T1746" s="427"/>
      <c r="U1746" s="429"/>
      <c r="W1746" s="6">
        <f>VLOOKUP(A1746,'[3]Cartilha Global'!$A:$A,1,FALSE)</f>
        <v>92788</v>
      </c>
    </row>
    <row r="1747" spans="1:23" ht="23.25" hidden="1" thickBot="1" x14ac:dyDescent="0.25">
      <c r="A1747" s="522">
        <v>92789</v>
      </c>
      <c r="B1747" s="512" t="s">
        <v>3144</v>
      </c>
      <c r="C1747" s="513" t="s">
        <v>3041</v>
      </c>
      <c r="D1747" s="498" t="s">
        <v>6935</v>
      </c>
      <c r="E1747" s="499">
        <v>10.75</v>
      </c>
      <c r="F1747" s="500">
        <f t="shared" si="428"/>
        <v>13.31</v>
      </c>
      <c r="G1747" s="527"/>
      <c r="H1747" s="518"/>
      <c r="I1747" s="517">
        <f t="shared" si="436"/>
        <v>0</v>
      </c>
      <c r="J1747" s="517">
        <f t="shared" si="437"/>
        <v>0</v>
      </c>
      <c r="K1747" s="504"/>
      <c r="L1747" s="518">
        <f t="shared" si="442"/>
        <v>0</v>
      </c>
      <c r="M1747" s="518">
        <f t="shared" si="442"/>
        <v>0</v>
      </c>
      <c r="N1747" s="519">
        <f t="shared" si="439"/>
        <v>0</v>
      </c>
      <c r="O1747" s="519">
        <f t="shared" si="440"/>
        <v>0</v>
      </c>
      <c r="P1747" s="506"/>
      <c r="Q1747" s="520"/>
      <c r="R1747" s="412" t="str">
        <f t="shared" si="441"/>
        <v/>
      </c>
      <c r="S1747" s="412" t="str">
        <f t="shared" si="430"/>
        <v/>
      </c>
      <c r="T1747" s="427"/>
      <c r="U1747" s="429"/>
      <c r="W1747" s="6">
        <f>VLOOKUP(A1747,'[3]Cartilha Global'!$A:$A,1,FALSE)</f>
        <v>92789</v>
      </c>
    </row>
    <row r="1748" spans="1:23" ht="23.25" hidden="1" thickBot="1" x14ac:dyDescent="0.25">
      <c r="A1748" s="522">
        <v>92790</v>
      </c>
      <c r="B1748" s="512" t="s">
        <v>3144</v>
      </c>
      <c r="C1748" s="513" t="s">
        <v>3042</v>
      </c>
      <c r="D1748" s="498" t="s">
        <v>6935</v>
      </c>
      <c r="E1748" s="499">
        <v>12.03</v>
      </c>
      <c r="F1748" s="500">
        <f t="shared" si="428"/>
        <v>14.9</v>
      </c>
      <c r="G1748" s="527"/>
      <c r="H1748" s="518"/>
      <c r="I1748" s="517">
        <f t="shared" si="436"/>
        <v>0</v>
      </c>
      <c r="J1748" s="517">
        <f t="shared" si="437"/>
        <v>0</v>
      </c>
      <c r="K1748" s="504"/>
      <c r="L1748" s="518">
        <f t="shared" si="442"/>
        <v>0</v>
      </c>
      <c r="M1748" s="518">
        <f t="shared" si="442"/>
        <v>0</v>
      </c>
      <c r="N1748" s="519">
        <f t="shared" si="439"/>
        <v>0</v>
      </c>
      <c r="O1748" s="519">
        <f t="shared" si="440"/>
        <v>0</v>
      </c>
      <c r="P1748" s="506"/>
      <c r="Q1748" s="520"/>
      <c r="R1748" s="412" t="str">
        <f t="shared" si="441"/>
        <v/>
      </c>
      <c r="S1748" s="412" t="str">
        <f t="shared" si="430"/>
        <v/>
      </c>
      <c r="T1748" s="427"/>
      <c r="U1748" s="429"/>
      <c r="W1748" s="6">
        <f>VLOOKUP(A1748,'[3]Cartilha Global'!$A:$A,1,FALSE)</f>
        <v>92790</v>
      </c>
    </row>
    <row r="1749" spans="1:23" ht="23.25" hidden="1" thickBot="1" x14ac:dyDescent="0.25">
      <c r="A1749" s="522">
        <v>92915</v>
      </c>
      <c r="B1749" s="512" t="s">
        <v>3144</v>
      </c>
      <c r="C1749" s="513" t="s">
        <v>3202</v>
      </c>
      <c r="D1749" s="498" t="s">
        <v>6935</v>
      </c>
      <c r="E1749" s="499">
        <v>18.350000000000001</v>
      </c>
      <c r="F1749" s="500">
        <f t="shared" si="428"/>
        <v>22.72</v>
      </c>
      <c r="G1749" s="527"/>
      <c r="H1749" s="518"/>
      <c r="I1749" s="517">
        <f t="shared" si="436"/>
        <v>0</v>
      </c>
      <c r="J1749" s="517">
        <f t="shared" si="437"/>
        <v>0</v>
      </c>
      <c r="K1749" s="504"/>
      <c r="L1749" s="518">
        <f t="shared" si="442"/>
        <v>0</v>
      </c>
      <c r="M1749" s="518">
        <f t="shared" si="442"/>
        <v>0</v>
      </c>
      <c r="N1749" s="519">
        <f t="shared" si="439"/>
        <v>0</v>
      </c>
      <c r="O1749" s="519">
        <f t="shared" si="440"/>
        <v>0</v>
      </c>
      <c r="P1749" s="506"/>
      <c r="Q1749" s="520"/>
      <c r="R1749" s="412" t="str">
        <f t="shared" si="441"/>
        <v/>
      </c>
      <c r="S1749" s="412" t="str">
        <f t="shared" si="430"/>
        <v/>
      </c>
      <c r="T1749" s="427"/>
      <c r="U1749" s="429"/>
      <c r="W1749" s="6">
        <f>VLOOKUP(A1749,'[3]Cartilha Global'!$A:$A,1,FALSE)</f>
        <v>92915</v>
      </c>
    </row>
    <row r="1750" spans="1:23" ht="23.25" hidden="1" thickBot="1" x14ac:dyDescent="0.25">
      <c r="A1750" s="522">
        <v>92916</v>
      </c>
      <c r="B1750" s="512" t="s">
        <v>3144</v>
      </c>
      <c r="C1750" s="513" t="s">
        <v>3203</v>
      </c>
      <c r="D1750" s="498" t="s">
        <v>6935</v>
      </c>
      <c r="E1750" s="499">
        <v>17</v>
      </c>
      <c r="F1750" s="500">
        <f t="shared" si="428"/>
        <v>21.05</v>
      </c>
      <c r="G1750" s="527"/>
      <c r="H1750" s="518"/>
      <c r="I1750" s="517">
        <f t="shared" si="436"/>
        <v>0</v>
      </c>
      <c r="J1750" s="517">
        <f t="shared" si="437"/>
        <v>0</v>
      </c>
      <c r="K1750" s="504"/>
      <c r="L1750" s="518">
        <f t="shared" si="442"/>
        <v>0</v>
      </c>
      <c r="M1750" s="518">
        <f t="shared" si="442"/>
        <v>0</v>
      </c>
      <c r="N1750" s="519">
        <f t="shared" si="439"/>
        <v>0</v>
      </c>
      <c r="O1750" s="519">
        <f t="shared" si="440"/>
        <v>0</v>
      </c>
      <c r="P1750" s="506"/>
      <c r="Q1750" s="520"/>
      <c r="R1750" s="412" t="str">
        <f t="shared" si="441"/>
        <v/>
      </c>
      <c r="S1750" s="412" t="str">
        <f t="shared" si="430"/>
        <v/>
      </c>
      <c r="T1750" s="427"/>
      <c r="U1750" s="429"/>
      <c r="W1750" s="6">
        <f>VLOOKUP(A1750,'[3]Cartilha Global'!$A:$A,1,FALSE)</f>
        <v>92916</v>
      </c>
    </row>
    <row r="1751" spans="1:23" ht="23.25" hidden="1" thickBot="1" x14ac:dyDescent="0.25">
      <c r="A1751" s="522">
        <v>92917</v>
      </c>
      <c r="B1751" s="512" t="s">
        <v>3144</v>
      </c>
      <c r="C1751" s="513" t="s">
        <v>3204</v>
      </c>
      <c r="D1751" s="498" t="s">
        <v>6935</v>
      </c>
      <c r="E1751" s="499">
        <v>15.76</v>
      </c>
      <c r="F1751" s="500">
        <f t="shared" si="428"/>
        <v>19.52</v>
      </c>
      <c r="G1751" s="527"/>
      <c r="H1751" s="518"/>
      <c r="I1751" s="517">
        <f t="shared" si="436"/>
        <v>0</v>
      </c>
      <c r="J1751" s="517">
        <f t="shared" si="437"/>
        <v>0</v>
      </c>
      <c r="K1751" s="504"/>
      <c r="L1751" s="518">
        <f t="shared" si="442"/>
        <v>0</v>
      </c>
      <c r="M1751" s="518">
        <f t="shared" si="442"/>
        <v>0</v>
      </c>
      <c r="N1751" s="519">
        <f t="shared" si="439"/>
        <v>0</v>
      </c>
      <c r="O1751" s="519">
        <f t="shared" si="440"/>
        <v>0</v>
      </c>
      <c r="P1751" s="506"/>
      <c r="Q1751" s="520"/>
      <c r="R1751" s="412" t="str">
        <f t="shared" si="441"/>
        <v/>
      </c>
      <c r="S1751" s="412" t="str">
        <f t="shared" si="430"/>
        <v/>
      </c>
      <c r="T1751" s="427"/>
      <c r="U1751" s="429"/>
      <c r="W1751" s="6">
        <f>VLOOKUP(A1751,'[3]Cartilha Global'!$A:$A,1,FALSE)</f>
        <v>92917</v>
      </c>
    </row>
    <row r="1752" spans="1:23" ht="23.25" hidden="1" thickBot="1" x14ac:dyDescent="0.25">
      <c r="A1752" s="522">
        <v>92919</v>
      </c>
      <c r="B1752" s="512" t="s">
        <v>3144</v>
      </c>
      <c r="C1752" s="513" t="s">
        <v>3205</v>
      </c>
      <c r="D1752" s="498" t="s">
        <v>6935</v>
      </c>
      <c r="E1752" s="499">
        <v>13.98</v>
      </c>
      <c r="F1752" s="500">
        <f t="shared" si="428"/>
        <v>17.309999999999999</v>
      </c>
      <c r="G1752" s="527"/>
      <c r="H1752" s="518"/>
      <c r="I1752" s="517">
        <f t="shared" si="436"/>
        <v>0</v>
      </c>
      <c r="J1752" s="517">
        <f t="shared" si="437"/>
        <v>0</v>
      </c>
      <c r="K1752" s="504"/>
      <c r="L1752" s="518">
        <f t="shared" si="442"/>
        <v>0</v>
      </c>
      <c r="M1752" s="518">
        <f t="shared" si="442"/>
        <v>0</v>
      </c>
      <c r="N1752" s="519">
        <f t="shared" si="439"/>
        <v>0</v>
      </c>
      <c r="O1752" s="519">
        <f t="shared" si="440"/>
        <v>0</v>
      </c>
      <c r="P1752" s="506"/>
      <c r="Q1752" s="520"/>
      <c r="R1752" s="412" t="str">
        <f t="shared" si="441"/>
        <v/>
      </c>
      <c r="S1752" s="412" t="str">
        <f t="shared" si="430"/>
        <v/>
      </c>
      <c r="T1752" s="427"/>
      <c r="U1752" s="429"/>
      <c r="W1752" s="6">
        <f>VLOOKUP(A1752,'[3]Cartilha Global'!$A:$A,1,FALSE)</f>
        <v>92919</v>
      </c>
    </row>
    <row r="1753" spans="1:23" ht="23.25" hidden="1" thickBot="1" x14ac:dyDescent="0.25">
      <c r="A1753" s="522">
        <v>92921</v>
      </c>
      <c r="B1753" s="512" t="s">
        <v>3144</v>
      </c>
      <c r="C1753" s="513" t="s">
        <v>3206</v>
      </c>
      <c r="D1753" s="498" t="s">
        <v>6935</v>
      </c>
      <c r="E1753" s="499">
        <v>11.74</v>
      </c>
      <c r="F1753" s="500">
        <f t="shared" si="428"/>
        <v>14.54</v>
      </c>
      <c r="G1753" s="527"/>
      <c r="H1753" s="518"/>
      <c r="I1753" s="517">
        <f t="shared" si="436"/>
        <v>0</v>
      </c>
      <c r="J1753" s="517">
        <f t="shared" si="437"/>
        <v>0</v>
      </c>
      <c r="K1753" s="504"/>
      <c r="L1753" s="518">
        <f t="shared" si="442"/>
        <v>0</v>
      </c>
      <c r="M1753" s="518">
        <f t="shared" si="442"/>
        <v>0</v>
      </c>
      <c r="N1753" s="519">
        <f t="shared" si="439"/>
        <v>0</v>
      </c>
      <c r="O1753" s="519">
        <f t="shared" si="440"/>
        <v>0</v>
      </c>
      <c r="P1753" s="506"/>
      <c r="Q1753" s="520"/>
      <c r="R1753" s="412" t="str">
        <f t="shared" si="441"/>
        <v/>
      </c>
      <c r="S1753" s="412" t="str">
        <f t="shared" si="430"/>
        <v/>
      </c>
      <c r="T1753" s="427"/>
      <c r="U1753" s="429"/>
      <c r="W1753" s="6">
        <f>VLOOKUP(A1753,'[3]Cartilha Global'!$A:$A,1,FALSE)</f>
        <v>92921</v>
      </c>
    </row>
    <row r="1754" spans="1:23" ht="23.25" hidden="1" thickBot="1" x14ac:dyDescent="0.25">
      <c r="A1754" s="522">
        <v>92922</v>
      </c>
      <c r="B1754" s="512" t="s">
        <v>3144</v>
      </c>
      <c r="C1754" s="513" t="s">
        <v>3043</v>
      </c>
      <c r="D1754" s="498" t="s">
        <v>6935</v>
      </c>
      <c r="E1754" s="499">
        <v>11.06</v>
      </c>
      <c r="F1754" s="500">
        <f t="shared" ref="F1754:F1756" si="443">IF(E1754=0,0,ROUND(E1754*(1+E$13)*(1-E$14),2))</f>
        <v>13.7</v>
      </c>
      <c r="G1754" s="527"/>
      <c r="H1754" s="518"/>
      <c r="I1754" s="517">
        <f t="shared" si="436"/>
        <v>0</v>
      </c>
      <c r="J1754" s="517">
        <f t="shared" si="437"/>
        <v>0</v>
      </c>
      <c r="K1754" s="504"/>
      <c r="L1754" s="518">
        <f t="shared" si="442"/>
        <v>0</v>
      </c>
      <c r="M1754" s="518">
        <f t="shared" si="442"/>
        <v>0</v>
      </c>
      <c r="N1754" s="519">
        <f t="shared" si="439"/>
        <v>0</v>
      </c>
      <c r="O1754" s="519">
        <f t="shared" si="440"/>
        <v>0</v>
      </c>
      <c r="P1754" s="506"/>
      <c r="Q1754" s="520"/>
      <c r="R1754" s="412" t="str">
        <f t="shared" si="441"/>
        <v/>
      </c>
      <c r="S1754" s="412" t="str">
        <f t="shared" ref="S1754:S1817" si="444">IF(Q1754="X","x",IF(Q1754="xx","x",IF(OR(J1754&gt;0,O1754&gt;0),"x","")))</f>
        <v/>
      </c>
      <c r="T1754" s="427"/>
      <c r="U1754" s="429"/>
      <c r="W1754" s="6">
        <f>VLOOKUP(A1754,'[3]Cartilha Global'!$A:$A,1,FALSE)</f>
        <v>92922</v>
      </c>
    </row>
    <row r="1755" spans="1:23" ht="23.25" hidden="1" thickBot="1" x14ac:dyDescent="0.25">
      <c r="A1755" s="522">
        <v>92923</v>
      </c>
      <c r="B1755" s="512" t="s">
        <v>3144</v>
      </c>
      <c r="C1755" s="513" t="s">
        <v>3044</v>
      </c>
      <c r="D1755" s="498" t="s">
        <v>6935</v>
      </c>
      <c r="E1755" s="499">
        <v>12.28</v>
      </c>
      <c r="F1755" s="500">
        <f t="shared" si="443"/>
        <v>15.21</v>
      </c>
      <c r="G1755" s="527"/>
      <c r="H1755" s="518"/>
      <c r="I1755" s="517">
        <f t="shared" si="436"/>
        <v>0</v>
      </c>
      <c r="J1755" s="517">
        <f t="shared" si="437"/>
        <v>0</v>
      </c>
      <c r="K1755" s="504"/>
      <c r="L1755" s="518">
        <f t="shared" si="442"/>
        <v>0</v>
      </c>
      <c r="M1755" s="518">
        <f t="shared" si="442"/>
        <v>0</v>
      </c>
      <c r="N1755" s="519">
        <f t="shared" si="439"/>
        <v>0</v>
      </c>
      <c r="O1755" s="519">
        <f t="shared" si="440"/>
        <v>0</v>
      </c>
      <c r="P1755" s="506"/>
      <c r="Q1755" s="520"/>
      <c r="R1755" s="412" t="str">
        <f t="shared" si="441"/>
        <v/>
      </c>
      <c r="S1755" s="412" t="str">
        <f t="shared" si="444"/>
        <v/>
      </c>
      <c r="T1755" s="427"/>
      <c r="U1755" s="429"/>
      <c r="W1755" s="6">
        <f>VLOOKUP(A1755,'[3]Cartilha Global'!$A:$A,1,FALSE)</f>
        <v>92923</v>
      </c>
    </row>
    <row r="1756" spans="1:23" ht="23.25" hidden="1" thickBot="1" x14ac:dyDescent="0.25">
      <c r="A1756" s="522">
        <v>92924</v>
      </c>
      <c r="B1756" s="512" t="s">
        <v>3144</v>
      </c>
      <c r="C1756" s="513" t="s">
        <v>3045</v>
      </c>
      <c r="D1756" s="498" t="s">
        <v>6935</v>
      </c>
      <c r="E1756" s="499">
        <v>11.94</v>
      </c>
      <c r="F1756" s="500">
        <f t="shared" si="443"/>
        <v>14.79</v>
      </c>
      <c r="G1756" s="527"/>
      <c r="H1756" s="518"/>
      <c r="I1756" s="517">
        <f t="shared" si="436"/>
        <v>0</v>
      </c>
      <c r="J1756" s="517">
        <f t="shared" si="437"/>
        <v>0</v>
      </c>
      <c r="K1756" s="504"/>
      <c r="L1756" s="518">
        <f t="shared" si="442"/>
        <v>0</v>
      </c>
      <c r="M1756" s="518">
        <f t="shared" si="442"/>
        <v>0</v>
      </c>
      <c r="N1756" s="519">
        <f t="shared" si="439"/>
        <v>0</v>
      </c>
      <c r="O1756" s="519">
        <f t="shared" si="440"/>
        <v>0</v>
      </c>
      <c r="P1756" s="506"/>
      <c r="Q1756" s="520"/>
      <c r="R1756" s="412" t="str">
        <f t="shared" si="441"/>
        <v/>
      </c>
      <c r="S1756" s="412" t="str">
        <f t="shared" si="444"/>
        <v/>
      </c>
      <c r="T1756" s="427"/>
      <c r="U1756" s="429"/>
      <c r="W1756" s="6">
        <f>VLOOKUP(A1756,'[3]Cartilha Global'!$A:$A,1,FALSE)</f>
        <v>92924</v>
      </c>
    </row>
    <row r="1757" spans="1:23" ht="12" hidden="1" thickBot="1" x14ac:dyDescent="0.25">
      <c r="A1757" s="522" t="s">
        <v>6033</v>
      </c>
      <c r="B1757" s="512"/>
      <c r="C1757" s="513" t="s">
        <v>6034</v>
      </c>
      <c r="D1757" s="498">
        <v>0</v>
      </c>
      <c r="E1757" s="499">
        <v>0</v>
      </c>
      <c r="F1757" s="500">
        <f t="shared" ref="F1757:F1817" si="445">IF(E1757=0,0,ROUND(E1757*(1+E$13)*(1-E$14),2))</f>
        <v>0</v>
      </c>
      <c r="G1757" s="549"/>
      <c r="H1757" s="550"/>
      <c r="I1757" s="551"/>
      <c r="J1757" s="552"/>
      <c r="K1757" s="504"/>
      <c r="L1757" s="553"/>
      <c r="M1757" s="554"/>
      <c r="N1757" s="551"/>
      <c r="O1757" s="552"/>
      <c r="P1757" s="506"/>
      <c r="Q1757" s="494" t="str">
        <f>IF(OR(SUM(J1757)&gt;0,SUM(O1757)&gt;0),"xx","")</f>
        <v/>
      </c>
      <c r="R1757" s="412" t="str">
        <f t="shared" si="441"/>
        <v/>
      </c>
      <c r="S1757" s="412" t="str">
        <f t="shared" si="444"/>
        <v/>
      </c>
      <c r="T1757" s="427"/>
      <c r="U1757" s="429"/>
      <c r="W1757" s="6" t="e">
        <f>VLOOKUP(A1757,'[3]Cartilha Global'!$A:$A,1,FALSE)</f>
        <v>#N/A</v>
      </c>
    </row>
    <row r="1758" spans="1:23" ht="12" hidden="1" thickBot="1" x14ac:dyDescent="0.25">
      <c r="A1758" s="522" t="s">
        <v>6035</v>
      </c>
      <c r="B1758" s="512"/>
      <c r="C1758" s="548" t="s">
        <v>6036</v>
      </c>
      <c r="D1758" s="498">
        <v>0</v>
      </c>
      <c r="E1758" s="499">
        <v>0</v>
      </c>
      <c r="F1758" s="500">
        <f t="shared" si="445"/>
        <v>0</v>
      </c>
      <c r="G1758" s="549"/>
      <c r="H1758" s="550"/>
      <c r="I1758" s="551"/>
      <c r="J1758" s="552"/>
      <c r="K1758" s="504"/>
      <c r="L1758" s="553"/>
      <c r="M1758" s="554"/>
      <c r="N1758" s="551"/>
      <c r="O1758" s="552"/>
      <c r="P1758" s="506"/>
      <c r="Q1758" s="494" t="str">
        <f>IF(OR(SUM(J1758)&gt;0,SUM(O1758)&gt;0),"xx","")</f>
        <v/>
      </c>
      <c r="R1758" s="412" t="str">
        <f t="shared" si="441"/>
        <v/>
      </c>
      <c r="S1758" s="412" t="str">
        <f t="shared" si="444"/>
        <v/>
      </c>
      <c r="T1758" s="427"/>
      <c r="U1758" s="429"/>
      <c r="W1758" s="6" t="e">
        <f>VLOOKUP(A1758,'[3]Cartilha Global'!$A:$A,1,FALSE)</f>
        <v>#N/A</v>
      </c>
    </row>
    <row r="1759" spans="1:23" ht="12" hidden="1" thickBot="1" x14ac:dyDescent="0.25">
      <c r="A1759" s="522" t="s">
        <v>1849</v>
      </c>
      <c r="B1759" s="512"/>
      <c r="C1759" s="513" t="s">
        <v>371</v>
      </c>
      <c r="D1759" s="498">
        <v>0</v>
      </c>
      <c r="E1759" s="499">
        <v>0</v>
      </c>
      <c r="F1759" s="500">
        <f t="shared" si="445"/>
        <v>0</v>
      </c>
      <c r="G1759" s="549"/>
      <c r="H1759" s="550"/>
      <c r="I1759" s="551"/>
      <c r="J1759" s="552"/>
      <c r="K1759" s="504"/>
      <c r="L1759" s="553"/>
      <c r="M1759" s="554"/>
      <c r="N1759" s="551"/>
      <c r="O1759" s="552"/>
      <c r="P1759" s="506"/>
      <c r="Q1759" s="494" t="str">
        <f>IF(OR(SUM(J1760:J1764)&gt;0,SUM(O1760:O1764)&gt;0),"xx","")</f>
        <v/>
      </c>
      <c r="R1759" s="412" t="str">
        <f t="shared" si="441"/>
        <v/>
      </c>
      <c r="S1759" s="412" t="str">
        <f t="shared" si="444"/>
        <v/>
      </c>
      <c r="T1759" s="427"/>
      <c r="U1759" s="429"/>
      <c r="W1759" s="6" t="str">
        <f>VLOOKUP(A1759,'[3]Cartilha Global'!$A:$A,1,FALSE)</f>
        <v>4.2.6</v>
      </c>
    </row>
    <row r="1760" spans="1:23" ht="12" hidden="1" thickBot="1" x14ac:dyDescent="0.25">
      <c r="A1760" s="522">
        <v>89996</v>
      </c>
      <c r="B1760" s="512" t="s">
        <v>3144</v>
      </c>
      <c r="C1760" s="513" t="s">
        <v>372</v>
      </c>
      <c r="D1760" s="498" t="s">
        <v>6935</v>
      </c>
      <c r="E1760" s="499">
        <v>12.06</v>
      </c>
      <c r="F1760" s="500">
        <f t="shared" si="445"/>
        <v>14.94</v>
      </c>
      <c r="G1760" s="527"/>
      <c r="H1760" s="518"/>
      <c r="I1760" s="517">
        <f>IF(ISBLANK(E1760),0,ROUND(F1760*G1760,2))</f>
        <v>0</v>
      </c>
      <c r="J1760" s="517">
        <f>IF(ISBLANK(G1760),0,ROUND(G1760*H1760,2))</f>
        <v>0</v>
      </c>
      <c r="K1760" s="504"/>
      <c r="L1760" s="518">
        <f t="shared" ref="L1760:M1764" si="446">G1760</f>
        <v>0</v>
      </c>
      <c r="M1760" s="518">
        <f t="shared" si="446"/>
        <v>0</v>
      </c>
      <c r="N1760" s="519">
        <f>IF(ISBLANK(E1760),0,ROUND(F1760*L1760,2))</f>
        <v>0</v>
      </c>
      <c r="O1760" s="519">
        <f>IF(ISBLANK(L1760),0,ROUND(L1760*M1760,2))</f>
        <v>0</v>
      </c>
      <c r="P1760" s="506"/>
      <c r="Q1760" s="520"/>
      <c r="R1760" s="412" t="str">
        <f t="shared" si="441"/>
        <v/>
      </c>
      <c r="S1760" s="412" t="str">
        <f t="shared" si="444"/>
        <v/>
      </c>
      <c r="T1760" s="427"/>
      <c r="U1760" s="429"/>
      <c r="W1760" s="6">
        <f>VLOOKUP(A1760,'[3]Cartilha Global'!$A:$A,1,FALSE)</f>
        <v>89996</v>
      </c>
    </row>
    <row r="1761" spans="1:23" ht="12" hidden="1" thickBot="1" x14ac:dyDescent="0.25">
      <c r="A1761" s="522">
        <v>89997</v>
      </c>
      <c r="B1761" s="512" t="s">
        <v>3144</v>
      </c>
      <c r="C1761" s="513" t="s">
        <v>373</v>
      </c>
      <c r="D1761" s="498" t="s">
        <v>6935</v>
      </c>
      <c r="E1761" s="499">
        <v>9.86</v>
      </c>
      <c r="F1761" s="500">
        <f t="shared" si="445"/>
        <v>12.21</v>
      </c>
      <c r="G1761" s="527"/>
      <c r="H1761" s="518"/>
      <c r="I1761" s="517">
        <f>IF(ISBLANK(E1761),0,ROUND(F1761*G1761,2))</f>
        <v>0</v>
      </c>
      <c r="J1761" s="517">
        <f>IF(ISBLANK(G1761),0,ROUND(G1761*H1761,2))</f>
        <v>0</v>
      </c>
      <c r="K1761" s="504"/>
      <c r="L1761" s="518">
        <f t="shared" si="446"/>
        <v>0</v>
      </c>
      <c r="M1761" s="518">
        <f t="shared" si="446"/>
        <v>0</v>
      </c>
      <c r="N1761" s="519">
        <f>IF(ISBLANK(E1761),0,ROUND(F1761*L1761,2))</f>
        <v>0</v>
      </c>
      <c r="O1761" s="519">
        <f>IF(ISBLANK(L1761),0,ROUND(L1761*M1761,2))</f>
        <v>0</v>
      </c>
      <c r="P1761" s="506"/>
      <c r="Q1761" s="520"/>
      <c r="R1761" s="412" t="str">
        <f t="shared" si="441"/>
        <v/>
      </c>
      <c r="S1761" s="412" t="str">
        <f t="shared" si="444"/>
        <v/>
      </c>
      <c r="T1761" s="427"/>
      <c r="U1761" s="429"/>
      <c r="W1761" s="6">
        <f>VLOOKUP(A1761,'[3]Cartilha Global'!$A:$A,1,FALSE)</f>
        <v>89997</v>
      </c>
    </row>
    <row r="1762" spans="1:23" ht="12" hidden="1" thickBot="1" x14ac:dyDescent="0.25">
      <c r="A1762" s="522">
        <v>89998</v>
      </c>
      <c r="B1762" s="512" t="s">
        <v>3144</v>
      </c>
      <c r="C1762" s="513" t="s">
        <v>374</v>
      </c>
      <c r="D1762" s="498" t="s">
        <v>6935</v>
      </c>
      <c r="E1762" s="499">
        <v>11.52</v>
      </c>
      <c r="F1762" s="500">
        <f t="shared" si="445"/>
        <v>14.27</v>
      </c>
      <c r="G1762" s="527"/>
      <c r="H1762" s="518"/>
      <c r="I1762" s="517">
        <f>IF(ISBLANK(E1762),0,ROUND(F1762*G1762,2))</f>
        <v>0</v>
      </c>
      <c r="J1762" s="517">
        <f>IF(ISBLANK(G1762),0,ROUND(G1762*H1762,2))</f>
        <v>0</v>
      </c>
      <c r="K1762" s="504"/>
      <c r="L1762" s="518">
        <f t="shared" si="446"/>
        <v>0</v>
      </c>
      <c r="M1762" s="518">
        <f t="shared" si="446"/>
        <v>0</v>
      </c>
      <c r="N1762" s="519">
        <f>IF(ISBLANK(E1762),0,ROUND(F1762*L1762,2))</f>
        <v>0</v>
      </c>
      <c r="O1762" s="519">
        <f>IF(ISBLANK(L1762),0,ROUND(L1762*M1762,2))</f>
        <v>0</v>
      </c>
      <c r="P1762" s="506"/>
      <c r="Q1762" s="520"/>
      <c r="R1762" s="412" t="str">
        <f t="shared" si="441"/>
        <v/>
      </c>
      <c r="S1762" s="412" t="str">
        <f t="shared" si="444"/>
        <v/>
      </c>
      <c r="T1762" s="427"/>
      <c r="U1762" s="429"/>
      <c r="W1762" s="6">
        <f>VLOOKUP(A1762,'[3]Cartilha Global'!$A:$A,1,FALSE)</f>
        <v>89998</v>
      </c>
    </row>
    <row r="1763" spans="1:23" ht="23.25" hidden="1" thickBot="1" x14ac:dyDescent="0.25">
      <c r="A1763" s="522">
        <v>89999</v>
      </c>
      <c r="B1763" s="512" t="s">
        <v>3144</v>
      </c>
      <c r="C1763" s="513" t="s">
        <v>375</v>
      </c>
      <c r="D1763" s="498" t="s">
        <v>6935</v>
      </c>
      <c r="E1763" s="499">
        <v>17.68</v>
      </c>
      <c r="F1763" s="500">
        <f t="shared" si="445"/>
        <v>21.89</v>
      </c>
      <c r="G1763" s="527"/>
      <c r="H1763" s="518"/>
      <c r="I1763" s="517">
        <f>IF(ISBLANK(E1763),0,ROUND(F1763*G1763,2))</f>
        <v>0</v>
      </c>
      <c r="J1763" s="517">
        <f>IF(ISBLANK(G1763),0,ROUND(G1763*H1763,2))</f>
        <v>0</v>
      </c>
      <c r="K1763" s="504"/>
      <c r="L1763" s="518">
        <f t="shared" si="446"/>
        <v>0</v>
      </c>
      <c r="M1763" s="518">
        <f t="shared" si="446"/>
        <v>0</v>
      </c>
      <c r="N1763" s="519">
        <f>IF(ISBLANK(E1763),0,ROUND(F1763*L1763,2))</f>
        <v>0</v>
      </c>
      <c r="O1763" s="519">
        <f>IF(ISBLANK(L1763),0,ROUND(L1763*M1763,2))</f>
        <v>0</v>
      </c>
      <c r="P1763" s="506"/>
      <c r="Q1763" s="520"/>
      <c r="R1763" s="412" t="str">
        <f t="shared" si="441"/>
        <v/>
      </c>
      <c r="S1763" s="412" t="str">
        <f t="shared" si="444"/>
        <v/>
      </c>
      <c r="T1763" s="427"/>
      <c r="U1763" s="429"/>
      <c r="W1763" s="6">
        <f>VLOOKUP(A1763,'[3]Cartilha Global'!$A:$A,1,FALSE)</f>
        <v>89999</v>
      </c>
    </row>
    <row r="1764" spans="1:23" ht="23.25" hidden="1" thickBot="1" x14ac:dyDescent="0.25">
      <c r="A1764" s="522">
        <v>90000</v>
      </c>
      <c r="B1764" s="512" t="s">
        <v>3144</v>
      </c>
      <c r="C1764" s="513" t="s">
        <v>376</v>
      </c>
      <c r="D1764" s="498" t="s">
        <v>6935</v>
      </c>
      <c r="E1764" s="499">
        <v>14.34</v>
      </c>
      <c r="F1764" s="500">
        <f t="shared" si="445"/>
        <v>17.760000000000002</v>
      </c>
      <c r="G1764" s="527"/>
      <c r="H1764" s="518"/>
      <c r="I1764" s="517">
        <f>IF(ISBLANK(E1764),0,ROUND(F1764*G1764,2))</f>
        <v>0</v>
      </c>
      <c r="J1764" s="517">
        <f>IF(ISBLANK(G1764),0,ROUND(G1764*H1764,2))</f>
        <v>0</v>
      </c>
      <c r="K1764" s="504"/>
      <c r="L1764" s="518">
        <f t="shared" si="446"/>
        <v>0</v>
      </c>
      <c r="M1764" s="518">
        <f t="shared" si="446"/>
        <v>0</v>
      </c>
      <c r="N1764" s="519">
        <f>IF(ISBLANK(E1764),0,ROUND(F1764*L1764,2))</f>
        <v>0</v>
      </c>
      <c r="O1764" s="519">
        <f>IF(ISBLANK(L1764),0,ROUND(L1764*M1764,2))</f>
        <v>0</v>
      </c>
      <c r="P1764" s="506"/>
      <c r="Q1764" s="520"/>
      <c r="R1764" s="412" t="str">
        <f t="shared" si="441"/>
        <v/>
      </c>
      <c r="S1764" s="412" t="str">
        <f t="shared" si="444"/>
        <v/>
      </c>
      <c r="T1764" s="427"/>
      <c r="U1764" s="429"/>
      <c r="W1764" s="6">
        <f>VLOOKUP(A1764,'[3]Cartilha Global'!$A:$A,1,FALSE)</f>
        <v>90000</v>
      </c>
    </row>
    <row r="1765" spans="1:23" ht="12" hidden="1" thickBot="1" x14ac:dyDescent="0.25">
      <c r="A1765" s="522" t="s">
        <v>1850</v>
      </c>
      <c r="B1765" s="512"/>
      <c r="C1765" s="513" t="s">
        <v>377</v>
      </c>
      <c r="D1765" s="498">
        <v>0</v>
      </c>
      <c r="E1765" s="499">
        <v>0</v>
      </c>
      <c r="F1765" s="500">
        <f t="shared" si="445"/>
        <v>0</v>
      </c>
      <c r="G1765" s="549"/>
      <c r="H1765" s="550"/>
      <c r="I1765" s="551"/>
      <c r="J1765" s="552"/>
      <c r="K1765" s="504"/>
      <c r="L1765" s="553"/>
      <c r="M1765" s="554"/>
      <c r="N1765" s="551"/>
      <c r="O1765" s="552"/>
      <c r="P1765" s="506"/>
      <c r="Q1765" s="494" t="str">
        <f>IF(OR(SUM(J1766:J1779)&gt;0,SUM(O1766:O1779)&gt;0),"xx","")</f>
        <v/>
      </c>
      <c r="R1765" s="412" t="str">
        <f t="shared" si="441"/>
        <v/>
      </c>
      <c r="S1765" s="412" t="str">
        <f t="shared" si="444"/>
        <v/>
      </c>
      <c r="T1765" s="427"/>
      <c r="U1765" s="429"/>
      <c r="W1765" s="6" t="str">
        <f>VLOOKUP(A1765,'[3]Cartilha Global'!$A:$A,1,FALSE)</f>
        <v>4.2.7</v>
      </c>
    </row>
    <row r="1766" spans="1:23" ht="23.25" hidden="1" thickBot="1" x14ac:dyDescent="0.25">
      <c r="A1766" s="522">
        <v>100066</v>
      </c>
      <c r="B1766" s="512" t="s">
        <v>3144</v>
      </c>
      <c r="C1766" s="513" t="s">
        <v>3504</v>
      </c>
      <c r="D1766" s="498" t="s">
        <v>6935</v>
      </c>
      <c r="E1766" s="499">
        <v>15.38</v>
      </c>
      <c r="F1766" s="500">
        <f t="shared" si="445"/>
        <v>19.05</v>
      </c>
      <c r="G1766" s="527"/>
      <c r="H1766" s="518"/>
      <c r="I1766" s="517">
        <f t="shared" ref="I1766:I1779" si="447">IF(ISBLANK(E1766),0,ROUND(F1766*G1766,2))</f>
        <v>0</v>
      </c>
      <c r="J1766" s="517">
        <f t="shared" ref="J1766:J1779" si="448">IF(ISBLANK(G1766),0,ROUND(G1766*H1766,2))</f>
        <v>0</v>
      </c>
      <c r="K1766" s="504"/>
      <c r="L1766" s="518">
        <f t="shared" ref="L1766:M1779" si="449">G1766</f>
        <v>0</v>
      </c>
      <c r="M1766" s="518">
        <f t="shared" si="449"/>
        <v>0</v>
      </c>
      <c r="N1766" s="519">
        <f t="shared" ref="N1766:N1779" si="450">IF(ISBLANK(E1766),0,ROUND(F1766*L1766,2))</f>
        <v>0</v>
      </c>
      <c r="O1766" s="519">
        <f t="shared" ref="O1766:O1779" si="451">IF(ISBLANK(L1766),0,ROUND(L1766*M1766,2))</f>
        <v>0</v>
      </c>
      <c r="P1766" s="506"/>
      <c r="Q1766" s="520"/>
      <c r="R1766" s="412" t="str">
        <f t="shared" si="441"/>
        <v/>
      </c>
      <c r="S1766" s="412" t="str">
        <f t="shared" si="444"/>
        <v/>
      </c>
      <c r="T1766" s="427"/>
      <c r="U1766" s="429"/>
      <c r="W1766" s="6">
        <f>VLOOKUP(A1766,'[3]Cartilha Global'!$A:$A,1,FALSE)</f>
        <v>100066</v>
      </c>
    </row>
    <row r="1767" spans="1:23" ht="23.25" hidden="1" thickBot="1" x14ac:dyDescent="0.25">
      <c r="A1767" s="522">
        <v>100067</v>
      </c>
      <c r="B1767" s="512" t="s">
        <v>3144</v>
      </c>
      <c r="C1767" s="513" t="s">
        <v>3505</v>
      </c>
      <c r="D1767" s="498" t="s">
        <v>6935</v>
      </c>
      <c r="E1767" s="499">
        <v>13.64</v>
      </c>
      <c r="F1767" s="500">
        <f t="shared" si="445"/>
        <v>16.89</v>
      </c>
      <c r="G1767" s="527"/>
      <c r="H1767" s="518"/>
      <c r="I1767" s="517">
        <f t="shared" si="447"/>
        <v>0</v>
      </c>
      <c r="J1767" s="517">
        <f t="shared" si="448"/>
        <v>0</v>
      </c>
      <c r="K1767" s="504"/>
      <c r="L1767" s="518">
        <f t="shared" si="449"/>
        <v>0</v>
      </c>
      <c r="M1767" s="518">
        <f t="shared" si="449"/>
        <v>0</v>
      </c>
      <c r="N1767" s="519">
        <f t="shared" si="450"/>
        <v>0</v>
      </c>
      <c r="O1767" s="519">
        <f t="shared" si="451"/>
        <v>0</v>
      </c>
      <c r="P1767" s="506"/>
      <c r="Q1767" s="520"/>
      <c r="R1767" s="412" t="str">
        <f t="shared" si="441"/>
        <v/>
      </c>
      <c r="S1767" s="412" t="str">
        <f t="shared" si="444"/>
        <v/>
      </c>
      <c r="T1767" s="427"/>
      <c r="U1767" s="429"/>
      <c r="W1767" s="6">
        <f>VLOOKUP(A1767,'[3]Cartilha Global'!$A:$A,1,FALSE)</f>
        <v>100067</v>
      </c>
    </row>
    <row r="1768" spans="1:23" ht="23.25" hidden="1" thickBot="1" x14ac:dyDescent="0.25">
      <c r="A1768" s="522">
        <v>100068</v>
      </c>
      <c r="B1768" s="512" t="s">
        <v>3144</v>
      </c>
      <c r="C1768" s="513" t="s">
        <v>3506</v>
      </c>
      <c r="D1768" s="498" t="s">
        <v>6935</v>
      </c>
      <c r="E1768" s="499">
        <v>10.58</v>
      </c>
      <c r="F1768" s="500">
        <f t="shared" si="445"/>
        <v>13.1</v>
      </c>
      <c r="G1768" s="527"/>
      <c r="H1768" s="518"/>
      <c r="I1768" s="517">
        <f t="shared" si="447"/>
        <v>0</v>
      </c>
      <c r="J1768" s="517">
        <f t="shared" si="448"/>
        <v>0</v>
      </c>
      <c r="K1768" s="504"/>
      <c r="L1768" s="518">
        <f t="shared" si="449"/>
        <v>0</v>
      </c>
      <c r="M1768" s="518">
        <f t="shared" si="449"/>
        <v>0</v>
      </c>
      <c r="N1768" s="519">
        <f t="shared" si="450"/>
        <v>0</v>
      </c>
      <c r="O1768" s="519">
        <f t="shared" si="451"/>
        <v>0</v>
      </c>
      <c r="P1768" s="506"/>
      <c r="Q1768" s="520"/>
      <c r="R1768" s="412" t="str">
        <f t="shared" si="441"/>
        <v/>
      </c>
      <c r="S1768" s="412" t="str">
        <f t="shared" si="444"/>
        <v/>
      </c>
      <c r="T1768" s="427"/>
      <c r="U1768" s="429"/>
      <c r="W1768" s="6">
        <f>VLOOKUP(A1768,'[3]Cartilha Global'!$A:$A,1,FALSE)</f>
        <v>100068</v>
      </c>
    </row>
    <row r="1769" spans="1:23" ht="23.25" hidden="1" thickBot="1" x14ac:dyDescent="0.25">
      <c r="A1769" s="522">
        <v>91593</v>
      </c>
      <c r="B1769" s="512" t="s">
        <v>3144</v>
      </c>
      <c r="C1769" s="513" t="s">
        <v>3683</v>
      </c>
      <c r="D1769" s="498" t="s">
        <v>6935</v>
      </c>
      <c r="E1769" s="499">
        <v>15.16</v>
      </c>
      <c r="F1769" s="500">
        <f t="shared" si="445"/>
        <v>18.77</v>
      </c>
      <c r="G1769" s="527"/>
      <c r="H1769" s="518"/>
      <c r="I1769" s="517">
        <f t="shared" si="447"/>
        <v>0</v>
      </c>
      <c r="J1769" s="517">
        <f t="shared" si="448"/>
        <v>0</v>
      </c>
      <c r="K1769" s="504"/>
      <c r="L1769" s="518">
        <f t="shared" si="449"/>
        <v>0</v>
      </c>
      <c r="M1769" s="518">
        <f t="shared" si="449"/>
        <v>0</v>
      </c>
      <c r="N1769" s="519">
        <f t="shared" si="450"/>
        <v>0</v>
      </c>
      <c r="O1769" s="519">
        <f t="shared" si="451"/>
        <v>0</v>
      </c>
      <c r="P1769" s="506"/>
      <c r="Q1769" s="520"/>
      <c r="R1769" s="412" t="str">
        <f t="shared" si="441"/>
        <v/>
      </c>
      <c r="S1769" s="412" t="str">
        <f t="shared" si="444"/>
        <v/>
      </c>
      <c r="T1769" s="427"/>
      <c r="U1769" s="429"/>
      <c r="W1769" s="6">
        <f>VLOOKUP(A1769,'[3]Cartilha Global'!$A:$A,1,FALSE)</f>
        <v>91593</v>
      </c>
    </row>
    <row r="1770" spans="1:23" ht="23.25" hidden="1" thickBot="1" x14ac:dyDescent="0.25">
      <c r="A1770" s="522">
        <v>91594</v>
      </c>
      <c r="B1770" s="512" t="s">
        <v>3144</v>
      </c>
      <c r="C1770" s="513" t="s">
        <v>3684</v>
      </c>
      <c r="D1770" s="498" t="s">
        <v>6935</v>
      </c>
      <c r="E1770" s="499">
        <v>15.56</v>
      </c>
      <c r="F1770" s="500">
        <f t="shared" si="445"/>
        <v>19.27</v>
      </c>
      <c r="G1770" s="527"/>
      <c r="H1770" s="518"/>
      <c r="I1770" s="517">
        <f t="shared" si="447"/>
        <v>0</v>
      </c>
      <c r="J1770" s="517">
        <f t="shared" si="448"/>
        <v>0</v>
      </c>
      <c r="K1770" s="504"/>
      <c r="L1770" s="518">
        <f t="shared" si="449"/>
        <v>0</v>
      </c>
      <c r="M1770" s="518">
        <f t="shared" si="449"/>
        <v>0</v>
      </c>
      <c r="N1770" s="519">
        <f t="shared" si="450"/>
        <v>0</v>
      </c>
      <c r="O1770" s="519">
        <f t="shared" si="451"/>
        <v>0</v>
      </c>
      <c r="P1770" s="506"/>
      <c r="Q1770" s="520"/>
      <c r="R1770" s="412" t="str">
        <f t="shared" si="441"/>
        <v/>
      </c>
      <c r="S1770" s="412" t="str">
        <f t="shared" si="444"/>
        <v/>
      </c>
      <c r="T1770" s="427"/>
      <c r="U1770" s="429"/>
      <c r="W1770" s="6">
        <f>VLOOKUP(A1770,'[3]Cartilha Global'!$A:$A,1,FALSE)</f>
        <v>91594</v>
      </c>
    </row>
    <row r="1771" spans="1:23" ht="23.25" hidden="1" thickBot="1" x14ac:dyDescent="0.25">
      <c r="A1771" s="522">
        <v>91595</v>
      </c>
      <c r="B1771" s="512" t="s">
        <v>3144</v>
      </c>
      <c r="C1771" s="513" t="s">
        <v>3685</v>
      </c>
      <c r="D1771" s="498" t="s">
        <v>6935</v>
      </c>
      <c r="E1771" s="499">
        <v>16.170000000000002</v>
      </c>
      <c r="F1771" s="500">
        <f t="shared" si="445"/>
        <v>20.02</v>
      </c>
      <c r="G1771" s="527"/>
      <c r="H1771" s="518"/>
      <c r="I1771" s="517">
        <f t="shared" si="447"/>
        <v>0</v>
      </c>
      <c r="J1771" s="517">
        <f t="shared" si="448"/>
        <v>0</v>
      </c>
      <c r="K1771" s="504"/>
      <c r="L1771" s="518">
        <f t="shared" si="449"/>
        <v>0</v>
      </c>
      <c r="M1771" s="518">
        <f t="shared" si="449"/>
        <v>0</v>
      </c>
      <c r="N1771" s="519">
        <f t="shared" si="450"/>
        <v>0</v>
      </c>
      <c r="O1771" s="519">
        <f t="shared" si="451"/>
        <v>0</v>
      </c>
      <c r="P1771" s="506"/>
      <c r="Q1771" s="520"/>
      <c r="R1771" s="412" t="str">
        <f t="shared" si="441"/>
        <v/>
      </c>
      <c r="S1771" s="412" t="str">
        <f t="shared" si="444"/>
        <v/>
      </c>
      <c r="T1771" s="427"/>
      <c r="U1771" s="429"/>
      <c r="W1771" s="6">
        <f>VLOOKUP(A1771,'[3]Cartilha Global'!$A:$A,1,FALSE)</f>
        <v>91595</v>
      </c>
    </row>
    <row r="1772" spans="1:23" ht="23.25" hidden="1" thickBot="1" x14ac:dyDescent="0.25">
      <c r="A1772" s="522">
        <v>91596</v>
      </c>
      <c r="B1772" s="512" t="s">
        <v>3144</v>
      </c>
      <c r="C1772" s="513" t="s">
        <v>3686</v>
      </c>
      <c r="D1772" s="498" t="s">
        <v>6935</v>
      </c>
      <c r="E1772" s="499">
        <v>15.49</v>
      </c>
      <c r="F1772" s="500">
        <f t="shared" si="445"/>
        <v>19.18</v>
      </c>
      <c r="G1772" s="527"/>
      <c r="H1772" s="518"/>
      <c r="I1772" s="517">
        <f t="shared" si="447"/>
        <v>0</v>
      </c>
      <c r="J1772" s="517">
        <f t="shared" si="448"/>
        <v>0</v>
      </c>
      <c r="K1772" s="504"/>
      <c r="L1772" s="518">
        <f t="shared" si="449"/>
        <v>0</v>
      </c>
      <c r="M1772" s="518">
        <f t="shared" si="449"/>
        <v>0</v>
      </c>
      <c r="N1772" s="519">
        <f t="shared" si="450"/>
        <v>0</v>
      </c>
      <c r="O1772" s="519">
        <f t="shared" si="451"/>
        <v>0</v>
      </c>
      <c r="P1772" s="506"/>
      <c r="Q1772" s="520"/>
      <c r="R1772" s="412" t="str">
        <f t="shared" si="441"/>
        <v/>
      </c>
      <c r="S1772" s="412" t="str">
        <f t="shared" si="444"/>
        <v/>
      </c>
      <c r="T1772" s="427"/>
      <c r="U1772" s="429"/>
      <c r="W1772" s="6">
        <f>VLOOKUP(A1772,'[3]Cartilha Global'!$A:$A,1,FALSE)</f>
        <v>91596</v>
      </c>
    </row>
    <row r="1773" spans="1:23" ht="23.25" hidden="1" thickBot="1" x14ac:dyDescent="0.25">
      <c r="A1773" s="522">
        <v>91597</v>
      </c>
      <c r="B1773" s="512" t="s">
        <v>3144</v>
      </c>
      <c r="C1773" s="513" t="s">
        <v>3687</v>
      </c>
      <c r="D1773" s="498" t="s">
        <v>6935</v>
      </c>
      <c r="E1773" s="499">
        <v>10.93</v>
      </c>
      <c r="F1773" s="500">
        <f t="shared" si="445"/>
        <v>13.54</v>
      </c>
      <c r="G1773" s="527"/>
      <c r="H1773" s="518"/>
      <c r="I1773" s="517">
        <f t="shared" si="447"/>
        <v>0</v>
      </c>
      <c r="J1773" s="517">
        <f t="shared" si="448"/>
        <v>0</v>
      </c>
      <c r="K1773" s="504"/>
      <c r="L1773" s="518">
        <f t="shared" si="449"/>
        <v>0</v>
      </c>
      <c r="M1773" s="518">
        <f t="shared" si="449"/>
        <v>0</v>
      </c>
      <c r="N1773" s="519">
        <f t="shared" si="450"/>
        <v>0</v>
      </c>
      <c r="O1773" s="519">
        <f t="shared" si="451"/>
        <v>0</v>
      </c>
      <c r="P1773" s="506"/>
      <c r="Q1773" s="520"/>
      <c r="R1773" s="412" t="str">
        <f t="shared" si="441"/>
        <v/>
      </c>
      <c r="S1773" s="412" t="str">
        <f t="shared" si="444"/>
        <v/>
      </c>
      <c r="T1773" s="427"/>
      <c r="U1773" s="429"/>
      <c r="W1773" s="6">
        <f>VLOOKUP(A1773,'[3]Cartilha Global'!$A:$A,1,FALSE)</f>
        <v>91597</v>
      </c>
    </row>
    <row r="1774" spans="1:23" ht="23.25" hidden="1" thickBot="1" x14ac:dyDescent="0.25">
      <c r="A1774" s="522">
        <v>91598</v>
      </c>
      <c r="B1774" s="512" t="s">
        <v>3144</v>
      </c>
      <c r="C1774" s="513" t="s">
        <v>3688</v>
      </c>
      <c r="D1774" s="498" t="s">
        <v>6935</v>
      </c>
      <c r="E1774" s="499">
        <v>15.08</v>
      </c>
      <c r="F1774" s="500">
        <f t="shared" si="445"/>
        <v>18.68</v>
      </c>
      <c r="G1774" s="527"/>
      <c r="H1774" s="518"/>
      <c r="I1774" s="517">
        <f t="shared" si="447"/>
        <v>0</v>
      </c>
      <c r="J1774" s="517">
        <f t="shared" si="448"/>
        <v>0</v>
      </c>
      <c r="K1774" s="504"/>
      <c r="L1774" s="518">
        <f t="shared" si="449"/>
        <v>0</v>
      </c>
      <c r="M1774" s="518">
        <f t="shared" si="449"/>
        <v>0</v>
      </c>
      <c r="N1774" s="519">
        <f t="shared" si="450"/>
        <v>0</v>
      </c>
      <c r="O1774" s="519">
        <f t="shared" si="451"/>
        <v>0</v>
      </c>
      <c r="P1774" s="506"/>
      <c r="Q1774" s="520"/>
      <c r="R1774" s="412" t="str">
        <f t="shared" si="441"/>
        <v/>
      </c>
      <c r="S1774" s="412" t="str">
        <f t="shared" si="444"/>
        <v/>
      </c>
      <c r="T1774" s="427"/>
      <c r="U1774" s="429"/>
      <c r="W1774" s="6">
        <f>VLOOKUP(A1774,'[3]Cartilha Global'!$A:$A,1,FALSE)</f>
        <v>91598</v>
      </c>
    </row>
    <row r="1775" spans="1:23" ht="23.25" hidden="1" thickBot="1" x14ac:dyDescent="0.25">
      <c r="A1775" s="522">
        <v>91599</v>
      </c>
      <c r="B1775" s="512" t="s">
        <v>3144</v>
      </c>
      <c r="C1775" s="513" t="s">
        <v>3689</v>
      </c>
      <c r="D1775" s="498" t="s">
        <v>6935</v>
      </c>
      <c r="E1775" s="499">
        <v>11.34</v>
      </c>
      <c r="F1775" s="500">
        <f t="shared" si="445"/>
        <v>14.04</v>
      </c>
      <c r="G1775" s="527"/>
      <c r="H1775" s="518"/>
      <c r="I1775" s="517">
        <f t="shared" si="447"/>
        <v>0</v>
      </c>
      <c r="J1775" s="517">
        <f t="shared" si="448"/>
        <v>0</v>
      </c>
      <c r="K1775" s="504"/>
      <c r="L1775" s="518">
        <f t="shared" si="449"/>
        <v>0</v>
      </c>
      <c r="M1775" s="518">
        <f t="shared" si="449"/>
        <v>0</v>
      </c>
      <c r="N1775" s="519">
        <f t="shared" si="450"/>
        <v>0</v>
      </c>
      <c r="O1775" s="519">
        <f t="shared" si="451"/>
        <v>0</v>
      </c>
      <c r="P1775" s="506"/>
      <c r="Q1775" s="520"/>
      <c r="R1775" s="412" t="str">
        <f t="shared" si="441"/>
        <v/>
      </c>
      <c r="S1775" s="412" t="str">
        <f t="shared" si="444"/>
        <v/>
      </c>
      <c r="T1775" s="427"/>
      <c r="U1775" s="429"/>
      <c r="W1775" s="6">
        <f>VLOOKUP(A1775,'[3]Cartilha Global'!$A:$A,1,FALSE)</f>
        <v>91599</v>
      </c>
    </row>
    <row r="1776" spans="1:23" ht="23.25" hidden="1" thickBot="1" x14ac:dyDescent="0.25">
      <c r="A1776" s="522">
        <v>91600</v>
      </c>
      <c r="B1776" s="512" t="s">
        <v>3144</v>
      </c>
      <c r="C1776" s="513" t="s">
        <v>3690</v>
      </c>
      <c r="D1776" s="498" t="s">
        <v>6935</v>
      </c>
      <c r="E1776" s="499">
        <v>18.09</v>
      </c>
      <c r="F1776" s="500">
        <f t="shared" si="445"/>
        <v>22.4</v>
      </c>
      <c r="G1776" s="527"/>
      <c r="H1776" s="518"/>
      <c r="I1776" s="517">
        <f t="shared" si="447"/>
        <v>0</v>
      </c>
      <c r="J1776" s="517">
        <f t="shared" si="448"/>
        <v>0</v>
      </c>
      <c r="K1776" s="504"/>
      <c r="L1776" s="518">
        <f t="shared" si="449"/>
        <v>0</v>
      </c>
      <c r="M1776" s="518">
        <f t="shared" si="449"/>
        <v>0</v>
      </c>
      <c r="N1776" s="519">
        <f t="shared" si="450"/>
        <v>0</v>
      </c>
      <c r="O1776" s="519">
        <f t="shared" si="451"/>
        <v>0</v>
      </c>
      <c r="P1776" s="506"/>
      <c r="Q1776" s="520"/>
      <c r="R1776" s="412" t="str">
        <f t="shared" si="441"/>
        <v/>
      </c>
      <c r="S1776" s="412" t="str">
        <f t="shared" si="444"/>
        <v/>
      </c>
      <c r="T1776" s="427"/>
      <c r="U1776" s="429"/>
      <c r="W1776" s="6">
        <f>VLOOKUP(A1776,'[3]Cartilha Global'!$A:$A,1,FALSE)</f>
        <v>91600</v>
      </c>
    </row>
    <row r="1777" spans="1:23" ht="23.25" hidden="1" thickBot="1" x14ac:dyDescent="0.25">
      <c r="A1777" s="522">
        <v>91601</v>
      </c>
      <c r="B1777" s="512" t="s">
        <v>3144</v>
      </c>
      <c r="C1777" s="513" t="s">
        <v>3691</v>
      </c>
      <c r="D1777" s="498" t="s">
        <v>6935</v>
      </c>
      <c r="E1777" s="499">
        <v>14.08</v>
      </c>
      <c r="F1777" s="500">
        <f t="shared" si="445"/>
        <v>17.440000000000001</v>
      </c>
      <c r="G1777" s="527"/>
      <c r="H1777" s="518"/>
      <c r="I1777" s="517">
        <f t="shared" si="447"/>
        <v>0</v>
      </c>
      <c r="J1777" s="517">
        <f t="shared" si="448"/>
        <v>0</v>
      </c>
      <c r="K1777" s="504"/>
      <c r="L1777" s="518">
        <f t="shared" si="449"/>
        <v>0</v>
      </c>
      <c r="M1777" s="518">
        <f t="shared" si="449"/>
        <v>0</v>
      </c>
      <c r="N1777" s="519">
        <f t="shared" si="450"/>
        <v>0</v>
      </c>
      <c r="O1777" s="519">
        <f t="shared" si="451"/>
        <v>0</v>
      </c>
      <c r="P1777" s="506"/>
      <c r="Q1777" s="520"/>
      <c r="R1777" s="412" t="str">
        <f t="shared" si="441"/>
        <v/>
      </c>
      <c r="S1777" s="412" t="str">
        <f t="shared" si="444"/>
        <v/>
      </c>
      <c r="T1777" s="427"/>
      <c r="U1777" s="429"/>
      <c r="W1777" s="6">
        <f>VLOOKUP(A1777,'[3]Cartilha Global'!$A:$A,1,FALSE)</f>
        <v>91601</v>
      </c>
    </row>
    <row r="1778" spans="1:23" ht="23.25" hidden="1" thickBot="1" x14ac:dyDescent="0.25">
      <c r="A1778" s="522">
        <v>91602</v>
      </c>
      <c r="B1778" s="512" t="s">
        <v>3144</v>
      </c>
      <c r="C1778" s="513" t="s">
        <v>3692</v>
      </c>
      <c r="D1778" s="498" t="s">
        <v>6935</v>
      </c>
      <c r="E1778" s="499">
        <v>13.06</v>
      </c>
      <c r="F1778" s="500">
        <f t="shared" si="445"/>
        <v>16.170000000000002</v>
      </c>
      <c r="G1778" s="527"/>
      <c r="H1778" s="518"/>
      <c r="I1778" s="517">
        <f t="shared" si="447"/>
        <v>0</v>
      </c>
      <c r="J1778" s="517">
        <f t="shared" si="448"/>
        <v>0</v>
      </c>
      <c r="K1778" s="504"/>
      <c r="L1778" s="518">
        <f t="shared" si="449"/>
        <v>0</v>
      </c>
      <c r="M1778" s="518">
        <f t="shared" si="449"/>
        <v>0</v>
      </c>
      <c r="N1778" s="519">
        <f t="shared" si="450"/>
        <v>0</v>
      </c>
      <c r="O1778" s="519">
        <f t="shared" si="451"/>
        <v>0</v>
      </c>
      <c r="P1778" s="506"/>
      <c r="Q1778" s="520"/>
      <c r="R1778" s="412" t="str">
        <f t="shared" si="441"/>
        <v/>
      </c>
      <c r="S1778" s="412" t="str">
        <f t="shared" si="444"/>
        <v/>
      </c>
      <c r="T1778" s="427"/>
      <c r="U1778" s="429"/>
      <c r="W1778" s="6">
        <f>VLOOKUP(A1778,'[3]Cartilha Global'!$A:$A,1,FALSE)</f>
        <v>91602</v>
      </c>
    </row>
    <row r="1779" spans="1:23" ht="23.25" hidden="1" thickBot="1" x14ac:dyDescent="0.25">
      <c r="A1779" s="522">
        <v>91603</v>
      </c>
      <c r="B1779" s="512" t="s">
        <v>3144</v>
      </c>
      <c r="C1779" s="513" t="s">
        <v>3693</v>
      </c>
      <c r="D1779" s="498" t="s">
        <v>6935</v>
      </c>
      <c r="E1779" s="499">
        <v>12.33</v>
      </c>
      <c r="F1779" s="500">
        <f t="shared" si="445"/>
        <v>15.27</v>
      </c>
      <c r="G1779" s="527"/>
      <c r="H1779" s="518"/>
      <c r="I1779" s="517">
        <f t="shared" si="447"/>
        <v>0</v>
      </c>
      <c r="J1779" s="517">
        <f t="shared" si="448"/>
        <v>0</v>
      </c>
      <c r="K1779" s="504"/>
      <c r="L1779" s="518">
        <f t="shared" si="449"/>
        <v>0</v>
      </c>
      <c r="M1779" s="518">
        <f t="shared" si="449"/>
        <v>0</v>
      </c>
      <c r="N1779" s="519">
        <f t="shared" si="450"/>
        <v>0</v>
      </c>
      <c r="O1779" s="519">
        <f t="shared" si="451"/>
        <v>0</v>
      </c>
      <c r="P1779" s="506"/>
      <c r="Q1779" s="520"/>
      <c r="R1779" s="412" t="str">
        <f t="shared" si="441"/>
        <v/>
      </c>
      <c r="S1779" s="412" t="str">
        <f t="shared" si="444"/>
        <v/>
      </c>
      <c r="T1779" s="427"/>
      <c r="U1779" s="429"/>
      <c r="W1779" s="6">
        <f>VLOOKUP(A1779,'[3]Cartilha Global'!$A:$A,1,FALSE)</f>
        <v>91603</v>
      </c>
    </row>
    <row r="1780" spans="1:23" ht="12" hidden="1" thickBot="1" x14ac:dyDescent="0.25">
      <c r="A1780" s="522" t="s">
        <v>1851</v>
      </c>
      <c r="B1780" s="512"/>
      <c r="C1780" s="513" t="s">
        <v>224</v>
      </c>
      <c r="D1780" s="498">
        <v>0</v>
      </c>
      <c r="E1780" s="499">
        <v>0</v>
      </c>
      <c r="F1780" s="500">
        <f t="shared" si="445"/>
        <v>0</v>
      </c>
      <c r="G1780" s="549"/>
      <c r="H1780" s="550"/>
      <c r="I1780" s="551"/>
      <c r="J1780" s="552"/>
      <c r="K1780" s="504"/>
      <c r="L1780" s="553"/>
      <c r="M1780" s="554"/>
      <c r="N1780" s="551"/>
      <c r="O1780" s="552"/>
      <c r="P1780" s="506"/>
      <c r="Q1780" s="494" t="str">
        <f>IF(OR(SUM(J1781:J1781)&gt;0,SUM(O1781:O1781)&gt;0),"xx","")</f>
        <v/>
      </c>
      <c r="R1780" s="412" t="str">
        <f t="shared" si="441"/>
        <v/>
      </c>
      <c r="S1780" s="412" t="str">
        <f t="shared" si="444"/>
        <v/>
      </c>
      <c r="T1780" s="427"/>
      <c r="U1780" s="429"/>
      <c r="W1780" s="6" t="str">
        <f>VLOOKUP(A1780,'[3]Cartilha Global'!$A:$A,1,FALSE)</f>
        <v>4.2.8</v>
      </c>
    </row>
    <row r="1781" spans="1:23" ht="23.25" hidden="1" thickBot="1" x14ac:dyDescent="0.25">
      <c r="A1781" s="522">
        <v>95108</v>
      </c>
      <c r="B1781" s="512" t="s">
        <v>3144</v>
      </c>
      <c r="C1781" s="513" t="s">
        <v>632</v>
      </c>
      <c r="D1781" s="498" t="s">
        <v>169</v>
      </c>
      <c r="E1781" s="499">
        <v>32.1</v>
      </c>
      <c r="F1781" s="500">
        <f t="shared" si="445"/>
        <v>39.75</v>
      </c>
      <c r="G1781" s="527"/>
      <c r="H1781" s="518"/>
      <c r="I1781" s="517">
        <f>IF(ISBLANK(E1781),0,ROUND(F1781*G1781,2))</f>
        <v>0</v>
      </c>
      <c r="J1781" s="517">
        <f>IF(ISBLANK(G1781),0,ROUND(G1781*H1781,2))</f>
        <v>0</v>
      </c>
      <c r="K1781" s="504"/>
      <c r="L1781" s="518">
        <f>G1781</f>
        <v>0</v>
      </c>
      <c r="M1781" s="518">
        <f>H1781</f>
        <v>0</v>
      </c>
      <c r="N1781" s="519">
        <f>IF(ISBLANK(E1781),0,ROUND(F1781*L1781,2))</f>
        <v>0</v>
      </c>
      <c r="O1781" s="519">
        <f>IF(ISBLANK(L1781),0,ROUND(L1781*M1781,2))</f>
        <v>0</v>
      </c>
      <c r="P1781" s="506"/>
      <c r="Q1781" s="520"/>
      <c r="R1781" s="412" t="str">
        <f t="shared" si="441"/>
        <v/>
      </c>
      <c r="S1781" s="412" t="str">
        <f t="shared" si="444"/>
        <v/>
      </c>
      <c r="T1781" s="427"/>
      <c r="U1781" s="429"/>
      <c r="W1781" s="6">
        <f>VLOOKUP(A1781,'[3]Cartilha Global'!$A:$A,1,FALSE)</f>
        <v>95108</v>
      </c>
    </row>
    <row r="1782" spans="1:23" ht="12" hidden="1" thickBot="1" x14ac:dyDescent="0.25">
      <c r="A1782" s="522" t="s">
        <v>1852</v>
      </c>
      <c r="B1782" s="512"/>
      <c r="C1782" s="513" t="s">
        <v>225</v>
      </c>
      <c r="D1782" s="498">
        <v>0</v>
      </c>
      <c r="E1782" s="499">
        <v>0</v>
      </c>
      <c r="F1782" s="500">
        <f t="shared" si="445"/>
        <v>0</v>
      </c>
      <c r="G1782" s="549"/>
      <c r="H1782" s="550"/>
      <c r="I1782" s="551"/>
      <c r="J1782" s="552"/>
      <c r="K1782" s="504"/>
      <c r="L1782" s="553"/>
      <c r="M1782" s="554"/>
      <c r="N1782" s="551"/>
      <c r="O1782" s="552"/>
      <c r="P1782" s="506"/>
      <c r="Q1782" s="494" t="str">
        <f>IF(OR(SUM(J1784:J1821)&gt;0,SUM(O1784:O1821)&gt;0),"xx","")</f>
        <v/>
      </c>
      <c r="R1782" s="412" t="str">
        <f t="shared" si="441"/>
        <v/>
      </c>
      <c r="S1782" s="412" t="str">
        <f t="shared" si="444"/>
        <v/>
      </c>
      <c r="T1782" s="427"/>
      <c r="U1782" s="429"/>
      <c r="W1782" s="6" t="str">
        <f>VLOOKUP(A1782,'[3]Cartilha Global'!$A:$A,1,FALSE)</f>
        <v>4.2.9</v>
      </c>
    </row>
    <row r="1783" spans="1:23" ht="12" hidden="1" thickBot="1" x14ac:dyDescent="0.25">
      <c r="A1783" s="522" t="s">
        <v>1853</v>
      </c>
      <c r="B1783" s="512"/>
      <c r="C1783" s="513" t="s">
        <v>226</v>
      </c>
      <c r="D1783" s="498">
        <v>0</v>
      </c>
      <c r="E1783" s="499">
        <v>0</v>
      </c>
      <c r="F1783" s="500">
        <f t="shared" si="445"/>
        <v>0</v>
      </c>
      <c r="G1783" s="549"/>
      <c r="H1783" s="550"/>
      <c r="I1783" s="551"/>
      <c r="J1783" s="552"/>
      <c r="K1783" s="504"/>
      <c r="L1783" s="553"/>
      <c r="M1783" s="554"/>
      <c r="N1783" s="551"/>
      <c r="O1783" s="552"/>
      <c r="P1783" s="506"/>
      <c r="Q1783" s="494" t="str">
        <f>IF(OR(SUM(J1784:J1809)&gt;0,SUM(O1784:O1809)&gt;0),"xx","")</f>
        <v/>
      </c>
      <c r="R1783" s="412" t="str">
        <f t="shared" si="441"/>
        <v/>
      </c>
      <c r="S1783" s="412" t="str">
        <f t="shared" si="444"/>
        <v/>
      </c>
      <c r="T1783" s="427"/>
      <c r="U1783" s="429"/>
      <c r="W1783" s="6" t="str">
        <f>VLOOKUP(A1783,'[3]Cartilha Global'!$A:$A,1,FALSE)</f>
        <v>4.2.9.1</v>
      </c>
    </row>
    <row r="1784" spans="1:23" ht="23.25" hidden="1" thickBot="1" x14ac:dyDescent="0.25">
      <c r="A1784" s="522">
        <v>92791</v>
      </c>
      <c r="B1784" s="512" t="s">
        <v>3144</v>
      </c>
      <c r="C1784" s="513" t="s">
        <v>3207</v>
      </c>
      <c r="D1784" s="498" t="s">
        <v>6935</v>
      </c>
      <c r="E1784" s="499">
        <v>11.96</v>
      </c>
      <c r="F1784" s="500">
        <f t="shared" si="445"/>
        <v>14.81</v>
      </c>
      <c r="G1784" s="527"/>
      <c r="H1784" s="518"/>
      <c r="I1784" s="517">
        <f t="shared" ref="I1784:I1809" si="452">IF(ISBLANK(E1784),0,ROUND(F1784*G1784,2))</f>
        <v>0</v>
      </c>
      <c r="J1784" s="517">
        <f t="shared" ref="J1784:J1809" si="453">IF(ISBLANK(G1784),0,ROUND(G1784*H1784,2))</f>
        <v>0</v>
      </c>
      <c r="K1784" s="504"/>
      <c r="L1784" s="518">
        <f t="shared" ref="L1784:M1809" si="454">G1784</f>
        <v>0</v>
      </c>
      <c r="M1784" s="518">
        <f t="shared" si="454"/>
        <v>0</v>
      </c>
      <c r="N1784" s="519">
        <f t="shared" ref="N1784:N1809" si="455">IF(ISBLANK(E1784),0,ROUND(F1784*L1784,2))</f>
        <v>0</v>
      </c>
      <c r="O1784" s="519">
        <f t="shared" ref="O1784:O1809" si="456">IF(ISBLANK(L1784),0,ROUND(L1784*M1784,2))</f>
        <v>0</v>
      </c>
      <c r="P1784" s="506"/>
      <c r="Q1784" s="520"/>
      <c r="R1784" s="412" t="str">
        <f t="shared" ref="R1784:R1847" si="457">IF(Q1784="X","x",IF(Q1784="xx","x",IF(O1784&gt;0,"x","")))</f>
        <v/>
      </c>
      <c r="S1784" s="412" t="str">
        <f t="shared" si="444"/>
        <v/>
      </c>
      <c r="T1784" s="427"/>
      <c r="U1784" s="429"/>
      <c r="W1784" s="6">
        <f>VLOOKUP(A1784,'[3]Cartilha Global'!$A:$A,1,FALSE)</f>
        <v>92791</v>
      </c>
    </row>
    <row r="1785" spans="1:23" ht="23.25" hidden="1" thickBot="1" x14ac:dyDescent="0.25">
      <c r="A1785" s="522">
        <v>92792</v>
      </c>
      <c r="B1785" s="512" t="s">
        <v>3144</v>
      </c>
      <c r="C1785" s="513" t="s">
        <v>3208</v>
      </c>
      <c r="D1785" s="498" t="s">
        <v>6935</v>
      </c>
      <c r="E1785" s="499">
        <v>11.95</v>
      </c>
      <c r="F1785" s="500">
        <f t="shared" si="445"/>
        <v>14.8</v>
      </c>
      <c r="G1785" s="527"/>
      <c r="H1785" s="518"/>
      <c r="I1785" s="517">
        <f t="shared" si="452"/>
        <v>0</v>
      </c>
      <c r="J1785" s="517">
        <f t="shared" si="453"/>
        <v>0</v>
      </c>
      <c r="K1785" s="504"/>
      <c r="L1785" s="518">
        <f t="shared" si="454"/>
        <v>0</v>
      </c>
      <c r="M1785" s="518">
        <f t="shared" si="454"/>
        <v>0</v>
      </c>
      <c r="N1785" s="519">
        <f t="shared" si="455"/>
        <v>0</v>
      </c>
      <c r="O1785" s="519">
        <f t="shared" si="456"/>
        <v>0</v>
      </c>
      <c r="P1785" s="506"/>
      <c r="Q1785" s="520"/>
      <c r="R1785" s="412" t="str">
        <f t="shared" si="457"/>
        <v/>
      </c>
      <c r="S1785" s="412" t="str">
        <f t="shared" si="444"/>
        <v/>
      </c>
      <c r="T1785" s="427"/>
      <c r="U1785" s="429"/>
      <c r="W1785" s="6">
        <f>VLOOKUP(A1785,'[3]Cartilha Global'!$A:$A,1,FALSE)</f>
        <v>92792</v>
      </c>
    </row>
    <row r="1786" spans="1:23" ht="23.25" hidden="1" thickBot="1" x14ac:dyDescent="0.25">
      <c r="A1786" s="522">
        <v>92793</v>
      </c>
      <c r="B1786" s="512" t="s">
        <v>3144</v>
      </c>
      <c r="C1786" s="513" t="s">
        <v>3209</v>
      </c>
      <c r="D1786" s="498" t="s">
        <v>6935</v>
      </c>
      <c r="E1786" s="499">
        <v>11.81</v>
      </c>
      <c r="F1786" s="500">
        <f t="shared" si="445"/>
        <v>14.63</v>
      </c>
      <c r="G1786" s="527"/>
      <c r="H1786" s="518"/>
      <c r="I1786" s="517">
        <f t="shared" si="452"/>
        <v>0</v>
      </c>
      <c r="J1786" s="517">
        <f t="shared" si="453"/>
        <v>0</v>
      </c>
      <c r="K1786" s="504"/>
      <c r="L1786" s="518">
        <f t="shared" si="454"/>
        <v>0</v>
      </c>
      <c r="M1786" s="518">
        <f t="shared" si="454"/>
        <v>0</v>
      </c>
      <c r="N1786" s="519">
        <f t="shared" si="455"/>
        <v>0</v>
      </c>
      <c r="O1786" s="519">
        <f t="shared" si="456"/>
        <v>0</v>
      </c>
      <c r="P1786" s="506"/>
      <c r="Q1786" s="520"/>
      <c r="R1786" s="412" t="str">
        <f t="shared" si="457"/>
        <v/>
      </c>
      <c r="S1786" s="412" t="str">
        <f t="shared" si="444"/>
        <v/>
      </c>
      <c r="T1786" s="427"/>
      <c r="U1786" s="429"/>
      <c r="W1786" s="6">
        <f>VLOOKUP(A1786,'[3]Cartilha Global'!$A:$A,1,FALSE)</f>
        <v>92793</v>
      </c>
    </row>
    <row r="1787" spans="1:23" ht="23.25" hidden="1" thickBot="1" x14ac:dyDescent="0.25">
      <c r="A1787" s="522">
        <v>92794</v>
      </c>
      <c r="B1787" s="512" t="s">
        <v>3144</v>
      </c>
      <c r="C1787" s="513" t="s">
        <v>3210</v>
      </c>
      <c r="D1787" s="498" t="s">
        <v>6935</v>
      </c>
      <c r="E1787" s="499">
        <v>10.85</v>
      </c>
      <c r="F1787" s="500">
        <f t="shared" si="445"/>
        <v>13.44</v>
      </c>
      <c r="G1787" s="527"/>
      <c r="H1787" s="518"/>
      <c r="I1787" s="517">
        <f t="shared" si="452"/>
        <v>0</v>
      </c>
      <c r="J1787" s="517">
        <f t="shared" si="453"/>
        <v>0</v>
      </c>
      <c r="K1787" s="504"/>
      <c r="L1787" s="518">
        <f t="shared" si="454"/>
        <v>0</v>
      </c>
      <c r="M1787" s="518">
        <f t="shared" si="454"/>
        <v>0</v>
      </c>
      <c r="N1787" s="519">
        <f t="shared" si="455"/>
        <v>0</v>
      </c>
      <c r="O1787" s="519">
        <f t="shared" si="456"/>
        <v>0</v>
      </c>
      <c r="P1787" s="506"/>
      <c r="Q1787" s="520"/>
      <c r="R1787" s="412" t="str">
        <f t="shared" si="457"/>
        <v/>
      </c>
      <c r="S1787" s="412" t="str">
        <f t="shared" si="444"/>
        <v/>
      </c>
      <c r="T1787" s="427"/>
      <c r="U1787" s="429"/>
      <c r="W1787" s="6">
        <f>VLOOKUP(A1787,'[3]Cartilha Global'!$A:$A,1,FALSE)</f>
        <v>92794</v>
      </c>
    </row>
    <row r="1788" spans="1:23" ht="23.25" hidden="1" thickBot="1" x14ac:dyDescent="0.25">
      <c r="A1788" s="522">
        <v>92795</v>
      </c>
      <c r="B1788" s="512" t="s">
        <v>3144</v>
      </c>
      <c r="C1788" s="513" t="s">
        <v>3211</v>
      </c>
      <c r="D1788" s="498" t="s">
        <v>6935</v>
      </c>
      <c r="E1788" s="499">
        <v>9.2799999999999994</v>
      </c>
      <c r="F1788" s="500">
        <f t="shared" si="445"/>
        <v>11.49</v>
      </c>
      <c r="G1788" s="527"/>
      <c r="H1788" s="518"/>
      <c r="I1788" s="517">
        <f t="shared" si="452"/>
        <v>0</v>
      </c>
      <c r="J1788" s="517">
        <f t="shared" si="453"/>
        <v>0</v>
      </c>
      <c r="K1788" s="504"/>
      <c r="L1788" s="518">
        <f t="shared" si="454"/>
        <v>0</v>
      </c>
      <c r="M1788" s="518">
        <f t="shared" si="454"/>
        <v>0</v>
      </c>
      <c r="N1788" s="519">
        <f t="shared" si="455"/>
        <v>0</v>
      </c>
      <c r="O1788" s="519">
        <f t="shared" si="456"/>
        <v>0</v>
      </c>
      <c r="P1788" s="506"/>
      <c r="Q1788" s="520"/>
      <c r="R1788" s="412" t="str">
        <f t="shared" si="457"/>
        <v/>
      </c>
      <c r="S1788" s="412" t="str">
        <f t="shared" si="444"/>
        <v/>
      </c>
      <c r="T1788" s="427"/>
      <c r="U1788" s="429"/>
      <c r="W1788" s="6">
        <f>VLOOKUP(A1788,'[3]Cartilha Global'!$A:$A,1,FALSE)</f>
        <v>92795</v>
      </c>
    </row>
    <row r="1789" spans="1:23" ht="23.25" hidden="1" thickBot="1" x14ac:dyDescent="0.25">
      <c r="A1789" s="522">
        <v>92796</v>
      </c>
      <c r="B1789" s="512" t="s">
        <v>3144</v>
      </c>
      <c r="C1789" s="513" t="s">
        <v>3046</v>
      </c>
      <c r="D1789" s="498" t="s">
        <v>6935</v>
      </c>
      <c r="E1789" s="499">
        <v>9.17</v>
      </c>
      <c r="F1789" s="500">
        <f t="shared" si="445"/>
        <v>11.36</v>
      </c>
      <c r="G1789" s="527"/>
      <c r="H1789" s="518"/>
      <c r="I1789" s="517">
        <f t="shared" si="452"/>
        <v>0</v>
      </c>
      <c r="J1789" s="517">
        <f t="shared" si="453"/>
        <v>0</v>
      </c>
      <c r="K1789" s="504"/>
      <c r="L1789" s="518">
        <f t="shared" si="454"/>
        <v>0</v>
      </c>
      <c r="M1789" s="518">
        <f t="shared" si="454"/>
        <v>0</v>
      </c>
      <c r="N1789" s="519">
        <f t="shared" si="455"/>
        <v>0</v>
      </c>
      <c r="O1789" s="519">
        <f t="shared" si="456"/>
        <v>0</v>
      </c>
      <c r="P1789" s="506"/>
      <c r="Q1789" s="520"/>
      <c r="R1789" s="412" t="str">
        <f t="shared" si="457"/>
        <v/>
      </c>
      <c r="S1789" s="412" t="str">
        <f t="shared" si="444"/>
        <v/>
      </c>
      <c r="T1789" s="427"/>
      <c r="U1789" s="429"/>
      <c r="W1789" s="6">
        <f>VLOOKUP(A1789,'[3]Cartilha Global'!$A:$A,1,FALSE)</f>
        <v>92796</v>
      </c>
    </row>
    <row r="1790" spans="1:23" ht="23.25" hidden="1" thickBot="1" x14ac:dyDescent="0.25">
      <c r="A1790" s="522">
        <v>92797</v>
      </c>
      <c r="B1790" s="512" t="s">
        <v>3144</v>
      </c>
      <c r="C1790" s="513" t="s">
        <v>3047</v>
      </c>
      <c r="D1790" s="498" t="s">
        <v>6935</v>
      </c>
      <c r="E1790" s="499">
        <v>10.8</v>
      </c>
      <c r="F1790" s="500">
        <f t="shared" si="445"/>
        <v>13.37</v>
      </c>
      <c r="G1790" s="527"/>
      <c r="H1790" s="518"/>
      <c r="I1790" s="517">
        <f t="shared" si="452"/>
        <v>0</v>
      </c>
      <c r="J1790" s="517">
        <f t="shared" si="453"/>
        <v>0</v>
      </c>
      <c r="K1790" s="504"/>
      <c r="L1790" s="518">
        <f t="shared" si="454"/>
        <v>0</v>
      </c>
      <c r="M1790" s="518">
        <f t="shared" si="454"/>
        <v>0</v>
      </c>
      <c r="N1790" s="519">
        <f t="shared" si="455"/>
        <v>0</v>
      </c>
      <c r="O1790" s="519">
        <f t="shared" si="456"/>
        <v>0</v>
      </c>
      <c r="P1790" s="506"/>
      <c r="Q1790" s="520"/>
      <c r="R1790" s="412" t="str">
        <f t="shared" si="457"/>
        <v/>
      </c>
      <c r="S1790" s="412" t="str">
        <f t="shared" si="444"/>
        <v/>
      </c>
      <c r="T1790" s="427"/>
      <c r="U1790" s="429"/>
      <c r="W1790" s="6">
        <f>VLOOKUP(A1790,'[3]Cartilha Global'!$A:$A,1,FALSE)</f>
        <v>92797</v>
      </c>
    </row>
    <row r="1791" spans="1:23" ht="23.25" hidden="1" thickBot="1" x14ac:dyDescent="0.25">
      <c r="A1791" s="522">
        <v>92798</v>
      </c>
      <c r="B1791" s="512" t="s">
        <v>3144</v>
      </c>
      <c r="C1791" s="513" t="s">
        <v>3048</v>
      </c>
      <c r="D1791" s="498" t="s">
        <v>6935</v>
      </c>
      <c r="E1791" s="499">
        <v>10.78</v>
      </c>
      <c r="F1791" s="500">
        <f t="shared" si="445"/>
        <v>13.35</v>
      </c>
      <c r="G1791" s="527"/>
      <c r="H1791" s="518"/>
      <c r="I1791" s="517">
        <f t="shared" si="452"/>
        <v>0</v>
      </c>
      <c r="J1791" s="517">
        <f t="shared" si="453"/>
        <v>0</v>
      </c>
      <c r="K1791" s="504"/>
      <c r="L1791" s="518">
        <f t="shared" si="454"/>
        <v>0</v>
      </c>
      <c r="M1791" s="518">
        <f t="shared" si="454"/>
        <v>0</v>
      </c>
      <c r="N1791" s="519">
        <f t="shared" si="455"/>
        <v>0</v>
      </c>
      <c r="O1791" s="519">
        <f t="shared" si="456"/>
        <v>0</v>
      </c>
      <c r="P1791" s="506"/>
      <c r="Q1791" s="520"/>
      <c r="R1791" s="412" t="str">
        <f t="shared" si="457"/>
        <v/>
      </c>
      <c r="S1791" s="412" t="str">
        <f t="shared" si="444"/>
        <v/>
      </c>
      <c r="T1791" s="427"/>
      <c r="U1791" s="429"/>
      <c r="W1791" s="6">
        <f>VLOOKUP(A1791,'[3]Cartilha Global'!$A:$A,1,FALSE)</f>
        <v>92798</v>
      </c>
    </row>
    <row r="1792" spans="1:23" ht="12" hidden="1" thickBot="1" x14ac:dyDescent="0.25">
      <c r="A1792" s="522">
        <v>92799</v>
      </c>
      <c r="B1792" s="512" t="s">
        <v>3144</v>
      </c>
      <c r="C1792" s="513" t="s">
        <v>3049</v>
      </c>
      <c r="D1792" s="498" t="s">
        <v>6935</v>
      </c>
      <c r="E1792" s="499">
        <v>12.47</v>
      </c>
      <c r="F1792" s="500">
        <f t="shared" si="445"/>
        <v>15.44</v>
      </c>
      <c r="G1792" s="527"/>
      <c r="H1792" s="518"/>
      <c r="I1792" s="517">
        <f t="shared" si="452"/>
        <v>0</v>
      </c>
      <c r="J1792" s="517">
        <f t="shared" si="453"/>
        <v>0</v>
      </c>
      <c r="K1792" s="504"/>
      <c r="L1792" s="518">
        <f t="shared" si="454"/>
        <v>0</v>
      </c>
      <c r="M1792" s="518">
        <f t="shared" si="454"/>
        <v>0</v>
      </c>
      <c r="N1792" s="519">
        <f t="shared" si="455"/>
        <v>0</v>
      </c>
      <c r="O1792" s="519">
        <f t="shared" si="456"/>
        <v>0</v>
      </c>
      <c r="P1792" s="506"/>
      <c r="Q1792" s="520"/>
      <c r="R1792" s="412" t="str">
        <f t="shared" si="457"/>
        <v/>
      </c>
      <c r="S1792" s="412" t="str">
        <f t="shared" si="444"/>
        <v/>
      </c>
      <c r="T1792" s="427"/>
      <c r="U1792" s="429"/>
      <c r="W1792" s="6">
        <f>VLOOKUP(A1792,'[3]Cartilha Global'!$A:$A,1,FALSE)</f>
        <v>92799</v>
      </c>
    </row>
    <row r="1793" spans="1:23" ht="12" hidden="1" thickBot="1" x14ac:dyDescent="0.25">
      <c r="A1793" s="522">
        <v>92800</v>
      </c>
      <c r="B1793" s="512" t="s">
        <v>3144</v>
      </c>
      <c r="C1793" s="513" t="s">
        <v>3212</v>
      </c>
      <c r="D1793" s="498" t="s">
        <v>6935</v>
      </c>
      <c r="E1793" s="499">
        <v>11.36</v>
      </c>
      <c r="F1793" s="500">
        <f t="shared" si="445"/>
        <v>14.07</v>
      </c>
      <c r="G1793" s="527"/>
      <c r="H1793" s="518"/>
      <c r="I1793" s="517">
        <f t="shared" si="452"/>
        <v>0</v>
      </c>
      <c r="J1793" s="517">
        <f t="shared" si="453"/>
        <v>0</v>
      </c>
      <c r="K1793" s="504"/>
      <c r="L1793" s="518">
        <f t="shared" si="454"/>
        <v>0</v>
      </c>
      <c r="M1793" s="518">
        <f t="shared" si="454"/>
        <v>0</v>
      </c>
      <c r="N1793" s="519">
        <f t="shared" si="455"/>
        <v>0</v>
      </c>
      <c r="O1793" s="519">
        <f t="shared" si="456"/>
        <v>0</v>
      </c>
      <c r="P1793" s="506"/>
      <c r="Q1793" s="520"/>
      <c r="R1793" s="412" t="str">
        <f t="shared" si="457"/>
        <v/>
      </c>
      <c r="S1793" s="412" t="str">
        <f t="shared" si="444"/>
        <v/>
      </c>
      <c r="T1793" s="427"/>
      <c r="U1793" s="429"/>
      <c r="W1793" s="6">
        <f>VLOOKUP(A1793,'[3]Cartilha Global'!$A:$A,1,FALSE)</f>
        <v>92800</v>
      </c>
    </row>
    <row r="1794" spans="1:23" ht="12" hidden="1" thickBot="1" x14ac:dyDescent="0.25">
      <c r="A1794" s="522">
        <v>92801</v>
      </c>
      <c r="B1794" s="512" t="s">
        <v>3144</v>
      </c>
      <c r="C1794" s="513" t="s">
        <v>3050</v>
      </c>
      <c r="D1794" s="498" t="s">
        <v>6935</v>
      </c>
      <c r="E1794" s="499">
        <v>11.61</v>
      </c>
      <c r="F1794" s="500">
        <f t="shared" si="445"/>
        <v>14.38</v>
      </c>
      <c r="G1794" s="527"/>
      <c r="H1794" s="518"/>
      <c r="I1794" s="517">
        <f t="shared" si="452"/>
        <v>0</v>
      </c>
      <c r="J1794" s="517">
        <f t="shared" si="453"/>
        <v>0</v>
      </c>
      <c r="K1794" s="504"/>
      <c r="L1794" s="518">
        <f t="shared" si="454"/>
        <v>0</v>
      </c>
      <c r="M1794" s="518">
        <f t="shared" si="454"/>
        <v>0</v>
      </c>
      <c r="N1794" s="519">
        <f t="shared" si="455"/>
        <v>0</v>
      </c>
      <c r="O1794" s="519">
        <f t="shared" si="456"/>
        <v>0</v>
      </c>
      <c r="P1794" s="506"/>
      <c r="Q1794" s="520"/>
      <c r="R1794" s="412" t="str">
        <f t="shared" si="457"/>
        <v/>
      </c>
      <c r="S1794" s="412" t="str">
        <f t="shared" si="444"/>
        <v/>
      </c>
      <c r="T1794" s="427"/>
      <c r="U1794" s="429"/>
      <c r="W1794" s="6">
        <f>VLOOKUP(A1794,'[3]Cartilha Global'!$A:$A,1,FALSE)</f>
        <v>92801</v>
      </c>
    </row>
    <row r="1795" spans="1:23" ht="12" hidden="1" thickBot="1" x14ac:dyDescent="0.25">
      <c r="A1795" s="522">
        <v>92802</v>
      </c>
      <c r="B1795" s="512" t="s">
        <v>3144</v>
      </c>
      <c r="C1795" s="513" t="s">
        <v>3051</v>
      </c>
      <c r="D1795" s="498" t="s">
        <v>6935</v>
      </c>
      <c r="E1795" s="499">
        <v>11.62</v>
      </c>
      <c r="F1795" s="500">
        <f t="shared" si="445"/>
        <v>14.39</v>
      </c>
      <c r="G1795" s="527"/>
      <c r="H1795" s="518"/>
      <c r="I1795" s="517">
        <f t="shared" si="452"/>
        <v>0</v>
      </c>
      <c r="J1795" s="517">
        <f t="shared" si="453"/>
        <v>0</v>
      </c>
      <c r="K1795" s="504"/>
      <c r="L1795" s="518">
        <f t="shared" si="454"/>
        <v>0</v>
      </c>
      <c r="M1795" s="518">
        <f t="shared" si="454"/>
        <v>0</v>
      </c>
      <c r="N1795" s="519">
        <f t="shared" si="455"/>
        <v>0</v>
      </c>
      <c r="O1795" s="519">
        <f t="shared" si="456"/>
        <v>0</v>
      </c>
      <c r="P1795" s="506"/>
      <c r="Q1795" s="520"/>
      <c r="R1795" s="412" t="str">
        <f t="shared" si="457"/>
        <v/>
      </c>
      <c r="S1795" s="412" t="str">
        <f t="shared" si="444"/>
        <v/>
      </c>
      <c r="T1795" s="427"/>
      <c r="U1795" s="429"/>
      <c r="W1795" s="6">
        <f>VLOOKUP(A1795,'[3]Cartilha Global'!$A:$A,1,FALSE)</f>
        <v>92802</v>
      </c>
    </row>
    <row r="1796" spans="1:23" ht="12" hidden="1" thickBot="1" x14ac:dyDescent="0.25">
      <c r="A1796" s="522">
        <v>92803</v>
      </c>
      <c r="B1796" s="512" t="s">
        <v>3144</v>
      </c>
      <c r="C1796" s="513" t="s">
        <v>3052</v>
      </c>
      <c r="D1796" s="498" t="s">
        <v>6935</v>
      </c>
      <c r="E1796" s="499">
        <v>10.73</v>
      </c>
      <c r="F1796" s="500">
        <f t="shared" si="445"/>
        <v>13.29</v>
      </c>
      <c r="G1796" s="527"/>
      <c r="H1796" s="518"/>
      <c r="I1796" s="517">
        <f t="shared" si="452"/>
        <v>0</v>
      </c>
      <c r="J1796" s="517">
        <f t="shared" si="453"/>
        <v>0</v>
      </c>
      <c r="K1796" s="504"/>
      <c r="L1796" s="518">
        <f t="shared" si="454"/>
        <v>0</v>
      </c>
      <c r="M1796" s="518">
        <f t="shared" si="454"/>
        <v>0</v>
      </c>
      <c r="N1796" s="519">
        <f t="shared" si="455"/>
        <v>0</v>
      </c>
      <c r="O1796" s="519">
        <f t="shared" si="456"/>
        <v>0</v>
      </c>
      <c r="P1796" s="506"/>
      <c r="Q1796" s="520"/>
      <c r="R1796" s="412" t="str">
        <f t="shared" si="457"/>
        <v/>
      </c>
      <c r="S1796" s="412" t="str">
        <f t="shared" si="444"/>
        <v/>
      </c>
      <c r="T1796" s="427"/>
      <c r="U1796" s="429"/>
      <c r="W1796" s="6">
        <f>VLOOKUP(A1796,'[3]Cartilha Global'!$A:$A,1,FALSE)</f>
        <v>92803</v>
      </c>
    </row>
    <row r="1797" spans="1:23" ht="12" hidden="1" thickBot="1" x14ac:dyDescent="0.25">
      <c r="A1797" s="522">
        <v>92804</v>
      </c>
      <c r="B1797" s="512" t="s">
        <v>3144</v>
      </c>
      <c r="C1797" s="513" t="s">
        <v>3053</v>
      </c>
      <c r="D1797" s="498" t="s">
        <v>6935</v>
      </c>
      <c r="E1797" s="499">
        <v>9.2100000000000009</v>
      </c>
      <c r="F1797" s="500">
        <f t="shared" si="445"/>
        <v>11.41</v>
      </c>
      <c r="G1797" s="527"/>
      <c r="H1797" s="518"/>
      <c r="I1797" s="517">
        <f t="shared" si="452"/>
        <v>0</v>
      </c>
      <c r="J1797" s="517">
        <f t="shared" si="453"/>
        <v>0</v>
      </c>
      <c r="K1797" s="504"/>
      <c r="L1797" s="518">
        <f t="shared" si="454"/>
        <v>0</v>
      </c>
      <c r="M1797" s="518">
        <f t="shared" si="454"/>
        <v>0</v>
      </c>
      <c r="N1797" s="519">
        <f t="shared" si="455"/>
        <v>0</v>
      </c>
      <c r="O1797" s="519">
        <f t="shared" si="456"/>
        <v>0</v>
      </c>
      <c r="P1797" s="506"/>
      <c r="Q1797" s="520"/>
      <c r="R1797" s="412" t="str">
        <f t="shared" si="457"/>
        <v/>
      </c>
      <c r="S1797" s="412" t="str">
        <f t="shared" si="444"/>
        <v/>
      </c>
      <c r="T1797" s="427"/>
      <c r="U1797" s="429"/>
      <c r="W1797" s="6">
        <f>VLOOKUP(A1797,'[3]Cartilha Global'!$A:$A,1,FALSE)</f>
        <v>92804</v>
      </c>
    </row>
    <row r="1798" spans="1:23" ht="12" hidden="1" thickBot="1" x14ac:dyDescent="0.25">
      <c r="A1798" s="522">
        <v>92805</v>
      </c>
      <c r="B1798" s="512" t="s">
        <v>3144</v>
      </c>
      <c r="C1798" s="513" t="s">
        <v>3054</v>
      </c>
      <c r="D1798" s="498" t="s">
        <v>6935</v>
      </c>
      <c r="E1798" s="499">
        <v>9.14</v>
      </c>
      <c r="F1798" s="500">
        <f t="shared" si="445"/>
        <v>11.32</v>
      </c>
      <c r="G1798" s="527"/>
      <c r="H1798" s="518"/>
      <c r="I1798" s="517">
        <f t="shared" si="452"/>
        <v>0</v>
      </c>
      <c r="J1798" s="517">
        <f t="shared" si="453"/>
        <v>0</v>
      </c>
      <c r="K1798" s="504"/>
      <c r="L1798" s="518">
        <f t="shared" si="454"/>
        <v>0</v>
      </c>
      <c r="M1798" s="518">
        <f t="shared" si="454"/>
        <v>0</v>
      </c>
      <c r="N1798" s="519">
        <f t="shared" si="455"/>
        <v>0</v>
      </c>
      <c r="O1798" s="519">
        <f t="shared" si="456"/>
        <v>0</v>
      </c>
      <c r="P1798" s="506"/>
      <c r="Q1798" s="520"/>
      <c r="R1798" s="412" t="str">
        <f t="shared" si="457"/>
        <v/>
      </c>
      <c r="S1798" s="412" t="str">
        <f t="shared" si="444"/>
        <v/>
      </c>
      <c r="T1798" s="427"/>
      <c r="U1798" s="429"/>
      <c r="W1798" s="6">
        <f>VLOOKUP(A1798,'[3]Cartilha Global'!$A:$A,1,FALSE)</f>
        <v>92805</v>
      </c>
    </row>
    <row r="1799" spans="1:23" ht="12" hidden="1" thickBot="1" x14ac:dyDescent="0.25">
      <c r="A1799" s="522">
        <v>92806</v>
      </c>
      <c r="B1799" s="512" t="s">
        <v>3144</v>
      </c>
      <c r="C1799" s="513" t="s">
        <v>3055</v>
      </c>
      <c r="D1799" s="498" t="s">
        <v>6935</v>
      </c>
      <c r="E1799" s="499">
        <v>10.78</v>
      </c>
      <c r="F1799" s="500">
        <f t="shared" si="445"/>
        <v>13.35</v>
      </c>
      <c r="G1799" s="527"/>
      <c r="H1799" s="518"/>
      <c r="I1799" s="517">
        <f t="shared" si="452"/>
        <v>0</v>
      </c>
      <c r="J1799" s="517">
        <f t="shared" si="453"/>
        <v>0</v>
      </c>
      <c r="K1799" s="504"/>
      <c r="L1799" s="518">
        <f t="shared" si="454"/>
        <v>0</v>
      </c>
      <c r="M1799" s="518">
        <f t="shared" si="454"/>
        <v>0</v>
      </c>
      <c r="N1799" s="519">
        <f t="shared" si="455"/>
        <v>0</v>
      </c>
      <c r="O1799" s="519">
        <f t="shared" si="456"/>
        <v>0</v>
      </c>
      <c r="P1799" s="506"/>
      <c r="Q1799" s="520"/>
      <c r="R1799" s="412" t="str">
        <f t="shared" si="457"/>
        <v/>
      </c>
      <c r="S1799" s="412" t="str">
        <f t="shared" si="444"/>
        <v/>
      </c>
      <c r="T1799" s="427"/>
      <c r="U1799" s="429"/>
      <c r="W1799" s="6">
        <f>VLOOKUP(A1799,'[3]Cartilha Global'!$A:$A,1,FALSE)</f>
        <v>92806</v>
      </c>
    </row>
    <row r="1800" spans="1:23" ht="12" hidden="1" thickBot="1" x14ac:dyDescent="0.25">
      <c r="A1800" s="522">
        <v>92875</v>
      </c>
      <c r="B1800" s="512" t="s">
        <v>3144</v>
      </c>
      <c r="C1800" s="513" t="s">
        <v>3213</v>
      </c>
      <c r="D1800" s="498" t="s">
        <v>6935</v>
      </c>
      <c r="E1800" s="499">
        <v>10.99</v>
      </c>
      <c r="F1800" s="500">
        <f t="shared" si="445"/>
        <v>13.61</v>
      </c>
      <c r="G1800" s="527"/>
      <c r="H1800" s="518"/>
      <c r="I1800" s="517">
        <f t="shared" si="452"/>
        <v>0</v>
      </c>
      <c r="J1800" s="517">
        <f t="shared" si="453"/>
        <v>0</v>
      </c>
      <c r="K1800" s="504"/>
      <c r="L1800" s="518">
        <f t="shared" si="454"/>
        <v>0</v>
      </c>
      <c r="M1800" s="518">
        <f t="shared" si="454"/>
        <v>0</v>
      </c>
      <c r="N1800" s="519">
        <f t="shared" si="455"/>
        <v>0</v>
      </c>
      <c r="O1800" s="519">
        <f t="shared" si="456"/>
        <v>0</v>
      </c>
      <c r="P1800" s="506"/>
      <c r="Q1800" s="520"/>
      <c r="R1800" s="412" t="str">
        <f t="shared" si="457"/>
        <v/>
      </c>
      <c r="S1800" s="412" t="str">
        <f t="shared" si="444"/>
        <v/>
      </c>
      <c r="T1800" s="427"/>
      <c r="U1800" s="429"/>
      <c r="W1800" s="6">
        <f>VLOOKUP(A1800,'[3]Cartilha Global'!$A:$A,1,FALSE)</f>
        <v>92875</v>
      </c>
    </row>
    <row r="1801" spans="1:23" ht="12" hidden="1" thickBot="1" x14ac:dyDescent="0.25">
      <c r="A1801" s="522">
        <v>92876</v>
      </c>
      <c r="B1801" s="512" t="s">
        <v>3144</v>
      </c>
      <c r="C1801" s="513" t="s">
        <v>3214</v>
      </c>
      <c r="D1801" s="498" t="s">
        <v>6935</v>
      </c>
      <c r="E1801" s="499">
        <v>10.74</v>
      </c>
      <c r="F1801" s="500">
        <f t="shared" si="445"/>
        <v>13.3</v>
      </c>
      <c r="G1801" s="527"/>
      <c r="H1801" s="518"/>
      <c r="I1801" s="517">
        <f t="shared" si="452"/>
        <v>0</v>
      </c>
      <c r="J1801" s="517">
        <f t="shared" si="453"/>
        <v>0</v>
      </c>
      <c r="K1801" s="504"/>
      <c r="L1801" s="518">
        <f t="shared" si="454"/>
        <v>0</v>
      </c>
      <c r="M1801" s="518">
        <f t="shared" si="454"/>
        <v>0</v>
      </c>
      <c r="N1801" s="519">
        <f t="shared" si="455"/>
        <v>0</v>
      </c>
      <c r="O1801" s="519">
        <f t="shared" si="456"/>
        <v>0</v>
      </c>
      <c r="P1801" s="506"/>
      <c r="Q1801" s="520"/>
      <c r="R1801" s="412" t="str">
        <f t="shared" si="457"/>
        <v/>
      </c>
      <c r="S1801" s="412" t="str">
        <f t="shared" si="444"/>
        <v/>
      </c>
      <c r="T1801" s="427"/>
      <c r="U1801" s="429"/>
      <c r="W1801" s="6">
        <f>VLOOKUP(A1801,'[3]Cartilha Global'!$A:$A,1,FALSE)</f>
        <v>92876</v>
      </c>
    </row>
    <row r="1802" spans="1:23" ht="12" hidden="1" thickBot="1" x14ac:dyDescent="0.25">
      <c r="A1802" s="522">
        <v>92877</v>
      </c>
      <c r="B1802" s="512" t="s">
        <v>3144</v>
      </c>
      <c r="C1802" s="513" t="s">
        <v>3215</v>
      </c>
      <c r="D1802" s="498" t="s">
        <v>6935</v>
      </c>
      <c r="E1802" s="499">
        <v>11.64</v>
      </c>
      <c r="F1802" s="500">
        <f t="shared" si="445"/>
        <v>14.41</v>
      </c>
      <c r="G1802" s="527"/>
      <c r="H1802" s="518"/>
      <c r="I1802" s="517">
        <f t="shared" si="452"/>
        <v>0</v>
      </c>
      <c r="J1802" s="517">
        <f t="shared" si="453"/>
        <v>0</v>
      </c>
      <c r="K1802" s="504"/>
      <c r="L1802" s="518">
        <f t="shared" si="454"/>
        <v>0</v>
      </c>
      <c r="M1802" s="518">
        <f t="shared" si="454"/>
        <v>0</v>
      </c>
      <c r="N1802" s="519">
        <f t="shared" si="455"/>
        <v>0</v>
      </c>
      <c r="O1802" s="519">
        <f t="shared" si="456"/>
        <v>0</v>
      </c>
      <c r="P1802" s="506"/>
      <c r="Q1802" s="520"/>
      <c r="R1802" s="412" t="str">
        <f t="shared" si="457"/>
        <v/>
      </c>
      <c r="S1802" s="412" t="str">
        <f t="shared" si="444"/>
        <v/>
      </c>
      <c r="T1802" s="427"/>
      <c r="U1802" s="429"/>
      <c r="W1802" s="6">
        <f>VLOOKUP(A1802,'[3]Cartilha Global'!$A:$A,1,FALSE)</f>
        <v>92877</v>
      </c>
    </row>
    <row r="1803" spans="1:23" ht="12" hidden="1" thickBot="1" x14ac:dyDescent="0.25">
      <c r="A1803" s="522">
        <v>92878</v>
      </c>
      <c r="B1803" s="512" t="s">
        <v>3144</v>
      </c>
      <c r="C1803" s="513" t="s">
        <v>3216</v>
      </c>
      <c r="D1803" s="498" t="s">
        <v>6935</v>
      </c>
      <c r="E1803" s="499">
        <v>11.47</v>
      </c>
      <c r="F1803" s="500">
        <f t="shared" si="445"/>
        <v>14.2</v>
      </c>
      <c r="G1803" s="527"/>
      <c r="H1803" s="518"/>
      <c r="I1803" s="517">
        <f t="shared" si="452"/>
        <v>0</v>
      </c>
      <c r="J1803" s="517">
        <f t="shared" si="453"/>
        <v>0</v>
      </c>
      <c r="K1803" s="504"/>
      <c r="L1803" s="518">
        <f t="shared" si="454"/>
        <v>0</v>
      </c>
      <c r="M1803" s="518">
        <f t="shared" si="454"/>
        <v>0</v>
      </c>
      <c r="N1803" s="519">
        <f t="shared" si="455"/>
        <v>0</v>
      </c>
      <c r="O1803" s="519">
        <f t="shared" si="456"/>
        <v>0</v>
      </c>
      <c r="P1803" s="506"/>
      <c r="Q1803" s="520"/>
      <c r="R1803" s="412" t="str">
        <f t="shared" si="457"/>
        <v/>
      </c>
      <c r="S1803" s="412" t="str">
        <f t="shared" si="444"/>
        <v/>
      </c>
      <c r="T1803" s="427"/>
      <c r="U1803" s="429"/>
      <c r="W1803" s="6">
        <f>VLOOKUP(A1803,'[3]Cartilha Global'!$A:$A,1,FALSE)</f>
        <v>92878</v>
      </c>
    </row>
    <row r="1804" spans="1:23" ht="12" hidden="1" thickBot="1" x14ac:dyDescent="0.25">
      <c r="A1804" s="522">
        <v>92879</v>
      </c>
      <c r="B1804" s="512" t="s">
        <v>3144</v>
      </c>
      <c r="C1804" s="513" t="s">
        <v>3056</v>
      </c>
      <c r="D1804" s="498" t="s">
        <v>6935</v>
      </c>
      <c r="E1804" s="499">
        <v>11.36</v>
      </c>
      <c r="F1804" s="500">
        <f t="shared" si="445"/>
        <v>14.07</v>
      </c>
      <c r="G1804" s="527"/>
      <c r="H1804" s="518"/>
      <c r="I1804" s="517">
        <f t="shared" si="452"/>
        <v>0</v>
      </c>
      <c r="J1804" s="517">
        <f t="shared" si="453"/>
        <v>0</v>
      </c>
      <c r="K1804" s="504"/>
      <c r="L1804" s="518">
        <f t="shared" si="454"/>
        <v>0</v>
      </c>
      <c r="M1804" s="518">
        <f t="shared" si="454"/>
        <v>0</v>
      </c>
      <c r="N1804" s="519">
        <f t="shared" si="455"/>
        <v>0</v>
      </c>
      <c r="O1804" s="519">
        <f t="shared" si="456"/>
        <v>0</v>
      </c>
      <c r="P1804" s="506"/>
      <c r="Q1804" s="520"/>
      <c r="R1804" s="412" t="str">
        <f t="shared" si="457"/>
        <v/>
      </c>
      <c r="S1804" s="412" t="str">
        <f t="shared" si="444"/>
        <v/>
      </c>
      <c r="T1804" s="427"/>
      <c r="U1804" s="429"/>
      <c r="W1804" s="6">
        <f>VLOOKUP(A1804,'[3]Cartilha Global'!$A:$A,1,FALSE)</f>
        <v>92879</v>
      </c>
    </row>
    <row r="1805" spans="1:23" ht="12" hidden="1" thickBot="1" x14ac:dyDescent="0.25">
      <c r="A1805" s="522">
        <v>92880</v>
      </c>
      <c r="B1805" s="512" t="s">
        <v>3144</v>
      </c>
      <c r="C1805" s="513" t="s">
        <v>3057</v>
      </c>
      <c r="D1805" s="498" t="s">
        <v>6935</v>
      </c>
      <c r="E1805" s="499">
        <v>11.62</v>
      </c>
      <c r="F1805" s="500">
        <f t="shared" si="445"/>
        <v>14.39</v>
      </c>
      <c r="G1805" s="527"/>
      <c r="H1805" s="518"/>
      <c r="I1805" s="517">
        <f t="shared" si="452"/>
        <v>0</v>
      </c>
      <c r="J1805" s="517">
        <f t="shared" si="453"/>
        <v>0</v>
      </c>
      <c r="K1805" s="504"/>
      <c r="L1805" s="518">
        <f t="shared" si="454"/>
        <v>0</v>
      </c>
      <c r="M1805" s="518">
        <f t="shared" si="454"/>
        <v>0</v>
      </c>
      <c r="N1805" s="519">
        <f t="shared" si="455"/>
        <v>0</v>
      </c>
      <c r="O1805" s="519">
        <f t="shared" si="456"/>
        <v>0</v>
      </c>
      <c r="P1805" s="506"/>
      <c r="Q1805" s="520"/>
      <c r="R1805" s="412" t="str">
        <f t="shared" si="457"/>
        <v/>
      </c>
      <c r="S1805" s="412" t="str">
        <f t="shared" si="444"/>
        <v/>
      </c>
      <c r="T1805" s="427"/>
      <c r="U1805" s="429"/>
      <c r="W1805" s="6">
        <f>VLOOKUP(A1805,'[3]Cartilha Global'!$A:$A,1,FALSE)</f>
        <v>92880</v>
      </c>
    </row>
    <row r="1806" spans="1:23" ht="12" hidden="1" thickBot="1" x14ac:dyDescent="0.25">
      <c r="A1806" s="522">
        <v>92881</v>
      </c>
      <c r="B1806" s="512" t="s">
        <v>3144</v>
      </c>
      <c r="C1806" s="513" t="s">
        <v>3058</v>
      </c>
      <c r="D1806" s="498" t="s">
        <v>6935</v>
      </c>
      <c r="E1806" s="499">
        <v>11.6</v>
      </c>
      <c r="F1806" s="500">
        <f t="shared" si="445"/>
        <v>14.37</v>
      </c>
      <c r="G1806" s="527"/>
      <c r="H1806" s="518"/>
      <c r="I1806" s="517">
        <f t="shared" si="452"/>
        <v>0</v>
      </c>
      <c r="J1806" s="517">
        <f t="shared" si="453"/>
        <v>0</v>
      </c>
      <c r="K1806" s="504"/>
      <c r="L1806" s="518">
        <f t="shared" si="454"/>
        <v>0</v>
      </c>
      <c r="M1806" s="518">
        <f t="shared" si="454"/>
        <v>0</v>
      </c>
      <c r="N1806" s="519">
        <f t="shared" si="455"/>
        <v>0</v>
      </c>
      <c r="O1806" s="519">
        <f t="shared" si="456"/>
        <v>0</v>
      </c>
      <c r="P1806" s="506"/>
      <c r="Q1806" s="520"/>
      <c r="R1806" s="412" t="str">
        <f t="shared" si="457"/>
        <v/>
      </c>
      <c r="S1806" s="412" t="str">
        <f t="shared" si="444"/>
        <v/>
      </c>
      <c r="T1806" s="427"/>
      <c r="U1806" s="429"/>
      <c r="W1806" s="6">
        <f>VLOOKUP(A1806,'[3]Cartilha Global'!$A:$A,1,FALSE)</f>
        <v>92881</v>
      </c>
    </row>
    <row r="1807" spans="1:23" ht="23.25" hidden="1" thickBot="1" x14ac:dyDescent="0.25">
      <c r="A1807" s="522">
        <v>95448</v>
      </c>
      <c r="B1807" s="512" t="s">
        <v>3144</v>
      </c>
      <c r="C1807" s="513" t="s">
        <v>4240</v>
      </c>
      <c r="D1807" s="498" t="s">
        <v>6935</v>
      </c>
      <c r="E1807" s="499">
        <v>11.84</v>
      </c>
      <c r="F1807" s="500">
        <f t="shared" si="445"/>
        <v>14.66</v>
      </c>
      <c r="G1807" s="527"/>
      <c r="H1807" s="518"/>
      <c r="I1807" s="517">
        <f t="shared" si="452"/>
        <v>0</v>
      </c>
      <c r="J1807" s="517">
        <f t="shared" si="453"/>
        <v>0</v>
      </c>
      <c r="K1807" s="504"/>
      <c r="L1807" s="518">
        <f t="shared" si="454"/>
        <v>0</v>
      </c>
      <c r="M1807" s="518">
        <f t="shared" si="454"/>
        <v>0</v>
      </c>
      <c r="N1807" s="519">
        <f t="shared" si="455"/>
        <v>0</v>
      </c>
      <c r="O1807" s="519">
        <f t="shared" si="456"/>
        <v>0</v>
      </c>
      <c r="P1807" s="506"/>
      <c r="Q1807" s="520"/>
      <c r="R1807" s="412" t="str">
        <f t="shared" si="457"/>
        <v/>
      </c>
      <c r="S1807" s="412" t="str">
        <f t="shared" si="444"/>
        <v/>
      </c>
      <c r="T1807" s="427"/>
      <c r="U1807" s="429"/>
      <c r="W1807" s="6">
        <f>VLOOKUP(A1807,'[3]Cartilha Global'!$A:$A,1,FALSE)</f>
        <v>95448</v>
      </c>
    </row>
    <row r="1808" spans="1:23" ht="23.25" hidden="1" thickBot="1" x14ac:dyDescent="0.25">
      <c r="A1808" s="522">
        <v>95445</v>
      </c>
      <c r="B1808" s="512" t="s">
        <v>3144</v>
      </c>
      <c r="C1808" s="513" t="s">
        <v>633</v>
      </c>
      <c r="D1808" s="498" t="s">
        <v>6935</v>
      </c>
      <c r="E1808" s="499">
        <v>10.27</v>
      </c>
      <c r="F1808" s="500">
        <f t="shared" si="445"/>
        <v>12.72</v>
      </c>
      <c r="G1808" s="527"/>
      <c r="H1808" s="518"/>
      <c r="I1808" s="517">
        <f t="shared" si="452"/>
        <v>0</v>
      </c>
      <c r="J1808" s="517">
        <f t="shared" si="453"/>
        <v>0</v>
      </c>
      <c r="K1808" s="504"/>
      <c r="L1808" s="518">
        <f t="shared" si="454"/>
        <v>0</v>
      </c>
      <c r="M1808" s="518">
        <f t="shared" si="454"/>
        <v>0</v>
      </c>
      <c r="N1808" s="519">
        <f t="shared" si="455"/>
        <v>0</v>
      </c>
      <c r="O1808" s="519">
        <f t="shared" si="456"/>
        <v>0</v>
      </c>
      <c r="P1808" s="506"/>
      <c r="Q1808" s="520"/>
      <c r="R1808" s="412" t="str">
        <f t="shared" si="457"/>
        <v/>
      </c>
      <c r="S1808" s="412" t="str">
        <f t="shared" si="444"/>
        <v/>
      </c>
      <c r="T1808" s="427"/>
      <c r="U1808" s="429"/>
      <c r="W1808" s="6">
        <f>VLOOKUP(A1808,'[3]Cartilha Global'!$A:$A,1,FALSE)</f>
        <v>95445</v>
      </c>
    </row>
    <row r="1809" spans="1:23" ht="23.25" hidden="1" thickBot="1" x14ac:dyDescent="0.25">
      <c r="A1809" s="522">
        <v>95446</v>
      </c>
      <c r="B1809" s="512" t="s">
        <v>3144</v>
      </c>
      <c r="C1809" s="513" t="s">
        <v>634</v>
      </c>
      <c r="D1809" s="498" t="s">
        <v>6935</v>
      </c>
      <c r="E1809" s="499">
        <v>11.04</v>
      </c>
      <c r="F1809" s="500">
        <f t="shared" si="445"/>
        <v>13.67</v>
      </c>
      <c r="G1809" s="527"/>
      <c r="H1809" s="518"/>
      <c r="I1809" s="517">
        <f t="shared" si="452"/>
        <v>0</v>
      </c>
      <c r="J1809" s="517">
        <f t="shared" si="453"/>
        <v>0</v>
      </c>
      <c r="K1809" s="504"/>
      <c r="L1809" s="518">
        <f t="shared" si="454"/>
        <v>0</v>
      </c>
      <c r="M1809" s="518">
        <f t="shared" si="454"/>
        <v>0</v>
      </c>
      <c r="N1809" s="519">
        <f t="shared" si="455"/>
        <v>0</v>
      </c>
      <c r="O1809" s="519">
        <f t="shared" si="456"/>
        <v>0</v>
      </c>
      <c r="P1809" s="506"/>
      <c r="Q1809" s="520"/>
      <c r="R1809" s="412" t="str">
        <f t="shared" si="457"/>
        <v/>
      </c>
      <c r="S1809" s="412" t="str">
        <f t="shared" si="444"/>
        <v/>
      </c>
      <c r="T1809" s="427"/>
      <c r="U1809" s="429"/>
      <c r="W1809" s="6">
        <f>VLOOKUP(A1809,'[3]Cartilha Global'!$A:$A,1,FALSE)</f>
        <v>95446</v>
      </c>
    </row>
    <row r="1810" spans="1:23" ht="12" hidden="1" thickBot="1" x14ac:dyDescent="0.25">
      <c r="A1810" s="522" t="s">
        <v>1854</v>
      </c>
      <c r="B1810" s="512"/>
      <c r="C1810" s="513" t="s">
        <v>635</v>
      </c>
      <c r="D1810" s="498">
        <v>0</v>
      </c>
      <c r="E1810" s="499">
        <v>0</v>
      </c>
      <c r="F1810" s="500">
        <f t="shared" si="445"/>
        <v>0</v>
      </c>
      <c r="G1810" s="549"/>
      <c r="H1810" s="550"/>
      <c r="I1810" s="551"/>
      <c r="J1810" s="552"/>
      <c r="K1810" s="504"/>
      <c r="L1810" s="553"/>
      <c r="M1810" s="554"/>
      <c r="N1810" s="551"/>
      <c r="O1810" s="552"/>
      <c r="P1810" s="506"/>
      <c r="Q1810" s="494" t="str">
        <f>IF(OR(SUM(J1811:J1821)&gt;0,SUM(O1811:O1821)&gt;0),"xx","")</f>
        <v/>
      </c>
      <c r="R1810" s="412" t="str">
        <f t="shared" si="457"/>
        <v/>
      </c>
      <c r="S1810" s="412" t="str">
        <f t="shared" si="444"/>
        <v/>
      </c>
      <c r="T1810" s="427"/>
      <c r="U1810" s="429"/>
      <c r="W1810" s="6" t="str">
        <f>VLOOKUP(A1810,'[3]Cartilha Global'!$A:$A,1,FALSE)</f>
        <v>4.2.9.2</v>
      </c>
    </row>
    <row r="1811" spans="1:23" ht="23.25" hidden="1" thickBot="1" x14ac:dyDescent="0.25">
      <c r="A1811" s="522">
        <v>95576</v>
      </c>
      <c r="B1811" s="512" t="s">
        <v>3144</v>
      </c>
      <c r="C1811" s="513" t="s">
        <v>3217</v>
      </c>
      <c r="D1811" s="498" t="s">
        <v>6935</v>
      </c>
      <c r="E1811" s="499">
        <v>14.48</v>
      </c>
      <c r="F1811" s="500">
        <f t="shared" si="445"/>
        <v>17.93</v>
      </c>
      <c r="G1811" s="527"/>
      <c r="H1811" s="518"/>
      <c r="I1811" s="517">
        <f t="shared" ref="I1811:I1821" si="458">IF(ISBLANK(E1811),0,ROUND(F1811*G1811,2))</f>
        <v>0</v>
      </c>
      <c r="J1811" s="517">
        <f t="shared" ref="J1811:J1821" si="459">IF(ISBLANK(G1811),0,ROUND(G1811*H1811,2))</f>
        <v>0</v>
      </c>
      <c r="K1811" s="504"/>
      <c r="L1811" s="518">
        <f t="shared" ref="L1811:M1821" si="460">G1811</f>
        <v>0</v>
      </c>
      <c r="M1811" s="518">
        <f t="shared" si="460"/>
        <v>0</v>
      </c>
      <c r="N1811" s="519">
        <f t="shared" ref="N1811:N1821" si="461">IF(ISBLANK(E1811),0,ROUND(F1811*L1811,2))</f>
        <v>0</v>
      </c>
      <c r="O1811" s="519">
        <f t="shared" ref="O1811:O1821" si="462">IF(ISBLANK(L1811),0,ROUND(L1811*M1811,2))</f>
        <v>0</v>
      </c>
      <c r="P1811" s="506"/>
      <c r="Q1811" s="520"/>
      <c r="R1811" s="412" t="str">
        <f t="shared" si="457"/>
        <v/>
      </c>
      <c r="S1811" s="412" t="str">
        <f t="shared" si="444"/>
        <v/>
      </c>
      <c r="T1811" s="427"/>
      <c r="U1811" s="429"/>
      <c r="W1811" s="6">
        <f>VLOOKUP(A1811,'[3]Cartilha Global'!$A:$A,1,FALSE)</f>
        <v>95576</v>
      </c>
    </row>
    <row r="1812" spans="1:23" ht="23.25" hidden="1" thickBot="1" x14ac:dyDescent="0.25">
      <c r="A1812" s="522">
        <v>95577</v>
      </c>
      <c r="B1812" s="512" t="s">
        <v>3144</v>
      </c>
      <c r="C1812" s="513" t="s">
        <v>636</v>
      </c>
      <c r="D1812" s="498" t="s">
        <v>6935</v>
      </c>
      <c r="E1812" s="499">
        <v>12.41</v>
      </c>
      <c r="F1812" s="500">
        <f t="shared" si="445"/>
        <v>15.37</v>
      </c>
      <c r="G1812" s="527"/>
      <c r="H1812" s="518"/>
      <c r="I1812" s="517">
        <f t="shared" si="458"/>
        <v>0</v>
      </c>
      <c r="J1812" s="517">
        <f t="shared" si="459"/>
        <v>0</v>
      </c>
      <c r="K1812" s="504"/>
      <c r="L1812" s="518">
        <f t="shared" si="460"/>
        <v>0</v>
      </c>
      <c r="M1812" s="518">
        <f t="shared" si="460"/>
        <v>0</v>
      </c>
      <c r="N1812" s="519">
        <f t="shared" si="461"/>
        <v>0</v>
      </c>
      <c r="O1812" s="519">
        <f t="shared" si="462"/>
        <v>0</v>
      </c>
      <c r="P1812" s="506"/>
      <c r="Q1812" s="520"/>
      <c r="R1812" s="412" t="str">
        <f t="shared" si="457"/>
        <v/>
      </c>
      <c r="S1812" s="412" t="str">
        <f t="shared" si="444"/>
        <v/>
      </c>
      <c r="T1812" s="427"/>
      <c r="U1812" s="429"/>
      <c r="W1812" s="6">
        <f>VLOOKUP(A1812,'[3]Cartilha Global'!$A:$A,1,FALSE)</f>
        <v>95577</v>
      </c>
    </row>
    <row r="1813" spans="1:23" ht="23.25" hidden="1" thickBot="1" x14ac:dyDescent="0.25">
      <c r="A1813" s="522">
        <v>95578</v>
      </c>
      <c r="B1813" s="512" t="s">
        <v>3144</v>
      </c>
      <c r="C1813" s="513" t="s">
        <v>3218</v>
      </c>
      <c r="D1813" s="498" t="s">
        <v>6935</v>
      </c>
      <c r="E1813" s="499">
        <v>10.39</v>
      </c>
      <c r="F1813" s="500">
        <f t="shared" si="445"/>
        <v>12.87</v>
      </c>
      <c r="G1813" s="527"/>
      <c r="H1813" s="518"/>
      <c r="I1813" s="517">
        <f t="shared" si="458"/>
        <v>0</v>
      </c>
      <c r="J1813" s="517">
        <f t="shared" si="459"/>
        <v>0</v>
      </c>
      <c r="K1813" s="504"/>
      <c r="L1813" s="518">
        <f t="shared" si="460"/>
        <v>0</v>
      </c>
      <c r="M1813" s="518">
        <f t="shared" si="460"/>
        <v>0</v>
      </c>
      <c r="N1813" s="519">
        <f t="shared" si="461"/>
        <v>0</v>
      </c>
      <c r="O1813" s="519">
        <f t="shared" si="462"/>
        <v>0</v>
      </c>
      <c r="P1813" s="506"/>
      <c r="Q1813" s="520"/>
      <c r="R1813" s="412" t="str">
        <f t="shared" si="457"/>
        <v/>
      </c>
      <c r="S1813" s="412" t="str">
        <f t="shared" si="444"/>
        <v/>
      </c>
      <c r="T1813" s="427"/>
      <c r="U1813" s="429"/>
      <c r="W1813" s="6">
        <f>VLOOKUP(A1813,'[3]Cartilha Global'!$A:$A,1,FALSE)</f>
        <v>95578</v>
      </c>
    </row>
    <row r="1814" spans="1:23" ht="23.25" hidden="1" thickBot="1" x14ac:dyDescent="0.25">
      <c r="A1814" s="522">
        <v>95579</v>
      </c>
      <c r="B1814" s="512" t="s">
        <v>3144</v>
      </c>
      <c r="C1814" s="513" t="s">
        <v>637</v>
      </c>
      <c r="D1814" s="498" t="s">
        <v>6935</v>
      </c>
      <c r="E1814" s="499">
        <v>10.07</v>
      </c>
      <c r="F1814" s="500">
        <f t="shared" si="445"/>
        <v>12.47</v>
      </c>
      <c r="G1814" s="527"/>
      <c r="H1814" s="518"/>
      <c r="I1814" s="517">
        <f t="shared" si="458"/>
        <v>0</v>
      </c>
      <c r="J1814" s="517">
        <f t="shared" si="459"/>
        <v>0</v>
      </c>
      <c r="K1814" s="504"/>
      <c r="L1814" s="518">
        <f t="shared" si="460"/>
        <v>0</v>
      </c>
      <c r="M1814" s="518">
        <f t="shared" si="460"/>
        <v>0</v>
      </c>
      <c r="N1814" s="519">
        <f t="shared" si="461"/>
        <v>0</v>
      </c>
      <c r="O1814" s="519">
        <f t="shared" si="462"/>
        <v>0</v>
      </c>
      <c r="P1814" s="506"/>
      <c r="Q1814" s="520"/>
      <c r="R1814" s="412" t="str">
        <f t="shared" si="457"/>
        <v/>
      </c>
      <c r="S1814" s="412" t="str">
        <f t="shared" si="444"/>
        <v/>
      </c>
      <c r="T1814" s="427"/>
      <c r="U1814" s="429"/>
      <c r="W1814" s="6">
        <f>VLOOKUP(A1814,'[3]Cartilha Global'!$A:$A,1,FALSE)</f>
        <v>95579</v>
      </c>
    </row>
    <row r="1815" spans="1:23" ht="23.25" hidden="1" thickBot="1" x14ac:dyDescent="0.25">
      <c r="A1815" s="522">
        <v>95580</v>
      </c>
      <c r="B1815" s="512" t="s">
        <v>3144</v>
      </c>
      <c r="C1815" s="513" t="s">
        <v>638</v>
      </c>
      <c r="D1815" s="498" t="s">
        <v>6935</v>
      </c>
      <c r="E1815" s="499">
        <v>11.63</v>
      </c>
      <c r="F1815" s="500">
        <f t="shared" si="445"/>
        <v>14.4</v>
      </c>
      <c r="G1815" s="527"/>
      <c r="H1815" s="518"/>
      <c r="I1815" s="517">
        <f t="shared" si="458"/>
        <v>0</v>
      </c>
      <c r="J1815" s="517">
        <f t="shared" si="459"/>
        <v>0</v>
      </c>
      <c r="K1815" s="504"/>
      <c r="L1815" s="518">
        <f t="shared" si="460"/>
        <v>0</v>
      </c>
      <c r="M1815" s="518">
        <f t="shared" si="460"/>
        <v>0</v>
      </c>
      <c r="N1815" s="519">
        <f t="shared" si="461"/>
        <v>0</v>
      </c>
      <c r="O1815" s="519">
        <f t="shared" si="462"/>
        <v>0</v>
      </c>
      <c r="P1815" s="506"/>
      <c r="Q1815" s="520"/>
      <c r="R1815" s="412" t="str">
        <f t="shared" si="457"/>
        <v/>
      </c>
      <c r="S1815" s="412" t="str">
        <f t="shared" si="444"/>
        <v/>
      </c>
      <c r="T1815" s="427"/>
      <c r="U1815" s="429"/>
      <c r="W1815" s="6">
        <f>VLOOKUP(A1815,'[3]Cartilha Global'!$A:$A,1,FALSE)</f>
        <v>95580</v>
      </c>
    </row>
    <row r="1816" spans="1:23" ht="23.25" hidden="1" thickBot="1" x14ac:dyDescent="0.25">
      <c r="A1816" s="522">
        <v>95581</v>
      </c>
      <c r="B1816" s="512" t="s">
        <v>3144</v>
      </c>
      <c r="C1816" s="513" t="s">
        <v>639</v>
      </c>
      <c r="D1816" s="498" t="s">
        <v>6935</v>
      </c>
      <c r="E1816" s="499">
        <v>11.59</v>
      </c>
      <c r="F1816" s="500">
        <f t="shared" si="445"/>
        <v>14.35</v>
      </c>
      <c r="G1816" s="527"/>
      <c r="H1816" s="518"/>
      <c r="I1816" s="517">
        <f t="shared" si="458"/>
        <v>0</v>
      </c>
      <c r="J1816" s="517">
        <f t="shared" si="459"/>
        <v>0</v>
      </c>
      <c r="K1816" s="504"/>
      <c r="L1816" s="518">
        <f t="shared" si="460"/>
        <v>0</v>
      </c>
      <c r="M1816" s="518">
        <f t="shared" si="460"/>
        <v>0</v>
      </c>
      <c r="N1816" s="519">
        <f t="shared" si="461"/>
        <v>0</v>
      </c>
      <c r="O1816" s="519">
        <f t="shared" si="462"/>
        <v>0</v>
      </c>
      <c r="P1816" s="506"/>
      <c r="Q1816" s="520"/>
      <c r="R1816" s="412" t="str">
        <f t="shared" si="457"/>
        <v/>
      </c>
      <c r="S1816" s="412" t="str">
        <f t="shared" si="444"/>
        <v/>
      </c>
      <c r="T1816" s="427"/>
      <c r="U1816" s="429"/>
      <c r="W1816" s="6">
        <f>VLOOKUP(A1816,'[3]Cartilha Global'!$A:$A,1,FALSE)</f>
        <v>95581</v>
      </c>
    </row>
    <row r="1817" spans="1:23" ht="23.25" hidden="1" thickBot="1" x14ac:dyDescent="0.25">
      <c r="A1817" s="522">
        <v>95582</v>
      </c>
      <c r="B1817" s="512" t="s">
        <v>3144</v>
      </c>
      <c r="C1817" s="513" t="s">
        <v>4241</v>
      </c>
      <c r="D1817" s="498" t="s">
        <v>6935</v>
      </c>
      <c r="E1817" s="499">
        <v>12.64</v>
      </c>
      <c r="F1817" s="500">
        <f t="shared" si="445"/>
        <v>15.65</v>
      </c>
      <c r="G1817" s="527"/>
      <c r="H1817" s="518"/>
      <c r="I1817" s="517">
        <f t="shared" si="458"/>
        <v>0</v>
      </c>
      <c r="J1817" s="517">
        <f t="shared" si="459"/>
        <v>0</v>
      </c>
      <c r="K1817" s="504"/>
      <c r="L1817" s="518">
        <f t="shared" si="460"/>
        <v>0</v>
      </c>
      <c r="M1817" s="518">
        <f t="shared" si="460"/>
        <v>0</v>
      </c>
      <c r="N1817" s="519">
        <f t="shared" si="461"/>
        <v>0</v>
      </c>
      <c r="O1817" s="519">
        <f t="shared" si="462"/>
        <v>0</v>
      </c>
      <c r="P1817" s="506"/>
      <c r="Q1817" s="520"/>
      <c r="R1817" s="412" t="str">
        <f t="shared" si="457"/>
        <v/>
      </c>
      <c r="S1817" s="412" t="str">
        <f t="shared" si="444"/>
        <v/>
      </c>
      <c r="T1817" s="427"/>
      <c r="U1817" s="429"/>
      <c r="W1817" s="6">
        <f>VLOOKUP(A1817,'[3]Cartilha Global'!$A:$A,1,FALSE)</f>
        <v>95582</v>
      </c>
    </row>
    <row r="1818" spans="1:23" ht="23.25" hidden="1" thickBot="1" x14ac:dyDescent="0.25">
      <c r="A1818" s="522">
        <v>95583</v>
      </c>
      <c r="B1818" s="512" t="s">
        <v>3144</v>
      </c>
      <c r="C1818" s="513" t="s">
        <v>640</v>
      </c>
      <c r="D1818" s="498" t="s">
        <v>6935</v>
      </c>
      <c r="E1818" s="499">
        <v>16.22</v>
      </c>
      <c r="F1818" s="500">
        <f t="shared" ref="F1818:F1821" si="463">IF(E1818=0,0,ROUND(E1818*(1+E$13)*(1-E$14),2))</f>
        <v>20.09</v>
      </c>
      <c r="G1818" s="527"/>
      <c r="H1818" s="518"/>
      <c r="I1818" s="517">
        <f t="shared" si="458"/>
        <v>0</v>
      </c>
      <c r="J1818" s="517">
        <f t="shared" si="459"/>
        <v>0</v>
      </c>
      <c r="K1818" s="504"/>
      <c r="L1818" s="518">
        <f t="shared" si="460"/>
        <v>0</v>
      </c>
      <c r="M1818" s="518">
        <f t="shared" si="460"/>
        <v>0</v>
      </c>
      <c r="N1818" s="519">
        <f t="shared" si="461"/>
        <v>0</v>
      </c>
      <c r="O1818" s="519">
        <f t="shared" si="462"/>
        <v>0</v>
      </c>
      <c r="P1818" s="506"/>
      <c r="Q1818" s="520"/>
      <c r="R1818" s="412" t="str">
        <f t="shared" si="457"/>
        <v/>
      </c>
      <c r="S1818" s="412" t="str">
        <f t="shared" ref="S1818:S1881" si="464">IF(Q1818="X","x",IF(Q1818="xx","x",IF(OR(J1818&gt;0,O1818&gt;0),"x","")))</f>
        <v/>
      </c>
      <c r="T1818" s="427"/>
      <c r="U1818" s="429"/>
      <c r="W1818" s="6">
        <f>VLOOKUP(A1818,'[3]Cartilha Global'!$A:$A,1,FALSE)</f>
        <v>95583</v>
      </c>
    </row>
    <row r="1819" spans="1:23" ht="23.25" hidden="1" thickBot="1" x14ac:dyDescent="0.25">
      <c r="A1819" s="522">
        <v>95584</v>
      </c>
      <c r="B1819" s="512" t="s">
        <v>3144</v>
      </c>
      <c r="C1819" s="513" t="s">
        <v>641</v>
      </c>
      <c r="D1819" s="498" t="s">
        <v>6935</v>
      </c>
      <c r="E1819" s="499">
        <v>14.99</v>
      </c>
      <c r="F1819" s="500">
        <f t="shared" si="463"/>
        <v>18.559999999999999</v>
      </c>
      <c r="G1819" s="527"/>
      <c r="H1819" s="518"/>
      <c r="I1819" s="517">
        <f t="shared" si="458"/>
        <v>0</v>
      </c>
      <c r="J1819" s="517">
        <f t="shared" si="459"/>
        <v>0</v>
      </c>
      <c r="K1819" s="504"/>
      <c r="L1819" s="518">
        <f t="shared" si="460"/>
        <v>0</v>
      </c>
      <c r="M1819" s="518">
        <f t="shared" si="460"/>
        <v>0</v>
      </c>
      <c r="N1819" s="519">
        <f t="shared" si="461"/>
        <v>0</v>
      </c>
      <c r="O1819" s="519">
        <f t="shared" si="462"/>
        <v>0</v>
      </c>
      <c r="P1819" s="506"/>
      <c r="Q1819" s="520"/>
      <c r="R1819" s="412" t="str">
        <f t="shared" si="457"/>
        <v/>
      </c>
      <c r="S1819" s="412" t="str">
        <f t="shared" si="464"/>
        <v/>
      </c>
      <c r="T1819" s="427"/>
      <c r="U1819" s="429"/>
      <c r="W1819" s="6">
        <f>VLOOKUP(A1819,'[3]Cartilha Global'!$A:$A,1,FALSE)</f>
        <v>95584</v>
      </c>
    </row>
    <row r="1820" spans="1:23" ht="23.25" hidden="1" thickBot="1" x14ac:dyDescent="0.25">
      <c r="A1820" s="522">
        <v>95592</v>
      </c>
      <c r="B1820" s="498" t="s">
        <v>3144</v>
      </c>
      <c r="C1820" s="513" t="s">
        <v>642</v>
      </c>
      <c r="D1820" s="498" t="s">
        <v>6935</v>
      </c>
      <c r="E1820" s="499">
        <v>17.91</v>
      </c>
      <c r="F1820" s="500">
        <f t="shared" si="463"/>
        <v>22.18</v>
      </c>
      <c r="G1820" s="527"/>
      <c r="H1820" s="518"/>
      <c r="I1820" s="517">
        <f t="shared" si="458"/>
        <v>0</v>
      </c>
      <c r="J1820" s="517">
        <f t="shared" si="459"/>
        <v>0</v>
      </c>
      <c r="K1820" s="504"/>
      <c r="L1820" s="518">
        <f t="shared" si="460"/>
        <v>0</v>
      </c>
      <c r="M1820" s="518">
        <f t="shared" si="460"/>
        <v>0</v>
      </c>
      <c r="N1820" s="519">
        <f t="shared" si="461"/>
        <v>0</v>
      </c>
      <c r="O1820" s="519">
        <f t="shared" si="462"/>
        <v>0</v>
      </c>
      <c r="P1820" s="506"/>
      <c r="Q1820" s="520"/>
      <c r="R1820" s="412" t="str">
        <f t="shared" si="457"/>
        <v/>
      </c>
      <c r="S1820" s="412" t="str">
        <f t="shared" si="464"/>
        <v/>
      </c>
      <c r="T1820" s="427"/>
      <c r="U1820" s="429"/>
      <c r="W1820" s="6">
        <f>VLOOKUP(A1820,'[3]Cartilha Global'!$A:$A,1,FALSE)</f>
        <v>95592</v>
      </c>
    </row>
    <row r="1821" spans="1:23" ht="23.25" hidden="1" thickBot="1" x14ac:dyDescent="0.25">
      <c r="A1821" s="522">
        <v>95593</v>
      </c>
      <c r="B1821" s="498" t="s">
        <v>3144</v>
      </c>
      <c r="C1821" s="513" t="s">
        <v>643</v>
      </c>
      <c r="D1821" s="498" t="s">
        <v>6935</v>
      </c>
      <c r="E1821" s="499">
        <v>15.9</v>
      </c>
      <c r="F1821" s="500">
        <f t="shared" si="463"/>
        <v>19.690000000000001</v>
      </c>
      <c r="G1821" s="527"/>
      <c r="H1821" s="518"/>
      <c r="I1821" s="517">
        <f t="shared" si="458"/>
        <v>0</v>
      </c>
      <c r="J1821" s="517">
        <f t="shared" si="459"/>
        <v>0</v>
      </c>
      <c r="K1821" s="504"/>
      <c r="L1821" s="518">
        <f t="shared" si="460"/>
        <v>0</v>
      </c>
      <c r="M1821" s="518">
        <f t="shared" si="460"/>
        <v>0</v>
      </c>
      <c r="N1821" s="519">
        <f t="shared" si="461"/>
        <v>0</v>
      </c>
      <c r="O1821" s="519">
        <f t="shared" si="462"/>
        <v>0</v>
      </c>
      <c r="P1821" s="506"/>
      <c r="Q1821" s="520"/>
      <c r="R1821" s="412" t="str">
        <f t="shared" si="457"/>
        <v/>
      </c>
      <c r="S1821" s="412" t="str">
        <f t="shared" si="464"/>
        <v/>
      </c>
      <c r="T1821" s="427"/>
      <c r="U1821" s="429"/>
      <c r="W1821" s="6">
        <f>VLOOKUP(A1821,'[3]Cartilha Global'!$A:$A,1,FALSE)</f>
        <v>95593</v>
      </c>
    </row>
    <row r="1822" spans="1:23" ht="12" hidden="1" thickBot="1" x14ac:dyDescent="0.25">
      <c r="A1822" s="507" t="s">
        <v>1855</v>
      </c>
      <c r="B1822" s="512"/>
      <c r="C1822" s="548" t="s">
        <v>378</v>
      </c>
      <c r="D1822" s="555">
        <v>0</v>
      </c>
      <c r="E1822" s="525">
        <v>0</v>
      </c>
      <c r="F1822" s="510">
        <f t="shared" ref="F1822:F1888" si="465">IF(E1822=0,0,ROUND(E1822*(1+E$13)*(1-E$14),2))</f>
        <v>0</v>
      </c>
      <c r="G1822" s="549"/>
      <c r="H1822" s="550"/>
      <c r="I1822" s="551"/>
      <c r="J1822" s="552"/>
      <c r="K1822" s="504"/>
      <c r="L1822" s="553"/>
      <c r="M1822" s="554"/>
      <c r="N1822" s="551"/>
      <c r="O1822" s="552"/>
      <c r="P1822" s="506"/>
      <c r="Q1822" s="494" t="str">
        <f>IF(OR(SUM(J1824:J1917)&gt;0,SUM(O1824:O1917)&gt;0),"xx","")</f>
        <v/>
      </c>
      <c r="R1822" s="412" t="str">
        <f t="shared" si="457"/>
        <v/>
      </c>
      <c r="S1822" s="412" t="str">
        <f t="shared" si="464"/>
        <v/>
      </c>
      <c r="T1822" s="427"/>
      <c r="U1822" s="429"/>
      <c r="W1822" s="6" t="str">
        <f>VLOOKUP(A1822,'[3]Cartilha Global'!$A:$A,1,FALSE)</f>
        <v>4,3</v>
      </c>
    </row>
    <row r="1823" spans="1:23" ht="12" hidden="1" thickBot="1" x14ac:dyDescent="0.25">
      <c r="A1823" s="507" t="s">
        <v>1856</v>
      </c>
      <c r="B1823" s="512"/>
      <c r="C1823" s="548" t="s">
        <v>227</v>
      </c>
      <c r="D1823" s="555">
        <v>0</v>
      </c>
      <c r="E1823" s="525">
        <v>0</v>
      </c>
      <c r="F1823" s="510">
        <f t="shared" si="465"/>
        <v>0</v>
      </c>
      <c r="G1823" s="549"/>
      <c r="H1823" s="550"/>
      <c r="I1823" s="551"/>
      <c r="J1823" s="552"/>
      <c r="K1823" s="504"/>
      <c r="L1823" s="553"/>
      <c r="M1823" s="554"/>
      <c r="N1823" s="551"/>
      <c r="O1823" s="552"/>
      <c r="P1823" s="506"/>
      <c r="Q1823" s="494" t="str">
        <f>IF(OR(SUM(J1824:J1831)&gt;0,SUM(O1824:O1831)&gt;0),"xx","")</f>
        <v/>
      </c>
      <c r="R1823" s="412" t="str">
        <f t="shared" si="457"/>
        <v/>
      </c>
      <c r="S1823" s="412" t="str">
        <f t="shared" si="464"/>
        <v/>
      </c>
      <c r="T1823" s="427"/>
      <c r="U1823" s="429"/>
      <c r="W1823" s="6" t="str">
        <f>VLOOKUP(A1823,'[3]Cartilha Global'!$A:$A,1,FALSE)</f>
        <v>4.3.1</v>
      </c>
    </row>
    <row r="1824" spans="1:23" ht="12" hidden="1" thickBot="1" x14ac:dyDescent="0.25">
      <c r="A1824" s="511" t="s">
        <v>7077</v>
      </c>
      <c r="B1824" s="512" t="s">
        <v>7078</v>
      </c>
      <c r="C1824" s="513" t="s">
        <v>7079</v>
      </c>
      <c r="D1824" s="498" t="s">
        <v>171</v>
      </c>
      <c r="E1824" s="514">
        <v>311.23</v>
      </c>
      <c r="F1824" s="500">
        <f t="shared" si="465"/>
        <v>385.43</v>
      </c>
      <c r="G1824" s="527"/>
      <c r="H1824" s="518"/>
      <c r="I1824" s="517">
        <f t="shared" ref="I1824:I1831" si="466">IF(ISBLANK(E1824),0,ROUND(F1824*G1824,2))</f>
        <v>0</v>
      </c>
      <c r="J1824" s="517">
        <f t="shared" ref="J1824:J1831" si="467">IF(ISBLANK(G1824),0,ROUND(G1824*H1824,2))</f>
        <v>0</v>
      </c>
      <c r="K1824" s="504"/>
      <c r="L1824" s="518">
        <f t="shared" ref="L1824:M1831" si="468">G1824</f>
        <v>0</v>
      </c>
      <c r="M1824" s="518">
        <f t="shared" si="468"/>
        <v>0</v>
      </c>
      <c r="N1824" s="519">
        <f t="shared" ref="N1824:N1831" si="469">IF(ISBLANK(E1824),0,ROUND(F1824*L1824,2))</f>
        <v>0</v>
      </c>
      <c r="O1824" s="519">
        <f t="shared" ref="O1824:O1831" si="470">IF(ISBLANK(L1824),0,ROUND(L1824*M1824,2))</f>
        <v>0</v>
      </c>
      <c r="P1824" s="506"/>
      <c r="Q1824" s="520"/>
      <c r="R1824" s="412" t="str">
        <f t="shared" si="457"/>
        <v/>
      </c>
      <c r="S1824" s="412" t="str">
        <f t="shared" si="464"/>
        <v/>
      </c>
      <c r="T1824" s="427"/>
      <c r="U1824" s="429"/>
      <c r="W1824" s="6" t="str">
        <f>VLOOKUP(A1824,'[3]Cartilha Global'!$A:$A,1,FALSE)</f>
        <v>0030703</v>
      </c>
    </row>
    <row r="1825" spans="1:23" ht="12" hidden="1" thickBot="1" x14ac:dyDescent="0.25">
      <c r="A1825" s="511" t="s">
        <v>7080</v>
      </c>
      <c r="B1825" s="512" t="s">
        <v>7078</v>
      </c>
      <c r="C1825" s="513" t="s">
        <v>7081</v>
      </c>
      <c r="D1825" s="498" t="s">
        <v>171</v>
      </c>
      <c r="E1825" s="514">
        <v>389.08</v>
      </c>
      <c r="F1825" s="500">
        <f t="shared" si="465"/>
        <v>481.84</v>
      </c>
      <c r="G1825" s="527"/>
      <c r="H1825" s="518"/>
      <c r="I1825" s="517">
        <f t="shared" si="466"/>
        <v>0</v>
      </c>
      <c r="J1825" s="517">
        <f t="shared" si="467"/>
        <v>0</v>
      </c>
      <c r="K1825" s="504"/>
      <c r="L1825" s="518">
        <f t="shared" si="468"/>
        <v>0</v>
      </c>
      <c r="M1825" s="518">
        <f t="shared" si="468"/>
        <v>0</v>
      </c>
      <c r="N1825" s="519">
        <f t="shared" si="469"/>
        <v>0</v>
      </c>
      <c r="O1825" s="519">
        <f t="shared" si="470"/>
        <v>0</v>
      </c>
      <c r="P1825" s="506"/>
      <c r="Q1825" s="520"/>
      <c r="R1825" s="412" t="str">
        <f t="shared" si="457"/>
        <v/>
      </c>
      <c r="S1825" s="412" t="str">
        <f t="shared" si="464"/>
        <v/>
      </c>
      <c r="T1825" s="427"/>
      <c r="U1825" s="429"/>
      <c r="W1825" s="6" t="str">
        <f>VLOOKUP(A1825,'[3]Cartilha Global'!$A:$A,1,FALSE)</f>
        <v>0030704</v>
      </c>
    </row>
    <row r="1826" spans="1:23" ht="12" hidden="1" thickBot="1" x14ac:dyDescent="0.25">
      <c r="A1826" s="511" t="s">
        <v>7082</v>
      </c>
      <c r="B1826" s="512" t="s">
        <v>7078</v>
      </c>
      <c r="C1826" s="513" t="s">
        <v>7083</v>
      </c>
      <c r="D1826" s="498" t="s">
        <v>171</v>
      </c>
      <c r="E1826" s="514">
        <v>466.84</v>
      </c>
      <c r="F1826" s="500">
        <f t="shared" si="465"/>
        <v>578.13</v>
      </c>
      <c r="G1826" s="527"/>
      <c r="H1826" s="518"/>
      <c r="I1826" s="517">
        <f t="shared" si="466"/>
        <v>0</v>
      </c>
      <c r="J1826" s="517">
        <f t="shared" si="467"/>
        <v>0</v>
      </c>
      <c r="K1826" s="504"/>
      <c r="L1826" s="518">
        <f t="shared" si="468"/>
        <v>0</v>
      </c>
      <c r="M1826" s="518">
        <f t="shared" si="468"/>
        <v>0</v>
      </c>
      <c r="N1826" s="519">
        <f t="shared" si="469"/>
        <v>0</v>
      </c>
      <c r="O1826" s="519">
        <f t="shared" si="470"/>
        <v>0</v>
      </c>
      <c r="P1826" s="506"/>
      <c r="Q1826" s="520"/>
      <c r="R1826" s="412" t="str">
        <f t="shared" si="457"/>
        <v/>
      </c>
      <c r="S1826" s="412" t="str">
        <f t="shared" si="464"/>
        <v/>
      </c>
      <c r="T1826" s="427"/>
      <c r="U1826" s="429"/>
      <c r="W1826" s="6" t="str">
        <f>VLOOKUP(A1826,'[3]Cartilha Global'!$A:$A,1,FALSE)</f>
        <v>0030705</v>
      </c>
    </row>
    <row r="1827" spans="1:23" ht="12" hidden="1" thickBot="1" x14ac:dyDescent="0.25">
      <c r="A1827" s="511" t="s">
        <v>7084</v>
      </c>
      <c r="B1827" s="512" t="s">
        <v>7078</v>
      </c>
      <c r="C1827" s="513" t="s">
        <v>7085</v>
      </c>
      <c r="D1827" s="498" t="s">
        <v>171</v>
      </c>
      <c r="E1827" s="514">
        <v>583.63</v>
      </c>
      <c r="F1827" s="500">
        <f t="shared" si="465"/>
        <v>722.77</v>
      </c>
      <c r="G1827" s="527"/>
      <c r="H1827" s="518"/>
      <c r="I1827" s="517">
        <f t="shared" si="466"/>
        <v>0</v>
      </c>
      <c r="J1827" s="517">
        <f t="shared" si="467"/>
        <v>0</v>
      </c>
      <c r="K1827" s="504"/>
      <c r="L1827" s="518">
        <f t="shared" si="468"/>
        <v>0</v>
      </c>
      <c r="M1827" s="518">
        <f t="shared" si="468"/>
        <v>0</v>
      </c>
      <c r="N1827" s="519">
        <f t="shared" si="469"/>
        <v>0</v>
      </c>
      <c r="O1827" s="519">
        <f t="shared" si="470"/>
        <v>0</v>
      </c>
      <c r="P1827" s="506"/>
      <c r="Q1827" s="520"/>
      <c r="R1827" s="412" t="str">
        <f t="shared" si="457"/>
        <v/>
      </c>
      <c r="S1827" s="412" t="str">
        <f t="shared" si="464"/>
        <v/>
      </c>
      <c r="T1827" s="427"/>
      <c r="U1827" s="429"/>
      <c r="W1827" s="6" t="str">
        <f>VLOOKUP(A1827,'[3]Cartilha Global'!$A:$A,1,FALSE)</f>
        <v>0030706</v>
      </c>
    </row>
    <row r="1828" spans="1:23" ht="23.25" hidden="1" thickBot="1" x14ac:dyDescent="0.25">
      <c r="A1828" s="507">
        <v>97626</v>
      </c>
      <c r="B1828" s="512" t="s">
        <v>3144</v>
      </c>
      <c r="C1828" s="513" t="s">
        <v>2308</v>
      </c>
      <c r="D1828" s="498" t="s">
        <v>171</v>
      </c>
      <c r="E1828" s="499">
        <v>615.72</v>
      </c>
      <c r="F1828" s="500">
        <f t="shared" si="465"/>
        <v>762.51</v>
      </c>
      <c r="G1828" s="527"/>
      <c r="H1828" s="518"/>
      <c r="I1828" s="517">
        <f t="shared" si="466"/>
        <v>0</v>
      </c>
      <c r="J1828" s="517">
        <f t="shared" si="467"/>
        <v>0</v>
      </c>
      <c r="K1828" s="504"/>
      <c r="L1828" s="518">
        <f t="shared" si="468"/>
        <v>0</v>
      </c>
      <c r="M1828" s="518">
        <f t="shared" si="468"/>
        <v>0</v>
      </c>
      <c r="N1828" s="519">
        <f t="shared" si="469"/>
        <v>0</v>
      </c>
      <c r="O1828" s="519">
        <f t="shared" si="470"/>
        <v>0</v>
      </c>
      <c r="P1828" s="506"/>
      <c r="Q1828" s="520"/>
      <c r="R1828" s="412" t="str">
        <f t="shared" si="457"/>
        <v/>
      </c>
      <c r="S1828" s="412" t="str">
        <f t="shared" si="464"/>
        <v/>
      </c>
      <c r="T1828" s="427"/>
      <c r="U1828" s="429"/>
      <c r="W1828" s="6">
        <f>VLOOKUP(A1828,'[3]Cartilha Global'!$A:$A,1,FALSE)</f>
        <v>97626</v>
      </c>
    </row>
    <row r="1829" spans="1:23" ht="23.25" hidden="1" thickBot="1" x14ac:dyDescent="0.25">
      <c r="A1829" s="507">
        <v>97627</v>
      </c>
      <c r="B1829" s="512" t="s">
        <v>3144</v>
      </c>
      <c r="C1829" s="513" t="s">
        <v>2309</v>
      </c>
      <c r="D1829" s="498" t="s">
        <v>171</v>
      </c>
      <c r="E1829" s="499">
        <v>297.39999999999998</v>
      </c>
      <c r="F1829" s="500">
        <f t="shared" si="465"/>
        <v>368.3</v>
      </c>
      <c r="G1829" s="527"/>
      <c r="H1829" s="518"/>
      <c r="I1829" s="517">
        <f t="shared" si="466"/>
        <v>0</v>
      </c>
      <c r="J1829" s="517">
        <f t="shared" si="467"/>
        <v>0</v>
      </c>
      <c r="K1829" s="504"/>
      <c r="L1829" s="518">
        <f t="shared" si="468"/>
        <v>0</v>
      </c>
      <c r="M1829" s="518">
        <f t="shared" si="468"/>
        <v>0</v>
      </c>
      <c r="N1829" s="519">
        <f t="shared" si="469"/>
        <v>0</v>
      </c>
      <c r="O1829" s="519">
        <f t="shared" si="470"/>
        <v>0</v>
      </c>
      <c r="P1829" s="506"/>
      <c r="Q1829" s="520"/>
      <c r="R1829" s="412" t="str">
        <f t="shared" si="457"/>
        <v/>
      </c>
      <c r="S1829" s="412" t="str">
        <f t="shared" si="464"/>
        <v/>
      </c>
      <c r="T1829" s="427"/>
      <c r="U1829" s="429"/>
      <c r="W1829" s="6">
        <f>VLOOKUP(A1829,'[3]Cartilha Global'!$A:$A,1,FALSE)</f>
        <v>97627</v>
      </c>
    </row>
    <row r="1830" spans="1:23" ht="12" hidden="1" thickBot="1" x14ac:dyDescent="0.25">
      <c r="A1830" s="522">
        <v>97628</v>
      </c>
      <c r="B1830" s="512" t="s">
        <v>3144</v>
      </c>
      <c r="C1830" s="513" t="s">
        <v>2290</v>
      </c>
      <c r="D1830" s="498" t="s">
        <v>171</v>
      </c>
      <c r="E1830" s="499">
        <v>282.79000000000002</v>
      </c>
      <c r="F1830" s="500">
        <f t="shared" si="465"/>
        <v>350.21</v>
      </c>
      <c r="G1830" s="527"/>
      <c r="H1830" s="518"/>
      <c r="I1830" s="517">
        <f t="shared" si="466"/>
        <v>0</v>
      </c>
      <c r="J1830" s="517">
        <f t="shared" si="467"/>
        <v>0</v>
      </c>
      <c r="K1830" s="504"/>
      <c r="L1830" s="518">
        <f t="shared" si="468"/>
        <v>0</v>
      </c>
      <c r="M1830" s="518">
        <f t="shared" si="468"/>
        <v>0</v>
      </c>
      <c r="N1830" s="519">
        <f t="shared" si="469"/>
        <v>0</v>
      </c>
      <c r="O1830" s="519">
        <f t="shared" si="470"/>
        <v>0</v>
      </c>
      <c r="P1830" s="506"/>
      <c r="Q1830" s="520"/>
      <c r="R1830" s="412" t="str">
        <f t="shared" si="457"/>
        <v/>
      </c>
      <c r="S1830" s="412" t="str">
        <f t="shared" si="464"/>
        <v/>
      </c>
      <c r="T1830" s="427"/>
      <c r="U1830" s="429"/>
      <c r="W1830" s="6">
        <f>VLOOKUP(A1830,'[3]Cartilha Global'!$A:$A,1,FALSE)</f>
        <v>97628</v>
      </c>
    </row>
    <row r="1831" spans="1:23" ht="23.25" hidden="1" thickBot="1" x14ac:dyDescent="0.25">
      <c r="A1831" s="522">
        <v>97629</v>
      </c>
      <c r="B1831" s="512" t="s">
        <v>3144</v>
      </c>
      <c r="C1831" s="513" t="s">
        <v>2291</v>
      </c>
      <c r="D1831" s="498" t="s">
        <v>171</v>
      </c>
      <c r="E1831" s="499">
        <v>130.22</v>
      </c>
      <c r="F1831" s="500">
        <f t="shared" si="465"/>
        <v>161.26</v>
      </c>
      <c r="G1831" s="527"/>
      <c r="H1831" s="518"/>
      <c r="I1831" s="517">
        <f t="shared" si="466"/>
        <v>0</v>
      </c>
      <c r="J1831" s="517">
        <f t="shared" si="467"/>
        <v>0</v>
      </c>
      <c r="K1831" s="504"/>
      <c r="L1831" s="518">
        <f t="shared" si="468"/>
        <v>0</v>
      </c>
      <c r="M1831" s="518">
        <f t="shared" si="468"/>
        <v>0</v>
      </c>
      <c r="N1831" s="519">
        <f t="shared" si="469"/>
        <v>0</v>
      </c>
      <c r="O1831" s="519">
        <f t="shared" si="470"/>
        <v>0</v>
      </c>
      <c r="P1831" s="506"/>
      <c r="Q1831" s="520"/>
      <c r="R1831" s="412" t="str">
        <f t="shared" si="457"/>
        <v/>
      </c>
      <c r="S1831" s="412" t="str">
        <f t="shared" si="464"/>
        <v/>
      </c>
      <c r="T1831" s="427"/>
      <c r="U1831" s="429"/>
      <c r="W1831" s="6">
        <f>VLOOKUP(A1831,'[3]Cartilha Global'!$A:$A,1,FALSE)</f>
        <v>97629</v>
      </c>
    </row>
    <row r="1832" spans="1:23" ht="12" hidden="1" thickBot="1" x14ac:dyDescent="0.25">
      <c r="A1832" s="522" t="s">
        <v>1857</v>
      </c>
      <c r="B1832" s="512"/>
      <c r="C1832" s="548" t="s">
        <v>228</v>
      </c>
      <c r="D1832" s="498">
        <v>0</v>
      </c>
      <c r="E1832" s="499">
        <v>0</v>
      </c>
      <c r="F1832" s="500">
        <f t="shared" si="465"/>
        <v>0</v>
      </c>
      <c r="G1832" s="549"/>
      <c r="H1832" s="550"/>
      <c r="I1832" s="551"/>
      <c r="J1832" s="552"/>
      <c r="K1832" s="504"/>
      <c r="L1832" s="553"/>
      <c r="M1832" s="554"/>
      <c r="N1832" s="551"/>
      <c r="O1832" s="552"/>
      <c r="P1832" s="506"/>
      <c r="Q1832" s="494" t="str">
        <f>IF(OR(SUM(J1832)&gt;0,SUM(O1832)&gt;0),"xx","")</f>
        <v/>
      </c>
      <c r="R1832" s="412" t="str">
        <f t="shared" si="457"/>
        <v/>
      </c>
      <c r="S1832" s="412" t="str">
        <f t="shared" si="464"/>
        <v/>
      </c>
      <c r="T1832" s="427"/>
      <c r="U1832" s="429"/>
      <c r="W1832" s="6" t="str">
        <f>VLOOKUP(A1832,'[3]Cartilha Global'!$A:$A,1,FALSE)</f>
        <v>4.3.2</v>
      </c>
    </row>
    <row r="1833" spans="1:23" ht="12" hidden="1" thickBot="1" x14ac:dyDescent="0.25">
      <c r="A1833" s="522" t="s">
        <v>1858</v>
      </c>
      <c r="B1833" s="512"/>
      <c r="C1833" s="548" t="s">
        <v>232</v>
      </c>
      <c r="D1833" s="498">
        <v>0</v>
      </c>
      <c r="E1833" s="499">
        <v>0</v>
      </c>
      <c r="F1833" s="500">
        <f t="shared" si="465"/>
        <v>0</v>
      </c>
      <c r="G1833" s="549"/>
      <c r="H1833" s="550"/>
      <c r="I1833" s="551"/>
      <c r="J1833" s="552"/>
      <c r="K1833" s="504"/>
      <c r="L1833" s="553"/>
      <c r="M1833" s="554"/>
      <c r="N1833" s="551"/>
      <c r="O1833" s="552"/>
      <c r="P1833" s="506"/>
      <c r="Q1833" s="494" t="str">
        <f>IF(OR(SUM(J1834:J1859)&gt;0,SUM(O1834:O1859)&gt;0),"xx","")</f>
        <v/>
      </c>
      <c r="R1833" s="412" t="str">
        <f t="shared" si="457"/>
        <v/>
      </c>
      <c r="S1833" s="412" t="str">
        <f t="shared" si="464"/>
        <v/>
      </c>
      <c r="T1833" s="427"/>
      <c r="U1833" s="429"/>
      <c r="W1833" s="6" t="str">
        <f>VLOOKUP(A1833,'[3]Cartilha Global'!$A:$A,1,FALSE)</f>
        <v>4.3.3</v>
      </c>
    </row>
    <row r="1834" spans="1:23" ht="23.25" hidden="1" thickBot="1" x14ac:dyDescent="0.25">
      <c r="A1834" s="522">
        <v>102473</v>
      </c>
      <c r="B1834" s="512" t="s">
        <v>3144</v>
      </c>
      <c r="C1834" s="513" t="s">
        <v>6037</v>
      </c>
      <c r="D1834" s="498" t="s">
        <v>171</v>
      </c>
      <c r="E1834" s="499">
        <v>412.55</v>
      </c>
      <c r="F1834" s="500">
        <f t="shared" si="465"/>
        <v>510.9</v>
      </c>
      <c r="G1834" s="527"/>
      <c r="H1834" s="518"/>
      <c r="I1834" s="517">
        <f>IF(ISBLANK(E1834),0,ROUND(F1834*G1834,2))</f>
        <v>0</v>
      </c>
      <c r="J1834" s="517">
        <f>IF(ISBLANK(G1834),0,ROUND(G1834*H1834,2))</f>
        <v>0</v>
      </c>
      <c r="K1834" s="504"/>
      <c r="L1834" s="518">
        <f>G1834</f>
        <v>0</v>
      </c>
      <c r="M1834" s="518">
        <f>H1834</f>
        <v>0</v>
      </c>
      <c r="N1834" s="519">
        <f>IF(ISBLANK(E1834),0,ROUND(F1834*L1834,2))</f>
        <v>0</v>
      </c>
      <c r="O1834" s="519">
        <f>IF(ISBLANK(L1834),0,ROUND(L1834*M1834,2))</f>
        <v>0</v>
      </c>
      <c r="P1834" s="506"/>
      <c r="Q1834" s="520"/>
      <c r="R1834" s="412" t="str">
        <f t="shared" si="457"/>
        <v/>
      </c>
      <c r="S1834" s="412" t="str">
        <f t="shared" si="464"/>
        <v/>
      </c>
      <c r="T1834" s="427"/>
      <c r="U1834" s="429"/>
      <c r="W1834" s="6" t="e">
        <f>VLOOKUP(A1834,'[3]Cartilha Global'!$A:$A,1,FALSE)</f>
        <v>#N/A</v>
      </c>
    </row>
    <row r="1835" spans="1:23" ht="23.25" hidden="1" thickBot="1" x14ac:dyDescent="0.25">
      <c r="A1835" s="522">
        <v>102474</v>
      </c>
      <c r="B1835" s="512" t="s">
        <v>3144</v>
      </c>
      <c r="C1835" s="513" t="s">
        <v>6038</v>
      </c>
      <c r="D1835" s="498" t="s">
        <v>171</v>
      </c>
      <c r="E1835" s="499">
        <v>450.48</v>
      </c>
      <c r="F1835" s="500">
        <f t="shared" si="465"/>
        <v>557.87</v>
      </c>
      <c r="G1835" s="527"/>
      <c r="H1835" s="518"/>
      <c r="I1835" s="517">
        <f t="shared" ref="I1835:I1859" si="471">IF(ISBLANK(E1835),0,ROUND(F1835*G1835,2))</f>
        <v>0</v>
      </c>
      <c r="J1835" s="517">
        <f t="shared" ref="J1835:J1859" si="472">IF(ISBLANK(G1835),0,ROUND(G1835*H1835,2))</f>
        <v>0</v>
      </c>
      <c r="K1835" s="504"/>
      <c r="L1835" s="518">
        <f t="shared" ref="L1835:M1850" si="473">G1835</f>
        <v>0</v>
      </c>
      <c r="M1835" s="518">
        <f t="shared" si="473"/>
        <v>0</v>
      </c>
      <c r="N1835" s="519">
        <f t="shared" ref="N1835:N1859" si="474">IF(ISBLANK(E1835),0,ROUND(F1835*L1835,2))</f>
        <v>0</v>
      </c>
      <c r="O1835" s="519">
        <f t="shared" ref="O1835:O1859" si="475">IF(ISBLANK(L1835),0,ROUND(L1835*M1835,2))</f>
        <v>0</v>
      </c>
      <c r="P1835" s="506"/>
      <c r="Q1835" s="520"/>
      <c r="R1835" s="412" t="str">
        <f t="shared" si="457"/>
        <v/>
      </c>
      <c r="S1835" s="412" t="str">
        <f t="shared" si="464"/>
        <v/>
      </c>
      <c r="T1835" s="427"/>
      <c r="U1835" s="429"/>
      <c r="W1835" s="6" t="e">
        <f>VLOOKUP(A1835,'[3]Cartilha Global'!$A:$A,1,FALSE)</f>
        <v>#N/A</v>
      </c>
    </row>
    <row r="1836" spans="1:23" ht="23.25" hidden="1" thickBot="1" x14ac:dyDescent="0.25">
      <c r="A1836" s="522">
        <v>102475</v>
      </c>
      <c r="B1836" s="512" t="s">
        <v>3144</v>
      </c>
      <c r="C1836" s="513" t="s">
        <v>6039</v>
      </c>
      <c r="D1836" s="498" t="s">
        <v>171</v>
      </c>
      <c r="E1836" s="499">
        <v>492.46</v>
      </c>
      <c r="F1836" s="500">
        <f t="shared" si="465"/>
        <v>609.86</v>
      </c>
      <c r="G1836" s="527"/>
      <c r="H1836" s="518"/>
      <c r="I1836" s="517">
        <f t="shared" si="471"/>
        <v>0</v>
      </c>
      <c r="J1836" s="517">
        <f t="shared" si="472"/>
        <v>0</v>
      </c>
      <c r="K1836" s="504"/>
      <c r="L1836" s="518">
        <f t="shared" si="473"/>
        <v>0</v>
      </c>
      <c r="M1836" s="518">
        <f t="shared" si="473"/>
        <v>0</v>
      </c>
      <c r="N1836" s="519">
        <f t="shared" si="474"/>
        <v>0</v>
      </c>
      <c r="O1836" s="519">
        <f t="shared" si="475"/>
        <v>0</v>
      </c>
      <c r="P1836" s="506"/>
      <c r="Q1836" s="520"/>
      <c r="R1836" s="412" t="str">
        <f t="shared" si="457"/>
        <v/>
      </c>
      <c r="S1836" s="412" t="str">
        <f t="shared" si="464"/>
        <v/>
      </c>
      <c r="T1836" s="427"/>
      <c r="U1836" s="429"/>
      <c r="W1836" s="6" t="e">
        <f>VLOOKUP(A1836,'[3]Cartilha Global'!$A:$A,1,FALSE)</f>
        <v>#N/A</v>
      </c>
    </row>
    <row r="1837" spans="1:23" ht="23.25" hidden="1" thickBot="1" x14ac:dyDescent="0.25">
      <c r="A1837" s="522">
        <v>102476</v>
      </c>
      <c r="B1837" s="512" t="s">
        <v>3144</v>
      </c>
      <c r="C1837" s="513" t="s">
        <v>6040</v>
      </c>
      <c r="D1837" s="498" t="s">
        <v>171</v>
      </c>
      <c r="E1837" s="499">
        <v>509.31</v>
      </c>
      <c r="F1837" s="500">
        <f t="shared" si="465"/>
        <v>630.73</v>
      </c>
      <c r="G1837" s="527"/>
      <c r="H1837" s="518"/>
      <c r="I1837" s="517">
        <f t="shared" si="471"/>
        <v>0</v>
      </c>
      <c r="J1837" s="517">
        <f t="shared" si="472"/>
        <v>0</v>
      </c>
      <c r="K1837" s="504"/>
      <c r="L1837" s="518">
        <f t="shared" si="473"/>
        <v>0</v>
      </c>
      <c r="M1837" s="518">
        <f t="shared" si="473"/>
        <v>0</v>
      </c>
      <c r="N1837" s="519">
        <f t="shared" si="474"/>
        <v>0</v>
      </c>
      <c r="O1837" s="519">
        <f t="shared" si="475"/>
        <v>0</v>
      </c>
      <c r="P1837" s="506"/>
      <c r="Q1837" s="520"/>
      <c r="R1837" s="412" t="str">
        <f t="shared" si="457"/>
        <v/>
      </c>
      <c r="S1837" s="412" t="str">
        <f t="shared" si="464"/>
        <v/>
      </c>
      <c r="T1837" s="427"/>
      <c r="U1837" s="429"/>
      <c r="W1837" s="6" t="e">
        <f>VLOOKUP(A1837,'[3]Cartilha Global'!$A:$A,1,FALSE)</f>
        <v>#N/A</v>
      </c>
    </row>
    <row r="1838" spans="1:23" ht="23.25" hidden="1" thickBot="1" x14ac:dyDescent="0.25">
      <c r="A1838" s="522">
        <v>102477</v>
      </c>
      <c r="B1838" s="512" t="s">
        <v>3144</v>
      </c>
      <c r="C1838" s="513" t="s">
        <v>6041</v>
      </c>
      <c r="D1838" s="498" t="s">
        <v>171</v>
      </c>
      <c r="E1838" s="499">
        <v>542.27</v>
      </c>
      <c r="F1838" s="500">
        <f t="shared" si="465"/>
        <v>671.55</v>
      </c>
      <c r="G1838" s="527"/>
      <c r="H1838" s="518"/>
      <c r="I1838" s="517">
        <f t="shared" si="471"/>
        <v>0</v>
      </c>
      <c r="J1838" s="517">
        <f t="shared" si="472"/>
        <v>0</v>
      </c>
      <c r="K1838" s="504"/>
      <c r="L1838" s="518">
        <f t="shared" si="473"/>
        <v>0</v>
      </c>
      <c r="M1838" s="518">
        <f t="shared" si="473"/>
        <v>0</v>
      </c>
      <c r="N1838" s="519">
        <f t="shared" si="474"/>
        <v>0</v>
      </c>
      <c r="O1838" s="519">
        <f t="shared" si="475"/>
        <v>0</v>
      </c>
      <c r="P1838" s="506"/>
      <c r="Q1838" s="520"/>
      <c r="R1838" s="412" t="str">
        <f t="shared" si="457"/>
        <v/>
      </c>
      <c r="S1838" s="412" t="str">
        <f t="shared" si="464"/>
        <v/>
      </c>
      <c r="T1838" s="427"/>
      <c r="U1838" s="429"/>
      <c r="W1838" s="6" t="e">
        <f>VLOOKUP(A1838,'[3]Cartilha Global'!$A:$A,1,FALSE)</f>
        <v>#N/A</v>
      </c>
    </row>
    <row r="1839" spans="1:23" ht="23.25" hidden="1" thickBot="1" x14ac:dyDescent="0.25">
      <c r="A1839" s="522">
        <v>102478</v>
      </c>
      <c r="B1839" s="512" t="s">
        <v>3144</v>
      </c>
      <c r="C1839" s="513" t="s">
        <v>6042</v>
      </c>
      <c r="D1839" s="498" t="s">
        <v>171</v>
      </c>
      <c r="E1839" s="499">
        <v>592.38</v>
      </c>
      <c r="F1839" s="500">
        <f t="shared" si="465"/>
        <v>733.6</v>
      </c>
      <c r="G1839" s="527"/>
      <c r="H1839" s="518"/>
      <c r="I1839" s="517">
        <f t="shared" si="471"/>
        <v>0</v>
      </c>
      <c r="J1839" s="517">
        <f t="shared" si="472"/>
        <v>0</v>
      </c>
      <c r="K1839" s="504"/>
      <c r="L1839" s="518">
        <f t="shared" si="473"/>
        <v>0</v>
      </c>
      <c r="M1839" s="518">
        <f t="shared" si="473"/>
        <v>0</v>
      </c>
      <c r="N1839" s="519">
        <f t="shared" si="474"/>
        <v>0</v>
      </c>
      <c r="O1839" s="519">
        <f t="shared" si="475"/>
        <v>0</v>
      </c>
      <c r="P1839" s="506"/>
      <c r="Q1839" s="520"/>
      <c r="R1839" s="412" t="str">
        <f t="shared" si="457"/>
        <v/>
      </c>
      <c r="S1839" s="412" t="str">
        <f t="shared" si="464"/>
        <v/>
      </c>
      <c r="T1839" s="427"/>
      <c r="U1839" s="429"/>
      <c r="W1839" s="6" t="e">
        <f>VLOOKUP(A1839,'[3]Cartilha Global'!$A:$A,1,FALSE)</f>
        <v>#N/A</v>
      </c>
    </row>
    <row r="1840" spans="1:23" ht="23.25" hidden="1" thickBot="1" x14ac:dyDescent="0.25">
      <c r="A1840" s="522">
        <v>102479</v>
      </c>
      <c r="B1840" s="512" t="s">
        <v>3144</v>
      </c>
      <c r="C1840" s="513" t="s">
        <v>6043</v>
      </c>
      <c r="D1840" s="498" t="s">
        <v>171</v>
      </c>
      <c r="E1840" s="499">
        <v>408.61</v>
      </c>
      <c r="F1840" s="500">
        <f t="shared" si="465"/>
        <v>506.02</v>
      </c>
      <c r="G1840" s="527"/>
      <c r="H1840" s="518"/>
      <c r="I1840" s="517">
        <f t="shared" si="471"/>
        <v>0</v>
      </c>
      <c r="J1840" s="517">
        <f t="shared" si="472"/>
        <v>0</v>
      </c>
      <c r="K1840" s="504"/>
      <c r="L1840" s="518">
        <f t="shared" si="473"/>
        <v>0</v>
      </c>
      <c r="M1840" s="518">
        <f t="shared" si="473"/>
        <v>0</v>
      </c>
      <c r="N1840" s="519">
        <f t="shared" si="474"/>
        <v>0</v>
      </c>
      <c r="O1840" s="519">
        <f t="shared" si="475"/>
        <v>0</v>
      </c>
      <c r="P1840" s="506"/>
      <c r="Q1840" s="520"/>
      <c r="R1840" s="412" t="str">
        <f t="shared" si="457"/>
        <v/>
      </c>
      <c r="S1840" s="412" t="str">
        <f t="shared" si="464"/>
        <v/>
      </c>
      <c r="T1840" s="427"/>
      <c r="U1840" s="429"/>
      <c r="W1840" s="6" t="e">
        <f>VLOOKUP(A1840,'[3]Cartilha Global'!$A:$A,1,FALSE)</f>
        <v>#N/A</v>
      </c>
    </row>
    <row r="1841" spans="1:23" ht="23.25" hidden="1" thickBot="1" x14ac:dyDescent="0.25">
      <c r="A1841" s="522">
        <v>102480</v>
      </c>
      <c r="B1841" s="512" t="s">
        <v>3144</v>
      </c>
      <c r="C1841" s="513" t="s">
        <v>6044</v>
      </c>
      <c r="D1841" s="498" t="s">
        <v>171</v>
      </c>
      <c r="E1841" s="499">
        <v>443.66</v>
      </c>
      <c r="F1841" s="500">
        <f t="shared" si="465"/>
        <v>549.42999999999995</v>
      </c>
      <c r="G1841" s="527"/>
      <c r="H1841" s="518"/>
      <c r="I1841" s="517">
        <f t="shared" si="471"/>
        <v>0</v>
      </c>
      <c r="J1841" s="517">
        <f t="shared" si="472"/>
        <v>0</v>
      </c>
      <c r="K1841" s="504"/>
      <c r="L1841" s="518">
        <f t="shared" si="473"/>
        <v>0</v>
      </c>
      <c r="M1841" s="518">
        <f t="shared" si="473"/>
        <v>0</v>
      </c>
      <c r="N1841" s="519">
        <f t="shared" si="474"/>
        <v>0</v>
      </c>
      <c r="O1841" s="519">
        <f t="shared" si="475"/>
        <v>0</v>
      </c>
      <c r="P1841" s="506"/>
      <c r="Q1841" s="520"/>
      <c r="R1841" s="412" t="str">
        <f t="shared" si="457"/>
        <v/>
      </c>
      <c r="S1841" s="412" t="str">
        <f t="shared" si="464"/>
        <v/>
      </c>
      <c r="T1841" s="427"/>
      <c r="U1841" s="429"/>
      <c r="W1841" s="6" t="e">
        <f>VLOOKUP(A1841,'[3]Cartilha Global'!$A:$A,1,FALSE)</f>
        <v>#N/A</v>
      </c>
    </row>
    <row r="1842" spans="1:23" ht="23.25" hidden="1" thickBot="1" x14ac:dyDescent="0.25">
      <c r="A1842" s="522">
        <v>102481</v>
      </c>
      <c r="B1842" s="512" t="s">
        <v>3144</v>
      </c>
      <c r="C1842" s="513" t="s">
        <v>6045</v>
      </c>
      <c r="D1842" s="498" t="s">
        <v>171</v>
      </c>
      <c r="E1842" s="499">
        <v>478.88</v>
      </c>
      <c r="F1842" s="500">
        <f t="shared" si="465"/>
        <v>593.04</v>
      </c>
      <c r="G1842" s="527"/>
      <c r="H1842" s="518"/>
      <c r="I1842" s="517">
        <f t="shared" si="471"/>
        <v>0</v>
      </c>
      <c r="J1842" s="517">
        <f t="shared" si="472"/>
        <v>0</v>
      </c>
      <c r="K1842" s="504"/>
      <c r="L1842" s="518">
        <f t="shared" si="473"/>
        <v>0</v>
      </c>
      <c r="M1842" s="518">
        <f t="shared" si="473"/>
        <v>0</v>
      </c>
      <c r="N1842" s="519">
        <f t="shared" si="474"/>
        <v>0</v>
      </c>
      <c r="O1842" s="519">
        <f t="shared" si="475"/>
        <v>0</v>
      </c>
      <c r="P1842" s="506"/>
      <c r="Q1842" s="520"/>
      <c r="R1842" s="412" t="str">
        <f t="shared" si="457"/>
        <v/>
      </c>
      <c r="S1842" s="412" t="str">
        <f t="shared" si="464"/>
        <v/>
      </c>
      <c r="T1842" s="427"/>
      <c r="U1842" s="429"/>
      <c r="W1842" s="6" t="e">
        <f>VLOOKUP(A1842,'[3]Cartilha Global'!$A:$A,1,FALSE)</f>
        <v>#N/A</v>
      </c>
    </row>
    <row r="1843" spans="1:23" ht="23.25" hidden="1" thickBot="1" x14ac:dyDescent="0.25">
      <c r="A1843" s="522">
        <v>102482</v>
      </c>
      <c r="B1843" s="512" t="s">
        <v>3144</v>
      </c>
      <c r="C1843" s="513" t="s">
        <v>6046</v>
      </c>
      <c r="D1843" s="498" t="s">
        <v>171</v>
      </c>
      <c r="E1843" s="499">
        <v>505.56</v>
      </c>
      <c r="F1843" s="500">
        <f t="shared" si="465"/>
        <v>626.09</v>
      </c>
      <c r="G1843" s="527"/>
      <c r="H1843" s="518"/>
      <c r="I1843" s="517">
        <f t="shared" si="471"/>
        <v>0</v>
      </c>
      <c r="J1843" s="517">
        <f t="shared" si="472"/>
        <v>0</v>
      </c>
      <c r="K1843" s="504"/>
      <c r="L1843" s="518">
        <f t="shared" si="473"/>
        <v>0</v>
      </c>
      <c r="M1843" s="518">
        <f t="shared" si="473"/>
        <v>0</v>
      </c>
      <c r="N1843" s="519">
        <f t="shared" si="474"/>
        <v>0</v>
      </c>
      <c r="O1843" s="519">
        <f t="shared" si="475"/>
        <v>0</v>
      </c>
      <c r="P1843" s="506"/>
      <c r="Q1843" s="520"/>
      <c r="R1843" s="412" t="str">
        <f t="shared" si="457"/>
        <v/>
      </c>
      <c r="S1843" s="412" t="str">
        <f t="shared" si="464"/>
        <v/>
      </c>
      <c r="T1843" s="427"/>
      <c r="U1843" s="429"/>
      <c r="W1843" s="6" t="e">
        <f>VLOOKUP(A1843,'[3]Cartilha Global'!$A:$A,1,FALSE)</f>
        <v>#N/A</v>
      </c>
    </row>
    <row r="1844" spans="1:23" ht="23.25" hidden="1" thickBot="1" x14ac:dyDescent="0.25">
      <c r="A1844" s="522">
        <v>102483</v>
      </c>
      <c r="B1844" s="512" t="s">
        <v>3144</v>
      </c>
      <c r="C1844" s="513" t="s">
        <v>6047</v>
      </c>
      <c r="D1844" s="498" t="s">
        <v>171</v>
      </c>
      <c r="E1844" s="499">
        <v>533.91</v>
      </c>
      <c r="F1844" s="500">
        <f t="shared" si="465"/>
        <v>661.19</v>
      </c>
      <c r="G1844" s="527"/>
      <c r="H1844" s="518"/>
      <c r="I1844" s="517">
        <f t="shared" si="471"/>
        <v>0</v>
      </c>
      <c r="J1844" s="517">
        <f t="shared" si="472"/>
        <v>0</v>
      </c>
      <c r="K1844" s="504"/>
      <c r="L1844" s="518">
        <f t="shared" si="473"/>
        <v>0</v>
      </c>
      <c r="M1844" s="518">
        <f t="shared" si="473"/>
        <v>0</v>
      </c>
      <c r="N1844" s="519">
        <f t="shared" si="474"/>
        <v>0</v>
      </c>
      <c r="O1844" s="519">
        <f t="shared" si="475"/>
        <v>0</v>
      </c>
      <c r="P1844" s="506"/>
      <c r="Q1844" s="520"/>
      <c r="R1844" s="412" t="str">
        <f t="shared" si="457"/>
        <v/>
      </c>
      <c r="S1844" s="412" t="str">
        <f t="shared" si="464"/>
        <v/>
      </c>
      <c r="T1844" s="427"/>
      <c r="U1844" s="429"/>
      <c r="W1844" s="6" t="e">
        <f>VLOOKUP(A1844,'[3]Cartilha Global'!$A:$A,1,FALSE)</f>
        <v>#N/A</v>
      </c>
    </row>
    <row r="1845" spans="1:23" ht="23.25" hidden="1" thickBot="1" x14ac:dyDescent="0.25">
      <c r="A1845" s="522">
        <v>102484</v>
      </c>
      <c r="B1845" s="512" t="s">
        <v>3144</v>
      </c>
      <c r="C1845" s="513" t="s">
        <v>6048</v>
      </c>
      <c r="D1845" s="498" t="s">
        <v>171</v>
      </c>
      <c r="E1845" s="499">
        <v>590.66</v>
      </c>
      <c r="F1845" s="500">
        <f t="shared" si="465"/>
        <v>731.47</v>
      </c>
      <c r="G1845" s="527"/>
      <c r="H1845" s="518"/>
      <c r="I1845" s="517">
        <f t="shared" si="471"/>
        <v>0</v>
      </c>
      <c r="J1845" s="517">
        <f t="shared" si="472"/>
        <v>0</v>
      </c>
      <c r="K1845" s="504"/>
      <c r="L1845" s="518">
        <f t="shared" si="473"/>
        <v>0</v>
      </c>
      <c r="M1845" s="518">
        <f t="shared" si="473"/>
        <v>0</v>
      </c>
      <c r="N1845" s="519">
        <f t="shared" si="474"/>
        <v>0</v>
      </c>
      <c r="O1845" s="519">
        <f t="shared" si="475"/>
        <v>0</v>
      </c>
      <c r="P1845" s="506"/>
      <c r="Q1845" s="520"/>
      <c r="R1845" s="412" t="str">
        <f t="shared" si="457"/>
        <v/>
      </c>
      <c r="S1845" s="412" t="str">
        <f t="shared" si="464"/>
        <v/>
      </c>
      <c r="T1845" s="427"/>
      <c r="U1845" s="429"/>
      <c r="W1845" s="6" t="e">
        <f>VLOOKUP(A1845,'[3]Cartilha Global'!$A:$A,1,FALSE)</f>
        <v>#N/A</v>
      </c>
    </row>
    <row r="1846" spans="1:23" ht="23.25" hidden="1" thickBot="1" x14ac:dyDescent="0.25">
      <c r="A1846" s="522">
        <v>102485</v>
      </c>
      <c r="B1846" s="512" t="s">
        <v>3144</v>
      </c>
      <c r="C1846" s="513" t="s">
        <v>6049</v>
      </c>
      <c r="D1846" s="498" t="s">
        <v>171</v>
      </c>
      <c r="E1846" s="499">
        <v>474.72</v>
      </c>
      <c r="F1846" s="500">
        <f t="shared" si="465"/>
        <v>587.89</v>
      </c>
      <c r="G1846" s="527"/>
      <c r="H1846" s="518"/>
      <c r="I1846" s="517">
        <f t="shared" si="471"/>
        <v>0</v>
      </c>
      <c r="J1846" s="517">
        <f t="shared" si="472"/>
        <v>0</v>
      </c>
      <c r="K1846" s="504"/>
      <c r="L1846" s="518">
        <f t="shared" si="473"/>
        <v>0</v>
      </c>
      <c r="M1846" s="518">
        <f t="shared" si="473"/>
        <v>0</v>
      </c>
      <c r="N1846" s="519">
        <f t="shared" si="474"/>
        <v>0</v>
      </c>
      <c r="O1846" s="519">
        <f t="shared" si="475"/>
        <v>0</v>
      </c>
      <c r="P1846" s="506"/>
      <c r="Q1846" s="520"/>
      <c r="R1846" s="412" t="str">
        <f t="shared" si="457"/>
        <v/>
      </c>
      <c r="S1846" s="412" t="str">
        <f t="shared" si="464"/>
        <v/>
      </c>
      <c r="T1846" s="427"/>
      <c r="U1846" s="429"/>
      <c r="W1846" s="6" t="e">
        <f>VLOOKUP(A1846,'[3]Cartilha Global'!$A:$A,1,FALSE)</f>
        <v>#N/A</v>
      </c>
    </row>
    <row r="1847" spans="1:23" ht="23.25" hidden="1" thickBot="1" x14ac:dyDescent="0.25">
      <c r="A1847" s="522">
        <v>102486</v>
      </c>
      <c r="B1847" s="512" t="s">
        <v>3144</v>
      </c>
      <c r="C1847" s="513" t="s">
        <v>6050</v>
      </c>
      <c r="D1847" s="498" t="s">
        <v>171</v>
      </c>
      <c r="E1847" s="499">
        <v>507.51</v>
      </c>
      <c r="F1847" s="500">
        <f t="shared" si="465"/>
        <v>628.5</v>
      </c>
      <c r="G1847" s="527"/>
      <c r="H1847" s="518"/>
      <c r="I1847" s="517">
        <f t="shared" si="471"/>
        <v>0</v>
      </c>
      <c r="J1847" s="517">
        <f t="shared" si="472"/>
        <v>0</v>
      </c>
      <c r="K1847" s="504"/>
      <c r="L1847" s="518">
        <f t="shared" si="473"/>
        <v>0</v>
      </c>
      <c r="M1847" s="518">
        <f t="shared" si="473"/>
        <v>0</v>
      </c>
      <c r="N1847" s="519">
        <f t="shared" si="474"/>
        <v>0</v>
      </c>
      <c r="O1847" s="519">
        <f t="shared" si="475"/>
        <v>0</v>
      </c>
      <c r="P1847" s="506"/>
      <c r="Q1847" s="520"/>
      <c r="R1847" s="412" t="str">
        <f t="shared" si="457"/>
        <v/>
      </c>
      <c r="S1847" s="412" t="str">
        <f t="shared" si="464"/>
        <v/>
      </c>
      <c r="T1847" s="427"/>
      <c r="U1847" s="429"/>
      <c r="W1847" s="6" t="e">
        <f>VLOOKUP(A1847,'[3]Cartilha Global'!$A:$A,1,FALSE)</f>
        <v>#N/A</v>
      </c>
    </row>
    <row r="1848" spans="1:23" ht="23.25" hidden="1" thickBot="1" x14ac:dyDescent="0.25">
      <c r="A1848" s="522">
        <v>102487</v>
      </c>
      <c r="B1848" s="512" t="s">
        <v>3144</v>
      </c>
      <c r="C1848" s="513" t="s">
        <v>6051</v>
      </c>
      <c r="D1848" s="498" t="s">
        <v>171</v>
      </c>
      <c r="E1848" s="499">
        <v>509.56</v>
      </c>
      <c r="F1848" s="500">
        <f t="shared" si="465"/>
        <v>631.04</v>
      </c>
      <c r="G1848" s="527"/>
      <c r="H1848" s="518"/>
      <c r="I1848" s="517">
        <f t="shared" si="471"/>
        <v>0</v>
      </c>
      <c r="J1848" s="517">
        <f t="shared" si="472"/>
        <v>0</v>
      </c>
      <c r="K1848" s="504"/>
      <c r="L1848" s="518">
        <f t="shared" si="473"/>
        <v>0</v>
      </c>
      <c r="M1848" s="518">
        <f t="shared" si="473"/>
        <v>0</v>
      </c>
      <c r="N1848" s="519">
        <f t="shared" si="474"/>
        <v>0</v>
      </c>
      <c r="O1848" s="519">
        <f t="shared" si="475"/>
        <v>0</v>
      </c>
      <c r="P1848" s="506"/>
      <c r="Q1848" s="520"/>
      <c r="R1848" s="412" t="str">
        <f t="shared" ref="R1848:R1911" si="476">IF(Q1848="X","x",IF(Q1848="xx","x",IF(O1848&gt;0,"x","")))</f>
        <v/>
      </c>
      <c r="S1848" s="412" t="str">
        <f t="shared" si="464"/>
        <v/>
      </c>
      <c r="T1848" s="427"/>
      <c r="U1848" s="429"/>
      <c r="W1848" s="6">
        <f>VLOOKUP(A1848,'[3]Cartilha Global'!$A:$A,1,FALSE)</f>
        <v>102487</v>
      </c>
    </row>
    <row r="1849" spans="1:23" ht="23.25" hidden="1" thickBot="1" x14ac:dyDescent="0.25">
      <c r="A1849" s="522">
        <v>94963</v>
      </c>
      <c r="B1849" s="512" t="s">
        <v>3144</v>
      </c>
      <c r="C1849" s="513" t="s">
        <v>6052</v>
      </c>
      <c r="D1849" s="498" t="s">
        <v>171</v>
      </c>
      <c r="E1849" s="499">
        <v>367.52</v>
      </c>
      <c r="F1849" s="500">
        <f t="shared" si="465"/>
        <v>455.14</v>
      </c>
      <c r="G1849" s="527"/>
      <c r="H1849" s="518"/>
      <c r="I1849" s="517">
        <f t="shared" si="471"/>
        <v>0</v>
      </c>
      <c r="J1849" s="517">
        <f t="shared" si="472"/>
        <v>0</v>
      </c>
      <c r="K1849" s="504"/>
      <c r="L1849" s="518">
        <f t="shared" si="473"/>
        <v>0</v>
      </c>
      <c r="M1849" s="518">
        <f t="shared" si="473"/>
        <v>0</v>
      </c>
      <c r="N1849" s="519">
        <f t="shared" si="474"/>
        <v>0</v>
      </c>
      <c r="O1849" s="519">
        <f t="shared" si="475"/>
        <v>0</v>
      </c>
      <c r="P1849" s="506"/>
      <c r="Q1849" s="520"/>
      <c r="R1849" s="412" t="str">
        <f t="shared" si="476"/>
        <v/>
      </c>
      <c r="S1849" s="412" t="str">
        <f t="shared" si="464"/>
        <v/>
      </c>
      <c r="T1849" s="427"/>
      <c r="U1849" s="429"/>
      <c r="W1849" s="6">
        <f>VLOOKUP(A1849,'[3]Cartilha Global'!$A:$A,1,FALSE)</f>
        <v>94963</v>
      </c>
    </row>
    <row r="1850" spans="1:23" ht="23.25" hidden="1" thickBot="1" x14ac:dyDescent="0.25">
      <c r="A1850" s="522">
        <v>94964</v>
      </c>
      <c r="B1850" s="512" t="s">
        <v>3144</v>
      </c>
      <c r="C1850" s="513" t="s">
        <v>6053</v>
      </c>
      <c r="D1850" s="498" t="s">
        <v>171</v>
      </c>
      <c r="E1850" s="499">
        <v>405.48</v>
      </c>
      <c r="F1850" s="500">
        <f t="shared" si="465"/>
        <v>502.15</v>
      </c>
      <c r="G1850" s="527"/>
      <c r="H1850" s="518"/>
      <c r="I1850" s="517">
        <f t="shared" si="471"/>
        <v>0</v>
      </c>
      <c r="J1850" s="517">
        <f t="shared" si="472"/>
        <v>0</v>
      </c>
      <c r="K1850" s="504"/>
      <c r="L1850" s="518">
        <f t="shared" si="473"/>
        <v>0</v>
      </c>
      <c r="M1850" s="518">
        <f t="shared" si="473"/>
        <v>0</v>
      </c>
      <c r="N1850" s="519">
        <f t="shared" si="474"/>
        <v>0</v>
      </c>
      <c r="O1850" s="519">
        <f t="shared" si="475"/>
        <v>0</v>
      </c>
      <c r="P1850" s="506"/>
      <c r="Q1850" s="520"/>
      <c r="R1850" s="412" t="str">
        <f t="shared" si="476"/>
        <v/>
      </c>
      <c r="S1850" s="412" t="str">
        <f t="shared" si="464"/>
        <v/>
      </c>
      <c r="T1850" s="427"/>
      <c r="U1850" s="429"/>
      <c r="W1850" s="6">
        <f>VLOOKUP(A1850,'[3]Cartilha Global'!$A:$A,1,FALSE)</f>
        <v>94964</v>
      </c>
    </row>
    <row r="1851" spans="1:23" ht="23.25" hidden="1" thickBot="1" x14ac:dyDescent="0.25">
      <c r="A1851" s="522">
        <v>94965</v>
      </c>
      <c r="B1851" s="512" t="s">
        <v>3144</v>
      </c>
      <c r="C1851" s="513" t="s">
        <v>6054</v>
      </c>
      <c r="D1851" s="498" t="s">
        <v>171</v>
      </c>
      <c r="E1851" s="499">
        <v>422.15</v>
      </c>
      <c r="F1851" s="500">
        <f t="shared" si="465"/>
        <v>522.79</v>
      </c>
      <c r="G1851" s="527"/>
      <c r="H1851" s="518"/>
      <c r="I1851" s="517">
        <f t="shared" si="471"/>
        <v>0</v>
      </c>
      <c r="J1851" s="517">
        <f t="shared" si="472"/>
        <v>0</v>
      </c>
      <c r="K1851" s="504"/>
      <c r="L1851" s="518">
        <f t="shared" ref="L1851:M1859" si="477">G1851</f>
        <v>0</v>
      </c>
      <c r="M1851" s="518">
        <f t="shared" si="477"/>
        <v>0</v>
      </c>
      <c r="N1851" s="519">
        <f t="shared" si="474"/>
        <v>0</v>
      </c>
      <c r="O1851" s="519">
        <f t="shared" si="475"/>
        <v>0</v>
      </c>
      <c r="P1851" s="506"/>
      <c r="Q1851" s="520"/>
      <c r="R1851" s="412" t="str">
        <f t="shared" si="476"/>
        <v/>
      </c>
      <c r="S1851" s="412" t="str">
        <f t="shared" si="464"/>
        <v/>
      </c>
      <c r="T1851" s="427"/>
      <c r="U1851" s="429"/>
      <c r="W1851" s="6">
        <f>VLOOKUP(A1851,'[3]Cartilha Global'!$A:$A,1,FALSE)</f>
        <v>94965</v>
      </c>
    </row>
    <row r="1852" spans="1:23" ht="23.25" hidden="1" thickBot="1" x14ac:dyDescent="0.25">
      <c r="A1852" s="522">
        <v>94966</v>
      </c>
      <c r="B1852" s="512" t="s">
        <v>3144</v>
      </c>
      <c r="C1852" s="513" t="s">
        <v>6055</v>
      </c>
      <c r="D1852" s="498" t="s">
        <v>171</v>
      </c>
      <c r="E1852" s="499">
        <v>437.85</v>
      </c>
      <c r="F1852" s="500">
        <f t="shared" si="465"/>
        <v>542.23</v>
      </c>
      <c r="G1852" s="527"/>
      <c r="H1852" s="518"/>
      <c r="I1852" s="517">
        <f t="shared" si="471"/>
        <v>0</v>
      </c>
      <c r="J1852" s="517">
        <f t="shared" si="472"/>
        <v>0</v>
      </c>
      <c r="K1852" s="504"/>
      <c r="L1852" s="518">
        <f t="shared" si="477"/>
        <v>0</v>
      </c>
      <c r="M1852" s="518">
        <f t="shared" si="477"/>
        <v>0</v>
      </c>
      <c r="N1852" s="519">
        <f t="shared" si="474"/>
        <v>0</v>
      </c>
      <c r="O1852" s="519">
        <f t="shared" si="475"/>
        <v>0</v>
      </c>
      <c r="P1852" s="506"/>
      <c r="Q1852" s="520"/>
      <c r="R1852" s="412" t="str">
        <f t="shared" si="476"/>
        <v/>
      </c>
      <c r="S1852" s="412" t="str">
        <f t="shared" si="464"/>
        <v/>
      </c>
      <c r="T1852" s="427"/>
      <c r="U1852" s="429"/>
      <c r="W1852" s="6">
        <f>VLOOKUP(A1852,'[3]Cartilha Global'!$A:$A,1,FALSE)</f>
        <v>94966</v>
      </c>
    </row>
    <row r="1853" spans="1:23" ht="23.25" hidden="1" thickBot="1" x14ac:dyDescent="0.25">
      <c r="A1853" s="522">
        <v>94967</v>
      </c>
      <c r="B1853" s="512" t="s">
        <v>3144</v>
      </c>
      <c r="C1853" s="513" t="s">
        <v>6056</v>
      </c>
      <c r="D1853" s="498" t="s">
        <v>171</v>
      </c>
      <c r="E1853" s="499">
        <v>505.39</v>
      </c>
      <c r="F1853" s="500">
        <f t="shared" si="465"/>
        <v>625.87</v>
      </c>
      <c r="G1853" s="527"/>
      <c r="H1853" s="518"/>
      <c r="I1853" s="517">
        <f t="shared" si="471"/>
        <v>0</v>
      </c>
      <c r="J1853" s="517">
        <f t="shared" si="472"/>
        <v>0</v>
      </c>
      <c r="K1853" s="504"/>
      <c r="L1853" s="518">
        <f t="shared" si="477"/>
        <v>0</v>
      </c>
      <c r="M1853" s="518">
        <f t="shared" si="477"/>
        <v>0</v>
      </c>
      <c r="N1853" s="519">
        <f t="shared" si="474"/>
        <v>0</v>
      </c>
      <c r="O1853" s="519">
        <f t="shared" si="475"/>
        <v>0</v>
      </c>
      <c r="P1853" s="506"/>
      <c r="Q1853" s="520"/>
      <c r="R1853" s="412" t="str">
        <f t="shared" si="476"/>
        <v/>
      </c>
      <c r="S1853" s="412" t="str">
        <f t="shared" si="464"/>
        <v/>
      </c>
      <c r="T1853" s="427"/>
      <c r="U1853" s="429"/>
      <c r="W1853" s="6">
        <f>VLOOKUP(A1853,'[3]Cartilha Global'!$A:$A,1,FALSE)</f>
        <v>94967</v>
      </c>
    </row>
    <row r="1854" spans="1:23" ht="23.25" hidden="1" thickBot="1" x14ac:dyDescent="0.25">
      <c r="A1854" s="522">
        <v>94969</v>
      </c>
      <c r="B1854" s="512" t="s">
        <v>3144</v>
      </c>
      <c r="C1854" s="513" t="s">
        <v>6057</v>
      </c>
      <c r="D1854" s="498" t="s">
        <v>171</v>
      </c>
      <c r="E1854" s="499">
        <v>360.43</v>
      </c>
      <c r="F1854" s="500">
        <f t="shared" si="465"/>
        <v>446.36</v>
      </c>
      <c r="G1854" s="527"/>
      <c r="H1854" s="518"/>
      <c r="I1854" s="517">
        <f t="shared" si="471"/>
        <v>0</v>
      </c>
      <c r="J1854" s="517">
        <f t="shared" si="472"/>
        <v>0</v>
      </c>
      <c r="K1854" s="504"/>
      <c r="L1854" s="518">
        <f t="shared" si="477"/>
        <v>0</v>
      </c>
      <c r="M1854" s="518">
        <f t="shared" si="477"/>
        <v>0</v>
      </c>
      <c r="N1854" s="519">
        <f t="shared" si="474"/>
        <v>0</v>
      </c>
      <c r="O1854" s="519">
        <f t="shared" si="475"/>
        <v>0</v>
      </c>
      <c r="P1854" s="506"/>
      <c r="Q1854" s="520"/>
      <c r="R1854" s="412" t="str">
        <f t="shared" si="476"/>
        <v/>
      </c>
      <c r="S1854" s="412" t="str">
        <f t="shared" si="464"/>
        <v/>
      </c>
      <c r="T1854" s="427"/>
      <c r="U1854" s="429"/>
      <c r="W1854" s="6">
        <f>VLOOKUP(A1854,'[3]Cartilha Global'!$A:$A,1,FALSE)</f>
        <v>94969</v>
      </c>
    </row>
    <row r="1855" spans="1:23" ht="23.25" hidden="1" thickBot="1" x14ac:dyDescent="0.25">
      <c r="A1855" s="522">
        <v>94970</v>
      </c>
      <c r="B1855" s="512" t="s">
        <v>3144</v>
      </c>
      <c r="C1855" s="513" t="s">
        <v>6058</v>
      </c>
      <c r="D1855" s="498" t="s">
        <v>171</v>
      </c>
      <c r="E1855" s="499">
        <v>391.84</v>
      </c>
      <c r="F1855" s="500">
        <f t="shared" si="465"/>
        <v>485.25</v>
      </c>
      <c r="G1855" s="527"/>
      <c r="H1855" s="518"/>
      <c r="I1855" s="517">
        <f t="shared" si="471"/>
        <v>0</v>
      </c>
      <c r="J1855" s="517">
        <f t="shared" si="472"/>
        <v>0</v>
      </c>
      <c r="K1855" s="504"/>
      <c r="L1855" s="518">
        <f t="shared" si="477"/>
        <v>0</v>
      </c>
      <c r="M1855" s="518">
        <f t="shared" si="477"/>
        <v>0</v>
      </c>
      <c r="N1855" s="519">
        <f t="shared" si="474"/>
        <v>0</v>
      </c>
      <c r="O1855" s="519">
        <f t="shared" si="475"/>
        <v>0</v>
      </c>
      <c r="P1855" s="506"/>
      <c r="Q1855" s="520"/>
      <c r="R1855" s="412" t="str">
        <f t="shared" si="476"/>
        <v/>
      </c>
      <c r="S1855" s="412" t="str">
        <f t="shared" si="464"/>
        <v/>
      </c>
      <c r="T1855" s="427"/>
      <c r="U1855" s="429"/>
      <c r="W1855" s="6">
        <f>VLOOKUP(A1855,'[3]Cartilha Global'!$A:$A,1,FALSE)</f>
        <v>94970</v>
      </c>
    </row>
    <row r="1856" spans="1:23" ht="23.25" hidden="1" thickBot="1" x14ac:dyDescent="0.25">
      <c r="A1856" s="522">
        <v>94971</v>
      </c>
      <c r="B1856" s="512" t="s">
        <v>3144</v>
      </c>
      <c r="C1856" s="513" t="s">
        <v>6059</v>
      </c>
      <c r="D1856" s="498" t="s">
        <v>171</v>
      </c>
      <c r="E1856" s="499">
        <v>414.83</v>
      </c>
      <c r="F1856" s="500">
        <f t="shared" si="465"/>
        <v>513.73</v>
      </c>
      <c r="G1856" s="527"/>
      <c r="H1856" s="518"/>
      <c r="I1856" s="517">
        <f t="shared" si="471"/>
        <v>0</v>
      </c>
      <c r="J1856" s="517">
        <f t="shared" si="472"/>
        <v>0</v>
      </c>
      <c r="K1856" s="504"/>
      <c r="L1856" s="518">
        <f t="shared" si="477"/>
        <v>0</v>
      </c>
      <c r="M1856" s="518">
        <f t="shared" si="477"/>
        <v>0</v>
      </c>
      <c r="N1856" s="519">
        <f t="shared" si="474"/>
        <v>0</v>
      </c>
      <c r="O1856" s="519">
        <f t="shared" si="475"/>
        <v>0</v>
      </c>
      <c r="P1856" s="506"/>
      <c r="Q1856" s="520"/>
      <c r="R1856" s="412" t="str">
        <f t="shared" si="476"/>
        <v/>
      </c>
      <c r="S1856" s="412" t="str">
        <f t="shared" si="464"/>
        <v/>
      </c>
      <c r="T1856" s="427"/>
      <c r="U1856" s="429"/>
      <c r="W1856" s="6">
        <f>VLOOKUP(A1856,'[3]Cartilha Global'!$A:$A,1,FALSE)</f>
        <v>94971</v>
      </c>
    </row>
    <row r="1857" spans="1:23" ht="23.25" hidden="1" thickBot="1" x14ac:dyDescent="0.25">
      <c r="A1857" s="522">
        <v>94972</v>
      </c>
      <c r="B1857" s="512" t="s">
        <v>3144</v>
      </c>
      <c r="C1857" s="513" t="s">
        <v>6060</v>
      </c>
      <c r="D1857" s="498" t="s">
        <v>171</v>
      </c>
      <c r="E1857" s="499">
        <v>430.54</v>
      </c>
      <c r="F1857" s="500">
        <f t="shared" si="465"/>
        <v>533.17999999999995</v>
      </c>
      <c r="G1857" s="527"/>
      <c r="H1857" s="518"/>
      <c r="I1857" s="517">
        <f t="shared" si="471"/>
        <v>0</v>
      </c>
      <c r="J1857" s="517">
        <f t="shared" si="472"/>
        <v>0</v>
      </c>
      <c r="K1857" s="504"/>
      <c r="L1857" s="518">
        <f t="shared" si="477"/>
        <v>0</v>
      </c>
      <c r="M1857" s="518">
        <f t="shared" si="477"/>
        <v>0</v>
      </c>
      <c r="N1857" s="519">
        <f t="shared" si="474"/>
        <v>0</v>
      </c>
      <c r="O1857" s="519">
        <f t="shared" si="475"/>
        <v>0</v>
      </c>
      <c r="P1857" s="506"/>
      <c r="Q1857" s="520"/>
      <c r="R1857" s="412" t="str">
        <f t="shared" si="476"/>
        <v/>
      </c>
      <c r="S1857" s="412" t="str">
        <f t="shared" si="464"/>
        <v/>
      </c>
      <c r="T1857" s="427"/>
      <c r="U1857" s="429"/>
      <c r="W1857" s="6">
        <f>VLOOKUP(A1857,'[3]Cartilha Global'!$A:$A,1,FALSE)</f>
        <v>94972</v>
      </c>
    </row>
    <row r="1858" spans="1:23" ht="23.25" hidden="1" thickBot="1" x14ac:dyDescent="0.25">
      <c r="A1858" s="522">
        <v>94973</v>
      </c>
      <c r="B1858" s="512" t="s">
        <v>3144</v>
      </c>
      <c r="C1858" s="513" t="s">
        <v>6061</v>
      </c>
      <c r="D1858" s="498" t="s">
        <v>171</v>
      </c>
      <c r="E1858" s="499">
        <v>496.13</v>
      </c>
      <c r="F1858" s="500">
        <f t="shared" si="465"/>
        <v>614.41</v>
      </c>
      <c r="G1858" s="527"/>
      <c r="H1858" s="518"/>
      <c r="I1858" s="517">
        <f t="shared" si="471"/>
        <v>0</v>
      </c>
      <c r="J1858" s="517">
        <f t="shared" si="472"/>
        <v>0</v>
      </c>
      <c r="K1858" s="504"/>
      <c r="L1858" s="518">
        <f t="shared" si="477"/>
        <v>0</v>
      </c>
      <c r="M1858" s="518">
        <f t="shared" si="477"/>
        <v>0</v>
      </c>
      <c r="N1858" s="519">
        <f t="shared" si="474"/>
        <v>0</v>
      </c>
      <c r="O1858" s="519">
        <f t="shared" si="475"/>
        <v>0</v>
      </c>
      <c r="P1858" s="506"/>
      <c r="Q1858" s="520"/>
      <c r="R1858" s="412" t="str">
        <f t="shared" si="476"/>
        <v/>
      </c>
      <c r="S1858" s="412" t="str">
        <f t="shared" si="464"/>
        <v/>
      </c>
      <c r="T1858" s="427"/>
      <c r="U1858" s="429"/>
      <c r="W1858" s="6">
        <f>VLOOKUP(A1858,'[3]Cartilha Global'!$A:$A,1,FALSE)</f>
        <v>94973</v>
      </c>
    </row>
    <row r="1859" spans="1:23" ht="23.25" hidden="1" thickBot="1" x14ac:dyDescent="0.25">
      <c r="A1859" s="522">
        <v>94975</v>
      </c>
      <c r="B1859" s="498" t="s">
        <v>3144</v>
      </c>
      <c r="C1859" s="513" t="s">
        <v>6062</v>
      </c>
      <c r="D1859" s="498" t="s">
        <v>171</v>
      </c>
      <c r="E1859" s="499">
        <v>424.39</v>
      </c>
      <c r="F1859" s="500">
        <f t="shared" si="465"/>
        <v>525.55999999999995</v>
      </c>
      <c r="G1859" s="527"/>
      <c r="H1859" s="518"/>
      <c r="I1859" s="517">
        <f t="shared" si="471"/>
        <v>0</v>
      </c>
      <c r="J1859" s="517">
        <f t="shared" si="472"/>
        <v>0</v>
      </c>
      <c r="K1859" s="504"/>
      <c r="L1859" s="518">
        <f t="shared" si="477"/>
        <v>0</v>
      </c>
      <c r="M1859" s="518">
        <f t="shared" si="477"/>
        <v>0</v>
      </c>
      <c r="N1859" s="519">
        <f t="shared" si="474"/>
        <v>0</v>
      </c>
      <c r="O1859" s="519">
        <f t="shared" si="475"/>
        <v>0</v>
      </c>
      <c r="P1859" s="506"/>
      <c r="Q1859" s="494"/>
      <c r="R1859" s="412" t="str">
        <f t="shared" si="476"/>
        <v/>
      </c>
      <c r="S1859" s="412" t="str">
        <f t="shared" si="464"/>
        <v/>
      </c>
      <c r="T1859" s="427"/>
      <c r="U1859" s="429"/>
      <c r="W1859" s="6">
        <f>VLOOKUP(A1859,'[3]Cartilha Global'!$A:$A,1,FALSE)</f>
        <v>94975</v>
      </c>
    </row>
    <row r="1860" spans="1:23" ht="12" hidden="1" thickBot="1" x14ac:dyDescent="0.25">
      <c r="A1860" s="522" t="s">
        <v>1859</v>
      </c>
      <c r="B1860" s="512"/>
      <c r="C1860" s="548" t="s">
        <v>233</v>
      </c>
      <c r="D1860" s="498">
        <v>0</v>
      </c>
      <c r="E1860" s="499">
        <v>0</v>
      </c>
      <c r="F1860" s="500">
        <f t="shared" si="465"/>
        <v>0</v>
      </c>
      <c r="G1860" s="549"/>
      <c r="H1860" s="550"/>
      <c r="I1860" s="551"/>
      <c r="J1860" s="552"/>
      <c r="K1860" s="504"/>
      <c r="L1860" s="553"/>
      <c r="M1860" s="554"/>
      <c r="N1860" s="551"/>
      <c r="O1860" s="552"/>
      <c r="P1860" s="506"/>
      <c r="Q1860" s="494" t="str">
        <f>IF(OR(SUM(J1862:J1904)&gt;0,SUM(O1862:O1904)&gt;0),"xx","")</f>
        <v/>
      </c>
      <c r="R1860" s="412" t="str">
        <f t="shared" si="476"/>
        <v/>
      </c>
      <c r="S1860" s="412" t="str">
        <f t="shared" si="464"/>
        <v/>
      </c>
      <c r="T1860" s="427"/>
      <c r="U1860" s="429"/>
      <c r="W1860" s="6" t="str">
        <f>VLOOKUP(A1860,'[3]Cartilha Global'!$A:$A,1,FALSE)</f>
        <v>4.3.4</v>
      </c>
    </row>
    <row r="1861" spans="1:23" ht="12" hidden="1" thickBot="1" x14ac:dyDescent="0.25">
      <c r="A1861" s="522" t="s">
        <v>1860</v>
      </c>
      <c r="B1861" s="512"/>
      <c r="C1861" s="523" t="s">
        <v>379</v>
      </c>
      <c r="D1861" s="498">
        <v>0</v>
      </c>
      <c r="E1861" s="499">
        <v>0</v>
      </c>
      <c r="F1861" s="500">
        <f t="shared" si="465"/>
        <v>0</v>
      </c>
      <c r="G1861" s="501"/>
      <c r="H1861" s="501"/>
      <c r="I1861" s="502"/>
      <c r="J1861" s="503"/>
      <c r="K1861" s="504"/>
      <c r="L1861" s="505"/>
      <c r="M1861" s="501"/>
      <c r="N1861" s="502"/>
      <c r="O1861" s="503"/>
      <c r="P1861" s="506"/>
      <c r="Q1861" s="494" t="str">
        <f>IF(OR(SUM(J1862:J1903)&gt;0,SUM(O1862:O1903)&gt;0),"xx","")</f>
        <v/>
      </c>
      <c r="R1861" s="412" t="str">
        <f t="shared" si="476"/>
        <v/>
      </c>
      <c r="S1861" s="412" t="str">
        <f t="shared" si="464"/>
        <v/>
      </c>
      <c r="T1861" s="427"/>
      <c r="U1861" s="429"/>
      <c r="W1861" s="6" t="str">
        <f>VLOOKUP(A1861,'[3]Cartilha Global'!$A:$A,1,FALSE)</f>
        <v>4.3.4.1</v>
      </c>
    </row>
    <row r="1862" spans="1:23" ht="23.25" hidden="1" thickBot="1" x14ac:dyDescent="0.25">
      <c r="A1862" s="522">
        <v>103669</v>
      </c>
      <c r="B1862" s="512" t="s">
        <v>3144</v>
      </c>
      <c r="C1862" s="513" t="s">
        <v>6938</v>
      </c>
      <c r="D1862" s="498" t="s">
        <v>171</v>
      </c>
      <c r="E1862" s="499">
        <v>780.84</v>
      </c>
      <c r="F1862" s="500">
        <f t="shared" si="465"/>
        <v>966.99</v>
      </c>
      <c r="G1862" s="527"/>
      <c r="H1862" s="518"/>
      <c r="I1862" s="517">
        <f t="shared" ref="I1862:I1903" si="478">IF(ISBLANK(E1862),0,ROUND(F1862*G1862,2))</f>
        <v>0</v>
      </c>
      <c r="J1862" s="517">
        <f t="shared" ref="J1862:J1903" si="479">IF(ISBLANK(G1862),0,ROUND(G1862*H1862,2))</f>
        <v>0</v>
      </c>
      <c r="K1862" s="504"/>
      <c r="L1862" s="518">
        <f t="shared" ref="L1862:M1903" si="480">G1862</f>
        <v>0</v>
      </c>
      <c r="M1862" s="518">
        <f t="shared" si="480"/>
        <v>0</v>
      </c>
      <c r="N1862" s="519">
        <f t="shared" ref="N1862:N1903" si="481">IF(ISBLANK(E1862),0,ROUND(F1862*L1862,2))</f>
        <v>0</v>
      </c>
      <c r="O1862" s="519">
        <f t="shared" ref="O1862:O1903" si="482">IF(ISBLANK(L1862),0,ROUND(L1862*M1862,2))</f>
        <v>0</v>
      </c>
      <c r="P1862" s="506"/>
      <c r="Q1862" s="520"/>
      <c r="R1862" s="412" t="str">
        <f t="shared" si="476"/>
        <v/>
      </c>
      <c r="S1862" s="412" t="str">
        <f t="shared" si="464"/>
        <v/>
      </c>
      <c r="T1862" s="427"/>
      <c r="U1862" s="429"/>
      <c r="W1862" s="6" t="e">
        <f>VLOOKUP(A1862,'[3]Cartilha Global'!$A:$A,1,FALSE)</f>
        <v>#N/A</v>
      </c>
    </row>
    <row r="1863" spans="1:23" ht="23.25" hidden="1" thickBot="1" x14ac:dyDescent="0.25">
      <c r="A1863" s="522">
        <v>103670</v>
      </c>
      <c r="B1863" s="512" t="s">
        <v>3144</v>
      </c>
      <c r="C1863" s="513" t="s">
        <v>6939</v>
      </c>
      <c r="D1863" s="498" t="s">
        <v>171</v>
      </c>
      <c r="E1863" s="499">
        <v>302.42</v>
      </c>
      <c r="F1863" s="500">
        <f t="shared" si="465"/>
        <v>374.52</v>
      </c>
      <c r="G1863" s="527"/>
      <c r="H1863" s="518"/>
      <c r="I1863" s="517">
        <f t="shared" si="478"/>
        <v>0</v>
      </c>
      <c r="J1863" s="517">
        <f t="shared" si="479"/>
        <v>0</v>
      </c>
      <c r="K1863" s="504"/>
      <c r="L1863" s="518">
        <f t="shared" si="480"/>
        <v>0</v>
      </c>
      <c r="M1863" s="518">
        <f t="shared" si="480"/>
        <v>0</v>
      </c>
      <c r="N1863" s="519">
        <f t="shared" si="481"/>
        <v>0</v>
      </c>
      <c r="O1863" s="519">
        <f t="shared" si="482"/>
        <v>0</v>
      </c>
      <c r="P1863" s="506"/>
      <c r="Q1863" s="520"/>
      <c r="R1863" s="412" t="str">
        <f t="shared" si="476"/>
        <v/>
      </c>
      <c r="S1863" s="412" t="str">
        <f t="shared" si="464"/>
        <v/>
      </c>
      <c r="T1863" s="427"/>
      <c r="U1863" s="429"/>
      <c r="W1863" s="6">
        <f>VLOOKUP(A1863,'[3]Cartilha Global'!$A:$A,1,FALSE)</f>
        <v>103670</v>
      </c>
    </row>
    <row r="1864" spans="1:23" ht="23.25" hidden="1" thickBot="1" x14ac:dyDescent="0.25">
      <c r="A1864" s="522">
        <v>103671</v>
      </c>
      <c r="B1864" s="512" t="s">
        <v>3144</v>
      </c>
      <c r="C1864" s="513" t="s">
        <v>6940</v>
      </c>
      <c r="D1864" s="498" t="s">
        <v>171</v>
      </c>
      <c r="E1864" s="499">
        <v>527.46</v>
      </c>
      <c r="F1864" s="500">
        <f t="shared" si="465"/>
        <v>653.21</v>
      </c>
      <c r="G1864" s="527"/>
      <c r="H1864" s="518"/>
      <c r="I1864" s="517">
        <f t="shared" si="478"/>
        <v>0</v>
      </c>
      <c r="J1864" s="517">
        <f t="shared" si="479"/>
        <v>0</v>
      </c>
      <c r="K1864" s="504"/>
      <c r="L1864" s="518">
        <f t="shared" si="480"/>
        <v>0</v>
      </c>
      <c r="M1864" s="518">
        <f t="shared" si="480"/>
        <v>0</v>
      </c>
      <c r="N1864" s="519">
        <f t="shared" si="481"/>
        <v>0</v>
      </c>
      <c r="O1864" s="519">
        <f t="shared" si="482"/>
        <v>0</v>
      </c>
      <c r="P1864" s="506"/>
      <c r="Q1864" s="520"/>
      <c r="R1864" s="412" t="str">
        <f t="shared" si="476"/>
        <v/>
      </c>
      <c r="S1864" s="412" t="str">
        <f t="shared" si="464"/>
        <v/>
      </c>
      <c r="T1864" s="427"/>
      <c r="U1864" s="429"/>
      <c r="W1864" s="6" t="e">
        <f>VLOOKUP(A1864,'[3]Cartilha Global'!$A:$A,1,FALSE)</f>
        <v>#N/A</v>
      </c>
    </row>
    <row r="1865" spans="1:23" ht="23.25" hidden="1" thickBot="1" x14ac:dyDescent="0.25">
      <c r="A1865" s="522">
        <v>103672</v>
      </c>
      <c r="B1865" s="512" t="s">
        <v>3144</v>
      </c>
      <c r="C1865" s="513" t="s">
        <v>6941</v>
      </c>
      <c r="D1865" s="498" t="s">
        <v>171</v>
      </c>
      <c r="E1865" s="499">
        <v>493.13</v>
      </c>
      <c r="F1865" s="500">
        <f t="shared" si="465"/>
        <v>610.69000000000005</v>
      </c>
      <c r="G1865" s="527"/>
      <c r="H1865" s="518"/>
      <c r="I1865" s="517">
        <f t="shared" si="478"/>
        <v>0</v>
      </c>
      <c r="J1865" s="517">
        <f t="shared" si="479"/>
        <v>0</v>
      </c>
      <c r="K1865" s="504"/>
      <c r="L1865" s="518">
        <f t="shared" si="480"/>
        <v>0</v>
      </c>
      <c r="M1865" s="518">
        <f t="shared" si="480"/>
        <v>0</v>
      </c>
      <c r="N1865" s="519">
        <f t="shared" si="481"/>
        <v>0</v>
      </c>
      <c r="O1865" s="519">
        <f t="shared" si="482"/>
        <v>0</v>
      </c>
      <c r="P1865" s="506"/>
      <c r="Q1865" s="520"/>
      <c r="R1865" s="412" t="str">
        <f t="shared" si="476"/>
        <v/>
      </c>
      <c r="S1865" s="412" t="str">
        <f t="shared" si="464"/>
        <v/>
      </c>
      <c r="T1865" s="427"/>
      <c r="U1865" s="429"/>
      <c r="W1865" s="6" t="e">
        <f>VLOOKUP(A1865,'[3]Cartilha Global'!$A:$A,1,FALSE)</f>
        <v>#N/A</v>
      </c>
    </row>
    <row r="1866" spans="1:23" ht="23.25" hidden="1" thickBot="1" x14ac:dyDescent="0.25">
      <c r="A1866" s="522">
        <v>103673</v>
      </c>
      <c r="B1866" s="512" t="s">
        <v>3144</v>
      </c>
      <c r="C1866" s="513" t="s">
        <v>6942</v>
      </c>
      <c r="D1866" s="498" t="s">
        <v>171</v>
      </c>
      <c r="E1866" s="499">
        <v>42.24</v>
      </c>
      <c r="F1866" s="500">
        <f t="shared" si="465"/>
        <v>52.31</v>
      </c>
      <c r="G1866" s="527"/>
      <c r="H1866" s="518"/>
      <c r="I1866" s="517">
        <f t="shared" si="478"/>
        <v>0</v>
      </c>
      <c r="J1866" s="517">
        <f t="shared" si="479"/>
        <v>0</v>
      </c>
      <c r="K1866" s="504"/>
      <c r="L1866" s="518">
        <f t="shared" si="480"/>
        <v>0</v>
      </c>
      <c r="M1866" s="518">
        <f t="shared" si="480"/>
        <v>0</v>
      </c>
      <c r="N1866" s="519">
        <f t="shared" si="481"/>
        <v>0</v>
      </c>
      <c r="O1866" s="519">
        <f t="shared" si="482"/>
        <v>0</v>
      </c>
      <c r="P1866" s="506"/>
      <c r="Q1866" s="520"/>
      <c r="R1866" s="412" t="str">
        <f t="shared" si="476"/>
        <v/>
      </c>
      <c r="S1866" s="412" t="str">
        <f t="shared" si="464"/>
        <v/>
      </c>
      <c r="T1866" s="427"/>
      <c r="U1866" s="429"/>
      <c r="W1866" s="6" t="e">
        <f>VLOOKUP(A1866,'[3]Cartilha Global'!$A:$A,1,FALSE)</f>
        <v>#N/A</v>
      </c>
    </row>
    <row r="1867" spans="1:23" ht="23.25" hidden="1" thickBot="1" x14ac:dyDescent="0.25">
      <c r="A1867" s="522">
        <v>103674</v>
      </c>
      <c r="B1867" s="512" t="s">
        <v>3144</v>
      </c>
      <c r="C1867" s="513" t="s">
        <v>6943</v>
      </c>
      <c r="D1867" s="498" t="s">
        <v>171</v>
      </c>
      <c r="E1867" s="499">
        <v>514.28</v>
      </c>
      <c r="F1867" s="500">
        <f t="shared" si="465"/>
        <v>636.88</v>
      </c>
      <c r="G1867" s="527"/>
      <c r="H1867" s="518"/>
      <c r="I1867" s="517">
        <f t="shared" si="478"/>
        <v>0</v>
      </c>
      <c r="J1867" s="517">
        <f t="shared" si="479"/>
        <v>0</v>
      </c>
      <c r="K1867" s="504"/>
      <c r="L1867" s="518">
        <f t="shared" si="480"/>
        <v>0</v>
      </c>
      <c r="M1867" s="518">
        <f t="shared" si="480"/>
        <v>0</v>
      </c>
      <c r="N1867" s="519">
        <f t="shared" si="481"/>
        <v>0</v>
      </c>
      <c r="O1867" s="519">
        <f t="shared" si="482"/>
        <v>0</v>
      </c>
      <c r="P1867" s="506"/>
      <c r="Q1867" s="520"/>
      <c r="R1867" s="412" t="str">
        <f t="shared" si="476"/>
        <v/>
      </c>
      <c r="S1867" s="412" t="str">
        <f t="shared" si="464"/>
        <v/>
      </c>
      <c r="T1867" s="427"/>
      <c r="U1867" s="429"/>
      <c r="W1867" s="6" t="e">
        <f>VLOOKUP(A1867,'[3]Cartilha Global'!$A:$A,1,FALSE)</f>
        <v>#N/A</v>
      </c>
    </row>
    <row r="1868" spans="1:23" ht="23.25" hidden="1" thickBot="1" x14ac:dyDescent="0.25">
      <c r="A1868" s="522">
        <v>103675</v>
      </c>
      <c r="B1868" s="512" t="s">
        <v>3144</v>
      </c>
      <c r="C1868" s="513" t="s">
        <v>6944</v>
      </c>
      <c r="D1868" s="498" t="s">
        <v>171</v>
      </c>
      <c r="E1868" s="499">
        <v>494.06</v>
      </c>
      <c r="F1868" s="500">
        <f t="shared" si="465"/>
        <v>611.84</v>
      </c>
      <c r="G1868" s="527"/>
      <c r="H1868" s="518"/>
      <c r="I1868" s="517">
        <f t="shared" si="478"/>
        <v>0</v>
      </c>
      <c r="J1868" s="517">
        <f t="shared" si="479"/>
        <v>0</v>
      </c>
      <c r="K1868" s="504"/>
      <c r="L1868" s="518">
        <f t="shared" si="480"/>
        <v>0</v>
      </c>
      <c r="M1868" s="518">
        <f t="shared" si="480"/>
        <v>0</v>
      </c>
      <c r="N1868" s="519">
        <f t="shared" si="481"/>
        <v>0</v>
      </c>
      <c r="O1868" s="519">
        <f t="shared" si="482"/>
        <v>0</v>
      </c>
      <c r="P1868" s="506"/>
      <c r="Q1868" s="520"/>
      <c r="R1868" s="412" t="str">
        <f t="shared" si="476"/>
        <v/>
      </c>
      <c r="S1868" s="412" t="str">
        <f t="shared" si="464"/>
        <v/>
      </c>
      <c r="T1868" s="427"/>
      <c r="U1868" s="429"/>
      <c r="W1868" s="6" t="e">
        <f>VLOOKUP(A1868,'[3]Cartilha Global'!$A:$A,1,FALSE)</f>
        <v>#N/A</v>
      </c>
    </row>
    <row r="1869" spans="1:23" ht="34.5" hidden="1" thickBot="1" x14ac:dyDescent="0.25">
      <c r="A1869" s="522">
        <v>103676</v>
      </c>
      <c r="B1869" s="512" t="s">
        <v>3144</v>
      </c>
      <c r="C1869" s="513" t="s">
        <v>6945</v>
      </c>
      <c r="D1869" s="498" t="s">
        <v>171</v>
      </c>
      <c r="E1869" s="499">
        <v>836.96</v>
      </c>
      <c r="F1869" s="500">
        <f t="shared" si="465"/>
        <v>1036.49</v>
      </c>
      <c r="G1869" s="527"/>
      <c r="H1869" s="518"/>
      <c r="I1869" s="517">
        <f t="shared" si="478"/>
        <v>0</v>
      </c>
      <c r="J1869" s="517">
        <f t="shared" si="479"/>
        <v>0</v>
      </c>
      <c r="K1869" s="504"/>
      <c r="L1869" s="518">
        <f t="shared" si="480"/>
        <v>0</v>
      </c>
      <c r="M1869" s="518">
        <f t="shared" si="480"/>
        <v>0</v>
      </c>
      <c r="N1869" s="519">
        <f t="shared" si="481"/>
        <v>0</v>
      </c>
      <c r="O1869" s="519">
        <f t="shared" si="482"/>
        <v>0</v>
      </c>
      <c r="P1869" s="506"/>
      <c r="Q1869" s="520"/>
      <c r="R1869" s="412" t="str">
        <f t="shared" si="476"/>
        <v/>
      </c>
      <c r="S1869" s="412" t="str">
        <f t="shared" si="464"/>
        <v/>
      </c>
      <c r="T1869" s="427"/>
      <c r="U1869" s="429"/>
      <c r="W1869" s="6" t="e">
        <f>VLOOKUP(A1869,'[3]Cartilha Global'!$A:$A,1,FALSE)</f>
        <v>#N/A</v>
      </c>
    </row>
    <row r="1870" spans="1:23" ht="34.5" hidden="1" thickBot="1" x14ac:dyDescent="0.25">
      <c r="A1870" s="522">
        <v>103677</v>
      </c>
      <c r="B1870" s="512" t="s">
        <v>3144</v>
      </c>
      <c r="C1870" s="513" t="s">
        <v>6946</v>
      </c>
      <c r="D1870" s="498" t="s">
        <v>171</v>
      </c>
      <c r="E1870" s="499">
        <v>664.26</v>
      </c>
      <c r="F1870" s="500">
        <f t="shared" si="465"/>
        <v>822.62</v>
      </c>
      <c r="G1870" s="527"/>
      <c r="H1870" s="518"/>
      <c r="I1870" s="517">
        <f t="shared" si="478"/>
        <v>0</v>
      </c>
      <c r="J1870" s="517">
        <f t="shared" si="479"/>
        <v>0</v>
      </c>
      <c r="K1870" s="504"/>
      <c r="L1870" s="518">
        <f t="shared" si="480"/>
        <v>0</v>
      </c>
      <c r="M1870" s="518">
        <f t="shared" si="480"/>
        <v>0</v>
      </c>
      <c r="N1870" s="519">
        <f t="shared" si="481"/>
        <v>0</v>
      </c>
      <c r="O1870" s="519">
        <f t="shared" si="482"/>
        <v>0</v>
      </c>
      <c r="P1870" s="506"/>
      <c r="Q1870" s="520"/>
      <c r="R1870" s="412" t="str">
        <f t="shared" si="476"/>
        <v/>
      </c>
      <c r="S1870" s="412" t="str">
        <f t="shared" si="464"/>
        <v/>
      </c>
      <c r="T1870" s="427"/>
      <c r="U1870" s="429"/>
      <c r="W1870" s="6" t="e">
        <f>VLOOKUP(A1870,'[3]Cartilha Global'!$A:$A,1,FALSE)</f>
        <v>#N/A</v>
      </c>
    </row>
    <row r="1871" spans="1:23" ht="34.5" hidden="1" thickBot="1" x14ac:dyDescent="0.25">
      <c r="A1871" s="522">
        <v>103678</v>
      </c>
      <c r="B1871" s="512" t="s">
        <v>3144</v>
      </c>
      <c r="C1871" s="513" t="s">
        <v>6947</v>
      </c>
      <c r="D1871" s="498" t="s">
        <v>171</v>
      </c>
      <c r="E1871" s="499">
        <v>740.1</v>
      </c>
      <c r="F1871" s="500">
        <f t="shared" si="465"/>
        <v>916.54</v>
      </c>
      <c r="G1871" s="527"/>
      <c r="H1871" s="518"/>
      <c r="I1871" s="517">
        <f t="shared" si="478"/>
        <v>0</v>
      </c>
      <c r="J1871" s="517">
        <f t="shared" si="479"/>
        <v>0</v>
      </c>
      <c r="K1871" s="504"/>
      <c r="L1871" s="518">
        <f t="shared" si="480"/>
        <v>0</v>
      </c>
      <c r="M1871" s="518">
        <f t="shared" si="480"/>
        <v>0</v>
      </c>
      <c r="N1871" s="519">
        <f t="shared" si="481"/>
        <v>0</v>
      </c>
      <c r="O1871" s="519">
        <f t="shared" si="482"/>
        <v>0</v>
      </c>
      <c r="P1871" s="506"/>
      <c r="Q1871" s="520"/>
      <c r="R1871" s="412" t="str">
        <f t="shared" si="476"/>
        <v/>
      </c>
      <c r="S1871" s="412" t="str">
        <f t="shared" si="464"/>
        <v/>
      </c>
      <c r="T1871" s="427"/>
      <c r="U1871" s="429"/>
      <c r="W1871" s="6" t="e">
        <f>VLOOKUP(A1871,'[3]Cartilha Global'!$A:$A,1,FALSE)</f>
        <v>#N/A</v>
      </c>
    </row>
    <row r="1872" spans="1:23" ht="34.5" hidden="1" thickBot="1" x14ac:dyDescent="0.25">
      <c r="A1872" s="522">
        <v>103679</v>
      </c>
      <c r="B1872" s="512" t="s">
        <v>3144</v>
      </c>
      <c r="C1872" s="513" t="s">
        <v>6948</v>
      </c>
      <c r="D1872" s="498" t="s">
        <v>171</v>
      </c>
      <c r="E1872" s="499">
        <v>621.25</v>
      </c>
      <c r="F1872" s="500">
        <f t="shared" si="465"/>
        <v>769.36</v>
      </c>
      <c r="G1872" s="527"/>
      <c r="H1872" s="518"/>
      <c r="I1872" s="517">
        <f t="shared" si="478"/>
        <v>0</v>
      </c>
      <c r="J1872" s="517">
        <f t="shared" si="479"/>
        <v>0</v>
      </c>
      <c r="K1872" s="504"/>
      <c r="L1872" s="518">
        <f t="shared" si="480"/>
        <v>0</v>
      </c>
      <c r="M1872" s="518">
        <f t="shared" si="480"/>
        <v>0</v>
      </c>
      <c r="N1872" s="519">
        <f t="shared" si="481"/>
        <v>0</v>
      </c>
      <c r="O1872" s="519">
        <f t="shared" si="482"/>
        <v>0</v>
      </c>
      <c r="P1872" s="506"/>
      <c r="Q1872" s="520"/>
      <c r="R1872" s="412" t="str">
        <f t="shared" si="476"/>
        <v/>
      </c>
      <c r="S1872" s="412" t="str">
        <f t="shared" si="464"/>
        <v/>
      </c>
      <c r="T1872" s="427"/>
      <c r="U1872" s="429"/>
      <c r="W1872" s="6" t="e">
        <f>VLOOKUP(A1872,'[3]Cartilha Global'!$A:$A,1,FALSE)</f>
        <v>#N/A</v>
      </c>
    </row>
    <row r="1873" spans="1:23" ht="34.5" hidden="1" thickBot="1" x14ac:dyDescent="0.25">
      <c r="A1873" s="522">
        <v>103680</v>
      </c>
      <c r="B1873" s="512" t="s">
        <v>3144</v>
      </c>
      <c r="C1873" s="513" t="s">
        <v>6949</v>
      </c>
      <c r="D1873" s="498" t="s">
        <v>171</v>
      </c>
      <c r="E1873" s="499">
        <v>671.37</v>
      </c>
      <c r="F1873" s="500">
        <f t="shared" si="465"/>
        <v>831.42</v>
      </c>
      <c r="G1873" s="527"/>
      <c r="H1873" s="518"/>
      <c r="I1873" s="517">
        <f t="shared" si="478"/>
        <v>0</v>
      </c>
      <c r="J1873" s="517">
        <f t="shared" si="479"/>
        <v>0</v>
      </c>
      <c r="K1873" s="504"/>
      <c r="L1873" s="518">
        <f t="shared" si="480"/>
        <v>0</v>
      </c>
      <c r="M1873" s="518">
        <f t="shared" si="480"/>
        <v>0</v>
      </c>
      <c r="N1873" s="519">
        <f t="shared" si="481"/>
        <v>0</v>
      </c>
      <c r="O1873" s="519">
        <f t="shared" si="482"/>
        <v>0</v>
      </c>
      <c r="P1873" s="506"/>
      <c r="Q1873" s="520"/>
      <c r="R1873" s="412" t="str">
        <f t="shared" si="476"/>
        <v/>
      </c>
      <c r="S1873" s="412" t="str">
        <f t="shared" si="464"/>
        <v/>
      </c>
      <c r="T1873" s="427"/>
      <c r="U1873" s="429"/>
      <c r="W1873" s="6" t="e">
        <f>VLOOKUP(A1873,'[3]Cartilha Global'!$A:$A,1,FALSE)</f>
        <v>#N/A</v>
      </c>
    </row>
    <row r="1874" spans="1:23" ht="34.5" hidden="1" thickBot="1" x14ac:dyDescent="0.25">
      <c r="A1874" s="522">
        <v>103681</v>
      </c>
      <c r="B1874" s="512" t="s">
        <v>3144</v>
      </c>
      <c r="C1874" s="513" t="s">
        <v>6950</v>
      </c>
      <c r="D1874" s="498" t="s">
        <v>171</v>
      </c>
      <c r="E1874" s="499">
        <v>554.36</v>
      </c>
      <c r="F1874" s="500">
        <f t="shared" si="465"/>
        <v>686.52</v>
      </c>
      <c r="G1874" s="527"/>
      <c r="H1874" s="518"/>
      <c r="I1874" s="517">
        <f t="shared" si="478"/>
        <v>0</v>
      </c>
      <c r="J1874" s="517">
        <f t="shared" si="479"/>
        <v>0</v>
      </c>
      <c r="K1874" s="504"/>
      <c r="L1874" s="518">
        <f t="shared" si="480"/>
        <v>0</v>
      </c>
      <c r="M1874" s="518">
        <f t="shared" si="480"/>
        <v>0</v>
      </c>
      <c r="N1874" s="519">
        <f t="shared" si="481"/>
        <v>0</v>
      </c>
      <c r="O1874" s="519">
        <f t="shared" si="482"/>
        <v>0</v>
      </c>
      <c r="P1874" s="506"/>
      <c r="Q1874" s="520"/>
      <c r="R1874" s="412" t="str">
        <f t="shared" si="476"/>
        <v/>
      </c>
      <c r="S1874" s="412" t="str">
        <f t="shared" si="464"/>
        <v/>
      </c>
      <c r="T1874" s="427"/>
      <c r="U1874" s="429"/>
      <c r="W1874" s="6" t="e">
        <f>VLOOKUP(A1874,'[3]Cartilha Global'!$A:$A,1,FALSE)</f>
        <v>#N/A</v>
      </c>
    </row>
    <row r="1875" spans="1:23" ht="23.25" hidden="1" thickBot="1" x14ac:dyDescent="0.25">
      <c r="A1875" s="522">
        <v>103682</v>
      </c>
      <c r="B1875" s="512" t="s">
        <v>3144</v>
      </c>
      <c r="C1875" s="513" t="s">
        <v>6951</v>
      </c>
      <c r="D1875" s="498" t="s">
        <v>171</v>
      </c>
      <c r="E1875" s="499">
        <v>798.47</v>
      </c>
      <c r="F1875" s="500">
        <f t="shared" si="465"/>
        <v>988.83</v>
      </c>
      <c r="G1875" s="527"/>
      <c r="H1875" s="518"/>
      <c r="I1875" s="517">
        <f t="shared" si="478"/>
        <v>0</v>
      </c>
      <c r="J1875" s="517">
        <f t="shared" si="479"/>
        <v>0</v>
      </c>
      <c r="K1875" s="504"/>
      <c r="L1875" s="518">
        <f t="shared" si="480"/>
        <v>0</v>
      </c>
      <c r="M1875" s="518">
        <f t="shared" si="480"/>
        <v>0</v>
      </c>
      <c r="N1875" s="519">
        <f t="shared" si="481"/>
        <v>0</v>
      </c>
      <c r="O1875" s="519">
        <f t="shared" si="482"/>
        <v>0</v>
      </c>
      <c r="P1875" s="506"/>
      <c r="Q1875" s="520"/>
      <c r="R1875" s="412" t="str">
        <f t="shared" si="476"/>
        <v/>
      </c>
      <c r="S1875" s="412" t="str">
        <f t="shared" si="464"/>
        <v/>
      </c>
      <c r="T1875" s="427"/>
      <c r="U1875" s="429"/>
      <c r="W1875" s="6" t="e">
        <f>VLOOKUP(A1875,'[3]Cartilha Global'!$A:$A,1,FALSE)</f>
        <v>#N/A</v>
      </c>
    </row>
    <row r="1876" spans="1:23" ht="34.5" hidden="1" thickBot="1" x14ac:dyDescent="0.25">
      <c r="A1876" s="522">
        <v>103683</v>
      </c>
      <c r="B1876" s="512" t="s">
        <v>3144</v>
      </c>
      <c r="C1876" s="513" t="s">
        <v>6952</v>
      </c>
      <c r="D1876" s="498" t="s">
        <v>171</v>
      </c>
      <c r="E1876" s="499">
        <v>1091.53</v>
      </c>
      <c r="F1876" s="500">
        <f t="shared" si="465"/>
        <v>1351.75</v>
      </c>
      <c r="G1876" s="527"/>
      <c r="H1876" s="518"/>
      <c r="I1876" s="517">
        <f t="shared" si="478"/>
        <v>0</v>
      </c>
      <c r="J1876" s="517">
        <f t="shared" si="479"/>
        <v>0</v>
      </c>
      <c r="K1876" s="504"/>
      <c r="L1876" s="518">
        <f t="shared" si="480"/>
        <v>0</v>
      </c>
      <c r="M1876" s="518">
        <f t="shared" si="480"/>
        <v>0</v>
      </c>
      <c r="N1876" s="519">
        <f t="shared" si="481"/>
        <v>0</v>
      </c>
      <c r="O1876" s="519">
        <f t="shared" si="482"/>
        <v>0</v>
      </c>
      <c r="P1876" s="506"/>
      <c r="Q1876" s="520"/>
      <c r="R1876" s="412" t="str">
        <f t="shared" si="476"/>
        <v/>
      </c>
      <c r="S1876" s="412" t="str">
        <f t="shared" si="464"/>
        <v/>
      </c>
      <c r="T1876" s="427"/>
      <c r="U1876" s="429"/>
      <c r="W1876" s="6" t="e">
        <f>VLOOKUP(A1876,'[3]Cartilha Global'!$A:$A,1,FALSE)</f>
        <v>#N/A</v>
      </c>
    </row>
    <row r="1877" spans="1:23" ht="23.25" hidden="1" thickBot="1" x14ac:dyDescent="0.25">
      <c r="A1877" s="522">
        <v>103684</v>
      </c>
      <c r="B1877" s="512" t="s">
        <v>3144</v>
      </c>
      <c r="C1877" s="513" t="s">
        <v>6953</v>
      </c>
      <c r="D1877" s="498" t="s">
        <v>171</v>
      </c>
      <c r="E1877" s="499">
        <v>511.5</v>
      </c>
      <c r="F1877" s="500">
        <f t="shared" si="465"/>
        <v>633.44000000000005</v>
      </c>
      <c r="G1877" s="527"/>
      <c r="H1877" s="518"/>
      <c r="I1877" s="517">
        <f t="shared" si="478"/>
        <v>0</v>
      </c>
      <c r="J1877" s="517">
        <f t="shared" si="479"/>
        <v>0</v>
      </c>
      <c r="K1877" s="504"/>
      <c r="L1877" s="518">
        <f t="shared" si="480"/>
        <v>0</v>
      </c>
      <c r="M1877" s="518">
        <f t="shared" si="480"/>
        <v>0</v>
      </c>
      <c r="N1877" s="519">
        <f t="shared" si="481"/>
        <v>0</v>
      </c>
      <c r="O1877" s="519">
        <f t="shared" si="482"/>
        <v>0</v>
      </c>
      <c r="P1877" s="506"/>
      <c r="Q1877" s="520"/>
      <c r="R1877" s="412" t="str">
        <f t="shared" si="476"/>
        <v/>
      </c>
      <c r="S1877" s="412" t="str">
        <f t="shared" si="464"/>
        <v/>
      </c>
      <c r="T1877" s="427"/>
      <c r="U1877" s="429"/>
      <c r="W1877" s="6" t="e">
        <f>VLOOKUP(A1877,'[3]Cartilha Global'!$A:$A,1,FALSE)</f>
        <v>#N/A</v>
      </c>
    </row>
    <row r="1878" spans="1:23" ht="23.25" hidden="1" thickBot="1" x14ac:dyDescent="0.25">
      <c r="A1878" s="522">
        <v>103685</v>
      </c>
      <c r="B1878" s="512" t="s">
        <v>3144</v>
      </c>
      <c r="C1878" s="513" t="s">
        <v>6954</v>
      </c>
      <c r="D1878" s="498" t="s">
        <v>171</v>
      </c>
      <c r="E1878" s="499">
        <v>498.75</v>
      </c>
      <c r="F1878" s="500">
        <f t="shared" si="465"/>
        <v>617.65</v>
      </c>
      <c r="G1878" s="527"/>
      <c r="H1878" s="518"/>
      <c r="I1878" s="517">
        <f t="shared" si="478"/>
        <v>0</v>
      </c>
      <c r="J1878" s="517">
        <f t="shared" si="479"/>
        <v>0</v>
      </c>
      <c r="K1878" s="504"/>
      <c r="L1878" s="518">
        <f t="shared" si="480"/>
        <v>0</v>
      </c>
      <c r="M1878" s="518">
        <f t="shared" si="480"/>
        <v>0</v>
      </c>
      <c r="N1878" s="519">
        <f t="shared" si="481"/>
        <v>0</v>
      </c>
      <c r="O1878" s="519">
        <f t="shared" si="482"/>
        <v>0</v>
      </c>
      <c r="P1878" s="506"/>
      <c r="Q1878" s="520"/>
      <c r="R1878" s="412" t="str">
        <f t="shared" si="476"/>
        <v/>
      </c>
      <c r="S1878" s="412" t="str">
        <f t="shared" si="464"/>
        <v/>
      </c>
      <c r="T1878" s="427"/>
      <c r="U1878" s="429"/>
      <c r="W1878" s="6" t="e">
        <f>VLOOKUP(A1878,'[3]Cartilha Global'!$A:$A,1,FALSE)</f>
        <v>#N/A</v>
      </c>
    </row>
    <row r="1879" spans="1:23" ht="23.25" hidden="1" thickBot="1" x14ac:dyDescent="0.25">
      <c r="A1879" s="522">
        <v>103686</v>
      </c>
      <c r="B1879" s="512" t="s">
        <v>3144</v>
      </c>
      <c r="C1879" s="513" t="s">
        <v>6955</v>
      </c>
      <c r="D1879" s="498" t="s">
        <v>171</v>
      </c>
      <c r="E1879" s="499">
        <v>561.02</v>
      </c>
      <c r="F1879" s="500">
        <f t="shared" si="465"/>
        <v>694.77</v>
      </c>
      <c r="G1879" s="527"/>
      <c r="H1879" s="518"/>
      <c r="I1879" s="517">
        <f t="shared" si="478"/>
        <v>0</v>
      </c>
      <c r="J1879" s="517">
        <f t="shared" si="479"/>
        <v>0</v>
      </c>
      <c r="K1879" s="504"/>
      <c r="L1879" s="518">
        <f t="shared" si="480"/>
        <v>0</v>
      </c>
      <c r="M1879" s="518">
        <f t="shared" si="480"/>
        <v>0</v>
      </c>
      <c r="N1879" s="519">
        <f t="shared" si="481"/>
        <v>0</v>
      </c>
      <c r="O1879" s="519">
        <f t="shared" si="482"/>
        <v>0</v>
      </c>
      <c r="P1879" s="506"/>
      <c r="Q1879" s="520"/>
      <c r="R1879" s="412" t="str">
        <f t="shared" si="476"/>
        <v/>
      </c>
      <c r="S1879" s="412" t="str">
        <f t="shared" si="464"/>
        <v/>
      </c>
      <c r="T1879" s="427"/>
      <c r="U1879" s="429"/>
      <c r="W1879" s="6" t="e">
        <f>VLOOKUP(A1879,'[3]Cartilha Global'!$A:$A,1,FALSE)</f>
        <v>#N/A</v>
      </c>
    </row>
    <row r="1880" spans="1:23" ht="23.25" hidden="1" thickBot="1" x14ac:dyDescent="0.25">
      <c r="A1880" s="522">
        <v>103687</v>
      </c>
      <c r="B1880" s="512" t="s">
        <v>3144</v>
      </c>
      <c r="C1880" s="513" t="s">
        <v>6956</v>
      </c>
      <c r="D1880" s="498" t="s">
        <v>171</v>
      </c>
      <c r="E1880" s="499">
        <v>905.84</v>
      </c>
      <c r="F1880" s="500">
        <f t="shared" si="465"/>
        <v>1121.79</v>
      </c>
      <c r="G1880" s="527"/>
      <c r="H1880" s="518"/>
      <c r="I1880" s="517">
        <f t="shared" si="478"/>
        <v>0</v>
      </c>
      <c r="J1880" s="517">
        <f t="shared" si="479"/>
        <v>0</v>
      </c>
      <c r="K1880" s="504"/>
      <c r="L1880" s="518">
        <f t="shared" si="480"/>
        <v>0</v>
      </c>
      <c r="M1880" s="518">
        <f t="shared" si="480"/>
        <v>0</v>
      </c>
      <c r="N1880" s="519">
        <f t="shared" si="481"/>
        <v>0</v>
      </c>
      <c r="O1880" s="519">
        <f t="shared" si="482"/>
        <v>0</v>
      </c>
      <c r="P1880" s="506"/>
      <c r="Q1880" s="520"/>
      <c r="R1880" s="412" t="str">
        <f t="shared" si="476"/>
        <v/>
      </c>
      <c r="S1880" s="412" t="str">
        <f t="shared" si="464"/>
        <v/>
      </c>
      <c r="T1880" s="427"/>
      <c r="U1880" s="429"/>
      <c r="W1880" s="6" t="e">
        <f>VLOOKUP(A1880,'[3]Cartilha Global'!$A:$A,1,FALSE)</f>
        <v>#N/A</v>
      </c>
    </row>
    <row r="1881" spans="1:23" ht="23.25" hidden="1" thickBot="1" x14ac:dyDescent="0.25">
      <c r="A1881" s="522">
        <v>103688</v>
      </c>
      <c r="B1881" s="512" t="s">
        <v>3144</v>
      </c>
      <c r="C1881" s="513" t="s">
        <v>6957</v>
      </c>
      <c r="D1881" s="498" t="s">
        <v>171</v>
      </c>
      <c r="E1881" s="499">
        <v>657.86</v>
      </c>
      <c r="F1881" s="500">
        <f t="shared" si="465"/>
        <v>814.69</v>
      </c>
      <c r="G1881" s="527"/>
      <c r="H1881" s="518"/>
      <c r="I1881" s="517">
        <f t="shared" si="478"/>
        <v>0</v>
      </c>
      <c r="J1881" s="517">
        <f t="shared" si="479"/>
        <v>0</v>
      </c>
      <c r="K1881" s="504"/>
      <c r="L1881" s="518">
        <f t="shared" si="480"/>
        <v>0</v>
      </c>
      <c r="M1881" s="518">
        <f t="shared" si="480"/>
        <v>0</v>
      </c>
      <c r="N1881" s="519">
        <f t="shared" si="481"/>
        <v>0</v>
      </c>
      <c r="O1881" s="519">
        <f t="shared" si="482"/>
        <v>0</v>
      </c>
      <c r="P1881" s="506"/>
      <c r="Q1881" s="520"/>
      <c r="R1881" s="412" t="str">
        <f t="shared" si="476"/>
        <v/>
      </c>
      <c r="S1881" s="412" t="str">
        <f t="shared" si="464"/>
        <v/>
      </c>
      <c r="T1881" s="427"/>
      <c r="U1881" s="429"/>
      <c r="W1881" s="6" t="e">
        <f>VLOOKUP(A1881,'[3]Cartilha Global'!$A:$A,1,FALSE)</f>
        <v>#N/A</v>
      </c>
    </row>
    <row r="1882" spans="1:23" ht="23.25" hidden="1" thickBot="1" x14ac:dyDescent="0.25">
      <c r="A1882" s="522">
        <v>103076</v>
      </c>
      <c r="B1882" s="512" t="s">
        <v>3144</v>
      </c>
      <c r="C1882" s="513" t="s">
        <v>6725</v>
      </c>
      <c r="D1882" s="498" t="s">
        <v>170</v>
      </c>
      <c r="E1882" s="499">
        <v>154.05000000000001</v>
      </c>
      <c r="F1882" s="500">
        <f t="shared" si="465"/>
        <v>190.78</v>
      </c>
      <c r="G1882" s="527"/>
      <c r="H1882" s="518"/>
      <c r="I1882" s="517">
        <f t="shared" si="478"/>
        <v>0</v>
      </c>
      <c r="J1882" s="517">
        <f t="shared" si="479"/>
        <v>0</v>
      </c>
      <c r="K1882" s="504"/>
      <c r="L1882" s="518">
        <f t="shared" si="480"/>
        <v>0</v>
      </c>
      <c r="M1882" s="518">
        <f t="shared" si="480"/>
        <v>0</v>
      </c>
      <c r="N1882" s="519">
        <f t="shared" si="481"/>
        <v>0</v>
      </c>
      <c r="O1882" s="519">
        <f t="shared" si="482"/>
        <v>0</v>
      </c>
      <c r="P1882" s="506"/>
      <c r="Q1882" s="520"/>
      <c r="R1882" s="412" t="str">
        <f t="shared" si="476"/>
        <v/>
      </c>
      <c r="S1882" s="412" t="str">
        <f t="shared" ref="S1882:S1945" si="483">IF(Q1882="X","x",IF(Q1882="xx","x",IF(OR(J1882&gt;0,O1882&gt;0),"x","")))</f>
        <v/>
      </c>
      <c r="T1882" s="427"/>
      <c r="U1882" s="429"/>
      <c r="W1882" s="6" t="e">
        <f>VLOOKUP(A1882,'[3]Cartilha Global'!$A:$A,1,FALSE)</f>
        <v>#N/A</v>
      </c>
    </row>
    <row r="1883" spans="1:23" ht="23.25" hidden="1" thickBot="1" x14ac:dyDescent="0.25">
      <c r="A1883" s="522">
        <v>103077</v>
      </c>
      <c r="B1883" s="512" t="s">
        <v>3144</v>
      </c>
      <c r="C1883" s="513" t="s">
        <v>6726</v>
      </c>
      <c r="D1883" s="498" t="s">
        <v>170</v>
      </c>
      <c r="E1883" s="499">
        <v>196.38</v>
      </c>
      <c r="F1883" s="500">
        <f t="shared" si="465"/>
        <v>243.2</v>
      </c>
      <c r="G1883" s="527"/>
      <c r="H1883" s="518"/>
      <c r="I1883" s="517">
        <f t="shared" si="478"/>
        <v>0</v>
      </c>
      <c r="J1883" s="517">
        <f t="shared" si="479"/>
        <v>0</v>
      </c>
      <c r="K1883" s="504"/>
      <c r="L1883" s="518">
        <f t="shared" si="480"/>
        <v>0</v>
      </c>
      <c r="M1883" s="518">
        <f t="shared" si="480"/>
        <v>0</v>
      </c>
      <c r="N1883" s="519">
        <f t="shared" si="481"/>
        <v>0</v>
      </c>
      <c r="O1883" s="519">
        <f t="shared" si="482"/>
        <v>0</v>
      </c>
      <c r="P1883" s="506"/>
      <c r="Q1883" s="520"/>
      <c r="R1883" s="412" t="str">
        <f t="shared" si="476"/>
        <v/>
      </c>
      <c r="S1883" s="412" t="str">
        <f t="shared" si="483"/>
        <v/>
      </c>
      <c r="T1883" s="427"/>
      <c r="U1883" s="429"/>
      <c r="W1883" s="6" t="e">
        <f>VLOOKUP(A1883,'[3]Cartilha Global'!$A:$A,1,FALSE)</f>
        <v>#N/A</v>
      </c>
    </row>
    <row r="1884" spans="1:23" ht="23.25" hidden="1" thickBot="1" x14ac:dyDescent="0.25">
      <c r="A1884" s="522">
        <v>103078</v>
      </c>
      <c r="B1884" s="512" t="s">
        <v>3144</v>
      </c>
      <c r="C1884" s="513" t="s">
        <v>6727</v>
      </c>
      <c r="D1884" s="498" t="s">
        <v>170</v>
      </c>
      <c r="E1884" s="499">
        <v>233.18</v>
      </c>
      <c r="F1884" s="500">
        <f t="shared" si="465"/>
        <v>288.77</v>
      </c>
      <c r="G1884" s="527"/>
      <c r="H1884" s="518"/>
      <c r="I1884" s="517">
        <f t="shared" si="478"/>
        <v>0</v>
      </c>
      <c r="J1884" s="517">
        <f t="shared" si="479"/>
        <v>0</v>
      </c>
      <c r="K1884" s="504"/>
      <c r="L1884" s="518">
        <f t="shared" si="480"/>
        <v>0</v>
      </c>
      <c r="M1884" s="518">
        <f t="shared" si="480"/>
        <v>0</v>
      </c>
      <c r="N1884" s="519">
        <f t="shared" si="481"/>
        <v>0</v>
      </c>
      <c r="O1884" s="519">
        <f t="shared" si="482"/>
        <v>0</v>
      </c>
      <c r="P1884" s="506"/>
      <c r="Q1884" s="520"/>
      <c r="R1884" s="412" t="str">
        <f t="shared" si="476"/>
        <v/>
      </c>
      <c r="S1884" s="412" t="str">
        <f t="shared" si="483"/>
        <v/>
      </c>
      <c r="T1884" s="427"/>
      <c r="U1884" s="429"/>
      <c r="W1884" s="6" t="e">
        <f>VLOOKUP(A1884,'[3]Cartilha Global'!$A:$A,1,FALSE)</f>
        <v>#N/A</v>
      </c>
    </row>
    <row r="1885" spans="1:23" ht="23.25" hidden="1" thickBot="1" x14ac:dyDescent="0.25">
      <c r="A1885" s="522">
        <v>103079</v>
      </c>
      <c r="B1885" s="512" t="s">
        <v>3144</v>
      </c>
      <c r="C1885" s="513" t="s">
        <v>6728</v>
      </c>
      <c r="D1885" s="498" t="s">
        <v>170</v>
      </c>
      <c r="E1885" s="499">
        <v>280.16000000000003</v>
      </c>
      <c r="F1885" s="500">
        <f t="shared" si="465"/>
        <v>346.95</v>
      </c>
      <c r="G1885" s="527"/>
      <c r="H1885" s="518"/>
      <c r="I1885" s="517">
        <f t="shared" si="478"/>
        <v>0</v>
      </c>
      <c r="J1885" s="517">
        <f t="shared" si="479"/>
        <v>0</v>
      </c>
      <c r="K1885" s="504"/>
      <c r="L1885" s="518">
        <f t="shared" si="480"/>
        <v>0</v>
      </c>
      <c r="M1885" s="518">
        <f t="shared" si="480"/>
        <v>0</v>
      </c>
      <c r="N1885" s="519">
        <f t="shared" si="481"/>
        <v>0</v>
      </c>
      <c r="O1885" s="519">
        <f t="shared" si="482"/>
        <v>0</v>
      </c>
      <c r="P1885" s="506"/>
      <c r="Q1885" s="520"/>
      <c r="R1885" s="412" t="str">
        <f t="shared" si="476"/>
        <v/>
      </c>
      <c r="S1885" s="412" t="str">
        <f t="shared" si="483"/>
        <v/>
      </c>
      <c r="T1885" s="427"/>
      <c r="U1885" s="429"/>
      <c r="W1885" s="6" t="e">
        <f>VLOOKUP(A1885,'[3]Cartilha Global'!$A:$A,1,FALSE)</f>
        <v>#N/A</v>
      </c>
    </row>
    <row r="1886" spans="1:23" ht="23.25" hidden="1" thickBot="1" x14ac:dyDescent="0.25">
      <c r="A1886" s="522">
        <v>103080</v>
      </c>
      <c r="B1886" s="512" t="s">
        <v>3144</v>
      </c>
      <c r="C1886" s="513" t="s">
        <v>6729</v>
      </c>
      <c r="D1886" s="498" t="s">
        <v>170</v>
      </c>
      <c r="E1886" s="499">
        <v>351.39</v>
      </c>
      <c r="F1886" s="500">
        <f t="shared" si="465"/>
        <v>435.16</v>
      </c>
      <c r="G1886" s="527"/>
      <c r="H1886" s="518"/>
      <c r="I1886" s="517">
        <f t="shared" si="478"/>
        <v>0</v>
      </c>
      <c r="J1886" s="517">
        <f t="shared" si="479"/>
        <v>0</v>
      </c>
      <c r="K1886" s="504"/>
      <c r="L1886" s="518">
        <f t="shared" si="480"/>
        <v>0</v>
      </c>
      <c r="M1886" s="518">
        <f t="shared" si="480"/>
        <v>0</v>
      </c>
      <c r="N1886" s="519">
        <f t="shared" si="481"/>
        <v>0</v>
      </c>
      <c r="O1886" s="519">
        <f t="shared" si="482"/>
        <v>0</v>
      </c>
      <c r="P1886" s="506"/>
      <c r="Q1886" s="520"/>
      <c r="R1886" s="412" t="str">
        <f t="shared" si="476"/>
        <v/>
      </c>
      <c r="S1886" s="412" t="str">
        <f t="shared" si="483"/>
        <v/>
      </c>
      <c r="T1886" s="427"/>
      <c r="U1886" s="429"/>
      <c r="W1886" s="6" t="e">
        <f>VLOOKUP(A1886,'[3]Cartilha Global'!$A:$A,1,FALSE)</f>
        <v>#N/A</v>
      </c>
    </row>
    <row r="1887" spans="1:23" ht="23.25" hidden="1" thickBot="1" x14ac:dyDescent="0.25">
      <c r="A1887" s="522">
        <v>97096</v>
      </c>
      <c r="B1887" s="512" t="s">
        <v>3144</v>
      </c>
      <c r="C1887" s="513" t="s">
        <v>3219</v>
      </c>
      <c r="D1887" s="498" t="s">
        <v>171</v>
      </c>
      <c r="E1887" s="499">
        <v>467.37</v>
      </c>
      <c r="F1887" s="500">
        <f t="shared" si="465"/>
        <v>578.79</v>
      </c>
      <c r="G1887" s="527"/>
      <c r="H1887" s="518"/>
      <c r="I1887" s="517">
        <f t="shared" si="478"/>
        <v>0</v>
      </c>
      <c r="J1887" s="517">
        <f t="shared" si="479"/>
        <v>0</v>
      </c>
      <c r="K1887" s="504"/>
      <c r="L1887" s="518">
        <f t="shared" si="480"/>
        <v>0</v>
      </c>
      <c r="M1887" s="518">
        <f t="shared" si="480"/>
        <v>0</v>
      </c>
      <c r="N1887" s="519">
        <f t="shared" si="481"/>
        <v>0</v>
      </c>
      <c r="O1887" s="519">
        <f t="shared" si="482"/>
        <v>0</v>
      </c>
      <c r="P1887" s="506"/>
      <c r="Q1887" s="520"/>
      <c r="R1887" s="412" t="str">
        <f t="shared" si="476"/>
        <v/>
      </c>
      <c r="S1887" s="412" t="str">
        <f t="shared" si="483"/>
        <v/>
      </c>
      <c r="T1887" s="427"/>
      <c r="U1887" s="429"/>
      <c r="W1887" s="6">
        <f>VLOOKUP(A1887,'[3]Cartilha Global'!$A:$A,1,FALSE)</f>
        <v>97096</v>
      </c>
    </row>
    <row r="1888" spans="1:23" ht="23.25" hidden="1" thickBot="1" x14ac:dyDescent="0.25">
      <c r="A1888" s="522">
        <v>96555</v>
      </c>
      <c r="B1888" s="512" t="s">
        <v>3144</v>
      </c>
      <c r="C1888" s="513" t="s">
        <v>2448</v>
      </c>
      <c r="D1888" s="498" t="s">
        <v>171</v>
      </c>
      <c r="E1888" s="499">
        <v>617.35</v>
      </c>
      <c r="F1888" s="500">
        <f t="shared" si="465"/>
        <v>764.53</v>
      </c>
      <c r="G1888" s="527"/>
      <c r="H1888" s="518"/>
      <c r="I1888" s="517">
        <f t="shared" si="478"/>
        <v>0</v>
      </c>
      <c r="J1888" s="517">
        <f t="shared" si="479"/>
        <v>0</v>
      </c>
      <c r="K1888" s="504"/>
      <c r="L1888" s="518">
        <f t="shared" si="480"/>
        <v>0</v>
      </c>
      <c r="M1888" s="518">
        <f t="shared" si="480"/>
        <v>0</v>
      </c>
      <c r="N1888" s="519">
        <f t="shared" si="481"/>
        <v>0</v>
      </c>
      <c r="O1888" s="519">
        <f t="shared" si="482"/>
        <v>0</v>
      </c>
      <c r="P1888" s="506"/>
      <c r="Q1888" s="520"/>
      <c r="R1888" s="412" t="str">
        <f t="shared" si="476"/>
        <v/>
      </c>
      <c r="S1888" s="412" t="str">
        <f t="shared" si="483"/>
        <v/>
      </c>
      <c r="T1888" s="427"/>
      <c r="U1888" s="429"/>
      <c r="W1888" s="6">
        <f>VLOOKUP(A1888,'[3]Cartilha Global'!$A:$A,1,FALSE)</f>
        <v>96555</v>
      </c>
    </row>
    <row r="1889" spans="1:23" ht="23.25" hidden="1" thickBot="1" x14ac:dyDescent="0.25">
      <c r="A1889" s="522">
        <v>96556</v>
      </c>
      <c r="B1889" s="512" t="s">
        <v>3144</v>
      </c>
      <c r="C1889" s="513" t="s">
        <v>2449</v>
      </c>
      <c r="D1889" s="498" t="s">
        <v>171</v>
      </c>
      <c r="E1889" s="499">
        <v>707.69</v>
      </c>
      <c r="F1889" s="500">
        <f t="shared" ref="F1889:F1903" si="484">IF(E1889=0,0,ROUND(E1889*(1+E$13)*(1-E$14),2))</f>
        <v>876.4</v>
      </c>
      <c r="G1889" s="527"/>
      <c r="H1889" s="518"/>
      <c r="I1889" s="517">
        <f t="shared" si="478"/>
        <v>0</v>
      </c>
      <c r="J1889" s="517">
        <f t="shared" si="479"/>
        <v>0</v>
      </c>
      <c r="K1889" s="504"/>
      <c r="L1889" s="518">
        <f t="shared" si="480"/>
        <v>0</v>
      </c>
      <c r="M1889" s="518">
        <f t="shared" si="480"/>
        <v>0</v>
      </c>
      <c r="N1889" s="519">
        <f t="shared" si="481"/>
        <v>0</v>
      </c>
      <c r="O1889" s="519">
        <f t="shared" si="482"/>
        <v>0</v>
      </c>
      <c r="P1889" s="506"/>
      <c r="Q1889" s="520"/>
      <c r="R1889" s="412" t="str">
        <f t="shared" si="476"/>
        <v/>
      </c>
      <c r="S1889" s="412" t="str">
        <f t="shared" si="483"/>
        <v/>
      </c>
      <c r="T1889" s="427"/>
      <c r="U1889" s="429"/>
      <c r="W1889" s="6">
        <f>VLOOKUP(A1889,'[3]Cartilha Global'!$A:$A,1,FALSE)</f>
        <v>96556</v>
      </c>
    </row>
    <row r="1890" spans="1:23" ht="23.25" hidden="1" thickBot="1" x14ac:dyDescent="0.25">
      <c r="A1890" s="522">
        <v>96557</v>
      </c>
      <c r="B1890" s="512" t="s">
        <v>3144</v>
      </c>
      <c r="C1890" s="513" t="s">
        <v>2450</v>
      </c>
      <c r="D1890" s="498" t="s">
        <v>171</v>
      </c>
      <c r="E1890" s="499">
        <v>506.92</v>
      </c>
      <c r="F1890" s="500">
        <f t="shared" si="484"/>
        <v>627.77</v>
      </c>
      <c r="G1890" s="527"/>
      <c r="H1890" s="518"/>
      <c r="I1890" s="517">
        <f t="shared" si="478"/>
        <v>0</v>
      </c>
      <c r="J1890" s="517">
        <f t="shared" si="479"/>
        <v>0</v>
      </c>
      <c r="K1890" s="504"/>
      <c r="L1890" s="518">
        <f t="shared" si="480"/>
        <v>0</v>
      </c>
      <c r="M1890" s="518">
        <f t="shared" si="480"/>
        <v>0</v>
      </c>
      <c r="N1890" s="519">
        <f t="shared" si="481"/>
        <v>0</v>
      </c>
      <c r="O1890" s="519">
        <f t="shared" si="482"/>
        <v>0</v>
      </c>
      <c r="P1890" s="506"/>
      <c r="Q1890" s="520"/>
      <c r="R1890" s="412" t="str">
        <f t="shared" si="476"/>
        <v/>
      </c>
      <c r="S1890" s="412" t="str">
        <f t="shared" si="483"/>
        <v/>
      </c>
      <c r="T1890" s="427"/>
      <c r="U1890" s="429"/>
      <c r="W1890" s="6">
        <f>VLOOKUP(A1890,'[3]Cartilha Global'!$A:$A,1,FALSE)</f>
        <v>96557</v>
      </c>
    </row>
    <row r="1891" spans="1:23" ht="23.25" hidden="1" thickBot="1" x14ac:dyDescent="0.25">
      <c r="A1891" s="522">
        <v>96558</v>
      </c>
      <c r="B1891" s="512" t="s">
        <v>3144</v>
      </c>
      <c r="C1891" s="513" t="s">
        <v>2451</v>
      </c>
      <c r="D1891" s="498" t="s">
        <v>171</v>
      </c>
      <c r="E1891" s="499">
        <v>514.96</v>
      </c>
      <c r="F1891" s="500">
        <f t="shared" si="484"/>
        <v>637.73</v>
      </c>
      <c r="G1891" s="527"/>
      <c r="H1891" s="518"/>
      <c r="I1891" s="517">
        <f t="shared" si="478"/>
        <v>0</v>
      </c>
      <c r="J1891" s="517">
        <f t="shared" si="479"/>
        <v>0</v>
      </c>
      <c r="K1891" s="504"/>
      <c r="L1891" s="518">
        <f t="shared" si="480"/>
        <v>0</v>
      </c>
      <c r="M1891" s="518">
        <f t="shared" si="480"/>
        <v>0</v>
      </c>
      <c r="N1891" s="519">
        <f t="shared" si="481"/>
        <v>0</v>
      </c>
      <c r="O1891" s="519">
        <f t="shared" si="482"/>
        <v>0</v>
      </c>
      <c r="P1891" s="506"/>
      <c r="Q1891" s="520"/>
      <c r="R1891" s="412" t="str">
        <f t="shared" si="476"/>
        <v/>
      </c>
      <c r="S1891" s="412" t="str">
        <f t="shared" si="483"/>
        <v/>
      </c>
      <c r="T1891" s="427"/>
      <c r="U1891" s="429"/>
      <c r="W1891" s="6">
        <f>VLOOKUP(A1891,'[3]Cartilha Global'!$A:$A,1,FALSE)</f>
        <v>96558</v>
      </c>
    </row>
    <row r="1892" spans="1:23" ht="34.5" hidden="1" thickBot="1" x14ac:dyDescent="0.25">
      <c r="A1892" s="522">
        <v>99235</v>
      </c>
      <c r="B1892" s="512" t="s">
        <v>3144</v>
      </c>
      <c r="C1892" s="513" t="s">
        <v>2452</v>
      </c>
      <c r="D1892" s="498" t="s">
        <v>171</v>
      </c>
      <c r="E1892" s="499">
        <v>490.23</v>
      </c>
      <c r="F1892" s="500">
        <f t="shared" si="484"/>
        <v>607.1</v>
      </c>
      <c r="G1892" s="527"/>
      <c r="H1892" s="518"/>
      <c r="I1892" s="517">
        <f t="shared" si="478"/>
        <v>0</v>
      </c>
      <c r="J1892" s="517">
        <f t="shared" si="479"/>
        <v>0</v>
      </c>
      <c r="K1892" s="504"/>
      <c r="L1892" s="518">
        <f t="shared" si="480"/>
        <v>0</v>
      </c>
      <c r="M1892" s="518">
        <f t="shared" si="480"/>
        <v>0</v>
      </c>
      <c r="N1892" s="519">
        <f t="shared" si="481"/>
        <v>0</v>
      </c>
      <c r="O1892" s="519">
        <f t="shared" si="482"/>
        <v>0</v>
      </c>
      <c r="P1892" s="506"/>
      <c r="Q1892" s="520"/>
      <c r="R1892" s="412" t="str">
        <f t="shared" si="476"/>
        <v/>
      </c>
      <c r="S1892" s="412" t="str">
        <f t="shared" si="483"/>
        <v/>
      </c>
      <c r="T1892" s="427"/>
      <c r="U1892" s="429"/>
      <c r="W1892" s="6">
        <f>VLOOKUP(A1892,'[3]Cartilha Global'!$A:$A,1,FALSE)</f>
        <v>99235</v>
      </c>
    </row>
    <row r="1893" spans="1:23" ht="34.5" hidden="1" thickBot="1" x14ac:dyDescent="0.25">
      <c r="A1893" s="522">
        <v>99431</v>
      </c>
      <c r="B1893" s="512" t="s">
        <v>3144</v>
      </c>
      <c r="C1893" s="513" t="s">
        <v>2453</v>
      </c>
      <c r="D1893" s="498" t="s">
        <v>171</v>
      </c>
      <c r="E1893" s="499">
        <v>510.61</v>
      </c>
      <c r="F1893" s="500">
        <f t="shared" si="484"/>
        <v>632.34</v>
      </c>
      <c r="G1893" s="527"/>
      <c r="H1893" s="518"/>
      <c r="I1893" s="517">
        <f t="shared" si="478"/>
        <v>0</v>
      </c>
      <c r="J1893" s="517">
        <f t="shared" si="479"/>
        <v>0</v>
      </c>
      <c r="K1893" s="504"/>
      <c r="L1893" s="518">
        <f t="shared" si="480"/>
        <v>0</v>
      </c>
      <c r="M1893" s="518">
        <f t="shared" si="480"/>
        <v>0</v>
      </c>
      <c r="N1893" s="519">
        <f t="shared" si="481"/>
        <v>0</v>
      </c>
      <c r="O1893" s="519">
        <f t="shared" si="482"/>
        <v>0</v>
      </c>
      <c r="P1893" s="506"/>
      <c r="Q1893" s="520"/>
      <c r="R1893" s="412" t="str">
        <f t="shared" si="476"/>
        <v/>
      </c>
      <c r="S1893" s="412" t="str">
        <f t="shared" si="483"/>
        <v/>
      </c>
      <c r="T1893" s="427"/>
      <c r="U1893" s="429"/>
      <c r="W1893" s="6">
        <f>VLOOKUP(A1893,'[3]Cartilha Global'!$A:$A,1,FALSE)</f>
        <v>99431</v>
      </c>
    </row>
    <row r="1894" spans="1:23" ht="34.5" hidden="1" thickBot="1" x14ac:dyDescent="0.25">
      <c r="A1894" s="522">
        <v>99432</v>
      </c>
      <c r="B1894" s="512" t="s">
        <v>3144</v>
      </c>
      <c r="C1894" s="513" t="s">
        <v>2454</v>
      </c>
      <c r="D1894" s="498" t="s">
        <v>171</v>
      </c>
      <c r="E1894" s="499">
        <v>495.47</v>
      </c>
      <c r="F1894" s="500">
        <f t="shared" si="484"/>
        <v>613.59</v>
      </c>
      <c r="G1894" s="527"/>
      <c r="H1894" s="518"/>
      <c r="I1894" s="517">
        <f t="shared" si="478"/>
        <v>0</v>
      </c>
      <c r="J1894" s="517">
        <f t="shared" si="479"/>
        <v>0</v>
      </c>
      <c r="K1894" s="504"/>
      <c r="L1894" s="518">
        <f t="shared" si="480"/>
        <v>0</v>
      </c>
      <c r="M1894" s="518">
        <f t="shared" si="480"/>
        <v>0</v>
      </c>
      <c r="N1894" s="519">
        <f t="shared" si="481"/>
        <v>0</v>
      </c>
      <c r="O1894" s="519">
        <f t="shared" si="482"/>
        <v>0</v>
      </c>
      <c r="P1894" s="506"/>
      <c r="Q1894" s="520"/>
      <c r="R1894" s="412" t="str">
        <f t="shared" si="476"/>
        <v/>
      </c>
      <c r="S1894" s="412" t="str">
        <f t="shared" si="483"/>
        <v/>
      </c>
      <c r="T1894" s="427"/>
      <c r="U1894" s="429"/>
      <c r="W1894" s="6">
        <f>VLOOKUP(A1894,'[3]Cartilha Global'!$A:$A,1,FALSE)</f>
        <v>99432</v>
      </c>
    </row>
    <row r="1895" spans="1:23" ht="34.5" hidden="1" thickBot="1" x14ac:dyDescent="0.25">
      <c r="A1895" s="522">
        <v>99433</v>
      </c>
      <c r="B1895" s="512" t="s">
        <v>3144</v>
      </c>
      <c r="C1895" s="513" t="s">
        <v>2455</v>
      </c>
      <c r="D1895" s="498" t="s">
        <v>171</v>
      </c>
      <c r="E1895" s="499">
        <v>541.1</v>
      </c>
      <c r="F1895" s="500">
        <f t="shared" si="484"/>
        <v>670.1</v>
      </c>
      <c r="G1895" s="527"/>
      <c r="H1895" s="518"/>
      <c r="I1895" s="517">
        <f t="shared" si="478"/>
        <v>0</v>
      </c>
      <c r="J1895" s="517">
        <f t="shared" si="479"/>
        <v>0</v>
      </c>
      <c r="K1895" s="504"/>
      <c r="L1895" s="518">
        <f t="shared" si="480"/>
        <v>0</v>
      </c>
      <c r="M1895" s="518">
        <f t="shared" si="480"/>
        <v>0</v>
      </c>
      <c r="N1895" s="519">
        <f t="shared" si="481"/>
        <v>0</v>
      </c>
      <c r="O1895" s="519">
        <f t="shared" si="482"/>
        <v>0</v>
      </c>
      <c r="P1895" s="506"/>
      <c r="Q1895" s="520"/>
      <c r="R1895" s="412" t="str">
        <f t="shared" si="476"/>
        <v/>
      </c>
      <c r="S1895" s="412" t="str">
        <f t="shared" si="483"/>
        <v/>
      </c>
      <c r="T1895" s="427"/>
      <c r="U1895" s="429"/>
      <c r="W1895" s="6">
        <f>VLOOKUP(A1895,'[3]Cartilha Global'!$A:$A,1,FALSE)</f>
        <v>99433</v>
      </c>
    </row>
    <row r="1896" spans="1:23" ht="34.5" hidden="1" thickBot="1" x14ac:dyDescent="0.25">
      <c r="A1896" s="522">
        <v>99434</v>
      </c>
      <c r="B1896" s="512" t="s">
        <v>3144</v>
      </c>
      <c r="C1896" s="513" t="s">
        <v>2456</v>
      </c>
      <c r="D1896" s="498" t="s">
        <v>171</v>
      </c>
      <c r="E1896" s="499">
        <v>514.94000000000005</v>
      </c>
      <c r="F1896" s="500">
        <f t="shared" si="484"/>
        <v>637.70000000000005</v>
      </c>
      <c r="G1896" s="527"/>
      <c r="H1896" s="518"/>
      <c r="I1896" s="517">
        <f t="shared" si="478"/>
        <v>0</v>
      </c>
      <c r="J1896" s="517">
        <f t="shared" si="479"/>
        <v>0</v>
      </c>
      <c r="K1896" s="504"/>
      <c r="L1896" s="518">
        <f t="shared" si="480"/>
        <v>0</v>
      </c>
      <c r="M1896" s="518">
        <f t="shared" si="480"/>
        <v>0</v>
      </c>
      <c r="N1896" s="519">
        <f t="shared" si="481"/>
        <v>0</v>
      </c>
      <c r="O1896" s="519">
        <f t="shared" si="482"/>
        <v>0</v>
      </c>
      <c r="P1896" s="506"/>
      <c r="Q1896" s="520"/>
      <c r="R1896" s="412" t="str">
        <f t="shared" si="476"/>
        <v/>
      </c>
      <c r="S1896" s="412" t="str">
        <f t="shared" si="483"/>
        <v/>
      </c>
      <c r="T1896" s="427"/>
      <c r="U1896" s="429"/>
      <c r="W1896" s="6">
        <f>VLOOKUP(A1896,'[3]Cartilha Global'!$A:$A,1,FALSE)</f>
        <v>99434</v>
      </c>
    </row>
    <row r="1897" spans="1:23" ht="34.5" hidden="1" thickBot="1" x14ac:dyDescent="0.25">
      <c r="A1897" s="522">
        <v>99435</v>
      </c>
      <c r="B1897" s="512" t="s">
        <v>3144</v>
      </c>
      <c r="C1897" s="513" t="s">
        <v>2457</v>
      </c>
      <c r="D1897" s="498" t="s">
        <v>171</v>
      </c>
      <c r="E1897" s="499">
        <v>498.44</v>
      </c>
      <c r="F1897" s="500">
        <f t="shared" si="484"/>
        <v>617.27</v>
      </c>
      <c r="G1897" s="527"/>
      <c r="H1897" s="518"/>
      <c r="I1897" s="517">
        <f t="shared" si="478"/>
        <v>0</v>
      </c>
      <c r="J1897" s="517">
        <f t="shared" si="479"/>
        <v>0</v>
      </c>
      <c r="K1897" s="504"/>
      <c r="L1897" s="518">
        <f t="shared" si="480"/>
        <v>0</v>
      </c>
      <c r="M1897" s="518">
        <f t="shared" si="480"/>
        <v>0</v>
      </c>
      <c r="N1897" s="519">
        <f t="shared" si="481"/>
        <v>0</v>
      </c>
      <c r="O1897" s="519">
        <f t="shared" si="482"/>
        <v>0</v>
      </c>
      <c r="P1897" s="506"/>
      <c r="Q1897" s="520"/>
      <c r="R1897" s="412" t="str">
        <f t="shared" si="476"/>
        <v/>
      </c>
      <c r="S1897" s="412" t="str">
        <f t="shared" si="483"/>
        <v/>
      </c>
      <c r="T1897" s="427"/>
      <c r="U1897" s="429"/>
      <c r="W1897" s="6">
        <f>VLOOKUP(A1897,'[3]Cartilha Global'!$A:$A,1,FALSE)</f>
        <v>99435</v>
      </c>
    </row>
    <row r="1898" spans="1:23" ht="34.5" hidden="1" thickBot="1" x14ac:dyDescent="0.25">
      <c r="A1898" s="522">
        <v>99436</v>
      </c>
      <c r="B1898" s="512" t="s">
        <v>3144</v>
      </c>
      <c r="C1898" s="513" t="s">
        <v>2458</v>
      </c>
      <c r="D1898" s="498" t="s">
        <v>171</v>
      </c>
      <c r="E1898" s="499">
        <v>563.72</v>
      </c>
      <c r="F1898" s="500">
        <f t="shared" si="484"/>
        <v>698.11</v>
      </c>
      <c r="G1898" s="527"/>
      <c r="H1898" s="518"/>
      <c r="I1898" s="517">
        <f t="shared" si="478"/>
        <v>0</v>
      </c>
      <c r="J1898" s="517">
        <f t="shared" si="479"/>
        <v>0</v>
      </c>
      <c r="K1898" s="504"/>
      <c r="L1898" s="518">
        <f t="shared" si="480"/>
        <v>0</v>
      </c>
      <c r="M1898" s="518">
        <f t="shared" si="480"/>
        <v>0</v>
      </c>
      <c r="N1898" s="519">
        <f t="shared" si="481"/>
        <v>0</v>
      </c>
      <c r="O1898" s="519">
        <f t="shared" si="482"/>
        <v>0</v>
      </c>
      <c r="P1898" s="506"/>
      <c r="Q1898" s="520"/>
      <c r="R1898" s="412" t="str">
        <f t="shared" si="476"/>
        <v/>
      </c>
      <c r="S1898" s="412" t="str">
        <f t="shared" si="483"/>
        <v/>
      </c>
      <c r="T1898" s="427"/>
      <c r="U1898" s="429"/>
      <c r="W1898" s="6">
        <f>VLOOKUP(A1898,'[3]Cartilha Global'!$A:$A,1,FALSE)</f>
        <v>99436</v>
      </c>
    </row>
    <row r="1899" spans="1:23" ht="34.5" hidden="1" thickBot="1" x14ac:dyDescent="0.25">
      <c r="A1899" s="522">
        <v>99437</v>
      </c>
      <c r="B1899" s="512" t="s">
        <v>3144</v>
      </c>
      <c r="C1899" s="513" t="s">
        <v>2459</v>
      </c>
      <c r="D1899" s="498" t="s">
        <v>171</v>
      </c>
      <c r="E1899" s="499">
        <v>520.88</v>
      </c>
      <c r="F1899" s="500">
        <f t="shared" si="484"/>
        <v>645.05999999999995</v>
      </c>
      <c r="G1899" s="527"/>
      <c r="H1899" s="518"/>
      <c r="I1899" s="517">
        <f t="shared" si="478"/>
        <v>0</v>
      </c>
      <c r="J1899" s="517">
        <f t="shared" si="479"/>
        <v>0</v>
      </c>
      <c r="K1899" s="504"/>
      <c r="L1899" s="518">
        <f t="shared" si="480"/>
        <v>0</v>
      </c>
      <c r="M1899" s="518">
        <f t="shared" si="480"/>
        <v>0</v>
      </c>
      <c r="N1899" s="519">
        <f t="shared" si="481"/>
        <v>0</v>
      </c>
      <c r="O1899" s="519">
        <f t="shared" si="482"/>
        <v>0</v>
      </c>
      <c r="P1899" s="506"/>
      <c r="Q1899" s="520"/>
      <c r="R1899" s="412" t="str">
        <f t="shared" si="476"/>
        <v/>
      </c>
      <c r="S1899" s="412" t="str">
        <f t="shared" si="483"/>
        <v/>
      </c>
      <c r="T1899" s="427"/>
      <c r="U1899" s="429"/>
      <c r="W1899" s="6">
        <f>VLOOKUP(A1899,'[3]Cartilha Global'!$A:$A,1,FALSE)</f>
        <v>99437</v>
      </c>
    </row>
    <row r="1900" spans="1:23" ht="34.5" hidden="1" thickBot="1" x14ac:dyDescent="0.25">
      <c r="A1900" s="522">
        <v>99438</v>
      </c>
      <c r="B1900" s="512" t="s">
        <v>3144</v>
      </c>
      <c r="C1900" s="513" t="s">
        <v>2460</v>
      </c>
      <c r="D1900" s="498" t="s">
        <v>171</v>
      </c>
      <c r="E1900" s="499">
        <v>527.1</v>
      </c>
      <c r="F1900" s="500">
        <f t="shared" si="484"/>
        <v>652.76</v>
      </c>
      <c r="G1900" s="527"/>
      <c r="H1900" s="518"/>
      <c r="I1900" s="517">
        <f t="shared" si="478"/>
        <v>0</v>
      </c>
      <c r="J1900" s="517">
        <f t="shared" si="479"/>
        <v>0</v>
      </c>
      <c r="K1900" s="504"/>
      <c r="L1900" s="518">
        <f t="shared" si="480"/>
        <v>0</v>
      </c>
      <c r="M1900" s="518">
        <f t="shared" si="480"/>
        <v>0</v>
      </c>
      <c r="N1900" s="519">
        <f t="shared" si="481"/>
        <v>0</v>
      </c>
      <c r="O1900" s="519">
        <f t="shared" si="482"/>
        <v>0</v>
      </c>
      <c r="P1900" s="506"/>
      <c r="Q1900" s="520"/>
      <c r="R1900" s="412" t="str">
        <f t="shared" si="476"/>
        <v/>
      </c>
      <c r="S1900" s="412" t="str">
        <f t="shared" si="483"/>
        <v/>
      </c>
      <c r="T1900" s="427"/>
      <c r="U1900" s="429"/>
      <c r="W1900" s="6">
        <f>VLOOKUP(A1900,'[3]Cartilha Global'!$A:$A,1,FALSE)</f>
        <v>99438</v>
      </c>
    </row>
    <row r="1901" spans="1:23" ht="34.5" hidden="1" thickBot="1" x14ac:dyDescent="0.25">
      <c r="A1901" s="522">
        <v>99439</v>
      </c>
      <c r="B1901" s="512" t="s">
        <v>3144</v>
      </c>
      <c r="C1901" s="513" t="s">
        <v>2461</v>
      </c>
      <c r="D1901" s="498" t="s">
        <v>171</v>
      </c>
      <c r="E1901" s="499">
        <v>503.18</v>
      </c>
      <c r="F1901" s="500">
        <f t="shared" si="484"/>
        <v>623.14</v>
      </c>
      <c r="G1901" s="527"/>
      <c r="H1901" s="518"/>
      <c r="I1901" s="517">
        <f t="shared" si="478"/>
        <v>0</v>
      </c>
      <c r="J1901" s="517">
        <f t="shared" si="479"/>
        <v>0</v>
      </c>
      <c r="K1901" s="504"/>
      <c r="L1901" s="518">
        <f t="shared" si="480"/>
        <v>0</v>
      </c>
      <c r="M1901" s="518">
        <f t="shared" si="480"/>
        <v>0</v>
      </c>
      <c r="N1901" s="519">
        <f t="shared" si="481"/>
        <v>0</v>
      </c>
      <c r="O1901" s="519">
        <f t="shared" si="482"/>
        <v>0</v>
      </c>
      <c r="P1901" s="506"/>
      <c r="Q1901" s="520"/>
      <c r="R1901" s="412" t="str">
        <f t="shared" si="476"/>
        <v/>
      </c>
      <c r="S1901" s="412" t="str">
        <f t="shared" si="483"/>
        <v/>
      </c>
      <c r="T1901" s="427"/>
      <c r="U1901" s="429"/>
      <c r="W1901" s="6">
        <f>VLOOKUP(A1901,'[3]Cartilha Global'!$A:$A,1,FALSE)</f>
        <v>99439</v>
      </c>
    </row>
    <row r="1902" spans="1:23" ht="34.5" hidden="1" thickBot="1" x14ac:dyDescent="0.25">
      <c r="A1902" s="522">
        <v>103183</v>
      </c>
      <c r="B1902" s="512" t="s">
        <v>3144</v>
      </c>
      <c r="C1902" s="513" t="s">
        <v>6730</v>
      </c>
      <c r="D1902" s="498" t="s">
        <v>171</v>
      </c>
      <c r="E1902" s="499">
        <v>545.91999999999996</v>
      </c>
      <c r="F1902" s="500">
        <f t="shared" si="484"/>
        <v>676.07</v>
      </c>
      <c r="G1902" s="527"/>
      <c r="H1902" s="518"/>
      <c r="I1902" s="517">
        <f t="shared" si="478"/>
        <v>0</v>
      </c>
      <c r="J1902" s="517">
        <f t="shared" si="479"/>
        <v>0</v>
      </c>
      <c r="K1902" s="504"/>
      <c r="L1902" s="518">
        <f t="shared" si="480"/>
        <v>0</v>
      </c>
      <c r="M1902" s="518">
        <f t="shared" si="480"/>
        <v>0</v>
      </c>
      <c r="N1902" s="519">
        <f t="shared" si="481"/>
        <v>0</v>
      </c>
      <c r="O1902" s="519">
        <f t="shared" si="482"/>
        <v>0</v>
      </c>
      <c r="P1902" s="506"/>
      <c r="Q1902" s="520"/>
      <c r="R1902" s="412" t="str">
        <f t="shared" si="476"/>
        <v/>
      </c>
      <c r="S1902" s="412" t="str">
        <f t="shared" si="483"/>
        <v/>
      </c>
      <c r="T1902" s="427"/>
      <c r="U1902" s="429"/>
      <c r="W1902" s="6" t="e">
        <f>VLOOKUP(A1902,'[3]Cartilha Global'!$A:$A,1,FALSE)</f>
        <v>#N/A</v>
      </c>
    </row>
    <row r="1903" spans="1:23" ht="34.5" hidden="1" thickBot="1" x14ac:dyDescent="0.25">
      <c r="A1903" s="522">
        <v>103184</v>
      </c>
      <c r="B1903" s="512" t="s">
        <v>3144</v>
      </c>
      <c r="C1903" s="513" t="s">
        <v>6731</v>
      </c>
      <c r="D1903" s="498" t="s">
        <v>171</v>
      </c>
      <c r="E1903" s="499">
        <v>502.79</v>
      </c>
      <c r="F1903" s="500">
        <f t="shared" si="484"/>
        <v>622.66</v>
      </c>
      <c r="G1903" s="527"/>
      <c r="H1903" s="518"/>
      <c r="I1903" s="517">
        <f t="shared" si="478"/>
        <v>0</v>
      </c>
      <c r="J1903" s="517">
        <f t="shared" si="479"/>
        <v>0</v>
      </c>
      <c r="K1903" s="504"/>
      <c r="L1903" s="518">
        <f t="shared" si="480"/>
        <v>0</v>
      </c>
      <c r="M1903" s="518">
        <f t="shared" si="480"/>
        <v>0</v>
      </c>
      <c r="N1903" s="519">
        <f t="shared" si="481"/>
        <v>0</v>
      </c>
      <c r="O1903" s="519">
        <f t="shared" si="482"/>
        <v>0</v>
      </c>
      <c r="P1903" s="506"/>
      <c r="Q1903" s="520"/>
      <c r="R1903" s="412" t="str">
        <f t="shared" si="476"/>
        <v/>
      </c>
      <c r="S1903" s="412" t="str">
        <f t="shared" si="483"/>
        <v/>
      </c>
      <c r="T1903" s="427"/>
      <c r="U1903" s="429"/>
      <c r="W1903" s="6" t="e">
        <f>VLOOKUP(A1903,'[3]Cartilha Global'!$A:$A,1,FALSE)</f>
        <v>#N/A</v>
      </c>
    </row>
    <row r="1904" spans="1:23" ht="12" hidden="1" thickBot="1" x14ac:dyDescent="0.25">
      <c r="A1904" s="522" t="s">
        <v>6063</v>
      </c>
      <c r="B1904" s="512"/>
      <c r="C1904" s="523" t="s">
        <v>6064</v>
      </c>
      <c r="D1904" s="498">
        <v>0</v>
      </c>
      <c r="E1904" s="499">
        <v>0</v>
      </c>
      <c r="F1904" s="500">
        <f t="shared" ref="F1904:F1952" si="485">IF(E1904=0,0,ROUND(E1904*(1+E$13)*(1-E$14),2))</f>
        <v>0</v>
      </c>
      <c r="G1904" s="501"/>
      <c r="H1904" s="501"/>
      <c r="I1904" s="502"/>
      <c r="J1904" s="503"/>
      <c r="K1904" s="504"/>
      <c r="L1904" s="505"/>
      <c r="M1904" s="501"/>
      <c r="N1904" s="502"/>
      <c r="O1904" s="503"/>
      <c r="P1904" s="506"/>
      <c r="Q1904" s="494" t="str">
        <f>IF(OR(SUM(J1904)&gt;0,SUM(O1904)&gt;0),"xx","")</f>
        <v/>
      </c>
      <c r="R1904" s="412" t="str">
        <f t="shared" si="476"/>
        <v/>
      </c>
      <c r="S1904" s="412" t="str">
        <f t="shared" si="483"/>
        <v/>
      </c>
      <c r="T1904" s="427"/>
      <c r="U1904" s="429"/>
      <c r="W1904" s="6" t="e">
        <f>VLOOKUP(A1904,'[3]Cartilha Global'!$A:$A,1,FALSE)</f>
        <v>#N/A</v>
      </c>
    </row>
    <row r="1905" spans="1:23" ht="12" hidden="1" thickBot="1" x14ac:dyDescent="0.25">
      <c r="A1905" s="507" t="s">
        <v>1861</v>
      </c>
      <c r="B1905" s="512"/>
      <c r="C1905" s="548" t="s">
        <v>380</v>
      </c>
      <c r="D1905" s="555">
        <v>0</v>
      </c>
      <c r="E1905" s="525">
        <v>0</v>
      </c>
      <c r="F1905" s="510">
        <f t="shared" si="485"/>
        <v>0</v>
      </c>
      <c r="G1905" s="549"/>
      <c r="H1905" s="550"/>
      <c r="I1905" s="551"/>
      <c r="J1905" s="552"/>
      <c r="K1905" s="504"/>
      <c r="L1905" s="553"/>
      <c r="M1905" s="554"/>
      <c r="N1905" s="551"/>
      <c r="O1905" s="552"/>
      <c r="P1905" s="506"/>
      <c r="Q1905" s="494" t="str">
        <f>IF(OR(SUM(J1906:J1913)&gt;0,SUM(O1906:O1913)&gt;0),"xx","")</f>
        <v/>
      </c>
      <c r="R1905" s="412" t="str">
        <f t="shared" si="476"/>
        <v/>
      </c>
      <c r="S1905" s="412" t="str">
        <f t="shared" si="483"/>
        <v/>
      </c>
      <c r="T1905" s="427"/>
      <c r="U1905" s="429"/>
      <c r="W1905" s="6" t="str">
        <f>VLOOKUP(A1905,'[3]Cartilha Global'!$A:$A,1,FALSE)</f>
        <v>4.3.5</v>
      </c>
    </row>
    <row r="1906" spans="1:23" ht="23.25" hidden="1" thickBot="1" x14ac:dyDescent="0.25">
      <c r="A1906" s="522">
        <v>90278</v>
      </c>
      <c r="B1906" s="512" t="s">
        <v>3144</v>
      </c>
      <c r="C1906" s="513" t="s">
        <v>644</v>
      </c>
      <c r="D1906" s="498" t="s">
        <v>171</v>
      </c>
      <c r="E1906" s="499">
        <v>428.93</v>
      </c>
      <c r="F1906" s="500">
        <f t="shared" si="485"/>
        <v>531.19000000000005</v>
      </c>
      <c r="G1906" s="527"/>
      <c r="H1906" s="518"/>
      <c r="I1906" s="517">
        <f t="shared" ref="I1906:I1913" si="486">IF(ISBLANK(E1906),0,ROUND(F1906*G1906,2))</f>
        <v>0</v>
      </c>
      <c r="J1906" s="517">
        <f t="shared" ref="J1906:J1913" si="487">IF(ISBLANK(G1906),0,ROUND(G1906*H1906,2))</f>
        <v>0</v>
      </c>
      <c r="K1906" s="504"/>
      <c r="L1906" s="518">
        <f t="shared" ref="L1906:M1913" si="488">G1906</f>
        <v>0</v>
      </c>
      <c r="M1906" s="518">
        <f t="shared" si="488"/>
        <v>0</v>
      </c>
      <c r="N1906" s="519">
        <f t="shared" ref="N1906:N1913" si="489">IF(ISBLANK(E1906),0,ROUND(F1906*L1906,2))</f>
        <v>0</v>
      </c>
      <c r="O1906" s="519">
        <f t="shared" ref="O1906:O1913" si="490">IF(ISBLANK(L1906),0,ROUND(L1906*M1906,2))</f>
        <v>0</v>
      </c>
      <c r="P1906" s="506"/>
      <c r="Q1906" s="520"/>
      <c r="R1906" s="412" t="str">
        <f t="shared" si="476"/>
        <v/>
      </c>
      <c r="S1906" s="412" t="str">
        <f t="shared" si="483"/>
        <v/>
      </c>
      <c r="T1906" s="427"/>
      <c r="U1906" s="429"/>
      <c r="W1906" s="6">
        <f>VLOOKUP(A1906,'[3]Cartilha Global'!$A:$A,1,FALSE)</f>
        <v>90278</v>
      </c>
    </row>
    <row r="1907" spans="1:23" ht="23.25" hidden="1" thickBot="1" x14ac:dyDescent="0.25">
      <c r="A1907" s="522">
        <v>90279</v>
      </c>
      <c r="B1907" s="512" t="s">
        <v>3144</v>
      </c>
      <c r="C1907" s="513" t="s">
        <v>645</v>
      </c>
      <c r="D1907" s="498" t="s">
        <v>171</v>
      </c>
      <c r="E1907" s="499">
        <v>478.04</v>
      </c>
      <c r="F1907" s="500">
        <f t="shared" si="485"/>
        <v>592</v>
      </c>
      <c r="G1907" s="527"/>
      <c r="H1907" s="518"/>
      <c r="I1907" s="517">
        <f t="shared" si="486"/>
        <v>0</v>
      </c>
      <c r="J1907" s="517">
        <f t="shared" si="487"/>
        <v>0</v>
      </c>
      <c r="K1907" s="504"/>
      <c r="L1907" s="518">
        <f t="shared" si="488"/>
        <v>0</v>
      </c>
      <c r="M1907" s="518">
        <f t="shared" si="488"/>
        <v>0</v>
      </c>
      <c r="N1907" s="519">
        <f t="shared" si="489"/>
        <v>0</v>
      </c>
      <c r="O1907" s="519">
        <f t="shared" si="490"/>
        <v>0</v>
      </c>
      <c r="P1907" s="506"/>
      <c r="Q1907" s="520"/>
      <c r="R1907" s="412" t="str">
        <f t="shared" si="476"/>
        <v/>
      </c>
      <c r="S1907" s="412" t="str">
        <f t="shared" si="483"/>
        <v/>
      </c>
      <c r="T1907" s="427"/>
      <c r="U1907" s="429"/>
      <c r="W1907" s="6">
        <f>VLOOKUP(A1907,'[3]Cartilha Global'!$A:$A,1,FALSE)</f>
        <v>90279</v>
      </c>
    </row>
    <row r="1908" spans="1:23" ht="23.25" hidden="1" thickBot="1" x14ac:dyDescent="0.25">
      <c r="A1908" s="522">
        <v>90280</v>
      </c>
      <c r="B1908" s="512" t="s">
        <v>3144</v>
      </c>
      <c r="C1908" s="513" t="s">
        <v>646</v>
      </c>
      <c r="D1908" s="498" t="s">
        <v>171</v>
      </c>
      <c r="E1908" s="499">
        <v>535.49</v>
      </c>
      <c r="F1908" s="500">
        <f t="shared" si="485"/>
        <v>663.15</v>
      </c>
      <c r="G1908" s="527"/>
      <c r="H1908" s="518"/>
      <c r="I1908" s="517">
        <f t="shared" si="486"/>
        <v>0</v>
      </c>
      <c r="J1908" s="517">
        <f t="shared" si="487"/>
        <v>0</v>
      </c>
      <c r="K1908" s="504"/>
      <c r="L1908" s="518">
        <f t="shared" si="488"/>
        <v>0</v>
      </c>
      <c r="M1908" s="518">
        <f t="shared" si="488"/>
        <v>0</v>
      </c>
      <c r="N1908" s="519">
        <f t="shared" si="489"/>
        <v>0</v>
      </c>
      <c r="O1908" s="519">
        <f t="shared" si="490"/>
        <v>0</v>
      </c>
      <c r="P1908" s="506"/>
      <c r="Q1908" s="520"/>
      <c r="R1908" s="412" t="str">
        <f t="shared" si="476"/>
        <v/>
      </c>
      <c r="S1908" s="412" t="str">
        <f t="shared" si="483"/>
        <v/>
      </c>
      <c r="T1908" s="427"/>
      <c r="U1908" s="429"/>
      <c r="W1908" s="6">
        <f>VLOOKUP(A1908,'[3]Cartilha Global'!$A:$A,1,FALSE)</f>
        <v>90280</v>
      </c>
    </row>
    <row r="1909" spans="1:23" ht="23.25" hidden="1" thickBot="1" x14ac:dyDescent="0.25">
      <c r="A1909" s="522">
        <v>90281</v>
      </c>
      <c r="B1909" s="512" t="s">
        <v>3144</v>
      </c>
      <c r="C1909" s="513" t="s">
        <v>647</v>
      </c>
      <c r="D1909" s="498" t="s">
        <v>171</v>
      </c>
      <c r="E1909" s="499">
        <v>628.24</v>
      </c>
      <c r="F1909" s="500">
        <f t="shared" si="485"/>
        <v>778.01</v>
      </c>
      <c r="G1909" s="527"/>
      <c r="H1909" s="518"/>
      <c r="I1909" s="517">
        <f t="shared" si="486"/>
        <v>0</v>
      </c>
      <c r="J1909" s="517">
        <f t="shared" si="487"/>
        <v>0</v>
      </c>
      <c r="K1909" s="504"/>
      <c r="L1909" s="518">
        <f t="shared" si="488"/>
        <v>0</v>
      </c>
      <c r="M1909" s="518">
        <f t="shared" si="488"/>
        <v>0</v>
      </c>
      <c r="N1909" s="519">
        <f t="shared" si="489"/>
        <v>0</v>
      </c>
      <c r="O1909" s="519">
        <f t="shared" si="490"/>
        <v>0</v>
      </c>
      <c r="P1909" s="506"/>
      <c r="Q1909" s="520"/>
      <c r="R1909" s="412" t="str">
        <f t="shared" si="476"/>
        <v/>
      </c>
      <c r="S1909" s="412" t="str">
        <f t="shared" si="483"/>
        <v/>
      </c>
      <c r="T1909" s="427"/>
      <c r="U1909" s="429"/>
      <c r="W1909" s="6">
        <f>VLOOKUP(A1909,'[3]Cartilha Global'!$A:$A,1,FALSE)</f>
        <v>90281</v>
      </c>
    </row>
    <row r="1910" spans="1:23" ht="23.25" hidden="1" thickBot="1" x14ac:dyDescent="0.25">
      <c r="A1910" s="522">
        <v>90282</v>
      </c>
      <c r="B1910" s="512" t="s">
        <v>3144</v>
      </c>
      <c r="C1910" s="513" t="s">
        <v>648</v>
      </c>
      <c r="D1910" s="498" t="s">
        <v>171</v>
      </c>
      <c r="E1910" s="499">
        <v>422.7</v>
      </c>
      <c r="F1910" s="500">
        <f t="shared" si="485"/>
        <v>523.47</v>
      </c>
      <c r="G1910" s="527"/>
      <c r="H1910" s="518"/>
      <c r="I1910" s="517">
        <f t="shared" si="486"/>
        <v>0</v>
      </c>
      <c r="J1910" s="517">
        <f t="shared" si="487"/>
        <v>0</v>
      </c>
      <c r="K1910" s="504"/>
      <c r="L1910" s="518">
        <f t="shared" si="488"/>
        <v>0</v>
      </c>
      <c r="M1910" s="518">
        <f t="shared" si="488"/>
        <v>0</v>
      </c>
      <c r="N1910" s="519">
        <f t="shared" si="489"/>
        <v>0</v>
      </c>
      <c r="O1910" s="519">
        <f t="shared" si="490"/>
        <v>0</v>
      </c>
      <c r="P1910" s="506"/>
      <c r="Q1910" s="520"/>
      <c r="R1910" s="412" t="str">
        <f t="shared" si="476"/>
        <v/>
      </c>
      <c r="S1910" s="412" t="str">
        <f t="shared" si="483"/>
        <v/>
      </c>
      <c r="T1910" s="427"/>
      <c r="U1910" s="429"/>
      <c r="W1910" s="6">
        <f>VLOOKUP(A1910,'[3]Cartilha Global'!$A:$A,1,FALSE)</f>
        <v>90282</v>
      </c>
    </row>
    <row r="1911" spans="1:23" ht="23.25" hidden="1" thickBot="1" x14ac:dyDescent="0.25">
      <c r="A1911" s="522">
        <v>90283</v>
      </c>
      <c r="B1911" s="512" t="s">
        <v>3144</v>
      </c>
      <c r="C1911" s="513" t="s">
        <v>649</v>
      </c>
      <c r="D1911" s="498" t="s">
        <v>171</v>
      </c>
      <c r="E1911" s="499">
        <v>472.48</v>
      </c>
      <c r="F1911" s="500">
        <f t="shared" si="485"/>
        <v>585.12</v>
      </c>
      <c r="G1911" s="527"/>
      <c r="H1911" s="518"/>
      <c r="I1911" s="517">
        <f t="shared" si="486"/>
        <v>0</v>
      </c>
      <c r="J1911" s="517">
        <f t="shared" si="487"/>
        <v>0</v>
      </c>
      <c r="K1911" s="504"/>
      <c r="L1911" s="518">
        <f t="shared" si="488"/>
        <v>0</v>
      </c>
      <c r="M1911" s="518">
        <f t="shared" si="488"/>
        <v>0</v>
      </c>
      <c r="N1911" s="519">
        <f t="shared" si="489"/>
        <v>0</v>
      </c>
      <c r="O1911" s="519">
        <f t="shared" si="490"/>
        <v>0</v>
      </c>
      <c r="P1911" s="506"/>
      <c r="Q1911" s="520"/>
      <c r="R1911" s="412" t="str">
        <f t="shared" si="476"/>
        <v/>
      </c>
      <c r="S1911" s="412" t="str">
        <f t="shared" si="483"/>
        <v/>
      </c>
      <c r="T1911" s="427"/>
      <c r="U1911" s="429"/>
      <c r="W1911" s="6">
        <f>VLOOKUP(A1911,'[3]Cartilha Global'!$A:$A,1,FALSE)</f>
        <v>90283</v>
      </c>
    </row>
    <row r="1912" spans="1:23" ht="23.25" hidden="1" thickBot="1" x14ac:dyDescent="0.25">
      <c r="A1912" s="522">
        <v>90284</v>
      </c>
      <c r="B1912" s="512" t="s">
        <v>3144</v>
      </c>
      <c r="C1912" s="513" t="s">
        <v>650</v>
      </c>
      <c r="D1912" s="498" t="s">
        <v>171</v>
      </c>
      <c r="E1912" s="499">
        <v>532.9</v>
      </c>
      <c r="F1912" s="500">
        <f t="shared" si="485"/>
        <v>659.94</v>
      </c>
      <c r="G1912" s="527"/>
      <c r="H1912" s="518"/>
      <c r="I1912" s="517">
        <f t="shared" si="486"/>
        <v>0</v>
      </c>
      <c r="J1912" s="517">
        <f t="shared" si="487"/>
        <v>0</v>
      </c>
      <c r="K1912" s="504"/>
      <c r="L1912" s="518">
        <f t="shared" si="488"/>
        <v>0</v>
      </c>
      <c r="M1912" s="518">
        <f t="shared" si="488"/>
        <v>0</v>
      </c>
      <c r="N1912" s="519">
        <f t="shared" si="489"/>
        <v>0</v>
      </c>
      <c r="O1912" s="519">
        <f t="shared" si="490"/>
        <v>0</v>
      </c>
      <c r="P1912" s="506"/>
      <c r="Q1912" s="520"/>
      <c r="R1912" s="412" t="str">
        <f t="shared" ref="R1912:R1975" si="491">IF(Q1912="X","x",IF(Q1912="xx","x",IF(O1912&gt;0,"x","")))</f>
        <v/>
      </c>
      <c r="S1912" s="412" t="str">
        <f t="shared" si="483"/>
        <v/>
      </c>
      <c r="T1912" s="427"/>
      <c r="U1912" s="429"/>
      <c r="W1912" s="6">
        <f>VLOOKUP(A1912,'[3]Cartilha Global'!$A:$A,1,FALSE)</f>
        <v>90284</v>
      </c>
    </row>
    <row r="1913" spans="1:23" ht="23.25" hidden="1" thickBot="1" x14ac:dyDescent="0.25">
      <c r="A1913" s="522">
        <v>90285</v>
      </c>
      <c r="B1913" s="512" t="s">
        <v>3144</v>
      </c>
      <c r="C1913" s="513" t="s">
        <v>651</v>
      </c>
      <c r="D1913" s="498" t="s">
        <v>171</v>
      </c>
      <c r="E1913" s="499">
        <v>632.05999999999995</v>
      </c>
      <c r="F1913" s="500">
        <f t="shared" si="485"/>
        <v>782.74</v>
      </c>
      <c r="G1913" s="527"/>
      <c r="H1913" s="518"/>
      <c r="I1913" s="517">
        <f t="shared" si="486"/>
        <v>0</v>
      </c>
      <c r="J1913" s="517">
        <f t="shared" si="487"/>
        <v>0</v>
      </c>
      <c r="K1913" s="504"/>
      <c r="L1913" s="518">
        <f t="shared" si="488"/>
        <v>0</v>
      </c>
      <c r="M1913" s="518">
        <f t="shared" si="488"/>
        <v>0</v>
      </c>
      <c r="N1913" s="519">
        <f t="shared" si="489"/>
        <v>0</v>
      </c>
      <c r="O1913" s="519">
        <f t="shared" si="490"/>
        <v>0</v>
      </c>
      <c r="P1913" s="506"/>
      <c r="Q1913" s="520"/>
      <c r="R1913" s="412" t="str">
        <f t="shared" si="491"/>
        <v/>
      </c>
      <c r="S1913" s="412" t="str">
        <f t="shared" si="483"/>
        <v/>
      </c>
      <c r="T1913" s="427"/>
      <c r="U1913" s="429"/>
      <c r="W1913" s="6">
        <f>VLOOKUP(A1913,'[3]Cartilha Global'!$A:$A,1,FALSE)</f>
        <v>90285</v>
      </c>
    </row>
    <row r="1914" spans="1:23" ht="12" hidden="1" thickBot="1" x14ac:dyDescent="0.25">
      <c r="A1914" s="522" t="s">
        <v>1862</v>
      </c>
      <c r="B1914" s="512"/>
      <c r="C1914" s="548" t="s">
        <v>381</v>
      </c>
      <c r="D1914" s="498">
        <v>0</v>
      </c>
      <c r="E1914" s="499">
        <v>0</v>
      </c>
      <c r="F1914" s="500">
        <f t="shared" si="485"/>
        <v>0</v>
      </c>
      <c r="G1914" s="549"/>
      <c r="H1914" s="550"/>
      <c r="I1914" s="551"/>
      <c r="J1914" s="552"/>
      <c r="K1914" s="504"/>
      <c r="L1914" s="553"/>
      <c r="M1914" s="554"/>
      <c r="N1914" s="551"/>
      <c r="O1914" s="552"/>
      <c r="P1914" s="506"/>
      <c r="Q1914" s="494" t="str">
        <f>IF(OR(SUM(J1915:J1917)&gt;0,SUM(O1915:O1917)&gt;0),"xx","")</f>
        <v/>
      </c>
      <c r="R1914" s="412" t="str">
        <f t="shared" si="491"/>
        <v/>
      </c>
      <c r="S1914" s="412" t="str">
        <f t="shared" si="483"/>
        <v/>
      </c>
      <c r="T1914" s="427"/>
      <c r="U1914" s="429"/>
      <c r="W1914" s="6" t="str">
        <f>VLOOKUP(A1914,'[3]Cartilha Global'!$A:$A,1,FALSE)</f>
        <v>4.3.6</v>
      </c>
    </row>
    <row r="1915" spans="1:23" ht="12" hidden="1" thickBot="1" x14ac:dyDescent="0.25">
      <c r="A1915" s="522">
        <v>89993</v>
      </c>
      <c r="B1915" s="512" t="s">
        <v>3144</v>
      </c>
      <c r="C1915" s="513" t="s">
        <v>382</v>
      </c>
      <c r="D1915" s="498" t="s">
        <v>171</v>
      </c>
      <c r="E1915" s="499">
        <v>931.52</v>
      </c>
      <c r="F1915" s="500">
        <f t="shared" si="485"/>
        <v>1153.5899999999999</v>
      </c>
      <c r="G1915" s="527"/>
      <c r="H1915" s="518"/>
      <c r="I1915" s="517">
        <f>IF(ISBLANK(E1915),0,ROUND(F1915*G1915,2))</f>
        <v>0</v>
      </c>
      <c r="J1915" s="517">
        <f>IF(ISBLANK(G1915),0,ROUND(G1915*H1915,2))</f>
        <v>0</v>
      </c>
      <c r="K1915" s="504"/>
      <c r="L1915" s="518">
        <f t="shared" ref="L1915:M1917" si="492">G1915</f>
        <v>0</v>
      </c>
      <c r="M1915" s="518">
        <f t="shared" si="492"/>
        <v>0</v>
      </c>
      <c r="N1915" s="519">
        <f>IF(ISBLANK(E1915),0,ROUND(F1915*L1915,2))</f>
        <v>0</v>
      </c>
      <c r="O1915" s="519">
        <f>IF(ISBLANK(L1915),0,ROUND(L1915*M1915,2))</f>
        <v>0</v>
      </c>
      <c r="P1915" s="506"/>
      <c r="Q1915" s="520"/>
      <c r="R1915" s="412" t="str">
        <f t="shared" si="491"/>
        <v/>
      </c>
      <c r="S1915" s="412" t="str">
        <f t="shared" si="483"/>
        <v/>
      </c>
      <c r="T1915" s="427"/>
      <c r="U1915" s="429"/>
      <c r="W1915" s="6">
        <f>VLOOKUP(A1915,'[3]Cartilha Global'!$A:$A,1,FALSE)</f>
        <v>89993</v>
      </c>
    </row>
    <row r="1916" spans="1:23" ht="23.25" hidden="1" thickBot="1" x14ac:dyDescent="0.25">
      <c r="A1916" s="522">
        <v>89994</v>
      </c>
      <c r="B1916" s="512" t="s">
        <v>3144</v>
      </c>
      <c r="C1916" s="513" t="s">
        <v>383</v>
      </c>
      <c r="D1916" s="498" t="s">
        <v>171</v>
      </c>
      <c r="E1916" s="499">
        <v>783.29</v>
      </c>
      <c r="F1916" s="500">
        <f t="shared" si="485"/>
        <v>970.03</v>
      </c>
      <c r="G1916" s="527"/>
      <c r="H1916" s="518"/>
      <c r="I1916" s="517">
        <f>IF(ISBLANK(E1916),0,ROUND(F1916*G1916,2))</f>
        <v>0</v>
      </c>
      <c r="J1916" s="517">
        <f>IF(ISBLANK(G1916),0,ROUND(G1916*H1916,2))</f>
        <v>0</v>
      </c>
      <c r="K1916" s="504"/>
      <c r="L1916" s="518">
        <f t="shared" si="492"/>
        <v>0</v>
      </c>
      <c r="M1916" s="518">
        <f t="shared" si="492"/>
        <v>0</v>
      </c>
      <c r="N1916" s="519">
        <f>IF(ISBLANK(E1916),0,ROUND(F1916*L1916,2))</f>
        <v>0</v>
      </c>
      <c r="O1916" s="519">
        <f>IF(ISBLANK(L1916),0,ROUND(L1916*M1916,2))</f>
        <v>0</v>
      </c>
      <c r="P1916" s="506"/>
      <c r="Q1916" s="520"/>
      <c r="R1916" s="412" t="str">
        <f t="shared" si="491"/>
        <v/>
      </c>
      <c r="S1916" s="412" t="str">
        <f t="shared" si="483"/>
        <v/>
      </c>
      <c r="T1916" s="427"/>
      <c r="U1916" s="429"/>
      <c r="W1916" s="6">
        <f>VLOOKUP(A1916,'[3]Cartilha Global'!$A:$A,1,FALSE)</f>
        <v>89994</v>
      </c>
    </row>
    <row r="1917" spans="1:23" ht="12" hidden="1" thickBot="1" x14ac:dyDescent="0.25">
      <c r="A1917" s="522">
        <v>89995</v>
      </c>
      <c r="B1917" s="512" t="s">
        <v>3144</v>
      </c>
      <c r="C1917" s="513" t="s">
        <v>384</v>
      </c>
      <c r="D1917" s="498" t="s">
        <v>171</v>
      </c>
      <c r="E1917" s="499">
        <v>893.61</v>
      </c>
      <c r="F1917" s="500">
        <f t="shared" si="485"/>
        <v>1106.6500000000001</v>
      </c>
      <c r="G1917" s="527"/>
      <c r="H1917" s="518"/>
      <c r="I1917" s="517">
        <f>IF(ISBLANK(E1917),0,ROUND(F1917*G1917,2))</f>
        <v>0</v>
      </c>
      <c r="J1917" s="517">
        <f>IF(ISBLANK(G1917),0,ROUND(G1917*H1917,2))</f>
        <v>0</v>
      </c>
      <c r="K1917" s="504"/>
      <c r="L1917" s="518">
        <f t="shared" si="492"/>
        <v>0</v>
      </c>
      <c r="M1917" s="518">
        <f t="shared" si="492"/>
        <v>0</v>
      </c>
      <c r="N1917" s="519">
        <f>IF(ISBLANK(E1917),0,ROUND(F1917*L1917,2))</f>
        <v>0</v>
      </c>
      <c r="O1917" s="519">
        <f>IF(ISBLANK(L1917),0,ROUND(L1917*M1917,2))</f>
        <v>0</v>
      </c>
      <c r="P1917" s="506"/>
      <c r="Q1917" s="520"/>
      <c r="R1917" s="412" t="str">
        <f t="shared" si="491"/>
        <v/>
      </c>
      <c r="S1917" s="412" t="str">
        <f t="shared" si="483"/>
        <v/>
      </c>
      <c r="T1917" s="427"/>
      <c r="U1917" s="429"/>
      <c r="W1917" s="6">
        <f>VLOOKUP(A1917,'[3]Cartilha Global'!$A:$A,1,FALSE)</f>
        <v>89995</v>
      </c>
    </row>
    <row r="1918" spans="1:23" ht="12" hidden="1" thickBot="1" x14ac:dyDescent="0.25">
      <c r="A1918" s="522" t="s">
        <v>205</v>
      </c>
      <c r="B1918" s="512"/>
      <c r="C1918" s="513" t="s">
        <v>220</v>
      </c>
      <c r="D1918" s="498">
        <v>0</v>
      </c>
      <c r="E1918" s="499">
        <v>0</v>
      </c>
      <c r="F1918" s="500">
        <f t="shared" si="485"/>
        <v>0</v>
      </c>
      <c r="G1918" s="549"/>
      <c r="H1918" s="550"/>
      <c r="I1918" s="551"/>
      <c r="J1918" s="552"/>
      <c r="K1918" s="504"/>
      <c r="L1918" s="549"/>
      <c r="M1918" s="550"/>
      <c r="N1918" s="551"/>
      <c r="O1918" s="552"/>
      <c r="P1918" s="506"/>
      <c r="Q1918" s="494" t="str">
        <f>IF(OR(SUM(J1919:J1938)&gt;0,SUM(O1919:O1938)&gt;0),"xx","")</f>
        <v/>
      </c>
      <c r="R1918" s="412" t="str">
        <f t="shared" si="491"/>
        <v/>
      </c>
      <c r="S1918" s="412" t="str">
        <f t="shared" si="483"/>
        <v/>
      </c>
      <c r="T1918" s="427"/>
      <c r="U1918" s="429"/>
      <c r="W1918" s="6" t="str">
        <f>VLOOKUP(A1918,'[3]Cartilha Global'!$A:$A,1,FALSE)</f>
        <v>4.4</v>
      </c>
    </row>
    <row r="1919" spans="1:23" ht="12" hidden="1" thickBot="1" x14ac:dyDescent="0.25">
      <c r="A1919" s="522" t="s">
        <v>6065</v>
      </c>
      <c r="B1919" s="512"/>
      <c r="C1919" s="513" t="s">
        <v>6066</v>
      </c>
      <c r="D1919" s="498">
        <v>0</v>
      </c>
      <c r="E1919" s="499">
        <v>0</v>
      </c>
      <c r="F1919" s="500">
        <f t="shared" si="485"/>
        <v>0</v>
      </c>
      <c r="G1919" s="549"/>
      <c r="H1919" s="550"/>
      <c r="I1919" s="551"/>
      <c r="J1919" s="552"/>
      <c r="K1919" s="504"/>
      <c r="L1919" s="549"/>
      <c r="M1919" s="550"/>
      <c r="N1919" s="551"/>
      <c r="O1919" s="552"/>
      <c r="P1919" s="506"/>
      <c r="Q1919" s="494" t="str">
        <f>IF(OR(SUM(J1919)&gt;0,SUM(O1919)&gt;0),"xx","")</f>
        <v/>
      </c>
      <c r="R1919" s="412" t="str">
        <f t="shared" si="491"/>
        <v/>
      </c>
      <c r="S1919" s="412" t="str">
        <f t="shared" si="483"/>
        <v/>
      </c>
      <c r="T1919" s="427"/>
      <c r="U1919" s="429"/>
      <c r="W1919" s="6" t="e">
        <f>VLOOKUP(A1919,'[3]Cartilha Global'!$A:$A,1,FALSE)</f>
        <v>#N/A</v>
      </c>
    </row>
    <row r="1920" spans="1:23" ht="12" hidden="1" thickBot="1" x14ac:dyDescent="0.25">
      <c r="A1920" s="522" t="s">
        <v>1863</v>
      </c>
      <c r="B1920" s="512"/>
      <c r="C1920" s="513" t="s">
        <v>221</v>
      </c>
      <c r="D1920" s="498">
        <v>0</v>
      </c>
      <c r="E1920" s="499">
        <v>0</v>
      </c>
      <c r="F1920" s="500">
        <f t="shared" si="485"/>
        <v>0</v>
      </c>
      <c r="G1920" s="549"/>
      <c r="H1920" s="549"/>
      <c r="I1920" s="551"/>
      <c r="J1920" s="552"/>
      <c r="K1920" s="564"/>
      <c r="L1920" s="549"/>
      <c r="M1920" s="549"/>
      <c r="N1920" s="551"/>
      <c r="O1920" s="552"/>
      <c r="P1920" s="561"/>
      <c r="Q1920" s="494" t="str">
        <f>IF(OR(SUM(J1921:J1937)&gt;0,SUM(O1921:O1937)&gt;0),"xx","")</f>
        <v/>
      </c>
      <c r="R1920" s="412" t="str">
        <f t="shared" si="491"/>
        <v/>
      </c>
      <c r="S1920" s="412" t="str">
        <f t="shared" si="483"/>
        <v/>
      </c>
      <c r="T1920" s="427"/>
      <c r="U1920" s="429"/>
      <c r="W1920" s="6" t="str">
        <f>VLOOKUP(A1920,'[3]Cartilha Global'!$A:$A,1,FALSE)</f>
        <v>4.4.2</v>
      </c>
    </row>
    <row r="1921" spans="1:23" ht="23.25" hidden="1" thickBot="1" x14ac:dyDescent="0.25">
      <c r="A1921" s="522">
        <v>102473</v>
      </c>
      <c r="B1921" s="512" t="s">
        <v>3144</v>
      </c>
      <c r="C1921" s="513" t="s">
        <v>6037</v>
      </c>
      <c r="D1921" s="498" t="s">
        <v>171</v>
      </c>
      <c r="E1921" s="499">
        <v>412.55</v>
      </c>
      <c r="F1921" s="500">
        <f t="shared" si="485"/>
        <v>510.9</v>
      </c>
      <c r="G1921" s="565"/>
      <c r="H1921" s="549"/>
      <c r="I1921" s="517">
        <f t="shared" ref="I1921:I1937" si="493">IF(ISBLANK(E1921),0,ROUND(F1921*G1921,2))</f>
        <v>0</v>
      </c>
      <c r="J1921" s="517">
        <f t="shared" ref="J1921:J1937" si="494">IF(ISBLANK(G1921),0,ROUND(G1921*H1921,2))</f>
        <v>0</v>
      </c>
      <c r="K1921" s="504"/>
      <c r="L1921" s="518">
        <f t="shared" ref="L1921:M1937" si="495">G1921</f>
        <v>0</v>
      </c>
      <c r="M1921" s="549">
        <f t="shared" si="495"/>
        <v>0</v>
      </c>
      <c r="N1921" s="519">
        <f t="shared" ref="N1921:N1937" si="496">IF(ISBLANK(E1921),0,ROUND(F1921*L1921,2))</f>
        <v>0</v>
      </c>
      <c r="O1921" s="519">
        <f t="shared" ref="O1921:O1937" si="497">IF(ISBLANK(L1921),0,ROUND(L1921*M1921,2))</f>
        <v>0</v>
      </c>
      <c r="P1921" s="506"/>
      <c r="Q1921" s="520"/>
      <c r="R1921" s="412" t="str">
        <f t="shared" si="491"/>
        <v/>
      </c>
      <c r="S1921" s="412" t="str">
        <f t="shared" si="483"/>
        <v/>
      </c>
      <c r="T1921" s="427"/>
      <c r="U1921" s="429"/>
      <c r="W1921" s="6" t="e">
        <f>VLOOKUP(A1921,'[3]Cartilha Global'!$A:$A,1,FALSE)</f>
        <v>#N/A</v>
      </c>
    </row>
    <row r="1922" spans="1:23" ht="23.25" hidden="1" thickBot="1" x14ac:dyDescent="0.25">
      <c r="A1922" s="522">
        <v>95240</v>
      </c>
      <c r="B1922" s="512" t="s">
        <v>3144</v>
      </c>
      <c r="C1922" s="513" t="s">
        <v>5633</v>
      </c>
      <c r="D1922" s="498" t="s">
        <v>170</v>
      </c>
      <c r="E1922" s="499">
        <v>16.579999999999998</v>
      </c>
      <c r="F1922" s="500">
        <f t="shared" si="485"/>
        <v>20.53</v>
      </c>
      <c r="G1922" s="565"/>
      <c r="H1922" s="549"/>
      <c r="I1922" s="517">
        <f>IF(ISBLANK(E1922),0,ROUND(F1922*G1922,2))</f>
        <v>0</v>
      </c>
      <c r="J1922" s="517">
        <f>IF(ISBLANK(G1922),0,ROUND(G1922*H1922,2))</f>
        <v>0</v>
      </c>
      <c r="K1922" s="504"/>
      <c r="L1922" s="518">
        <f>G1922</f>
        <v>0</v>
      </c>
      <c r="M1922" s="549">
        <f>H1922</f>
        <v>0</v>
      </c>
      <c r="N1922" s="519">
        <f>IF(ISBLANK(E1922),0,ROUND(F1922*L1922,2))</f>
        <v>0</v>
      </c>
      <c r="O1922" s="519">
        <f>IF(ISBLANK(L1922),0,ROUND(L1922*M1922,2))</f>
        <v>0</v>
      </c>
      <c r="P1922" s="506"/>
      <c r="Q1922" s="520"/>
      <c r="R1922" s="412" t="str">
        <f>IF(Q1922="X","x",IF(Q1922="xx","x",IF(O1922&gt;0,"x","")))</f>
        <v/>
      </c>
      <c r="S1922" s="412" t="str">
        <f t="shared" si="483"/>
        <v/>
      </c>
      <c r="T1922" s="427"/>
      <c r="U1922" s="429"/>
      <c r="W1922" s="6">
        <f>VLOOKUP(A1922,'[3]Cartilha Global'!$A:$A,1,FALSE)</f>
        <v>95240</v>
      </c>
    </row>
    <row r="1923" spans="1:23" ht="23.25" hidden="1" thickBot="1" x14ac:dyDescent="0.25">
      <c r="A1923" s="522">
        <v>95241</v>
      </c>
      <c r="B1923" s="512" t="s">
        <v>3144</v>
      </c>
      <c r="C1923" s="513" t="s">
        <v>5634</v>
      </c>
      <c r="D1923" s="498" t="s">
        <v>170</v>
      </c>
      <c r="E1923" s="499">
        <v>27.64</v>
      </c>
      <c r="F1923" s="500">
        <f t="shared" si="485"/>
        <v>34.229999999999997</v>
      </c>
      <c r="G1923" s="566"/>
      <c r="H1923" s="549"/>
      <c r="I1923" s="517">
        <f t="shared" si="493"/>
        <v>0</v>
      </c>
      <c r="J1923" s="517">
        <f t="shared" si="494"/>
        <v>0</v>
      </c>
      <c r="K1923" s="504"/>
      <c r="L1923" s="528">
        <f t="shared" si="495"/>
        <v>0</v>
      </c>
      <c r="M1923" s="549">
        <f t="shared" si="495"/>
        <v>0</v>
      </c>
      <c r="N1923" s="519">
        <f t="shared" si="496"/>
        <v>0</v>
      </c>
      <c r="O1923" s="519">
        <f t="shared" si="497"/>
        <v>0</v>
      </c>
      <c r="P1923" s="506"/>
      <c r="Q1923" s="520"/>
      <c r="R1923" s="412" t="str">
        <f t="shared" si="491"/>
        <v/>
      </c>
      <c r="S1923" s="412" t="str">
        <f t="shared" si="483"/>
        <v/>
      </c>
      <c r="T1923" s="427"/>
      <c r="U1923" s="429"/>
      <c r="W1923" s="6">
        <f>VLOOKUP(A1923,'[3]Cartilha Global'!$A:$A,1,FALSE)</f>
        <v>95241</v>
      </c>
    </row>
    <row r="1924" spans="1:23" ht="12" hidden="1" thickBot="1" x14ac:dyDescent="0.25">
      <c r="A1924" s="522">
        <v>96616</v>
      </c>
      <c r="B1924" s="512" t="s">
        <v>3144</v>
      </c>
      <c r="C1924" s="513" t="s">
        <v>2412</v>
      </c>
      <c r="D1924" s="498" t="s">
        <v>171</v>
      </c>
      <c r="E1924" s="499">
        <v>579.69000000000005</v>
      </c>
      <c r="F1924" s="500">
        <f t="shared" si="485"/>
        <v>717.89</v>
      </c>
      <c r="G1924" s="566"/>
      <c r="H1924" s="549"/>
      <c r="I1924" s="517">
        <f t="shared" si="493"/>
        <v>0</v>
      </c>
      <c r="J1924" s="517">
        <f t="shared" si="494"/>
        <v>0</v>
      </c>
      <c r="K1924" s="504"/>
      <c r="L1924" s="528">
        <f t="shared" si="495"/>
        <v>0</v>
      </c>
      <c r="M1924" s="549">
        <f t="shared" si="495"/>
        <v>0</v>
      </c>
      <c r="N1924" s="519">
        <f t="shared" si="496"/>
        <v>0</v>
      </c>
      <c r="O1924" s="519">
        <f t="shared" si="497"/>
        <v>0</v>
      </c>
      <c r="P1924" s="506"/>
      <c r="Q1924" s="520"/>
      <c r="R1924" s="412" t="str">
        <f t="shared" si="491"/>
        <v/>
      </c>
      <c r="S1924" s="412" t="str">
        <f t="shared" si="483"/>
        <v/>
      </c>
      <c r="T1924" s="427"/>
      <c r="U1924" s="429"/>
      <c r="W1924" s="6">
        <f>VLOOKUP(A1924,'[3]Cartilha Global'!$A:$A,1,FALSE)</f>
        <v>96616</v>
      </c>
    </row>
    <row r="1925" spans="1:23" ht="23.25" hidden="1" thickBot="1" x14ac:dyDescent="0.25">
      <c r="A1925" s="522">
        <v>96617</v>
      </c>
      <c r="B1925" s="512" t="s">
        <v>3144</v>
      </c>
      <c r="C1925" s="513" t="s">
        <v>2413</v>
      </c>
      <c r="D1925" s="498" t="s">
        <v>170</v>
      </c>
      <c r="E1925" s="499">
        <v>17.38</v>
      </c>
      <c r="F1925" s="500">
        <f t="shared" si="485"/>
        <v>21.52</v>
      </c>
      <c r="G1925" s="566"/>
      <c r="H1925" s="549"/>
      <c r="I1925" s="517">
        <f t="shared" si="493"/>
        <v>0</v>
      </c>
      <c r="J1925" s="517">
        <f t="shared" si="494"/>
        <v>0</v>
      </c>
      <c r="K1925" s="504"/>
      <c r="L1925" s="528">
        <f t="shared" si="495"/>
        <v>0</v>
      </c>
      <c r="M1925" s="549">
        <f t="shared" si="495"/>
        <v>0</v>
      </c>
      <c r="N1925" s="519">
        <f t="shared" si="496"/>
        <v>0</v>
      </c>
      <c r="O1925" s="519">
        <f t="shared" si="497"/>
        <v>0</v>
      </c>
      <c r="P1925" s="506"/>
      <c r="Q1925" s="520"/>
      <c r="R1925" s="412" t="str">
        <f t="shared" si="491"/>
        <v/>
      </c>
      <c r="S1925" s="412" t="str">
        <f t="shared" si="483"/>
        <v/>
      </c>
      <c r="T1925" s="427"/>
      <c r="U1925" s="429"/>
      <c r="W1925" s="6">
        <f>VLOOKUP(A1925,'[3]Cartilha Global'!$A:$A,1,FALSE)</f>
        <v>96617</v>
      </c>
    </row>
    <row r="1926" spans="1:23" ht="23.25" hidden="1" thickBot="1" x14ac:dyDescent="0.25">
      <c r="A1926" s="522">
        <v>96619</v>
      </c>
      <c r="B1926" s="512" t="s">
        <v>3144</v>
      </c>
      <c r="C1926" s="513" t="s">
        <v>2414</v>
      </c>
      <c r="D1926" s="498" t="s">
        <v>170</v>
      </c>
      <c r="E1926" s="499">
        <v>28.97</v>
      </c>
      <c r="F1926" s="500">
        <f t="shared" si="485"/>
        <v>35.880000000000003</v>
      </c>
      <c r="G1926" s="566"/>
      <c r="H1926" s="549"/>
      <c r="I1926" s="517">
        <f t="shared" si="493"/>
        <v>0</v>
      </c>
      <c r="J1926" s="517">
        <f t="shared" si="494"/>
        <v>0</v>
      </c>
      <c r="K1926" s="504"/>
      <c r="L1926" s="528">
        <f t="shared" si="495"/>
        <v>0</v>
      </c>
      <c r="M1926" s="549">
        <f t="shared" si="495"/>
        <v>0</v>
      </c>
      <c r="N1926" s="519">
        <f t="shared" si="496"/>
        <v>0</v>
      </c>
      <c r="O1926" s="519">
        <f t="shared" si="497"/>
        <v>0</v>
      </c>
      <c r="P1926" s="506"/>
      <c r="Q1926" s="520"/>
      <c r="R1926" s="412" t="str">
        <f t="shared" si="491"/>
        <v/>
      </c>
      <c r="S1926" s="412" t="str">
        <f t="shared" si="483"/>
        <v/>
      </c>
      <c r="T1926" s="427"/>
      <c r="U1926" s="429"/>
      <c r="W1926" s="6">
        <f>VLOOKUP(A1926,'[3]Cartilha Global'!$A:$A,1,FALSE)</f>
        <v>96619</v>
      </c>
    </row>
    <row r="1927" spans="1:23" ht="12" hidden="1" thickBot="1" x14ac:dyDescent="0.25">
      <c r="A1927" s="522">
        <v>96620</v>
      </c>
      <c r="B1927" s="512" t="s">
        <v>3144</v>
      </c>
      <c r="C1927" s="513" t="s">
        <v>5635</v>
      </c>
      <c r="D1927" s="498" t="s">
        <v>171</v>
      </c>
      <c r="E1927" s="499">
        <v>553.09</v>
      </c>
      <c r="F1927" s="500">
        <f t="shared" si="485"/>
        <v>684.95</v>
      </c>
      <c r="G1927" s="566"/>
      <c r="H1927" s="549"/>
      <c r="I1927" s="517">
        <f t="shared" si="493"/>
        <v>0</v>
      </c>
      <c r="J1927" s="517">
        <f t="shared" si="494"/>
        <v>0</v>
      </c>
      <c r="K1927" s="504"/>
      <c r="L1927" s="528">
        <f t="shared" si="495"/>
        <v>0</v>
      </c>
      <c r="M1927" s="549">
        <f t="shared" si="495"/>
        <v>0</v>
      </c>
      <c r="N1927" s="519">
        <f t="shared" si="496"/>
        <v>0</v>
      </c>
      <c r="O1927" s="519">
        <f t="shared" si="497"/>
        <v>0</v>
      </c>
      <c r="P1927" s="506"/>
      <c r="Q1927" s="520"/>
      <c r="R1927" s="412" t="str">
        <f t="shared" si="491"/>
        <v/>
      </c>
      <c r="S1927" s="412" t="str">
        <f t="shared" si="483"/>
        <v/>
      </c>
      <c r="T1927" s="427"/>
      <c r="U1927" s="429"/>
      <c r="W1927" s="6">
        <f>VLOOKUP(A1927,'[3]Cartilha Global'!$A:$A,1,FALSE)</f>
        <v>96620</v>
      </c>
    </row>
    <row r="1928" spans="1:23" ht="23.25" hidden="1" thickBot="1" x14ac:dyDescent="0.25">
      <c r="A1928" s="522">
        <v>100322</v>
      </c>
      <c r="B1928" s="512" t="s">
        <v>3144</v>
      </c>
      <c r="C1928" s="513" t="s">
        <v>5636</v>
      </c>
      <c r="D1928" s="498" t="s">
        <v>171</v>
      </c>
      <c r="E1928" s="499">
        <v>97.63</v>
      </c>
      <c r="F1928" s="500">
        <f t="shared" si="485"/>
        <v>120.9</v>
      </c>
      <c r="G1928" s="566"/>
      <c r="H1928" s="549"/>
      <c r="I1928" s="517">
        <f t="shared" si="493"/>
        <v>0</v>
      </c>
      <c r="J1928" s="517">
        <f t="shared" si="494"/>
        <v>0</v>
      </c>
      <c r="K1928" s="504"/>
      <c r="L1928" s="528">
        <f t="shared" si="495"/>
        <v>0</v>
      </c>
      <c r="M1928" s="549">
        <f t="shared" si="495"/>
        <v>0</v>
      </c>
      <c r="N1928" s="519">
        <f t="shared" si="496"/>
        <v>0</v>
      </c>
      <c r="O1928" s="519">
        <f t="shared" si="497"/>
        <v>0</v>
      </c>
      <c r="P1928" s="506"/>
      <c r="Q1928" s="520"/>
      <c r="R1928" s="412" t="str">
        <f t="shared" si="491"/>
        <v/>
      </c>
      <c r="S1928" s="412" t="str">
        <f t="shared" si="483"/>
        <v/>
      </c>
      <c r="T1928" s="427"/>
      <c r="U1928" s="429"/>
      <c r="W1928" s="6">
        <f>VLOOKUP(A1928,'[3]Cartilha Global'!$A:$A,1,FALSE)</f>
        <v>100322</v>
      </c>
    </row>
    <row r="1929" spans="1:23" ht="23.25" hidden="1" thickBot="1" x14ac:dyDescent="0.25">
      <c r="A1929" s="522">
        <v>100323</v>
      </c>
      <c r="B1929" s="512" t="s">
        <v>3144</v>
      </c>
      <c r="C1929" s="513" t="s">
        <v>5637</v>
      </c>
      <c r="D1929" s="498" t="s">
        <v>171</v>
      </c>
      <c r="E1929" s="499">
        <v>128.63999999999999</v>
      </c>
      <c r="F1929" s="500">
        <f t="shared" si="485"/>
        <v>159.31</v>
      </c>
      <c r="G1929" s="566"/>
      <c r="H1929" s="549"/>
      <c r="I1929" s="517">
        <f t="shared" si="493"/>
        <v>0</v>
      </c>
      <c r="J1929" s="517">
        <f t="shared" si="494"/>
        <v>0</v>
      </c>
      <c r="K1929" s="504"/>
      <c r="L1929" s="528">
        <f t="shared" si="495"/>
        <v>0</v>
      </c>
      <c r="M1929" s="549">
        <f t="shared" si="495"/>
        <v>0</v>
      </c>
      <c r="N1929" s="519">
        <f t="shared" si="496"/>
        <v>0</v>
      </c>
      <c r="O1929" s="519">
        <f t="shared" si="497"/>
        <v>0</v>
      </c>
      <c r="P1929" s="506"/>
      <c r="Q1929" s="520"/>
      <c r="R1929" s="412" t="str">
        <f t="shared" si="491"/>
        <v/>
      </c>
      <c r="S1929" s="412" t="str">
        <f t="shared" si="483"/>
        <v/>
      </c>
      <c r="T1929" s="427"/>
      <c r="U1929" s="429"/>
      <c r="W1929" s="6">
        <f>VLOOKUP(A1929,'[3]Cartilha Global'!$A:$A,1,FALSE)</f>
        <v>100323</v>
      </c>
    </row>
    <row r="1930" spans="1:23" ht="23.25" hidden="1" thickBot="1" x14ac:dyDescent="0.25">
      <c r="A1930" s="522">
        <v>100324</v>
      </c>
      <c r="B1930" s="512" t="s">
        <v>3144</v>
      </c>
      <c r="C1930" s="513" t="s">
        <v>5638</v>
      </c>
      <c r="D1930" s="498" t="s">
        <v>171</v>
      </c>
      <c r="E1930" s="499">
        <v>101.34</v>
      </c>
      <c r="F1930" s="500">
        <f t="shared" si="485"/>
        <v>125.5</v>
      </c>
      <c r="G1930" s="566"/>
      <c r="H1930" s="549"/>
      <c r="I1930" s="517">
        <f t="shared" si="493"/>
        <v>0</v>
      </c>
      <c r="J1930" s="517">
        <f t="shared" si="494"/>
        <v>0</v>
      </c>
      <c r="K1930" s="504"/>
      <c r="L1930" s="528">
        <f t="shared" si="495"/>
        <v>0</v>
      </c>
      <c r="M1930" s="549">
        <f t="shared" si="495"/>
        <v>0</v>
      </c>
      <c r="N1930" s="519">
        <f t="shared" si="496"/>
        <v>0</v>
      </c>
      <c r="O1930" s="519">
        <f t="shared" si="497"/>
        <v>0</v>
      </c>
      <c r="P1930" s="506"/>
      <c r="Q1930" s="520"/>
      <c r="R1930" s="412" t="str">
        <f t="shared" si="491"/>
        <v/>
      </c>
      <c r="S1930" s="412" t="str">
        <f t="shared" si="483"/>
        <v/>
      </c>
      <c r="T1930" s="427"/>
      <c r="U1930" s="429"/>
      <c r="W1930" s="6">
        <f>VLOOKUP(A1930,'[3]Cartilha Global'!$A:$A,1,FALSE)</f>
        <v>100324</v>
      </c>
    </row>
    <row r="1931" spans="1:23" ht="23.25" hidden="1" thickBot="1" x14ac:dyDescent="0.25">
      <c r="A1931" s="522">
        <v>96621</v>
      </c>
      <c r="B1931" s="512" t="s">
        <v>3144</v>
      </c>
      <c r="C1931" s="513" t="s">
        <v>2415</v>
      </c>
      <c r="D1931" s="498" t="s">
        <v>171</v>
      </c>
      <c r="E1931" s="499">
        <v>186.23</v>
      </c>
      <c r="F1931" s="500">
        <f t="shared" si="485"/>
        <v>230.63</v>
      </c>
      <c r="G1931" s="566"/>
      <c r="H1931" s="549"/>
      <c r="I1931" s="517">
        <f t="shared" si="493"/>
        <v>0</v>
      </c>
      <c r="J1931" s="517">
        <f t="shared" si="494"/>
        <v>0</v>
      </c>
      <c r="K1931" s="504"/>
      <c r="L1931" s="528">
        <f t="shared" si="495"/>
        <v>0</v>
      </c>
      <c r="M1931" s="549">
        <f t="shared" si="495"/>
        <v>0</v>
      </c>
      <c r="N1931" s="519">
        <f t="shared" si="496"/>
        <v>0</v>
      </c>
      <c r="O1931" s="519">
        <f t="shared" si="497"/>
        <v>0</v>
      </c>
      <c r="P1931" s="506"/>
      <c r="Q1931" s="520"/>
      <c r="R1931" s="412" t="str">
        <f t="shared" si="491"/>
        <v/>
      </c>
      <c r="S1931" s="412" t="str">
        <f t="shared" si="483"/>
        <v/>
      </c>
      <c r="T1931" s="427"/>
      <c r="U1931" s="429"/>
      <c r="W1931" s="6">
        <f>VLOOKUP(A1931,'[3]Cartilha Global'!$A:$A,1,FALSE)</f>
        <v>96621</v>
      </c>
    </row>
    <row r="1932" spans="1:23" ht="23.25" hidden="1" thickBot="1" x14ac:dyDescent="0.25">
      <c r="A1932" s="522">
        <v>96622</v>
      </c>
      <c r="B1932" s="512" t="s">
        <v>3144</v>
      </c>
      <c r="C1932" s="513" t="s">
        <v>5639</v>
      </c>
      <c r="D1932" s="498" t="s">
        <v>171</v>
      </c>
      <c r="E1932" s="499">
        <v>107.93</v>
      </c>
      <c r="F1932" s="500">
        <f t="shared" si="485"/>
        <v>133.66</v>
      </c>
      <c r="G1932" s="566"/>
      <c r="H1932" s="549"/>
      <c r="I1932" s="517">
        <f t="shared" si="493"/>
        <v>0</v>
      </c>
      <c r="J1932" s="517">
        <f t="shared" si="494"/>
        <v>0</v>
      </c>
      <c r="K1932" s="504"/>
      <c r="L1932" s="528">
        <f t="shared" si="495"/>
        <v>0</v>
      </c>
      <c r="M1932" s="549">
        <f t="shared" si="495"/>
        <v>0</v>
      </c>
      <c r="N1932" s="519">
        <f t="shared" si="496"/>
        <v>0</v>
      </c>
      <c r="O1932" s="519">
        <f t="shared" si="497"/>
        <v>0</v>
      </c>
      <c r="P1932" s="506"/>
      <c r="Q1932" s="520"/>
      <c r="R1932" s="412" t="str">
        <f t="shared" si="491"/>
        <v/>
      </c>
      <c r="S1932" s="412" t="str">
        <f t="shared" si="483"/>
        <v/>
      </c>
      <c r="T1932" s="427"/>
      <c r="U1932" s="429"/>
      <c r="W1932" s="6">
        <f>VLOOKUP(A1932,'[3]Cartilha Global'!$A:$A,1,FALSE)</f>
        <v>96622</v>
      </c>
    </row>
    <row r="1933" spans="1:23" ht="23.25" hidden="1" thickBot="1" x14ac:dyDescent="0.25">
      <c r="A1933" s="522">
        <v>96623</v>
      </c>
      <c r="B1933" s="512" t="s">
        <v>3144</v>
      </c>
      <c r="C1933" s="513" t="s">
        <v>2416</v>
      </c>
      <c r="D1933" s="498" t="s">
        <v>171</v>
      </c>
      <c r="E1933" s="499">
        <v>168.01</v>
      </c>
      <c r="F1933" s="500">
        <f t="shared" si="485"/>
        <v>208.06</v>
      </c>
      <c r="G1933" s="566"/>
      <c r="H1933" s="549"/>
      <c r="I1933" s="517">
        <f t="shared" si="493"/>
        <v>0</v>
      </c>
      <c r="J1933" s="517">
        <f t="shared" si="494"/>
        <v>0</v>
      </c>
      <c r="K1933" s="504"/>
      <c r="L1933" s="528">
        <f t="shared" si="495"/>
        <v>0</v>
      </c>
      <c r="M1933" s="549">
        <f t="shared" si="495"/>
        <v>0</v>
      </c>
      <c r="N1933" s="519">
        <f t="shared" si="496"/>
        <v>0</v>
      </c>
      <c r="O1933" s="519">
        <f t="shared" si="497"/>
        <v>0</v>
      </c>
      <c r="P1933" s="506"/>
      <c r="Q1933" s="520"/>
      <c r="R1933" s="412" t="str">
        <f t="shared" si="491"/>
        <v/>
      </c>
      <c r="S1933" s="412" t="str">
        <f t="shared" si="483"/>
        <v/>
      </c>
      <c r="T1933" s="427"/>
      <c r="U1933" s="429"/>
      <c r="W1933" s="6">
        <f>VLOOKUP(A1933,'[3]Cartilha Global'!$A:$A,1,FALSE)</f>
        <v>96623</v>
      </c>
    </row>
    <row r="1934" spans="1:23" ht="23.25" hidden="1" thickBot="1" x14ac:dyDescent="0.25">
      <c r="A1934" s="522">
        <v>96624</v>
      </c>
      <c r="B1934" s="512" t="s">
        <v>3144</v>
      </c>
      <c r="C1934" s="513" t="s">
        <v>5640</v>
      </c>
      <c r="D1934" s="498" t="s">
        <v>171</v>
      </c>
      <c r="E1934" s="499">
        <v>101.52</v>
      </c>
      <c r="F1934" s="500">
        <f t="shared" si="485"/>
        <v>125.72</v>
      </c>
      <c r="G1934" s="566"/>
      <c r="H1934" s="549"/>
      <c r="I1934" s="517">
        <f t="shared" si="493"/>
        <v>0</v>
      </c>
      <c r="J1934" s="517">
        <f t="shared" si="494"/>
        <v>0</v>
      </c>
      <c r="K1934" s="504"/>
      <c r="L1934" s="528">
        <f t="shared" si="495"/>
        <v>0</v>
      </c>
      <c r="M1934" s="549">
        <f t="shared" si="495"/>
        <v>0</v>
      </c>
      <c r="N1934" s="519">
        <f t="shared" si="496"/>
        <v>0</v>
      </c>
      <c r="O1934" s="519">
        <f t="shared" si="497"/>
        <v>0</v>
      </c>
      <c r="P1934" s="506"/>
      <c r="Q1934" s="520"/>
      <c r="R1934" s="412" t="str">
        <f t="shared" si="491"/>
        <v/>
      </c>
      <c r="S1934" s="412" t="str">
        <f t="shared" si="483"/>
        <v/>
      </c>
      <c r="T1934" s="427"/>
      <c r="U1934" s="429"/>
      <c r="W1934" s="6">
        <f>VLOOKUP(A1934,'[3]Cartilha Global'!$A:$A,1,FALSE)</f>
        <v>96624</v>
      </c>
    </row>
    <row r="1935" spans="1:23" ht="23.25" hidden="1" thickBot="1" x14ac:dyDescent="0.25">
      <c r="A1935" s="522">
        <v>94962</v>
      </c>
      <c r="B1935" s="512" t="s">
        <v>3144</v>
      </c>
      <c r="C1935" s="513" t="s">
        <v>6067</v>
      </c>
      <c r="D1935" s="498" t="s">
        <v>171</v>
      </c>
      <c r="E1935" s="499">
        <v>328.36</v>
      </c>
      <c r="F1935" s="500">
        <f t="shared" si="485"/>
        <v>406.64</v>
      </c>
      <c r="G1935" s="566"/>
      <c r="H1935" s="549"/>
      <c r="I1935" s="517">
        <f t="shared" si="493"/>
        <v>0</v>
      </c>
      <c r="J1935" s="517">
        <f t="shared" si="494"/>
        <v>0</v>
      </c>
      <c r="K1935" s="504"/>
      <c r="L1935" s="528">
        <f t="shared" si="495"/>
        <v>0</v>
      </c>
      <c r="M1935" s="549">
        <f t="shared" si="495"/>
        <v>0</v>
      </c>
      <c r="N1935" s="519">
        <f t="shared" si="496"/>
        <v>0</v>
      </c>
      <c r="O1935" s="519">
        <f t="shared" si="497"/>
        <v>0</v>
      </c>
      <c r="P1935" s="506"/>
      <c r="Q1935" s="520"/>
      <c r="R1935" s="412" t="str">
        <f t="shared" si="491"/>
        <v/>
      </c>
      <c r="S1935" s="412" t="str">
        <f t="shared" si="483"/>
        <v/>
      </c>
      <c r="T1935" s="427"/>
      <c r="U1935" s="429"/>
      <c r="W1935" s="6">
        <f>VLOOKUP(A1935,'[3]Cartilha Global'!$A:$A,1,FALSE)</f>
        <v>94962</v>
      </c>
    </row>
    <row r="1936" spans="1:23" ht="23.25" hidden="1" thickBot="1" x14ac:dyDescent="0.25">
      <c r="A1936" s="522">
        <v>94968</v>
      </c>
      <c r="B1936" s="512" t="s">
        <v>3144</v>
      </c>
      <c r="C1936" s="513" t="s">
        <v>6068</v>
      </c>
      <c r="D1936" s="498" t="s">
        <v>171</v>
      </c>
      <c r="E1936" s="499">
        <v>324.22000000000003</v>
      </c>
      <c r="F1936" s="500">
        <f t="shared" si="485"/>
        <v>401.51</v>
      </c>
      <c r="G1936" s="566"/>
      <c r="H1936" s="549"/>
      <c r="I1936" s="517">
        <f t="shared" si="493"/>
        <v>0</v>
      </c>
      <c r="J1936" s="517">
        <f t="shared" si="494"/>
        <v>0</v>
      </c>
      <c r="K1936" s="504"/>
      <c r="L1936" s="528">
        <f t="shared" si="495"/>
        <v>0</v>
      </c>
      <c r="M1936" s="549">
        <f t="shared" si="495"/>
        <v>0</v>
      </c>
      <c r="N1936" s="519">
        <f t="shared" si="496"/>
        <v>0</v>
      </c>
      <c r="O1936" s="519">
        <f t="shared" si="497"/>
        <v>0</v>
      </c>
      <c r="P1936" s="506"/>
      <c r="Q1936" s="520"/>
      <c r="R1936" s="412" t="str">
        <f t="shared" si="491"/>
        <v/>
      </c>
      <c r="S1936" s="412" t="str">
        <f t="shared" si="483"/>
        <v/>
      </c>
      <c r="T1936" s="427"/>
      <c r="U1936" s="429"/>
      <c r="W1936" s="6">
        <f>VLOOKUP(A1936,'[3]Cartilha Global'!$A:$A,1,FALSE)</f>
        <v>94968</v>
      </c>
    </row>
    <row r="1937" spans="1:23" ht="23.25" hidden="1" thickBot="1" x14ac:dyDescent="0.25">
      <c r="A1937" s="522">
        <v>94974</v>
      </c>
      <c r="B1937" s="498" t="s">
        <v>3144</v>
      </c>
      <c r="C1937" s="513" t="s">
        <v>6069</v>
      </c>
      <c r="D1937" s="498" t="s">
        <v>171</v>
      </c>
      <c r="E1937" s="499">
        <v>389.34</v>
      </c>
      <c r="F1937" s="500">
        <f t="shared" si="485"/>
        <v>482.16</v>
      </c>
      <c r="G1937" s="566"/>
      <c r="H1937" s="549"/>
      <c r="I1937" s="517">
        <f t="shared" si="493"/>
        <v>0</v>
      </c>
      <c r="J1937" s="517">
        <f t="shared" si="494"/>
        <v>0</v>
      </c>
      <c r="K1937" s="504"/>
      <c r="L1937" s="528">
        <f t="shared" si="495"/>
        <v>0</v>
      </c>
      <c r="M1937" s="549">
        <f t="shared" si="495"/>
        <v>0</v>
      </c>
      <c r="N1937" s="519">
        <f t="shared" si="496"/>
        <v>0</v>
      </c>
      <c r="O1937" s="519">
        <f t="shared" si="497"/>
        <v>0</v>
      </c>
      <c r="P1937" s="506"/>
      <c r="Q1937" s="520"/>
      <c r="R1937" s="412" t="str">
        <f t="shared" si="491"/>
        <v/>
      </c>
      <c r="S1937" s="412" t="str">
        <f t="shared" si="483"/>
        <v/>
      </c>
      <c r="T1937" s="427"/>
      <c r="U1937" s="429"/>
      <c r="W1937" s="6">
        <f>VLOOKUP(A1937,'[3]Cartilha Global'!$A:$A,1,FALSE)</f>
        <v>94974</v>
      </c>
    </row>
    <row r="1938" spans="1:23" ht="12" hidden="1" thickBot="1" x14ac:dyDescent="0.25">
      <c r="A1938" s="522" t="s">
        <v>6070</v>
      </c>
      <c r="B1938" s="512"/>
      <c r="C1938" s="513" t="s">
        <v>6071</v>
      </c>
      <c r="D1938" s="498">
        <v>0</v>
      </c>
      <c r="E1938" s="499">
        <v>0</v>
      </c>
      <c r="F1938" s="500">
        <f t="shared" si="485"/>
        <v>0</v>
      </c>
      <c r="G1938" s="549"/>
      <c r="H1938" s="549"/>
      <c r="I1938" s="551"/>
      <c r="J1938" s="552"/>
      <c r="K1938" s="504"/>
      <c r="L1938" s="549"/>
      <c r="M1938" s="549"/>
      <c r="N1938" s="551"/>
      <c r="O1938" s="552"/>
      <c r="P1938" s="561"/>
      <c r="Q1938" s="494" t="str">
        <f>IF(OR(SUM(J1938)&gt;0,SUM(O1938)&gt;0),"xx","")</f>
        <v/>
      </c>
      <c r="R1938" s="412" t="str">
        <f t="shared" si="491"/>
        <v/>
      </c>
      <c r="S1938" s="412" t="str">
        <f t="shared" si="483"/>
        <v/>
      </c>
      <c r="T1938" s="427"/>
      <c r="U1938" s="429"/>
      <c r="W1938" s="6" t="e">
        <f>VLOOKUP(A1938,'[3]Cartilha Global'!$A:$A,1,FALSE)</f>
        <v>#N/A</v>
      </c>
    </row>
    <row r="1939" spans="1:23" ht="12" hidden="1" thickBot="1" x14ac:dyDescent="0.25">
      <c r="A1939" s="522" t="s">
        <v>206</v>
      </c>
      <c r="B1939" s="512"/>
      <c r="C1939" s="513" t="s">
        <v>153</v>
      </c>
      <c r="D1939" s="498">
        <v>0</v>
      </c>
      <c r="E1939" s="567">
        <v>0</v>
      </c>
      <c r="F1939" s="568">
        <f t="shared" si="485"/>
        <v>0</v>
      </c>
      <c r="G1939" s="556"/>
      <c r="H1939" s="556"/>
      <c r="I1939" s="557"/>
      <c r="J1939" s="557"/>
      <c r="K1939" s="504"/>
      <c r="L1939" s="556"/>
      <c r="M1939" s="556"/>
      <c r="N1939" s="557"/>
      <c r="O1939" s="558"/>
      <c r="P1939" s="506"/>
      <c r="Q1939" s="494" t="str">
        <f>IF(OR(SUM(J1940:J1946)&gt;0,SUM(O1940:O1946)&gt;0),"xx","")</f>
        <v/>
      </c>
      <c r="R1939" s="412" t="str">
        <f t="shared" si="491"/>
        <v/>
      </c>
      <c r="S1939" s="412" t="str">
        <f t="shared" si="483"/>
        <v/>
      </c>
      <c r="T1939" s="427"/>
      <c r="U1939" s="429"/>
      <c r="W1939" s="6" t="str">
        <f>VLOOKUP(A1939,'[3]Cartilha Global'!$A:$A,1,FALSE)</f>
        <v>4.5</v>
      </c>
    </row>
    <row r="1940" spans="1:23" ht="12" hidden="1" thickBot="1" x14ac:dyDescent="0.25">
      <c r="A1940" s="522" t="s">
        <v>1864</v>
      </c>
      <c r="B1940" s="512"/>
      <c r="C1940" s="569" t="s">
        <v>152</v>
      </c>
      <c r="D1940" s="509">
        <v>0</v>
      </c>
      <c r="E1940" s="570">
        <v>0</v>
      </c>
      <c r="F1940" s="571">
        <f t="shared" si="485"/>
        <v>0</v>
      </c>
      <c r="G1940" s="572"/>
      <c r="H1940" s="572"/>
      <c r="I1940" s="573"/>
      <c r="J1940" s="573"/>
      <c r="K1940" s="504"/>
      <c r="L1940" s="572"/>
      <c r="M1940" s="572"/>
      <c r="N1940" s="573"/>
      <c r="O1940" s="573"/>
      <c r="P1940" s="506"/>
      <c r="Q1940" s="494" t="str">
        <f>IF(OR(SUM(J1941:J1942)&gt;0,SUM(O1941:O1942)&gt;0),"xx","")</f>
        <v/>
      </c>
      <c r="R1940" s="412" t="str">
        <f t="shared" si="491"/>
        <v/>
      </c>
      <c r="S1940" s="412" t="str">
        <f t="shared" si="483"/>
        <v/>
      </c>
      <c r="T1940" s="427"/>
      <c r="U1940" s="429"/>
      <c r="W1940" s="6" t="str">
        <f>VLOOKUP(A1940,'[3]Cartilha Global'!$A:$A,1,FALSE)</f>
        <v>4.5.1</v>
      </c>
    </row>
    <row r="1941" spans="1:23" ht="12" hidden="1" thickBot="1" x14ac:dyDescent="0.25">
      <c r="A1941" s="511" t="s">
        <v>7077</v>
      </c>
      <c r="B1941" s="512" t="s">
        <v>7078</v>
      </c>
      <c r="C1941" s="513" t="s">
        <v>7079</v>
      </c>
      <c r="D1941" s="498" t="s">
        <v>171</v>
      </c>
      <c r="E1941" s="514">
        <v>311.23</v>
      </c>
      <c r="F1941" s="500">
        <f t="shared" si="485"/>
        <v>385.43</v>
      </c>
      <c r="G1941" s="565"/>
      <c r="H1941" s="518"/>
      <c r="I1941" s="517">
        <f>IF(ISBLANK(E1941),0,ROUND(F1941*G1941,2))</f>
        <v>0</v>
      </c>
      <c r="J1941" s="517">
        <f>IF(ISBLANK(G1941),0,ROUND(G1941*H1941,2))</f>
        <v>0</v>
      </c>
      <c r="K1941" s="504"/>
      <c r="L1941" s="518">
        <f>G1941</f>
        <v>0</v>
      </c>
      <c r="M1941" s="518">
        <f>H1941</f>
        <v>0</v>
      </c>
      <c r="N1941" s="519">
        <f>IF(ISBLANK(E1941),0,ROUND(F1941*L1941,2))</f>
        <v>0</v>
      </c>
      <c r="O1941" s="519">
        <f>IF(ISBLANK(L1941),0,ROUND(L1941*M1941,2))</f>
        <v>0</v>
      </c>
      <c r="P1941" s="506"/>
      <c r="Q1941" s="494"/>
      <c r="R1941" s="412" t="str">
        <f t="shared" si="491"/>
        <v/>
      </c>
      <c r="S1941" s="412" t="str">
        <f t="shared" si="483"/>
        <v/>
      </c>
      <c r="T1941" s="427"/>
      <c r="U1941" s="429"/>
      <c r="W1941" s="6" t="str">
        <f>VLOOKUP(A1941,'[3]Cartilha Global'!$A:$A,1,FALSE)</f>
        <v>0030703</v>
      </c>
    </row>
    <row r="1942" spans="1:23" ht="23.25" hidden="1" thickBot="1" x14ac:dyDescent="0.25">
      <c r="A1942" s="511">
        <v>97626</v>
      </c>
      <c r="B1942" s="512" t="s">
        <v>3144</v>
      </c>
      <c r="C1942" s="513" t="s">
        <v>2308</v>
      </c>
      <c r="D1942" s="498" t="s">
        <v>171</v>
      </c>
      <c r="E1942" s="499">
        <v>615.72</v>
      </c>
      <c r="F1942" s="500">
        <f t="shared" si="485"/>
        <v>762.51</v>
      </c>
      <c r="G1942" s="565"/>
      <c r="H1942" s="518"/>
      <c r="I1942" s="517">
        <f>IF(ISBLANK(E1942),0,ROUND(F1942*G1942,2))</f>
        <v>0</v>
      </c>
      <c r="J1942" s="517">
        <f>IF(ISBLANK(G1942),0,ROUND(G1942*H1942,2))</f>
        <v>0</v>
      </c>
      <c r="K1942" s="504"/>
      <c r="L1942" s="518">
        <f>G1942</f>
        <v>0</v>
      </c>
      <c r="M1942" s="518">
        <f>H1942</f>
        <v>0</v>
      </c>
      <c r="N1942" s="519">
        <f>IF(ISBLANK(E1942),0,ROUND(F1942*L1942,2))</f>
        <v>0</v>
      </c>
      <c r="O1942" s="519">
        <f>IF(ISBLANK(L1942),0,ROUND(L1942*M1942,2))</f>
        <v>0</v>
      </c>
      <c r="P1942" s="506"/>
      <c r="Q1942" s="494"/>
      <c r="R1942" s="412" t="str">
        <f t="shared" si="491"/>
        <v/>
      </c>
      <c r="S1942" s="412" t="str">
        <f t="shared" si="483"/>
        <v/>
      </c>
      <c r="T1942" s="427"/>
      <c r="U1942" s="429"/>
      <c r="W1942" s="6">
        <f>VLOOKUP(A1942,'[3]Cartilha Global'!$A:$A,1,FALSE)</f>
        <v>97626</v>
      </c>
    </row>
    <row r="1943" spans="1:23" ht="12" hidden="1" thickBot="1" x14ac:dyDescent="0.25">
      <c r="A1943" s="522" t="s">
        <v>1865</v>
      </c>
      <c r="B1943" s="512"/>
      <c r="C1943" s="513" t="s">
        <v>153</v>
      </c>
      <c r="D1943" s="498">
        <v>0</v>
      </c>
      <c r="E1943" s="567">
        <v>0</v>
      </c>
      <c r="F1943" s="568">
        <f t="shared" si="485"/>
        <v>0</v>
      </c>
      <c r="G1943" s="549"/>
      <c r="H1943" s="549"/>
      <c r="I1943" s="551"/>
      <c r="J1943" s="552"/>
      <c r="K1943" s="504"/>
      <c r="L1943" s="549"/>
      <c r="M1943" s="549"/>
      <c r="N1943" s="559"/>
      <c r="O1943" s="560"/>
      <c r="P1943" s="561"/>
      <c r="Q1943" s="494" t="str">
        <f>IF(OR(SUM(J1944:J1945)&gt;0,SUM(O1944:O1945)&gt;0),"xx","")</f>
        <v/>
      </c>
      <c r="R1943" s="412" t="str">
        <f t="shared" si="491"/>
        <v/>
      </c>
      <c r="S1943" s="412" t="str">
        <f t="shared" si="483"/>
        <v/>
      </c>
      <c r="T1943" s="427"/>
      <c r="U1943" s="429"/>
      <c r="W1943" s="6" t="str">
        <f>VLOOKUP(A1943,'[3]Cartilha Global'!$A:$A,1,FALSE)</f>
        <v>4.5.2</v>
      </c>
    </row>
    <row r="1944" spans="1:23" ht="23.25" hidden="1" thickBot="1" x14ac:dyDescent="0.25">
      <c r="A1944" s="522">
        <v>101963</v>
      </c>
      <c r="B1944" s="512" t="s">
        <v>3144</v>
      </c>
      <c r="C1944" s="513" t="s">
        <v>5460</v>
      </c>
      <c r="D1944" s="498" t="s">
        <v>170</v>
      </c>
      <c r="E1944" s="499">
        <v>187.56</v>
      </c>
      <c r="F1944" s="500">
        <f t="shared" si="485"/>
        <v>232.27</v>
      </c>
      <c r="G1944" s="527"/>
      <c r="H1944" s="518"/>
      <c r="I1944" s="517">
        <f>IF(ISBLANK(E1944),0,ROUND(F1944*G1944,2))</f>
        <v>0</v>
      </c>
      <c r="J1944" s="517">
        <f>IF(ISBLANK(G1944),0,ROUND(G1944*H1944,2))</f>
        <v>0</v>
      </c>
      <c r="K1944" s="504"/>
      <c r="L1944" s="518">
        <f>G1944</f>
        <v>0</v>
      </c>
      <c r="M1944" s="518">
        <f>H1944</f>
        <v>0</v>
      </c>
      <c r="N1944" s="519">
        <f>IF(ISBLANK(E1944),0,ROUND(F1944*L1944,2))</f>
        <v>0</v>
      </c>
      <c r="O1944" s="519">
        <f>IF(ISBLANK(L1944),0,ROUND(L1944*M1944,2))</f>
        <v>0</v>
      </c>
      <c r="P1944" s="506"/>
      <c r="Q1944" s="520"/>
      <c r="R1944" s="412" t="str">
        <f>IF(Q1944="X","x",IF(Q1944="xx","x",IF(O1944&gt;0,"x","")))</f>
        <v/>
      </c>
      <c r="S1944" s="412" t="str">
        <f t="shared" si="483"/>
        <v/>
      </c>
      <c r="T1944" s="427"/>
      <c r="U1944" s="429"/>
      <c r="W1944" s="6">
        <f>VLOOKUP(A1944,'[3]Cartilha Global'!$A:$A,1,FALSE)</f>
        <v>101963</v>
      </c>
    </row>
    <row r="1945" spans="1:23" ht="23.25" hidden="1" thickBot="1" x14ac:dyDescent="0.25">
      <c r="A1945" s="522">
        <v>101964</v>
      </c>
      <c r="B1945" s="512" t="s">
        <v>3144</v>
      </c>
      <c r="C1945" s="513" t="s">
        <v>5461</v>
      </c>
      <c r="D1945" s="498" t="s">
        <v>170</v>
      </c>
      <c r="E1945" s="499">
        <v>176.08</v>
      </c>
      <c r="F1945" s="500">
        <f t="shared" si="485"/>
        <v>218.06</v>
      </c>
      <c r="G1945" s="527"/>
      <c r="H1945" s="518"/>
      <c r="I1945" s="517">
        <f>IF(ISBLANK(E1945),0,ROUND(F1945*G1945,2))</f>
        <v>0</v>
      </c>
      <c r="J1945" s="517">
        <f>IF(ISBLANK(G1945),0,ROUND(G1945*H1945,2))</f>
        <v>0</v>
      </c>
      <c r="K1945" s="504"/>
      <c r="L1945" s="518">
        <f>G1945</f>
        <v>0</v>
      </c>
      <c r="M1945" s="518">
        <f>H1945</f>
        <v>0</v>
      </c>
      <c r="N1945" s="519">
        <f>IF(ISBLANK(E1945),0,ROUND(F1945*L1945,2))</f>
        <v>0</v>
      </c>
      <c r="O1945" s="519">
        <f>IF(ISBLANK(L1945),0,ROUND(L1945*M1945,2))</f>
        <v>0</v>
      </c>
      <c r="P1945" s="506"/>
      <c r="Q1945" s="520"/>
      <c r="R1945" s="412" t="str">
        <f>IF(Q1945="X","x",IF(Q1945="xx","x",IF(O1945&gt;0,"x","")))</f>
        <v/>
      </c>
      <c r="S1945" s="412" t="str">
        <f t="shared" si="483"/>
        <v/>
      </c>
      <c r="T1945" s="427"/>
      <c r="U1945" s="429"/>
      <c r="W1945" s="6">
        <f>VLOOKUP(A1945,'[3]Cartilha Global'!$A:$A,1,FALSE)</f>
        <v>101964</v>
      </c>
    </row>
    <row r="1946" spans="1:23" ht="12" hidden="1" thickBot="1" x14ac:dyDescent="0.25">
      <c r="A1946" s="522" t="s">
        <v>6072</v>
      </c>
      <c r="B1946" s="512"/>
      <c r="C1946" s="513" t="s">
        <v>6073</v>
      </c>
      <c r="D1946" s="498">
        <v>0</v>
      </c>
      <c r="E1946" s="567">
        <v>0</v>
      </c>
      <c r="F1946" s="568">
        <f t="shared" si="485"/>
        <v>0</v>
      </c>
      <c r="G1946" s="556"/>
      <c r="H1946" s="556"/>
      <c r="I1946" s="502"/>
      <c r="J1946" s="503"/>
      <c r="K1946" s="564"/>
      <c r="L1946" s="556"/>
      <c r="M1946" s="556"/>
      <c r="N1946" s="559"/>
      <c r="O1946" s="560"/>
      <c r="P1946" s="561"/>
      <c r="Q1946" s="494" t="str">
        <f>IF(OR(SUM(J1946:J1946)&gt;0,SUM(O1946:O1946)&gt;0),"xx","")</f>
        <v/>
      </c>
      <c r="R1946" s="412" t="str">
        <f t="shared" si="491"/>
        <v/>
      </c>
      <c r="S1946" s="412" t="str">
        <f t="shared" ref="S1946:S2009" si="498">IF(Q1946="X","x",IF(Q1946="xx","x",IF(OR(J1946&gt;0,O1946&gt;0),"x","")))</f>
        <v/>
      </c>
      <c r="T1946" s="427"/>
      <c r="U1946" s="429"/>
      <c r="W1946" s="6" t="e">
        <f>VLOOKUP(A1946,'[3]Cartilha Global'!$A:$A,1,FALSE)</f>
        <v>#N/A</v>
      </c>
    </row>
    <row r="1947" spans="1:23" ht="12" hidden="1" thickBot="1" x14ac:dyDescent="0.25">
      <c r="A1947" s="522" t="s">
        <v>266</v>
      </c>
      <c r="B1947" s="512"/>
      <c r="C1947" s="513" t="s">
        <v>154</v>
      </c>
      <c r="D1947" s="498">
        <v>0</v>
      </c>
      <c r="E1947" s="567">
        <v>0</v>
      </c>
      <c r="F1947" s="568">
        <f t="shared" si="485"/>
        <v>0</v>
      </c>
      <c r="G1947" s="556"/>
      <c r="H1947" s="556"/>
      <c r="I1947" s="557"/>
      <c r="J1947" s="558"/>
      <c r="K1947" s="504"/>
      <c r="L1947" s="556"/>
      <c r="M1947" s="556"/>
      <c r="N1947" s="557"/>
      <c r="O1947" s="558"/>
      <c r="P1947" s="506"/>
      <c r="Q1947" s="494" t="str">
        <f>IF(OR(SUM(J1949:J2028)&gt;0,SUM(O1949:O2028)&gt;0),"xx","")</f>
        <v/>
      </c>
      <c r="R1947" s="412" t="str">
        <f t="shared" si="491"/>
        <v/>
      </c>
      <c r="S1947" s="412" t="str">
        <f t="shared" si="498"/>
        <v/>
      </c>
      <c r="T1947" s="427"/>
      <c r="U1947" s="429"/>
      <c r="W1947" s="6" t="str">
        <f>VLOOKUP(A1947,'[3]Cartilha Global'!$A:$A,1,FALSE)</f>
        <v>4.6</v>
      </c>
    </row>
    <row r="1948" spans="1:23" ht="12" hidden="1" thickBot="1" x14ac:dyDescent="0.25">
      <c r="A1948" s="522" t="s">
        <v>1866</v>
      </c>
      <c r="B1948" s="512"/>
      <c r="C1948" s="569" t="s">
        <v>155</v>
      </c>
      <c r="D1948" s="509">
        <v>0</v>
      </c>
      <c r="E1948" s="570">
        <v>0</v>
      </c>
      <c r="F1948" s="571">
        <f t="shared" si="485"/>
        <v>0</v>
      </c>
      <c r="G1948" s="572"/>
      <c r="H1948" s="572"/>
      <c r="I1948" s="573"/>
      <c r="J1948" s="573"/>
      <c r="K1948" s="504"/>
      <c r="L1948" s="572"/>
      <c r="M1948" s="572"/>
      <c r="N1948" s="573"/>
      <c r="O1948" s="573"/>
      <c r="P1948" s="506"/>
      <c r="Q1948" s="494" t="str">
        <f>IF(OR(SUM(J1949)&gt;0,SUM(O1949)&gt;0),"xx","")</f>
        <v/>
      </c>
      <c r="R1948" s="412" t="str">
        <f t="shared" si="491"/>
        <v/>
      </c>
      <c r="S1948" s="412" t="str">
        <f t="shared" si="498"/>
        <v/>
      </c>
      <c r="T1948" s="427"/>
      <c r="U1948" s="429"/>
      <c r="W1948" s="6" t="str">
        <f>VLOOKUP(A1948,'[3]Cartilha Global'!$A:$A,1,FALSE)</f>
        <v>4.6.1</v>
      </c>
    </row>
    <row r="1949" spans="1:23" ht="12" hidden="1" thickBot="1" x14ac:dyDescent="0.25">
      <c r="A1949" s="511" t="s">
        <v>7077</v>
      </c>
      <c r="B1949" s="512" t="s">
        <v>7078</v>
      </c>
      <c r="C1949" s="513" t="s">
        <v>7079</v>
      </c>
      <c r="D1949" s="498" t="s">
        <v>171</v>
      </c>
      <c r="E1949" s="514">
        <v>311.23</v>
      </c>
      <c r="F1949" s="500">
        <f t="shared" si="485"/>
        <v>385.43</v>
      </c>
      <c r="G1949" s="565"/>
      <c r="H1949" s="518"/>
      <c r="I1949" s="517">
        <f>IF(ISBLANK(E1949),0,ROUND(F1949*G1949,2))</f>
        <v>0</v>
      </c>
      <c r="J1949" s="517">
        <f>IF(ISBLANK(G1949),0,ROUND(G1949*H1949,2))</f>
        <v>0</v>
      </c>
      <c r="K1949" s="504"/>
      <c r="L1949" s="518">
        <f>G1949</f>
        <v>0</v>
      </c>
      <c r="M1949" s="518">
        <f>H1949</f>
        <v>0</v>
      </c>
      <c r="N1949" s="519">
        <f>IF(ISBLANK(E1949),0,ROUND(F1949*L1949,2))</f>
        <v>0</v>
      </c>
      <c r="O1949" s="519">
        <f>IF(ISBLANK(L1949),0,ROUND(L1949*M1949,2))</f>
        <v>0</v>
      </c>
      <c r="P1949" s="506"/>
      <c r="Q1949" s="520"/>
      <c r="R1949" s="412" t="str">
        <f t="shared" si="491"/>
        <v/>
      </c>
      <c r="S1949" s="412" t="str">
        <f t="shared" si="498"/>
        <v/>
      </c>
      <c r="T1949" s="427"/>
      <c r="U1949" s="429"/>
      <c r="W1949" s="6" t="str">
        <f>VLOOKUP(A1949,'[3]Cartilha Global'!$A:$A,1,FALSE)</f>
        <v>0030703</v>
      </c>
    </row>
    <row r="1950" spans="1:23" ht="12" hidden="1" thickBot="1" x14ac:dyDescent="0.25">
      <c r="A1950" s="522" t="s">
        <v>1867</v>
      </c>
      <c r="B1950" s="512"/>
      <c r="C1950" s="513" t="s">
        <v>156</v>
      </c>
      <c r="D1950" s="498">
        <v>0</v>
      </c>
      <c r="E1950" s="567">
        <v>0</v>
      </c>
      <c r="F1950" s="568">
        <f t="shared" si="485"/>
        <v>0</v>
      </c>
      <c r="G1950" s="549"/>
      <c r="H1950" s="549"/>
      <c r="I1950" s="551"/>
      <c r="J1950" s="552"/>
      <c r="K1950" s="564"/>
      <c r="L1950" s="549"/>
      <c r="M1950" s="549"/>
      <c r="N1950" s="559"/>
      <c r="O1950" s="560"/>
      <c r="P1950" s="561"/>
      <c r="Q1950" s="494" t="str">
        <f>IF(OR(SUM(J1952:J1974)&gt;0,SUM(O1952:O1974)&gt;0),"xx","")</f>
        <v/>
      </c>
      <c r="R1950" s="412" t="str">
        <f t="shared" si="491"/>
        <v/>
      </c>
      <c r="S1950" s="412" t="str">
        <f t="shared" si="498"/>
        <v/>
      </c>
      <c r="T1950" s="427"/>
      <c r="U1950" s="429"/>
      <c r="W1950" s="6" t="str">
        <f>VLOOKUP(A1950,'[3]Cartilha Global'!$A:$A,1,FALSE)</f>
        <v>4.6.2</v>
      </c>
    </row>
    <row r="1951" spans="1:23" ht="12" hidden="1" thickBot="1" x14ac:dyDescent="0.25">
      <c r="A1951" s="522" t="s">
        <v>1868</v>
      </c>
      <c r="B1951" s="512"/>
      <c r="C1951" s="513" t="s">
        <v>157</v>
      </c>
      <c r="D1951" s="498">
        <v>0</v>
      </c>
      <c r="E1951" s="567">
        <v>0</v>
      </c>
      <c r="F1951" s="568">
        <f t="shared" si="485"/>
        <v>0</v>
      </c>
      <c r="G1951" s="549"/>
      <c r="H1951" s="549"/>
      <c r="I1951" s="551"/>
      <c r="J1951" s="552"/>
      <c r="K1951" s="564"/>
      <c r="L1951" s="549"/>
      <c r="M1951" s="549"/>
      <c r="N1951" s="559"/>
      <c r="O1951" s="560"/>
      <c r="P1951" s="561"/>
      <c r="Q1951" s="494" t="str">
        <f>IF(OR(SUM(J1952:J1974)&gt;0,SUM(O1952:O1974)&gt;0),"xx","")</f>
        <v/>
      </c>
      <c r="R1951" s="412" t="str">
        <f t="shared" si="491"/>
        <v/>
      </c>
      <c r="S1951" s="412" t="str">
        <f t="shared" si="498"/>
        <v/>
      </c>
      <c r="T1951" s="427"/>
      <c r="U1951" s="429"/>
      <c r="W1951" s="6" t="str">
        <f>VLOOKUP(A1951,'[3]Cartilha Global'!$A:$A,1,FALSE)</f>
        <v>4.6.2.1</v>
      </c>
    </row>
    <row r="1952" spans="1:23" ht="12" hidden="1" thickBot="1" x14ac:dyDescent="0.25">
      <c r="A1952" s="522">
        <v>93182</v>
      </c>
      <c r="B1952" s="512" t="s">
        <v>3144</v>
      </c>
      <c r="C1952" s="513" t="s">
        <v>652</v>
      </c>
      <c r="D1952" s="498" t="s">
        <v>6927</v>
      </c>
      <c r="E1952" s="499">
        <v>54.27</v>
      </c>
      <c r="F1952" s="500">
        <f t="shared" si="485"/>
        <v>67.209999999999994</v>
      </c>
      <c r="G1952" s="527"/>
      <c r="H1952" s="518"/>
      <c r="I1952" s="517">
        <f t="shared" ref="I1952:I1974" si="499">IF(ISBLANK(E1952),0,ROUND(F1952*G1952,2))</f>
        <v>0</v>
      </c>
      <c r="J1952" s="517">
        <f t="shared" ref="J1952:J1974" si="500">IF(ISBLANK(G1952),0,ROUND(G1952*H1952,2))</f>
        <v>0</v>
      </c>
      <c r="K1952" s="504"/>
      <c r="L1952" s="518">
        <f t="shared" ref="L1952:M1974" si="501">G1952</f>
        <v>0</v>
      </c>
      <c r="M1952" s="518">
        <f t="shared" si="501"/>
        <v>0</v>
      </c>
      <c r="N1952" s="519">
        <f t="shared" ref="N1952:N1974" si="502">IF(ISBLANK(E1952),0,ROUND(F1952*L1952,2))</f>
        <v>0</v>
      </c>
      <c r="O1952" s="519">
        <f t="shared" ref="O1952:O1974" si="503">IF(ISBLANK(L1952),0,ROUND(L1952*M1952,2))</f>
        <v>0</v>
      </c>
      <c r="P1952" s="506"/>
      <c r="Q1952" s="520"/>
      <c r="R1952" s="412" t="str">
        <f t="shared" si="491"/>
        <v/>
      </c>
      <c r="S1952" s="412" t="str">
        <f t="shared" si="498"/>
        <v/>
      </c>
      <c r="T1952" s="427"/>
      <c r="U1952" s="429"/>
      <c r="W1952" s="6">
        <f>VLOOKUP(A1952,'[3]Cartilha Global'!$A:$A,1,FALSE)</f>
        <v>93182</v>
      </c>
    </row>
    <row r="1953" spans="1:23" ht="12" hidden="1" thickBot="1" x14ac:dyDescent="0.25">
      <c r="A1953" s="522">
        <v>93183</v>
      </c>
      <c r="B1953" s="512" t="s">
        <v>3144</v>
      </c>
      <c r="C1953" s="513" t="s">
        <v>653</v>
      </c>
      <c r="D1953" s="498" t="s">
        <v>6927</v>
      </c>
      <c r="E1953" s="499">
        <v>69.180000000000007</v>
      </c>
      <c r="F1953" s="500">
        <f t="shared" ref="F1953:F1974" si="504">IF(E1953=0,0,ROUND(E1953*(1+E$13)*(1-E$14),2))</f>
        <v>85.67</v>
      </c>
      <c r="G1953" s="527"/>
      <c r="H1953" s="518"/>
      <c r="I1953" s="517">
        <f t="shared" si="499"/>
        <v>0</v>
      </c>
      <c r="J1953" s="517">
        <f t="shared" si="500"/>
        <v>0</v>
      </c>
      <c r="K1953" s="504"/>
      <c r="L1953" s="518">
        <f t="shared" si="501"/>
        <v>0</v>
      </c>
      <c r="M1953" s="518">
        <f t="shared" si="501"/>
        <v>0</v>
      </c>
      <c r="N1953" s="519">
        <f t="shared" si="502"/>
        <v>0</v>
      </c>
      <c r="O1953" s="519">
        <f t="shared" si="503"/>
        <v>0</v>
      </c>
      <c r="P1953" s="506"/>
      <c r="Q1953" s="520"/>
      <c r="R1953" s="412" t="str">
        <f t="shared" si="491"/>
        <v/>
      </c>
      <c r="S1953" s="412" t="str">
        <f t="shared" si="498"/>
        <v/>
      </c>
      <c r="T1953" s="427"/>
      <c r="U1953" s="429"/>
      <c r="W1953" s="6">
        <f>VLOOKUP(A1953,'[3]Cartilha Global'!$A:$A,1,FALSE)</f>
        <v>93183</v>
      </c>
    </row>
    <row r="1954" spans="1:23" ht="12" hidden="1" thickBot="1" x14ac:dyDescent="0.25">
      <c r="A1954" s="522">
        <v>93184</v>
      </c>
      <c r="B1954" s="512" t="s">
        <v>3144</v>
      </c>
      <c r="C1954" s="513" t="s">
        <v>654</v>
      </c>
      <c r="D1954" s="498" t="s">
        <v>6927</v>
      </c>
      <c r="E1954" s="499">
        <v>40.22</v>
      </c>
      <c r="F1954" s="500">
        <f t="shared" si="504"/>
        <v>49.81</v>
      </c>
      <c r="G1954" s="527"/>
      <c r="H1954" s="518"/>
      <c r="I1954" s="517">
        <f t="shared" si="499"/>
        <v>0</v>
      </c>
      <c r="J1954" s="517">
        <f t="shared" si="500"/>
        <v>0</v>
      </c>
      <c r="K1954" s="504"/>
      <c r="L1954" s="518">
        <f t="shared" si="501"/>
        <v>0</v>
      </c>
      <c r="M1954" s="518">
        <f t="shared" si="501"/>
        <v>0</v>
      </c>
      <c r="N1954" s="519">
        <f t="shared" si="502"/>
        <v>0</v>
      </c>
      <c r="O1954" s="519">
        <f t="shared" si="503"/>
        <v>0</v>
      </c>
      <c r="P1954" s="506"/>
      <c r="Q1954" s="520"/>
      <c r="R1954" s="412" t="str">
        <f t="shared" si="491"/>
        <v/>
      </c>
      <c r="S1954" s="412" t="str">
        <f t="shared" si="498"/>
        <v/>
      </c>
      <c r="T1954" s="427"/>
      <c r="U1954" s="429"/>
      <c r="W1954" s="6">
        <f>VLOOKUP(A1954,'[3]Cartilha Global'!$A:$A,1,FALSE)</f>
        <v>93184</v>
      </c>
    </row>
    <row r="1955" spans="1:23" ht="12" hidden="1" thickBot="1" x14ac:dyDescent="0.25">
      <c r="A1955" s="522">
        <v>93185</v>
      </c>
      <c r="B1955" s="512" t="s">
        <v>3144</v>
      </c>
      <c r="C1955" s="513" t="s">
        <v>655</v>
      </c>
      <c r="D1955" s="498" t="s">
        <v>6927</v>
      </c>
      <c r="E1955" s="499">
        <v>68.11</v>
      </c>
      <c r="F1955" s="500">
        <f t="shared" si="504"/>
        <v>84.35</v>
      </c>
      <c r="G1955" s="527"/>
      <c r="H1955" s="518"/>
      <c r="I1955" s="517">
        <f t="shared" si="499"/>
        <v>0</v>
      </c>
      <c r="J1955" s="517">
        <f t="shared" si="500"/>
        <v>0</v>
      </c>
      <c r="K1955" s="504"/>
      <c r="L1955" s="518">
        <f t="shared" si="501"/>
        <v>0</v>
      </c>
      <c r="M1955" s="518">
        <f t="shared" si="501"/>
        <v>0</v>
      </c>
      <c r="N1955" s="519">
        <f t="shared" si="502"/>
        <v>0</v>
      </c>
      <c r="O1955" s="519">
        <f t="shared" si="503"/>
        <v>0</v>
      </c>
      <c r="P1955" s="506"/>
      <c r="Q1955" s="520"/>
      <c r="R1955" s="412" t="str">
        <f t="shared" si="491"/>
        <v/>
      </c>
      <c r="S1955" s="412" t="str">
        <f t="shared" si="498"/>
        <v/>
      </c>
      <c r="T1955" s="427"/>
      <c r="U1955" s="429"/>
      <c r="W1955" s="6">
        <f>VLOOKUP(A1955,'[3]Cartilha Global'!$A:$A,1,FALSE)</f>
        <v>93185</v>
      </c>
    </row>
    <row r="1956" spans="1:23" ht="12" hidden="1" thickBot="1" x14ac:dyDescent="0.25">
      <c r="A1956" s="522">
        <v>93186</v>
      </c>
      <c r="B1956" s="512" t="s">
        <v>3144</v>
      </c>
      <c r="C1956" s="513" t="s">
        <v>656</v>
      </c>
      <c r="D1956" s="498" t="s">
        <v>6927</v>
      </c>
      <c r="E1956" s="499">
        <v>103.13</v>
      </c>
      <c r="F1956" s="500">
        <f t="shared" si="504"/>
        <v>127.72</v>
      </c>
      <c r="G1956" s="527"/>
      <c r="H1956" s="518"/>
      <c r="I1956" s="517">
        <f t="shared" si="499"/>
        <v>0</v>
      </c>
      <c r="J1956" s="517">
        <f t="shared" si="500"/>
        <v>0</v>
      </c>
      <c r="K1956" s="504"/>
      <c r="L1956" s="518">
        <f t="shared" si="501"/>
        <v>0</v>
      </c>
      <c r="M1956" s="518">
        <f t="shared" si="501"/>
        <v>0</v>
      </c>
      <c r="N1956" s="519">
        <f t="shared" si="502"/>
        <v>0</v>
      </c>
      <c r="O1956" s="519">
        <f t="shared" si="503"/>
        <v>0</v>
      </c>
      <c r="P1956" s="506"/>
      <c r="Q1956" s="520"/>
      <c r="R1956" s="412" t="str">
        <f t="shared" si="491"/>
        <v/>
      </c>
      <c r="S1956" s="412" t="str">
        <f t="shared" si="498"/>
        <v/>
      </c>
      <c r="T1956" s="427"/>
      <c r="U1956" s="429"/>
      <c r="W1956" s="6">
        <f>VLOOKUP(A1956,'[3]Cartilha Global'!$A:$A,1,FALSE)</f>
        <v>93186</v>
      </c>
    </row>
    <row r="1957" spans="1:23" ht="12" hidden="1" thickBot="1" x14ac:dyDescent="0.25">
      <c r="A1957" s="522">
        <v>93187</v>
      </c>
      <c r="B1957" s="512" t="s">
        <v>3144</v>
      </c>
      <c r="C1957" s="513" t="s">
        <v>657</v>
      </c>
      <c r="D1957" s="498" t="s">
        <v>6927</v>
      </c>
      <c r="E1957" s="499">
        <v>117.81</v>
      </c>
      <c r="F1957" s="500">
        <f t="shared" si="504"/>
        <v>145.9</v>
      </c>
      <c r="G1957" s="527"/>
      <c r="H1957" s="518"/>
      <c r="I1957" s="517">
        <f t="shared" si="499"/>
        <v>0</v>
      </c>
      <c r="J1957" s="517">
        <f t="shared" si="500"/>
        <v>0</v>
      </c>
      <c r="K1957" s="504"/>
      <c r="L1957" s="518">
        <f t="shared" si="501"/>
        <v>0</v>
      </c>
      <c r="M1957" s="518">
        <f t="shared" si="501"/>
        <v>0</v>
      </c>
      <c r="N1957" s="519">
        <f t="shared" si="502"/>
        <v>0</v>
      </c>
      <c r="O1957" s="519">
        <f t="shared" si="503"/>
        <v>0</v>
      </c>
      <c r="P1957" s="506"/>
      <c r="Q1957" s="520"/>
      <c r="R1957" s="412" t="str">
        <f t="shared" si="491"/>
        <v/>
      </c>
      <c r="S1957" s="412" t="str">
        <f t="shared" si="498"/>
        <v/>
      </c>
      <c r="T1957" s="427"/>
      <c r="U1957" s="429"/>
      <c r="W1957" s="6">
        <f>VLOOKUP(A1957,'[3]Cartilha Global'!$A:$A,1,FALSE)</f>
        <v>93187</v>
      </c>
    </row>
    <row r="1958" spans="1:23" ht="12" hidden="1" thickBot="1" x14ac:dyDescent="0.25">
      <c r="A1958" s="522">
        <v>93188</v>
      </c>
      <c r="B1958" s="512" t="s">
        <v>3144</v>
      </c>
      <c r="C1958" s="513" t="s">
        <v>658</v>
      </c>
      <c r="D1958" s="498" t="s">
        <v>6927</v>
      </c>
      <c r="E1958" s="499">
        <v>94.26</v>
      </c>
      <c r="F1958" s="500">
        <f t="shared" si="504"/>
        <v>116.73</v>
      </c>
      <c r="G1958" s="527"/>
      <c r="H1958" s="518"/>
      <c r="I1958" s="517">
        <f t="shared" si="499"/>
        <v>0</v>
      </c>
      <c r="J1958" s="517">
        <f t="shared" si="500"/>
        <v>0</v>
      </c>
      <c r="K1958" s="504"/>
      <c r="L1958" s="518">
        <f t="shared" si="501"/>
        <v>0</v>
      </c>
      <c r="M1958" s="518">
        <f t="shared" si="501"/>
        <v>0</v>
      </c>
      <c r="N1958" s="519">
        <f t="shared" si="502"/>
        <v>0</v>
      </c>
      <c r="O1958" s="519">
        <f t="shared" si="503"/>
        <v>0</v>
      </c>
      <c r="P1958" s="506"/>
      <c r="Q1958" s="520"/>
      <c r="R1958" s="412" t="str">
        <f t="shared" si="491"/>
        <v/>
      </c>
      <c r="S1958" s="412" t="str">
        <f t="shared" si="498"/>
        <v/>
      </c>
      <c r="T1958" s="427"/>
      <c r="U1958" s="429"/>
      <c r="W1958" s="6">
        <f>VLOOKUP(A1958,'[3]Cartilha Global'!$A:$A,1,FALSE)</f>
        <v>93188</v>
      </c>
    </row>
    <row r="1959" spans="1:23" ht="12" hidden="1" thickBot="1" x14ac:dyDescent="0.25">
      <c r="A1959" s="522">
        <v>93189</v>
      </c>
      <c r="B1959" s="512" t="s">
        <v>3144</v>
      </c>
      <c r="C1959" s="513" t="s">
        <v>659</v>
      </c>
      <c r="D1959" s="498" t="s">
        <v>6927</v>
      </c>
      <c r="E1959" s="499">
        <v>118.45</v>
      </c>
      <c r="F1959" s="500">
        <f t="shared" si="504"/>
        <v>146.69</v>
      </c>
      <c r="G1959" s="527"/>
      <c r="H1959" s="518"/>
      <c r="I1959" s="517">
        <f t="shared" si="499"/>
        <v>0</v>
      </c>
      <c r="J1959" s="517">
        <f t="shared" si="500"/>
        <v>0</v>
      </c>
      <c r="K1959" s="504"/>
      <c r="L1959" s="518">
        <f t="shared" si="501"/>
        <v>0</v>
      </c>
      <c r="M1959" s="518">
        <f t="shared" si="501"/>
        <v>0</v>
      </c>
      <c r="N1959" s="519">
        <f t="shared" si="502"/>
        <v>0</v>
      </c>
      <c r="O1959" s="519">
        <f t="shared" si="503"/>
        <v>0</v>
      </c>
      <c r="P1959" s="506"/>
      <c r="Q1959" s="520"/>
      <c r="R1959" s="412" t="str">
        <f t="shared" si="491"/>
        <v/>
      </c>
      <c r="S1959" s="412" t="str">
        <f t="shared" si="498"/>
        <v/>
      </c>
      <c r="T1959" s="427"/>
      <c r="U1959" s="429"/>
      <c r="W1959" s="6">
        <f>VLOOKUP(A1959,'[3]Cartilha Global'!$A:$A,1,FALSE)</f>
        <v>93189</v>
      </c>
    </row>
    <row r="1960" spans="1:23" ht="23.25" hidden="1" thickBot="1" x14ac:dyDescent="0.25">
      <c r="A1960" s="522">
        <v>93190</v>
      </c>
      <c r="B1960" s="512" t="s">
        <v>3144</v>
      </c>
      <c r="C1960" s="513" t="s">
        <v>660</v>
      </c>
      <c r="D1960" s="498" t="s">
        <v>6927</v>
      </c>
      <c r="E1960" s="499">
        <v>42.89</v>
      </c>
      <c r="F1960" s="500">
        <f t="shared" si="504"/>
        <v>53.11</v>
      </c>
      <c r="G1960" s="527"/>
      <c r="H1960" s="518"/>
      <c r="I1960" s="517">
        <f t="shared" si="499"/>
        <v>0</v>
      </c>
      <c r="J1960" s="517">
        <f t="shared" si="500"/>
        <v>0</v>
      </c>
      <c r="K1960" s="504"/>
      <c r="L1960" s="518">
        <f t="shared" si="501"/>
        <v>0</v>
      </c>
      <c r="M1960" s="518">
        <f t="shared" si="501"/>
        <v>0</v>
      </c>
      <c r="N1960" s="519">
        <f t="shared" si="502"/>
        <v>0</v>
      </c>
      <c r="O1960" s="519">
        <f t="shared" si="503"/>
        <v>0</v>
      </c>
      <c r="P1960" s="506"/>
      <c r="Q1960" s="520"/>
      <c r="R1960" s="412" t="str">
        <f t="shared" si="491"/>
        <v/>
      </c>
      <c r="S1960" s="412" t="str">
        <f t="shared" si="498"/>
        <v/>
      </c>
      <c r="T1960" s="427"/>
      <c r="U1960" s="429"/>
      <c r="W1960" s="6">
        <f>VLOOKUP(A1960,'[3]Cartilha Global'!$A:$A,1,FALSE)</f>
        <v>93190</v>
      </c>
    </row>
    <row r="1961" spans="1:23" ht="23.25" hidden="1" thickBot="1" x14ac:dyDescent="0.25">
      <c r="A1961" s="522">
        <v>93191</v>
      </c>
      <c r="B1961" s="512" t="s">
        <v>3144</v>
      </c>
      <c r="C1961" s="513" t="s">
        <v>661</v>
      </c>
      <c r="D1961" s="498" t="s">
        <v>6927</v>
      </c>
      <c r="E1961" s="499">
        <v>45.05</v>
      </c>
      <c r="F1961" s="500">
        <f t="shared" si="504"/>
        <v>55.79</v>
      </c>
      <c r="G1961" s="527"/>
      <c r="H1961" s="518"/>
      <c r="I1961" s="517">
        <f t="shared" si="499"/>
        <v>0</v>
      </c>
      <c r="J1961" s="517">
        <f t="shared" si="500"/>
        <v>0</v>
      </c>
      <c r="K1961" s="504"/>
      <c r="L1961" s="518">
        <f t="shared" si="501"/>
        <v>0</v>
      </c>
      <c r="M1961" s="518">
        <f t="shared" si="501"/>
        <v>0</v>
      </c>
      <c r="N1961" s="519">
        <f t="shared" si="502"/>
        <v>0</v>
      </c>
      <c r="O1961" s="519">
        <f t="shared" si="503"/>
        <v>0</v>
      </c>
      <c r="P1961" s="506"/>
      <c r="Q1961" s="520"/>
      <c r="R1961" s="412" t="str">
        <f t="shared" si="491"/>
        <v/>
      </c>
      <c r="S1961" s="412" t="str">
        <f t="shared" si="498"/>
        <v/>
      </c>
      <c r="T1961" s="427"/>
      <c r="U1961" s="429"/>
      <c r="W1961" s="6">
        <f>VLOOKUP(A1961,'[3]Cartilha Global'!$A:$A,1,FALSE)</f>
        <v>93191</v>
      </c>
    </row>
    <row r="1962" spans="1:23" ht="23.25" hidden="1" thickBot="1" x14ac:dyDescent="0.25">
      <c r="A1962" s="522">
        <v>93192</v>
      </c>
      <c r="B1962" s="512" t="s">
        <v>3144</v>
      </c>
      <c r="C1962" s="513" t="s">
        <v>662</v>
      </c>
      <c r="D1962" s="498" t="s">
        <v>6927</v>
      </c>
      <c r="E1962" s="499">
        <v>46.57</v>
      </c>
      <c r="F1962" s="500">
        <f t="shared" si="504"/>
        <v>57.67</v>
      </c>
      <c r="G1962" s="527"/>
      <c r="H1962" s="518"/>
      <c r="I1962" s="517">
        <f t="shared" si="499"/>
        <v>0</v>
      </c>
      <c r="J1962" s="517">
        <f t="shared" si="500"/>
        <v>0</v>
      </c>
      <c r="K1962" s="504"/>
      <c r="L1962" s="518">
        <f t="shared" si="501"/>
        <v>0</v>
      </c>
      <c r="M1962" s="518">
        <f t="shared" si="501"/>
        <v>0</v>
      </c>
      <c r="N1962" s="519">
        <f t="shared" si="502"/>
        <v>0</v>
      </c>
      <c r="O1962" s="519">
        <f t="shared" si="503"/>
        <v>0</v>
      </c>
      <c r="P1962" s="506"/>
      <c r="Q1962" s="520"/>
      <c r="R1962" s="412" t="str">
        <f t="shared" si="491"/>
        <v/>
      </c>
      <c r="S1962" s="412" t="str">
        <f t="shared" si="498"/>
        <v/>
      </c>
      <c r="T1962" s="427"/>
      <c r="U1962" s="429"/>
      <c r="W1962" s="6">
        <f>VLOOKUP(A1962,'[3]Cartilha Global'!$A:$A,1,FALSE)</f>
        <v>93192</v>
      </c>
    </row>
    <row r="1963" spans="1:23" ht="23.25" hidden="1" thickBot="1" x14ac:dyDescent="0.25">
      <c r="A1963" s="522">
        <v>93193</v>
      </c>
      <c r="B1963" s="512" t="s">
        <v>3144</v>
      </c>
      <c r="C1963" s="513" t="s">
        <v>663</v>
      </c>
      <c r="D1963" s="498" t="s">
        <v>6927</v>
      </c>
      <c r="E1963" s="499">
        <v>45.85</v>
      </c>
      <c r="F1963" s="500">
        <f t="shared" si="504"/>
        <v>56.78</v>
      </c>
      <c r="G1963" s="527"/>
      <c r="H1963" s="518"/>
      <c r="I1963" s="517">
        <f t="shared" si="499"/>
        <v>0</v>
      </c>
      <c r="J1963" s="517">
        <f t="shared" si="500"/>
        <v>0</v>
      </c>
      <c r="K1963" s="504"/>
      <c r="L1963" s="518">
        <f t="shared" si="501"/>
        <v>0</v>
      </c>
      <c r="M1963" s="518">
        <f t="shared" si="501"/>
        <v>0</v>
      </c>
      <c r="N1963" s="519">
        <f t="shared" si="502"/>
        <v>0</v>
      </c>
      <c r="O1963" s="519">
        <f t="shared" si="503"/>
        <v>0</v>
      </c>
      <c r="P1963" s="506"/>
      <c r="Q1963" s="520"/>
      <c r="R1963" s="412" t="str">
        <f t="shared" si="491"/>
        <v/>
      </c>
      <c r="S1963" s="412" t="str">
        <f t="shared" si="498"/>
        <v/>
      </c>
      <c r="T1963" s="427"/>
      <c r="U1963" s="429"/>
      <c r="W1963" s="6">
        <f>VLOOKUP(A1963,'[3]Cartilha Global'!$A:$A,1,FALSE)</f>
        <v>93193</v>
      </c>
    </row>
    <row r="1964" spans="1:23" ht="12" hidden="1" thickBot="1" x14ac:dyDescent="0.25">
      <c r="A1964" s="522">
        <v>93194</v>
      </c>
      <c r="B1964" s="512" t="s">
        <v>3144</v>
      </c>
      <c r="C1964" s="513" t="s">
        <v>664</v>
      </c>
      <c r="D1964" s="498" t="s">
        <v>6927</v>
      </c>
      <c r="E1964" s="499">
        <v>53.03</v>
      </c>
      <c r="F1964" s="500">
        <f t="shared" si="504"/>
        <v>65.67</v>
      </c>
      <c r="G1964" s="527"/>
      <c r="H1964" s="518"/>
      <c r="I1964" s="517">
        <f t="shared" si="499"/>
        <v>0</v>
      </c>
      <c r="J1964" s="517">
        <f t="shared" si="500"/>
        <v>0</v>
      </c>
      <c r="K1964" s="504"/>
      <c r="L1964" s="518">
        <f t="shared" si="501"/>
        <v>0</v>
      </c>
      <c r="M1964" s="518">
        <f t="shared" si="501"/>
        <v>0</v>
      </c>
      <c r="N1964" s="519">
        <f t="shared" si="502"/>
        <v>0</v>
      </c>
      <c r="O1964" s="519">
        <f t="shared" si="503"/>
        <v>0</v>
      </c>
      <c r="P1964" s="506"/>
      <c r="Q1964" s="520"/>
      <c r="R1964" s="412" t="str">
        <f t="shared" si="491"/>
        <v/>
      </c>
      <c r="S1964" s="412" t="str">
        <f t="shared" si="498"/>
        <v/>
      </c>
      <c r="T1964" s="427"/>
      <c r="U1964" s="429"/>
      <c r="W1964" s="6">
        <f>VLOOKUP(A1964,'[3]Cartilha Global'!$A:$A,1,FALSE)</f>
        <v>93194</v>
      </c>
    </row>
    <row r="1965" spans="1:23" ht="12" hidden="1" thickBot="1" x14ac:dyDescent="0.25">
      <c r="A1965" s="522">
        <v>93195</v>
      </c>
      <c r="B1965" s="512" t="s">
        <v>3144</v>
      </c>
      <c r="C1965" s="513" t="s">
        <v>665</v>
      </c>
      <c r="D1965" s="498" t="s">
        <v>6927</v>
      </c>
      <c r="E1965" s="499">
        <v>64.89</v>
      </c>
      <c r="F1965" s="500">
        <f t="shared" si="504"/>
        <v>80.36</v>
      </c>
      <c r="G1965" s="527"/>
      <c r="H1965" s="518"/>
      <c r="I1965" s="517">
        <f t="shared" si="499"/>
        <v>0</v>
      </c>
      <c r="J1965" s="517">
        <f t="shared" si="500"/>
        <v>0</v>
      </c>
      <c r="K1965" s="504"/>
      <c r="L1965" s="518">
        <f t="shared" si="501"/>
        <v>0</v>
      </c>
      <c r="M1965" s="518">
        <f t="shared" si="501"/>
        <v>0</v>
      </c>
      <c r="N1965" s="519">
        <f t="shared" si="502"/>
        <v>0</v>
      </c>
      <c r="O1965" s="519">
        <f t="shared" si="503"/>
        <v>0</v>
      </c>
      <c r="P1965" s="506"/>
      <c r="Q1965" s="520"/>
      <c r="R1965" s="412" t="str">
        <f t="shared" si="491"/>
        <v/>
      </c>
      <c r="S1965" s="412" t="str">
        <f t="shared" si="498"/>
        <v/>
      </c>
      <c r="T1965" s="427"/>
      <c r="U1965" s="429"/>
      <c r="W1965" s="6">
        <f>VLOOKUP(A1965,'[3]Cartilha Global'!$A:$A,1,FALSE)</f>
        <v>93195</v>
      </c>
    </row>
    <row r="1966" spans="1:23" ht="23.25" hidden="1" thickBot="1" x14ac:dyDescent="0.25">
      <c r="A1966" s="522">
        <v>93196</v>
      </c>
      <c r="B1966" s="512" t="s">
        <v>3144</v>
      </c>
      <c r="C1966" s="513" t="s">
        <v>666</v>
      </c>
      <c r="D1966" s="498" t="s">
        <v>6927</v>
      </c>
      <c r="E1966" s="499">
        <v>100.87</v>
      </c>
      <c r="F1966" s="500">
        <f t="shared" si="504"/>
        <v>124.92</v>
      </c>
      <c r="G1966" s="527"/>
      <c r="H1966" s="518"/>
      <c r="I1966" s="517">
        <f t="shared" si="499"/>
        <v>0</v>
      </c>
      <c r="J1966" s="517">
        <f t="shared" si="500"/>
        <v>0</v>
      </c>
      <c r="K1966" s="504"/>
      <c r="L1966" s="518">
        <f t="shared" si="501"/>
        <v>0</v>
      </c>
      <c r="M1966" s="518">
        <f t="shared" si="501"/>
        <v>0</v>
      </c>
      <c r="N1966" s="519">
        <f t="shared" si="502"/>
        <v>0</v>
      </c>
      <c r="O1966" s="519">
        <f t="shared" si="503"/>
        <v>0</v>
      </c>
      <c r="P1966" s="506"/>
      <c r="Q1966" s="520"/>
      <c r="R1966" s="412" t="str">
        <f t="shared" si="491"/>
        <v/>
      </c>
      <c r="S1966" s="412" t="str">
        <f t="shared" si="498"/>
        <v/>
      </c>
      <c r="T1966" s="427"/>
      <c r="U1966" s="429"/>
      <c r="W1966" s="6">
        <f>VLOOKUP(A1966,'[3]Cartilha Global'!$A:$A,1,FALSE)</f>
        <v>93196</v>
      </c>
    </row>
    <row r="1967" spans="1:23" ht="23.25" hidden="1" thickBot="1" x14ac:dyDescent="0.25">
      <c r="A1967" s="522">
        <v>93197</v>
      </c>
      <c r="B1967" s="512" t="s">
        <v>3144</v>
      </c>
      <c r="C1967" s="513" t="s">
        <v>667</v>
      </c>
      <c r="D1967" s="498" t="s">
        <v>6927</v>
      </c>
      <c r="E1967" s="499">
        <v>112.93</v>
      </c>
      <c r="F1967" s="500">
        <f t="shared" si="504"/>
        <v>139.85</v>
      </c>
      <c r="G1967" s="527"/>
      <c r="H1967" s="518"/>
      <c r="I1967" s="517">
        <f t="shared" si="499"/>
        <v>0</v>
      </c>
      <c r="J1967" s="517">
        <f t="shared" si="500"/>
        <v>0</v>
      </c>
      <c r="K1967" s="504"/>
      <c r="L1967" s="518">
        <f t="shared" si="501"/>
        <v>0</v>
      </c>
      <c r="M1967" s="518">
        <f t="shared" si="501"/>
        <v>0</v>
      </c>
      <c r="N1967" s="519">
        <f t="shared" si="502"/>
        <v>0</v>
      </c>
      <c r="O1967" s="519">
        <f t="shared" si="503"/>
        <v>0</v>
      </c>
      <c r="P1967" s="506"/>
      <c r="Q1967" s="520"/>
      <c r="R1967" s="412" t="str">
        <f t="shared" si="491"/>
        <v/>
      </c>
      <c r="S1967" s="412" t="str">
        <f t="shared" si="498"/>
        <v/>
      </c>
      <c r="T1967" s="427"/>
      <c r="U1967" s="429"/>
      <c r="W1967" s="6">
        <f>VLOOKUP(A1967,'[3]Cartilha Global'!$A:$A,1,FALSE)</f>
        <v>93197</v>
      </c>
    </row>
    <row r="1968" spans="1:23" ht="23.25" hidden="1" thickBot="1" x14ac:dyDescent="0.25">
      <c r="A1968" s="522">
        <v>93198</v>
      </c>
      <c r="B1968" s="512" t="s">
        <v>3144</v>
      </c>
      <c r="C1968" s="513" t="s">
        <v>668</v>
      </c>
      <c r="D1968" s="498" t="s">
        <v>6927</v>
      </c>
      <c r="E1968" s="499">
        <v>36.28</v>
      </c>
      <c r="F1968" s="500">
        <f t="shared" si="504"/>
        <v>44.93</v>
      </c>
      <c r="G1968" s="527"/>
      <c r="H1968" s="518"/>
      <c r="I1968" s="517">
        <f t="shared" si="499"/>
        <v>0</v>
      </c>
      <c r="J1968" s="517">
        <f t="shared" si="500"/>
        <v>0</v>
      </c>
      <c r="K1968" s="504"/>
      <c r="L1968" s="518">
        <f t="shared" si="501"/>
        <v>0</v>
      </c>
      <c r="M1968" s="518">
        <f t="shared" si="501"/>
        <v>0</v>
      </c>
      <c r="N1968" s="519">
        <f t="shared" si="502"/>
        <v>0</v>
      </c>
      <c r="O1968" s="519">
        <f t="shared" si="503"/>
        <v>0</v>
      </c>
      <c r="P1968" s="506"/>
      <c r="Q1968" s="520"/>
      <c r="R1968" s="412" t="str">
        <f t="shared" si="491"/>
        <v/>
      </c>
      <c r="S1968" s="412" t="str">
        <f t="shared" si="498"/>
        <v/>
      </c>
      <c r="T1968" s="427"/>
      <c r="U1968" s="429"/>
      <c r="W1968" s="6">
        <f>VLOOKUP(A1968,'[3]Cartilha Global'!$A:$A,1,FALSE)</f>
        <v>93198</v>
      </c>
    </row>
    <row r="1969" spans="1:23" ht="23.25" hidden="1" thickBot="1" x14ac:dyDescent="0.25">
      <c r="A1969" s="522">
        <v>93199</v>
      </c>
      <c r="B1969" s="512" t="s">
        <v>3144</v>
      </c>
      <c r="C1969" s="513" t="s">
        <v>669</v>
      </c>
      <c r="D1969" s="498" t="s">
        <v>6927</v>
      </c>
      <c r="E1969" s="499">
        <v>35.65</v>
      </c>
      <c r="F1969" s="500">
        <f t="shared" si="504"/>
        <v>44.15</v>
      </c>
      <c r="G1969" s="527"/>
      <c r="H1969" s="518"/>
      <c r="I1969" s="517">
        <f t="shared" si="499"/>
        <v>0</v>
      </c>
      <c r="J1969" s="517">
        <f t="shared" si="500"/>
        <v>0</v>
      </c>
      <c r="K1969" s="504"/>
      <c r="L1969" s="518">
        <f t="shared" si="501"/>
        <v>0</v>
      </c>
      <c r="M1969" s="518">
        <f t="shared" si="501"/>
        <v>0</v>
      </c>
      <c r="N1969" s="519">
        <f t="shared" si="502"/>
        <v>0</v>
      </c>
      <c r="O1969" s="519">
        <f t="shared" si="503"/>
        <v>0</v>
      </c>
      <c r="P1969" s="506"/>
      <c r="Q1969" s="520"/>
      <c r="R1969" s="412" t="str">
        <f t="shared" si="491"/>
        <v/>
      </c>
      <c r="S1969" s="412" t="str">
        <f t="shared" si="498"/>
        <v/>
      </c>
      <c r="T1969" s="427"/>
      <c r="U1969" s="429"/>
      <c r="W1969" s="6">
        <f>VLOOKUP(A1969,'[3]Cartilha Global'!$A:$A,1,FALSE)</f>
        <v>93199</v>
      </c>
    </row>
    <row r="1970" spans="1:23" ht="12" hidden="1" thickBot="1" x14ac:dyDescent="0.25">
      <c r="A1970" s="522">
        <v>93204</v>
      </c>
      <c r="B1970" s="512" t="s">
        <v>3144</v>
      </c>
      <c r="C1970" s="513" t="s">
        <v>670</v>
      </c>
      <c r="D1970" s="498" t="s">
        <v>6927</v>
      </c>
      <c r="E1970" s="499">
        <v>71.650000000000006</v>
      </c>
      <c r="F1970" s="500">
        <f t="shared" si="504"/>
        <v>88.73</v>
      </c>
      <c r="G1970" s="527"/>
      <c r="H1970" s="518"/>
      <c r="I1970" s="517">
        <f t="shared" si="499"/>
        <v>0</v>
      </c>
      <c r="J1970" s="517">
        <f t="shared" si="500"/>
        <v>0</v>
      </c>
      <c r="K1970" s="504"/>
      <c r="L1970" s="518">
        <f t="shared" si="501"/>
        <v>0</v>
      </c>
      <c r="M1970" s="518">
        <f t="shared" si="501"/>
        <v>0</v>
      </c>
      <c r="N1970" s="519">
        <f t="shared" si="502"/>
        <v>0</v>
      </c>
      <c r="O1970" s="519">
        <f t="shared" si="503"/>
        <v>0</v>
      </c>
      <c r="P1970" s="506"/>
      <c r="Q1970" s="520"/>
      <c r="R1970" s="412" t="str">
        <f t="shared" si="491"/>
        <v/>
      </c>
      <c r="S1970" s="412" t="str">
        <f t="shared" si="498"/>
        <v/>
      </c>
      <c r="T1970" s="427"/>
      <c r="U1970" s="429"/>
      <c r="W1970" s="6">
        <f>VLOOKUP(A1970,'[3]Cartilha Global'!$A:$A,1,FALSE)</f>
        <v>93204</v>
      </c>
    </row>
    <row r="1971" spans="1:23" ht="23.25" hidden="1" thickBot="1" x14ac:dyDescent="0.25">
      <c r="A1971" s="522">
        <v>93205</v>
      </c>
      <c r="B1971" s="512" t="s">
        <v>3144</v>
      </c>
      <c r="C1971" s="513" t="s">
        <v>671</v>
      </c>
      <c r="D1971" s="498" t="s">
        <v>6927</v>
      </c>
      <c r="E1971" s="499">
        <v>35.630000000000003</v>
      </c>
      <c r="F1971" s="500">
        <f t="shared" si="504"/>
        <v>44.12</v>
      </c>
      <c r="G1971" s="565"/>
      <c r="H1971" s="518"/>
      <c r="I1971" s="517">
        <f t="shared" si="499"/>
        <v>0</v>
      </c>
      <c r="J1971" s="517">
        <f t="shared" si="500"/>
        <v>0</v>
      </c>
      <c r="K1971" s="504"/>
      <c r="L1971" s="518">
        <f t="shared" si="501"/>
        <v>0</v>
      </c>
      <c r="M1971" s="518">
        <f t="shared" si="501"/>
        <v>0</v>
      </c>
      <c r="N1971" s="519">
        <f t="shared" si="502"/>
        <v>0</v>
      </c>
      <c r="O1971" s="519">
        <f t="shared" si="503"/>
        <v>0</v>
      </c>
      <c r="P1971" s="506"/>
      <c r="Q1971" s="520"/>
      <c r="R1971" s="412" t="str">
        <f t="shared" si="491"/>
        <v/>
      </c>
      <c r="S1971" s="412" t="str">
        <f t="shared" si="498"/>
        <v/>
      </c>
      <c r="T1971" s="427"/>
      <c r="U1971" s="429"/>
      <c r="W1971" s="6">
        <f>VLOOKUP(A1971,'[3]Cartilha Global'!$A:$A,1,FALSE)</f>
        <v>93205</v>
      </c>
    </row>
    <row r="1972" spans="1:23" ht="12" hidden="1" thickBot="1" x14ac:dyDescent="0.25">
      <c r="A1972" s="522">
        <v>97046</v>
      </c>
      <c r="B1972" s="512" t="s">
        <v>3144</v>
      </c>
      <c r="C1972" s="513" t="s">
        <v>2947</v>
      </c>
      <c r="D1972" s="498" t="s">
        <v>170</v>
      </c>
      <c r="E1972" s="499">
        <v>0.26</v>
      </c>
      <c r="F1972" s="500">
        <f t="shared" si="504"/>
        <v>0.32</v>
      </c>
      <c r="G1972" s="565"/>
      <c r="H1972" s="518"/>
      <c r="I1972" s="517">
        <f t="shared" si="499"/>
        <v>0</v>
      </c>
      <c r="J1972" s="517">
        <f t="shared" si="500"/>
        <v>0</v>
      </c>
      <c r="K1972" s="504"/>
      <c r="L1972" s="518">
        <f t="shared" si="501"/>
        <v>0</v>
      </c>
      <c r="M1972" s="518">
        <f t="shared" si="501"/>
        <v>0</v>
      </c>
      <c r="N1972" s="519">
        <f t="shared" si="502"/>
        <v>0</v>
      </c>
      <c r="O1972" s="519">
        <f t="shared" si="503"/>
        <v>0</v>
      </c>
      <c r="P1972" s="506"/>
      <c r="Q1972" s="520"/>
      <c r="R1972" s="412" t="str">
        <f t="shared" si="491"/>
        <v/>
      </c>
      <c r="S1972" s="412" t="str">
        <f t="shared" si="498"/>
        <v/>
      </c>
      <c r="T1972" s="427"/>
      <c r="U1972" s="429"/>
      <c r="W1972" s="6">
        <f>VLOOKUP(A1972,'[3]Cartilha Global'!$A:$A,1,FALSE)</f>
        <v>97046</v>
      </c>
    </row>
    <row r="1973" spans="1:23" ht="23.25" hidden="1" thickBot="1" x14ac:dyDescent="0.25">
      <c r="A1973" s="522">
        <v>97047</v>
      </c>
      <c r="B1973" s="512" t="s">
        <v>3144</v>
      </c>
      <c r="C1973" s="513" t="s">
        <v>2948</v>
      </c>
      <c r="D1973" s="498" t="s">
        <v>170</v>
      </c>
      <c r="E1973" s="499">
        <v>0.1</v>
      </c>
      <c r="F1973" s="500">
        <f t="shared" si="504"/>
        <v>0.12</v>
      </c>
      <c r="G1973" s="565"/>
      <c r="H1973" s="518"/>
      <c r="I1973" s="517">
        <f t="shared" si="499"/>
        <v>0</v>
      </c>
      <c r="J1973" s="517">
        <f t="shared" si="500"/>
        <v>0</v>
      </c>
      <c r="K1973" s="504"/>
      <c r="L1973" s="518">
        <f t="shared" si="501"/>
        <v>0</v>
      </c>
      <c r="M1973" s="518">
        <f t="shared" si="501"/>
        <v>0</v>
      </c>
      <c r="N1973" s="519">
        <f t="shared" si="502"/>
        <v>0</v>
      </c>
      <c r="O1973" s="519">
        <f t="shared" si="503"/>
        <v>0</v>
      </c>
      <c r="P1973" s="506"/>
      <c r="Q1973" s="520"/>
      <c r="R1973" s="412" t="str">
        <f t="shared" si="491"/>
        <v/>
      </c>
      <c r="S1973" s="412" t="str">
        <f t="shared" si="498"/>
        <v/>
      </c>
      <c r="T1973" s="427"/>
      <c r="U1973" s="429"/>
      <c r="W1973" s="6">
        <f>VLOOKUP(A1973,'[3]Cartilha Global'!$A:$A,1,FALSE)</f>
        <v>97047</v>
      </c>
    </row>
    <row r="1974" spans="1:23" ht="12" hidden="1" thickBot="1" x14ac:dyDescent="0.25">
      <c r="A1974" s="522">
        <v>97048</v>
      </c>
      <c r="B1974" s="512" t="s">
        <v>3144</v>
      </c>
      <c r="C1974" s="513" t="s">
        <v>2949</v>
      </c>
      <c r="D1974" s="498" t="s">
        <v>170</v>
      </c>
      <c r="E1974" s="499">
        <v>7.0000000000000007E-2</v>
      </c>
      <c r="F1974" s="500">
        <f t="shared" si="504"/>
        <v>0.09</v>
      </c>
      <c r="G1974" s="565"/>
      <c r="H1974" s="518"/>
      <c r="I1974" s="517">
        <f t="shared" si="499"/>
        <v>0</v>
      </c>
      <c r="J1974" s="517">
        <f t="shared" si="500"/>
        <v>0</v>
      </c>
      <c r="K1974" s="504"/>
      <c r="L1974" s="518">
        <f t="shared" si="501"/>
        <v>0</v>
      </c>
      <c r="M1974" s="518">
        <f t="shared" si="501"/>
        <v>0</v>
      </c>
      <c r="N1974" s="519">
        <f t="shared" si="502"/>
        <v>0</v>
      </c>
      <c r="O1974" s="519">
        <f t="shared" si="503"/>
        <v>0</v>
      </c>
      <c r="P1974" s="506"/>
      <c r="Q1974" s="520"/>
      <c r="R1974" s="412" t="str">
        <f t="shared" si="491"/>
        <v/>
      </c>
      <c r="S1974" s="412" t="str">
        <f t="shared" si="498"/>
        <v/>
      </c>
      <c r="T1974" s="427"/>
      <c r="U1974" s="429"/>
      <c r="W1974" s="6">
        <f>VLOOKUP(A1974,'[3]Cartilha Global'!$A:$A,1,FALSE)</f>
        <v>97048</v>
      </c>
    </row>
    <row r="1975" spans="1:23" ht="12" hidden="1" thickBot="1" x14ac:dyDescent="0.25">
      <c r="A1975" s="522" t="s">
        <v>1869</v>
      </c>
      <c r="B1975" s="512"/>
      <c r="C1975" s="513" t="s">
        <v>2462</v>
      </c>
      <c r="D1975" s="498">
        <v>0</v>
      </c>
      <c r="E1975" s="567">
        <v>0</v>
      </c>
      <c r="F1975" s="568">
        <f t="shared" ref="F1975:F2017" si="505">IF(E1975=0,0,ROUND(E1975*(1+E$13)*(1-E$14),2))</f>
        <v>0</v>
      </c>
      <c r="G1975" s="549"/>
      <c r="H1975" s="549"/>
      <c r="I1975" s="551"/>
      <c r="J1975" s="552"/>
      <c r="K1975" s="564"/>
      <c r="L1975" s="549"/>
      <c r="M1975" s="549"/>
      <c r="N1975" s="574"/>
      <c r="O1975" s="575"/>
      <c r="P1975" s="561"/>
      <c r="Q1975" s="494" t="str">
        <f>IF(OR(SUM(J1977:J2027)&gt;0,SUM(O1977:O2027)&gt;0),"xx","")</f>
        <v/>
      </c>
      <c r="R1975" s="412" t="str">
        <f t="shared" si="491"/>
        <v/>
      </c>
      <c r="S1975" s="412" t="str">
        <f t="shared" si="498"/>
        <v/>
      </c>
      <c r="T1975" s="427"/>
      <c r="U1975" s="429"/>
      <c r="W1975" s="6" t="str">
        <f>VLOOKUP(A1975,'[3]Cartilha Global'!$A:$A,1,FALSE)</f>
        <v>4.6.3</v>
      </c>
    </row>
    <row r="1976" spans="1:23" ht="12" hidden="1" thickBot="1" x14ac:dyDescent="0.25">
      <c r="A1976" s="522" t="s">
        <v>6074</v>
      </c>
      <c r="B1976" s="512"/>
      <c r="C1976" s="513" t="s">
        <v>6075</v>
      </c>
      <c r="D1976" s="498">
        <v>0</v>
      </c>
      <c r="E1976" s="567">
        <v>0</v>
      </c>
      <c r="F1976" s="568">
        <f t="shared" si="505"/>
        <v>0</v>
      </c>
      <c r="G1976" s="549"/>
      <c r="H1976" s="549"/>
      <c r="I1976" s="551"/>
      <c r="J1976" s="552"/>
      <c r="K1976" s="564"/>
      <c r="L1976" s="549"/>
      <c r="M1976" s="549"/>
      <c r="N1976" s="574"/>
      <c r="O1976" s="575"/>
      <c r="P1976" s="561"/>
      <c r="Q1976" s="494" t="str">
        <f>IF(OR(SUM(J1976)&gt;0,SUM(O1976)&gt;0),"xx","")</f>
        <v/>
      </c>
      <c r="R1976" s="412" t="str">
        <f t="shared" ref="R1976:R2049" si="506">IF(Q1976="X","x",IF(Q1976="xx","x",IF(O1976&gt;0,"x","")))</f>
        <v/>
      </c>
      <c r="S1976" s="412" t="str">
        <f t="shared" si="498"/>
        <v/>
      </c>
      <c r="T1976" s="427"/>
      <c r="U1976" s="429"/>
      <c r="W1976" s="6" t="e">
        <f>VLOOKUP(A1976,'[3]Cartilha Global'!$A:$A,1,FALSE)</f>
        <v>#N/A</v>
      </c>
    </row>
    <row r="1977" spans="1:23" ht="12" hidden="1" thickBot="1" x14ac:dyDescent="0.25">
      <c r="A1977" s="522" t="s">
        <v>2463</v>
      </c>
      <c r="B1977" s="512"/>
      <c r="C1977" s="513" t="s">
        <v>2464</v>
      </c>
      <c r="D1977" s="498">
        <v>0</v>
      </c>
      <c r="E1977" s="567">
        <v>0</v>
      </c>
      <c r="F1977" s="568">
        <f t="shared" si="505"/>
        <v>0</v>
      </c>
      <c r="G1977" s="549"/>
      <c r="H1977" s="549"/>
      <c r="I1977" s="551"/>
      <c r="J1977" s="552"/>
      <c r="K1977" s="564"/>
      <c r="L1977" s="549"/>
      <c r="M1977" s="549"/>
      <c r="N1977" s="574"/>
      <c r="O1977" s="575"/>
      <c r="P1977" s="561"/>
      <c r="Q1977" s="494" t="str">
        <f>IF(OR(SUM(J1978:J2027)&gt;0,SUM(O1978:O2027)&gt;0),"xx","")</f>
        <v/>
      </c>
      <c r="R1977" s="412" t="str">
        <f t="shared" si="506"/>
        <v/>
      </c>
      <c r="S1977" s="412" t="str">
        <f t="shared" si="498"/>
        <v/>
      </c>
      <c r="T1977" s="427"/>
      <c r="U1977" s="429"/>
      <c r="W1977" s="6" t="str">
        <f>VLOOKUP(A1977,'[3]Cartilha Global'!$A:$A,1,FALSE)</f>
        <v>4.6.3.2</v>
      </c>
    </row>
    <row r="1978" spans="1:23" ht="23.25" hidden="1" thickBot="1" x14ac:dyDescent="0.25">
      <c r="A1978" s="522">
        <v>98575</v>
      </c>
      <c r="B1978" s="512" t="s">
        <v>3144</v>
      </c>
      <c r="C1978" s="513" t="s">
        <v>6732</v>
      </c>
      <c r="D1978" s="498" t="s">
        <v>6927</v>
      </c>
      <c r="E1978" s="499">
        <v>101.62</v>
      </c>
      <c r="F1978" s="500">
        <f t="shared" si="505"/>
        <v>125.85</v>
      </c>
      <c r="G1978" s="549"/>
      <c r="H1978" s="518"/>
      <c r="I1978" s="576">
        <f t="shared" ref="I1978:I2027" si="507">IF(ISBLANK(E1978),0,ROUND(F1978*G1978,2))</f>
        <v>0</v>
      </c>
      <c r="J1978" s="577">
        <f t="shared" ref="J1978:J2027" si="508">IF(ISBLANK(G1978),0,ROUND(G1978*H1978,2))</f>
        <v>0</v>
      </c>
      <c r="K1978" s="564"/>
      <c r="L1978" s="549">
        <f t="shared" ref="L1978:M2027" si="509">G1978</f>
        <v>0</v>
      </c>
      <c r="M1978" s="549">
        <f t="shared" si="509"/>
        <v>0</v>
      </c>
      <c r="N1978" s="519">
        <f t="shared" ref="N1978:N2027" si="510">IF(ISBLANK(E1978),0,ROUND(F1978*L1978,2))</f>
        <v>0</v>
      </c>
      <c r="O1978" s="519">
        <f t="shared" ref="O1978:O2027" si="511">IF(ISBLANK(L1978),0,ROUND(L1978*M1978,2))</f>
        <v>0</v>
      </c>
      <c r="P1978" s="506"/>
      <c r="Q1978" s="494"/>
      <c r="R1978" s="412" t="str">
        <f t="shared" si="506"/>
        <v/>
      </c>
      <c r="S1978" s="412" t="str">
        <f t="shared" si="498"/>
        <v/>
      </c>
      <c r="T1978" s="427"/>
      <c r="U1978" s="429"/>
      <c r="W1978" s="6" t="e">
        <f>VLOOKUP(A1978,'[3]Cartilha Global'!$A:$A,1,FALSE)</f>
        <v>#N/A</v>
      </c>
    </row>
    <row r="1979" spans="1:23" ht="23.25" hidden="1" thickBot="1" x14ac:dyDescent="0.25">
      <c r="A1979" s="522">
        <v>98577</v>
      </c>
      <c r="B1979" s="512" t="s">
        <v>3144</v>
      </c>
      <c r="C1979" s="513" t="s">
        <v>6733</v>
      </c>
      <c r="D1979" s="498" t="s">
        <v>6927</v>
      </c>
      <c r="E1979" s="499">
        <v>47.96</v>
      </c>
      <c r="F1979" s="500">
        <f t="shared" si="505"/>
        <v>59.39</v>
      </c>
      <c r="G1979" s="549"/>
      <c r="H1979" s="518"/>
      <c r="I1979" s="576">
        <f t="shared" si="507"/>
        <v>0</v>
      </c>
      <c r="J1979" s="577">
        <f t="shared" si="508"/>
        <v>0</v>
      </c>
      <c r="K1979" s="564"/>
      <c r="L1979" s="549">
        <f t="shared" si="509"/>
        <v>0</v>
      </c>
      <c r="M1979" s="549">
        <f t="shared" si="509"/>
        <v>0</v>
      </c>
      <c r="N1979" s="519">
        <f t="shared" si="510"/>
        <v>0</v>
      </c>
      <c r="O1979" s="519">
        <f t="shared" si="511"/>
        <v>0</v>
      </c>
      <c r="P1979" s="506"/>
      <c r="Q1979" s="494"/>
      <c r="R1979" s="412" t="str">
        <f t="shared" si="506"/>
        <v/>
      </c>
      <c r="S1979" s="412" t="str">
        <f t="shared" si="498"/>
        <v/>
      </c>
      <c r="T1979" s="427"/>
      <c r="U1979" s="429"/>
      <c r="W1979" s="6" t="e">
        <f>VLOOKUP(A1979,'[3]Cartilha Global'!$A:$A,1,FALSE)</f>
        <v>#N/A</v>
      </c>
    </row>
    <row r="1980" spans="1:23" ht="23.25" hidden="1" thickBot="1" x14ac:dyDescent="0.25">
      <c r="A1980" s="522">
        <v>98576</v>
      </c>
      <c r="B1980" s="512" t="s">
        <v>3144</v>
      </c>
      <c r="C1980" s="513" t="s">
        <v>2465</v>
      </c>
      <c r="D1980" s="498" t="s">
        <v>6927</v>
      </c>
      <c r="E1980" s="499">
        <v>22.49</v>
      </c>
      <c r="F1980" s="500">
        <f t="shared" si="505"/>
        <v>27.85</v>
      </c>
      <c r="G1980" s="549"/>
      <c r="H1980" s="518"/>
      <c r="I1980" s="576">
        <f t="shared" si="507"/>
        <v>0</v>
      </c>
      <c r="J1980" s="577">
        <f t="shared" si="508"/>
        <v>0</v>
      </c>
      <c r="K1980" s="564"/>
      <c r="L1980" s="549">
        <f t="shared" si="509"/>
        <v>0</v>
      </c>
      <c r="M1980" s="549">
        <f t="shared" si="509"/>
        <v>0</v>
      </c>
      <c r="N1980" s="519">
        <f t="shared" si="510"/>
        <v>0</v>
      </c>
      <c r="O1980" s="519">
        <f t="shared" si="511"/>
        <v>0</v>
      </c>
      <c r="P1980" s="506"/>
      <c r="Q1980" s="494"/>
      <c r="R1980" s="412" t="str">
        <f t="shared" si="506"/>
        <v/>
      </c>
      <c r="S1980" s="412" t="str">
        <f t="shared" si="498"/>
        <v/>
      </c>
      <c r="T1980" s="427"/>
      <c r="U1980" s="429"/>
      <c r="W1980" s="6">
        <f>VLOOKUP(A1980,'[3]Cartilha Global'!$A:$A,1,FALSE)</f>
        <v>98576</v>
      </c>
    </row>
    <row r="1981" spans="1:23" ht="23.25" hidden="1" thickBot="1" x14ac:dyDescent="0.25">
      <c r="A1981" s="522">
        <v>93203</v>
      </c>
      <c r="B1981" s="512" t="s">
        <v>3144</v>
      </c>
      <c r="C1981" s="513" t="s">
        <v>2466</v>
      </c>
      <c r="D1981" s="498" t="s">
        <v>6927</v>
      </c>
      <c r="E1981" s="499">
        <v>13.32</v>
      </c>
      <c r="F1981" s="500">
        <f t="shared" si="505"/>
        <v>16.5</v>
      </c>
      <c r="G1981" s="549"/>
      <c r="H1981" s="518"/>
      <c r="I1981" s="576">
        <f t="shared" si="507"/>
        <v>0</v>
      </c>
      <c r="J1981" s="578">
        <f t="shared" si="508"/>
        <v>0</v>
      </c>
      <c r="K1981" s="564"/>
      <c r="L1981" s="549">
        <f t="shared" si="509"/>
        <v>0</v>
      </c>
      <c r="M1981" s="549">
        <f t="shared" si="509"/>
        <v>0</v>
      </c>
      <c r="N1981" s="519">
        <f t="shared" si="510"/>
        <v>0</v>
      </c>
      <c r="O1981" s="519">
        <f t="shared" si="511"/>
        <v>0</v>
      </c>
      <c r="P1981" s="506"/>
      <c r="Q1981" s="494"/>
      <c r="R1981" s="412" t="str">
        <f t="shared" si="506"/>
        <v/>
      </c>
      <c r="S1981" s="412" t="str">
        <f t="shared" si="498"/>
        <v/>
      </c>
      <c r="T1981" s="427"/>
      <c r="U1981" s="429"/>
      <c r="W1981" s="6">
        <f>VLOOKUP(A1981,'[3]Cartilha Global'!$A:$A,1,FALSE)</f>
        <v>93203</v>
      </c>
    </row>
    <row r="1982" spans="1:23" ht="34.5" hidden="1" thickBot="1" x14ac:dyDescent="0.25">
      <c r="A1982" s="522">
        <v>95952</v>
      </c>
      <c r="B1982" s="512" t="s">
        <v>3144</v>
      </c>
      <c r="C1982" s="513" t="s">
        <v>2467</v>
      </c>
      <c r="D1982" s="498" t="s">
        <v>171</v>
      </c>
      <c r="E1982" s="499">
        <v>2180.27</v>
      </c>
      <c r="F1982" s="500">
        <f t="shared" si="505"/>
        <v>2700.05</v>
      </c>
      <c r="G1982" s="549"/>
      <c r="H1982" s="518"/>
      <c r="I1982" s="576">
        <f t="shared" si="507"/>
        <v>0</v>
      </c>
      <c r="J1982" s="578">
        <f t="shared" si="508"/>
        <v>0</v>
      </c>
      <c r="K1982" s="564"/>
      <c r="L1982" s="549">
        <f t="shared" si="509"/>
        <v>0</v>
      </c>
      <c r="M1982" s="549">
        <f t="shared" si="509"/>
        <v>0</v>
      </c>
      <c r="N1982" s="519">
        <f t="shared" si="510"/>
        <v>0</v>
      </c>
      <c r="O1982" s="519">
        <f t="shared" si="511"/>
        <v>0</v>
      </c>
      <c r="P1982" s="506"/>
      <c r="Q1982" s="494"/>
      <c r="R1982" s="412" t="str">
        <f t="shared" si="506"/>
        <v/>
      </c>
      <c r="S1982" s="412" t="str">
        <f t="shared" si="498"/>
        <v/>
      </c>
      <c r="T1982" s="427"/>
      <c r="U1982" s="429"/>
      <c r="W1982" s="6">
        <f>VLOOKUP(A1982,'[3]Cartilha Global'!$A:$A,1,FALSE)</f>
        <v>95952</v>
      </c>
    </row>
    <row r="1983" spans="1:23" ht="34.5" hidden="1" thickBot="1" x14ac:dyDescent="0.25">
      <c r="A1983" s="522">
        <v>95953</v>
      </c>
      <c r="B1983" s="512" t="s">
        <v>3144</v>
      </c>
      <c r="C1983" s="513" t="s">
        <v>2468</v>
      </c>
      <c r="D1983" s="498" t="s">
        <v>171</v>
      </c>
      <c r="E1983" s="499">
        <v>3650.57</v>
      </c>
      <c r="F1983" s="500">
        <f t="shared" si="505"/>
        <v>4520.87</v>
      </c>
      <c r="G1983" s="549"/>
      <c r="H1983" s="518"/>
      <c r="I1983" s="576">
        <f t="shared" si="507"/>
        <v>0</v>
      </c>
      <c r="J1983" s="578">
        <f t="shared" si="508"/>
        <v>0</v>
      </c>
      <c r="K1983" s="564"/>
      <c r="L1983" s="549">
        <f t="shared" si="509"/>
        <v>0</v>
      </c>
      <c r="M1983" s="549">
        <f t="shared" si="509"/>
        <v>0</v>
      </c>
      <c r="N1983" s="519">
        <f t="shared" si="510"/>
        <v>0</v>
      </c>
      <c r="O1983" s="519">
        <f t="shared" si="511"/>
        <v>0</v>
      </c>
      <c r="P1983" s="506"/>
      <c r="Q1983" s="494"/>
      <c r="R1983" s="412" t="str">
        <f t="shared" si="506"/>
        <v/>
      </c>
      <c r="S1983" s="412" t="str">
        <f t="shared" si="498"/>
        <v/>
      </c>
      <c r="T1983" s="427"/>
      <c r="U1983" s="429"/>
      <c r="W1983" s="6">
        <f>VLOOKUP(A1983,'[3]Cartilha Global'!$A:$A,1,FALSE)</f>
        <v>95953</v>
      </c>
    </row>
    <row r="1984" spans="1:23" ht="34.5" hidden="1" thickBot="1" x14ac:dyDescent="0.25">
      <c r="A1984" s="522">
        <v>95954</v>
      </c>
      <c r="B1984" s="512" t="s">
        <v>3144</v>
      </c>
      <c r="C1984" s="513" t="s">
        <v>2469</v>
      </c>
      <c r="D1984" s="498" t="s">
        <v>171</v>
      </c>
      <c r="E1984" s="499">
        <v>2629.34</v>
      </c>
      <c r="F1984" s="500">
        <f t="shared" si="505"/>
        <v>3256.17</v>
      </c>
      <c r="G1984" s="549"/>
      <c r="H1984" s="518"/>
      <c r="I1984" s="576">
        <f t="shared" si="507"/>
        <v>0</v>
      </c>
      <c r="J1984" s="578">
        <f t="shared" si="508"/>
        <v>0</v>
      </c>
      <c r="K1984" s="564"/>
      <c r="L1984" s="549">
        <f t="shared" si="509"/>
        <v>0</v>
      </c>
      <c r="M1984" s="549">
        <f t="shared" si="509"/>
        <v>0</v>
      </c>
      <c r="N1984" s="519">
        <f t="shared" si="510"/>
        <v>0</v>
      </c>
      <c r="O1984" s="519">
        <f t="shared" si="511"/>
        <v>0</v>
      </c>
      <c r="P1984" s="506"/>
      <c r="Q1984" s="494"/>
      <c r="R1984" s="412" t="str">
        <f t="shared" si="506"/>
        <v/>
      </c>
      <c r="S1984" s="412" t="str">
        <f t="shared" si="498"/>
        <v/>
      </c>
      <c r="T1984" s="427"/>
      <c r="U1984" s="429"/>
      <c r="W1984" s="6">
        <f>VLOOKUP(A1984,'[3]Cartilha Global'!$A:$A,1,FALSE)</f>
        <v>95954</v>
      </c>
    </row>
    <row r="1985" spans="1:23" ht="23.25" hidden="1" thickBot="1" x14ac:dyDescent="0.25">
      <c r="A1985" s="522">
        <v>95955</v>
      </c>
      <c r="B1985" s="512" t="s">
        <v>3144</v>
      </c>
      <c r="C1985" s="513" t="s">
        <v>2470</v>
      </c>
      <c r="D1985" s="498" t="s">
        <v>171</v>
      </c>
      <c r="E1985" s="499">
        <v>3295.31</v>
      </c>
      <c r="F1985" s="500">
        <f t="shared" si="505"/>
        <v>4080.91</v>
      </c>
      <c r="G1985" s="549"/>
      <c r="H1985" s="518"/>
      <c r="I1985" s="576">
        <f t="shared" si="507"/>
        <v>0</v>
      </c>
      <c r="J1985" s="578">
        <f t="shared" si="508"/>
        <v>0</v>
      </c>
      <c r="K1985" s="564"/>
      <c r="L1985" s="549">
        <f t="shared" si="509"/>
        <v>0</v>
      </c>
      <c r="M1985" s="549">
        <f t="shared" si="509"/>
        <v>0</v>
      </c>
      <c r="N1985" s="519">
        <f t="shared" si="510"/>
        <v>0</v>
      </c>
      <c r="O1985" s="519">
        <f t="shared" si="511"/>
        <v>0</v>
      </c>
      <c r="P1985" s="506"/>
      <c r="Q1985" s="494"/>
      <c r="R1985" s="412" t="str">
        <f t="shared" si="506"/>
        <v/>
      </c>
      <c r="S1985" s="412" t="str">
        <f t="shared" si="498"/>
        <v/>
      </c>
      <c r="T1985" s="427"/>
      <c r="U1985" s="429"/>
      <c r="W1985" s="6">
        <f>VLOOKUP(A1985,'[3]Cartilha Global'!$A:$A,1,FALSE)</f>
        <v>95955</v>
      </c>
    </row>
    <row r="1986" spans="1:23" ht="34.5" hidden="1" thickBot="1" x14ac:dyDescent="0.25">
      <c r="A1986" s="522">
        <v>95956</v>
      </c>
      <c r="B1986" s="512" t="s">
        <v>3144</v>
      </c>
      <c r="C1986" s="513" t="s">
        <v>2471</v>
      </c>
      <c r="D1986" s="498" t="s">
        <v>171</v>
      </c>
      <c r="E1986" s="499">
        <v>2615.67</v>
      </c>
      <c r="F1986" s="500">
        <f t="shared" si="505"/>
        <v>3239.25</v>
      </c>
      <c r="G1986" s="549"/>
      <c r="H1986" s="518"/>
      <c r="I1986" s="576">
        <f t="shared" si="507"/>
        <v>0</v>
      </c>
      <c r="J1986" s="578">
        <f t="shared" si="508"/>
        <v>0</v>
      </c>
      <c r="K1986" s="564"/>
      <c r="L1986" s="549">
        <f t="shared" si="509"/>
        <v>0</v>
      </c>
      <c r="M1986" s="549">
        <f t="shared" si="509"/>
        <v>0</v>
      </c>
      <c r="N1986" s="519">
        <f t="shared" si="510"/>
        <v>0</v>
      </c>
      <c r="O1986" s="519">
        <f t="shared" si="511"/>
        <v>0</v>
      </c>
      <c r="P1986" s="506"/>
      <c r="Q1986" s="494"/>
      <c r="R1986" s="412" t="str">
        <f t="shared" si="506"/>
        <v/>
      </c>
      <c r="S1986" s="412" t="str">
        <f t="shared" si="498"/>
        <v/>
      </c>
      <c r="T1986" s="427"/>
      <c r="U1986" s="429"/>
      <c r="W1986" s="6">
        <f>VLOOKUP(A1986,'[3]Cartilha Global'!$A:$A,1,FALSE)</f>
        <v>95956</v>
      </c>
    </row>
    <row r="1987" spans="1:23" ht="23.25" hidden="1" thickBot="1" x14ac:dyDescent="0.25">
      <c r="A1987" s="522">
        <v>95957</v>
      </c>
      <c r="B1987" s="512" t="s">
        <v>3144</v>
      </c>
      <c r="C1987" s="513" t="s">
        <v>2472</v>
      </c>
      <c r="D1987" s="498" t="s">
        <v>171</v>
      </c>
      <c r="E1987" s="499">
        <v>3296.08</v>
      </c>
      <c r="F1987" s="500">
        <f t="shared" si="505"/>
        <v>4081.87</v>
      </c>
      <c r="G1987" s="549"/>
      <c r="H1987" s="518"/>
      <c r="I1987" s="576">
        <f t="shared" si="507"/>
        <v>0</v>
      </c>
      <c r="J1987" s="578">
        <f t="shared" si="508"/>
        <v>0</v>
      </c>
      <c r="K1987" s="564"/>
      <c r="L1987" s="549">
        <f t="shared" si="509"/>
        <v>0</v>
      </c>
      <c r="M1987" s="549">
        <f t="shared" si="509"/>
        <v>0</v>
      </c>
      <c r="N1987" s="519">
        <f t="shared" si="510"/>
        <v>0</v>
      </c>
      <c r="O1987" s="519">
        <f t="shared" si="511"/>
        <v>0</v>
      </c>
      <c r="P1987" s="506"/>
      <c r="Q1987" s="494"/>
      <c r="R1987" s="412" t="str">
        <f t="shared" si="506"/>
        <v/>
      </c>
      <c r="S1987" s="412" t="str">
        <f t="shared" si="498"/>
        <v/>
      </c>
      <c r="T1987" s="427"/>
      <c r="U1987" s="429"/>
      <c r="W1987" s="6">
        <f>VLOOKUP(A1987,'[3]Cartilha Global'!$A:$A,1,FALSE)</f>
        <v>95957</v>
      </c>
    </row>
    <row r="1988" spans="1:23" ht="23.25" hidden="1" thickBot="1" x14ac:dyDescent="0.25">
      <c r="A1988" s="522">
        <v>95969</v>
      </c>
      <c r="B1988" s="512" t="s">
        <v>3144</v>
      </c>
      <c r="C1988" s="513" t="s">
        <v>2473</v>
      </c>
      <c r="D1988" s="498" t="s">
        <v>171</v>
      </c>
      <c r="E1988" s="499">
        <v>3112.07</v>
      </c>
      <c r="F1988" s="500">
        <f t="shared" si="505"/>
        <v>3853.99</v>
      </c>
      <c r="G1988" s="549"/>
      <c r="H1988" s="518"/>
      <c r="I1988" s="576">
        <f t="shared" si="507"/>
        <v>0</v>
      </c>
      <c r="J1988" s="578">
        <f t="shared" si="508"/>
        <v>0</v>
      </c>
      <c r="K1988" s="564"/>
      <c r="L1988" s="549">
        <f t="shared" si="509"/>
        <v>0</v>
      </c>
      <c r="M1988" s="549">
        <f t="shared" si="509"/>
        <v>0</v>
      </c>
      <c r="N1988" s="519">
        <f t="shared" si="510"/>
        <v>0</v>
      </c>
      <c r="O1988" s="519">
        <f t="shared" si="511"/>
        <v>0</v>
      </c>
      <c r="P1988" s="506"/>
      <c r="Q1988" s="494"/>
      <c r="R1988" s="412" t="str">
        <f t="shared" si="506"/>
        <v/>
      </c>
      <c r="S1988" s="412" t="str">
        <f t="shared" si="498"/>
        <v/>
      </c>
      <c r="T1988" s="427"/>
      <c r="U1988" s="429"/>
      <c r="W1988" s="6">
        <f>VLOOKUP(A1988,'[3]Cartilha Global'!$A:$A,1,FALSE)</f>
        <v>95969</v>
      </c>
    </row>
    <row r="1989" spans="1:23" ht="23.25" hidden="1" thickBot="1" x14ac:dyDescent="0.25">
      <c r="A1989" s="522">
        <v>102073</v>
      </c>
      <c r="B1989" s="512" t="s">
        <v>3144</v>
      </c>
      <c r="C1989" s="513" t="s">
        <v>5446</v>
      </c>
      <c r="D1989" s="498" t="s">
        <v>171</v>
      </c>
      <c r="E1989" s="499">
        <v>3364.69</v>
      </c>
      <c r="F1989" s="500">
        <f t="shared" si="505"/>
        <v>4166.83</v>
      </c>
      <c r="G1989" s="549"/>
      <c r="H1989" s="518"/>
      <c r="I1989" s="576">
        <f t="shared" si="507"/>
        <v>0</v>
      </c>
      <c r="J1989" s="578">
        <f t="shared" si="508"/>
        <v>0</v>
      </c>
      <c r="K1989" s="564"/>
      <c r="L1989" s="549">
        <f t="shared" si="509"/>
        <v>0</v>
      </c>
      <c r="M1989" s="549">
        <f t="shared" si="509"/>
        <v>0</v>
      </c>
      <c r="N1989" s="519">
        <f t="shared" si="510"/>
        <v>0</v>
      </c>
      <c r="O1989" s="519">
        <f t="shared" si="511"/>
        <v>0</v>
      </c>
      <c r="P1989" s="506"/>
      <c r="Q1989" s="494"/>
      <c r="R1989" s="412" t="str">
        <f t="shared" si="506"/>
        <v/>
      </c>
      <c r="S1989" s="412" t="str">
        <f t="shared" si="498"/>
        <v/>
      </c>
      <c r="T1989" s="427"/>
      <c r="U1989" s="429"/>
      <c r="W1989" s="6">
        <f>VLOOKUP(A1989,'[3]Cartilha Global'!$A:$A,1,FALSE)</f>
        <v>102073</v>
      </c>
    </row>
    <row r="1990" spans="1:23" ht="23.25" hidden="1" thickBot="1" x14ac:dyDescent="0.25">
      <c r="A1990" s="522">
        <v>102074</v>
      </c>
      <c r="B1990" s="512" t="s">
        <v>3144</v>
      </c>
      <c r="C1990" s="513" t="s">
        <v>5447</v>
      </c>
      <c r="D1990" s="498" t="s">
        <v>171</v>
      </c>
      <c r="E1990" s="499">
        <v>4119.93</v>
      </c>
      <c r="F1990" s="500">
        <f t="shared" si="505"/>
        <v>5102.12</v>
      </c>
      <c r="G1990" s="549"/>
      <c r="H1990" s="518"/>
      <c r="I1990" s="576">
        <f t="shared" si="507"/>
        <v>0</v>
      </c>
      <c r="J1990" s="578">
        <f t="shared" si="508"/>
        <v>0</v>
      </c>
      <c r="K1990" s="564"/>
      <c r="L1990" s="549">
        <f t="shared" si="509"/>
        <v>0</v>
      </c>
      <c r="M1990" s="549">
        <f t="shared" si="509"/>
        <v>0</v>
      </c>
      <c r="N1990" s="519">
        <f t="shared" si="510"/>
        <v>0</v>
      </c>
      <c r="O1990" s="519">
        <f t="shared" si="511"/>
        <v>0</v>
      </c>
      <c r="P1990" s="506"/>
      <c r="Q1990" s="494"/>
      <c r="R1990" s="412" t="str">
        <f t="shared" si="506"/>
        <v/>
      </c>
      <c r="S1990" s="412" t="str">
        <f t="shared" si="498"/>
        <v/>
      </c>
      <c r="T1990" s="427"/>
      <c r="U1990" s="429"/>
      <c r="W1990" s="6">
        <f>VLOOKUP(A1990,'[3]Cartilha Global'!$A:$A,1,FALSE)</f>
        <v>102074</v>
      </c>
    </row>
    <row r="1991" spans="1:23" ht="23.25" hidden="1" thickBot="1" x14ac:dyDescent="0.25">
      <c r="A1991" s="522">
        <v>102075</v>
      </c>
      <c r="B1991" s="512" t="s">
        <v>3144</v>
      </c>
      <c r="C1991" s="513" t="s">
        <v>5448</v>
      </c>
      <c r="D1991" s="498" t="s">
        <v>171</v>
      </c>
      <c r="E1991" s="499">
        <v>4352.12</v>
      </c>
      <c r="F1991" s="500">
        <f t="shared" si="505"/>
        <v>5389.67</v>
      </c>
      <c r="G1991" s="549"/>
      <c r="H1991" s="518"/>
      <c r="I1991" s="576">
        <f t="shared" si="507"/>
        <v>0</v>
      </c>
      <c r="J1991" s="578">
        <f t="shared" si="508"/>
        <v>0</v>
      </c>
      <c r="K1991" s="564"/>
      <c r="L1991" s="549">
        <f t="shared" si="509"/>
        <v>0</v>
      </c>
      <c r="M1991" s="549">
        <f t="shared" si="509"/>
        <v>0</v>
      </c>
      <c r="N1991" s="519">
        <f t="shared" si="510"/>
        <v>0</v>
      </c>
      <c r="O1991" s="519">
        <f t="shared" si="511"/>
        <v>0</v>
      </c>
      <c r="P1991" s="506"/>
      <c r="Q1991" s="494"/>
      <c r="R1991" s="412" t="str">
        <f t="shared" si="506"/>
        <v/>
      </c>
      <c r="S1991" s="412" t="str">
        <f t="shared" si="498"/>
        <v/>
      </c>
      <c r="T1991" s="427"/>
      <c r="U1991" s="429"/>
      <c r="W1991" s="6">
        <f>VLOOKUP(A1991,'[3]Cartilha Global'!$A:$A,1,FALSE)</f>
        <v>102075</v>
      </c>
    </row>
    <row r="1992" spans="1:23" ht="23.25" hidden="1" thickBot="1" x14ac:dyDescent="0.25">
      <c r="A1992" s="522">
        <v>102076</v>
      </c>
      <c r="B1992" s="512" t="s">
        <v>3144</v>
      </c>
      <c r="C1992" s="513" t="s">
        <v>5449</v>
      </c>
      <c r="D1992" s="498" t="s">
        <v>171</v>
      </c>
      <c r="E1992" s="499">
        <v>4435.1499999999996</v>
      </c>
      <c r="F1992" s="500">
        <f t="shared" si="505"/>
        <v>5492.49</v>
      </c>
      <c r="G1992" s="549"/>
      <c r="H1992" s="518"/>
      <c r="I1992" s="576">
        <f t="shared" si="507"/>
        <v>0</v>
      </c>
      <c r="J1992" s="578">
        <f t="shared" si="508"/>
        <v>0</v>
      </c>
      <c r="K1992" s="564"/>
      <c r="L1992" s="549">
        <f t="shared" si="509"/>
        <v>0</v>
      </c>
      <c r="M1992" s="549">
        <f t="shared" si="509"/>
        <v>0</v>
      </c>
      <c r="N1992" s="519">
        <f t="shared" si="510"/>
        <v>0</v>
      </c>
      <c r="O1992" s="519">
        <f t="shared" si="511"/>
        <v>0</v>
      </c>
      <c r="P1992" s="506"/>
      <c r="Q1992" s="494"/>
      <c r="R1992" s="412" t="str">
        <f t="shared" si="506"/>
        <v/>
      </c>
      <c r="S1992" s="412" t="str">
        <f t="shared" si="498"/>
        <v/>
      </c>
      <c r="T1992" s="427"/>
      <c r="U1992" s="429"/>
      <c r="W1992" s="6">
        <f>VLOOKUP(A1992,'[3]Cartilha Global'!$A:$A,1,FALSE)</f>
        <v>102076</v>
      </c>
    </row>
    <row r="1993" spans="1:23" ht="23.25" hidden="1" thickBot="1" x14ac:dyDescent="0.25">
      <c r="A1993" s="522">
        <v>102077</v>
      </c>
      <c r="B1993" s="512" t="s">
        <v>3144</v>
      </c>
      <c r="C1993" s="513" t="s">
        <v>5450</v>
      </c>
      <c r="D1993" s="498" t="s">
        <v>171</v>
      </c>
      <c r="E1993" s="499">
        <v>4943.1099999999997</v>
      </c>
      <c r="F1993" s="500">
        <f t="shared" si="505"/>
        <v>6121.55</v>
      </c>
      <c r="G1993" s="549"/>
      <c r="H1993" s="518"/>
      <c r="I1993" s="576">
        <f t="shared" si="507"/>
        <v>0</v>
      </c>
      <c r="J1993" s="578">
        <f t="shared" si="508"/>
        <v>0</v>
      </c>
      <c r="K1993" s="564"/>
      <c r="L1993" s="549">
        <f t="shared" si="509"/>
        <v>0</v>
      </c>
      <c r="M1993" s="549">
        <f t="shared" si="509"/>
        <v>0</v>
      </c>
      <c r="N1993" s="519">
        <f t="shared" si="510"/>
        <v>0</v>
      </c>
      <c r="O1993" s="519">
        <f t="shared" si="511"/>
        <v>0</v>
      </c>
      <c r="P1993" s="506"/>
      <c r="Q1993" s="494"/>
      <c r="R1993" s="412" t="str">
        <f t="shared" si="506"/>
        <v/>
      </c>
      <c r="S1993" s="412" t="str">
        <f t="shared" si="498"/>
        <v/>
      </c>
      <c r="T1993" s="427"/>
      <c r="U1993" s="429"/>
      <c r="W1993" s="6">
        <f>VLOOKUP(A1993,'[3]Cartilha Global'!$A:$A,1,FALSE)</f>
        <v>102077</v>
      </c>
    </row>
    <row r="1994" spans="1:23" ht="23.25" hidden="1" thickBot="1" x14ac:dyDescent="0.25">
      <c r="A1994" s="522">
        <v>102078</v>
      </c>
      <c r="B1994" s="512" t="s">
        <v>3144</v>
      </c>
      <c r="C1994" s="513" t="s">
        <v>5451</v>
      </c>
      <c r="D1994" s="498" t="s">
        <v>171</v>
      </c>
      <c r="E1994" s="499">
        <v>4963.91</v>
      </c>
      <c r="F1994" s="500">
        <f t="shared" si="505"/>
        <v>6147.31</v>
      </c>
      <c r="G1994" s="549"/>
      <c r="H1994" s="518"/>
      <c r="I1994" s="576">
        <f t="shared" si="507"/>
        <v>0</v>
      </c>
      <c r="J1994" s="578">
        <f t="shared" si="508"/>
        <v>0</v>
      </c>
      <c r="K1994" s="564"/>
      <c r="L1994" s="549">
        <f t="shared" si="509"/>
        <v>0</v>
      </c>
      <c r="M1994" s="549">
        <f t="shared" si="509"/>
        <v>0</v>
      </c>
      <c r="N1994" s="519">
        <f t="shared" si="510"/>
        <v>0</v>
      </c>
      <c r="O1994" s="519">
        <f t="shared" si="511"/>
        <v>0</v>
      </c>
      <c r="P1994" s="506"/>
      <c r="Q1994" s="494"/>
      <c r="R1994" s="412" t="str">
        <f t="shared" si="506"/>
        <v/>
      </c>
      <c r="S1994" s="412" t="str">
        <f t="shared" si="498"/>
        <v/>
      </c>
      <c r="T1994" s="427"/>
      <c r="U1994" s="429"/>
      <c r="W1994" s="6">
        <f>VLOOKUP(A1994,'[3]Cartilha Global'!$A:$A,1,FALSE)</f>
        <v>102078</v>
      </c>
    </row>
    <row r="1995" spans="1:23" ht="23.25" hidden="1" thickBot="1" x14ac:dyDescent="0.25">
      <c r="A1995" s="522">
        <v>102079</v>
      </c>
      <c r="B1995" s="512" t="s">
        <v>3144</v>
      </c>
      <c r="C1995" s="513" t="s">
        <v>5452</v>
      </c>
      <c r="D1995" s="498" t="s">
        <v>171</v>
      </c>
      <c r="E1995" s="499">
        <v>4820.13</v>
      </c>
      <c r="F1995" s="500">
        <f t="shared" si="505"/>
        <v>5969.25</v>
      </c>
      <c r="G1995" s="549"/>
      <c r="H1995" s="518"/>
      <c r="I1995" s="576">
        <f t="shared" si="507"/>
        <v>0</v>
      </c>
      <c r="J1995" s="578">
        <f t="shared" si="508"/>
        <v>0</v>
      </c>
      <c r="K1995" s="564"/>
      <c r="L1995" s="549">
        <f t="shared" si="509"/>
        <v>0</v>
      </c>
      <c r="M1995" s="549">
        <f t="shared" si="509"/>
        <v>0</v>
      </c>
      <c r="N1995" s="519">
        <f t="shared" si="510"/>
        <v>0</v>
      </c>
      <c r="O1995" s="519">
        <f t="shared" si="511"/>
        <v>0</v>
      </c>
      <c r="P1995" s="506"/>
      <c r="Q1995" s="494"/>
      <c r="R1995" s="412" t="str">
        <f t="shared" si="506"/>
        <v/>
      </c>
      <c r="S1995" s="412" t="str">
        <f t="shared" si="498"/>
        <v/>
      </c>
      <c r="T1995" s="427"/>
      <c r="U1995" s="429"/>
      <c r="W1995" s="6">
        <f>VLOOKUP(A1995,'[3]Cartilha Global'!$A:$A,1,FALSE)</f>
        <v>102079</v>
      </c>
    </row>
    <row r="1996" spans="1:23" ht="23.25" hidden="1" thickBot="1" x14ac:dyDescent="0.25">
      <c r="A1996" s="522">
        <v>102080</v>
      </c>
      <c r="B1996" s="512" t="s">
        <v>3144</v>
      </c>
      <c r="C1996" s="513" t="s">
        <v>5453</v>
      </c>
      <c r="D1996" s="498" t="s">
        <v>171</v>
      </c>
      <c r="E1996" s="499">
        <v>4241.04</v>
      </c>
      <c r="F1996" s="500">
        <f t="shared" si="505"/>
        <v>5252.1</v>
      </c>
      <c r="G1996" s="549"/>
      <c r="H1996" s="518"/>
      <c r="I1996" s="576">
        <f t="shared" si="507"/>
        <v>0</v>
      </c>
      <c r="J1996" s="578">
        <f t="shared" si="508"/>
        <v>0</v>
      </c>
      <c r="K1996" s="564"/>
      <c r="L1996" s="549">
        <f t="shared" si="509"/>
        <v>0</v>
      </c>
      <c r="M1996" s="549">
        <f t="shared" si="509"/>
        <v>0</v>
      </c>
      <c r="N1996" s="519">
        <f t="shared" si="510"/>
        <v>0</v>
      </c>
      <c r="O1996" s="519">
        <f t="shared" si="511"/>
        <v>0</v>
      </c>
      <c r="P1996" s="506"/>
      <c r="Q1996" s="494"/>
      <c r="R1996" s="412" t="str">
        <f t="shared" si="506"/>
        <v/>
      </c>
      <c r="S1996" s="412" t="str">
        <f t="shared" si="498"/>
        <v/>
      </c>
      <c r="T1996" s="427"/>
      <c r="U1996" s="429"/>
      <c r="W1996" s="6">
        <f>VLOOKUP(A1996,'[3]Cartilha Global'!$A:$A,1,FALSE)</f>
        <v>102080</v>
      </c>
    </row>
    <row r="1997" spans="1:23" ht="23.25" hidden="1" thickBot="1" x14ac:dyDescent="0.25">
      <c r="A1997" s="522">
        <v>97733</v>
      </c>
      <c r="B1997" s="512" t="s">
        <v>3144</v>
      </c>
      <c r="C1997" s="513" t="s">
        <v>2474</v>
      </c>
      <c r="D1997" s="498" t="s">
        <v>171</v>
      </c>
      <c r="E1997" s="499">
        <v>3456.23</v>
      </c>
      <c r="F1997" s="500">
        <f t="shared" si="505"/>
        <v>4280.2</v>
      </c>
      <c r="G1997" s="549"/>
      <c r="H1997" s="518"/>
      <c r="I1997" s="576">
        <f t="shared" si="507"/>
        <v>0</v>
      </c>
      <c r="J1997" s="578">
        <f t="shared" si="508"/>
        <v>0</v>
      </c>
      <c r="K1997" s="564"/>
      <c r="L1997" s="549">
        <f t="shared" si="509"/>
        <v>0</v>
      </c>
      <c r="M1997" s="549">
        <f t="shared" si="509"/>
        <v>0</v>
      </c>
      <c r="N1997" s="519">
        <f t="shared" si="510"/>
        <v>0</v>
      </c>
      <c r="O1997" s="519">
        <f t="shared" si="511"/>
        <v>0</v>
      </c>
      <c r="P1997" s="506"/>
      <c r="Q1997" s="494"/>
      <c r="R1997" s="412" t="str">
        <f t="shared" si="506"/>
        <v/>
      </c>
      <c r="S1997" s="412" t="str">
        <f t="shared" si="498"/>
        <v/>
      </c>
      <c r="T1997" s="427"/>
      <c r="U1997" s="429"/>
      <c r="W1997" s="6">
        <f>VLOOKUP(A1997,'[3]Cartilha Global'!$A:$A,1,FALSE)</f>
        <v>97733</v>
      </c>
    </row>
    <row r="1998" spans="1:23" ht="23.25" hidden="1" thickBot="1" x14ac:dyDescent="0.25">
      <c r="A1998" s="522">
        <v>97734</v>
      </c>
      <c r="B1998" s="512" t="s">
        <v>3144</v>
      </c>
      <c r="C1998" s="513" t="s">
        <v>2475</v>
      </c>
      <c r="D1998" s="498" t="s">
        <v>171</v>
      </c>
      <c r="E1998" s="499">
        <v>2980.37</v>
      </c>
      <c r="F1998" s="500">
        <f t="shared" si="505"/>
        <v>3690.89</v>
      </c>
      <c r="G1998" s="549"/>
      <c r="H1998" s="518"/>
      <c r="I1998" s="576">
        <f t="shared" si="507"/>
        <v>0</v>
      </c>
      <c r="J1998" s="578">
        <f t="shared" si="508"/>
        <v>0</v>
      </c>
      <c r="K1998" s="564"/>
      <c r="L1998" s="549">
        <f t="shared" si="509"/>
        <v>0</v>
      </c>
      <c r="M1998" s="549">
        <f t="shared" si="509"/>
        <v>0</v>
      </c>
      <c r="N1998" s="519">
        <f t="shared" si="510"/>
        <v>0</v>
      </c>
      <c r="O1998" s="519">
        <f t="shared" si="511"/>
        <v>0</v>
      </c>
      <c r="P1998" s="506"/>
      <c r="Q1998" s="494"/>
      <c r="R1998" s="412" t="str">
        <f t="shared" si="506"/>
        <v/>
      </c>
      <c r="S1998" s="412" t="str">
        <f t="shared" si="498"/>
        <v/>
      </c>
      <c r="T1998" s="427"/>
      <c r="U1998" s="429"/>
      <c r="W1998" s="6">
        <f>VLOOKUP(A1998,'[3]Cartilha Global'!$A:$A,1,FALSE)</f>
        <v>97734</v>
      </c>
    </row>
    <row r="1999" spans="1:23" ht="23.25" hidden="1" thickBot="1" x14ac:dyDescent="0.25">
      <c r="A1999" s="522">
        <v>97735</v>
      </c>
      <c r="B1999" s="512" t="s">
        <v>3144</v>
      </c>
      <c r="C1999" s="513" t="s">
        <v>2476</v>
      </c>
      <c r="D1999" s="498" t="s">
        <v>171</v>
      </c>
      <c r="E1999" s="499">
        <v>2459.04</v>
      </c>
      <c r="F1999" s="500">
        <f t="shared" si="505"/>
        <v>3045.28</v>
      </c>
      <c r="G1999" s="549"/>
      <c r="H1999" s="518"/>
      <c r="I1999" s="576">
        <f t="shared" si="507"/>
        <v>0</v>
      </c>
      <c r="J1999" s="578">
        <f t="shared" si="508"/>
        <v>0</v>
      </c>
      <c r="K1999" s="564"/>
      <c r="L1999" s="549">
        <f t="shared" si="509"/>
        <v>0</v>
      </c>
      <c r="M1999" s="549">
        <f t="shared" si="509"/>
        <v>0</v>
      </c>
      <c r="N1999" s="519">
        <f t="shared" si="510"/>
        <v>0</v>
      </c>
      <c r="O1999" s="519">
        <f t="shared" si="511"/>
        <v>0</v>
      </c>
      <c r="P1999" s="506"/>
      <c r="Q1999" s="494"/>
      <c r="R1999" s="412" t="str">
        <f t="shared" si="506"/>
        <v/>
      </c>
      <c r="S1999" s="412" t="str">
        <f t="shared" si="498"/>
        <v/>
      </c>
      <c r="T1999" s="427"/>
      <c r="U1999" s="429"/>
      <c r="W1999" s="6">
        <f>VLOOKUP(A1999,'[3]Cartilha Global'!$A:$A,1,FALSE)</f>
        <v>97735</v>
      </c>
    </row>
    <row r="2000" spans="1:23" ht="23.25" hidden="1" thickBot="1" x14ac:dyDescent="0.25">
      <c r="A2000" s="522">
        <v>97736</v>
      </c>
      <c r="B2000" s="512" t="s">
        <v>3144</v>
      </c>
      <c r="C2000" s="513" t="s">
        <v>2477</v>
      </c>
      <c r="D2000" s="498" t="s">
        <v>171</v>
      </c>
      <c r="E2000" s="499">
        <v>1497.82</v>
      </c>
      <c r="F2000" s="500">
        <f t="shared" si="505"/>
        <v>1854.9</v>
      </c>
      <c r="G2000" s="549"/>
      <c r="H2000" s="518"/>
      <c r="I2000" s="576">
        <f t="shared" si="507"/>
        <v>0</v>
      </c>
      <c r="J2000" s="578">
        <f t="shared" si="508"/>
        <v>0</v>
      </c>
      <c r="K2000" s="564"/>
      <c r="L2000" s="549">
        <f t="shared" si="509"/>
        <v>0</v>
      </c>
      <c r="M2000" s="549">
        <f t="shared" si="509"/>
        <v>0</v>
      </c>
      <c r="N2000" s="519">
        <f t="shared" si="510"/>
        <v>0</v>
      </c>
      <c r="O2000" s="519">
        <f t="shared" si="511"/>
        <v>0</v>
      </c>
      <c r="P2000" s="506"/>
      <c r="Q2000" s="494"/>
      <c r="R2000" s="412" t="str">
        <f t="shared" si="506"/>
        <v/>
      </c>
      <c r="S2000" s="412" t="str">
        <f t="shared" si="498"/>
        <v/>
      </c>
      <c r="T2000" s="427"/>
      <c r="U2000" s="429"/>
      <c r="W2000" s="6">
        <f>VLOOKUP(A2000,'[3]Cartilha Global'!$A:$A,1,FALSE)</f>
        <v>97736</v>
      </c>
    </row>
    <row r="2001" spans="1:23" ht="23.25" hidden="1" thickBot="1" x14ac:dyDescent="0.25">
      <c r="A2001" s="522">
        <v>97737</v>
      </c>
      <c r="B2001" s="512" t="s">
        <v>3144</v>
      </c>
      <c r="C2001" s="513" t="s">
        <v>2478</v>
      </c>
      <c r="D2001" s="498" t="s">
        <v>171</v>
      </c>
      <c r="E2001" s="499">
        <v>3472.38</v>
      </c>
      <c r="F2001" s="500">
        <f t="shared" si="505"/>
        <v>4300.2</v>
      </c>
      <c r="G2001" s="549"/>
      <c r="H2001" s="518"/>
      <c r="I2001" s="576">
        <f t="shared" si="507"/>
        <v>0</v>
      </c>
      <c r="J2001" s="578">
        <f t="shared" si="508"/>
        <v>0</v>
      </c>
      <c r="K2001" s="564"/>
      <c r="L2001" s="549">
        <f t="shared" si="509"/>
        <v>0</v>
      </c>
      <c r="M2001" s="549">
        <f t="shared" si="509"/>
        <v>0</v>
      </c>
      <c r="N2001" s="519">
        <f t="shared" si="510"/>
        <v>0</v>
      </c>
      <c r="O2001" s="519">
        <f t="shared" si="511"/>
        <v>0</v>
      </c>
      <c r="P2001" s="506"/>
      <c r="Q2001" s="494"/>
      <c r="R2001" s="412" t="str">
        <f t="shared" si="506"/>
        <v/>
      </c>
      <c r="S2001" s="412" t="str">
        <f t="shared" si="498"/>
        <v/>
      </c>
      <c r="T2001" s="427"/>
      <c r="U2001" s="429"/>
      <c r="W2001" s="6">
        <f>VLOOKUP(A2001,'[3]Cartilha Global'!$A:$A,1,FALSE)</f>
        <v>97737</v>
      </c>
    </row>
    <row r="2002" spans="1:23" ht="23.25" hidden="1" thickBot="1" x14ac:dyDescent="0.25">
      <c r="A2002" s="522">
        <v>97738</v>
      </c>
      <c r="B2002" s="512" t="s">
        <v>3144</v>
      </c>
      <c r="C2002" s="513" t="s">
        <v>2479</v>
      </c>
      <c r="D2002" s="498" t="s">
        <v>171</v>
      </c>
      <c r="E2002" s="499">
        <v>4838.97</v>
      </c>
      <c r="F2002" s="500">
        <f t="shared" si="505"/>
        <v>5992.58</v>
      </c>
      <c r="G2002" s="549"/>
      <c r="H2002" s="518"/>
      <c r="I2002" s="576">
        <f t="shared" si="507"/>
        <v>0</v>
      </c>
      <c r="J2002" s="578">
        <f t="shared" si="508"/>
        <v>0</v>
      </c>
      <c r="K2002" s="564"/>
      <c r="L2002" s="549">
        <f t="shared" si="509"/>
        <v>0</v>
      </c>
      <c r="M2002" s="549">
        <f t="shared" si="509"/>
        <v>0</v>
      </c>
      <c r="N2002" s="519">
        <f t="shared" si="510"/>
        <v>0</v>
      </c>
      <c r="O2002" s="519">
        <f t="shared" si="511"/>
        <v>0</v>
      </c>
      <c r="P2002" s="506"/>
      <c r="Q2002" s="494"/>
      <c r="R2002" s="412" t="str">
        <f t="shared" si="506"/>
        <v/>
      </c>
      <c r="S2002" s="412" t="str">
        <f t="shared" si="498"/>
        <v/>
      </c>
      <c r="T2002" s="427"/>
      <c r="U2002" s="429"/>
      <c r="W2002" s="6">
        <f>VLOOKUP(A2002,'[3]Cartilha Global'!$A:$A,1,FALSE)</f>
        <v>97738</v>
      </c>
    </row>
    <row r="2003" spans="1:23" ht="23.25" hidden="1" thickBot="1" x14ac:dyDescent="0.25">
      <c r="A2003" s="522">
        <v>97739</v>
      </c>
      <c r="B2003" s="512" t="s">
        <v>3144</v>
      </c>
      <c r="C2003" s="513" t="s">
        <v>2480</v>
      </c>
      <c r="D2003" s="498" t="s">
        <v>171</v>
      </c>
      <c r="E2003" s="499">
        <v>2840.9</v>
      </c>
      <c r="F2003" s="500">
        <f t="shared" si="505"/>
        <v>3518.17</v>
      </c>
      <c r="G2003" s="549"/>
      <c r="H2003" s="518"/>
      <c r="I2003" s="576">
        <f t="shared" si="507"/>
        <v>0</v>
      </c>
      <c r="J2003" s="578">
        <f t="shared" si="508"/>
        <v>0</v>
      </c>
      <c r="K2003" s="564"/>
      <c r="L2003" s="549">
        <f t="shared" si="509"/>
        <v>0</v>
      </c>
      <c r="M2003" s="549">
        <f t="shared" si="509"/>
        <v>0</v>
      </c>
      <c r="N2003" s="519">
        <f t="shared" si="510"/>
        <v>0</v>
      </c>
      <c r="O2003" s="519">
        <f t="shared" si="511"/>
        <v>0</v>
      </c>
      <c r="P2003" s="506"/>
      <c r="Q2003" s="494"/>
      <c r="R2003" s="412" t="str">
        <f t="shared" si="506"/>
        <v/>
      </c>
      <c r="S2003" s="412" t="str">
        <f t="shared" si="498"/>
        <v/>
      </c>
      <c r="T2003" s="427"/>
      <c r="U2003" s="429"/>
      <c r="W2003" s="6">
        <f>VLOOKUP(A2003,'[3]Cartilha Global'!$A:$A,1,FALSE)</f>
        <v>97739</v>
      </c>
    </row>
    <row r="2004" spans="1:23" ht="23.25" hidden="1" thickBot="1" x14ac:dyDescent="0.25">
      <c r="A2004" s="522">
        <v>97740</v>
      </c>
      <c r="B2004" s="512" t="s">
        <v>3144</v>
      </c>
      <c r="C2004" s="513" t="s">
        <v>2481</v>
      </c>
      <c r="D2004" s="498" t="s">
        <v>171</v>
      </c>
      <c r="E2004" s="499">
        <v>2024.28</v>
      </c>
      <c r="F2004" s="500">
        <f t="shared" si="505"/>
        <v>2506.87</v>
      </c>
      <c r="G2004" s="549"/>
      <c r="H2004" s="518"/>
      <c r="I2004" s="576">
        <f t="shared" si="507"/>
        <v>0</v>
      </c>
      <c r="J2004" s="578">
        <f t="shared" si="508"/>
        <v>0</v>
      </c>
      <c r="K2004" s="564"/>
      <c r="L2004" s="549">
        <f t="shared" si="509"/>
        <v>0</v>
      </c>
      <c r="M2004" s="549">
        <f t="shared" si="509"/>
        <v>0</v>
      </c>
      <c r="N2004" s="519">
        <f t="shared" si="510"/>
        <v>0</v>
      </c>
      <c r="O2004" s="519">
        <f t="shared" si="511"/>
        <v>0</v>
      </c>
      <c r="P2004" s="506"/>
      <c r="Q2004" s="494"/>
      <c r="R2004" s="412" t="str">
        <f t="shared" si="506"/>
        <v/>
      </c>
      <c r="S2004" s="412" t="str">
        <f t="shared" si="498"/>
        <v/>
      </c>
      <c r="T2004" s="427"/>
      <c r="U2004" s="429"/>
      <c r="W2004" s="6">
        <f>VLOOKUP(A2004,'[3]Cartilha Global'!$A:$A,1,FALSE)</f>
        <v>97740</v>
      </c>
    </row>
    <row r="2005" spans="1:23" ht="23.25" hidden="1" thickBot="1" x14ac:dyDescent="0.25">
      <c r="A2005" s="522">
        <v>98615</v>
      </c>
      <c r="B2005" s="512" t="s">
        <v>3144</v>
      </c>
      <c r="C2005" s="513" t="s">
        <v>2482</v>
      </c>
      <c r="D2005" s="498" t="s">
        <v>170</v>
      </c>
      <c r="E2005" s="499">
        <v>129.46</v>
      </c>
      <c r="F2005" s="500">
        <f t="shared" si="505"/>
        <v>160.32</v>
      </c>
      <c r="G2005" s="549"/>
      <c r="H2005" s="518"/>
      <c r="I2005" s="576">
        <f t="shared" si="507"/>
        <v>0</v>
      </c>
      <c r="J2005" s="578">
        <f t="shared" si="508"/>
        <v>0</v>
      </c>
      <c r="K2005" s="564"/>
      <c r="L2005" s="549">
        <f t="shared" si="509"/>
        <v>0</v>
      </c>
      <c r="M2005" s="549">
        <f t="shared" si="509"/>
        <v>0</v>
      </c>
      <c r="N2005" s="519">
        <f t="shared" si="510"/>
        <v>0</v>
      </c>
      <c r="O2005" s="519">
        <f t="shared" si="511"/>
        <v>0</v>
      </c>
      <c r="P2005" s="506"/>
      <c r="Q2005" s="494"/>
      <c r="R2005" s="412" t="str">
        <f t="shared" si="506"/>
        <v/>
      </c>
      <c r="S2005" s="412" t="str">
        <f t="shared" si="498"/>
        <v/>
      </c>
      <c r="T2005" s="427"/>
      <c r="U2005" s="429"/>
      <c r="W2005" s="6">
        <f>VLOOKUP(A2005,'[3]Cartilha Global'!$A:$A,1,FALSE)</f>
        <v>98615</v>
      </c>
    </row>
    <row r="2006" spans="1:23" ht="23.25" hidden="1" thickBot="1" x14ac:dyDescent="0.25">
      <c r="A2006" s="522">
        <v>98616</v>
      </c>
      <c r="B2006" s="512" t="s">
        <v>3144</v>
      </c>
      <c r="C2006" s="513" t="s">
        <v>2483</v>
      </c>
      <c r="D2006" s="498" t="s">
        <v>170</v>
      </c>
      <c r="E2006" s="499">
        <v>97.28</v>
      </c>
      <c r="F2006" s="500">
        <f t="shared" si="505"/>
        <v>120.47</v>
      </c>
      <c r="G2006" s="549"/>
      <c r="H2006" s="518"/>
      <c r="I2006" s="576">
        <f t="shared" si="507"/>
        <v>0</v>
      </c>
      <c r="J2006" s="578">
        <f t="shared" si="508"/>
        <v>0</v>
      </c>
      <c r="K2006" s="564"/>
      <c r="L2006" s="549">
        <f t="shared" si="509"/>
        <v>0</v>
      </c>
      <c r="M2006" s="549">
        <f t="shared" si="509"/>
        <v>0</v>
      </c>
      <c r="N2006" s="519">
        <f t="shared" si="510"/>
        <v>0</v>
      </c>
      <c r="O2006" s="519">
        <f t="shared" si="511"/>
        <v>0</v>
      </c>
      <c r="P2006" s="506"/>
      <c r="Q2006" s="494"/>
      <c r="R2006" s="412" t="str">
        <f t="shared" si="506"/>
        <v/>
      </c>
      <c r="S2006" s="412" t="str">
        <f t="shared" si="498"/>
        <v/>
      </c>
      <c r="T2006" s="427"/>
      <c r="U2006" s="429"/>
      <c r="W2006" s="6">
        <f>VLOOKUP(A2006,'[3]Cartilha Global'!$A:$A,1,FALSE)</f>
        <v>98616</v>
      </c>
    </row>
    <row r="2007" spans="1:23" ht="23.25" hidden="1" thickBot="1" x14ac:dyDescent="0.25">
      <c r="A2007" s="522">
        <v>98617</v>
      </c>
      <c r="B2007" s="512" t="s">
        <v>3144</v>
      </c>
      <c r="C2007" s="513" t="s">
        <v>2484</v>
      </c>
      <c r="D2007" s="498" t="s">
        <v>170</v>
      </c>
      <c r="E2007" s="499">
        <v>88.51</v>
      </c>
      <c r="F2007" s="500">
        <f t="shared" si="505"/>
        <v>109.61</v>
      </c>
      <c r="G2007" s="549"/>
      <c r="H2007" s="518"/>
      <c r="I2007" s="576">
        <f t="shared" si="507"/>
        <v>0</v>
      </c>
      <c r="J2007" s="578">
        <f t="shared" si="508"/>
        <v>0</v>
      </c>
      <c r="K2007" s="564"/>
      <c r="L2007" s="549">
        <f t="shared" si="509"/>
        <v>0</v>
      </c>
      <c r="M2007" s="549">
        <f t="shared" si="509"/>
        <v>0</v>
      </c>
      <c r="N2007" s="519">
        <f t="shared" si="510"/>
        <v>0</v>
      </c>
      <c r="O2007" s="519">
        <f t="shared" si="511"/>
        <v>0</v>
      </c>
      <c r="P2007" s="506"/>
      <c r="Q2007" s="494"/>
      <c r="R2007" s="412" t="str">
        <f t="shared" si="506"/>
        <v/>
      </c>
      <c r="S2007" s="412" t="str">
        <f t="shared" si="498"/>
        <v/>
      </c>
      <c r="T2007" s="427"/>
      <c r="U2007" s="429"/>
      <c r="W2007" s="6">
        <f>VLOOKUP(A2007,'[3]Cartilha Global'!$A:$A,1,FALSE)</f>
        <v>98617</v>
      </c>
    </row>
    <row r="2008" spans="1:23" ht="23.25" hidden="1" thickBot="1" x14ac:dyDescent="0.25">
      <c r="A2008" s="522">
        <v>98618</v>
      </c>
      <c r="B2008" s="512" t="s">
        <v>3144</v>
      </c>
      <c r="C2008" s="513" t="s">
        <v>2485</v>
      </c>
      <c r="D2008" s="498" t="s">
        <v>170</v>
      </c>
      <c r="E2008" s="499">
        <v>122.22</v>
      </c>
      <c r="F2008" s="500">
        <f t="shared" si="505"/>
        <v>151.36000000000001</v>
      </c>
      <c r="G2008" s="549"/>
      <c r="H2008" s="518"/>
      <c r="I2008" s="576">
        <f t="shared" si="507"/>
        <v>0</v>
      </c>
      <c r="J2008" s="578">
        <f t="shared" si="508"/>
        <v>0</v>
      </c>
      <c r="K2008" s="564"/>
      <c r="L2008" s="549">
        <f t="shared" si="509"/>
        <v>0</v>
      </c>
      <c r="M2008" s="549">
        <f t="shared" si="509"/>
        <v>0</v>
      </c>
      <c r="N2008" s="519">
        <f t="shared" si="510"/>
        <v>0</v>
      </c>
      <c r="O2008" s="519">
        <f t="shared" si="511"/>
        <v>0</v>
      </c>
      <c r="P2008" s="506"/>
      <c r="Q2008" s="494"/>
      <c r="R2008" s="412" t="str">
        <f t="shared" si="506"/>
        <v/>
      </c>
      <c r="S2008" s="412" t="str">
        <f t="shared" si="498"/>
        <v/>
      </c>
      <c r="T2008" s="427"/>
      <c r="U2008" s="429"/>
      <c r="W2008" s="6">
        <f>VLOOKUP(A2008,'[3]Cartilha Global'!$A:$A,1,FALSE)</f>
        <v>98618</v>
      </c>
    </row>
    <row r="2009" spans="1:23" ht="23.25" hidden="1" thickBot="1" x14ac:dyDescent="0.25">
      <c r="A2009" s="522">
        <v>98619</v>
      </c>
      <c r="B2009" s="512" t="s">
        <v>3144</v>
      </c>
      <c r="C2009" s="513" t="s">
        <v>2486</v>
      </c>
      <c r="D2009" s="498" t="s">
        <v>170</v>
      </c>
      <c r="E2009" s="499">
        <v>108.95</v>
      </c>
      <c r="F2009" s="500">
        <f t="shared" si="505"/>
        <v>134.91999999999999</v>
      </c>
      <c r="G2009" s="549"/>
      <c r="H2009" s="518"/>
      <c r="I2009" s="576">
        <f t="shared" si="507"/>
        <v>0</v>
      </c>
      <c r="J2009" s="578">
        <f t="shared" si="508"/>
        <v>0</v>
      </c>
      <c r="K2009" s="564"/>
      <c r="L2009" s="549">
        <f t="shared" si="509"/>
        <v>0</v>
      </c>
      <c r="M2009" s="549">
        <f t="shared" si="509"/>
        <v>0</v>
      </c>
      <c r="N2009" s="519">
        <f t="shared" si="510"/>
        <v>0</v>
      </c>
      <c r="O2009" s="519">
        <f t="shared" si="511"/>
        <v>0</v>
      </c>
      <c r="P2009" s="506"/>
      <c r="Q2009" s="494"/>
      <c r="R2009" s="412" t="str">
        <f t="shared" si="506"/>
        <v/>
      </c>
      <c r="S2009" s="412" t="str">
        <f t="shared" si="498"/>
        <v/>
      </c>
      <c r="T2009" s="427"/>
      <c r="U2009" s="429"/>
      <c r="W2009" s="6">
        <f>VLOOKUP(A2009,'[3]Cartilha Global'!$A:$A,1,FALSE)</f>
        <v>98619</v>
      </c>
    </row>
    <row r="2010" spans="1:23" ht="23.25" hidden="1" thickBot="1" x14ac:dyDescent="0.25">
      <c r="A2010" s="522">
        <v>98620</v>
      </c>
      <c r="B2010" s="512" t="s">
        <v>3144</v>
      </c>
      <c r="C2010" s="513" t="s">
        <v>2487</v>
      </c>
      <c r="D2010" s="498" t="s">
        <v>170</v>
      </c>
      <c r="E2010" s="499">
        <v>102.28</v>
      </c>
      <c r="F2010" s="500">
        <f t="shared" si="505"/>
        <v>126.66</v>
      </c>
      <c r="G2010" s="549"/>
      <c r="H2010" s="518"/>
      <c r="I2010" s="576">
        <f t="shared" si="507"/>
        <v>0</v>
      </c>
      <c r="J2010" s="578">
        <f t="shared" si="508"/>
        <v>0</v>
      </c>
      <c r="K2010" s="564"/>
      <c r="L2010" s="549">
        <f t="shared" si="509"/>
        <v>0</v>
      </c>
      <c r="M2010" s="549">
        <f t="shared" si="509"/>
        <v>0</v>
      </c>
      <c r="N2010" s="519">
        <f t="shared" si="510"/>
        <v>0</v>
      </c>
      <c r="O2010" s="519">
        <f t="shared" si="511"/>
        <v>0</v>
      </c>
      <c r="P2010" s="506"/>
      <c r="Q2010" s="494"/>
      <c r="R2010" s="412" t="str">
        <f t="shared" si="506"/>
        <v/>
      </c>
      <c r="S2010" s="412" t="str">
        <f t="shared" ref="S2010:S2073" si="512">IF(Q2010="X","x",IF(Q2010="xx","x",IF(OR(J2010&gt;0,O2010&gt;0),"x","")))</f>
        <v/>
      </c>
      <c r="T2010" s="427"/>
      <c r="U2010" s="429"/>
      <c r="W2010" s="6">
        <f>VLOOKUP(A2010,'[3]Cartilha Global'!$A:$A,1,FALSE)</f>
        <v>98620</v>
      </c>
    </row>
    <row r="2011" spans="1:23" ht="23.25" hidden="1" thickBot="1" x14ac:dyDescent="0.25">
      <c r="A2011" s="522">
        <v>98621</v>
      </c>
      <c r="B2011" s="512" t="s">
        <v>3144</v>
      </c>
      <c r="C2011" s="513" t="s">
        <v>2488</v>
      </c>
      <c r="D2011" s="498" t="s">
        <v>170</v>
      </c>
      <c r="E2011" s="499">
        <v>135.62</v>
      </c>
      <c r="F2011" s="500">
        <f t="shared" si="505"/>
        <v>167.95</v>
      </c>
      <c r="G2011" s="549"/>
      <c r="H2011" s="518"/>
      <c r="I2011" s="576">
        <f t="shared" si="507"/>
        <v>0</v>
      </c>
      <c r="J2011" s="578">
        <f t="shared" si="508"/>
        <v>0</v>
      </c>
      <c r="K2011" s="564"/>
      <c r="L2011" s="549">
        <f t="shared" si="509"/>
        <v>0</v>
      </c>
      <c r="M2011" s="549">
        <f t="shared" si="509"/>
        <v>0</v>
      </c>
      <c r="N2011" s="519">
        <f t="shared" si="510"/>
        <v>0</v>
      </c>
      <c r="O2011" s="519">
        <f t="shared" si="511"/>
        <v>0</v>
      </c>
      <c r="P2011" s="506"/>
      <c r="Q2011" s="494"/>
      <c r="R2011" s="412" t="str">
        <f t="shared" si="506"/>
        <v/>
      </c>
      <c r="S2011" s="412" t="str">
        <f t="shared" si="512"/>
        <v/>
      </c>
      <c r="T2011" s="427"/>
      <c r="U2011" s="429"/>
      <c r="W2011" s="6">
        <f>VLOOKUP(A2011,'[3]Cartilha Global'!$A:$A,1,FALSE)</f>
        <v>98621</v>
      </c>
    </row>
    <row r="2012" spans="1:23" ht="23.25" hidden="1" thickBot="1" x14ac:dyDescent="0.25">
      <c r="A2012" s="522">
        <v>98622</v>
      </c>
      <c r="B2012" s="512" t="s">
        <v>3144</v>
      </c>
      <c r="C2012" s="513" t="s">
        <v>2489</v>
      </c>
      <c r="D2012" s="498" t="s">
        <v>170</v>
      </c>
      <c r="E2012" s="499">
        <v>124.97</v>
      </c>
      <c r="F2012" s="500">
        <f t="shared" si="505"/>
        <v>154.76</v>
      </c>
      <c r="G2012" s="549"/>
      <c r="H2012" s="518"/>
      <c r="I2012" s="576">
        <f t="shared" si="507"/>
        <v>0</v>
      </c>
      <c r="J2012" s="578">
        <f t="shared" si="508"/>
        <v>0</v>
      </c>
      <c r="K2012" s="564"/>
      <c r="L2012" s="549">
        <f t="shared" si="509"/>
        <v>0</v>
      </c>
      <c r="M2012" s="549">
        <f t="shared" si="509"/>
        <v>0</v>
      </c>
      <c r="N2012" s="519">
        <f t="shared" si="510"/>
        <v>0</v>
      </c>
      <c r="O2012" s="519">
        <f t="shared" si="511"/>
        <v>0</v>
      </c>
      <c r="P2012" s="506"/>
      <c r="Q2012" s="494"/>
      <c r="R2012" s="412" t="str">
        <f t="shared" si="506"/>
        <v/>
      </c>
      <c r="S2012" s="412" t="str">
        <f t="shared" si="512"/>
        <v/>
      </c>
      <c r="T2012" s="427"/>
      <c r="U2012" s="429"/>
      <c r="W2012" s="6">
        <f>VLOOKUP(A2012,'[3]Cartilha Global'!$A:$A,1,FALSE)</f>
        <v>98622</v>
      </c>
    </row>
    <row r="2013" spans="1:23" ht="23.25" hidden="1" thickBot="1" x14ac:dyDescent="0.25">
      <c r="A2013" s="522">
        <v>98623</v>
      </c>
      <c r="B2013" s="512" t="s">
        <v>3144</v>
      </c>
      <c r="C2013" s="513" t="s">
        <v>2490</v>
      </c>
      <c r="D2013" s="498" t="s">
        <v>170</v>
      </c>
      <c r="E2013" s="499">
        <v>119.59</v>
      </c>
      <c r="F2013" s="500">
        <f t="shared" si="505"/>
        <v>148.1</v>
      </c>
      <c r="G2013" s="549"/>
      <c r="H2013" s="518"/>
      <c r="I2013" s="576">
        <f t="shared" si="507"/>
        <v>0</v>
      </c>
      <c r="J2013" s="578">
        <f t="shared" si="508"/>
        <v>0</v>
      </c>
      <c r="K2013" s="564"/>
      <c r="L2013" s="549">
        <f t="shared" si="509"/>
        <v>0</v>
      </c>
      <c r="M2013" s="549">
        <f t="shared" si="509"/>
        <v>0</v>
      </c>
      <c r="N2013" s="519">
        <f t="shared" si="510"/>
        <v>0</v>
      </c>
      <c r="O2013" s="519">
        <f t="shared" si="511"/>
        <v>0</v>
      </c>
      <c r="P2013" s="506"/>
      <c r="Q2013" s="494"/>
      <c r="R2013" s="412" t="str">
        <f t="shared" si="506"/>
        <v/>
      </c>
      <c r="S2013" s="412" t="str">
        <f t="shared" si="512"/>
        <v/>
      </c>
      <c r="T2013" s="427"/>
      <c r="U2013" s="429"/>
      <c r="W2013" s="6">
        <f>VLOOKUP(A2013,'[3]Cartilha Global'!$A:$A,1,FALSE)</f>
        <v>98623</v>
      </c>
    </row>
    <row r="2014" spans="1:23" ht="23.25" hidden="1" thickBot="1" x14ac:dyDescent="0.25">
      <c r="A2014" s="522">
        <v>98624</v>
      </c>
      <c r="B2014" s="512" t="s">
        <v>3144</v>
      </c>
      <c r="C2014" s="513" t="s">
        <v>2491</v>
      </c>
      <c r="D2014" s="498" t="s">
        <v>170</v>
      </c>
      <c r="E2014" s="499">
        <v>150.83000000000001</v>
      </c>
      <c r="F2014" s="500">
        <f t="shared" si="505"/>
        <v>186.79</v>
      </c>
      <c r="G2014" s="549"/>
      <c r="H2014" s="518"/>
      <c r="I2014" s="576">
        <f t="shared" si="507"/>
        <v>0</v>
      </c>
      <c r="J2014" s="578">
        <f t="shared" si="508"/>
        <v>0</v>
      </c>
      <c r="K2014" s="564"/>
      <c r="L2014" s="549">
        <f t="shared" si="509"/>
        <v>0</v>
      </c>
      <c r="M2014" s="549">
        <f t="shared" si="509"/>
        <v>0</v>
      </c>
      <c r="N2014" s="519">
        <f t="shared" si="510"/>
        <v>0</v>
      </c>
      <c r="O2014" s="519">
        <f t="shared" si="511"/>
        <v>0</v>
      </c>
      <c r="P2014" s="506"/>
      <c r="Q2014" s="494"/>
      <c r="R2014" s="412" t="str">
        <f t="shared" si="506"/>
        <v/>
      </c>
      <c r="S2014" s="412" t="str">
        <f t="shared" si="512"/>
        <v/>
      </c>
      <c r="T2014" s="427"/>
      <c r="U2014" s="429"/>
      <c r="W2014" s="6">
        <f>VLOOKUP(A2014,'[3]Cartilha Global'!$A:$A,1,FALSE)</f>
        <v>98624</v>
      </c>
    </row>
    <row r="2015" spans="1:23" ht="23.25" hidden="1" thickBot="1" x14ac:dyDescent="0.25">
      <c r="A2015" s="522">
        <v>98625</v>
      </c>
      <c r="B2015" s="512" t="s">
        <v>3144</v>
      </c>
      <c r="C2015" s="513" t="s">
        <v>2492</v>
      </c>
      <c r="D2015" s="498" t="s">
        <v>170</v>
      </c>
      <c r="E2015" s="499">
        <v>141.86000000000001</v>
      </c>
      <c r="F2015" s="500">
        <f t="shared" si="505"/>
        <v>175.68</v>
      </c>
      <c r="G2015" s="549"/>
      <c r="H2015" s="518"/>
      <c r="I2015" s="576">
        <f t="shared" si="507"/>
        <v>0</v>
      </c>
      <c r="J2015" s="578">
        <f t="shared" si="508"/>
        <v>0</v>
      </c>
      <c r="K2015" s="564"/>
      <c r="L2015" s="549">
        <f t="shared" si="509"/>
        <v>0</v>
      </c>
      <c r="M2015" s="549">
        <f t="shared" si="509"/>
        <v>0</v>
      </c>
      <c r="N2015" s="519">
        <f t="shared" si="510"/>
        <v>0</v>
      </c>
      <c r="O2015" s="519">
        <f t="shared" si="511"/>
        <v>0</v>
      </c>
      <c r="P2015" s="506"/>
      <c r="Q2015" s="494"/>
      <c r="R2015" s="412" t="str">
        <f t="shared" si="506"/>
        <v/>
      </c>
      <c r="S2015" s="412" t="str">
        <f t="shared" si="512"/>
        <v/>
      </c>
      <c r="T2015" s="427"/>
      <c r="U2015" s="429"/>
      <c r="W2015" s="6">
        <f>VLOOKUP(A2015,'[3]Cartilha Global'!$A:$A,1,FALSE)</f>
        <v>98625</v>
      </c>
    </row>
    <row r="2016" spans="1:23" ht="23.25" hidden="1" thickBot="1" x14ac:dyDescent="0.25">
      <c r="A2016" s="522">
        <v>98626</v>
      </c>
      <c r="B2016" s="512" t="s">
        <v>3144</v>
      </c>
      <c r="C2016" s="513" t="s">
        <v>2493</v>
      </c>
      <c r="D2016" s="498" t="s">
        <v>170</v>
      </c>
      <c r="E2016" s="499">
        <v>137.28</v>
      </c>
      <c r="F2016" s="500">
        <f t="shared" si="505"/>
        <v>170.01</v>
      </c>
      <c r="G2016" s="549"/>
      <c r="H2016" s="518"/>
      <c r="I2016" s="576">
        <f t="shared" si="507"/>
        <v>0</v>
      </c>
      <c r="J2016" s="578">
        <f t="shared" si="508"/>
        <v>0</v>
      </c>
      <c r="K2016" s="564"/>
      <c r="L2016" s="549">
        <f t="shared" si="509"/>
        <v>0</v>
      </c>
      <c r="M2016" s="549">
        <f t="shared" si="509"/>
        <v>0</v>
      </c>
      <c r="N2016" s="519">
        <f t="shared" si="510"/>
        <v>0</v>
      </c>
      <c r="O2016" s="519">
        <f t="shared" si="511"/>
        <v>0</v>
      </c>
      <c r="P2016" s="506"/>
      <c r="Q2016" s="494"/>
      <c r="R2016" s="412" t="str">
        <f t="shared" si="506"/>
        <v/>
      </c>
      <c r="S2016" s="412" t="str">
        <f t="shared" si="512"/>
        <v/>
      </c>
      <c r="T2016" s="427"/>
      <c r="U2016" s="429"/>
      <c r="W2016" s="6">
        <f>VLOOKUP(A2016,'[3]Cartilha Global'!$A:$A,1,FALSE)</f>
        <v>98626</v>
      </c>
    </row>
    <row r="2017" spans="1:23" ht="12" hidden="1" thickBot="1" x14ac:dyDescent="0.25">
      <c r="A2017" s="522">
        <v>98655</v>
      </c>
      <c r="B2017" s="512" t="s">
        <v>3144</v>
      </c>
      <c r="C2017" s="513" t="s">
        <v>2494</v>
      </c>
      <c r="D2017" s="498" t="s">
        <v>6927</v>
      </c>
      <c r="E2017" s="499">
        <v>635.17999999999995</v>
      </c>
      <c r="F2017" s="500">
        <f t="shared" si="505"/>
        <v>786.61</v>
      </c>
      <c r="G2017" s="549"/>
      <c r="H2017" s="518"/>
      <c r="I2017" s="576">
        <f t="shared" si="507"/>
        <v>0</v>
      </c>
      <c r="J2017" s="578">
        <f t="shared" si="508"/>
        <v>0</v>
      </c>
      <c r="K2017" s="564"/>
      <c r="L2017" s="549">
        <f t="shared" si="509"/>
        <v>0</v>
      </c>
      <c r="M2017" s="549">
        <f t="shared" si="509"/>
        <v>0</v>
      </c>
      <c r="N2017" s="519">
        <f t="shared" si="510"/>
        <v>0</v>
      </c>
      <c r="O2017" s="519">
        <f t="shared" si="511"/>
        <v>0</v>
      </c>
      <c r="P2017" s="506"/>
      <c r="Q2017" s="494"/>
      <c r="R2017" s="412" t="str">
        <f t="shared" si="506"/>
        <v/>
      </c>
      <c r="S2017" s="412" t="str">
        <f t="shared" si="512"/>
        <v/>
      </c>
      <c r="T2017" s="427"/>
      <c r="U2017" s="429"/>
      <c r="W2017" s="6">
        <f>VLOOKUP(A2017,'[3]Cartilha Global'!$A:$A,1,FALSE)</f>
        <v>98655</v>
      </c>
    </row>
    <row r="2018" spans="1:23" ht="12" hidden="1" thickBot="1" x14ac:dyDescent="0.25">
      <c r="A2018" s="522">
        <v>98656</v>
      </c>
      <c r="B2018" s="512" t="s">
        <v>3144</v>
      </c>
      <c r="C2018" s="513" t="s">
        <v>2495</v>
      </c>
      <c r="D2018" s="498" t="s">
        <v>6927</v>
      </c>
      <c r="E2018" s="499">
        <v>644.16999999999996</v>
      </c>
      <c r="F2018" s="500">
        <f t="shared" ref="F2018:F2027" si="513">IF(E2018=0,0,ROUND(E2018*(1+E$13)*(1-E$14),2))</f>
        <v>797.74</v>
      </c>
      <c r="G2018" s="549"/>
      <c r="H2018" s="518"/>
      <c r="I2018" s="576">
        <f t="shared" si="507"/>
        <v>0</v>
      </c>
      <c r="J2018" s="578">
        <f t="shared" si="508"/>
        <v>0</v>
      </c>
      <c r="K2018" s="564"/>
      <c r="L2018" s="549">
        <f t="shared" si="509"/>
        <v>0</v>
      </c>
      <c r="M2018" s="549">
        <f t="shared" si="509"/>
        <v>0</v>
      </c>
      <c r="N2018" s="519">
        <f t="shared" si="510"/>
        <v>0</v>
      </c>
      <c r="O2018" s="519">
        <f t="shared" si="511"/>
        <v>0</v>
      </c>
      <c r="P2018" s="506"/>
      <c r="Q2018" s="494"/>
      <c r="R2018" s="412" t="str">
        <f t="shared" si="506"/>
        <v/>
      </c>
      <c r="S2018" s="412" t="str">
        <f t="shared" si="512"/>
        <v/>
      </c>
      <c r="T2018" s="427"/>
      <c r="U2018" s="429"/>
      <c r="W2018" s="6">
        <f>VLOOKUP(A2018,'[3]Cartilha Global'!$A:$A,1,FALSE)</f>
        <v>98656</v>
      </c>
    </row>
    <row r="2019" spans="1:23" ht="12" hidden="1" thickBot="1" x14ac:dyDescent="0.25">
      <c r="A2019" s="522">
        <v>98657</v>
      </c>
      <c r="B2019" s="512" t="s">
        <v>3144</v>
      </c>
      <c r="C2019" s="513" t="s">
        <v>2496</v>
      </c>
      <c r="D2019" s="498" t="s">
        <v>6927</v>
      </c>
      <c r="E2019" s="499">
        <v>653.16999999999996</v>
      </c>
      <c r="F2019" s="500">
        <f t="shared" si="513"/>
        <v>808.89</v>
      </c>
      <c r="G2019" s="549"/>
      <c r="H2019" s="518"/>
      <c r="I2019" s="576">
        <f t="shared" si="507"/>
        <v>0</v>
      </c>
      <c r="J2019" s="578">
        <f t="shared" si="508"/>
        <v>0</v>
      </c>
      <c r="K2019" s="564"/>
      <c r="L2019" s="549">
        <f t="shared" si="509"/>
        <v>0</v>
      </c>
      <c r="M2019" s="549">
        <f t="shared" si="509"/>
        <v>0</v>
      </c>
      <c r="N2019" s="519">
        <f t="shared" si="510"/>
        <v>0</v>
      </c>
      <c r="O2019" s="519">
        <f t="shared" si="511"/>
        <v>0</v>
      </c>
      <c r="P2019" s="506"/>
      <c r="Q2019" s="494"/>
      <c r="R2019" s="412" t="str">
        <f t="shared" si="506"/>
        <v/>
      </c>
      <c r="S2019" s="412" t="str">
        <f t="shared" si="512"/>
        <v/>
      </c>
      <c r="T2019" s="427"/>
      <c r="U2019" s="429"/>
      <c r="W2019" s="6">
        <f>VLOOKUP(A2019,'[3]Cartilha Global'!$A:$A,1,FALSE)</f>
        <v>98657</v>
      </c>
    </row>
    <row r="2020" spans="1:23" ht="12" hidden="1" thickBot="1" x14ac:dyDescent="0.25">
      <c r="A2020" s="522">
        <v>98658</v>
      </c>
      <c r="B2020" s="512" t="s">
        <v>3144</v>
      </c>
      <c r="C2020" s="513" t="s">
        <v>2497</v>
      </c>
      <c r="D2020" s="498" t="s">
        <v>6927</v>
      </c>
      <c r="E2020" s="499">
        <v>662.16</v>
      </c>
      <c r="F2020" s="500">
        <f t="shared" si="513"/>
        <v>820.02</v>
      </c>
      <c r="G2020" s="549"/>
      <c r="H2020" s="518"/>
      <c r="I2020" s="576">
        <f t="shared" si="507"/>
        <v>0</v>
      </c>
      <c r="J2020" s="578">
        <f t="shared" si="508"/>
        <v>0</v>
      </c>
      <c r="K2020" s="564"/>
      <c r="L2020" s="549">
        <f t="shared" si="509"/>
        <v>0</v>
      </c>
      <c r="M2020" s="549">
        <f t="shared" si="509"/>
        <v>0</v>
      </c>
      <c r="N2020" s="519">
        <f t="shared" si="510"/>
        <v>0</v>
      </c>
      <c r="O2020" s="519">
        <f t="shared" si="511"/>
        <v>0</v>
      </c>
      <c r="P2020" s="506"/>
      <c r="Q2020" s="494"/>
      <c r="R2020" s="412" t="str">
        <f t="shared" si="506"/>
        <v/>
      </c>
      <c r="S2020" s="412" t="str">
        <f t="shared" si="512"/>
        <v/>
      </c>
      <c r="T2020" s="427"/>
      <c r="U2020" s="429"/>
      <c r="W2020" s="6">
        <f>VLOOKUP(A2020,'[3]Cartilha Global'!$A:$A,1,FALSE)</f>
        <v>98658</v>
      </c>
    </row>
    <row r="2021" spans="1:23" ht="12" hidden="1" thickBot="1" x14ac:dyDescent="0.25">
      <c r="A2021" s="522">
        <v>98659</v>
      </c>
      <c r="B2021" s="512" t="s">
        <v>3144</v>
      </c>
      <c r="C2021" s="513" t="s">
        <v>2498</v>
      </c>
      <c r="D2021" s="498" t="s">
        <v>6927</v>
      </c>
      <c r="E2021" s="499">
        <v>680.15</v>
      </c>
      <c r="F2021" s="500">
        <f t="shared" si="513"/>
        <v>842.3</v>
      </c>
      <c r="G2021" s="549"/>
      <c r="H2021" s="518"/>
      <c r="I2021" s="576">
        <f t="shared" si="507"/>
        <v>0</v>
      </c>
      <c r="J2021" s="578">
        <f t="shared" si="508"/>
        <v>0</v>
      </c>
      <c r="K2021" s="564"/>
      <c r="L2021" s="549">
        <f t="shared" si="509"/>
        <v>0</v>
      </c>
      <c r="M2021" s="549">
        <f t="shared" si="509"/>
        <v>0</v>
      </c>
      <c r="N2021" s="519">
        <f t="shared" si="510"/>
        <v>0</v>
      </c>
      <c r="O2021" s="519">
        <f t="shared" si="511"/>
        <v>0</v>
      </c>
      <c r="P2021" s="506"/>
      <c r="Q2021" s="494"/>
      <c r="R2021" s="412" t="str">
        <f t="shared" si="506"/>
        <v/>
      </c>
      <c r="S2021" s="412" t="str">
        <f t="shared" si="512"/>
        <v/>
      </c>
      <c r="T2021" s="427"/>
      <c r="U2021" s="429"/>
      <c r="W2021" s="6">
        <f>VLOOKUP(A2021,'[3]Cartilha Global'!$A:$A,1,FALSE)</f>
        <v>98659</v>
      </c>
    </row>
    <row r="2022" spans="1:23" ht="12" hidden="1" thickBot="1" x14ac:dyDescent="0.25">
      <c r="A2022" s="522">
        <v>98746</v>
      </c>
      <c r="B2022" s="512" t="s">
        <v>3144</v>
      </c>
      <c r="C2022" s="513" t="s">
        <v>2499</v>
      </c>
      <c r="D2022" s="498" t="s">
        <v>6927</v>
      </c>
      <c r="E2022" s="499">
        <v>75.599999999999994</v>
      </c>
      <c r="F2022" s="500">
        <f t="shared" si="513"/>
        <v>93.62</v>
      </c>
      <c r="G2022" s="549"/>
      <c r="H2022" s="518"/>
      <c r="I2022" s="576">
        <f t="shared" si="507"/>
        <v>0</v>
      </c>
      <c r="J2022" s="578">
        <f t="shared" si="508"/>
        <v>0</v>
      </c>
      <c r="K2022" s="564"/>
      <c r="L2022" s="549">
        <f t="shared" si="509"/>
        <v>0</v>
      </c>
      <c r="M2022" s="549">
        <f t="shared" si="509"/>
        <v>0</v>
      </c>
      <c r="N2022" s="519">
        <f t="shared" si="510"/>
        <v>0</v>
      </c>
      <c r="O2022" s="519">
        <f t="shared" si="511"/>
        <v>0</v>
      </c>
      <c r="P2022" s="506"/>
      <c r="Q2022" s="494"/>
      <c r="R2022" s="412" t="str">
        <f t="shared" si="506"/>
        <v/>
      </c>
      <c r="S2022" s="412" t="str">
        <f t="shared" si="512"/>
        <v/>
      </c>
      <c r="T2022" s="427"/>
      <c r="U2022" s="429"/>
      <c r="W2022" s="6">
        <f>VLOOKUP(A2022,'[3]Cartilha Global'!$A:$A,1,FALSE)</f>
        <v>98746</v>
      </c>
    </row>
    <row r="2023" spans="1:23" ht="12" hidden="1" thickBot="1" x14ac:dyDescent="0.25">
      <c r="A2023" s="522">
        <v>98749</v>
      </c>
      <c r="B2023" s="512" t="s">
        <v>3144</v>
      </c>
      <c r="C2023" s="513" t="s">
        <v>2500</v>
      </c>
      <c r="D2023" s="498" t="s">
        <v>6927</v>
      </c>
      <c r="E2023" s="499">
        <v>92.32</v>
      </c>
      <c r="F2023" s="500">
        <f t="shared" si="513"/>
        <v>114.33</v>
      </c>
      <c r="G2023" s="549"/>
      <c r="H2023" s="518"/>
      <c r="I2023" s="576">
        <f t="shared" si="507"/>
        <v>0</v>
      </c>
      <c r="J2023" s="578">
        <f t="shared" si="508"/>
        <v>0</v>
      </c>
      <c r="K2023" s="564"/>
      <c r="L2023" s="549">
        <f t="shared" si="509"/>
        <v>0</v>
      </c>
      <c r="M2023" s="549">
        <f t="shared" si="509"/>
        <v>0</v>
      </c>
      <c r="N2023" s="519">
        <f t="shared" si="510"/>
        <v>0</v>
      </c>
      <c r="O2023" s="519">
        <f t="shared" si="511"/>
        <v>0</v>
      </c>
      <c r="P2023" s="506"/>
      <c r="Q2023" s="494"/>
      <c r="R2023" s="412" t="str">
        <f t="shared" si="506"/>
        <v/>
      </c>
      <c r="S2023" s="412" t="str">
        <f t="shared" si="512"/>
        <v/>
      </c>
      <c r="T2023" s="427"/>
      <c r="U2023" s="429"/>
      <c r="W2023" s="6">
        <f>VLOOKUP(A2023,'[3]Cartilha Global'!$A:$A,1,FALSE)</f>
        <v>98749</v>
      </c>
    </row>
    <row r="2024" spans="1:23" ht="12" hidden="1" thickBot="1" x14ac:dyDescent="0.25">
      <c r="A2024" s="522">
        <v>98750</v>
      </c>
      <c r="B2024" s="512" t="s">
        <v>3144</v>
      </c>
      <c r="C2024" s="513" t="s">
        <v>2501</v>
      </c>
      <c r="D2024" s="498" t="s">
        <v>6927</v>
      </c>
      <c r="E2024" s="499">
        <v>112.72</v>
      </c>
      <c r="F2024" s="500">
        <f t="shared" si="513"/>
        <v>139.59</v>
      </c>
      <c r="G2024" s="549"/>
      <c r="H2024" s="518"/>
      <c r="I2024" s="576">
        <f t="shared" si="507"/>
        <v>0</v>
      </c>
      <c r="J2024" s="578">
        <f t="shared" si="508"/>
        <v>0</v>
      </c>
      <c r="K2024" s="564"/>
      <c r="L2024" s="549">
        <f t="shared" si="509"/>
        <v>0</v>
      </c>
      <c r="M2024" s="549">
        <f t="shared" si="509"/>
        <v>0</v>
      </c>
      <c r="N2024" s="519">
        <f t="shared" si="510"/>
        <v>0</v>
      </c>
      <c r="O2024" s="519">
        <f t="shared" si="511"/>
        <v>0</v>
      </c>
      <c r="P2024" s="506"/>
      <c r="Q2024" s="494"/>
      <c r="R2024" s="412" t="str">
        <f t="shared" si="506"/>
        <v/>
      </c>
      <c r="S2024" s="412" t="str">
        <f t="shared" si="512"/>
        <v/>
      </c>
      <c r="T2024" s="427"/>
      <c r="U2024" s="429"/>
      <c r="W2024" s="6">
        <f>VLOOKUP(A2024,'[3]Cartilha Global'!$A:$A,1,FALSE)</f>
        <v>98750</v>
      </c>
    </row>
    <row r="2025" spans="1:23" ht="12" hidden="1" thickBot="1" x14ac:dyDescent="0.25">
      <c r="A2025" s="522">
        <v>98751</v>
      </c>
      <c r="B2025" s="512" t="s">
        <v>3144</v>
      </c>
      <c r="C2025" s="513" t="s">
        <v>2502</v>
      </c>
      <c r="D2025" s="498" t="s">
        <v>6927</v>
      </c>
      <c r="E2025" s="499">
        <v>166.07</v>
      </c>
      <c r="F2025" s="500">
        <f t="shared" si="513"/>
        <v>205.66</v>
      </c>
      <c r="G2025" s="549"/>
      <c r="H2025" s="518"/>
      <c r="I2025" s="576">
        <f t="shared" si="507"/>
        <v>0</v>
      </c>
      <c r="J2025" s="578">
        <f t="shared" si="508"/>
        <v>0</v>
      </c>
      <c r="K2025" s="564"/>
      <c r="L2025" s="549">
        <f t="shared" si="509"/>
        <v>0</v>
      </c>
      <c r="M2025" s="549">
        <f t="shared" si="509"/>
        <v>0</v>
      </c>
      <c r="N2025" s="519">
        <f t="shared" si="510"/>
        <v>0</v>
      </c>
      <c r="O2025" s="519">
        <f t="shared" si="511"/>
        <v>0</v>
      </c>
      <c r="P2025" s="506"/>
      <c r="Q2025" s="494"/>
      <c r="R2025" s="412" t="str">
        <f t="shared" si="506"/>
        <v/>
      </c>
      <c r="S2025" s="412" t="str">
        <f t="shared" si="512"/>
        <v/>
      </c>
      <c r="T2025" s="427"/>
      <c r="U2025" s="429"/>
      <c r="W2025" s="6">
        <f>VLOOKUP(A2025,'[3]Cartilha Global'!$A:$A,1,FALSE)</f>
        <v>98751</v>
      </c>
    </row>
    <row r="2026" spans="1:23" ht="12" hidden="1" thickBot="1" x14ac:dyDescent="0.25">
      <c r="A2026" s="522">
        <v>98752</v>
      </c>
      <c r="B2026" s="512" t="s">
        <v>3144</v>
      </c>
      <c r="C2026" s="513" t="s">
        <v>2503</v>
      </c>
      <c r="D2026" s="498" t="s">
        <v>6927</v>
      </c>
      <c r="E2026" s="499">
        <v>230.57</v>
      </c>
      <c r="F2026" s="500">
        <f t="shared" si="513"/>
        <v>285.54000000000002</v>
      </c>
      <c r="G2026" s="549"/>
      <c r="H2026" s="518"/>
      <c r="I2026" s="576">
        <f t="shared" si="507"/>
        <v>0</v>
      </c>
      <c r="J2026" s="578">
        <f t="shared" si="508"/>
        <v>0</v>
      </c>
      <c r="K2026" s="564"/>
      <c r="L2026" s="549">
        <f t="shared" si="509"/>
        <v>0</v>
      </c>
      <c r="M2026" s="549">
        <f t="shared" si="509"/>
        <v>0</v>
      </c>
      <c r="N2026" s="519">
        <f t="shared" si="510"/>
        <v>0</v>
      </c>
      <c r="O2026" s="519">
        <f t="shared" si="511"/>
        <v>0</v>
      </c>
      <c r="P2026" s="506"/>
      <c r="Q2026" s="494"/>
      <c r="R2026" s="412" t="str">
        <f t="shared" si="506"/>
        <v/>
      </c>
      <c r="S2026" s="412" t="str">
        <f t="shared" si="512"/>
        <v/>
      </c>
      <c r="T2026" s="427"/>
      <c r="U2026" s="429"/>
      <c r="W2026" s="6">
        <f>VLOOKUP(A2026,'[3]Cartilha Global'!$A:$A,1,FALSE)</f>
        <v>98752</v>
      </c>
    </row>
    <row r="2027" spans="1:23" ht="12" hidden="1" thickBot="1" x14ac:dyDescent="0.25">
      <c r="A2027" s="522">
        <v>98753</v>
      </c>
      <c r="B2027" s="512" t="s">
        <v>3144</v>
      </c>
      <c r="C2027" s="513" t="s">
        <v>2504</v>
      </c>
      <c r="D2027" s="498" t="s">
        <v>6927</v>
      </c>
      <c r="E2027" s="499">
        <v>311</v>
      </c>
      <c r="F2027" s="500">
        <f t="shared" si="513"/>
        <v>385.14</v>
      </c>
      <c r="G2027" s="549"/>
      <c r="H2027" s="518"/>
      <c r="I2027" s="576">
        <f t="shared" si="507"/>
        <v>0</v>
      </c>
      <c r="J2027" s="578">
        <f t="shared" si="508"/>
        <v>0</v>
      </c>
      <c r="K2027" s="564"/>
      <c r="L2027" s="549">
        <f t="shared" si="509"/>
        <v>0</v>
      </c>
      <c r="M2027" s="549">
        <f t="shared" si="509"/>
        <v>0</v>
      </c>
      <c r="N2027" s="519">
        <f t="shared" si="510"/>
        <v>0</v>
      </c>
      <c r="O2027" s="519">
        <f t="shared" si="511"/>
        <v>0</v>
      </c>
      <c r="P2027" s="506"/>
      <c r="Q2027" s="494"/>
      <c r="R2027" s="412" t="str">
        <f t="shared" si="506"/>
        <v/>
      </c>
      <c r="S2027" s="412" t="str">
        <f t="shared" si="512"/>
        <v/>
      </c>
      <c r="T2027" s="427"/>
      <c r="U2027" s="429"/>
      <c r="W2027" s="6">
        <f>VLOOKUP(A2027,'[3]Cartilha Global'!$A:$A,1,FALSE)</f>
        <v>98753</v>
      </c>
    </row>
    <row r="2028" spans="1:23" ht="12" hidden="1" thickBot="1" x14ac:dyDescent="0.25">
      <c r="A2028" s="522" t="s">
        <v>6076</v>
      </c>
      <c r="B2028" s="512"/>
      <c r="C2028" s="513" t="s">
        <v>6077</v>
      </c>
      <c r="D2028" s="498">
        <v>0</v>
      </c>
      <c r="E2028" s="567">
        <v>0</v>
      </c>
      <c r="F2028" s="568">
        <f t="shared" ref="F2028:F2083" si="514">IF(E2028=0,0,ROUND(E2028*(1+E$13)*(1-E$14),2))</f>
        <v>0</v>
      </c>
      <c r="G2028" s="549"/>
      <c r="H2028" s="549"/>
      <c r="I2028" s="551"/>
      <c r="J2028" s="552"/>
      <c r="K2028" s="564"/>
      <c r="L2028" s="549"/>
      <c r="M2028" s="549"/>
      <c r="N2028" s="427"/>
      <c r="O2028" s="427"/>
      <c r="P2028" s="561"/>
      <c r="Q2028" s="494" t="str">
        <f>IF(OR(SUM(J2028)&gt;0,SUM(O2028)&gt;0),"xx","")</f>
        <v/>
      </c>
      <c r="R2028" s="412" t="str">
        <f t="shared" si="506"/>
        <v/>
      </c>
      <c r="S2028" s="412" t="str">
        <f t="shared" si="512"/>
        <v/>
      </c>
      <c r="T2028" s="427"/>
      <c r="U2028" s="429"/>
      <c r="W2028" s="6" t="e">
        <f>VLOOKUP(A2028,'[3]Cartilha Global'!$A:$A,1,FALSE)</f>
        <v>#N/A</v>
      </c>
    </row>
    <row r="2029" spans="1:23" ht="12" hidden="1" thickBot="1" x14ac:dyDescent="0.25">
      <c r="A2029" s="531" t="s">
        <v>184</v>
      </c>
      <c r="B2029" s="512"/>
      <c r="C2029" s="532" t="s">
        <v>1870</v>
      </c>
      <c r="D2029" s="509">
        <v>0</v>
      </c>
      <c r="E2029" s="579">
        <v>0</v>
      </c>
      <c r="F2029" s="571">
        <f t="shared" si="514"/>
        <v>0</v>
      </c>
      <c r="G2029" s="572"/>
      <c r="H2029" s="572"/>
      <c r="I2029" s="573"/>
      <c r="J2029" s="573"/>
      <c r="K2029" s="504"/>
      <c r="L2029" s="580"/>
      <c r="M2029" s="556"/>
      <c r="N2029" s="557"/>
      <c r="O2029" s="558"/>
      <c r="P2029" s="506"/>
      <c r="Q2029" s="494" t="str">
        <f>IF(OR(SUM(J2030:J2102)&gt;0,SUM(O2030:O2102)&gt;0),"xx","")</f>
        <v/>
      </c>
      <c r="R2029" s="412" t="str">
        <f t="shared" si="506"/>
        <v/>
      </c>
      <c r="S2029" s="412" t="str">
        <f t="shared" si="512"/>
        <v/>
      </c>
      <c r="T2029" s="427"/>
      <c r="U2029" s="429"/>
      <c r="W2029" s="6" t="str">
        <f>VLOOKUP(A2029,'[3]Cartilha Global'!$A:$A,1,FALSE)</f>
        <v>x</v>
      </c>
    </row>
    <row r="2030" spans="1:23" ht="12" hidden="1" thickBot="1" x14ac:dyDescent="0.25">
      <c r="A2030" s="531" t="s">
        <v>184</v>
      </c>
      <c r="B2030" s="512"/>
      <c r="C2030" s="534">
        <v>0</v>
      </c>
      <c r="D2030" s="535">
        <v>0</v>
      </c>
      <c r="E2030" s="536">
        <v>0</v>
      </c>
      <c r="F2030" s="510">
        <f t="shared" si="514"/>
        <v>0</v>
      </c>
      <c r="G2030" s="527"/>
      <c r="H2030" s="518"/>
      <c r="I2030" s="517">
        <f t="shared" ref="I2030:I2093" si="515">IF(ISBLANK(E2030),0,ROUND(F2030*G2030,2))</f>
        <v>0</v>
      </c>
      <c r="J2030" s="517">
        <f t="shared" ref="J2030:J2093" si="516">IF(ISBLANK(G2030),0,ROUND(G2030*H2030,2))</f>
        <v>0</v>
      </c>
      <c r="K2030" s="504"/>
      <c r="L2030" s="528">
        <f t="shared" ref="L2030:M2061" si="517">G2030</f>
        <v>0</v>
      </c>
      <c r="M2030" s="528">
        <f t="shared" si="517"/>
        <v>0</v>
      </c>
      <c r="N2030" s="539">
        <f t="shared" ref="N2030:N2093" si="518">IF(ISBLANK(E2030),0,ROUND(F2030*L2030,2))</f>
        <v>0</v>
      </c>
      <c r="O2030" s="539">
        <f t="shared" ref="O2030:O2093" si="519">IF(ISBLANK(L2030),0,ROUND(L2030*M2030,2))</f>
        <v>0</v>
      </c>
      <c r="P2030" s="506"/>
      <c r="Q2030" s="520"/>
      <c r="R2030" s="412" t="str">
        <f t="shared" si="506"/>
        <v/>
      </c>
      <c r="S2030" s="412" t="str">
        <f t="shared" si="512"/>
        <v/>
      </c>
      <c r="T2030" s="427"/>
      <c r="U2030" s="429"/>
      <c r="W2030" s="6" t="str">
        <f>VLOOKUP(A2030,'[3]Cartilha Global'!$A:$A,1,FALSE)</f>
        <v>x</v>
      </c>
    </row>
    <row r="2031" spans="1:23" ht="12" hidden="1" thickBot="1" x14ac:dyDescent="0.25">
      <c r="A2031" s="531" t="s">
        <v>184</v>
      </c>
      <c r="B2031" s="512"/>
      <c r="C2031" s="534">
        <v>0</v>
      </c>
      <c r="D2031" s="535">
        <v>0</v>
      </c>
      <c r="E2031" s="536">
        <v>0</v>
      </c>
      <c r="F2031" s="510">
        <f t="shared" si="514"/>
        <v>0</v>
      </c>
      <c r="G2031" s="527"/>
      <c r="H2031" s="528"/>
      <c r="I2031" s="517">
        <f t="shared" si="515"/>
        <v>0</v>
      </c>
      <c r="J2031" s="517">
        <f t="shared" si="516"/>
        <v>0</v>
      </c>
      <c r="K2031" s="504"/>
      <c r="L2031" s="518">
        <f t="shared" si="517"/>
        <v>0</v>
      </c>
      <c r="M2031" s="518">
        <f t="shared" si="517"/>
        <v>0</v>
      </c>
      <c r="N2031" s="517">
        <f t="shared" si="518"/>
        <v>0</v>
      </c>
      <c r="O2031" s="517">
        <f t="shared" si="519"/>
        <v>0</v>
      </c>
      <c r="P2031" s="506"/>
      <c r="Q2031" s="520"/>
      <c r="R2031" s="412" t="str">
        <f t="shared" si="506"/>
        <v/>
      </c>
      <c r="S2031" s="412" t="str">
        <f t="shared" si="512"/>
        <v/>
      </c>
      <c r="T2031" s="427"/>
      <c r="U2031" s="429"/>
      <c r="W2031" s="6" t="str">
        <f>VLOOKUP(A2031,'[3]Cartilha Global'!$A:$A,1,FALSE)</f>
        <v>x</v>
      </c>
    </row>
    <row r="2032" spans="1:23" ht="12" hidden="1" thickBot="1" x14ac:dyDescent="0.25">
      <c r="A2032" s="531" t="s">
        <v>184</v>
      </c>
      <c r="B2032" s="512"/>
      <c r="C2032" s="534">
        <v>0</v>
      </c>
      <c r="D2032" s="535">
        <v>0</v>
      </c>
      <c r="E2032" s="536">
        <v>0</v>
      </c>
      <c r="F2032" s="510">
        <f t="shared" si="514"/>
        <v>0</v>
      </c>
      <c r="G2032" s="527"/>
      <c r="H2032" s="528"/>
      <c r="I2032" s="517">
        <f t="shared" si="515"/>
        <v>0</v>
      </c>
      <c r="J2032" s="517">
        <f t="shared" si="516"/>
        <v>0</v>
      </c>
      <c r="K2032" s="504"/>
      <c r="L2032" s="518">
        <f t="shared" si="517"/>
        <v>0</v>
      </c>
      <c r="M2032" s="518">
        <f t="shared" si="517"/>
        <v>0</v>
      </c>
      <c r="N2032" s="517">
        <f t="shared" si="518"/>
        <v>0</v>
      </c>
      <c r="O2032" s="517">
        <f t="shared" si="519"/>
        <v>0</v>
      </c>
      <c r="P2032" s="506"/>
      <c r="Q2032" s="520"/>
      <c r="R2032" s="412" t="str">
        <f t="shared" si="506"/>
        <v/>
      </c>
      <c r="S2032" s="412" t="str">
        <f t="shared" si="512"/>
        <v/>
      </c>
      <c r="T2032" s="427"/>
      <c r="U2032" s="429"/>
      <c r="W2032" s="6" t="str">
        <f>VLOOKUP(A2032,'[3]Cartilha Global'!$A:$A,1,FALSE)</f>
        <v>x</v>
      </c>
    </row>
    <row r="2033" spans="1:23" ht="12" hidden="1" thickBot="1" x14ac:dyDescent="0.25">
      <c r="A2033" s="531" t="s">
        <v>184</v>
      </c>
      <c r="B2033" s="512"/>
      <c r="C2033" s="534">
        <v>0</v>
      </c>
      <c r="D2033" s="535">
        <v>0</v>
      </c>
      <c r="E2033" s="536">
        <v>0</v>
      </c>
      <c r="F2033" s="510">
        <f t="shared" si="514"/>
        <v>0</v>
      </c>
      <c r="G2033" s="527"/>
      <c r="H2033" s="528"/>
      <c r="I2033" s="517">
        <f t="shared" si="515"/>
        <v>0</v>
      </c>
      <c r="J2033" s="517">
        <f t="shared" si="516"/>
        <v>0</v>
      </c>
      <c r="K2033" s="504"/>
      <c r="L2033" s="518">
        <f t="shared" si="517"/>
        <v>0</v>
      </c>
      <c r="M2033" s="518">
        <f t="shared" si="517"/>
        <v>0</v>
      </c>
      <c r="N2033" s="517">
        <f t="shared" si="518"/>
        <v>0</v>
      </c>
      <c r="O2033" s="517">
        <f t="shared" si="519"/>
        <v>0</v>
      </c>
      <c r="P2033" s="506"/>
      <c r="Q2033" s="520"/>
      <c r="R2033" s="412" t="str">
        <f t="shared" si="506"/>
        <v/>
      </c>
      <c r="S2033" s="412" t="str">
        <f t="shared" si="512"/>
        <v/>
      </c>
      <c r="T2033" s="427"/>
      <c r="U2033" s="429"/>
      <c r="W2033" s="6" t="str">
        <f>VLOOKUP(A2033,'[3]Cartilha Global'!$A:$A,1,FALSE)</f>
        <v>x</v>
      </c>
    </row>
    <row r="2034" spans="1:23" ht="12" hidden="1" thickBot="1" x14ac:dyDescent="0.25">
      <c r="A2034" s="531" t="s">
        <v>184</v>
      </c>
      <c r="B2034" s="512"/>
      <c r="C2034" s="534">
        <v>0</v>
      </c>
      <c r="D2034" s="535">
        <v>0</v>
      </c>
      <c r="E2034" s="536">
        <v>0</v>
      </c>
      <c r="F2034" s="510">
        <f t="shared" si="514"/>
        <v>0</v>
      </c>
      <c r="G2034" s="527"/>
      <c r="H2034" s="528"/>
      <c r="I2034" s="517">
        <f t="shared" si="515"/>
        <v>0</v>
      </c>
      <c r="J2034" s="517">
        <f t="shared" si="516"/>
        <v>0</v>
      </c>
      <c r="K2034" s="504"/>
      <c r="L2034" s="518">
        <f t="shared" si="517"/>
        <v>0</v>
      </c>
      <c r="M2034" s="518">
        <f t="shared" si="517"/>
        <v>0</v>
      </c>
      <c r="N2034" s="517">
        <f t="shared" si="518"/>
        <v>0</v>
      </c>
      <c r="O2034" s="517">
        <f t="shared" si="519"/>
        <v>0</v>
      </c>
      <c r="P2034" s="506"/>
      <c r="Q2034" s="520"/>
      <c r="R2034" s="412" t="str">
        <f t="shared" si="506"/>
        <v/>
      </c>
      <c r="S2034" s="412" t="str">
        <f t="shared" si="512"/>
        <v/>
      </c>
      <c r="T2034" s="427"/>
      <c r="U2034" s="429"/>
      <c r="W2034" s="6" t="str">
        <f>VLOOKUP(A2034,'[3]Cartilha Global'!$A:$A,1,FALSE)</f>
        <v>x</v>
      </c>
    </row>
    <row r="2035" spans="1:23" ht="12" hidden="1" thickBot="1" x14ac:dyDescent="0.25">
      <c r="A2035" s="531" t="s">
        <v>184</v>
      </c>
      <c r="B2035" s="512"/>
      <c r="C2035" s="534">
        <v>0</v>
      </c>
      <c r="D2035" s="535">
        <v>0</v>
      </c>
      <c r="E2035" s="536">
        <v>0</v>
      </c>
      <c r="F2035" s="510">
        <f t="shared" si="514"/>
        <v>0</v>
      </c>
      <c r="G2035" s="527"/>
      <c r="H2035" s="528"/>
      <c r="I2035" s="517">
        <f t="shared" si="515"/>
        <v>0</v>
      </c>
      <c r="J2035" s="517">
        <f t="shared" si="516"/>
        <v>0</v>
      </c>
      <c r="K2035" s="504"/>
      <c r="L2035" s="518">
        <f t="shared" si="517"/>
        <v>0</v>
      </c>
      <c r="M2035" s="518">
        <f t="shared" si="517"/>
        <v>0</v>
      </c>
      <c r="N2035" s="517">
        <f t="shared" si="518"/>
        <v>0</v>
      </c>
      <c r="O2035" s="517">
        <f t="shared" si="519"/>
        <v>0</v>
      </c>
      <c r="P2035" s="506"/>
      <c r="Q2035" s="520"/>
      <c r="R2035" s="412" t="str">
        <f t="shared" si="506"/>
        <v/>
      </c>
      <c r="S2035" s="412" t="str">
        <f t="shared" si="512"/>
        <v/>
      </c>
      <c r="T2035" s="427"/>
      <c r="U2035" s="429"/>
      <c r="W2035" s="6" t="str">
        <f>VLOOKUP(A2035,'[3]Cartilha Global'!$A:$A,1,FALSE)</f>
        <v>x</v>
      </c>
    </row>
    <row r="2036" spans="1:23" ht="12" hidden="1" thickBot="1" x14ac:dyDescent="0.25">
      <c r="A2036" s="531" t="s">
        <v>184</v>
      </c>
      <c r="B2036" s="512"/>
      <c r="C2036" s="534">
        <v>0</v>
      </c>
      <c r="D2036" s="535">
        <v>0</v>
      </c>
      <c r="E2036" s="536">
        <v>0</v>
      </c>
      <c r="F2036" s="510">
        <f t="shared" si="514"/>
        <v>0</v>
      </c>
      <c r="G2036" s="527"/>
      <c r="H2036" s="528"/>
      <c r="I2036" s="517">
        <f t="shared" si="515"/>
        <v>0</v>
      </c>
      <c r="J2036" s="517">
        <f t="shared" si="516"/>
        <v>0</v>
      </c>
      <c r="K2036" s="504"/>
      <c r="L2036" s="518">
        <f t="shared" si="517"/>
        <v>0</v>
      </c>
      <c r="M2036" s="518">
        <f t="shared" si="517"/>
        <v>0</v>
      </c>
      <c r="N2036" s="517">
        <f t="shared" si="518"/>
        <v>0</v>
      </c>
      <c r="O2036" s="517">
        <f t="shared" si="519"/>
        <v>0</v>
      </c>
      <c r="P2036" s="506"/>
      <c r="Q2036" s="520"/>
      <c r="R2036" s="412" t="str">
        <f t="shared" si="506"/>
        <v/>
      </c>
      <c r="S2036" s="412" t="str">
        <f t="shared" si="512"/>
        <v/>
      </c>
      <c r="T2036" s="427"/>
      <c r="U2036" s="429"/>
      <c r="W2036" s="6" t="str">
        <f>VLOOKUP(A2036,'[3]Cartilha Global'!$A:$A,1,FALSE)</f>
        <v>x</v>
      </c>
    </row>
    <row r="2037" spans="1:23" ht="12" hidden="1" thickBot="1" x14ac:dyDescent="0.25">
      <c r="A2037" s="531" t="s">
        <v>184</v>
      </c>
      <c r="B2037" s="512"/>
      <c r="C2037" s="534">
        <v>0</v>
      </c>
      <c r="D2037" s="535">
        <v>0</v>
      </c>
      <c r="E2037" s="536">
        <v>0</v>
      </c>
      <c r="F2037" s="510">
        <f t="shared" si="514"/>
        <v>0</v>
      </c>
      <c r="G2037" s="527"/>
      <c r="H2037" s="528"/>
      <c r="I2037" s="517">
        <f t="shared" si="515"/>
        <v>0</v>
      </c>
      <c r="J2037" s="517">
        <f t="shared" si="516"/>
        <v>0</v>
      </c>
      <c r="K2037" s="504"/>
      <c r="L2037" s="518">
        <f t="shared" si="517"/>
        <v>0</v>
      </c>
      <c r="M2037" s="518">
        <f t="shared" si="517"/>
        <v>0</v>
      </c>
      <c r="N2037" s="517">
        <f t="shared" si="518"/>
        <v>0</v>
      </c>
      <c r="O2037" s="517">
        <f t="shared" si="519"/>
        <v>0</v>
      </c>
      <c r="P2037" s="506"/>
      <c r="Q2037" s="520"/>
      <c r="R2037" s="412" t="str">
        <f t="shared" si="506"/>
        <v/>
      </c>
      <c r="S2037" s="412" t="str">
        <f t="shared" si="512"/>
        <v/>
      </c>
      <c r="T2037" s="427"/>
      <c r="U2037" s="429"/>
      <c r="W2037" s="6" t="str">
        <f>VLOOKUP(A2037,'[3]Cartilha Global'!$A:$A,1,FALSE)</f>
        <v>x</v>
      </c>
    </row>
    <row r="2038" spans="1:23" ht="12" hidden="1" thickBot="1" x14ac:dyDescent="0.25">
      <c r="A2038" s="531" t="s">
        <v>184</v>
      </c>
      <c r="B2038" s="512"/>
      <c r="C2038" s="534">
        <v>0</v>
      </c>
      <c r="D2038" s="535">
        <v>0</v>
      </c>
      <c r="E2038" s="536">
        <v>0</v>
      </c>
      <c r="F2038" s="510">
        <f t="shared" si="514"/>
        <v>0</v>
      </c>
      <c r="G2038" s="527"/>
      <c r="H2038" s="528"/>
      <c r="I2038" s="517">
        <f t="shared" si="515"/>
        <v>0</v>
      </c>
      <c r="J2038" s="517">
        <f t="shared" si="516"/>
        <v>0</v>
      </c>
      <c r="K2038" s="504"/>
      <c r="L2038" s="518">
        <f t="shared" si="517"/>
        <v>0</v>
      </c>
      <c r="M2038" s="518">
        <f t="shared" si="517"/>
        <v>0</v>
      </c>
      <c r="N2038" s="517">
        <f t="shared" si="518"/>
        <v>0</v>
      </c>
      <c r="O2038" s="517">
        <f t="shared" si="519"/>
        <v>0</v>
      </c>
      <c r="P2038" s="506"/>
      <c r="Q2038" s="520"/>
      <c r="R2038" s="412" t="str">
        <f t="shared" si="506"/>
        <v/>
      </c>
      <c r="S2038" s="412" t="str">
        <f t="shared" si="512"/>
        <v/>
      </c>
      <c r="T2038" s="427"/>
      <c r="U2038" s="429"/>
      <c r="W2038" s="6" t="str">
        <f>VLOOKUP(A2038,'[3]Cartilha Global'!$A:$A,1,FALSE)</f>
        <v>x</v>
      </c>
    </row>
    <row r="2039" spans="1:23" ht="12" hidden="1" thickBot="1" x14ac:dyDescent="0.25">
      <c r="A2039" s="531" t="s">
        <v>184</v>
      </c>
      <c r="B2039" s="512"/>
      <c r="C2039" s="534">
        <v>0</v>
      </c>
      <c r="D2039" s="535">
        <v>0</v>
      </c>
      <c r="E2039" s="536">
        <v>0</v>
      </c>
      <c r="F2039" s="510">
        <f t="shared" si="514"/>
        <v>0</v>
      </c>
      <c r="G2039" s="527"/>
      <c r="H2039" s="528"/>
      <c r="I2039" s="517">
        <f t="shared" si="515"/>
        <v>0</v>
      </c>
      <c r="J2039" s="517">
        <f t="shared" si="516"/>
        <v>0</v>
      </c>
      <c r="K2039" s="504"/>
      <c r="L2039" s="518">
        <f t="shared" si="517"/>
        <v>0</v>
      </c>
      <c r="M2039" s="518">
        <f t="shared" si="517"/>
        <v>0</v>
      </c>
      <c r="N2039" s="517">
        <f t="shared" si="518"/>
        <v>0</v>
      </c>
      <c r="O2039" s="517">
        <f t="shared" si="519"/>
        <v>0</v>
      </c>
      <c r="P2039" s="506"/>
      <c r="Q2039" s="520"/>
      <c r="R2039" s="412" t="str">
        <f t="shared" si="506"/>
        <v/>
      </c>
      <c r="S2039" s="412" t="str">
        <f t="shared" si="512"/>
        <v/>
      </c>
      <c r="T2039" s="427"/>
      <c r="U2039" s="429"/>
      <c r="W2039" s="6" t="str">
        <f>VLOOKUP(A2039,'[3]Cartilha Global'!$A:$A,1,FALSE)</f>
        <v>x</v>
      </c>
    </row>
    <row r="2040" spans="1:23" ht="12" hidden="1" thickBot="1" x14ac:dyDescent="0.25">
      <c r="A2040" s="531" t="s">
        <v>184</v>
      </c>
      <c r="B2040" s="512"/>
      <c r="C2040" s="534">
        <v>0</v>
      </c>
      <c r="D2040" s="535">
        <v>0</v>
      </c>
      <c r="E2040" s="536">
        <v>0</v>
      </c>
      <c r="F2040" s="510">
        <f t="shared" si="514"/>
        <v>0</v>
      </c>
      <c r="G2040" s="527"/>
      <c r="H2040" s="528"/>
      <c r="I2040" s="517">
        <f t="shared" si="515"/>
        <v>0</v>
      </c>
      <c r="J2040" s="517">
        <f t="shared" si="516"/>
        <v>0</v>
      </c>
      <c r="K2040" s="504"/>
      <c r="L2040" s="518">
        <f t="shared" si="517"/>
        <v>0</v>
      </c>
      <c r="M2040" s="518">
        <f t="shared" si="517"/>
        <v>0</v>
      </c>
      <c r="N2040" s="517">
        <f t="shared" si="518"/>
        <v>0</v>
      </c>
      <c r="O2040" s="517">
        <f t="shared" si="519"/>
        <v>0</v>
      </c>
      <c r="P2040" s="506"/>
      <c r="Q2040" s="520"/>
      <c r="R2040" s="412" t="str">
        <f t="shared" si="506"/>
        <v/>
      </c>
      <c r="S2040" s="412" t="str">
        <f t="shared" si="512"/>
        <v/>
      </c>
      <c r="T2040" s="427"/>
      <c r="U2040" s="429"/>
      <c r="W2040" s="6" t="str">
        <f>VLOOKUP(A2040,'[3]Cartilha Global'!$A:$A,1,FALSE)</f>
        <v>x</v>
      </c>
    </row>
    <row r="2041" spans="1:23" ht="12" hidden="1" thickBot="1" x14ac:dyDescent="0.25">
      <c r="A2041" s="531" t="s">
        <v>184</v>
      </c>
      <c r="B2041" s="512"/>
      <c r="C2041" s="534">
        <v>0</v>
      </c>
      <c r="D2041" s="535">
        <v>0</v>
      </c>
      <c r="E2041" s="536">
        <v>0</v>
      </c>
      <c r="F2041" s="510">
        <f t="shared" si="514"/>
        <v>0</v>
      </c>
      <c r="G2041" s="527"/>
      <c r="H2041" s="528"/>
      <c r="I2041" s="517">
        <f t="shared" si="515"/>
        <v>0</v>
      </c>
      <c r="J2041" s="517">
        <f t="shared" si="516"/>
        <v>0</v>
      </c>
      <c r="K2041" s="504"/>
      <c r="L2041" s="518">
        <f t="shared" si="517"/>
        <v>0</v>
      </c>
      <c r="M2041" s="518">
        <f t="shared" si="517"/>
        <v>0</v>
      </c>
      <c r="N2041" s="517">
        <f t="shared" si="518"/>
        <v>0</v>
      </c>
      <c r="O2041" s="517">
        <f t="shared" si="519"/>
        <v>0</v>
      </c>
      <c r="P2041" s="506"/>
      <c r="Q2041" s="520"/>
      <c r="R2041" s="412" t="str">
        <f t="shared" si="506"/>
        <v/>
      </c>
      <c r="S2041" s="412" t="str">
        <f t="shared" si="512"/>
        <v/>
      </c>
      <c r="T2041" s="427"/>
      <c r="U2041" s="429"/>
      <c r="W2041" s="6" t="str">
        <f>VLOOKUP(A2041,'[3]Cartilha Global'!$A:$A,1,FALSE)</f>
        <v>x</v>
      </c>
    </row>
    <row r="2042" spans="1:23" ht="12" hidden="1" thickBot="1" x14ac:dyDescent="0.25">
      <c r="A2042" s="531" t="s">
        <v>184</v>
      </c>
      <c r="B2042" s="512"/>
      <c r="C2042" s="534">
        <v>0</v>
      </c>
      <c r="D2042" s="535">
        <v>0</v>
      </c>
      <c r="E2042" s="536">
        <v>0</v>
      </c>
      <c r="F2042" s="510">
        <f t="shared" si="514"/>
        <v>0</v>
      </c>
      <c r="G2042" s="527"/>
      <c r="H2042" s="528"/>
      <c r="I2042" s="517">
        <f t="shared" si="515"/>
        <v>0</v>
      </c>
      <c r="J2042" s="517">
        <f t="shared" si="516"/>
        <v>0</v>
      </c>
      <c r="K2042" s="504"/>
      <c r="L2042" s="518">
        <f t="shared" si="517"/>
        <v>0</v>
      </c>
      <c r="M2042" s="518">
        <f t="shared" si="517"/>
        <v>0</v>
      </c>
      <c r="N2042" s="517">
        <f t="shared" si="518"/>
        <v>0</v>
      </c>
      <c r="O2042" s="517">
        <f t="shared" si="519"/>
        <v>0</v>
      </c>
      <c r="P2042" s="506"/>
      <c r="Q2042" s="520"/>
      <c r="R2042" s="412" t="str">
        <f t="shared" si="506"/>
        <v/>
      </c>
      <c r="S2042" s="412" t="str">
        <f t="shared" si="512"/>
        <v/>
      </c>
      <c r="T2042" s="427"/>
      <c r="U2042" s="429"/>
      <c r="W2042" s="6" t="str">
        <f>VLOOKUP(A2042,'[3]Cartilha Global'!$A:$A,1,FALSE)</f>
        <v>x</v>
      </c>
    </row>
    <row r="2043" spans="1:23" ht="12" hidden="1" thickBot="1" x14ac:dyDescent="0.25">
      <c r="A2043" s="531" t="s">
        <v>184</v>
      </c>
      <c r="B2043" s="512"/>
      <c r="C2043" s="534">
        <v>0</v>
      </c>
      <c r="D2043" s="535">
        <v>0</v>
      </c>
      <c r="E2043" s="536">
        <v>0</v>
      </c>
      <c r="F2043" s="510">
        <f t="shared" si="514"/>
        <v>0</v>
      </c>
      <c r="G2043" s="527"/>
      <c r="H2043" s="528"/>
      <c r="I2043" s="517">
        <f t="shared" si="515"/>
        <v>0</v>
      </c>
      <c r="J2043" s="517">
        <f t="shared" si="516"/>
        <v>0</v>
      </c>
      <c r="K2043" s="504"/>
      <c r="L2043" s="518">
        <f t="shared" si="517"/>
        <v>0</v>
      </c>
      <c r="M2043" s="518">
        <f t="shared" si="517"/>
        <v>0</v>
      </c>
      <c r="N2043" s="517">
        <f t="shared" si="518"/>
        <v>0</v>
      </c>
      <c r="O2043" s="517">
        <f t="shared" si="519"/>
        <v>0</v>
      </c>
      <c r="P2043" s="506"/>
      <c r="Q2043" s="520"/>
      <c r="R2043" s="412" t="str">
        <f t="shared" si="506"/>
        <v/>
      </c>
      <c r="S2043" s="412" t="str">
        <f t="shared" si="512"/>
        <v/>
      </c>
      <c r="T2043" s="427"/>
      <c r="U2043" s="429"/>
      <c r="W2043" s="6" t="str">
        <f>VLOOKUP(A2043,'[3]Cartilha Global'!$A:$A,1,FALSE)</f>
        <v>x</v>
      </c>
    </row>
    <row r="2044" spans="1:23" ht="12" hidden="1" thickBot="1" x14ac:dyDescent="0.25">
      <c r="A2044" s="531" t="s">
        <v>184</v>
      </c>
      <c r="B2044" s="512"/>
      <c r="C2044" s="534">
        <v>0</v>
      </c>
      <c r="D2044" s="535">
        <v>0</v>
      </c>
      <c r="E2044" s="536">
        <v>0</v>
      </c>
      <c r="F2044" s="510">
        <f t="shared" si="514"/>
        <v>0</v>
      </c>
      <c r="G2044" s="527"/>
      <c r="H2044" s="528"/>
      <c r="I2044" s="517">
        <f t="shared" si="515"/>
        <v>0</v>
      </c>
      <c r="J2044" s="517">
        <f t="shared" si="516"/>
        <v>0</v>
      </c>
      <c r="K2044" s="504"/>
      <c r="L2044" s="518">
        <f t="shared" si="517"/>
        <v>0</v>
      </c>
      <c r="M2044" s="518">
        <f t="shared" si="517"/>
        <v>0</v>
      </c>
      <c r="N2044" s="517">
        <f t="shared" si="518"/>
        <v>0</v>
      </c>
      <c r="O2044" s="517">
        <f t="shared" si="519"/>
        <v>0</v>
      </c>
      <c r="P2044" s="506"/>
      <c r="Q2044" s="520"/>
      <c r="R2044" s="412" t="str">
        <f t="shared" si="506"/>
        <v/>
      </c>
      <c r="S2044" s="412" t="str">
        <f t="shared" si="512"/>
        <v/>
      </c>
      <c r="T2044" s="427"/>
      <c r="U2044" s="429"/>
      <c r="W2044" s="6" t="str">
        <f>VLOOKUP(A2044,'[3]Cartilha Global'!$A:$A,1,FALSE)</f>
        <v>x</v>
      </c>
    </row>
    <row r="2045" spans="1:23" ht="12" hidden="1" thickBot="1" x14ac:dyDescent="0.25">
      <c r="A2045" s="531" t="s">
        <v>184</v>
      </c>
      <c r="B2045" s="512"/>
      <c r="C2045" s="534">
        <v>0</v>
      </c>
      <c r="D2045" s="535">
        <v>0</v>
      </c>
      <c r="E2045" s="536">
        <v>0</v>
      </c>
      <c r="F2045" s="510">
        <f t="shared" si="514"/>
        <v>0</v>
      </c>
      <c r="G2045" s="527"/>
      <c r="H2045" s="528"/>
      <c r="I2045" s="517">
        <f t="shared" si="515"/>
        <v>0</v>
      </c>
      <c r="J2045" s="517">
        <f t="shared" si="516"/>
        <v>0</v>
      </c>
      <c r="K2045" s="504"/>
      <c r="L2045" s="518">
        <f t="shared" si="517"/>
        <v>0</v>
      </c>
      <c r="M2045" s="518">
        <f t="shared" si="517"/>
        <v>0</v>
      </c>
      <c r="N2045" s="517">
        <f t="shared" si="518"/>
        <v>0</v>
      </c>
      <c r="O2045" s="517">
        <f t="shared" si="519"/>
        <v>0</v>
      </c>
      <c r="P2045" s="506"/>
      <c r="Q2045" s="520"/>
      <c r="R2045" s="412" t="str">
        <f t="shared" si="506"/>
        <v/>
      </c>
      <c r="S2045" s="412" t="str">
        <f t="shared" si="512"/>
        <v/>
      </c>
      <c r="T2045" s="427"/>
      <c r="U2045" s="429"/>
      <c r="W2045" s="6" t="str">
        <f>VLOOKUP(A2045,'[3]Cartilha Global'!$A:$A,1,FALSE)</f>
        <v>x</v>
      </c>
    </row>
    <row r="2046" spans="1:23" ht="12" hidden="1" thickBot="1" x14ac:dyDescent="0.25">
      <c r="A2046" s="531" t="s">
        <v>184</v>
      </c>
      <c r="B2046" s="512"/>
      <c r="C2046" s="534">
        <v>0</v>
      </c>
      <c r="D2046" s="535">
        <v>0</v>
      </c>
      <c r="E2046" s="536">
        <v>0</v>
      </c>
      <c r="F2046" s="510">
        <f t="shared" si="514"/>
        <v>0</v>
      </c>
      <c r="G2046" s="527"/>
      <c r="H2046" s="528"/>
      <c r="I2046" s="517">
        <f t="shared" si="515"/>
        <v>0</v>
      </c>
      <c r="J2046" s="517">
        <f t="shared" si="516"/>
        <v>0</v>
      </c>
      <c r="K2046" s="504"/>
      <c r="L2046" s="518">
        <f t="shared" si="517"/>
        <v>0</v>
      </c>
      <c r="M2046" s="518">
        <f t="shared" si="517"/>
        <v>0</v>
      </c>
      <c r="N2046" s="517">
        <f t="shared" si="518"/>
        <v>0</v>
      </c>
      <c r="O2046" s="517">
        <f t="shared" si="519"/>
        <v>0</v>
      </c>
      <c r="P2046" s="506"/>
      <c r="Q2046" s="520"/>
      <c r="R2046" s="412" t="str">
        <f t="shared" si="506"/>
        <v/>
      </c>
      <c r="S2046" s="412" t="str">
        <f t="shared" si="512"/>
        <v/>
      </c>
      <c r="T2046" s="427"/>
      <c r="U2046" s="429"/>
      <c r="W2046" s="6" t="str">
        <f>VLOOKUP(A2046,'[3]Cartilha Global'!$A:$A,1,FALSE)</f>
        <v>x</v>
      </c>
    </row>
    <row r="2047" spans="1:23" ht="12" hidden="1" thickBot="1" x14ac:dyDescent="0.25">
      <c r="A2047" s="531" t="s">
        <v>184</v>
      </c>
      <c r="B2047" s="512"/>
      <c r="C2047" s="534">
        <v>0</v>
      </c>
      <c r="D2047" s="535">
        <v>0</v>
      </c>
      <c r="E2047" s="536">
        <v>0</v>
      </c>
      <c r="F2047" s="510">
        <f t="shared" si="514"/>
        <v>0</v>
      </c>
      <c r="G2047" s="527"/>
      <c r="H2047" s="528"/>
      <c r="I2047" s="517">
        <f t="shared" si="515"/>
        <v>0</v>
      </c>
      <c r="J2047" s="517">
        <f t="shared" si="516"/>
        <v>0</v>
      </c>
      <c r="K2047" s="504"/>
      <c r="L2047" s="518">
        <f t="shared" si="517"/>
        <v>0</v>
      </c>
      <c r="M2047" s="518">
        <f t="shared" si="517"/>
        <v>0</v>
      </c>
      <c r="N2047" s="517">
        <f t="shared" si="518"/>
        <v>0</v>
      </c>
      <c r="O2047" s="517">
        <f t="shared" si="519"/>
        <v>0</v>
      </c>
      <c r="P2047" s="506"/>
      <c r="Q2047" s="520"/>
      <c r="R2047" s="412" t="str">
        <f t="shared" si="506"/>
        <v/>
      </c>
      <c r="S2047" s="412" t="str">
        <f t="shared" si="512"/>
        <v/>
      </c>
      <c r="T2047" s="427"/>
      <c r="U2047" s="429"/>
      <c r="W2047" s="6" t="str">
        <f>VLOOKUP(A2047,'[3]Cartilha Global'!$A:$A,1,FALSE)</f>
        <v>x</v>
      </c>
    </row>
    <row r="2048" spans="1:23" ht="12" hidden="1" thickBot="1" x14ac:dyDescent="0.25">
      <c r="A2048" s="531" t="s">
        <v>184</v>
      </c>
      <c r="B2048" s="512"/>
      <c r="C2048" s="534">
        <v>0</v>
      </c>
      <c r="D2048" s="535">
        <v>0</v>
      </c>
      <c r="E2048" s="536">
        <v>0</v>
      </c>
      <c r="F2048" s="510">
        <f t="shared" si="514"/>
        <v>0</v>
      </c>
      <c r="G2048" s="527"/>
      <c r="H2048" s="528"/>
      <c r="I2048" s="517">
        <f t="shared" si="515"/>
        <v>0</v>
      </c>
      <c r="J2048" s="517">
        <f t="shared" si="516"/>
        <v>0</v>
      </c>
      <c r="K2048" s="504"/>
      <c r="L2048" s="518">
        <f t="shared" si="517"/>
        <v>0</v>
      </c>
      <c r="M2048" s="518">
        <f t="shared" si="517"/>
        <v>0</v>
      </c>
      <c r="N2048" s="517">
        <f t="shared" si="518"/>
        <v>0</v>
      </c>
      <c r="O2048" s="517">
        <f t="shared" si="519"/>
        <v>0</v>
      </c>
      <c r="P2048" s="506"/>
      <c r="Q2048" s="520"/>
      <c r="R2048" s="412" t="str">
        <f t="shared" si="506"/>
        <v/>
      </c>
      <c r="S2048" s="412" t="str">
        <f t="shared" si="512"/>
        <v/>
      </c>
      <c r="T2048" s="427"/>
      <c r="U2048" s="429"/>
      <c r="W2048" s="6" t="str">
        <f>VLOOKUP(A2048,'[3]Cartilha Global'!$A:$A,1,FALSE)</f>
        <v>x</v>
      </c>
    </row>
    <row r="2049" spans="1:23" ht="12" hidden="1" thickBot="1" x14ac:dyDescent="0.25">
      <c r="A2049" s="531" t="s">
        <v>184</v>
      </c>
      <c r="B2049" s="512"/>
      <c r="C2049" s="534">
        <v>0</v>
      </c>
      <c r="D2049" s="535">
        <v>0</v>
      </c>
      <c r="E2049" s="536">
        <v>0</v>
      </c>
      <c r="F2049" s="510">
        <f t="shared" si="514"/>
        <v>0</v>
      </c>
      <c r="G2049" s="527"/>
      <c r="H2049" s="528"/>
      <c r="I2049" s="517">
        <f t="shared" si="515"/>
        <v>0</v>
      </c>
      <c r="J2049" s="517">
        <f t="shared" si="516"/>
        <v>0</v>
      </c>
      <c r="K2049" s="504"/>
      <c r="L2049" s="518">
        <f t="shared" si="517"/>
        <v>0</v>
      </c>
      <c r="M2049" s="518">
        <f t="shared" si="517"/>
        <v>0</v>
      </c>
      <c r="N2049" s="517">
        <f t="shared" si="518"/>
        <v>0</v>
      </c>
      <c r="O2049" s="517">
        <f t="shared" si="519"/>
        <v>0</v>
      </c>
      <c r="P2049" s="506"/>
      <c r="Q2049" s="520"/>
      <c r="R2049" s="412" t="str">
        <f t="shared" si="506"/>
        <v/>
      </c>
      <c r="S2049" s="412" t="str">
        <f t="shared" si="512"/>
        <v/>
      </c>
      <c r="T2049" s="427"/>
      <c r="U2049" s="429"/>
      <c r="W2049" s="6" t="str">
        <f>VLOOKUP(A2049,'[3]Cartilha Global'!$A:$A,1,FALSE)</f>
        <v>x</v>
      </c>
    </row>
    <row r="2050" spans="1:23" ht="12" hidden="1" thickBot="1" x14ac:dyDescent="0.25">
      <c r="A2050" s="531" t="s">
        <v>184</v>
      </c>
      <c r="B2050" s="512"/>
      <c r="C2050" s="534">
        <v>0</v>
      </c>
      <c r="D2050" s="535">
        <v>0</v>
      </c>
      <c r="E2050" s="536">
        <v>0</v>
      </c>
      <c r="F2050" s="510">
        <f t="shared" si="514"/>
        <v>0</v>
      </c>
      <c r="G2050" s="527"/>
      <c r="H2050" s="528"/>
      <c r="I2050" s="517">
        <f t="shared" si="515"/>
        <v>0</v>
      </c>
      <c r="J2050" s="517">
        <f t="shared" si="516"/>
        <v>0</v>
      </c>
      <c r="K2050" s="504"/>
      <c r="L2050" s="518">
        <f t="shared" si="517"/>
        <v>0</v>
      </c>
      <c r="M2050" s="518">
        <f t="shared" si="517"/>
        <v>0</v>
      </c>
      <c r="N2050" s="517">
        <f t="shared" si="518"/>
        <v>0</v>
      </c>
      <c r="O2050" s="517">
        <f t="shared" si="519"/>
        <v>0</v>
      </c>
      <c r="P2050" s="506"/>
      <c r="Q2050" s="520"/>
      <c r="R2050" s="412" t="str">
        <f t="shared" ref="R2050:R2113" si="520">IF(Q2050="X","x",IF(Q2050="xx","x",IF(O2050&gt;0,"x","")))</f>
        <v/>
      </c>
      <c r="S2050" s="412" t="str">
        <f t="shared" si="512"/>
        <v/>
      </c>
      <c r="T2050" s="427"/>
      <c r="U2050" s="429"/>
      <c r="W2050" s="6" t="str">
        <f>VLOOKUP(A2050,'[3]Cartilha Global'!$A:$A,1,FALSE)</f>
        <v>x</v>
      </c>
    </row>
    <row r="2051" spans="1:23" ht="12" hidden="1" thickBot="1" x14ac:dyDescent="0.25">
      <c r="A2051" s="531" t="s">
        <v>184</v>
      </c>
      <c r="B2051" s="512"/>
      <c r="C2051" s="534">
        <v>0</v>
      </c>
      <c r="D2051" s="535">
        <v>0</v>
      </c>
      <c r="E2051" s="536">
        <v>0</v>
      </c>
      <c r="F2051" s="510">
        <f t="shared" si="514"/>
        <v>0</v>
      </c>
      <c r="G2051" s="527"/>
      <c r="H2051" s="528"/>
      <c r="I2051" s="517">
        <f t="shared" si="515"/>
        <v>0</v>
      </c>
      <c r="J2051" s="517">
        <f t="shared" si="516"/>
        <v>0</v>
      </c>
      <c r="K2051" s="504"/>
      <c r="L2051" s="518">
        <f t="shared" si="517"/>
        <v>0</v>
      </c>
      <c r="M2051" s="518">
        <f t="shared" si="517"/>
        <v>0</v>
      </c>
      <c r="N2051" s="517">
        <f t="shared" si="518"/>
        <v>0</v>
      </c>
      <c r="O2051" s="517">
        <f t="shared" si="519"/>
        <v>0</v>
      </c>
      <c r="P2051" s="506"/>
      <c r="Q2051" s="520"/>
      <c r="R2051" s="412" t="str">
        <f t="shared" si="520"/>
        <v/>
      </c>
      <c r="S2051" s="412" t="str">
        <f t="shared" si="512"/>
        <v/>
      </c>
      <c r="T2051" s="427"/>
      <c r="U2051" s="429"/>
      <c r="W2051" s="6" t="str">
        <f>VLOOKUP(A2051,'[3]Cartilha Global'!$A:$A,1,FALSE)</f>
        <v>x</v>
      </c>
    </row>
    <row r="2052" spans="1:23" ht="12" hidden="1" thickBot="1" x14ac:dyDescent="0.25">
      <c r="A2052" s="531" t="s">
        <v>184</v>
      </c>
      <c r="B2052" s="512"/>
      <c r="C2052" s="534">
        <v>0</v>
      </c>
      <c r="D2052" s="535">
        <v>0</v>
      </c>
      <c r="E2052" s="536">
        <v>0</v>
      </c>
      <c r="F2052" s="510">
        <f t="shared" si="514"/>
        <v>0</v>
      </c>
      <c r="G2052" s="527"/>
      <c r="H2052" s="528"/>
      <c r="I2052" s="517">
        <f t="shared" si="515"/>
        <v>0</v>
      </c>
      <c r="J2052" s="517">
        <f t="shared" si="516"/>
        <v>0</v>
      </c>
      <c r="K2052" s="504"/>
      <c r="L2052" s="518">
        <f t="shared" si="517"/>
        <v>0</v>
      </c>
      <c r="M2052" s="518">
        <f t="shared" si="517"/>
        <v>0</v>
      </c>
      <c r="N2052" s="517">
        <f t="shared" si="518"/>
        <v>0</v>
      </c>
      <c r="O2052" s="517">
        <f t="shared" si="519"/>
        <v>0</v>
      </c>
      <c r="P2052" s="506"/>
      <c r="Q2052" s="520"/>
      <c r="R2052" s="412" t="str">
        <f t="shared" si="520"/>
        <v/>
      </c>
      <c r="S2052" s="412" t="str">
        <f t="shared" si="512"/>
        <v/>
      </c>
      <c r="T2052" s="427"/>
      <c r="U2052" s="429"/>
      <c r="W2052" s="6" t="str">
        <f>VLOOKUP(A2052,'[3]Cartilha Global'!$A:$A,1,FALSE)</f>
        <v>x</v>
      </c>
    </row>
    <row r="2053" spans="1:23" ht="12" hidden="1" thickBot="1" x14ac:dyDescent="0.25">
      <c r="A2053" s="531" t="s">
        <v>184</v>
      </c>
      <c r="B2053" s="512"/>
      <c r="C2053" s="534">
        <v>0</v>
      </c>
      <c r="D2053" s="535">
        <v>0</v>
      </c>
      <c r="E2053" s="536">
        <v>0</v>
      </c>
      <c r="F2053" s="510">
        <f t="shared" si="514"/>
        <v>0</v>
      </c>
      <c r="G2053" s="527"/>
      <c r="H2053" s="528"/>
      <c r="I2053" s="517">
        <f t="shared" si="515"/>
        <v>0</v>
      </c>
      <c r="J2053" s="517">
        <f t="shared" si="516"/>
        <v>0</v>
      </c>
      <c r="K2053" s="504"/>
      <c r="L2053" s="518">
        <f t="shared" si="517"/>
        <v>0</v>
      </c>
      <c r="M2053" s="518">
        <f t="shared" si="517"/>
        <v>0</v>
      </c>
      <c r="N2053" s="517">
        <f t="shared" si="518"/>
        <v>0</v>
      </c>
      <c r="O2053" s="517">
        <f t="shared" si="519"/>
        <v>0</v>
      </c>
      <c r="P2053" s="506"/>
      <c r="Q2053" s="520"/>
      <c r="R2053" s="412" t="str">
        <f t="shared" si="520"/>
        <v/>
      </c>
      <c r="S2053" s="412" t="str">
        <f t="shared" si="512"/>
        <v/>
      </c>
      <c r="T2053" s="427"/>
      <c r="U2053" s="429"/>
      <c r="W2053" s="6" t="str">
        <f>VLOOKUP(A2053,'[3]Cartilha Global'!$A:$A,1,FALSE)</f>
        <v>x</v>
      </c>
    </row>
    <row r="2054" spans="1:23" ht="12" hidden="1" thickBot="1" x14ac:dyDescent="0.25">
      <c r="A2054" s="531" t="s">
        <v>184</v>
      </c>
      <c r="B2054" s="512"/>
      <c r="C2054" s="534">
        <v>0</v>
      </c>
      <c r="D2054" s="535">
        <v>0</v>
      </c>
      <c r="E2054" s="536">
        <v>0</v>
      </c>
      <c r="F2054" s="510">
        <f t="shared" si="514"/>
        <v>0</v>
      </c>
      <c r="G2054" s="527"/>
      <c r="H2054" s="528"/>
      <c r="I2054" s="517">
        <f t="shared" si="515"/>
        <v>0</v>
      </c>
      <c r="J2054" s="517">
        <f t="shared" si="516"/>
        <v>0</v>
      </c>
      <c r="K2054" s="504"/>
      <c r="L2054" s="518">
        <f t="shared" si="517"/>
        <v>0</v>
      </c>
      <c r="M2054" s="518">
        <f t="shared" si="517"/>
        <v>0</v>
      </c>
      <c r="N2054" s="517">
        <f t="shared" si="518"/>
        <v>0</v>
      </c>
      <c r="O2054" s="517">
        <f t="shared" si="519"/>
        <v>0</v>
      </c>
      <c r="P2054" s="506"/>
      <c r="Q2054" s="520"/>
      <c r="R2054" s="412" t="str">
        <f t="shared" si="520"/>
        <v/>
      </c>
      <c r="S2054" s="412" t="str">
        <f t="shared" si="512"/>
        <v/>
      </c>
      <c r="T2054" s="427"/>
      <c r="U2054" s="429"/>
      <c r="W2054" s="6" t="str">
        <f>VLOOKUP(A2054,'[3]Cartilha Global'!$A:$A,1,FALSE)</f>
        <v>x</v>
      </c>
    </row>
    <row r="2055" spans="1:23" ht="12" hidden="1" thickBot="1" x14ac:dyDescent="0.25">
      <c r="A2055" s="531" t="s">
        <v>184</v>
      </c>
      <c r="B2055" s="512"/>
      <c r="C2055" s="534">
        <v>0</v>
      </c>
      <c r="D2055" s="535">
        <v>0</v>
      </c>
      <c r="E2055" s="536">
        <v>0</v>
      </c>
      <c r="F2055" s="510">
        <f t="shared" si="514"/>
        <v>0</v>
      </c>
      <c r="G2055" s="527"/>
      <c r="H2055" s="528"/>
      <c r="I2055" s="517">
        <f t="shared" si="515"/>
        <v>0</v>
      </c>
      <c r="J2055" s="517">
        <f t="shared" si="516"/>
        <v>0</v>
      </c>
      <c r="K2055" s="504"/>
      <c r="L2055" s="518">
        <f t="shared" si="517"/>
        <v>0</v>
      </c>
      <c r="M2055" s="518">
        <f t="shared" si="517"/>
        <v>0</v>
      </c>
      <c r="N2055" s="517">
        <f t="shared" si="518"/>
        <v>0</v>
      </c>
      <c r="O2055" s="517">
        <f t="shared" si="519"/>
        <v>0</v>
      </c>
      <c r="P2055" s="506"/>
      <c r="Q2055" s="520"/>
      <c r="R2055" s="412" t="str">
        <f t="shared" si="520"/>
        <v/>
      </c>
      <c r="S2055" s="412" t="str">
        <f t="shared" si="512"/>
        <v/>
      </c>
      <c r="T2055" s="427"/>
      <c r="U2055" s="429"/>
      <c r="W2055" s="6" t="str">
        <f>VLOOKUP(A2055,'[3]Cartilha Global'!$A:$A,1,FALSE)</f>
        <v>x</v>
      </c>
    </row>
    <row r="2056" spans="1:23" ht="12" hidden="1" thickBot="1" x14ac:dyDescent="0.25">
      <c r="A2056" s="531" t="s">
        <v>184</v>
      </c>
      <c r="B2056" s="512"/>
      <c r="C2056" s="534">
        <v>0</v>
      </c>
      <c r="D2056" s="535">
        <v>0</v>
      </c>
      <c r="E2056" s="536">
        <v>0</v>
      </c>
      <c r="F2056" s="510">
        <f t="shared" si="514"/>
        <v>0</v>
      </c>
      <c r="G2056" s="527"/>
      <c r="H2056" s="528"/>
      <c r="I2056" s="517">
        <f t="shared" si="515"/>
        <v>0</v>
      </c>
      <c r="J2056" s="517">
        <f t="shared" si="516"/>
        <v>0</v>
      </c>
      <c r="K2056" s="504"/>
      <c r="L2056" s="518">
        <f t="shared" si="517"/>
        <v>0</v>
      </c>
      <c r="M2056" s="518">
        <f t="shared" si="517"/>
        <v>0</v>
      </c>
      <c r="N2056" s="517">
        <f t="shared" si="518"/>
        <v>0</v>
      </c>
      <c r="O2056" s="517">
        <f t="shared" si="519"/>
        <v>0</v>
      </c>
      <c r="P2056" s="506"/>
      <c r="Q2056" s="520"/>
      <c r="R2056" s="412" t="str">
        <f t="shared" si="520"/>
        <v/>
      </c>
      <c r="S2056" s="412" t="str">
        <f t="shared" si="512"/>
        <v/>
      </c>
      <c r="T2056" s="427"/>
      <c r="U2056" s="429"/>
      <c r="W2056" s="6" t="str">
        <f>VLOOKUP(A2056,'[3]Cartilha Global'!$A:$A,1,FALSE)</f>
        <v>x</v>
      </c>
    </row>
    <row r="2057" spans="1:23" ht="12" hidden="1" thickBot="1" x14ac:dyDescent="0.25">
      <c r="A2057" s="531" t="s">
        <v>184</v>
      </c>
      <c r="B2057" s="512"/>
      <c r="C2057" s="534">
        <v>0</v>
      </c>
      <c r="D2057" s="535">
        <v>0</v>
      </c>
      <c r="E2057" s="536">
        <v>0</v>
      </c>
      <c r="F2057" s="510">
        <f t="shared" si="514"/>
        <v>0</v>
      </c>
      <c r="G2057" s="527"/>
      <c r="H2057" s="528"/>
      <c r="I2057" s="517">
        <f t="shared" si="515"/>
        <v>0</v>
      </c>
      <c r="J2057" s="517">
        <f t="shared" si="516"/>
        <v>0</v>
      </c>
      <c r="K2057" s="504"/>
      <c r="L2057" s="518">
        <f t="shared" si="517"/>
        <v>0</v>
      </c>
      <c r="M2057" s="518">
        <f t="shared" si="517"/>
        <v>0</v>
      </c>
      <c r="N2057" s="517">
        <f t="shared" si="518"/>
        <v>0</v>
      </c>
      <c r="O2057" s="517">
        <f t="shared" si="519"/>
        <v>0</v>
      </c>
      <c r="P2057" s="506"/>
      <c r="Q2057" s="520"/>
      <c r="R2057" s="412" t="str">
        <f t="shared" si="520"/>
        <v/>
      </c>
      <c r="S2057" s="412" t="str">
        <f t="shared" si="512"/>
        <v/>
      </c>
      <c r="T2057" s="427"/>
      <c r="U2057" s="429"/>
      <c r="W2057" s="6" t="str">
        <f>VLOOKUP(A2057,'[3]Cartilha Global'!$A:$A,1,FALSE)</f>
        <v>x</v>
      </c>
    </row>
    <row r="2058" spans="1:23" ht="12" hidden="1" thickBot="1" x14ac:dyDescent="0.25">
      <c r="A2058" s="531" t="s">
        <v>184</v>
      </c>
      <c r="B2058" s="512"/>
      <c r="C2058" s="534">
        <v>0</v>
      </c>
      <c r="D2058" s="535">
        <v>0</v>
      </c>
      <c r="E2058" s="536">
        <v>0</v>
      </c>
      <c r="F2058" s="510">
        <f t="shared" si="514"/>
        <v>0</v>
      </c>
      <c r="G2058" s="527"/>
      <c r="H2058" s="528"/>
      <c r="I2058" s="517">
        <f t="shared" si="515"/>
        <v>0</v>
      </c>
      <c r="J2058" s="517">
        <f t="shared" si="516"/>
        <v>0</v>
      </c>
      <c r="K2058" s="504"/>
      <c r="L2058" s="518">
        <f t="shared" si="517"/>
        <v>0</v>
      </c>
      <c r="M2058" s="518">
        <f t="shared" si="517"/>
        <v>0</v>
      </c>
      <c r="N2058" s="517">
        <f t="shared" si="518"/>
        <v>0</v>
      </c>
      <c r="O2058" s="517">
        <f t="shared" si="519"/>
        <v>0</v>
      </c>
      <c r="P2058" s="506"/>
      <c r="Q2058" s="520"/>
      <c r="R2058" s="412" t="str">
        <f t="shared" si="520"/>
        <v/>
      </c>
      <c r="S2058" s="412" t="str">
        <f t="shared" si="512"/>
        <v/>
      </c>
      <c r="T2058" s="427"/>
      <c r="U2058" s="429"/>
      <c r="W2058" s="6" t="str">
        <f>VLOOKUP(A2058,'[3]Cartilha Global'!$A:$A,1,FALSE)</f>
        <v>x</v>
      </c>
    </row>
    <row r="2059" spans="1:23" ht="12" hidden="1" thickBot="1" x14ac:dyDescent="0.25">
      <c r="A2059" s="531" t="s">
        <v>184</v>
      </c>
      <c r="B2059" s="512"/>
      <c r="C2059" s="534">
        <v>0</v>
      </c>
      <c r="D2059" s="535">
        <v>0</v>
      </c>
      <c r="E2059" s="536">
        <v>0</v>
      </c>
      <c r="F2059" s="510">
        <f t="shared" si="514"/>
        <v>0</v>
      </c>
      <c r="G2059" s="527"/>
      <c r="H2059" s="528"/>
      <c r="I2059" s="517">
        <f t="shared" si="515"/>
        <v>0</v>
      </c>
      <c r="J2059" s="517">
        <f t="shared" si="516"/>
        <v>0</v>
      </c>
      <c r="K2059" s="504"/>
      <c r="L2059" s="518">
        <f t="shared" si="517"/>
        <v>0</v>
      </c>
      <c r="M2059" s="518">
        <f t="shared" si="517"/>
        <v>0</v>
      </c>
      <c r="N2059" s="517">
        <f t="shared" si="518"/>
        <v>0</v>
      </c>
      <c r="O2059" s="517">
        <f t="shared" si="519"/>
        <v>0</v>
      </c>
      <c r="P2059" s="506"/>
      <c r="Q2059" s="520"/>
      <c r="R2059" s="412" t="str">
        <f t="shared" si="520"/>
        <v/>
      </c>
      <c r="S2059" s="412" t="str">
        <f t="shared" si="512"/>
        <v/>
      </c>
      <c r="T2059" s="427"/>
      <c r="U2059" s="429"/>
      <c r="W2059" s="6" t="str">
        <f>VLOOKUP(A2059,'[3]Cartilha Global'!$A:$A,1,FALSE)</f>
        <v>x</v>
      </c>
    </row>
    <row r="2060" spans="1:23" ht="12" hidden="1" thickBot="1" x14ac:dyDescent="0.25">
      <c r="A2060" s="531" t="s">
        <v>184</v>
      </c>
      <c r="B2060" s="512"/>
      <c r="C2060" s="534">
        <v>0</v>
      </c>
      <c r="D2060" s="535">
        <v>0</v>
      </c>
      <c r="E2060" s="536">
        <v>0</v>
      </c>
      <c r="F2060" s="510">
        <f t="shared" si="514"/>
        <v>0</v>
      </c>
      <c r="G2060" s="527"/>
      <c r="H2060" s="528"/>
      <c r="I2060" s="517">
        <f t="shared" si="515"/>
        <v>0</v>
      </c>
      <c r="J2060" s="517">
        <f t="shared" si="516"/>
        <v>0</v>
      </c>
      <c r="K2060" s="504"/>
      <c r="L2060" s="518">
        <f t="shared" si="517"/>
        <v>0</v>
      </c>
      <c r="M2060" s="518">
        <f t="shared" si="517"/>
        <v>0</v>
      </c>
      <c r="N2060" s="517">
        <f t="shared" si="518"/>
        <v>0</v>
      </c>
      <c r="O2060" s="517">
        <f t="shared" si="519"/>
        <v>0</v>
      </c>
      <c r="P2060" s="506"/>
      <c r="Q2060" s="520"/>
      <c r="R2060" s="412" t="str">
        <f t="shared" si="520"/>
        <v/>
      </c>
      <c r="S2060" s="412" t="str">
        <f t="shared" si="512"/>
        <v/>
      </c>
      <c r="T2060" s="427"/>
      <c r="U2060" s="429"/>
      <c r="W2060" s="6" t="str">
        <f>VLOOKUP(A2060,'[3]Cartilha Global'!$A:$A,1,FALSE)</f>
        <v>x</v>
      </c>
    </row>
    <row r="2061" spans="1:23" ht="12" hidden="1" thickBot="1" x14ac:dyDescent="0.25">
      <c r="A2061" s="531" t="s">
        <v>184</v>
      </c>
      <c r="B2061" s="512"/>
      <c r="C2061" s="534">
        <v>0</v>
      </c>
      <c r="D2061" s="535">
        <v>0</v>
      </c>
      <c r="E2061" s="536">
        <v>0</v>
      </c>
      <c r="F2061" s="510">
        <f t="shared" si="514"/>
        <v>0</v>
      </c>
      <c r="G2061" s="527"/>
      <c r="H2061" s="528"/>
      <c r="I2061" s="517">
        <f t="shared" si="515"/>
        <v>0</v>
      </c>
      <c r="J2061" s="517">
        <f t="shared" si="516"/>
        <v>0</v>
      </c>
      <c r="K2061" s="504"/>
      <c r="L2061" s="518">
        <f t="shared" si="517"/>
        <v>0</v>
      </c>
      <c r="M2061" s="518">
        <f t="shared" si="517"/>
        <v>0</v>
      </c>
      <c r="N2061" s="517">
        <f t="shared" si="518"/>
        <v>0</v>
      </c>
      <c r="O2061" s="517">
        <f t="shared" si="519"/>
        <v>0</v>
      </c>
      <c r="P2061" s="506"/>
      <c r="Q2061" s="520"/>
      <c r="R2061" s="412" t="str">
        <f t="shared" si="520"/>
        <v/>
      </c>
      <c r="S2061" s="412" t="str">
        <f t="shared" si="512"/>
        <v/>
      </c>
      <c r="T2061" s="427"/>
      <c r="U2061" s="429"/>
      <c r="W2061" s="6" t="str">
        <f>VLOOKUP(A2061,'[3]Cartilha Global'!$A:$A,1,FALSE)</f>
        <v>x</v>
      </c>
    </row>
    <row r="2062" spans="1:23" ht="12" hidden="1" thickBot="1" x14ac:dyDescent="0.25">
      <c r="A2062" s="531" t="s">
        <v>184</v>
      </c>
      <c r="B2062" s="512"/>
      <c r="C2062" s="534">
        <v>0</v>
      </c>
      <c r="D2062" s="535">
        <v>0</v>
      </c>
      <c r="E2062" s="536">
        <v>0</v>
      </c>
      <c r="F2062" s="510">
        <f t="shared" si="514"/>
        <v>0</v>
      </c>
      <c r="G2062" s="527"/>
      <c r="H2062" s="528"/>
      <c r="I2062" s="517">
        <f t="shared" si="515"/>
        <v>0</v>
      </c>
      <c r="J2062" s="517">
        <f t="shared" si="516"/>
        <v>0</v>
      </c>
      <c r="K2062" s="504"/>
      <c r="L2062" s="518">
        <f t="shared" ref="L2062:M2093" si="521">G2062</f>
        <v>0</v>
      </c>
      <c r="M2062" s="518">
        <f t="shared" si="521"/>
        <v>0</v>
      </c>
      <c r="N2062" s="517">
        <f t="shared" si="518"/>
        <v>0</v>
      </c>
      <c r="O2062" s="517">
        <f t="shared" si="519"/>
        <v>0</v>
      </c>
      <c r="P2062" s="506"/>
      <c r="Q2062" s="520"/>
      <c r="R2062" s="412" t="str">
        <f t="shared" si="520"/>
        <v/>
      </c>
      <c r="S2062" s="412" t="str">
        <f t="shared" si="512"/>
        <v/>
      </c>
      <c r="T2062" s="427"/>
      <c r="U2062" s="429"/>
      <c r="W2062" s="6" t="str">
        <f>VLOOKUP(A2062,'[3]Cartilha Global'!$A:$A,1,FALSE)</f>
        <v>x</v>
      </c>
    </row>
    <row r="2063" spans="1:23" ht="12" hidden="1" thickBot="1" x14ac:dyDescent="0.25">
      <c r="A2063" s="531" t="s">
        <v>184</v>
      </c>
      <c r="B2063" s="512"/>
      <c r="C2063" s="534">
        <v>0</v>
      </c>
      <c r="D2063" s="535">
        <v>0</v>
      </c>
      <c r="E2063" s="536">
        <v>0</v>
      </c>
      <c r="F2063" s="510">
        <f t="shared" si="514"/>
        <v>0</v>
      </c>
      <c r="G2063" s="527"/>
      <c r="H2063" s="528"/>
      <c r="I2063" s="517">
        <f t="shared" si="515"/>
        <v>0</v>
      </c>
      <c r="J2063" s="517">
        <f t="shared" si="516"/>
        <v>0</v>
      </c>
      <c r="K2063" s="504"/>
      <c r="L2063" s="518">
        <f t="shared" si="521"/>
        <v>0</v>
      </c>
      <c r="M2063" s="518">
        <f t="shared" si="521"/>
        <v>0</v>
      </c>
      <c r="N2063" s="517">
        <f t="shared" si="518"/>
        <v>0</v>
      </c>
      <c r="O2063" s="517">
        <f t="shared" si="519"/>
        <v>0</v>
      </c>
      <c r="P2063" s="506"/>
      <c r="Q2063" s="520"/>
      <c r="R2063" s="412" t="str">
        <f t="shared" si="520"/>
        <v/>
      </c>
      <c r="S2063" s="412" t="str">
        <f t="shared" si="512"/>
        <v/>
      </c>
      <c r="T2063" s="427"/>
      <c r="U2063" s="429"/>
      <c r="W2063" s="6" t="str">
        <f>VLOOKUP(A2063,'[3]Cartilha Global'!$A:$A,1,FALSE)</f>
        <v>x</v>
      </c>
    </row>
    <row r="2064" spans="1:23" ht="12" hidden="1" thickBot="1" x14ac:dyDescent="0.25">
      <c r="A2064" s="531" t="s">
        <v>184</v>
      </c>
      <c r="B2064" s="512"/>
      <c r="C2064" s="534">
        <v>0</v>
      </c>
      <c r="D2064" s="535">
        <v>0</v>
      </c>
      <c r="E2064" s="536">
        <v>0</v>
      </c>
      <c r="F2064" s="510">
        <f t="shared" si="514"/>
        <v>0</v>
      </c>
      <c r="G2064" s="527"/>
      <c r="H2064" s="528"/>
      <c r="I2064" s="517">
        <f t="shared" si="515"/>
        <v>0</v>
      </c>
      <c r="J2064" s="517">
        <f t="shared" si="516"/>
        <v>0</v>
      </c>
      <c r="K2064" s="504"/>
      <c r="L2064" s="518">
        <f t="shared" si="521"/>
        <v>0</v>
      </c>
      <c r="M2064" s="518">
        <f t="shared" si="521"/>
        <v>0</v>
      </c>
      <c r="N2064" s="517">
        <f t="shared" si="518"/>
        <v>0</v>
      </c>
      <c r="O2064" s="517">
        <f t="shared" si="519"/>
        <v>0</v>
      </c>
      <c r="P2064" s="506"/>
      <c r="Q2064" s="520"/>
      <c r="R2064" s="412" t="str">
        <f t="shared" si="520"/>
        <v/>
      </c>
      <c r="S2064" s="412" t="str">
        <f t="shared" si="512"/>
        <v/>
      </c>
      <c r="T2064" s="427"/>
      <c r="U2064" s="429"/>
      <c r="W2064" s="6" t="str">
        <f>VLOOKUP(A2064,'[3]Cartilha Global'!$A:$A,1,FALSE)</f>
        <v>x</v>
      </c>
    </row>
    <row r="2065" spans="1:23" ht="12" hidden="1" thickBot="1" x14ac:dyDescent="0.25">
      <c r="A2065" s="531" t="s">
        <v>184</v>
      </c>
      <c r="B2065" s="512"/>
      <c r="C2065" s="534">
        <v>0</v>
      </c>
      <c r="D2065" s="535">
        <v>0</v>
      </c>
      <c r="E2065" s="536">
        <v>0</v>
      </c>
      <c r="F2065" s="510">
        <f t="shared" si="514"/>
        <v>0</v>
      </c>
      <c r="G2065" s="527"/>
      <c r="H2065" s="528"/>
      <c r="I2065" s="517">
        <f t="shared" si="515"/>
        <v>0</v>
      </c>
      <c r="J2065" s="517">
        <f t="shared" si="516"/>
        <v>0</v>
      </c>
      <c r="K2065" s="504"/>
      <c r="L2065" s="518">
        <f t="shared" si="521"/>
        <v>0</v>
      </c>
      <c r="M2065" s="518">
        <f t="shared" si="521"/>
        <v>0</v>
      </c>
      <c r="N2065" s="517">
        <f t="shared" si="518"/>
        <v>0</v>
      </c>
      <c r="O2065" s="517">
        <f t="shared" si="519"/>
        <v>0</v>
      </c>
      <c r="P2065" s="506"/>
      <c r="Q2065" s="520"/>
      <c r="R2065" s="412" t="str">
        <f t="shared" si="520"/>
        <v/>
      </c>
      <c r="S2065" s="412" t="str">
        <f t="shared" si="512"/>
        <v/>
      </c>
      <c r="T2065" s="427"/>
      <c r="U2065" s="429"/>
      <c r="W2065" s="6" t="str">
        <f>VLOOKUP(A2065,'[3]Cartilha Global'!$A:$A,1,FALSE)</f>
        <v>x</v>
      </c>
    </row>
    <row r="2066" spans="1:23" ht="12" hidden="1" thickBot="1" x14ac:dyDescent="0.25">
      <c r="A2066" s="531" t="s">
        <v>184</v>
      </c>
      <c r="B2066" s="512"/>
      <c r="C2066" s="534">
        <v>0</v>
      </c>
      <c r="D2066" s="535">
        <v>0</v>
      </c>
      <c r="E2066" s="536">
        <v>0</v>
      </c>
      <c r="F2066" s="510">
        <f t="shared" si="514"/>
        <v>0</v>
      </c>
      <c r="G2066" s="527"/>
      <c r="H2066" s="528"/>
      <c r="I2066" s="517">
        <f t="shared" si="515"/>
        <v>0</v>
      </c>
      <c r="J2066" s="517">
        <f t="shared" si="516"/>
        <v>0</v>
      </c>
      <c r="K2066" s="504"/>
      <c r="L2066" s="518">
        <f t="shared" si="521"/>
        <v>0</v>
      </c>
      <c r="M2066" s="518">
        <f t="shared" si="521"/>
        <v>0</v>
      </c>
      <c r="N2066" s="517">
        <f t="shared" si="518"/>
        <v>0</v>
      </c>
      <c r="O2066" s="517">
        <f t="shared" si="519"/>
        <v>0</v>
      </c>
      <c r="P2066" s="506"/>
      <c r="Q2066" s="520"/>
      <c r="R2066" s="412" t="str">
        <f t="shared" si="520"/>
        <v/>
      </c>
      <c r="S2066" s="412" t="str">
        <f t="shared" si="512"/>
        <v/>
      </c>
      <c r="T2066" s="427"/>
      <c r="U2066" s="429"/>
      <c r="W2066" s="6" t="str">
        <f>VLOOKUP(A2066,'[3]Cartilha Global'!$A:$A,1,FALSE)</f>
        <v>x</v>
      </c>
    </row>
    <row r="2067" spans="1:23" ht="12" hidden="1" thickBot="1" x14ac:dyDescent="0.25">
      <c r="A2067" s="531" t="s">
        <v>184</v>
      </c>
      <c r="B2067" s="512"/>
      <c r="C2067" s="534">
        <v>0</v>
      </c>
      <c r="D2067" s="535">
        <v>0</v>
      </c>
      <c r="E2067" s="536">
        <v>0</v>
      </c>
      <c r="F2067" s="510">
        <f t="shared" si="514"/>
        <v>0</v>
      </c>
      <c r="G2067" s="527"/>
      <c r="H2067" s="528"/>
      <c r="I2067" s="517">
        <f t="shared" si="515"/>
        <v>0</v>
      </c>
      <c r="J2067" s="517">
        <f t="shared" si="516"/>
        <v>0</v>
      </c>
      <c r="K2067" s="504"/>
      <c r="L2067" s="518">
        <f t="shared" si="521"/>
        <v>0</v>
      </c>
      <c r="M2067" s="518">
        <f t="shared" si="521"/>
        <v>0</v>
      </c>
      <c r="N2067" s="517">
        <f t="shared" si="518"/>
        <v>0</v>
      </c>
      <c r="O2067" s="517">
        <f t="shared" si="519"/>
        <v>0</v>
      </c>
      <c r="P2067" s="506"/>
      <c r="Q2067" s="520"/>
      <c r="R2067" s="412" t="str">
        <f t="shared" si="520"/>
        <v/>
      </c>
      <c r="S2067" s="412" t="str">
        <f t="shared" si="512"/>
        <v/>
      </c>
      <c r="T2067" s="427"/>
      <c r="U2067" s="429"/>
      <c r="W2067" s="6" t="str">
        <f>VLOOKUP(A2067,'[3]Cartilha Global'!$A:$A,1,FALSE)</f>
        <v>x</v>
      </c>
    </row>
    <row r="2068" spans="1:23" ht="12" hidden="1" thickBot="1" x14ac:dyDescent="0.25">
      <c r="A2068" s="531" t="s">
        <v>184</v>
      </c>
      <c r="B2068" s="512"/>
      <c r="C2068" s="534">
        <v>0</v>
      </c>
      <c r="D2068" s="535">
        <v>0</v>
      </c>
      <c r="E2068" s="536">
        <v>0</v>
      </c>
      <c r="F2068" s="510">
        <f t="shared" si="514"/>
        <v>0</v>
      </c>
      <c r="G2068" s="527"/>
      <c r="H2068" s="528"/>
      <c r="I2068" s="517">
        <f t="shared" si="515"/>
        <v>0</v>
      </c>
      <c r="J2068" s="517">
        <f t="shared" si="516"/>
        <v>0</v>
      </c>
      <c r="K2068" s="504"/>
      <c r="L2068" s="518">
        <f t="shared" si="521"/>
        <v>0</v>
      </c>
      <c r="M2068" s="518">
        <f t="shared" si="521"/>
        <v>0</v>
      </c>
      <c r="N2068" s="517">
        <f t="shared" si="518"/>
        <v>0</v>
      </c>
      <c r="O2068" s="517">
        <f t="shared" si="519"/>
        <v>0</v>
      </c>
      <c r="P2068" s="506"/>
      <c r="Q2068" s="520"/>
      <c r="R2068" s="412" t="str">
        <f t="shared" si="520"/>
        <v/>
      </c>
      <c r="S2068" s="412" t="str">
        <f t="shared" si="512"/>
        <v/>
      </c>
      <c r="T2068" s="427"/>
      <c r="U2068" s="429"/>
      <c r="W2068" s="6" t="str">
        <f>VLOOKUP(A2068,'[3]Cartilha Global'!$A:$A,1,FALSE)</f>
        <v>x</v>
      </c>
    </row>
    <row r="2069" spans="1:23" ht="12" hidden="1" thickBot="1" x14ac:dyDescent="0.25">
      <c r="A2069" s="531" t="s">
        <v>184</v>
      </c>
      <c r="B2069" s="512"/>
      <c r="C2069" s="534">
        <v>0</v>
      </c>
      <c r="D2069" s="535">
        <v>0</v>
      </c>
      <c r="E2069" s="536">
        <v>0</v>
      </c>
      <c r="F2069" s="510">
        <f t="shared" si="514"/>
        <v>0</v>
      </c>
      <c r="G2069" s="527"/>
      <c r="H2069" s="528"/>
      <c r="I2069" s="517">
        <f t="shared" si="515"/>
        <v>0</v>
      </c>
      <c r="J2069" s="517">
        <f t="shared" si="516"/>
        <v>0</v>
      </c>
      <c r="K2069" s="504"/>
      <c r="L2069" s="518">
        <f t="shared" si="521"/>
        <v>0</v>
      </c>
      <c r="M2069" s="518">
        <f t="shared" si="521"/>
        <v>0</v>
      </c>
      <c r="N2069" s="517">
        <f t="shared" si="518"/>
        <v>0</v>
      </c>
      <c r="O2069" s="517">
        <f t="shared" si="519"/>
        <v>0</v>
      </c>
      <c r="P2069" s="506"/>
      <c r="Q2069" s="520"/>
      <c r="R2069" s="412" t="str">
        <f t="shared" si="520"/>
        <v/>
      </c>
      <c r="S2069" s="412" t="str">
        <f t="shared" si="512"/>
        <v/>
      </c>
      <c r="T2069" s="427"/>
      <c r="U2069" s="429"/>
      <c r="W2069" s="6" t="str">
        <f>VLOOKUP(A2069,'[3]Cartilha Global'!$A:$A,1,FALSE)</f>
        <v>x</v>
      </c>
    </row>
    <row r="2070" spans="1:23" ht="12" hidden="1" thickBot="1" x14ac:dyDescent="0.25">
      <c r="A2070" s="531" t="s">
        <v>184</v>
      </c>
      <c r="B2070" s="512"/>
      <c r="C2070" s="534">
        <v>0</v>
      </c>
      <c r="D2070" s="535">
        <v>0</v>
      </c>
      <c r="E2070" s="536">
        <v>0</v>
      </c>
      <c r="F2070" s="510">
        <f t="shared" si="514"/>
        <v>0</v>
      </c>
      <c r="G2070" s="527"/>
      <c r="H2070" s="528"/>
      <c r="I2070" s="517">
        <f t="shared" si="515"/>
        <v>0</v>
      </c>
      <c r="J2070" s="517">
        <f t="shared" si="516"/>
        <v>0</v>
      </c>
      <c r="K2070" s="504"/>
      <c r="L2070" s="518">
        <f t="shared" si="521"/>
        <v>0</v>
      </c>
      <c r="M2070" s="518">
        <f t="shared" si="521"/>
        <v>0</v>
      </c>
      <c r="N2070" s="517">
        <f t="shared" si="518"/>
        <v>0</v>
      </c>
      <c r="O2070" s="517">
        <f t="shared" si="519"/>
        <v>0</v>
      </c>
      <c r="P2070" s="506"/>
      <c r="Q2070" s="520"/>
      <c r="R2070" s="412" t="str">
        <f t="shared" si="520"/>
        <v/>
      </c>
      <c r="S2070" s="412" t="str">
        <f t="shared" si="512"/>
        <v/>
      </c>
      <c r="T2070" s="427"/>
      <c r="U2070" s="429"/>
      <c r="W2070" s="6" t="str">
        <f>VLOOKUP(A2070,'[3]Cartilha Global'!$A:$A,1,FALSE)</f>
        <v>x</v>
      </c>
    </row>
    <row r="2071" spans="1:23" ht="12" hidden="1" thickBot="1" x14ac:dyDescent="0.25">
      <c r="A2071" s="531" t="s">
        <v>184</v>
      </c>
      <c r="B2071" s="512"/>
      <c r="C2071" s="534">
        <v>0</v>
      </c>
      <c r="D2071" s="535">
        <v>0</v>
      </c>
      <c r="E2071" s="536">
        <v>0</v>
      </c>
      <c r="F2071" s="510">
        <f t="shared" si="514"/>
        <v>0</v>
      </c>
      <c r="G2071" s="527"/>
      <c r="H2071" s="528"/>
      <c r="I2071" s="517">
        <f t="shared" si="515"/>
        <v>0</v>
      </c>
      <c r="J2071" s="517">
        <f t="shared" si="516"/>
        <v>0</v>
      </c>
      <c r="K2071" s="504"/>
      <c r="L2071" s="518">
        <f t="shared" si="521"/>
        <v>0</v>
      </c>
      <c r="M2071" s="518">
        <f t="shared" si="521"/>
        <v>0</v>
      </c>
      <c r="N2071" s="517">
        <f t="shared" si="518"/>
        <v>0</v>
      </c>
      <c r="O2071" s="517">
        <f t="shared" si="519"/>
        <v>0</v>
      </c>
      <c r="P2071" s="506"/>
      <c r="Q2071" s="520"/>
      <c r="R2071" s="412" t="str">
        <f t="shared" si="520"/>
        <v/>
      </c>
      <c r="S2071" s="412" t="str">
        <f t="shared" si="512"/>
        <v/>
      </c>
      <c r="T2071" s="427"/>
      <c r="U2071" s="429"/>
      <c r="W2071" s="6" t="str">
        <f>VLOOKUP(A2071,'[3]Cartilha Global'!$A:$A,1,FALSE)</f>
        <v>x</v>
      </c>
    </row>
    <row r="2072" spans="1:23" ht="12" hidden="1" thickBot="1" x14ac:dyDescent="0.25">
      <c r="A2072" s="531" t="s">
        <v>184</v>
      </c>
      <c r="B2072" s="512"/>
      <c r="C2072" s="534">
        <v>0</v>
      </c>
      <c r="D2072" s="535">
        <v>0</v>
      </c>
      <c r="E2072" s="536">
        <v>0</v>
      </c>
      <c r="F2072" s="510">
        <f t="shared" si="514"/>
        <v>0</v>
      </c>
      <c r="G2072" s="527"/>
      <c r="H2072" s="528"/>
      <c r="I2072" s="517">
        <f t="shared" si="515"/>
        <v>0</v>
      </c>
      <c r="J2072" s="517">
        <f t="shared" si="516"/>
        <v>0</v>
      </c>
      <c r="K2072" s="504"/>
      <c r="L2072" s="518">
        <f t="shared" si="521"/>
        <v>0</v>
      </c>
      <c r="M2072" s="518">
        <f t="shared" si="521"/>
        <v>0</v>
      </c>
      <c r="N2072" s="517">
        <f t="shared" si="518"/>
        <v>0</v>
      </c>
      <c r="O2072" s="517">
        <f t="shared" si="519"/>
        <v>0</v>
      </c>
      <c r="P2072" s="506"/>
      <c r="Q2072" s="520"/>
      <c r="R2072" s="412" t="str">
        <f t="shared" si="520"/>
        <v/>
      </c>
      <c r="S2072" s="412" t="str">
        <f t="shared" si="512"/>
        <v/>
      </c>
      <c r="T2072" s="427"/>
      <c r="U2072" s="429"/>
      <c r="W2072" s="6" t="str">
        <f>VLOOKUP(A2072,'[3]Cartilha Global'!$A:$A,1,FALSE)</f>
        <v>x</v>
      </c>
    </row>
    <row r="2073" spans="1:23" ht="12" hidden="1" thickBot="1" x14ac:dyDescent="0.25">
      <c r="A2073" s="531" t="s">
        <v>184</v>
      </c>
      <c r="B2073" s="512"/>
      <c r="C2073" s="534">
        <v>0</v>
      </c>
      <c r="D2073" s="535">
        <v>0</v>
      </c>
      <c r="E2073" s="536">
        <v>0</v>
      </c>
      <c r="F2073" s="510">
        <f t="shared" si="514"/>
        <v>0</v>
      </c>
      <c r="G2073" s="527"/>
      <c r="H2073" s="528"/>
      <c r="I2073" s="517">
        <f t="shared" si="515"/>
        <v>0</v>
      </c>
      <c r="J2073" s="517">
        <f t="shared" si="516"/>
        <v>0</v>
      </c>
      <c r="K2073" s="504"/>
      <c r="L2073" s="518">
        <f t="shared" si="521"/>
        <v>0</v>
      </c>
      <c r="M2073" s="518">
        <f t="shared" si="521"/>
        <v>0</v>
      </c>
      <c r="N2073" s="517">
        <f t="shared" si="518"/>
        <v>0</v>
      </c>
      <c r="O2073" s="517">
        <f t="shared" si="519"/>
        <v>0</v>
      </c>
      <c r="P2073" s="506"/>
      <c r="Q2073" s="520"/>
      <c r="R2073" s="412" t="str">
        <f t="shared" si="520"/>
        <v/>
      </c>
      <c r="S2073" s="412" t="str">
        <f t="shared" si="512"/>
        <v/>
      </c>
      <c r="T2073" s="427"/>
      <c r="U2073" s="429"/>
      <c r="W2073" s="6" t="str">
        <f>VLOOKUP(A2073,'[3]Cartilha Global'!$A:$A,1,FALSE)</f>
        <v>x</v>
      </c>
    </row>
    <row r="2074" spans="1:23" ht="12" hidden="1" thickBot="1" x14ac:dyDescent="0.25">
      <c r="A2074" s="531" t="s">
        <v>184</v>
      </c>
      <c r="B2074" s="512"/>
      <c r="C2074" s="534">
        <v>0</v>
      </c>
      <c r="D2074" s="535">
        <v>0</v>
      </c>
      <c r="E2074" s="536">
        <v>0</v>
      </c>
      <c r="F2074" s="510">
        <f t="shared" si="514"/>
        <v>0</v>
      </c>
      <c r="G2074" s="527"/>
      <c r="H2074" s="528"/>
      <c r="I2074" s="517">
        <f t="shared" si="515"/>
        <v>0</v>
      </c>
      <c r="J2074" s="517">
        <f t="shared" si="516"/>
        <v>0</v>
      </c>
      <c r="K2074" s="504"/>
      <c r="L2074" s="518">
        <f t="shared" si="521"/>
        <v>0</v>
      </c>
      <c r="M2074" s="518">
        <f t="shared" si="521"/>
        <v>0</v>
      </c>
      <c r="N2074" s="517">
        <f t="shared" si="518"/>
        <v>0</v>
      </c>
      <c r="O2074" s="517">
        <f t="shared" si="519"/>
        <v>0</v>
      </c>
      <c r="P2074" s="506"/>
      <c r="Q2074" s="520"/>
      <c r="R2074" s="412" t="str">
        <f t="shared" si="520"/>
        <v/>
      </c>
      <c r="S2074" s="412" t="str">
        <f t="shared" ref="S2074:S2137" si="522">IF(Q2074="X","x",IF(Q2074="xx","x",IF(OR(J2074&gt;0,O2074&gt;0),"x","")))</f>
        <v/>
      </c>
      <c r="T2074" s="427"/>
      <c r="U2074" s="429"/>
      <c r="W2074" s="6" t="str">
        <f>VLOOKUP(A2074,'[3]Cartilha Global'!$A:$A,1,FALSE)</f>
        <v>x</v>
      </c>
    </row>
    <row r="2075" spans="1:23" ht="12" hidden="1" thickBot="1" x14ac:dyDescent="0.25">
      <c r="A2075" s="531" t="s">
        <v>184</v>
      </c>
      <c r="B2075" s="512"/>
      <c r="C2075" s="534">
        <v>0</v>
      </c>
      <c r="D2075" s="535">
        <v>0</v>
      </c>
      <c r="E2075" s="536">
        <v>0</v>
      </c>
      <c r="F2075" s="510">
        <f t="shared" si="514"/>
        <v>0</v>
      </c>
      <c r="G2075" s="527"/>
      <c r="H2075" s="528"/>
      <c r="I2075" s="517">
        <f t="shared" si="515"/>
        <v>0</v>
      </c>
      <c r="J2075" s="517">
        <f t="shared" si="516"/>
        <v>0</v>
      </c>
      <c r="K2075" s="504"/>
      <c r="L2075" s="518">
        <f t="shared" si="521"/>
        <v>0</v>
      </c>
      <c r="M2075" s="518">
        <f t="shared" si="521"/>
        <v>0</v>
      </c>
      <c r="N2075" s="517">
        <f t="shared" si="518"/>
        <v>0</v>
      </c>
      <c r="O2075" s="517">
        <f t="shared" si="519"/>
        <v>0</v>
      </c>
      <c r="P2075" s="506"/>
      <c r="Q2075" s="520"/>
      <c r="R2075" s="412" t="str">
        <f t="shared" si="520"/>
        <v/>
      </c>
      <c r="S2075" s="412" t="str">
        <f t="shared" si="522"/>
        <v/>
      </c>
      <c r="T2075" s="427"/>
      <c r="U2075" s="429"/>
      <c r="W2075" s="6" t="str">
        <f>VLOOKUP(A2075,'[3]Cartilha Global'!$A:$A,1,FALSE)</f>
        <v>x</v>
      </c>
    </row>
    <row r="2076" spans="1:23" ht="12" hidden="1" thickBot="1" x14ac:dyDescent="0.25">
      <c r="A2076" s="531" t="s">
        <v>184</v>
      </c>
      <c r="B2076" s="512"/>
      <c r="C2076" s="534">
        <v>0</v>
      </c>
      <c r="D2076" s="535">
        <v>0</v>
      </c>
      <c r="E2076" s="536">
        <v>0</v>
      </c>
      <c r="F2076" s="510">
        <f t="shared" si="514"/>
        <v>0</v>
      </c>
      <c r="G2076" s="527"/>
      <c r="H2076" s="528"/>
      <c r="I2076" s="517">
        <f t="shared" si="515"/>
        <v>0</v>
      </c>
      <c r="J2076" s="517">
        <f t="shared" si="516"/>
        <v>0</v>
      </c>
      <c r="K2076" s="504"/>
      <c r="L2076" s="518">
        <f t="shared" si="521"/>
        <v>0</v>
      </c>
      <c r="M2076" s="518">
        <f t="shared" si="521"/>
        <v>0</v>
      </c>
      <c r="N2076" s="517">
        <f t="shared" si="518"/>
        <v>0</v>
      </c>
      <c r="O2076" s="517">
        <f t="shared" si="519"/>
        <v>0</v>
      </c>
      <c r="P2076" s="506"/>
      <c r="Q2076" s="520"/>
      <c r="R2076" s="412" t="str">
        <f t="shared" si="520"/>
        <v/>
      </c>
      <c r="S2076" s="412" t="str">
        <f t="shared" si="522"/>
        <v/>
      </c>
      <c r="T2076" s="427"/>
      <c r="U2076" s="429"/>
      <c r="W2076" s="6" t="str">
        <f>VLOOKUP(A2076,'[3]Cartilha Global'!$A:$A,1,FALSE)</f>
        <v>x</v>
      </c>
    </row>
    <row r="2077" spans="1:23" ht="12" hidden="1" thickBot="1" x14ac:dyDescent="0.25">
      <c r="A2077" s="531" t="s">
        <v>184</v>
      </c>
      <c r="B2077" s="512"/>
      <c r="C2077" s="534">
        <v>0</v>
      </c>
      <c r="D2077" s="535">
        <v>0</v>
      </c>
      <c r="E2077" s="536">
        <v>0</v>
      </c>
      <c r="F2077" s="510">
        <f t="shared" si="514"/>
        <v>0</v>
      </c>
      <c r="G2077" s="527"/>
      <c r="H2077" s="528"/>
      <c r="I2077" s="517">
        <f t="shared" si="515"/>
        <v>0</v>
      </c>
      <c r="J2077" s="517">
        <f t="shared" si="516"/>
        <v>0</v>
      </c>
      <c r="K2077" s="504"/>
      <c r="L2077" s="518">
        <f t="shared" si="521"/>
        <v>0</v>
      </c>
      <c r="M2077" s="518">
        <f t="shared" si="521"/>
        <v>0</v>
      </c>
      <c r="N2077" s="517">
        <f t="shared" si="518"/>
        <v>0</v>
      </c>
      <c r="O2077" s="517">
        <f t="shared" si="519"/>
        <v>0</v>
      </c>
      <c r="P2077" s="506"/>
      <c r="Q2077" s="520"/>
      <c r="R2077" s="412" t="str">
        <f t="shared" si="520"/>
        <v/>
      </c>
      <c r="S2077" s="412" t="str">
        <f t="shared" si="522"/>
        <v/>
      </c>
      <c r="T2077" s="427"/>
      <c r="U2077" s="429"/>
      <c r="W2077" s="6" t="str">
        <f>VLOOKUP(A2077,'[3]Cartilha Global'!$A:$A,1,FALSE)</f>
        <v>x</v>
      </c>
    </row>
    <row r="2078" spans="1:23" ht="12" hidden="1" thickBot="1" x14ac:dyDescent="0.25">
      <c r="A2078" s="531" t="s">
        <v>184</v>
      </c>
      <c r="B2078" s="512"/>
      <c r="C2078" s="534">
        <v>0</v>
      </c>
      <c r="D2078" s="535">
        <v>0</v>
      </c>
      <c r="E2078" s="536">
        <v>0</v>
      </c>
      <c r="F2078" s="510">
        <f t="shared" si="514"/>
        <v>0</v>
      </c>
      <c r="G2078" s="527"/>
      <c r="H2078" s="528"/>
      <c r="I2078" s="517">
        <f t="shared" si="515"/>
        <v>0</v>
      </c>
      <c r="J2078" s="517">
        <f t="shared" si="516"/>
        <v>0</v>
      </c>
      <c r="K2078" s="504"/>
      <c r="L2078" s="518">
        <f t="shared" si="521"/>
        <v>0</v>
      </c>
      <c r="M2078" s="518">
        <f t="shared" si="521"/>
        <v>0</v>
      </c>
      <c r="N2078" s="517">
        <f t="shared" si="518"/>
        <v>0</v>
      </c>
      <c r="O2078" s="517">
        <f t="shared" si="519"/>
        <v>0</v>
      </c>
      <c r="P2078" s="506"/>
      <c r="Q2078" s="520"/>
      <c r="R2078" s="412" t="str">
        <f t="shared" si="520"/>
        <v/>
      </c>
      <c r="S2078" s="412" t="str">
        <f t="shared" si="522"/>
        <v/>
      </c>
      <c r="T2078" s="427"/>
      <c r="U2078" s="429"/>
      <c r="W2078" s="6" t="str">
        <f>VLOOKUP(A2078,'[3]Cartilha Global'!$A:$A,1,FALSE)</f>
        <v>x</v>
      </c>
    </row>
    <row r="2079" spans="1:23" ht="12" hidden="1" thickBot="1" x14ac:dyDescent="0.25">
      <c r="A2079" s="531" t="s">
        <v>184</v>
      </c>
      <c r="B2079" s="512"/>
      <c r="C2079" s="534">
        <v>0</v>
      </c>
      <c r="D2079" s="535">
        <v>0</v>
      </c>
      <c r="E2079" s="536">
        <v>0</v>
      </c>
      <c r="F2079" s="510">
        <f t="shared" si="514"/>
        <v>0</v>
      </c>
      <c r="G2079" s="527"/>
      <c r="H2079" s="528"/>
      <c r="I2079" s="517">
        <f t="shared" si="515"/>
        <v>0</v>
      </c>
      <c r="J2079" s="517">
        <f t="shared" si="516"/>
        <v>0</v>
      </c>
      <c r="K2079" s="504"/>
      <c r="L2079" s="518">
        <f t="shared" si="521"/>
        <v>0</v>
      </c>
      <c r="M2079" s="518">
        <f t="shared" si="521"/>
        <v>0</v>
      </c>
      <c r="N2079" s="517">
        <f t="shared" si="518"/>
        <v>0</v>
      </c>
      <c r="O2079" s="517">
        <f t="shared" si="519"/>
        <v>0</v>
      </c>
      <c r="P2079" s="506"/>
      <c r="Q2079" s="520"/>
      <c r="R2079" s="412" t="str">
        <f t="shared" si="520"/>
        <v/>
      </c>
      <c r="S2079" s="412" t="str">
        <f t="shared" si="522"/>
        <v/>
      </c>
      <c r="T2079" s="427"/>
      <c r="U2079" s="429"/>
      <c r="W2079" s="6" t="str">
        <f>VLOOKUP(A2079,'[3]Cartilha Global'!$A:$A,1,FALSE)</f>
        <v>x</v>
      </c>
    </row>
    <row r="2080" spans="1:23" ht="12" hidden="1" thickBot="1" x14ac:dyDescent="0.25">
      <c r="A2080" s="531" t="s">
        <v>184</v>
      </c>
      <c r="B2080" s="512"/>
      <c r="C2080" s="534">
        <v>0</v>
      </c>
      <c r="D2080" s="535">
        <v>0</v>
      </c>
      <c r="E2080" s="536">
        <v>0</v>
      </c>
      <c r="F2080" s="510">
        <f t="shared" si="514"/>
        <v>0</v>
      </c>
      <c r="G2080" s="527"/>
      <c r="H2080" s="528"/>
      <c r="I2080" s="517">
        <f t="shared" si="515"/>
        <v>0</v>
      </c>
      <c r="J2080" s="517">
        <f t="shared" si="516"/>
        <v>0</v>
      </c>
      <c r="K2080" s="504"/>
      <c r="L2080" s="518">
        <f t="shared" si="521"/>
        <v>0</v>
      </c>
      <c r="M2080" s="518">
        <f t="shared" si="521"/>
        <v>0</v>
      </c>
      <c r="N2080" s="517">
        <f t="shared" si="518"/>
        <v>0</v>
      </c>
      <c r="O2080" s="517">
        <f t="shared" si="519"/>
        <v>0</v>
      </c>
      <c r="P2080" s="506"/>
      <c r="Q2080" s="520"/>
      <c r="R2080" s="412" t="str">
        <f t="shared" si="520"/>
        <v/>
      </c>
      <c r="S2080" s="412" t="str">
        <f t="shared" si="522"/>
        <v/>
      </c>
      <c r="T2080" s="427"/>
      <c r="U2080" s="429"/>
      <c r="W2080" s="6" t="str">
        <f>VLOOKUP(A2080,'[3]Cartilha Global'!$A:$A,1,FALSE)</f>
        <v>x</v>
      </c>
    </row>
    <row r="2081" spans="1:23" ht="12" hidden="1" thickBot="1" x14ac:dyDescent="0.25">
      <c r="A2081" s="531" t="s">
        <v>184</v>
      </c>
      <c r="B2081" s="512"/>
      <c r="C2081" s="534">
        <v>0</v>
      </c>
      <c r="D2081" s="535">
        <v>0</v>
      </c>
      <c r="E2081" s="536">
        <v>0</v>
      </c>
      <c r="F2081" s="510">
        <f t="shared" si="514"/>
        <v>0</v>
      </c>
      <c r="G2081" s="527"/>
      <c r="H2081" s="528"/>
      <c r="I2081" s="517">
        <f t="shared" si="515"/>
        <v>0</v>
      </c>
      <c r="J2081" s="517">
        <f t="shared" si="516"/>
        <v>0</v>
      </c>
      <c r="K2081" s="504"/>
      <c r="L2081" s="518">
        <f t="shared" si="521"/>
        <v>0</v>
      </c>
      <c r="M2081" s="518">
        <f t="shared" si="521"/>
        <v>0</v>
      </c>
      <c r="N2081" s="517">
        <f t="shared" si="518"/>
        <v>0</v>
      </c>
      <c r="O2081" s="517">
        <f t="shared" si="519"/>
        <v>0</v>
      </c>
      <c r="P2081" s="506"/>
      <c r="Q2081" s="520"/>
      <c r="R2081" s="412" t="str">
        <f t="shared" si="520"/>
        <v/>
      </c>
      <c r="S2081" s="412" t="str">
        <f t="shared" si="522"/>
        <v/>
      </c>
      <c r="T2081" s="427"/>
      <c r="U2081" s="429"/>
      <c r="W2081" s="6" t="str">
        <f>VLOOKUP(A2081,'[3]Cartilha Global'!$A:$A,1,FALSE)</f>
        <v>x</v>
      </c>
    </row>
    <row r="2082" spans="1:23" ht="12" hidden="1" thickBot="1" x14ac:dyDescent="0.25">
      <c r="A2082" s="531" t="s">
        <v>184</v>
      </c>
      <c r="B2082" s="512"/>
      <c r="C2082" s="534">
        <v>0</v>
      </c>
      <c r="D2082" s="535">
        <v>0</v>
      </c>
      <c r="E2082" s="536">
        <v>0</v>
      </c>
      <c r="F2082" s="510">
        <f t="shared" si="514"/>
        <v>0</v>
      </c>
      <c r="G2082" s="527"/>
      <c r="H2082" s="528"/>
      <c r="I2082" s="517">
        <f t="shared" si="515"/>
        <v>0</v>
      </c>
      <c r="J2082" s="517">
        <f t="shared" si="516"/>
        <v>0</v>
      </c>
      <c r="K2082" s="504"/>
      <c r="L2082" s="518">
        <f t="shared" si="521"/>
        <v>0</v>
      </c>
      <c r="M2082" s="518">
        <f t="shared" si="521"/>
        <v>0</v>
      </c>
      <c r="N2082" s="517">
        <f t="shared" si="518"/>
        <v>0</v>
      </c>
      <c r="O2082" s="517">
        <f t="shared" si="519"/>
        <v>0</v>
      </c>
      <c r="P2082" s="506"/>
      <c r="Q2082" s="520"/>
      <c r="R2082" s="412" t="str">
        <f t="shared" si="520"/>
        <v/>
      </c>
      <c r="S2082" s="412" t="str">
        <f t="shared" si="522"/>
        <v/>
      </c>
      <c r="T2082" s="427"/>
      <c r="U2082" s="429"/>
      <c r="W2082" s="6" t="str">
        <f>VLOOKUP(A2082,'[3]Cartilha Global'!$A:$A,1,FALSE)</f>
        <v>x</v>
      </c>
    </row>
    <row r="2083" spans="1:23" ht="12" hidden="1" thickBot="1" x14ac:dyDescent="0.25">
      <c r="A2083" s="531" t="s">
        <v>184</v>
      </c>
      <c r="B2083" s="512"/>
      <c r="C2083" s="534">
        <v>0</v>
      </c>
      <c r="D2083" s="535">
        <v>0</v>
      </c>
      <c r="E2083" s="536">
        <v>0</v>
      </c>
      <c r="F2083" s="510">
        <f t="shared" si="514"/>
        <v>0</v>
      </c>
      <c r="G2083" s="527"/>
      <c r="H2083" s="528"/>
      <c r="I2083" s="517">
        <f t="shared" si="515"/>
        <v>0</v>
      </c>
      <c r="J2083" s="517">
        <f t="shared" si="516"/>
        <v>0</v>
      </c>
      <c r="K2083" s="504"/>
      <c r="L2083" s="518">
        <f t="shared" si="521"/>
        <v>0</v>
      </c>
      <c r="M2083" s="518">
        <f t="shared" si="521"/>
        <v>0</v>
      </c>
      <c r="N2083" s="517">
        <f t="shared" si="518"/>
        <v>0</v>
      </c>
      <c r="O2083" s="517">
        <f t="shared" si="519"/>
        <v>0</v>
      </c>
      <c r="P2083" s="506"/>
      <c r="Q2083" s="520"/>
      <c r="R2083" s="412" t="str">
        <f t="shared" si="520"/>
        <v/>
      </c>
      <c r="S2083" s="412" t="str">
        <f t="shared" si="522"/>
        <v/>
      </c>
      <c r="T2083" s="427"/>
      <c r="U2083" s="429"/>
      <c r="W2083" s="6" t="str">
        <f>VLOOKUP(A2083,'[3]Cartilha Global'!$A:$A,1,FALSE)</f>
        <v>x</v>
      </c>
    </row>
    <row r="2084" spans="1:23" ht="12" hidden="1" thickBot="1" x14ac:dyDescent="0.25">
      <c r="A2084" s="531" t="s">
        <v>184</v>
      </c>
      <c r="B2084" s="512"/>
      <c r="C2084" s="534">
        <v>0</v>
      </c>
      <c r="D2084" s="535">
        <v>0</v>
      </c>
      <c r="E2084" s="536">
        <v>0</v>
      </c>
      <c r="F2084" s="510">
        <f t="shared" ref="F2084:F2147" si="523">IF(E2084=0,0,ROUND(E2084*(1+E$13)*(1-E$14),2))</f>
        <v>0</v>
      </c>
      <c r="G2084" s="527"/>
      <c r="H2084" s="528"/>
      <c r="I2084" s="517">
        <f t="shared" si="515"/>
        <v>0</v>
      </c>
      <c r="J2084" s="517">
        <f t="shared" si="516"/>
        <v>0</v>
      </c>
      <c r="K2084" s="504"/>
      <c r="L2084" s="518">
        <f t="shared" si="521"/>
        <v>0</v>
      </c>
      <c r="M2084" s="518">
        <f t="shared" si="521"/>
        <v>0</v>
      </c>
      <c r="N2084" s="517">
        <f t="shared" si="518"/>
        <v>0</v>
      </c>
      <c r="O2084" s="517">
        <f t="shared" si="519"/>
        <v>0</v>
      </c>
      <c r="P2084" s="506"/>
      <c r="Q2084" s="520"/>
      <c r="R2084" s="412" t="str">
        <f t="shared" si="520"/>
        <v/>
      </c>
      <c r="S2084" s="412" t="str">
        <f t="shared" si="522"/>
        <v/>
      </c>
      <c r="T2084" s="427"/>
      <c r="U2084" s="429"/>
      <c r="W2084" s="6" t="str">
        <f>VLOOKUP(A2084,'[3]Cartilha Global'!$A:$A,1,FALSE)</f>
        <v>x</v>
      </c>
    </row>
    <row r="2085" spans="1:23" ht="12" hidden="1" thickBot="1" x14ac:dyDescent="0.25">
      <c r="A2085" s="531" t="s">
        <v>184</v>
      </c>
      <c r="B2085" s="512"/>
      <c r="C2085" s="534">
        <v>0</v>
      </c>
      <c r="D2085" s="535">
        <v>0</v>
      </c>
      <c r="E2085" s="536">
        <v>0</v>
      </c>
      <c r="F2085" s="510">
        <f t="shared" si="523"/>
        <v>0</v>
      </c>
      <c r="G2085" s="527"/>
      <c r="H2085" s="528"/>
      <c r="I2085" s="517">
        <f t="shared" si="515"/>
        <v>0</v>
      </c>
      <c r="J2085" s="517">
        <f t="shared" si="516"/>
        <v>0</v>
      </c>
      <c r="K2085" s="504"/>
      <c r="L2085" s="518">
        <f t="shared" si="521"/>
        <v>0</v>
      </c>
      <c r="M2085" s="518">
        <f t="shared" si="521"/>
        <v>0</v>
      </c>
      <c r="N2085" s="517">
        <f t="shared" si="518"/>
        <v>0</v>
      </c>
      <c r="O2085" s="517">
        <f t="shared" si="519"/>
        <v>0</v>
      </c>
      <c r="P2085" s="506"/>
      <c r="Q2085" s="520"/>
      <c r="R2085" s="412" t="str">
        <f t="shared" si="520"/>
        <v/>
      </c>
      <c r="S2085" s="412" t="str">
        <f t="shared" si="522"/>
        <v/>
      </c>
      <c r="T2085" s="427"/>
      <c r="U2085" s="429"/>
      <c r="W2085" s="6" t="str">
        <f>VLOOKUP(A2085,'[3]Cartilha Global'!$A:$A,1,FALSE)</f>
        <v>x</v>
      </c>
    </row>
    <row r="2086" spans="1:23" ht="12" hidden="1" thickBot="1" x14ac:dyDescent="0.25">
      <c r="A2086" s="531" t="s">
        <v>184</v>
      </c>
      <c r="B2086" s="512"/>
      <c r="C2086" s="534">
        <v>0</v>
      </c>
      <c r="D2086" s="535">
        <v>0</v>
      </c>
      <c r="E2086" s="536">
        <v>0</v>
      </c>
      <c r="F2086" s="510">
        <f t="shared" si="523"/>
        <v>0</v>
      </c>
      <c r="G2086" s="527"/>
      <c r="H2086" s="528"/>
      <c r="I2086" s="517">
        <f t="shared" si="515"/>
        <v>0</v>
      </c>
      <c r="J2086" s="517">
        <f t="shared" si="516"/>
        <v>0</v>
      </c>
      <c r="K2086" s="504"/>
      <c r="L2086" s="518">
        <f t="shared" si="521"/>
        <v>0</v>
      </c>
      <c r="M2086" s="518">
        <f t="shared" si="521"/>
        <v>0</v>
      </c>
      <c r="N2086" s="517">
        <f t="shared" si="518"/>
        <v>0</v>
      </c>
      <c r="O2086" s="517">
        <f t="shared" si="519"/>
        <v>0</v>
      </c>
      <c r="P2086" s="506"/>
      <c r="Q2086" s="520"/>
      <c r="R2086" s="412" t="str">
        <f t="shared" si="520"/>
        <v/>
      </c>
      <c r="S2086" s="412" t="str">
        <f t="shared" si="522"/>
        <v/>
      </c>
      <c r="T2086" s="427"/>
      <c r="U2086" s="429"/>
      <c r="W2086" s="6" t="str">
        <f>VLOOKUP(A2086,'[3]Cartilha Global'!$A:$A,1,FALSE)</f>
        <v>x</v>
      </c>
    </row>
    <row r="2087" spans="1:23" ht="12" hidden="1" thickBot="1" x14ac:dyDescent="0.25">
      <c r="A2087" s="531" t="s">
        <v>184</v>
      </c>
      <c r="B2087" s="512"/>
      <c r="C2087" s="534">
        <v>0</v>
      </c>
      <c r="D2087" s="535">
        <v>0</v>
      </c>
      <c r="E2087" s="536">
        <v>0</v>
      </c>
      <c r="F2087" s="510">
        <f t="shared" si="523"/>
        <v>0</v>
      </c>
      <c r="G2087" s="527"/>
      <c r="H2087" s="528"/>
      <c r="I2087" s="517">
        <f t="shared" si="515"/>
        <v>0</v>
      </c>
      <c r="J2087" s="517">
        <f t="shared" si="516"/>
        <v>0</v>
      </c>
      <c r="K2087" s="504"/>
      <c r="L2087" s="518">
        <f t="shared" si="521"/>
        <v>0</v>
      </c>
      <c r="M2087" s="518">
        <f t="shared" si="521"/>
        <v>0</v>
      </c>
      <c r="N2087" s="517">
        <f t="shared" si="518"/>
        <v>0</v>
      </c>
      <c r="O2087" s="517">
        <f t="shared" si="519"/>
        <v>0</v>
      </c>
      <c r="P2087" s="506"/>
      <c r="Q2087" s="520"/>
      <c r="R2087" s="412" t="str">
        <f t="shared" si="520"/>
        <v/>
      </c>
      <c r="S2087" s="412" t="str">
        <f t="shared" si="522"/>
        <v/>
      </c>
      <c r="T2087" s="427"/>
      <c r="U2087" s="429"/>
      <c r="W2087" s="6" t="str">
        <f>VLOOKUP(A2087,'[3]Cartilha Global'!$A:$A,1,FALSE)</f>
        <v>x</v>
      </c>
    </row>
    <row r="2088" spans="1:23" ht="12" hidden="1" thickBot="1" x14ac:dyDescent="0.25">
      <c r="A2088" s="531" t="s">
        <v>184</v>
      </c>
      <c r="B2088" s="512"/>
      <c r="C2088" s="534">
        <v>0</v>
      </c>
      <c r="D2088" s="535">
        <v>0</v>
      </c>
      <c r="E2088" s="536">
        <v>0</v>
      </c>
      <c r="F2088" s="510">
        <f t="shared" si="523"/>
        <v>0</v>
      </c>
      <c r="G2088" s="527"/>
      <c r="H2088" s="528"/>
      <c r="I2088" s="517">
        <f t="shared" si="515"/>
        <v>0</v>
      </c>
      <c r="J2088" s="517">
        <f t="shared" si="516"/>
        <v>0</v>
      </c>
      <c r="K2088" s="504"/>
      <c r="L2088" s="518">
        <f t="shared" si="521"/>
        <v>0</v>
      </c>
      <c r="M2088" s="518">
        <f t="shared" si="521"/>
        <v>0</v>
      </c>
      <c r="N2088" s="517">
        <f t="shared" si="518"/>
        <v>0</v>
      </c>
      <c r="O2088" s="517">
        <f t="shared" si="519"/>
        <v>0</v>
      </c>
      <c r="P2088" s="506"/>
      <c r="Q2088" s="520"/>
      <c r="R2088" s="412" t="str">
        <f t="shared" si="520"/>
        <v/>
      </c>
      <c r="S2088" s="412" t="str">
        <f t="shared" si="522"/>
        <v/>
      </c>
      <c r="T2088" s="427"/>
      <c r="U2088" s="429"/>
      <c r="W2088" s="6" t="str">
        <f>VLOOKUP(A2088,'[3]Cartilha Global'!$A:$A,1,FALSE)</f>
        <v>x</v>
      </c>
    </row>
    <row r="2089" spans="1:23" ht="12" hidden="1" thickBot="1" x14ac:dyDescent="0.25">
      <c r="A2089" s="531" t="s">
        <v>184</v>
      </c>
      <c r="B2089" s="512"/>
      <c r="C2089" s="534">
        <v>0</v>
      </c>
      <c r="D2089" s="535">
        <v>0</v>
      </c>
      <c r="E2089" s="536">
        <v>0</v>
      </c>
      <c r="F2089" s="510">
        <f t="shared" si="523"/>
        <v>0</v>
      </c>
      <c r="G2089" s="527"/>
      <c r="H2089" s="528"/>
      <c r="I2089" s="517">
        <f t="shared" si="515"/>
        <v>0</v>
      </c>
      <c r="J2089" s="517">
        <f t="shared" si="516"/>
        <v>0</v>
      </c>
      <c r="K2089" s="504"/>
      <c r="L2089" s="518">
        <f t="shared" si="521"/>
        <v>0</v>
      </c>
      <c r="M2089" s="518">
        <f t="shared" si="521"/>
        <v>0</v>
      </c>
      <c r="N2089" s="517">
        <f t="shared" si="518"/>
        <v>0</v>
      </c>
      <c r="O2089" s="517">
        <f t="shared" si="519"/>
        <v>0</v>
      </c>
      <c r="P2089" s="506"/>
      <c r="Q2089" s="520"/>
      <c r="R2089" s="412" t="str">
        <f t="shared" si="520"/>
        <v/>
      </c>
      <c r="S2089" s="412" t="str">
        <f t="shared" si="522"/>
        <v/>
      </c>
      <c r="T2089" s="427"/>
      <c r="U2089" s="429"/>
      <c r="W2089" s="6" t="str">
        <f>VLOOKUP(A2089,'[3]Cartilha Global'!$A:$A,1,FALSE)</f>
        <v>x</v>
      </c>
    </row>
    <row r="2090" spans="1:23" ht="12" hidden="1" thickBot="1" x14ac:dyDescent="0.25">
      <c r="A2090" s="531" t="s">
        <v>184</v>
      </c>
      <c r="B2090" s="512"/>
      <c r="C2090" s="534">
        <v>0</v>
      </c>
      <c r="D2090" s="535">
        <v>0</v>
      </c>
      <c r="E2090" s="536">
        <v>0</v>
      </c>
      <c r="F2090" s="510">
        <f t="shared" si="523"/>
        <v>0</v>
      </c>
      <c r="G2090" s="527"/>
      <c r="H2090" s="528"/>
      <c r="I2090" s="517">
        <f t="shared" si="515"/>
        <v>0</v>
      </c>
      <c r="J2090" s="517">
        <f t="shared" si="516"/>
        <v>0</v>
      </c>
      <c r="K2090" s="504"/>
      <c r="L2090" s="518">
        <f t="shared" si="521"/>
        <v>0</v>
      </c>
      <c r="M2090" s="518">
        <f t="shared" si="521"/>
        <v>0</v>
      </c>
      <c r="N2090" s="517">
        <f t="shared" si="518"/>
        <v>0</v>
      </c>
      <c r="O2090" s="517">
        <f t="shared" si="519"/>
        <v>0</v>
      </c>
      <c r="P2090" s="506"/>
      <c r="Q2090" s="520"/>
      <c r="R2090" s="412" t="str">
        <f t="shared" si="520"/>
        <v/>
      </c>
      <c r="S2090" s="412" t="str">
        <f t="shared" si="522"/>
        <v/>
      </c>
      <c r="T2090" s="427"/>
      <c r="U2090" s="429"/>
      <c r="W2090" s="6" t="str">
        <f>VLOOKUP(A2090,'[3]Cartilha Global'!$A:$A,1,FALSE)</f>
        <v>x</v>
      </c>
    </row>
    <row r="2091" spans="1:23" ht="12" hidden="1" thickBot="1" x14ac:dyDescent="0.25">
      <c r="A2091" s="531" t="s">
        <v>184</v>
      </c>
      <c r="B2091" s="512"/>
      <c r="C2091" s="534">
        <v>0</v>
      </c>
      <c r="D2091" s="535">
        <v>0</v>
      </c>
      <c r="E2091" s="536">
        <v>0</v>
      </c>
      <c r="F2091" s="510">
        <f t="shared" si="523"/>
        <v>0</v>
      </c>
      <c r="G2091" s="527"/>
      <c r="H2091" s="528"/>
      <c r="I2091" s="517">
        <f t="shared" si="515"/>
        <v>0</v>
      </c>
      <c r="J2091" s="517">
        <f t="shared" si="516"/>
        <v>0</v>
      </c>
      <c r="K2091" s="504"/>
      <c r="L2091" s="518">
        <f t="shared" si="521"/>
        <v>0</v>
      </c>
      <c r="M2091" s="518">
        <f t="shared" si="521"/>
        <v>0</v>
      </c>
      <c r="N2091" s="517">
        <f t="shared" si="518"/>
        <v>0</v>
      </c>
      <c r="O2091" s="517">
        <f t="shared" si="519"/>
        <v>0</v>
      </c>
      <c r="P2091" s="506"/>
      <c r="Q2091" s="520"/>
      <c r="R2091" s="412" t="str">
        <f t="shared" si="520"/>
        <v/>
      </c>
      <c r="S2091" s="412" t="str">
        <f t="shared" si="522"/>
        <v/>
      </c>
      <c r="T2091" s="427"/>
      <c r="U2091" s="429"/>
      <c r="W2091" s="6" t="str">
        <f>VLOOKUP(A2091,'[3]Cartilha Global'!$A:$A,1,FALSE)</f>
        <v>x</v>
      </c>
    </row>
    <row r="2092" spans="1:23" ht="12" hidden="1" thickBot="1" x14ac:dyDescent="0.25">
      <c r="A2092" s="531" t="s">
        <v>184</v>
      </c>
      <c r="B2092" s="512"/>
      <c r="C2092" s="534">
        <v>0</v>
      </c>
      <c r="D2092" s="535">
        <v>0</v>
      </c>
      <c r="E2092" s="536">
        <v>0</v>
      </c>
      <c r="F2092" s="510">
        <f t="shared" si="523"/>
        <v>0</v>
      </c>
      <c r="G2092" s="527"/>
      <c r="H2092" s="528"/>
      <c r="I2092" s="517">
        <f t="shared" si="515"/>
        <v>0</v>
      </c>
      <c r="J2092" s="517">
        <f t="shared" si="516"/>
        <v>0</v>
      </c>
      <c r="K2092" s="504"/>
      <c r="L2092" s="518">
        <f t="shared" si="521"/>
        <v>0</v>
      </c>
      <c r="M2092" s="518">
        <f t="shared" si="521"/>
        <v>0</v>
      </c>
      <c r="N2092" s="517">
        <f t="shared" si="518"/>
        <v>0</v>
      </c>
      <c r="O2092" s="517">
        <f t="shared" si="519"/>
        <v>0</v>
      </c>
      <c r="P2092" s="506"/>
      <c r="Q2092" s="520"/>
      <c r="R2092" s="412" t="str">
        <f t="shared" si="520"/>
        <v/>
      </c>
      <c r="S2092" s="412" t="str">
        <f t="shared" si="522"/>
        <v/>
      </c>
      <c r="T2092" s="427"/>
      <c r="U2092" s="429"/>
      <c r="W2092" s="6" t="str">
        <f>VLOOKUP(A2092,'[3]Cartilha Global'!$A:$A,1,FALSE)</f>
        <v>x</v>
      </c>
    </row>
    <row r="2093" spans="1:23" ht="12" hidden="1" thickBot="1" x14ac:dyDescent="0.25">
      <c r="A2093" s="531" t="s">
        <v>184</v>
      </c>
      <c r="B2093" s="512"/>
      <c r="C2093" s="534">
        <v>0</v>
      </c>
      <c r="D2093" s="535">
        <v>0</v>
      </c>
      <c r="E2093" s="536">
        <v>0</v>
      </c>
      <c r="F2093" s="510">
        <f t="shared" si="523"/>
        <v>0</v>
      </c>
      <c r="G2093" s="527"/>
      <c r="H2093" s="528"/>
      <c r="I2093" s="517">
        <f t="shared" si="515"/>
        <v>0</v>
      </c>
      <c r="J2093" s="517">
        <f t="shared" si="516"/>
        <v>0</v>
      </c>
      <c r="K2093" s="504"/>
      <c r="L2093" s="518">
        <f t="shared" si="521"/>
        <v>0</v>
      </c>
      <c r="M2093" s="518">
        <f t="shared" si="521"/>
        <v>0</v>
      </c>
      <c r="N2093" s="517">
        <f t="shared" si="518"/>
        <v>0</v>
      </c>
      <c r="O2093" s="517">
        <f t="shared" si="519"/>
        <v>0</v>
      </c>
      <c r="P2093" s="506"/>
      <c r="Q2093" s="520"/>
      <c r="R2093" s="412" t="str">
        <f t="shared" si="520"/>
        <v/>
      </c>
      <c r="S2093" s="412" t="str">
        <f t="shared" si="522"/>
        <v/>
      </c>
      <c r="T2093" s="427"/>
      <c r="U2093" s="429"/>
      <c r="W2093" s="6" t="str">
        <f>VLOOKUP(A2093,'[3]Cartilha Global'!$A:$A,1,FALSE)</f>
        <v>x</v>
      </c>
    </row>
    <row r="2094" spans="1:23" ht="12" hidden="1" thickBot="1" x14ac:dyDescent="0.25">
      <c r="A2094" s="531" t="s">
        <v>184</v>
      </c>
      <c r="B2094" s="512"/>
      <c r="C2094" s="534">
        <v>0</v>
      </c>
      <c r="D2094" s="535">
        <v>0</v>
      </c>
      <c r="E2094" s="536">
        <v>0</v>
      </c>
      <c r="F2094" s="510">
        <f t="shared" si="523"/>
        <v>0</v>
      </c>
      <c r="G2094" s="527"/>
      <c r="H2094" s="528"/>
      <c r="I2094" s="517">
        <f t="shared" ref="I2094:I2102" si="524">IF(ISBLANK(E2094),0,ROUND(F2094*G2094,2))</f>
        <v>0</v>
      </c>
      <c r="J2094" s="517">
        <f t="shared" ref="J2094:J2102" si="525">IF(ISBLANK(G2094),0,ROUND(G2094*H2094,2))</f>
        <v>0</v>
      </c>
      <c r="K2094" s="504"/>
      <c r="L2094" s="518">
        <f t="shared" ref="L2094:M2102" si="526">G2094</f>
        <v>0</v>
      </c>
      <c r="M2094" s="518">
        <f t="shared" si="526"/>
        <v>0</v>
      </c>
      <c r="N2094" s="517">
        <f t="shared" ref="N2094:N2102" si="527">IF(ISBLANK(E2094),0,ROUND(F2094*L2094,2))</f>
        <v>0</v>
      </c>
      <c r="O2094" s="517">
        <f t="shared" ref="O2094:O2102" si="528">IF(ISBLANK(L2094),0,ROUND(L2094*M2094,2))</f>
        <v>0</v>
      </c>
      <c r="P2094" s="506"/>
      <c r="Q2094" s="520"/>
      <c r="R2094" s="412" t="str">
        <f t="shared" si="520"/>
        <v/>
      </c>
      <c r="S2094" s="412" t="str">
        <f t="shared" si="522"/>
        <v/>
      </c>
      <c r="T2094" s="427"/>
      <c r="U2094" s="429"/>
      <c r="W2094" s="6" t="str">
        <f>VLOOKUP(A2094,'[3]Cartilha Global'!$A:$A,1,FALSE)</f>
        <v>x</v>
      </c>
    </row>
    <row r="2095" spans="1:23" ht="12" hidden="1" thickBot="1" x14ac:dyDescent="0.25">
      <c r="A2095" s="531" t="s">
        <v>184</v>
      </c>
      <c r="B2095" s="512"/>
      <c r="C2095" s="534">
        <v>0</v>
      </c>
      <c r="D2095" s="535">
        <v>0</v>
      </c>
      <c r="E2095" s="536">
        <v>0</v>
      </c>
      <c r="F2095" s="510">
        <f t="shared" si="523"/>
        <v>0</v>
      </c>
      <c r="G2095" s="527"/>
      <c r="H2095" s="528"/>
      <c r="I2095" s="517">
        <f t="shared" si="524"/>
        <v>0</v>
      </c>
      <c r="J2095" s="517">
        <f t="shared" si="525"/>
        <v>0</v>
      </c>
      <c r="K2095" s="504"/>
      <c r="L2095" s="518">
        <f t="shared" si="526"/>
        <v>0</v>
      </c>
      <c r="M2095" s="518">
        <f t="shared" si="526"/>
        <v>0</v>
      </c>
      <c r="N2095" s="517">
        <f t="shared" si="527"/>
        <v>0</v>
      </c>
      <c r="O2095" s="517">
        <f t="shared" si="528"/>
        <v>0</v>
      </c>
      <c r="P2095" s="506"/>
      <c r="Q2095" s="520"/>
      <c r="R2095" s="412" t="str">
        <f t="shared" si="520"/>
        <v/>
      </c>
      <c r="S2095" s="412" t="str">
        <f t="shared" si="522"/>
        <v/>
      </c>
      <c r="T2095" s="427"/>
      <c r="U2095" s="429"/>
      <c r="W2095" s="6" t="str">
        <f>VLOOKUP(A2095,'[3]Cartilha Global'!$A:$A,1,FALSE)</f>
        <v>x</v>
      </c>
    </row>
    <row r="2096" spans="1:23" ht="12" hidden="1" thickBot="1" x14ac:dyDescent="0.25">
      <c r="A2096" s="531" t="s">
        <v>184</v>
      </c>
      <c r="B2096" s="512"/>
      <c r="C2096" s="534">
        <v>0</v>
      </c>
      <c r="D2096" s="535">
        <v>0</v>
      </c>
      <c r="E2096" s="536">
        <v>0</v>
      </c>
      <c r="F2096" s="510">
        <f t="shared" si="523"/>
        <v>0</v>
      </c>
      <c r="G2096" s="527"/>
      <c r="H2096" s="528"/>
      <c r="I2096" s="517">
        <f t="shared" si="524"/>
        <v>0</v>
      </c>
      <c r="J2096" s="517">
        <f t="shared" si="525"/>
        <v>0</v>
      </c>
      <c r="K2096" s="504"/>
      <c r="L2096" s="518">
        <f t="shared" si="526"/>
        <v>0</v>
      </c>
      <c r="M2096" s="518">
        <f t="shared" si="526"/>
        <v>0</v>
      </c>
      <c r="N2096" s="517">
        <f t="shared" si="527"/>
        <v>0</v>
      </c>
      <c r="O2096" s="517">
        <f t="shared" si="528"/>
        <v>0</v>
      </c>
      <c r="P2096" s="506"/>
      <c r="Q2096" s="520"/>
      <c r="R2096" s="412" t="str">
        <f t="shared" si="520"/>
        <v/>
      </c>
      <c r="S2096" s="412" t="str">
        <f t="shared" si="522"/>
        <v/>
      </c>
      <c r="T2096" s="427"/>
      <c r="U2096" s="429"/>
      <c r="W2096" s="6" t="str">
        <f>VLOOKUP(A2096,'[3]Cartilha Global'!$A:$A,1,FALSE)</f>
        <v>x</v>
      </c>
    </row>
    <row r="2097" spans="1:23" ht="12" hidden="1" thickBot="1" x14ac:dyDescent="0.25">
      <c r="A2097" s="531" t="s">
        <v>184</v>
      </c>
      <c r="B2097" s="512"/>
      <c r="C2097" s="534">
        <v>0</v>
      </c>
      <c r="D2097" s="535">
        <v>0</v>
      </c>
      <c r="E2097" s="536">
        <v>0</v>
      </c>
      <c r="F2097" s="510">
        <f t="shared" si="523"/>
        <v>0</v>
      </c>
      <c r="G2097" s="527"/>
      <c r="H2097" s="528"/>
      <c r="I2097" s="517">
        <f t="shared" si="524"/>
        <v>0</v>
      </c>
      <c r="J2097" s="517">
        <f t="shared" si="525"/>
        <v>0</v>
      </c>
      <c r="K2097" s="504"/>
      <c r="L2097" s="518">
        <f t="shared" si="526"/>
        <v>0</v>
      </c>
      <c r="M2097" s="518">
        <f t="shared" si="526"/>
        <v>0</v>
      </c>
      <c r="N2097" s="517">
        <f t="shared" si="527"/>
        <v>0</v>
      </c>
      <c r="O2097" s="517">
        <f t="shared" si="528"/>
        <v>0</v>
      </c>
      <c r="P2097" s="506"/>
      <c r="Q2097" s="520"/>
      <c r="R2097" s="412" t="str">
        <f t="shared" si="520"/>
        <v/>
      </c>
      <c r="S2097" s="412" t="str">
        <f t="shared" si="522"/>
        <v/>
      </c>
      <c r="T2097" s="427"/>
      <c r="U2097" s="429"/>
      <c r="W2097" s="6" t="str">
        <f>VLOOKUP(A2097,'[3]Cartilha Global'!$A:$A,1,FALSE)</f>
        <v>x</v>
      </c>
    </row>
    <row r="2098" spans="1:23" ht="12" hidden="1" thickBot="1" x14ac:dyDescent="0.25">
      <c r="A2098" s="531" t="s">
        <v>184</v>
      </c>
      <c r="B2098" s="512"/>
      <c r="C2098" s="534">
        <v>0</v>
      </c>
      <c r="D2098" s="535">
        <v>0</v>
      </c>
      <c r="E2098" s="536">
        <v>0</v>
      </c>
      <c r="F2098" s="510">
        <f t="shared" si="523"/>
        <v>0</v>
      </c>
      <c r="G2098" s="527"/>
      <c r="H2098" s="528"/>
      <c r="I2098" s="517">
        <f t="shared" si="524"/>
        <v>0</v>
      </c>
      <c r="J2098" s="517">
        <f t="shared" si="525"/>
        <v>0</v>
      </c>
      <c r="K2098" s="504"/>
      <c r="L2098" s="518">
        <f t="shared" si="526"/>
        <v>0</v>
      </c>
      <c r="M2098" s="518">
        <f t="shared" si="526"/>
        <v>0</v>
      </c>
      <c r="N2098" s="517">
        <f t="shared" si="527"/>
        <v>0</v>
      </c>
      <c r="O2098" s="517">
        <f t="shared" si="528"/>
        <v>0</v>
      </c>
      <c r="P2098" s="506"/>
      <c r="Q2098" s="520"/>
      <c r="R2098" s="412" t="str">
        <f t="shared" si="520"/>
        <v/>
      </c>
      <c r="S2098" s="412" t="str">
        <f t="shared" si="522"/>
        <v/>
      </c>
      <c r="T2098" s="427"/>
      <c r="U2098" s="429"/>
      <c r="W2098" s="6" t="str">
        <f>VLOOKUP(A2098,'[3]Cartilha Global'!$A:$A,1,FALSE)</f>
        <v>x</v>
      </c>
    </row>
    <row r="2099" spans="1:23" ht="12" hidden="1" thickBot="1" x14ac:dyDescent="0.25">
      <c r="A2099" s="531" t="s">
        <v>184</v>
      </c>
      <c r="B2099" s="512"/>
      <c r="C2099" s="534">
        <v>0</v>
      </c>
      <c r="D2099" s="535">
        <v>0</v>
      </c>
      <c r="E2099" s="536">
        <v>0</v>
      </c>
      <c r="F2099" s="510">
        <f t="shared" si="523"/>
        <v>0</v>
      </c>
      <c r="G2099" s="527"/>
      <c r="H2099" s="528"/>
      <c r="I2099" s="517">
        <f t="shared" si="524"/>
        <v>0</v>
      </c>
      <c r="J2099" s="517">
        <f t="shared" si="525"/>
        <v>0</v>
      </c>
      <c r="K2099" s="504"/>
      <c r="L2099" s="518">
        <f t="shared" si="526"/>
        <v>0</v>
      </c>
      <c r="M2099" s="518">
        <f t="shared" si="526"/>
        <v>0</v>
      </c>
      <c r="N2099" s="517">
        <f t="shared" si="527"/>
        <v>0</v>
      </c>
      <c r="O2099" s="517">
        <f t="shared" si="528"/>
        <v>0</v>
      </c>
      <c r="P2099" s="506"/>
      <c r="Q2099" s="520"/>
      <c r="R2099" s="412" t="str">
        <f t="shared" si="520"/>
        <v/>
      </c>
      <c r="S2099" s="412" t="str">
        <f t="shared" si="522"/>
        <v/>
      </c>
      <c r="T2099" s="427"/>
      <c r="U2099" s="429"/>
      <c r="W2099" s="6" t="str">
        <f>VLOOKUP(A2099,'[3]Cartilha Global'!$A:$A,1,FALSE)</f>
        <v>x</v>
      </c>
    </row>
    <row r="2100" spans="1:23" ht="12" hidden="1" thickBot="1" x14ac:dyDescent="0.25">
      <c r="A2100" s="531" t="s">
        <v>184</v>
      </c>
      <c r="B2100" s="512"/>
      <c r="C2100" s="534">
        <v>0</v>
      </c>
      <c r="D2100" s="535">
        <v>0</v>
      </c>
      <c r="E2100" s="536">
        <v>0</v>
      </c>
      <c r="F2100" s="510">
        <f t="shared" si="523"/>
        <v>0</v>
      </c>
      <c r="G2100" s="527"/>
      <c r="H2100" s="528"/>
      <c r="I2100" s="517">
        <f t="shared" si="524"/>
        <v>0</v>
      </c>
      <c r="J2100" s="517">
        <f t="shared" si="525"/>
        <v>0</v>
      </c>
      <c r="K2100" s="504"/>
      <c r="L2100" s="518">
        <f t="shared" si="526"/>
        <v>0</v>
      </c>
      <c r="M2100" s="518">
        <f t="shared" si="526"/>
        <v>0</v>
      </c>
      <c r="N2100" s="517">
        <f t="shared" si="527"/>
        <v>0</v>
      </c>
      <c r="O2100" s="517">
        <f t="shared" si="528"/>
        <v>0</v>
      </c>
      <c r="P2100" s="506"/>
      <c r="Q2100" s="520"/>
      <c r="R2100" s="412" t="str">
        <f t="shared" si="520"/>
        <v/>
      </c>
      <c r="S2100" s="412" t="str">
        <f t="shared" si="522"/>
        <v/>
      </c>
      <c r="T2100" s="427"/>
      <c r="U2100" s="429"/>
      <c r="W2100" s="6" t="str">
        <f>VLOOKUP(A2100,'[3]Cartilha Global'!$A:$A,1,FALSE)</f>
        <v>x</v>
      </c>
    </row>
    <row r="2101" spans="1:23" ht="12" hidden="1" thickBot="1" x14ac:dyDescent="0.25">
      <c r="A2101" s="531" t="s">
        <v>184</v>
      </c>
      <c r="B2101" s="512"/>
      <c r="C2101" s="534">
        <v>0</v>
      </c>
      <c r="D2101" s="535">
        <v>0</v>
      </c>
      <c r="E2101" s="536">
        <v>0</v>
      </c>
      <c r="F2101" s="510">
        <f t="shared" si="523"/>
        <v>0</v>
      </c>
      <c r="G2101" s="527"/>
      <c r="H2101" s="528"/>
      <c r="I2101" s="517">
        <f t="shared" si="524"/>
        <v>0</v>
      </c>
      <c r="J2101" s="517">
        <f t="shared" si="525"/>
        <v>0</v>
      </c>
      <c r="K2101" s="504"/>
      <c r="L2101" s="518">
        <f t="shared" si="526"/>
        <v>0</v>
      </c>
      <c r="M2101" s="518">
        <f t="shared" si="526"/>
        <v>0</v>
      </c>
      <c r="N2101" s="517">
        <f t="shared" si="527"/>
        <v>0</v>
      </c>
      <c r="O2101" s="517">
        <f t="shared" si="528"/>
        <v>0</v>
      </c>
      <c r="P2101" s="506"/>
      <c r="Q2101" s="520"/>
      <c r="R2101" s="412" t="str">
        <f t="shared" si="520"/>
        <v/>
      </c>
      <c r="S2101" s="412" t="str">
        <f t="shared" si="522"/>
        <v/>
      </c>
      <c r="T2101" s="427"/>
      <c r="U2101" s="429"/>
      <c r="W2101" s="6" t="str">
        <f>VLOOKUP(A2101,'[3]Cartilha Global'!$A:$A,1,FALSE)</f>
        <v>x</v>
      </c>
    </row>
    <row r="2102" spans="1:23" ht="12" hidden="1" thickBot="1" x14ac:dyDescent="0.25">
      <c r="A2102" s="531" t="s">
        <v>184</v>
      </c>
      <c r="B2102" s="512"/>
      <c r="C2102" s="534">
        <v>0</v>
      </c>
      <c r="D2102" s="535">
        <v>0</v>
      </c>
      <c r="E2102" s="536">
        <v>0</v>
      </c>
      <c r="F2102" s="500">
        <f t="shared" si="523"/>
        <v>0</v>
      </c>
      <c r="G2102" s="527"/>
      <c r="H2102" s="528"/>
      <c r="I2102" s="517">
        <f t="shared" si="524"/>
        <v>0</v>
      </c>
      <c r="J2102" s="517">
        <f t="shared" si="525"/>
        <v>0</v>
      </c>
      <c r="K2102" s="504"/>
      <c r="L2102" s="518">
        <f t="shared" si="526"/>
        <v>0</v>
      </c>
      <c r="M2102" s="518">
        <f t="shared" si="526"/>
        <v>0</v>
      </c>
      <c r="N2102" s="517">
        <f t="shared" si="527"/>
        <v>0</v>
      </c>
      <c r="O2102" s="517">
        <f t="shared" si="528"/>
        <v>0</v>
      </c>
      <c r="P2102" s="506"/>
      <c r="Q2102" s="520"/>
      <c r="R2102" s="412" t="str">
        <f t="shared" si="520"/>
        <v/>
      </c>
      <c r="S2102" s="412" t="str">
        <f t="shared" si="522"/>
        <v/>
      </c>
      <c r="T2102" s="427"/>
      <c r="U2102" s="429"/>
      <c r="W2102" s="6" t="str">
        <f>VLOOKUP(A2102,'[3]Cartilha Global'!$A:$A,1,FALSE)</f>
        <v>x</v>
      </c>
    </row>
    <row r="2103" spans="1:23" ht="12" thickBot="1" x14ac:dyDescent="0.25">
      <c r="A2103" s="485" t="s">
        <v>1871</v>
      </c>
      <c r="B2103" s="486"/>
      <c r="C2103" s="487" t="s">
        <v>1872</v>
      </c>
      <c r="D2103" s="488">
        <v>0</v>
      </c>
      <c r="E2103" s="547">
        <v>0</v>
      </c>
      <c r="F2103" s="490">
        <f t="shared" si="523"/>
        <v>0</v>
      </c>
      <c r="G2103" s="491"/>
      <c r="H2103" s="491"/>
      <c r="I2103" s="4"/>
      <c r="J2103" s="4"/>
      <c r="K2103" s="492">
        <f>SUM(J2106:J2362)</f>
        <v>290.39999999999998</v>
      </c>
      <c r="L2103" s="491"/>
      <c r="M2103" s="491"/>
      <c r="N2103" s="4"/>
      <c r="O2103" s="493"/>
      <c r="P2103" s="492">
        <f>SUM(O2106:O2362)</f>
        <v>290.39999999999998</v>
      </c>
      <c r="Q2103" s="494" t="str">
        <f>IF(OR(K2103&gt;0,P2103&gt;0),"X","")</f>
        <v>X</v>
      </c>
      <c r="R2103" s="412" t="str">
        <f t="shared" si="520"/>
        <v>x</v>
      </c>
      <c r="S2103" s="412" t="str">
        <f t="shared" si="522"/>
        <v>x</v>
      </c>
      <c r="T2103" s="427"/>
      <c r="U2103" s="429"/>
      <c r="W2103" s="6" t="str">
        <f>VLOOKUP(A2103,'[3]Cartilha Global'!$A:$A,1,FALSE)</f>
        <v>5</v>
      </c>
    </row>
    <row r="2104" spans="1:23" x14ac:dyDescent="0.2">
      <c r="A2104" s="581" t="s">
        <v>1873</v>
      </c>
      <c r="B2104" s="512"/>
      <c r="C2104" s="582" t="s">
        <v>158</v>
      </c>
      <c r="D2104" s="583">
        <v>0</v>
      </c>
      <c r="E2104" s="584">
        <v>0</v>
      </c>
      <c r="F2104" s="585">
        <f t="shared" si="523"/>
        <v>0</v>
      </c>
      <c r="G2104" s="586"/>
      <c r="H2104" s="586"/>
      <c r="I2104" s="587"/>
      <c r="J2104" s="588"/>
      <c r="K2104" s="504"/>
      <c r="L2104" s="589"/>
      <c r="M2104" s="586"/>
      <c r="N2104" s="587"/>
      <c r="O2104" s="588"/>
      <c r="P2104" s="506"/>
      <c r="Q2104" s="494" t="str">
        <f>IF(OR(SUM(J2105:J2233)&gt;0,SUM(O2105:O2233)&gt;0),"xx","")</f>
        <v>xx</v>
      </c>
      <c r="R2104" s="412" t="str">
        <f t="shared" si="520"/>
        <v>x</v>
      </c>
      <c r="S2104" s="412" t="str">
        <f t="shared" si="522"/>
        <v>x</v>
      </c>
      <c r="T2104" s="427"/>
      <c r="U2104" s="429"/>
      <c r="W2104" s="6" t="str">
        <f>VLOOKUP(A2104,'[3]Cartilha Global'!$A:$A,1,FALSE)</f>
        <v>5.1</v>
      </c>
    </row>
    <row r="2105" spans="1:23" hidden="1" x14ac:dyDescent="0.2">
      <c r="A2105" s="522" t="s">
        <v>2154</v>
      </c>
      <c r="B2105" s="512"/>
      <c r="C2105" s="569" t="s">
        <v>160</v>
      </c>
      <c r="D2105" s="590">
        <v>0</v>
      </c>
      <c r="E2105" s="591">
        <v>0</v>
      </c>
      <c r="F2105" s="571">
        <f t="shared" si="523"/>
        <v>0</v>
      </c>
      <c r="G2105" s="572"/>
      <c r="H2105" s="572"/>
      <c r="I2105" s="573"/>
      <c r="J2105" s="573"/>
      <c r="K2105" s="504"/>
      <c r="L2105" s="572"/>
      <c r="M2105" s="572"/>
      <c r="N2105" s="573"/>
      <c r="O2105" s="573"/>
      <c r="P2105" s="506"/>
      <c r="Q2105" s="494" t="str">
        <f>IF(OR(SUM(J2106:J2107)&gt;0,SUM(O2106:O2107)&gt;0),"xx","")</f>
        <v/>
      </c>
      <c r="R2105" s="412" t="str">
        <f t="shared" si="520"/>
        <v/>
      </c>
      <c r="S2105" s="412" t="str">
        <f t="shared" si="522"/>
        <v/>
      </c>
      <c r="T2105" s="427"/>
      <c r="U2105" s="429"/>
      <c r="W2105" s="6" t="str">
        <f>VLOOKUP(A2105,'[3]Cartilha Global'!$A:$A,1,FALSE)</f>
        <v>5.1.1</v>
      </c>
    </row>
    <row r="2106" spans="1:23" hidden="1" x14ac:dyDescent="0.2">
      <c r="A2106" s="511" t="s">
        <v>7185</v>
      </c>
      <c r="B2106" s="512" t="s">
        <v>7078</v>
      </c>
      <c r="C2106" s="513" t="s">
        <v>7186</v>
      </c>
      <c r="D2106" s="498" t="s">
        <v>171</v>
      </c>
      <c r="E2106" s="514">
        <v>103.74</v>
      </c>
      <c r="F2106" s="500">
        <f t="shared" si="523"/>
        <v>128.47</v>
      </c>
      <c r="G2106" s="527"/>
      <c r="H2106" s="518"/>
      <c r="I2106" s="517">
        <f>IF(ISBLANK(E2106),0,ROUND(F2106*G2106,2))</f>
        <v>0</v>
      </c>
      <c r="J2106" s="517">
        <f>IF(ISBLANK(G2106),0,ROUND(G2106*H2106,2))</f>
        <v>0</v>
      </c>
      <c r="K2106" s="504"/>
      <c r="L2106" s="518">
        <f>G2106</f>
        <v>0</v>
      </c>
      <c r="M2106" s="518">
        <f>H2106</f>
        <v>0</v>
      </c>
      <c r="N2106" s="519">
        <f>IF(ISBLANK(E2106),0,ROUND(F2106*L2106,2))</f>
        <v>0</v>
      </c>
      <c r="O2106" s="519">
        <f>IF(ISBLANK(L2106),0,ROUND(L2106*M2106,2))</f>
        <v>0</v>
      </c>
      <c r="P2106" s="506"/>
      <c r="Q2106" s="520"/>
      <c r="R2106" s="412" t="str">
        <f t="shared" si="520"/>
        <v/>
      </c>
      <c r="S2106" s="412" t="str">
        <f t="shared" si="522"/>
        <v/>
      </c>
      <c r="T2106" s="427"/>
      <c r="U2106" s="429"/>
      <c r="W2106" s="6" t="str">
        <f>VLOOKUP(A2106,'[3]Cartilha Global'!$A:$A,1,FALSE)</f>
        <v>0030701</v>
      </c>
    </row>
    <row r="2107" spans="1:23" hidden="1" x14ac:dyDescent="0.2">
      <c r="A2107" s="511" t="s">
        <v>7187</v>
      </c>
      <c r="B2107" s="512" t="s">
        <v>7078</v>
      </c>
      <c r="C2107" s="513" t="s">
        <v>7188</v>
      </c>
      <c r="D2107" s="498" t="s">
        <v>171</v>
      </c>
      <c r="E2107" s="514">
        <v>129.66999999999999</v>
      </c>
      <c r="F2107" s="500">
        <f t="shared" si="523"/>
        <v>160.58000000000001</v>
      </c>
      <c r="G2107" s="527"/>
      <c r="H2107" s="518"/>
      <c r="I2107" s="517">
        <f>IF(ISBLANK(E2107),0,ROUND(F2107*G2107,2))</f>
        <v>0</v>
      </c>
      <c r="J2107" s="517">
        <f>IF(ISBLANK(G2107),0,ROUND(G2107*H2107,2))</f>
        <v>0</v>
      </c>
      <c r="K2107" s="504"/>
      <c r="L2107" s="518">
        <f>G2107</f>
        <v>0</v>
      </c>
      <c r="M2107" s="518">
        <f>H2107</f>
        <v>0</v>
      </c>
      <c r="N2107" s="519">
        <f>IF(ISBLANK(E2107),0,ROUND(F2107*L2107,2))</f>
        <v>0</v>
      </c>
      <c r="O2107" s="519">
        <f>IF(ISBLANK(L2107),0,ROUND(L2107*M2107,2))</f>
        <v>0</v>
      </c>
      <c r="P2107" s="506"/>
      <c r="Q2107" s="520"/>
      <c r="R2107" s="412" t="str">
        <f t="shared" si="520"/>
        <v/>
      </c>
      <c r="S2107" s="412" t="str">
        <f t="shared" si="522"/>
        <v/>
      </c>
      <c r="T2107" s="427"/>
      <c r="U2107" s="429"/>
      <c r="W2107" s="6" t="str">
        <f>VLOOKUP(A2107,'[3]Cartilha Global'!$A:$A,1,FALSE)</f>
        <v>0030702</v>
      </c>
    </row>
    <row r="2108" spans="1:23" hidden="1" x14ac:dyDescent="0.2">
      <c r="A2108" s="522" t="s">
        <v>6078</v>
      </c>
      <c r="B2108" s="508"/>
      <c r="C2108" s="592" t="s">
        <v>6079</v>
      </c>
      <c r="D2108" s="509">
        <v>0</v>
      </c>
      <c r="E2108" s="593">
        <v>0</v>
      </c>
      <c r="F2108" s="568">
        <f t="shared" si="523"/>
        <v>0</v>
      </c>
      <c r="G2108" s="556"/>
      <c r="H2108" s="556"/>
      <c r="I2108" s="557"/>
      <c r="J2108" s="558"/>
      <c r="K2108" s="504"/>
      <c r="L2108" s="580"/>
      <c r="M2108" s="556"/>
      <c r="N2108" s="557"/>
      <c r="O2108" s="558"/>
      <c r="P2108" s="506"/>
      <c r="Q2108" s="494" t="str">
        <f>IF(OR(SUM(J2108)&gt;0,SUM(O2108)&gt;0),"xx","")</f>
        <v/>
      </c>
      <c r="R2108" s="412" t="str">
        <f t="shared" si="520"/>
        <v/>
      </c>
      <c r="S2108" s="412" t="str">
        <f t="shared" si="522"/>
        <v/>
      </c>
      <c r="T2108" s="427"/>
      <c r="U2108" s="429"/>
      <c r="W2108" s="6" t="e">
        <f>VLOOKUP(A2108,'[3]Cartilha Global'!$A:$A,1,FALSE)</f>
        <v>#N/A</v>
      </c>
    </row>
    <row r="2109" spans="1:23" hidden="1" x14ac:dyDescent="0.2">
      <c r="A2109" s="594" t="s">
        <v>2155</v>
      </c>
      <c r="B2109" s="595"/>
      <c r="C2109" s="596" t="s">
        <v>161</v>
      </c>
      <c r="D2109" s="509">
        <v>0</v>
      </c>
      <c r="E2109" s="593">
        <v>0</v>
      </c>
      <c r="F2109" s="568">
        <f t="shared" si="523"/>
        <v>0</v>
      </c>
      <c r="G2109" s="556"/>
      <c r="H2109" s="556"/>
      <c r="I2109" s="557"/>
      <c r="J2109" s="558"/>
      <c r="K2109" s="504"/>
      <c r="L2109" s="580"/>
      <c r="M2109" s="556"/>
      <c r="N2109" s="557"/>
      <c r="O2109" s="558"/>
      <c r="P2109" s="506"/>
      <c r="Q2109" s="494"/>
      <c r="R2109" s="412" t="str">
        <f t="shared" si="520"/>
        <v/>
      </c>
      <c r="S2109" s="412" t="str">
        <f t="shared" si="522"/>
        <v/>
      </c>
      <c r="T2109" s="427"/>
      <c r="U2109" s="429"/>
      <c r="W2109" s="6" t="str">
        <f>VLOOKUP(A2109,'[3]Cartilha Global'!$A:$A,1,FALSE)</f>
        <v>5.1.3</v>
      </c>
    </row>
    <row r="2110" spans="1:23" hidden="1" x14ac:dyDescent="0.2">
      <c r="A2110" s="594" t="s">
        <v>2156</v>
      </c>
      <c r="B2110" s="595"/>
      <c r="C2110" s="596" t="s">
        <v>230</v>
      </c>
      <c r="D2110" s="509">
        <v>0</v>
      </c>
      <c r="E2110" s="593">
        <v>0</v>
      </c>
      <c r="F2110" s="568">
        <f t="shared" si="523"/>
        <v>0</v>
      </c>
      <c r="G2110" s="556"/>
      <c r="H2110" s="556"/>
      <c r="I2110" s="557"/>
      <c r="J2110" s="558"/>
      <c r="K2110" s="504"/>
      <c r="L2110" s="580"/>
      <c r="M2110" s="556"/>
      <c r="N2110" s="557"/>
      <c r="O2110" s="558"/>
      <c r="P2110" s="506"/>
      <c r="Q2110" s="494"/>
      <c r="R2110" s="412" t="str">
        <f t="shared" si="520"/>
        <v/>
      </c>
      <c r="S2110" s="412" t="str">
        <f t="shared" si="522"/>
        <v/>
      </c>
      <c r="T2110" s="427"/>
      <c r="U2110" s="429"/>
      <c r="W2110" s="6" t="str">
        <f>VLOOKUP(A2110,'[3]Cartilha Global'!$A:$A,1,FALSE)</f>
        <v>5.1.4</v>
      </c>
    </row>
    <row r="2111" spans="1:23" hidden="1" x14ac:dyDescent="0.2">
      <c r="A2111" s="522" t="s">
        <v>2157</v>
      </c>
      <c r="B2111" s="508"/>
      <c r="C2111" s="592" t="s">
        <v>231</v>
      </c>
      <c r="D2111" s="509">
        <v>0</v>
      </c>
      <c r="E2111" s="593">
        <v>0</v>
      </c>
      <c r="F2111" s="568">
        <f t="shared" si="523"/>
        <v>0</v>
      </c>
      <c r="G2111" s="556"/>
      <c r="H2111" s="556"/>
      <c r="I2111" s="557"/>
      <c r="J2111" s="558"/>
      <c r="K2111" s="504"/>
      <c r="L2111" s="580"/>
      <c r="M2111" s="556"/>
      <c r="N2111" s="557"/>
      <c r="O2111" s="558"/>
      <c r="P2111" s="506"/>
      <c r="Q2111" s="494" t="str">
        <f>IF(OR(SUM(J2112:J2146)&gt;0,SUM(O2112:O2146)&gt;0),"xx","")</f>
        <v/>
      </c>
      <c r="R2111" s="412" t="str">
        <f t="shared" si="520"/>
        <v/>
      </c>
      <c r="S2111" s="412" t="str">
        <f t="shared" si="522"/>
        <v/>
      </c>
      <c r="T2111" s="427"/>
      <c r="U2111" s="429"/>
      <c r="W2111" s="6" t="str">
        <f>VLOOKUP(A2111,'[3]Cartilha Global'!$A:$A,1,FALSE)</f>
        <v>5.1.5</v>
      </c>
    </row>
    <row r="2112" spans="1:23" ht="22.5" hidden="1" x14ac:dyDescent="0.2">
      <c r="A2112" s="522">
        <v>100064</v>
      </c>
      <c r="B2112" s="508" t="s">
        <v>3144</v>
      </c>
      <c r="C2112" s="513" t="s">
        <v>6080</v>
      </c>
      <c r="D2112" s="498" t="s">
        <v>6935</v>
      </c>
      <c r="E2112" s="499">
        <v>15.4</v>
      </c>
      <c r="F2112" s="500">
        <f t="shared" si="523"/>
        <v>19.07</v>
      </c>
      <c r="G2112" s="527"/>
      <c r="H2112" s="518"/>
      <c r="I2112" s="517">
        <f t="shared" ref="I2112:I2146" si="529">IF(ISBLANK(E2112),0,ROUND(F2112*G2112,2))</f>
        <v>0</v>
      </c>
      <c r="J2112" s="517">
        <f t="shared" ref="J2112:J2146" si="530">IF(ISBLANK(G2112),0,ROUND(G2112*H2112,2))</f>
        <v>0</v>
      </c>
      <c r="K2112" s="504"/>
      <c r="L2112" s="518">
        <f t="shared" ref="L2112:M2146" si="531">G2112</f>
        <v>0</v>
      </c>
      <c r="M2112" s="518">
        <f t="shared" si="531"/>
        <v>0</v>
      </c>
      <c r="N2112" s="519">
        <f t="shared" ref="N2112:N2146" si="532">IF(ISBLANK(E2112),0,ROUND(F2112*L2112,2))</f>
        <v>0</v>
      </c>
      <c r="O2112" s="519">
        <f t="shared" ref="O2112:O2146" si="533">IF(ISBLANK(L2112),0,ROUND(L2112*M2112,2))</f>
        <v>0</v>
      </c>
      <c r="P2112" s="506"/>
      <c r="Q2112" s="520"/>
      <c r="R2112" s="412" t="str">
        <f t="shared" si="520"/>
        <v/>
      </c>
      <c r="S2112" s="412" t="str">
        <f t="shared" si="522"/>
        <v/>
      </c>
      <c r="T2112" s="427"/>
      <c r="U2112" s="429"/>
      <c r="W2112" s="6" t="e">
        <f>VLOOKUP(A2112,'[3]Cartilha Global'!$A:$A,1,FALSE)</f>
        <v>#N/A</v>
      </c>
    </row>
    <row r="2113" spans="1:23" ht="33.75" hidden="1" x14ac:dyDescent="0.2">
      <c r="A2113" s="522">
        <v>91815</v>
      </c>
      <c r="B2113" s="508" t="s">
        <v>3144</v>
      </c>
      <c r="C2113" s="513" t="s">
        <v>672</v>
      </c>
      <c r="D2113" s="498" t="s">
        <v>170</v>
      </c>
      <c r="E2113" s="499">
        <v>71.25</v>
      </c>
      <c r="F2113" s="500">
        <f t="shared" si="523"/>
        <v>88.24</v>
      </c>
      <c r="G2113" s="527"/>
      <c r="H2113" s="518"/>
      <c r="I2113" s="517">
        <f>IF(ISBLANK(E2113),0,ROUND(F2113*G2113,2))</f>
        <v>0</v>
      </c>
      <c r="J2113" s="517">
        <f>IF(ISBLANK(G2113),0,ROUND(G2113*H2113,2))</f>
        <v>0</v>
      </c>
      <c r="K2113" s="504"/>
      <c r="L2113" s="518">
        <f>G2113</f>
        <v>0</v>
      </c>
      <c r="M2113" s="518">
        <f>H2113</f>
        <v>0</v>
      </c>
      <c r="N2113" s="519">
        <f>IF(ISBLANK(E2113),0,ROUND(F2113*L2113,2))</f>
        <v>0</v>
      </c>
      <c r="O2113" s="519">
        <f>IF(ISBLANK(L2113),0,ROUND(L2113*M2113,2))</f>
        <v>0</v>
      </c>
      <c r="P2113" s="506"/>
      <c r="Q2113" s="520"/>
      <c r="R2113" s="412" t="str">
        <f t="shared" si="520"/>
        <v/>
      </c>
      <c r="S2113" s="412" t="str">
        <f t="shared" si="522"/>
        <v/>
      </c>
      <c r="T2113" s="427"/>
      <c r="U2113" s="429"/>
      <c r="W2113" s="6">
        <f>VLOOKUP(A2113,'[3]Cartilha Global'!$A:$A,1,FALSE)</f>
        <v>91815</v>
      </c>
    </row>
    <row r="2114" spans="1:23" ht="33.75" hidden="1" x14ac:dyDescent="0.2">
      <c r="A2114" s="522">
        <v>91816</v>
      </c>
      <c r="B2114" s="508" t="s">
        <v>3144</v>
      </c>
      <c r="C2114" s="513" t="s">
        <v>673</v>
      </c>
      <c r="D2114" s="498" t="s">
        <v>170</v>
      </c>
      <c r="E2114" s="499">
        <v>85.82</v>
      </c>
      <c r="F2114" s="500">
        <f t="shared" si="523"/>
        <v>106.28</v>
      </c>
      <c r="G2114" s="527"/>
      <c r="H2114" s="518"/>
      <c r="I2114" s="517">
        <f t="shared" si="529"/>
        <v>0</v>
      </c>
      <c r="J2114" s="517">
        <f t="shared" si="530"/>
        <v>0</v>
      </c>
      <c r="K2114" s="504"/>
      <c r="L2114" s="518">
        <f t="shared" si="531"/>
        <v>0</v>
      </c>
      <c r="M2114" s="518">
        <f t="shared" si="531"/>
        <v>0</v>
      </c>
      <c r="N2114" s="519">
        <f t="shared" si="532"/>
        <v>0</v>
      </c>
      <c r="O2114" s="519">
        <f t="shared" si="533"/>
        <v>0</v>
      </c>
      <c r="P2114" s="506"/>
      <c r="Q2114" s="520"/>
      <c r="R2114" s="412" t="str">
        <f t="shared" ref="R2114:R2177" si="534">IF(Q2114="X","x",IF(Q2114="xx","x",IF(O2114&gt;0,"x","")))</f>
        <v/>
      </c>
      <c r="S2114" s="412" t="str">
        <f t="shared" si="522"/>
        <v/>
      </c>
      <c r="T2114" s="427"/>
      <c r="U2114" s="429"/>
      <c r="W2114" s="6">
        <f>VLOOKUP(A2114,'[3]Cartilha Global'!$A:$A,1,FALSE)</f>
        <v>91816</v>
      </c>
    </row>
    <row r="2115" spans="1:23" ht="33.75" hidden="1" x14ac:dyDescent="0.2">
      <c r="A2115" s="522">
        <v>89453</v>
      </c>
      <c r="B2115" s="508" t="s">
        <v>3144</v>
      </c>
      <c r="C2115" s="513" t="s">
        <v>385</v>
      </c>
      <c r="D2115" s="498" t="s">
        <v>170</v>
      </c>
      <c r="E2115" s="499">
        <v>71.680000000000007</v>
      </c>
      <c r="F2115" s="500">
        <f t="shared" si="523"/>
        <v>88.77</v>
      </c>
      <c r="G2115" s="527"/>
      <c r="H2115" s="518"/>
      <c r="I2115" s="517">
        <f t="shared" si="529"/>
        <v>0</v>
      </c>
      <c r="J2115" s="517">
        <f t="shared" si="530"/>
        <v>0</v>
      </c>
      <c r="K2115" s="504"/>
      <c r="L2115" s="518">
        <f t="shared" si="531"/>
        <v>0</v>
      </c>
      <c r="M2115" s="518">
        <f t="shared" si="531"/>
        <v>0</v>
      </c>
      <c r="N2115" s="519">
        <f t="shared" si="532"/>
        <v>0</v>
      </c>
      <c r="O2115" s="519">
        <f t="shared" si="533"/>
        <v>0</v>
      </c>
      <c r="P2115" s="506"/>
      <c r="Q2115" s="520"/>
      <c r="R2115" s="412" t="str">
        <f t="shared" si="534"/>
        <v/>
      </c>
      <c r="S2115" s="412" t="str">
        <f t="shared" si="522"/>
        <v/>
      </c>
      <c r="T2115" s="427"/>
      <c r="U2115" s="429"/>
      <c r="W2115" s="6">
        <f>VLOOKUP(A2115,'[3]Cartilha Global'!$A:$A,1,FALSE)</f>
        <v>89453</v>
      </c>
    </row>
    <row r="2116" spans="1:23" ht="33.75" hidden="1" x14ac:dyDescent="0.2">
      <c r="A2116" s="522">
        <v>89454</v>
      </c>
      <c r="B2116" s="508" t="s">
        <v>3144</v>
      </c>
      <c r="C2116" s="513" t="s">
        <v>386</v>
      </c>
      <c r="D2116" s="498" t="s">
        <v>170</v>
      </c>
      <c r="E2116" s="499">
        <v>67.3</v>
      </c>
      <c r="F2116" s="500">
        <f t="shared" si="523"/>
        <v>83.34</v>
      </c>
      <c r="G2116" s="527"/>
      <c r="H2116" s="518"/>
      <c r="I2116" s="517">
        <f t="shared" si="529"/>
        <v>0</v>
      </c>
      <c r="J2116" s="517">
        <f t="shared" si="530"/>
        <v>0</v>
      </c>
      <c r="K2116" s="504"/>
      <c r="L2116" s="518">
        <f t="shared" si="531"/>
        <v>0</v>
      </c>
      <c r="M2116" s="518">
        <f t="shared" si="531"/>
        <v>0</v>
      </c>
      <c r="N2116" s="519">
        <f t="shared" si="532"/>
        <v>0</v>
      </c>
      <c r="O2116" s="519">
        <f t="shared" si="533"/>
        <v>0</v>
      </c>
      <c r="P2116" s="506"/>
      <c r="Q2116" s="520"/>
      <c r="R2116" s="412" t="str">
        <f t="shared" si="534"/>
        <v/>
      </c>
      <c r="S2116" s="412" t="str">
        <f t="shared" si="522"/>
        <v/>
      </c>
      <c r="T2116" s="427"/>
      <c r="U2116" s="429"/>
      <c r="W2116" s="6">
        <f>VLOOKUP(A2116,'[3]Cartilha Global'!$A:$A,1,FALSE)</f>
        <v>89454</v>
      </c>
    </row>
    <row r="2117" spans="1:23" ht="33.75" hidden="1" x14ac:dyDescent="0.2">
      <c r="A2117" s="522">
        <v>89455</v>
      </c>
      <c r="B2117" s="508" t="s">
        <v>3144</v>
      </c>
      <c r="C2117" s="513" t="s">
        <v>387</v>
      </c>
      <c r="D2117" s="498" t="s">
        <v>170</v>
      </c>
      <c r="E2117" s="499">
        <v>88.53</v>
      </c>
      <c r="F2117" s="500">
        <f t="shared" si="523"/>
        <v>109.64</v>
      </c>
      <c r="G2117" s="527"/>
      <c r="H2117" s="518"/>
      <c r="I2117" s="517">
        <f t="shared" si="529"/>
        <v>0</v>
      </c>
      <c r="J2117" s="517">
        <f t="shared" si="530"/>
        <v>0</v>
      </c>
      <c r="K2117" s="504"/>
      <c r="L2117" s="518">
        <f t="shared" si="531"/>
        <v>0</v>
      </c>
      <c r="M2117" s="518">
        <f t="shared" si="531"/>
        <v>0</v>
      </c>
      <c r="N2117" s="519">
        <f t="shared" si="532"/>
        <v>0</v>
      </c>
      <c r="O2117" s="519">
        <f t="shared" si="533"/>
        <v>0</v>
      </c>
      <c r="P2117" s="506"/>
      <c r="Q2117" s="520"/>
      <c r="R2117" s="412" t="str">
        <f t="shared" si="534"/>
        <v/>
      </c>
      <c r="S2117" s="412" t="str">
        <f t="shared" si="522"/>
        <v/>
      </c>
      <c r="T2117" s="427"/>
      <c r="U2117" s="429"/>
      <c r="W2117" s="6">
        <f>VLOOKUP(A2117,'[3]Cartilha Global'!$A:$A,1,FALSE)</f>
        <v>89455</v>
      </c>
    </row>
    <row r="2118" spans="1:23" ht="33.75" hidden="1" x14ac:dyDescent="0.2">
      <c r="A2118" s="522">
        <v>89456</v>
      </c>
      <c r="B2118" s="508" t="s">
        <v>3144</v>
      </c>
      <c r="C2118" s="513" t="s">
        <v>388</v>
      </c>
      <c r="D2118" s="498" t="s">
        <v>170</v>
      </c>
      <c r="E2118" s="499">
        <v>83.59</v>
      </c>
      <c r="F2118" s="500">
        <f t="shared" si="523"/>
        <v>103.52</v>
      </c>
      <c r="G2118" s="527"/>
      <c r="H2118" s="518"/>
      <c r="I2118" s="517">
        <f t="shared" si="529"/>
        <v>0</v>
      </c>
      <c r="J2118" s="517">
        <f t="shared" si="530"/>
        <v>0</v>
      </c>
      <c r="K2118" s="504"/>
      <c r="L2118" s="518">
        <f t="shared" si="531"/>
        <v>0</v>
      </c>
      <c r="M2118" s="518">
        <f t="shared" si="531"/>
        <v>0</v>
      </c>
      <c r="N2118" s="519">
        <f t="shared" si="532"/>
        <v>0</v>
      </c>
      <c r="O2118" s="519">
        <f t="shared" si="533"/>
        <v>0</v>
      </c>
      <c r="P2118" s="506"/>
      <c r="Q2118" s="520"/>
      <c r="R2118" s="412" t="str">
        <f t="shared" si="534"/>
        <v/>
      </c>
      <c r="S2118" s="412" t="str">
        <f t="shared" si="522"/>
        <v/>
      </c>
      <c r="T2118" s="427"/>
      <c r="U2118" s="429"/>
      <c r="W2118" s="6">
        <f>VLOOKUP(A2118,'[3]Cartilha Global'!$A:$A,1,FALSE)</f>
        <v>89456</v>
      </c>
    </row>
    <row r="2119" spans="1:23" ht="33.75" hidden="1" x14ac:dyDescent="0.2">
      <c r="A2119" s="522">
        <v>89457</v>
      </c>
      <c r="B2119" s="508" t="s">
        <v>3144</v>
      </c>
      <c r="C2119" s="513" t="s">
        <v>389</v>
      </c>
      <c r="D2119" s="498" t="s">
        <v>170</v>
      </c>
      <c r="E2119" s="499">
        <v>76.41</v>
      </c>
      <c r="F2119" s="500">
        <f t="shared" si="523"/>
        <v>94.63</v>
      </c>
      <c r="G2119" s="527"/>
      <c r="H2119" s="518"/>
      <c r="I2119" s="517">
        <f t="shared" si="529"/>
        <v>0</v>
      </c>
      <c r="J2119" s="517">
        <f t="shared" si="530"/>
        <v>0</v>
      </c>
      <c r="K2119" s="504"/>
      <c r="L2119" s="518">
        <f t="shared" si="531"/>
        <v>0</v>
      </c>
      <c r="M2119" s="518">
        <f t="shared" si="531"/>
        <v>0</v>
      </c>
      <c r="N2119" s="519">
        <f t="shared" si="532"/>
        <v>0</v>
      </c>
      <c r="O2119" s="519">
        <f t="shared" si="533"/>
        <v>0</v>
      </c>
      <c r="P2119" s="506"/>
      <c r="Q2119" s="520"/>
      <c r="R2119" s="412" t="str">
        <f t="shared" si="534"/>
        <v/>
      </c>
      <c r="S2119" s="412" t="str">
        <f t="shared" si="522"/>
        <v/>
      </c>
      <c r="T2119" s="427"/>
      <c r="U2119" s="429"/>
      <c r="W2119" s="6">
        <f>VLOOKUP(A2119,'[3]Cartilha Global'!$A:$A,1,FALSE)</f>
        <v>89457</v>
      </c>
    </row>
    <row r="2120" spans="1:23" ht="33.75" hidden="1" x14ac:dyDescent="0.2">
      <c r="A2120" s="522">
        <v>89458</v>
      </c>
      <c r="B2120" s="508" t="s">
        <v>3144</v>
      </c>
      <c r="C2120" s="513" t="s">
        <v>390</v>
      </c>
      <c r="D2120" s="498" t="s">
        <v>170</v>
      </c>
      <c r="E2120" s="499">
        <v>70.05</v>
      </c>
      <c r="F2120" s="500">
        <f t="shared" si="523"/>
        <v>86.75</v>
      </c>
      <c r="G2120" s="527"/>
      <c r="H2120" s="518"/>
      <c r="I2120" s="517">
        <f t="shared" si="529"/>
        <v>0</v>
      </c>
      <c r="J2120" s="517">
        <f t="shared" si="530"/>
        <v>0</v>
      </c>
      <c r="K2120" s="504"/>
      <c r="L2120" s="518">
        <f t="shared" si="531"/>
        <v>0</v>
      </c>
      <c r="M2120" s="518">
        <f t="shared" si="531"/>
        <v>0</v>
      </c>
      <c r="N2120" s="519">
        <f t="shared" si="532"/>
        <v>0</v>
      </c>
      <c r="O2120" s="519">
        <f t="shared" si="533"/>
        <v>0</v>
      </c>
      <c r="P2120" s="506"/>
      <c r="Q2120" s="520"/>
      <c r="R2120" s="412" t="str">
        <f t="shared" si="534"/>
        <v/>
      </c>
      <c r="S2120" s="412" t="str">
        <f t="shared" si="522"/>
        <v/>
      </c>
      <c r="T2120" s="427"/>
      <c r="U2120" s="429"/>
      <c r="W2120" s="6">
        <f>VLOOKUP(A2120,'[3]Cartilha Global'!$A:$A,1,FALSE)</f>
        <v>89458</v>
      </c>
    </row>
    <row r="2121" spans="1:23" ht="33.75" hidden="1" x14ac:dyDescent="0.2">
      <c r="A2121" s="522">
        <v>89459</v>
      </c>
      <c r="B2121" s="508" t="s">
        <v>3144</v>
      </c>
      <c r="C2121" s="513" t="s">
        <v>391</v>
      </c>
      <c r="D2121" s="498" t="s">
        <v>170</v>
      </c>
      <c r="E2121" s="499">
        <v>93.73</v>
      </c>
      <c r="F2121" s="500">
        <f t="shared" si="523"/>
        <v>116.08</v>
      </c>
      <c r="G2121" s="527"/>
      <c r="H2121" s="518"/>
      <c r="I2121" s="517">
        <f t="shared" si="529"/>
        <v>0</v>
      </c>
      <c r="J2121" s="517">
        <f t="shared" si="530"/>
        <v>0</v>
      </c>
      <c r="K2121" s="504"/>
      <c r="L2121" s="518">
        <f t="shared" si="531"/>
        <v>0</v>
      </c>
      <c r="M2121" s="518">
        <f t="shared" si="531"/>
        <v>0</v>
      </c>
      <c r="N2121" s="519">
        <f t="shared" si="532"/>
        <v>0</v>
      </c>
      <c r="O2121" s="519">
        <f t="shared" si="533"/>
        <v>0</v>
      </c>
      <c r="P2121" s="506"/>
      <c r="Q2121" s="520"/>
      <c r="R2121" s="412" t="str">
        <f t="shared" si="534"/>
        <v/>
      </c>
      <c r="S2121" s="412" t="str">
        <f t="shared" si="522"/>
        <v/>
      </c>
      <c r="T2121" s="427"/>
      <c r="U2121" s="429"/>
      <c r="W2121" s="6">
        <f>VLOOKUP(A2121,'[3]Cartilha Global'!$A:$A,1,FALSE)</f>
        <v>89459</v>
      </c>
    </row>
    <row r="2122" spans="1:23" ht="33.75" hidden="1" x14ac:dyDescent="0.2">
      <c r="A2122" s="522">
        <v>89460</v>
      </c>
      <c r="B2122" s="508" t="s">
        <v>3144</v>
      </c>
      <c r="C2122" s="513" t="s">
        <v>392</v>
      </c>
      <c r="D2122" s="498" t="s">
        <v>170</v>
      </c>
      <c r="E2122" s="499">
        <v>86.75</v>
      </c>
      <c r="F2122" s="500">
        <f t="shared" si="523"/>
        <v>107.43</v>
      </c>
      <c r="G2122" s="527"/>
      <c r="H2122" s="518"/>
      <c r="I2122" s="517">
        <f t="shared" si="529"/>
        <v>0</v>
      </c>
      <c r="J2122" s="517">
        <f t="shared" si="530"/>
        <v>0</v>
      </c>
      <c r="K2122" s="504"/>
      <c r="L2122" s="518">
        <f t="shared" si="531"/>
        <v>0</v>
      </c>
      <c r="M2122" s="518">
        <f t="shared" si="531"/>
        <v>0</v>
      </c>
      <c r="N2122" s="519">
        <f t="shared" si="532"/>
        <v>0</v>
      </c>
      <c r="O2122" s="519">
        <f t="shared" si="533"/>
        <v>0</v>
      </c>
      <c r="P2122" s="506"/>
      <c r="Q2122" s="520"/>
      <c r="R2122" s="412" t="str">
        <f t="shared" si="534"/>
        <v/>
      </c>
      <c r="S2122" s="412" t="str">
        <f t="shared" si="522"/>
        <v/>
      </c>
      <c r="T2122" s="427"/>
      <c r="U2122" s="429"/>
      <c r="W2122" s="6">
        <f>VLOOKUP(A2122,'[3]Cartilha Global'!$A:$A,1,FALSE)</f>
        <v>89460</v>
      </c>
    </row>
    <row r="2123" spans="1:23" ht="33.75" hidden="1" x14ac:dyDescent="0.2">
      <c r="A2123" s="522">
        <v>89462</v>
      </c>
      <c r="B2123" s="508" t="s">
        <v>3144</v>
      </c>
      <c r="C2123" s="513" t="s">
        <v>393</v>
      </c>
      <c r="D2123" s="498" t="s">
        <v>170</v>
      </c>
      <c r="E2123" s="499">
        <v>85.7</v>
      </c>
      <c r="F2123" s="500">
        <f t="shared" si="523"/>
        <v>106.13</v>
      </c>
      <c r="G2123" s="527"/>
      <c r="H2123" s="518"/>
      <c r="I2123" s="517">
        <f t="shared" si="529"/>
        <v>0</v>
      </c>
      <c r="J2123" s="517">
        <f t="shared" si="530"/>
        <v>0</v>
      </c>
      <c r="K2123" s="504"/>
      <c r="L2123" s="518">
        <f t="shared" si="531"/>
        <v>0</v>
      </c>
      <c r="M2123" s="518">
        <f t="shared" si="531"/>
        <v>0</v>
      </c>
      <c r="N2123" s="519">
        <f t="shared" si="532"/>
        <v>0</v>
      </c>
      <c r="O2123" s="519">
        <f t="shared" si="533"/>
        <v>0</v>
      </c>
      <c r="P2123" s="506"/>
      <c r="Q2123" s="520"/>
      <c r="R2123" s="412" t="str">
        <f t="shared" si="534"/>
        <v/>
      </c>
      <c r="S2123" s="412" t="str">
        <f t="shared" si="522"/>
        <v/>
      </c>
      <c r="T2123" s="427"/>
      <c r="U2123" s="429"/>
      <c r="W2123" s="6">
        <f>VLOOKUP(A2123,'[3]Cartilha Global'!$A:$A,1,FALSE)</f>
        <v>89462</v>
      </c>
    </row>
    <row r="2124" spans="1:23" ht="33.75" hidden="1" x14ac:dyDescent="0.2">
      <c r="A2124" s="522">
        <v>89463</v>
      </c>
      <c r="B2124" s="508" t="s">
        <v>3144</v>
      </c>
      <c r="C2124" s="513" t="s">
        <v>394</v>
      </c>
      <c r="D2124" s="498" t="s">
        <v>170</v>
      </c>
      <c r="E2124" s="499">
        <v>81.28</v>
      </c>
      <c r="F2124" s="500">
        <f t="shared" si="523"/>
        <v>100.66</v>
      </c>
      <c r="G2124" s="527"/>
      <c r="H2124" s="518"/>
      <c r="I2124" s="517">
        <f t="shared" si="529"/>
        <v>0</v>
      </c>
      <c r="J2124" s="517">
        <f t="shared" si="530"/>
        <v>0</v>
      </c>
      <c r="K2124" s="504"/>
      <c r="L2124" s="518">
        <f t="shared" si="531"/>
        <v>0</v>
      </c>
      <c r="M2124" s="518">
        <f t="shared" si="531"/>
        <v>0</v>
      </c>
      <c r="N2124" s="519">
        <f t="shared" si="532"/>
        <v>0</v>
      </c>
      <c r="O2124" s="519">
        <f t="shared" si="533"/>
        <v>0</v>
      </c>
      <c r="P2124" s="506"/>
      <c r="Q2124" s="520"/>
      <c r="R2124" s="412" t="str">
        <f t="shared" si="534"/>
        <v/>
      </c>
      <c r="S2124" s="412" t="str">
        <f t="shared" si="522"/>
        <v/>
      </c>
      <c r="T2124" s="427"/>
      <c r="U2124" s="429"/>
      <c r="W2124" s="6">
        <f>VLOOKUP(A2124,'[3]Cartilha Global'!$A:$A,1,FALSE)</f>
        <v>89463</v>
      </c>
    </row>
    <row r="2125" spans="1:23" ht="33.75" hidden="1" x14ac:dyDescent="0.2">
      <c r="A2125" s="522">
        <v>89464</v>
      </c>
      <c r="B2125" s="508" t="s">
        <v>3144</v>
      </c>
      <c r="C2125" s="513" t="s">
        <v>395</v>
      </c>
      <c r="D2125" s="498" t="s">
        <v>170</v>
      </c>
      <c r="E2125" s="499">
        <v>102.73</v>
      </c>
      <c r="F2125" s="500">
        <f t="shared" si="523"/>
        <v>127.22</v>
      </c>
      <c r="G2125" s="527"/>
      <c r="H2125" s="518"/>
      <c r="I2125" s="517">
        <f t="shared" si="529"/>
        <v>0</v>
      </c>
      <c r="J2125" s="517">
        <f t="shared" si="530"/>
        <v>0</v>
      </c>
      <c r="K2125" s="504"/>
      <c r="L2125" s="518">
        <f t="shared" si="531"/>
        <v>0</v>
      </c>
      <c r="M2125" s="518">
        <f t="shared" si="531"/>
        <v>0</v>
      </c>
      <c r="N2125" s="519">
        <f t="shared" si="532"/>
        <v>0</v>
      </c>
      <c r="O2125" s="519">
        <f t="shared" si="533"/>
        <v>0</v>
      </c>
      <c r="P2125" s="506"/>
      <c r="Q2125" s="520"/>
      <c r="R2125" s="412" t="str">
        <f t="shared" si="534"/>
        <v/>
      </c>
      <c r="S2125" s="412" t="str">
        <f t="shared" si="522"/>
        <v/>
      </c>
      <c r="T2125" s="427"/>
      <c r="U2125" s="429"/>
      <c r="W2125" s="6">
        <f>VLOOKUP(A2125,'[3]Cartilha Global'!$A:$A,1,FALSE)</f>
        <v>89464</v>
      </c>
    </row>
    <row r="2126" spans="1:23" ht="33.75" hidden="1" x14ac:dyDescent="0.2">
      <c r="A2126" s="522">
        <v>89465</v>
      </c>
      <c r="B2126" s="508" t="s">
        <v>3144</v>
      </c>
      <c r="C2126" s="513" t="s">
        <v>396</v>
      </c>
      <c r="D2126" s="498" t="s">
        <v>170</v>
      </c>
      <c r="E2126" s="499">
        <v>97.93</v>
      </c>
      <c r="F2126" s="500">
        <f t="shared" si="523"/>
        <v>121.28</v>
      </c>
      <c r="G2126" s="527"/>
      <c r="H2126" s="518"/>
      <c r="I2126" s="517">
        <f t="shared" si="529"/>
        <v>0</v>
      </c>
      <c r="J2126" s="517">
        <f t="shared" si="530"/>
        <v>0</v>
      </c>
      <c r="K2126" s="504"/>
      <c r="L2126" s="518">
        <f t="shared" si="531"/>
        <v>0</v>
      </c>
      <c r="M2126" s="518">
        <f t="shared" si="531"/>
        <v>0</v>
      </c>
      <c r="N2126" s="519">
        <f t="shared" si="532"/>
        <v>0</v>
      </c>
      <c r="O2126" s="519">
        <f t="shared" si="533"/>
        <v>0</v>
      </c>
      <c r="P2126" s="506"/>
      <c r="Q2126" s="520"/>
      <c r="R2126" s="412" t="str">
        <f t="shared" si="534"/>
        <v/>
      </c>
      <c r="S2126" s="412" t="str">
        <f t="shared" si="522"/>
        <v/>
      </c>
      <c r="T2126" s="427"/>
      <c r="U2126" s="429"/>
      <c r="W2126" s="6">
        <f>VLOOKUP(A2126,'[3]Cartilha Global'!$A:$A,1,FALSE)</f>
        <v>89465</v>
      </c>
    </row>
    <row r="2127" spans="1:23" ht="33.75" hidden="1" x14ac:dyDescent="0.2">
      <c r="A2127" s="522">
        <v>89466</v>
      </c>
      <c r="B2127" s="508" t="s">
        <v>3144</v>
      </c>
      <c r="C2127" s="513" t="s">
        <v>397</v>
      </c>
      <c r="D2127" s="498" t="s">
        <v>170</v>
      </c>
      <c r="E2127" s="499">
        <v>92.14</v>
      </c>
      <c r="F2127" s="500">
        <f t="shared" si="523"/>
        <v>114.11</v>
      </c>
      <c r="G2127" s="527"/>
      <c r="H2127" s="518"/>
      <c r="I2127" s="517">
        <f t="shared" si="529"/>
        <v>0</v>
      </c>
      <c r="J2127" s="517">
        <f t="shared" si="530"/>
        <v>0</v>
      </c>
      <c r="K2127" s="504"/>
      <c r="L2127" s="518">
        <f t="shared" si="531"/>
        <v>0</v>
      </c>
      <c r="M2127" s="518">
        <f t="shared" si="531"/>
        <v>0</v>
      </c>
      <c r="N2127" s="519">
        <f t="shared" si="532"/>
        <v>0</v>
      </c>
      <c r="O2127" s="519">
        <f t="shared" si="533"/>
        <v>0</v>
      </c>
      <c r="P2127" s="506"/>
      <c r="Q2127" s="520"/>
      <c r="R2127" s="412" t="str">
        <f t="shared" si="534"/>
        <v/>
      </c>
      <c r="S2127" s="412" t="str">
        <f t="shared" si="522"/>
        <v/>
      </c>
      <c r="T2127" s="427"/>
      <c r="U2127" s="429"/>
      <c r="W2127" s="6">
        <f>VLOOKUP(A2127,'[3]Cartilha Global'!$A:$A,1,FALSE)</f>
        <v>89466</v>
      </c>
    </row>
    <row r="2128" spans="1:23" ht="33.75" hidden="1" x14ac:dyDescent="0.2">
      <c r="A2128" s="522">
        <v>89467</v>
      </c>
      <c r="B2128" s="508" t="s">
        <v>3144</v>
      </c>
      <c r="C2128" s="513" t="s">
        <v>398</v>
      </c>
      <c r="D2128" s="498" t="s">
        <v>170</v>
      </c>
      <c r="E2128" s="499">
        <v>85.02</v>
      </c>
      <c r="F2128" s="500">
        <f t="shared" si="523"/>
        <v>105.29</v>
      </c>
      <c r="G2128" s="527"/>
      <c r="H2128" s="518"/>
      <c r="I2128" s="517">
        <f t="shared" si="529"/>
        <v>0</v>
      </c>
      <c r="J2128" s="517">
        <f t="shared" si="530"/>
        <v>0</v>
      </c>
      <c r="K2128" s="504"/>
      <c r="L2128" s="518">
        <f t="shared" si="531"/>
        <v>0</v>
      </c>
      <c r="M2128" s="518">
        <f t="shared" si="531"/>
        <v>0</v>
      </c>
      <c r="N2128" s="519">
        <f t="shared" si="532"/>
        <v>0</v>
      </c>
      <c r="O2128" s="519">
        <f t="shared" si="533"/>
        <v>0</v>
      </c>
      <c r="P2128" s="506"/>
      <c r="Q2128" s="520"/>
      <c r="R2128" s="412" t="str">
        <f t="shared" si="534"/>
        <v/>
      </c>
      <c r="S2128" s="412" t="str">
        <f t="shared" si="522"/>
        <v/>
      </c>
      <c r="T2128" s="427"/>
      <c r="U2128" s="429"/>
      <c r="W2128" s="6">
        <f>VLOOKUP(A2128,'[3]Cartilha Global'!$A:$A,1,FALSE)</f>
        <v>89467</v>
      </c>
    </row>
    <row r="2129" spans="1:23" ht="33.75" hidden="1" x14ac:dyDescent="0.2">
      <c r="A2129" s="522">
        <v>89468</v>
      </c>
      <c r="B2129" s="508" t="s">
        <v>3144</v>
      </c>
      <c r="C2129" s="513" t="s">
        <v>399</v>
      </c>
      <c r="D2129" s="498" t="s">
        <v>170</v>
      </c>
      <c r="E2129" s="499">
        <v>109.57</v>
      </c>
      <c r="F2129" s="500">
        <f t="shared" si="523"/>
        <v>135.69</v>
      </c>
      <c r="G2129" s="527"/>
      <c r="H2129" s="518"/>
      <c r="I2129" s="517">
        <f t="shared" si="529"/>
        <v>0</v>
      </c>
      <c r="J2129" s="517">
        <f t="shared" si="530"/>
        <v>0</v>
      </c>
      <c r="K2129" s="504"/>
      <c r="L2129" s="518">
        <f t="shared" si="531"/>
        <v>0</v>
      </c>
      <c r="M2129" s="518">
        <f t="shared" si="531"/>
        <v>0</v>
      </c>
      <c r="N2129" s="519">
        <f t="shared" si="532"/>
        <v>0</v>
      </c>
      <c r="O2129" s="519">
        <f t="shared" si="533"/>
        <v>0</v>
      </c>
      <c r="P2129" s="506"/>
      <c r="Q2129" s="520"/>
      <c r="R2129" s="412" t="str">
        <f t="shared" si="534"/>
        <v/>
      </c>
      <c r="S2129" s="412" t="str">
        <f t="shared" si="522"/>
        <v/>
      </c>
      <c r="T2129" s="427"/>
      <c r="U2129" s="429"/>
      <c r="W2129" s="6">
        <f>VLOOKUP(A2129,'[3]Cartilha Global'!$A:$A,1,FALSE)</f>
        <v>89468</v>
      </c>
    </row>
    <row r="2130" spans="1:23" ht="33.75" hidden="1" x14ac:dyDescent="0.2">
      <c r="A2130" s="522">
        <v>89469</v>
      </c>
      <c r="B2130" s="508" t="s">
        <v>3144</v>
      </c>
      <c r="C2130" s="513" t="s">
        <v>400</v>
      </c>
      <c r="D2130" s="498" t="s">
        <v>170</v>
      </c>
      <c r="E2130" s="499">
        <v>102.06</v>
      </c>
      <c r="F2130" s="500">
        <f t="shared" si="523"/>
        <v>126.39</v>
      </c>
      <c r="G2130" s="527"/>
      <c r="H2130" s="518"/>
      <c r="I2130" s="517">
        <f t="shared" si="529"/>
        <v>0</v>
      </c>
      <c r="J2130" s="517">
        <f t="shared" si="530"/>
        <v>0</v>
      </c>
      <c r="K2130" s="504"/>
      <c r="L2130" s="518">
        <f t="shared" si="531"/>
        <v>0</v>
      </c>
      <c r="M2130" s="518">
        <f t="shared" si="531"/>
        <v>0</v>
      </c>
      <c r="N2130" s="519">
        <f t="shared" si="532"/>
        <v>0</v>
      </c>
      <c r="O2130" s="519">
        <f t="shared" si="533"/>
        <v>0</v>
      </c>
      <c r="P2130" s="506"/>
      <c r="Q2130" s="520"/>
      <c r="R2130" s="412" t="str">
        <f t="shared" si="534"/>
        <v/>
      </c>
      <c r="S2130" s="412" t="str">
        <f t="shared" si="522"/>
        <v/>
      </c>
      <c r="T2130" s="427"/>
      <c r="U2130" s="429"/>
      <c r="W2130" s="6">
        <f>VLOOKUP(A2130,'[3]Cartilha Global'!$A:$A,1,FALSE)</f>
        <v>89469</v>
      </c>
    </row>
    <row r="2131" spans="1:23" ht="33.75" hidden="1" x14ac:dyDescent="0.2">
      <c r="A2131" s="522">
        <v>89470</v>
      </c>
      <c r="B2131" s="508" t="s">
        <v>3144</v>
      </c>
      <c r="C2131" s="513" t="s">
        <v>401</v>
      </c>
      <c r="D2131" s="498" t="s">
        <v>170</v>
      </c>
      <c r="E2131" s="499">
        <v>87.51</v>
      </c>
      <c r="F2131" s="500">
        <f t="shared" si="523"/>
        <v>108.37</v>
      </c>
      <c r="G2131" s="527"/>
      <c r="H2131" s="518"/>
      <c r="I2131" s="517">
        <f t="shared" si="529"/>
        <v>0</v>
      </c>
      <c r="J2131" s="517">
        <f t="shared" si="530"/>
        <v>0</v>
      </c>
      <c r="K2131" s="504"/>
      <c r="L2131" s="518">
        <f t="shared" si="531"/>
        <v>0</v>
      </c>
      <c r="M2131" s="518">
        <f t="shared" si="531"/>
        <v>0</v>
      </c>
      <c r="N2131" s="519">
        <f t="shared" si="532"/>
        <v>0</v>
      </c>
      <c r="O2131" s="519">
        <f t="shared" si="533"/>
        <v>0</v>
      </c>
      <c r="P2131" s="506"/>
      <c r="Q2131" s="520"/>
      <c r="R2131" s="412" t="str">
        <f t="shared" si="534"/>
        <v/>
      </c>
      <c r="S2131" s="412" t="str">
        <f t="shared" si="522"/>
        <v/>
      </c>
      <c r="T2131" s="427"/>
      <c r="U2131" s="429"/>
      <c r="W2131" s="6">
        <f>VLOOKUP(A2131,'[3]Cartilha Global'!$A:$A,1,FALSE)</f>
        <v>89470</v>
      </c>
    </row>
    <row r="2132" spans="1:23" ht="33.75" hidden="1" x14ac:dyDescent="0.2">
      <c r="A2132" s="522">
        <v>89471</v>
      </c>
      <c r="B2132" s="508" t="s">
        <v>3144</v>
      </c>
      <c r="C2132" s="513" t="s">
        <v>402</v>
      </c>
      <c r="D2132" s="498" t="s">
        <v>170</v>
      </c>
      <c r="E2132" s="499">
        <v>83.12</v>
      </c>
      <c r="F2132" s="500">
        <f t="shared" si="523"/>
        <v>102.94</v>
      </c>
      <c r="G2132" s="527"/>
      <c r="H2132" s="518"/>
      <c r="I2132" s="517">
        <f t="shared" si="529"/>
        <v>0</v>
      </c>
      <c r="J2132" s="517">
        <f t="shared" si="530"/>
        <v>0</v>
      </c>
      <c r="K2132" s="504"/>
      <c r="L2132" s="518">
        <f t="shared" si="531"/>
        <v>0</v>
      </c>
      <c r="M2132" s="518">
        <f t="shared" si="531"/>
        <v>0</v>
      </c>
      <c r="N2132" s="519">
        <f t="shared" si="532"/>
        <v>0</v>
      </c>
      <c r="O2132" s="519">
        <f t="shared" si="533"/>
        <v>0</v>
      </c>
      <c r="P2132" s="506"/>
      <c r="Q2132" s="520"/>
      <c r="R2132" s="412" t="str">
        <f t="shared" si="534"/>
        <v/>
      </c>
      <c r="S2132" s="412" t="str">
        <f t="shared" si="522"/>
        <v/>
      </c>
      <c r="T2132" s="427"/>
      <c r="U2132" s="429"/>
      <c r="W2132" s="6">
        <f>VLOOKUP(A2132,'[3]Cartilha Global'!$A:$A,1,FALSE)</f>
        <v>89471</v>
      </c>
    </row>
    <row r="2133" spans="1:23" ht="33.75" hidden="1" x14ac:dyDescent="0.2">
      <c r="A2133" s="522">
        <v>89472</v>
      </c>
      <c r="B2133" s="508" t="s">
        <v>3144</v>
      </c>
      <c r="C2133" s="513" t="s">
        <v>403</v>
      </c>
      <c r="D2133" s="498" t="s">
        <v>170</v>
      </c>
      <c r="E2133" s="499">
        <v>104.31</v>
      </c>
      <c r="F2133" s="500">
        <f t="shared" si="523"/>
        <v>129.18</v>
      </c>
      <c r="G2133" s="527"/>
      <c r="H2133" s="518"/>
      <c r="I2133" s="517">
        <f t="shared" si="529"/>
        <v>0</v>
      </c>
      <c r="J2133" s="517">
        <f t="shared" si="530"/>
        <v>0</v>
      </c>
      <c r="K2133" s="504"/>
      <c r="L2133" s="518">
        <f t="shared" si="531"/>
        <v>0</v>
      </c>
      <c r="M2133" s="518">
        <f t="shared" si="531"/>
        <v>0</v>
      </c>
      <c r="N2133" s="519">
        <f t="shared" si="532"/>
        <v>0</v>
      </c>
      <c r="O2133" s="519">
        <f t="shared" si="533"/>
        <v>0</v>
      </c>
      <c r="P2133" s="506"/>
      <c r="Q2133" s="520"/>
      <c r="R2133" s="412" t="str">
        <f t="shared" si="534"/>
        <v/>
      </c>
      <c r="S2133" s="412" t="str">
        <f t="shared" si="522"/>
        <v/>
      </c>
      <c r="T2133" s="427"/>
      <c r="U2133" s="429"/>
      <c r="W2133" s="6">
        <f>VLOOKUP(A2133,'[3]Cartilha Global'!$A:$A,1,FALSE)</f>
        <v>89472</v>
      </c>
    </row>
    <row r="2134" spans="1:23" ht="33.75" hidden="1" x14ac:dyDescent="0.2">
      <c r="A2134" s="522">
        <v>89473</v>
      </c>
      <c r="B2134" s="508" t="s">
        <v>3144</v>
      </c>
      <c r="C2134" s="513" t="s">
        <v>404</v>
      </c>
      <c r="D2134" s="498" t="s">
        <v>170</v>
      </c>
      <c r="E2134" s="499">
        <v>99.65</v>
      </c>
      <c r="F2134" s="500">
        <f t="shared" si="523"/>
        <v>123.41</v>
      </c>
      <c r="G2134" s="527"/>
      <c r="H2134" s="518"/>
      <c r="I2134" s="517">
        <f t="shared" si="529"/>
        <v>0</v>
      </c>
      <c r="J2134" s="517">
        <f t="shared" si="530"/>
        <v>0</v>
      </c>
      <c r="K2134" s="504"/>
      <c r="L2134" s="518">
        <f t="shared" si="531"/>
        <v>0</v>
      </c>
      <c r="M2134" s="518">
        <f t="shared" si="531"/>
        <v>0</v>
      </c>
      <c r="N2134" s="519">
        <f t="shared" si="532"/>
        <v>0</v>
      </c>
      <c r="O2134" s="519">
        <f t="shared" si="533"/>
        <v>0</v>
      </c>
      <c r="P2134" s="506"/>
      <c r="Q2134" s="520"/>
      <c r="R2134" s="412" t="str">
        <f t="shared" si="534"/>
        <v/>
      </c>
      <c r="S2134" s="412" t="str">
        <f t="shared" si="522"/>
        <v/>
      </c>
      <c r="T2134" s="427"/>
      <c r="U2134" s="429"/>
      <c r="W2134" s="6">
        <f>VLOOKUP(A2134,'[3]Cartilha Global'!$A:$A,1,FALSE)</f>
        <v>89473</v>
      </c>
    </row>
    <row r="2135" spans="1:23" ht="33.75" hidden="1" x14ac:dyDescent="0.2">
      <c r="A2135" s="522">
        <v>89474</v>
      </c>
      <c r="B2135" s="508" t="s">
        <v>3144</v>
      </c>
      <c r="C2135" s="513" t="s">
        <v>405</v>
      </c>
      <c r="D2135" s="498" t="s">
        <v>170</v>
      </c>
      <c r="E2135" s="499">
        <v>96.82</v>
      </c>
      <c r="F2135" s="500">
        <f t="shared" si="523"/>
        <v>119.9</v>
      </c>
      <c r="G2135" s="527"/>
      <c r="H2135" s="518"/>
      <c r="I2135" s="517">
        <f t="shared" si="529"/>
        <v>0</v>
      </c>
      <c r="J2135" s="517">
        <f t="shared" si="530"/>
        <v>0</v>
      </c>
      <c r="K2135" s="504"/>
      <c r="L2135" s="518">
        <f t="shared" si="531"/>
        <v>0</v>
      </c>
      <c r="M2135" s="518">
        <f t="shared" si="531"/>
        <v>0</v>
      </c>
      <c r="N2135" s="519">
        <f t="shared" si="532"/>
        <v>0</v>
      </c>
      <c r="O2135" s="519">
        <f t="shared" si="533"/>
        <v>0</v>
      </c>
      <c r="P2135" s="506"/>
      <c r="Q2135" s="520"/>
      <c r="R2135" s="412" t="str">
        <f t="shared" si="534"/>
        <v/>
      </c>
      <c r="S2135" s="412" t="str">
        <f t="shared" si="522"/>
        <v/>
      </c>
      <c r="T2135" s="427"/>
      <c r="U2135" s="429"/>
      <c r="W2135" s="6">
        <f>VLOOKUP(A2135,'[3]Cartilha Global'!$A:$A,1,FALSE)</f>
        <v>89474</v>
      </c>
    </row>
    <row r="2136" spans="1:23" ht="33.75" hidden="1" x14ac:dyDescent="0.2">
      <c r="A2136" s="522">
        <v>89475</v>
      </c>
      <c r="B2136" s="508" t="s">
        <v>3144</v>
      </c>
      <c r="C2136" s="513" t="s">
        <v>406</v>
      </c>
      <c r="D2136" s="498" t="s">
        <v>170</v>
      </c>
      <c r="E2136" s="499">
        <v>88.38</v>
      </c>
      <c r="F2136" s="500">
        <f t="shared" si="523"/>
        <v>109.45</v>
      </c>
      <c r="G2136" s="527"/>
      <c r="H2136" s="518"/>
      <c r="I2136" s="517">
        <f t="shared" si="529"/>
        <v>0</v>
      </c>
      <c r="J2136" s="517">
        <f t="shared" si="530"/>
        <v>0</v>
      </c>
      <c r="K2136" s="504"/>
      <c r="L2136" s="518">
        <f t="shared" si="531"/>
        <v>0</v>
      </c>
      <c r="M2136" s="518">
        <f t="shared" si="531"/>
        <v>0</v>
      </c>
      <c r="N2136" s="519">
        <f t="shared" si="532"/>
        <v>0</v>
      </c>
      <c r="O2136" s="519">
        <f t="shared" si="533"/>
        <v>0</v>
      </c>
      <c r="P2136" s="506"/>
      <c r="Q2136" s="520"/>
      <c r="R2136" s="412" t="str">
        <f t="shared" si="534"/>
        <v/>
      </c>
      <c r="S2136" s="412" t="str">
        <f t="shared" si="522"/>
        <v/>
      </c>
      <c r="T2136" s="427"/>
      <c r="U2136" s="429"/>
      <c r="W2136" s="6">
        <f>VLOOKUP(A2136,'[3]Cartilha Global'!$A:$A,1,FALSE)</f>
        <v>89475</v>
      </c>
    </row>
    <row r="2137" spans="1:23" ht="33.75" hidden="1" x14ac:dyDescent="0.2">
      <c r="A2137" s="522">
        <v>89476</v>
      </c>
      <c r="B2137" s="508" t="s">
        <v>3144</v>
      </c>
      <c r="C2137" s="513" t="s">
        <v>407</v>
      </c>
      <c r="D2137" s="498" t="s">
        <v>170</v>
      </c>
      <c r="E2137" s="499">
        <v>114.38</v>
      </c>
      <c r="F2137" s="500">
        <f t="shared" si="523"/>
        <v>141.65</v>
      </c>
      <c r="G2137" s="527"/>
      <c r="H2137" s="518"/>
      <c r="I2137" s="517">
        <f t="shared" si="529"/>
        <v>0</v>
      </c>
      <c r="J2137" s="517">
        <f t="shared" si="530"/>
        <v>0</v>
      </c>
      <c r="K2137" s="504"/>
      <c r="L2137" s="518">
        <f t="shared" si="531"/>
        <v>0</v>
      </c>
      <c r="M2137" s="518">
        <f t="shared" si="531"/>
        <v>0</v>
      </c>
      <c r="N2137" s="519">
        <f t="shared" si="532"/>
        <v>0</v>
      </c>
      <c r="O2137" s="519">
        <f t="shared" si="533"/>
        <v>0</v>
      </c>
      <c r="P2137" s="506"/>
      <c r="Q2137" s="520"/>
      <c r="R2137" s="412" t="str">
        <f t="shared" si="534"/>
        <v/>
      </c>
      <c r="S2137" s="412" t="str">
        <f t="shared" si="522"/>
        <v/>
      </c>
      <c r="T2137" s="427"/>
      <c r="U2137" s="429"/>
      <c r="W2137" s="6">
        <f>VLOOKUP(A2137,'[3]Cartilha Global'!$A:$A,1,FALSE)</f>
        <v>89476</v>
      </c>
    </row>
    <row r="2138" spans="1:23" ht="33.75" hidden="1" x14ac:dyDescent="0.2">
      <c r="A2138" s="522">
        <v>89477</v>
      </c>
      <c r="B2138" s="508" t="s">
        <v>3144</v>
      </c>
      <c r="C2138" s="513" t="s">
        <v>408</v>
      </c>
      <c r="D2138" s="498" t="s">
        <v>170</v>
      </c>
      <c r="E2138" s="499">
        <v>105.61</v>
      </c>
      <c r="F2138" s="500">
        <f t="shared" si="523"/>
        <v>130.79</v>
      </c>
      <c r="G2138" s="527"/>
      <c r="H2138" s="518"/>
      <c r="I2138" s="517">
        <f t="shared" si="529"/>
        <v>0</v>
      </c>
      <c r="J2138" s="517">
        <f t="shared" si="530"/>
        <v>0</v>
      </c>
      <c r="K2138" s="504"/>
      <c r="L2138" s="518">
        <f t="shared" si="531"/>
        <v>0</v>
      </c>
      <c r="M2138" s="518">
        <f t="shared" si="531"/>
        <v>0</v>
      </c>
      <c r="N2138" s="519">
        <f t="shared" si="532"/>
        <v>0</v>
      </c>
      <c r="O2138" s="519">
        <f t="shared" si="533"/>
        <v>0</v>
      </c>
      <c r="P2138" s="506"/>
      <c r="Q2138" s="520"/>
      <c r="R2138" s="412" t="str">
        <f t="shared" si="534"/>
        <v/>
      </c>
      <c r="S2138" s="412" t="str">
        <f t="shared" ref="S2138:S2235" si="535">IF(Q2138="X","x",IF(Q2138="xx","x",IF(OR(J2138&gt;0,O2138&gt;0),"x","")))</f>
        <v/>
      </c>
      <c r="T2138" s="427"/>
      <c r="U2138" s="429"/>
      <c r="W2138" s="6">
        <f>VLOOKUP(A2138,'[3]Cartilha Global'!$A:$A,1,FALSE)</f>
        <v>89477</v>
      </c>
    </row>
    <row r="2139" spans="1:23" ht="33.75" hidden="1" x14ac:dyDescent="0.2">
      <c r="A2139" s="522">
        <v>89478</v>
      </c>
      <c r="B2139" s="508" t="s">
        <v>3144</v>
      </c>
      <c r="C2139" s="513" t="s">
        <v>409</v>
      </c>
      <c r="D2139" s="498" t="s">
        <v>170</v>
      </c>
      <c r="E2139" s="499">
        <v>101.78</v>
      </c>
      <c r="F2139" s="500">
        <f t="shared" si="523"/>
        <v>126.04</v>
      </c>
      <c r="G2139" s="527"/>
      <c r="H2139" s="518"/>
      <c r="I2139" s="517">
        <f t="shared" si="529"/>
        <v>0</v>
      </c>
      <c r="J2139" s="517">
        <f t="shared" si="530"/>
        <v>0</v>
      </c>
      <c r="K2139" s="504"/>
      <c r="L2139" s="518">
        <f t="shared" si="531"/>
        <v>0</v>
      </c>
      <c r="M2139" s="518">
        <f t="shared" si="531"/>
        <v>0</v>
      </c>
      <c r="N2139" s="519">
        <f t="shared" si="532"/>
        <v>0</v>
      </c>
      <c r="O2139" s="519">
        <f t="shared" si="533"/>
        <v>0</v>
      </c>
      <c r="P2139" s="506"/>
      <c r="Q2139" s="520"/>
      <c r="R2139" s="412" t="str">
        <f t="shared" si="534"/>
        <v/>
      </c>
      <c r="S2139" s="412" t="str">
        <f t="shared" si="535"/>
        <v/>
      </c>
      <c r="T2139" s="427"/>
      <c r="U2139" s="429"/>
      <c r="W2139" s="6">
        <f>VLOOKUP(A2139,'[3]Cartilha Global'!$A:$A,1,FALSE)</f>
        <v>89478</v>
      </c>
    </row>
    <row r="2140" spans="1:23" ht="33.75" hidden="1" x14ac:dyDescent="0.2">
      <c r="A2140" s="522">
        <v>89479</v>
      </c>
      <c r="B2140" s="508" t="s">
        <v>3144</v>
      </c>
      <c r="C2140" s="513" t="s">
        <v>410</v>
      </c>
      <c r="D2140" s="498" t="s">
        <v>170</v>
      </c>
      <c r="E2140" s="499">
        <v>97.36</v>
      </c>
      <c r="F2140" s="500">
        <f t="shared" si="523"/>
        <v>120.57</v>
      </c>
      <c r="G2140" s="527"/>
      <c r="H2140" s="518"/>
      <c r="I2140" s="517">
        <f t="shared" si="529"/>
        <v>0</v>
      </c>
      <c r="J2140" s="517">
        <f t="shared" si="530"/>
        <v>0</v>
      </c>
      <c r="K2140" s="504"/>
      <c r="L2140" s="518">
        <f t="shared" si="531"/>
        <v>0</v>
      </c>
      <c r="M2140" s="518">
        <f t="shared" si="531"/>
        <v>0</v>
      </c>
      <c r="N2140" s="519">
        <f t="shared" si="532"/>
        <v>0</v>
      </c>
      <c r="O2140" s="519">
        <f t="shared" si="533"/>
        <v>0</v>
      </c>
      <c r="P2140" s="506"/>
      <c r="Q2140" s="520"/>
      <c r="R2140" s="412" t="str">
        <f t="shared" si="534"/>
        <v/>
      </c>
      <c r="S2140" s="412" t="str">
        <f t="shared" si="535"/>
        <v/>
      </c>
      <c r="T2140" s="427"/>
      <c r="U2140" s="429"/>
      <c r="W2140" s="6">
        <f>VLOOKUP(A2140,'[3]Cartilha Global'!$A:$A,1,FALSE)</f>
        <v>89479</v>
      </c>
    </row>
    <row r="2141" spans="1:23" ht="33.75" hidden="1" x14ac:dyDescent="0.2">
      <c r="A2141" s="522">
        <v>89480</v>
      </c>
      <c r="B2141" s="508" t="s">
        <v>3144</v>
      </c>
      <c r="C2141" s="513" t="s">
        <v>411</v>
      </c>
      <c r="D2141" s="498" t="s">
        <v>170</v>
      </c>
      <c r="E2141" s="499">
        <v>118.8</v>
      </c>
      <c r="F2141" s="500">
        <f t="shared" si="523"/>
        <v>147.12</v>
      </c>
      <c r="G2141" s="527"/>
      <c r="H2141" s="518"/>
      <c r="I2141" s="517">
        <f t="shared" si="529"/>
        <v>0</v>
      </c>
      <c r="J2141" s="517">
        <f t="shared" si="530"/>
        <v>0</v>
      </c>
      <c r="K2141" s="504"/>
      <c r="L2141" s="518">
        <f t="shared" si="531"/>
        <v>0</v>
      </c>
      <c r="M2141" s="518">
        <f t="shared" si="531"/>
        <v>0</v>
      </c>
      <c r="N2141" s="519">
        <f t="shared" si="532"/>
        <v>0</v>
      </c>
      <c r="O2141" s="519">
        <f t="shared" si="533"/>
        <v>0</v>
      </c>
      <c r="P2141" s="506"/>
      <c r="Q2141" s="520"/>
      <c r="R2141" s="412" t="str">
        <f t="shared" si="534"/>
        <v/>
      </c>
      <c r="S2141" s="412" t="str">
        <f t="shared" si="535"/>
        <v/>
      </c>
      <c r="T2141" s="427"/>
      <c r="U2141" s="429"/>
      <c r="W2141" s="6">
        <f>VLOOKUP(A2141,'[3]Cartilha Global'!$A:$A,1,FALSE)</f>
        <v>89480</v>
      </c>
    </row>
    <row r="2142" spans="1:23" ht="33.75" hidden="1" x14ac:dyDescent="0.2">
      <c r="A2142" s="522">
        <v>89483</v>
      </c>
      <c r="B2142" s="508" t="s">
        <v>3144</v>
      </c>
      <c r="C2142" s="513" t="s">
        <v>412</v>
      </c>
      <c r="D2142" s="498" t="s">
        <v>170</v>
      </c>
      <c r="E2142" s="499">
        <v>114.27</v>
      </c>
      <c r="F2142" s="500">
        <f t="shared" si="523"/>
        <v>141.51</v>
      </c>
      <c r="G2142" s="527"/>
      <c r="H2142" s="518"/>
      <c r="I2142" s="517">
        <f t="shared" si="529"/>
        <v>0</v>
      </c>
      <c r="J2142" s="517">
        <f t="shared" si="530"/>
        <v>0</v>
      </c>
      <c r="K2142" s="504"/>
      <c r="L2142" s="518">
        <f t="shared" si="531"/>
        <v>0</v>
      </c>
      <c r="M2142" s="518">
        <f t="shared" si="531"/>
        <v>0</v>
      </c>
      <c r="N2142" s="519">
        <f t="shared" si="532"/>
        <v>0</v>
      </c>
      <c r="O2142" s="519">
        <f t="shared" si="533"/>
        <v>0</v>
      </c>
      <c r="P2142" s="506"/>
      <c r="Q2142" s="520"/>
      <c r="R2142" s="412" t="str">
        <f t="shared" si="534"/>
        <v/>
      </c>
      <c r="S2142" s="412" t="str">
        <f t="shared" si="535"/>
        <v/>
      </c>
      <c r="T2142" s="427"/>
      <c r="U2142" s="429"/>
      <c r="W2142" s="6">
        <f>VLOOKUP(A2142,'[3]Cartilha Global'!$A:$A,1,FALSE)</f>
        <v>89483</v>
      </c>
    </row>
    <row r="2143" spans="1:23" ht="33.75" hidden="1" x14ac:dyDescent="0.2">
      <c r="A2143" s="522">
        <v>89484</v>
      </c>
      <c r="B2143" s="508" t="s">
        <v>3144</v>
      </c>
      <c r="C2143" s="513" t="s">
        <v>413</v>
      </c>
      <c r="D2143" s="498" t="s">
        <v>170</v>
      </c>
      <c r="E2143" s="499">
        <v>112.8</v>
      </c>
      <c r="F2143" s="500">
        <f t="shared" si="523"/>
        <v>139.69</v>
      </c>
      <c r="G2143" s="527"/>
      <c r="H2143" s="518"/>
      <c r="I2143" s="517">
        <f t="shared" si="529"/>
        <v>0</v>
      </c>
      <c r="J2143" s="517">
        <f t="shared" si="530"/>
        <v>0</v>
      </c>
      <c r="K2143" s="504"/>
      <c r="L2143" s="518">
        <f t="shared" si="531"/>
        <v>0</v>
      </c>
      <c r="M2143" s="518">
        <f t="shared" si="531"/>
        <v>0</v>
      </c>
      <c r="N2143" s="519">
        <f t="shared" si="532"/>
        <v>0</v>
      </c>
      <c r="O2143" s="519">
        <f t="shared" si="533"/>
        <v>0</v>
      </c>
      <c r="P2143" s="506"/>
      <c r="Q2143" s="520"/>
      <c r="R2143" s="412" t="str">
        <f t="shared" si="534"/>
        <v/>
      </c>
      <c r="S2143" s="412" t="str">
        <f t="shared" si="535"/>
        <v/>
      </c>
      <c r="T2143" s="427"/>
      <c r="U2143" s="429"/>
      <c r="W2143" s="6">
        <f>VLOOKUP(A2143,'[3]Cartilha Global'!$A:$A,1,FALSE)</f>
        <v>89484</v>
      </c>
    </row>
    <row r="2144" spans="1:23" ht="33.75" hidden="1" x14ac:dyDescent="0.2">
      <c r="A2144" s="522">
        <v>89486</v>
      </c>
      <c r="B2144" s="508" t="s">
        <v>3144</v>
      </c>
      <c r="C2144" s="513" t="s">
        <v>414</v>
      </c>
      <c r="D2144" s="498" t="s">
        <v>170</v>
      </c>
      <c r="E2144" s="499">
        <v>103.9</v>
      </c>
      <c r="F2144" s="500">
        <f t="shared" si="523"/>
        <v>128.66999999999999</v>
      </c>
      <c r="G2144" s="527"/>
      <c r="H2144" s="518"/>
      <c r="I2144" s="517">
        <f t="shared" si="529"/>
        <v>0</v>
      </c>
      <c r="J2144" s="517">
        <f t="shared" si="530"/>
        <v>0</v>
      </c>
      <c r="K2144" s="504"/>
      <c r="L2144" s="518">
        <f t="shared" si="531"/>
        <v>0</v>
      </c>
      <c r="M2144" s="518">
        <f t="shared" si="531"/>
        <v>0</v>
      </c>
      <c r="N2144" s="519">
        <f t="shared" si="532"/>
        <v>0</v>
      </c>
      <c r="O2144" s="519">
        <f t="shared" si="533"/>
        <v>0</v>
      </c>
      <c r="P2144" s="506"/>
      <c r="Q2144" s="520"/>
      <c r="R2144" s="412" t="str">
        <f t="shared" si="534"/>
        <v/>
      </c>
      <c r="S2144" s="412" t="str">
        <f t="shared" si="535"/>
        <v/>
      </c>
      <c r="T2144" s="427"/>
      <c r="U2144" s="429"/>
      <c r="W2144" s="6">
        <f>VLOOKUP(A2144,'[3]Cartilha Global'!$A:$A,1,FALSE)</f>
        <v>89486</v>
      </c>
    </row>
    <row r="2145" spans="1:23" ht="33.75" hidden="1" x14ac:dyDescent="0.2">
      <c r="A2145" s="522">
        <v>89487</v>
      </c>
      <c r="B2145" s="508" t="s">
        <v>3144</v>
      </c>
      <c r="C2145" s="513" t="s">
        <v>415</v>
      </c>
      <c r="D2145" s="498" t="s">
        <v>170</v>
      </c>
      <c r="E2145" s="499">
        <v>130.51</v>
      </c>
      <c r="F2145" s="500">
        <f t="shared" si="523"/>
        <v>161.62</v>
      </c>
      <c r="G2145" s="527"/>
      <c r="H2145" s="518"/>
      <c r="I2145" s="517">
        <f t="shared" si="529"/>
        <v>0</v>
      </c>
      <c r="J2145" s="517">
        <f t="shared" si="530"/>
        <v>0</v>
      </c>
      <c r="K2145" s="504"/>
      <c r="L2145" s="518">
        <f t="shared" si="531"/>
        <v>0</v>
      </c>
      <c r="M2145" s="518">
        <f t="shared" si="531"/>
        <v>0</v>
      </c>
      <c r="N2145" s="519">
        <f t="shared" si="532"/>
        <v>0</v>
      </c>
      <c r="O2145" s="519">
        <f t="shared" si="533"/>
        <v>0</v>
      </c>
      <c r="P2145" s="506"/>
      <c r="Q2145" s="494"/>
      <c r="R2145" s="412" t="str">
        <f t="shared" si="534"/>
        <v/>
      </c>
      <c r="S2145" s="412" t="str">
        <f t="shared" si="535"/>
        <v/>
      </c>
      <c r="T2145" s="427"/>
      <c r="U2145" s="429"/>
      <c r="W2145" s="6">
        <f>VLOOKUP(A2145,'[3]Cartilha Global'!$A:$A,1,FALSE)</f>
        <v>89487</v>
      </c>
    </row>
    <row r="2146" spans="1:23" ht="33.75" hidden="1" x14ac:dyDescent="0.2">
      <c r="A2146" s="522">
        <v>89488</v>
      </c>
      <c r="B2146" s="508" t="s">
        <v>3144</v>
      </c>
      <c r="C2146" s="513" t="s">
        <v>416</v>
      </c>
      <c r="D2146" s="498" t="s">
        <v>170</v>
      </c>
      <c r="E2146" s="499">
        <v>121.2</v>
      </c>
      <c r="F2146" s="500">
        <f t="shared" si="523"/>
        <v>150.09</v>
      </c>
      <c r="G2146" s="527"/>
      <c r="H2146" s="518"/>
      <c r="I2146" s="517">
        <f t="shared" si="529"/>
        <v>0</v>
      </c>
      <c r="J2146" s="517">
        <f t="shared" si="530"/>
        <v>0</v>
      </c>
      <c r="K2146" s="504"/>
      <c r="L2146" s="518">
        <f t="shared" si="531"/>
        <v>0</v>
      </c>
      <c r="M2146" s="518">
        <f t="shared" si="531"/>
        <v>0</v>
      </c>
      <c r="N2146" s="519">
        <f t="shared" si="532"/>
        <v>0</v>
      </c>
      <c r="O2146" s="519">
        <f t="shared" si="533"/>
        <v>0</v>
      </c>
      <c r="P2146" s="506"/>
      <c r="Q2146" s="494"/>
      <c r="R2146" s="412" t="str">
        <f t="shared" si="534"/>
        <v/>
      </c>
      <c r="S2146" s="412" t="str">
        <f t="shared" si="535"/>
        <v/>
      </c>
      <c r="T2146" s="427"/>
      <c r="U2146" s="429"/>
      <c r="W2146" s="6">
        <f>VLOOKUP(A2146,'[3]Cartilha Global'!$A:$A,1,FALSE)</f>
        <v>89488</v>
      </c>
    </row>
    <row r="2147" spans="1:23" hidden="1" x14ac:dyDescent="0.2">
      <c r="A2147" s="522" t="s">
        <v>2158</v>
      </c>
      <c r="B2147" s="508"/>
      <c r="C2147" s="592" t="s">
        <v>229</v>
      </c>
      <c r="D2147" s="509">
        <v>0</v>
      </c>
      <c r="E2147" s="593">
        <v>0</v>
      </c>
      <c r="F2147" s="568">
        <f t="shared" si="523"/>
        <v>0</v>
      </c>
      <c r="G2147" s="556"/>
      <c r="H2147" s="556"/>
      <c r="I2147" s="557"/>
      <c r="J2147" s="558"/>
      <c r="K2147" s="504"/>
      <c r="L2147" s="580"/>
      <c r="M2147" s="556"/>
      <c r="N2147" s="557"/>
      <c r="O2147" s="558"/>
      <c r="P2147" s="506"/>
      <c r="Q2147" s="494" t="str">
        <f>IF(OR(SUM(J2148:J2179)&gt;0,SUM(O2148:O2179)&gt;0),"xx","")</f>
        <v/>
      </c>
      <c r="R2147" s="412" t="str">
        <f t="shared" si="534"/>
        <v/>
      </c>
      <c r="S2147" s="412" t="str">
        <f t="shared" si="535"/>
        <v/>
      </c>
      <c r="T2147" s="427"/>
      <c r="U2147" s="429"/>
      <c r="W2147" s="6" t="str">
        <f>VLOOKUP(A2147,'[3]Cartilha Global'!$A:$A,1,FALSE)</f>
        <v>5.1.6</v>
      </c>
    </row>
    <row r="2148" spans="1:23" ht="33.75" hidden="1" x14ac:dyDescent="0.2">
      <c r="A2148" s="522">
        <v>89282</v>
      </c>
      <c r="B2148" s="508" t="s">
        <v>3144</v>
      </c>
      <c r="C2148" s="513" t="s">
        <v>417</v>
      </c>
      <c r="D2148" s="498" t="s">
        <v>170</v>
      </c>
      <c r="E2148" s="499">
        <v>77.489999999999995</v>
      </c>
      <c r="F2148" s="500">
        <f t="shared" ref="F2148:F2179" si="536">IF(E2148=0,0,ROUND(E2148*(1+E$13)*(1-E$14),2))</f>
        <v>95.96</v>
      </c>
      <c r="G2148" s="527"/>
      <c r="H2148" s="518"/>
      <c r="I2148" s="517">
        <f t="shared" ref="I2148:I2179" si="537">IF(ISBLANK(E2148),0,ROUND(F2148*G2148,2))</f>
        <v>0</v>
      </c>
      <c r="J2148" s="517">
        <f t="shared" ref="J2148:J2179" si="538">IF(ISBLANK(G2148),0,ROUND(G2148*H2148,2))</f>
        <v>0</v>
      </c>
      <c r="K2148" s="504"/>
      <c r="L2148" s="518">
        <f t="shared" ref="L2148:M2179" si="539">G2148</f>
        <v>0</v>
      </c>
      <c r="M2148" s="518">
        <f t="shared" si="539"/>
        <v>0</v>
      </c>
      <c r="N2148" s="519">
        <f t="shared" ref="N2148:N2179" si="540">IF(ISBLANK(E2148),0,ROUND(F2148*L2148,2))</f>
        <v>0</v>
      </c>
      <c r="O2148" s="519">
        <f t="shared" ref="O2148:O2179" si="541">IF(ISBLANK(L2148),0,ROUND(L2148*M2148,2))</f>
        <v>0</v>
      </c>
      <c r="P2148" s="506"/>
      <c r="Q2148" s="520"/>
      <c r="R2148" s="412" t="str">
        <f t="shared" si="534"/>
        <v/>
      </c>
      <c r="S2148" s="412" t="str">
        <f t="shared" si="535"/>
        <v/>
      </c>
      <c r="T2148" s="427"/>
      <c r="U2148" s="429"/>
      <c r="W2148" s="6">
        <f>VLOOKUP(A2148,'[3]Cartilha Global'!$A:$A,1,FALSE)</f>
        <v>89282</v>
      </c>
    </row>
    <row r="2149" spans="1:23" ht="33.75" hidden="1" x14ac:dyDescent="0.2">
      <c r="A2149" s="522">
        <v>89283</v>
      </c>
      <c r="B2149" s="508" t="s">
        <v>3144</v>
      </c>
      <c r="C2149" s="513" t="s">
        <v>418</v>
      </c>
      <c r="D2149" s="498" t="s">
        <v>170</v>
      </c>
      <c r="E2149" s="499">
        <v>79.13</v>
      </c>
      <c r="F2149" s="500">
        <f t="shared" si="536"/>
        <v>97.99</v>
      </c>
      <c r="G2149" s="527"/>
      <c r="H2149" s="518"/>
      <c r="I2149" s="517">
        <f t="shared" si="537"/>
        <v>0</v>
      </c>
      <c r="J2149" s="517">
        <f t="shared" si="538"/>
        <v>0</v>
      </c>
      <c r="K2149" s="504"/>
      <c r="L2149" s="518">
        <f t="shared" si="539"/>
        <v>0</v>
      </c>
      <c r="M2149" s="518">
        <f t="shared" si="539"/>
        <v>0</v>
      </c>
      <c r="N2149" s="519">
        <f t="shared" si="540"/>
        <v>0</v>
      </c>
      <c r="O2149" s="519">
        <f t="shared" si="541"/>
        <v>0</v>
      </c>
      <c r="P2149" s="506"/>
      <c r="Q2149" s="520"/>
      <c r="R2149" s="412" t="str">
        <f t="shared" si="534"/>
        <v/>
      </c>
      <c r="S2149" s="412" t="str">
        <f t="shared" si="535"/>
        <v/>
      </c>
      <c r="T2149" s="427"/>
      <c r="U2149" s="429"/>
      <c r="W2149" s="6">
        <f>VLOOKUP(A2149,'[3]Cartilha Global'!$A:$A,1,FALSE)</f>
        <v>89283</v>
      </c>
    </row>
    <row r="2150" spans="1:23" ht="33.75" hidden="1" x14ac:dyDescent="0.2">
      <c r="A2150" s="522">
        <v>89284</v>
      </c>
      <c r="B2150" s="508" t="s">
        <v>3144</v>
      </c>
      <c r="C2150" s="513" t="s">
        <v>419</v>
      </c>
      <c r="D2150" s="498" t="s">
        <v>170</v>
      </c>
      <c r="E2150" s="499">
        <v>70.099999999999994</v>
      </c>
      <c r="F2150" s="500">
        <f t="shared" si="536"/>
        <v>86.81</v>
      </c>
      <c r="G2150" s="527"/>
      <c r="H2150" s="518"/>
      <c r="I2150" s="517">
        <f t="shared" si="537"/>
        <v>0</v>
      </c>
      <c r="J2150" s="517">
        <f t="shared" si="538"/>
        <v>0</v>
      </c>
      <c r="K2150" s="504"/>
      <c r="L2150" s="518">
        <f t="shared" si="539"/>
        <v>0</v>
      </c>
      <c r="M2150" s="518">
        <f t="shared" si="539"/>
        <v>0</v>
      </c>
      <c r="N2150" s="519">
        <f t="shared" si="540"/>
        <v>0</v>
      </c>
      <c r="O2150" s="519">
        <f t="shared" si="541"/>
        <v>0</v>
      </c>
      <c r="P2150" s="506"/>
      <c r="Q2150" s="520"/>
      <c r="R2150" s="412" t="str">
        <f t="shared" si="534"/>
        <v/>
      </c>
      <c r="S2150" s="412" t="str">
        <f t="shared" si="535"/>
        <v/>
      </c>
      <c r="T2150" s="427"/>
      <c r="U2150" s="429"/>
      <c r="W2150" s="6">
        <f>VLOOKUP(A2150,'[3]Cartilha Global'!$A:$A,1,FALSE)</f>
        <v>89284</v>
      </c>
    </row>
    <row r="2151" spans="1:23" ht="33.75" hidden="1" x14ac:dyDescent="0.2">
      <c r="A2151" s="522">
        <v>89285</v>
      </c>
      <c r="B2151" s="508" t="s">
        <v>3144</v>
      </c>
      <c r="C2151" s="513" t="s">
        <v>420</v>
      </c>
      <c r="D2151" s="498" t="s">
        <v>170</v>
      </c>
      <c r="E2151" s="499">
        <v>71.739999999999995</v>
      </c>
      <c r="F2151" s="500">
        <f t="shared" si="536"/>
        <v>88.84</v>
      </c>
      <c r="G2151" s="527"/>
      <c r="H2151" s="518"/>
      <c r="I2151" s="517">
        <f t="shared" si="537"/>
        <v>0</v>
      </c>
      <c r="J2151" s="517">
        <f t="shared" si="538"/>
        <v>0</v>
      </c>
      <c r="K2151" s="504"/>
      <c r="L2151" s="518">
        <f t="shared" si="539"/>
        <v>0</v>
      </c>
      <c r="M2151" s="518">
        <f t="shared" si="539"/>
        <v>0</v>
      </c>
      <c r="N2151" s="519">
        <f t="shared" si="540"/>
        <v>0</v>
      </c>
      <c r="O2151" s="519">
        <f t="shared" si="541"/>
        <v>0</v>
      </c>
      <c r="P2151" s="506"/>
      <c r="Q2151" s="520"/>
      <c r="R2151" s="412" t="str">
        <f t="shared" si="534"/>
        <v/>
      </c>
      <c r="S2151" s="412" t="str">
        <f t="shared" si="535"/>
        <v/>
      </c>
      <c r="T2151" s="427"/>
      <c r="U2151" s="429"/>
      <c r="W2151" s="6">
        <f>VLOOKUP(A2151,'[3]Cartilha Global'!$A:$A,1,FALSE)</f>
        <v>89285</v>
      </c>
    </row>
    <row r="2152" spans="1:23" ht="33.75" hidden="1" x14ac:dyDescent="0.2">
      <c r="A2152" s="522">
        <v>89286</v>
      </c>
      <c r="B2152" s="508" t="s">
        <v>3144</v>
      </c>
      <c r="C2152" s="513" t="s">
        <v>421</v>
      </c>
      <c r="D2152" s="498" t="s">
        <v>170</v>
      </c>
      <c r="E2152" s="499">
        <v>83.02</v>
      </c>
      <c r="F2152" s="500">
        <f t="shared" si="536"/>
        <v>102.81</v>
      </c>
      <c r="G2152" s="527"/>
      <c r="H2152" s="518"/>
      <c r="I2152" s="517">
        <f t="shared" si="537"/>
        <v>0</v>
      </c>
      <c r="J2152" s="517">
        <f t="shared" si="538"/>
        <v>0</v>
      </c>
      <c r="K2152" s="504"/>
      <c r="L2152" s="518">
        <f t="shared" si="539"/>
        <v>0</v>
      </c>
      <c r="M2152" s="518">
        <f t="shared" si="539"/>
        <v>0</v>
      </c>
      <c r="N2152" s="519">
        <f t="shared" si="540"/>
        <v>0</v>
      </c>
      <c r="O2152" s="519">
        <f t="shared" si="541"/>
        <v>0</v>
      </c>
      <c r="P2152" s="506"/>
      <c r="Q2152" s="520"/>
      <c r="R2152" s="412" t="str">
        <f t="shared" si="534"/>
        <v/>
      </c>
      <c r="S2152" s="412" t="str">
        <f t="shared" si="535"/>
        <v/>
      </c>
      <c r="T2152" s="427"/>
      <c r="U2152" s="429"/>
      <c r="W2152" s="6">
        <f>VLOOKUP(A2152,'[3]Cartilha Global'!$A:$A,1,FALSE)</f>
        <v>89286</v>
      </c>
    </row>
    <row r="2153" spans="1:23" ht="33.75" hidden="1" x14ac:dyDescent="0.2">
      <c r="A2153" s="522">
        <v>89287</v>
      </c>
      <c r="B2153" s="508" t="s">
        <v>3144</v>
      </c>
      <c r="C2153" s="513" t="s">
        <v>674</v>
      </c>
      <c r="D2153" s="498" t="s">
        <v>170</v>
      </c>
      <c r="E2153" s="499">
        <v>84.66</v>
      </c>
      <c r="F2153" s="500">
        <f t="shared" si="536"/>
        <v>104.84</v>
      </c>
      <c r="G2153" s="527"/>
      <c r="H2153" s="518"/>
      <c r="I2153" s="517">
        <f t="shared" si="537"/>
        <v>0</v>
      </c>
      <c r="J2153" s="517">
        <f t="shared" si="538"/>
        <v>0</v>
      </c>
      <c r="K2153" s="504"/>
      <c r="L2153" s="518">
        <f t="shared" si="539"/>
        <v>0</v>
      </c>
      <c r="M2153" s="518">
        <f t="shared" si="539"/>
        <v>0</v>
      </c>
      <c r="N2153" s="519">
        <f t="shared" si="540"/>
        <v>0</v>
      </c>
      <c r="O2153" s="519">
        <f t="shared" si="541"/>
        <v>0</v>
      </c>
      <c r="P2153" s="506"/>
      <c r="Q2153" s="520"/>
      <c r="R2153" s="412" t="str">
        <f t="shared" si="534"/>
        <v/>
      </c>
      <c r="S2153" s="412" t="str">
        <f t="shared" si="535"/>
        <v/>
      </c>
      <c r="T2153" s="427"/>
      <c r="U2153" s="429"/>
      <c r="W2153" s="6">
        <f>VLOOKUP(A2153,'[3]Cartilha Global'!$A:$A,1,FALSE)</f>
        <v>89287</v>
      </c>
    </row>
    <row r="2154" spans="1:23" ht="33.75" hidden="1" x14ac:dyDescent="0.2">
      <c r="A2154" s="522">
        <v>89288</v>
      </c>
      <c r="B2154" s="508" t="s">
        <v>3144</v>
      </c>
      <c r="C2154" s="513" t="s">
        <v>422</v>
      </c>
      <c r="D2154" s="498" t="s">
        <v>170</v>
      </c>
      <c r="E2154" s="499">
        <v>73.150000000000006</v>
      </c>
      <c r="F2154" s="500">
        <f t="shared" si="536"/>
        <v>90.59</v>
      </c>
      <c r="G2154" s="527"/>
      <c r="H2154" s="518"/>
      <c r="I2154" s="517">
        <f t="shared" si="537"/>
        <v>0</v>
      </c>
      <c r="J2154" s="517">
        <f t="shared" si="538"/>
        <v>0</v>
      </c>
      <c r="K2154" s="504"/>
      <c r="L2154" s="518">
        <f t="shared" si="539"/>
        <v>0</v>
      </c>
      <c r="M2154" s="518">
        <f t="shared" si="539"/>
        <v>0</v>
      </c>
      <c r="N2154" s="519">
        <f t="shared" si="540"/>
        <v>0</v>
      </c>
      <c r="O2154" s="519">
        <f t="shared" si="541"/>
        <v>0</v>
      </c>
      <c r="P2154" s="506"/>
      <c r="Q2154" s="520"/>
      <c r="R2154" s="412" t="str">
        <f t="shared" si="534"/>
        <v/>
      </c>
      <c r="S2154" s="412" t="str">
        <f t="shared" si="535"/>
        <v/>
      </c>
      <c r="T2154" s="427"/>
      <c r="U2154" s="429"/>
      <c r="W2154" s="6">
        <f>VLOOKUP(A2154,'[3]Cartilha Global'!$A:$A,1,FALSE)</f>
        <v>89288</v>
      </c>
    </row>
    <row r="2155" spans="1:23" ht="33.75" hidden="1" x14ac:dyDescent="0.2">
      <c r="A2155" s="522">
        <v>89289</v>
      </c>
      <c r="B2155" s="508" t="s">
        <v>3144</v>
      </c>
      <c r="C2155" s="513" t="s">
        <v>423</v>
      </c>
      <c r="D2155" s="498" t="s">
        <v>170</v>
      </c>
      <c r="E2155" s="499">
        <v>74.790000000000006</v>
      </c>
      <c r="F2155" s="500">
        <f t="shared" si="536"/>
        <v>92.62</v>
      </c>
      <c r="G2155" s="527"/>
      <c r="H2155" s="518"/>
      <c r="I2155" s="517">
        <f t="shared" si="537"/>
        <v>0</v>
      </c>
      <c r="J2155" s="517">
        <f t="shared" si="538"/>
        <v>0</v>
      </c>
      <c r="K2155" s="504"/>
      <c r="L2155" s="518">
        <f t="shared" si="539"/>
        <v>0</v>
      </c>
      <c r="M2155" s="518">
        <f t="shared" si="539"/>
        <v>0</v>
      </c>
      <c r="N2155" s="519">
        <f t="shared" si="540"/>
        <v>0</v>
      </c>
      <c r="O2155" s="519">
        <f t="shared" si="541"/>
        <v>0</v>
      </c>
      <c r="P2155" s="506"/>
      <c r="Q2155" s="520"/>
      <c r="R2155" s="412" t="str">
        <f t="shared" si="534"/>
        <v/>
      </c>
      <c r="S2155" s="412" t="str">
        <f t="shared" si="535"/>
        <v/>
      </c>
      <c r="T2155" s="427"/>
      <c r="U2155" s="429"/>
      <c r="W2155" s="6">
        <f>VLOOKUP(A2155,'[3]Cartilha Global'!$A:$A,1,FALSE)</f>
        <v>89289</v>
      </c>
    </row>
    <row r="2156" spans="1:23" ht="33.75" hidden="1" x14ac:dyDescent="0.2">
      <c r="A2156" s="522">
        <v>89290</v>
      </c>
      <c r="B2156" s="508" t="s">
        <v>3144</v>
      </c>
      <c r="C2156" s="513" t="s">
        <v>424</v>
      </c>
      <c r="D2156" s="498" t="s">
        <v>170</v>
      </c>
      <c r="E2156" s="499">
        <v>89.17</v>
      </c>
      <c r="F2156" s="500">
        <f t="shared" si="536"/>
        <v>110.43</v>
      </c>
      <c r="G2156" s="527"/>
      <c r="H2156" s="518"/>
      <c r="I2156" s="517">
        <f t="shared" si="537"/>
        <v>0</v>
      </c>
      <c r="J2156" s="517">
        <f t="shared" si="538"/>
        <v>0</v>
      </c>
      <c r="K2156" s="504"/>
      <c r="L2156" s="518">
        <f t="shared" si="539"/>
        <v>0</v>
      </c>
      <c r="M2156" s="518">
        <f t="shared" si="539"/>
        <v>0</v>
      </c>
      <c r="N2156" s="519">
        <f t="shared" si="540"/>
        <v>0</v>
      </c>
      <c r="O2156" s="519">
        <f t="shared" si="541"/>
        <v>0</v>
      </c>
      <c r="P2156" s="506"/>
      <c r="Q2156" s="520"/>
      <c r="R2156" s="412" t="str">
        <f t="shared" si="534"/>
        <v/>
      </c>
      <c r="S2156" s="412" t="str">
        <f t="shared" si="535"/>
        <v/>
      </c>
      <c r="T2156" s="427"/>
      <c r="U2156" s="429"/>
      <c r="W2156" s="6">
        <f>VLOOKUP(A2156,'[3]Cartilha Global'!$A:$A,1,FALSE)</f>
        <v>89290</v>
      </c>
    </row>
    <row r="2157" spans="1:23" ht="33.75" hidden="1" x14ac:dyDescent="0.2">
      <c r="A2157" s="522">
        <v>89291</v>
      </c>
      <c r="B2157" s="508" t="s">
        <v>3144</v>
      </c>
      <c r="C2157" s="513" t="s">
        <v>425</v>
      </c>
      <c r="D2157" s="498" t="s">
        <v>170</v>
      </c>
      <c r="E2157" s="499">
        <v>91</v>
      </c>
      <c r="F2157" s="500">
        <f t="shared" si="536"/>
        <v>112.69</v>
      </c>
      <c r="G2157" s="527"/>
      <c r="H2157" s="518"/>
      <c r="I2157" s="517">
        <f t="shared" si="537"/>
        <v>0</v>
      </c>
      <c r="J2157" s="517">
        <f t="shared" si="538"/>
        <v>0</v>
      </c>
      <c r="K2157" s="504"/>
      <c r="L2157" s="518">
        <f t="shared" si="539"/>
        <v>0</v>
      </c>
      <c r="M2157" s="518">
        <f t="shared" si="539"/>
        <v>0</v>
      </c>
      <c r="N2157" s="519">
        <f t="shared" si="540"/>
        <v>0</v>
      </c>
      <c r="O2157" s="519">
        <f t="shared" si="541"/>
        <v>0</v>
      </c>
      <c r="P2157" s="506"/>
      <c r="Q2157" s="520"/>
      <c r="R2157" s="412" t="str">
        <f t="shared" si="534"/>
        <v/>
      </c>
      <c r="S2157" s="412" t="str">
        <f t="shared" si="535"/>
        <v/>
      </c>
      <c r="T2157" s="427"/>
      <c r="U2157" s="429"/>
      <c r="W2157" s="6">
        <f>VLOOKUP(A2157,'[3]Cartilha Global'!$A:$A,1,FALSE)</f>
        <v>89291</v>
      </c>
    </row>
    <row r="2158" spans="1:23" ht="33.75" hidden="1" x14ac:dyDescent="0.2">
      <c r="A2158" s="522">
        <v>89292</v>
      </c>
      <c r="B2158" s="508" t="s">
        <v>3144</v>
      </c>
      <c r="C2158" s="513" t="s">
        <v>426</v>
      </c>
      <c r="D2158" s="498" t="s">
        <v>170</v>
      </c>
      <c r="E2158" s="499">
        <v>81.739999999999995</v>
      </c>
      <c r="F2158" s="500">
        <f t="shared" si="536"/>
        <v>101.23</v>
      </c>
      <c r="G2158" s="527"/>
      <c r="H2158" s="518"/>
      <c r="I2158" s="517">
        <f t="shared" si="537"/>
        <v>0</v>
      </c>
      <c r="J2158" s="517">
        <f t="shared" si="538"/>
        <v>0</v>
      </c>
      <c r="K2158" s="504"/>
      <c r="L2158" s="518">
        <f t="shared" si="539"/>
        <v>0</v>
      </c>
      <c r="M2158" s="518">
        <f t="shared" si="539"/>
        <v>0</v>
      </c>
      <c r="N2158" s="519">
        <f t="shared" si="540"/>
        <v>0</v>
      </c>
      <c r="O2158" s="519">
        <f t="shared" si="541"/>
        <v>0</v>
      </c>
      <c r="P2158" s="506"/>
      <c r="Q2158" s="520"/>
      <c r="R2158" s="412" t="str">
        <f t="shared" si="534"/>
        <v/>
      </c>
      <c r="S2158" s="412" t="str">
        <f t="shared" si="535"/>
        <v/>
      </c>
      <c r="T2158" s="427"/>
      <c r="U2158" s="429"/>
      <c r="W2158" s="6">
        <f>VLOOKUP(A2158,'[3]Cartilha Global'!$A:$A,1,FALSE)</f>
        <v>89292</v>
      </c>
    </row>
    <row r="2159" spans="1:23" ht="33.75" hidden="1" x14ac:dyDescent="0.2">
      <c r="A2159" s="522">
        <v>89293</v>
      </c>
      <c r="B2159" s="508" t="s">
        <v>3144</v>
      </c>
      <c r="C2159" s="513" t="s">
        <v>427</v>
      </c>
      <c r="D2159" s="498" t="s">
        <v>170</v>
      </c>
      <c r="E2159" s="499">
        <v>83.57</v>
      </c>
      <c r="F2159" s="500">
        <f t="shared" si="536"/>
        <v>103.49</v>
      </c>
      <c r="G2159" s="527"/>
      <c r="H2159" s="518"/>
      <c r="I2159" s="517">
        <f t="shared" si="537"/>
        <v>0</v>
      </c>
      <c r="J2159" s="517">
        <f t="shared" si="538"/>
        <v>0</v>
      </c>
      <c r="K2159" s="504"/>
      <c r="L2159" s="518">
        <f t="shared" si="539"/>
        <v>0</v>
      </c>
      <c r="M2159" s="518">
        <f t="shared" si="539"/>
        <v>0</v>
      </c>
      <c r="N2159" s="519">
        <f t="shared" si="540"/>
        <v>0</v>
      </c>
      <c r="O2159" s="519">
        <f t="shared" si="541"/>
        <v>0</v>
      </c>
      <c r="P2159" s="506"/>
      <c r="Q2159" s="520"/>
      <c r="R2159" s="412" t="str">
        <f t="shared" si="534"/>
        <v/>
      </c>
      <c r="S2159" s="412" t="str">
        <f t="shared" si="535"/>
        <v/>
      </c>
      <c r="T2159" s="427"/>
      <c r="U2159" s="429"/>
      <c r="W2159" s="6">
        <f>VLOOKUP(A2159,'[3]Cartilha Global'!$A:$A,1,FALSE)</f>
        <v>89293</v>
      </c>
    </row>
    <row r="2160" spans="1:23" ht="33.75" hidden="1" x14ac:dyDescent="0.2">
      <c r="A2160" s="522">
        <v>89294</v>
      </c>
      <c r="B2160" s="508" t="s">
        <v>3144</v>
      </c>
      <c r="C2160" s="513" t="s">
        <v>428</v>
      </c>
      <c r="D2160" s="498" t="s">
        <v>170</v>
      </c>
      <c r="E2160" s="499">
        <v>97.14</v>
      </c>
      <c r="F2160" s="500">
        <f t="shared" si="536"/>
        <v>120.3</v>
      </c>
      <c r="G2160" s="527"/>
      <c r="H2160" s="518"/>
      <c r="I2160" s="517">
        <f t="shared" si="537"/>
        <v>0</v>
      </c>
      <c r="J2160" s="517">
        <f t="shared" si="538"/>
        <v>0</v>
      </c>
      <c r="K2160" s="504"/>
      <c r="L2160" s="518">
        <f t="shared" si="539"/>
        <v>0</v>
      </c>
      <c r="M2160" s="518">
        <f t="shared" si="539"/>
        <v>0</v>
      </c>
      <c r="N2160" s="519">
        <f t="shared" si="540"/>
        <v>0</v>
      </c>
      <c r="O2160" s="519">
        <f t="shared" si="541"/>
        <v>0</v>
      </c>
      <c r="P2160" s="506"/>
      <c r="Q2160" s="520"/>
      <c r="R2160" s="412" t="str">
        <f t="shared" si="534"/>
        <v/>
      </c>
      <c r="S2160" s="412" t="str">
        <f t="shared" si="535"/>
        <v/>
      </c>
      <c r="T2160" s="427"/>
      <c r="U2160" s="429"/>
      <c r="W2160" s="6">
        <f>VLOOKUP(A2160,'[3]Cartilha Global'!$A:$A,1,FALSE)</f>
        <v>89294</v>
      </c>
    </row>
    <row r="2161" spans="1:23" ht="33.75" hidden="1" x14ac:dyDescent="0.2">
      <c r="A2161" s="522">
        <v>89295</v>
      </c>
      <c r="B2161" s="508" t="s">
        <v>3144</v>
      </c>
      <c r="C2161" s="513" t="s">
        <v>429</v>
      </c>
      <c r="D2161" s="498" t="s">
        <v>170</v>
      </c>
      <c r="E2161" s="499">
        <v>98.97</v>
      </c>
      <c r="F2161" s="500">
        <f t="shared" si="536"/>
        <v>122.56</v>
      </c>
      <c r="G2161" s="527"/>
      <c r="H2161" s="518"/>
      <c r="I2161" s="517">
        <f t="shared" si="537"/>
        <v>0</v>
      </c>
      <c r="J2161" s="517">
        <f t="shared" si="538"/>
        <v>0</v>
      </c>
      <c r="K2161" s="504"/>
      <c r="L2161" s="518">
        <f t="shared" si="539"/>
        <v>0</v>
      </c>
      <c r="M2161" s="518">
        <f t="shared" si="539"/>
        <v>0</v>
      </c>
      <c r="N2161" s="519">
        <f t="shared" si="540"/>
        <v>0</v>
      </c>
      <c r="O2161" s="519">
        <f t="shared" si="541"/>
        <v>0</v>
      </c>
      <c r="P2161" s="506"/>
      <c r="Q2161" s="520"/>
      <c r="R2161" s="412" t="str">
        <f t="shared" si="534"/>
        <v/>
      </c>
      <c r="S2161" s="412" t="str">
        <f t="shared" si="535"/>
        <v/>
      </c>
      <c r="T2161" s="427"/>
      <c r="U2161" s="429"/>
      <c r="W2161" s="6">
        <f>VLOOKUP(A2161,'[3]Cartilha Global'!$A:$A,1,FALSE)</f>
        <v>89295</v>
      </c>
    </row>
    <row r="2162" spans="1:23" ht="33.75" hidden="1" x14ac:dyDescent="0.2">
      <c r="A2162" s="522">
        <v>89296</v>
      </c>
      <c r="B2162" s="508" t="s">
        <v>3144</v>
      </c>
      <c r="C2162" s="513" t="s">
        <v>430</v>
      </c>
      <c r="D2162" s="498" t="s">
        <v>170</v>
      </c>
      <c r="E2162" s="499">
        <v>86.06</v>
      </c>
      <c r="F2162" s="500">
        <f t="shared" si="536"/>
        <v>106.58</v>
      </c>
      <c r="G2162" s="527"/>
      <c r="H2162" s="518"/>
      <c r="I2162" s="517">
        <f t="shared" si="537"/>
        <v>0</v>
      </c>
      <c r="J2162" s="517">
        <f t="shared" si="538"/>
        <v>0</v>
      </c>
      <c r="K2162" s="504"/>
      <c r="L2162" s="518">
        <f t="shared" si="539"/>
        <v>0</v>
      </c>
      <c r="M2162" s="518">
        <f t="shared" si="539"/>
        <v>0</v>
      </c>
      <c r="N2162" s="519">
        <f t="shared" si="540"/>
        <v>0</v>
      </c>
      <c r="O2162" s="519">
        <f t="shared" si="541"/>
        <v>0</v>
      </c>
      <c r="P2162" s="506"/>
      <c r="Q2162" s="520"/>
      <c r="R2162" s="412" t="str">
        <f t="shared" si="534"/>
        <v/>
      </c>
      <c r="S2162" s="412" t="str">
        <f t="shared" si="535"/>
        <v/>
      </c>
      <c r="T2162" s="427"/>
      <c r="U2162" s="429"/>
      <c r="W2162" s="6">
        <f>VLOOKUP(A2162,'[3]Cartilha Global'!$A:$A,1,FALSE)</f>
        <v>89296</v>
      </c>
    </row>
    <row r="2163" spans="1:23" ht="33.75" hidden="1" x14ac:dyDescent="0.2">
      <c r="A2163" s="522">
        <v>89297</v>
      </c>
      <c r="B2163" s="508" t="s">
        <v>3144</v>
      </c>
      <c r="C2163" s="513" t="s">
        <v>431</v>
      </c>
      <c r="D2163" s="498" t="s">
        <v>170</v>
      </c>
      <c r="E2163" s="499">
        <v>87.89</v>
      </c>
      <c r="F2163" s="500">
        <f t="shared" si="536"/>
        <v>108.84</v>
      </c>
      <c r="G2163" s="527"/>
      <c r="H2163" s="518"/>
      <c r="I2163" s="517">
        <f t="shared" si="537"/>
        <v>0</v>
      </c>
      <c r="J2163" s="517">
        <f t="shared" si="538"/>
        <v>0</v>
      </c>
      <c r="K2163" s="504"/>
      <c r="L2163" s="518">
        <f t="shared" si="539"/>
        <v>0</v>
      </c>
      <c r="M2163" s="518">
        <f t="shared" si="539"/>
        <v>0</v>
      </c>
      <c r="N2163" s="519">
        <f t="shared" si="540"/>
        <v>0</v>
      </c>
      <c r="O2163" s="519">
        <f t="shared" si="541"/>
        <v>0</v>
      </c>
      <c r="P2163" s="506"/>
      <c r="Q2163" s="520"/>
      <c r="R2163" s="412" t="str">
        <f t="shared" si="534"/>
        <v/>
      </c>
      <c r="S2163" s="412" t="str">
        <f t="shared" si="535"/>
        <v/>
      </c>
      <c r="T2163" s="427"/>
      <c r="U2163" s="429"/>
      <c r="W2163" s="6">
        <f>VLOOKUP(A2163,'[3]Cartilha Global'!$A:$A,1,FALSE)</f>
        <v>89297</v>
      </c>
    </row>
    <row r="2164" spans="1:23" ht="33.75" hidden="1" x14ac:dyDescent="0.2">
      <c r="A2164" s="522">
        <v>89298</v>
      </c>
      <c r="B2164" s="508" t="s">
        <v>3144</v>
      </c>
      <c r="C2164" s="513" t="s">
        <v>432</v>
      </c>
      <c r="D2164" s="498" t="s">
        <v>170</v>
      </c>
      <c r="E2164" s="499">
        <v>91.25</v>
      </c>
      <c r="F2164" s="500">
        <f t="shared" si="536"/>
        <v>113</v>
      </c>
      <c r="G2164" s="527"/>
      <c r="H2164" s="518"/>
      <c r="I2164" s="517">
        <f t="shared" si="537"/>
        <v>0</v>
      </c>
      <c r="J2164" s="517">
        <f t="shared" si="538"/>
        <v>0</v>
      </c>
      <c r="K2164" s="504"/>
      <c r="L2164" s="518">
        <f t="shared" si="539"/>
        <v>0</v>
      </c>
      <c r="M2164" s="518">
        <f t="shared" si="539"/>
        <v>0</v>
      </c>
      <c r="N2164" s="519">
        <f t="shared" si="540"/>
        <v>0</v>
      </c>
      <c r="O2164" s="519">
        <f t="shared" si="541"/>
        <v>0</v>
      </c>
      <c r="P2164" s="506"/>
      <c r="Q2164" s="520"/>
      <c r="R2164" s="412" t="str">
        <f t="shared" si="534"/>
        <v/>
      </c>
      <c r="S2164" s="412" t="str">
        <f t="shared" si="535"/>
        <v/>
      </c>
      <c r="T2164" s="427"/>
      <c r="U2164" s="429"/>
      <c r="W2164" s="6">
        <f>VLOOKUP(A2164,'[3]Cartilha Global'!$A:$A,1,FALSE)</f>
        <v>89298</v>
      </c>
    </row>
    <row r="2165" spans="1:23" ht="33.75" hidden="1" x14ac:dyDescent="0.2">
      <c r="A2165" s="522">
        <v>89299</v>
      </c>
      <c r="B2165" s="508" t="s">
        <v>3144</v>
      </c>
      <c r="C2165" s="513" t="s">
        <v>433</v>
      </c>
      <c r="D2165" s="498" t="s">
        <v>170</v>
      </c>
      <c r="E2165" s="499">
        <v>93.58</v>
      </c>
      <c r="F2165" s="500">
        <f t="shared" si="536"/>
        <v>115.89</v>
      </c>
      <c r="G2165" s="527"/>
      <c r="H2165" s="518"/>
      <c r="I2165" s="517">
        <f t="shared" si="537"/>
        <v>0</v>
      </c>
      <c r="J2165" s="517">
        <f t="shared" si="538"/>
        <v>0</v>
      </c>
      <c r="K2165" s="504"/>
      <c r="L2165" s="518">
        <f t="shared" si="539"/>
        <v>0</v>
      </c>
      <c r="M2165" s="518">
        <f t="shared" si="539"/>
        <v>0</v>
      </c>
      <c r="N2165" s="519">
        <f t="shared" si="540"/>
        <v>0</v>
      </c>
      <c r="O2165" s="519">
        <f t="shared" si="541"/>
        <v>0</v>
      </c>
      <c r="P2165" s="506"/>
      <c r="Q2165" s="520"/>
      <c r="R2165" s="412" t="str">
        <f t="shared" si="534"/>
        <v/>
      </c>
      <c r="S2165" s="412" t="str">
        <f t="shared" si="535"/>
        <v/>
      </c>
      <c r="T2165" s="427"/>
      <c r="U2165" s="429"/>
      <c r="W2165" s="6">
        <f>VLOOKUP(A2165,'[3]Cartilha Global'!$A:$A,1,FALSE)</f>
        <v>89299</v>
      </c>
    </row>
    <row r="2166" spans="1:23" ht="33.75" hidden="1" x14ac:dyDescent="0.2">
      <c r="A2166" s="522">
        <v>89300</v>
      </c>
      <c r="B2166" s="508" t="s">
        <v>3144</v>
      </c>
      <c r="C2166" s="513" t="s">
        <v>434</v>
      </c>
      <c r="D2166" s="498" t="s">
        <v>170</v>
      </c>
      <c r="E2166" s="499">
        <v>83.86</v>
      </c>
      <c r="F2166" s="500">
        <f t="shared" si="536"/>
        <v>103.85</v>
      </c>
      <c r="G2166" s="527"/>
      <c r="H2166" s="518"/>
      <c r="I2166" s="517">
        <f t="shared" si="537"/>
        <v>0</v>
      </c>
      <c r="J2166" s="517">
        <f t="shared" si="538"/>
        <v>0</v>
      </c>
      <c r="K2166" s="504"/>
      <c r="L2166" s="518">
        <f t="shared" si="539"/>
        <v>0</v>
      </c>
      <c r="M2166" s="518">
        <f t="shared" si="539"/>
        <v>0</v>
      </c>
      <c r="N2166" s="519">
        <f t="shared" si="540"/>
        <v>0</v>
      </c>
      <c r="O2166" s="519">
        <f t="shared" si="541"/>
        <v>0</v>
      </c>
      <c r="P2166" s="506"/>
      <c r="Q2166" s="520"/>
      <c r="R2166" s="412" t="str">
        <f t="shared" si="534"/>
        <v/>
      </c>
      <c r="S2166" s="412" t="str">
        <f t="shared" si="535"/>
        <v/>
      </c>
      <c r="T2166" s="427"/>
      <c r="U2166" s="429"/>
      <c r="W2166" s="6">
        <f>VLOOKUP(A2166,'[3]Cartilha Global'!$A:$A,1,FALSE)</f>
        <v>89300</v>
      </c>
    </row>
    <row r="2167" spans="1:23" ht="33.75" hidden="1" x14ac:dyDescent="0.2">
      <c r="A2167" s="522">
        <v>89301</v>
      </c>
      <c r="B2167" s="508" t="s">
        <v>3144</v>
      </c>
      <c r="C2167" s="513" t="s">
        <v>435</v>
      </c>
      <c r="D2167" s="498" t="s">
        <v>170</v>
      </c>
      <c r="E2167" s="499">
        <v>86.19</v>
      </c>
      <c r="F2167" s="500">
        <f t="shared" si="536"/>
        <v>106.74</v>
      </c>
      <c r="G2167" s="527"/>
      <c r="H2167" s="518"/>
      <c r="I2167" s="517">
        <f t="shared" si="537"/>
        <v>0</v>
      </c>
      <c r="J2167" s="517">
        <f t="shared" si="538"/>
        <v>0</v>
      </c>
      <c r="K2167" s="504"/>
      <c r="L2167" s="518">
        <f t="shared" si="539"/>
        <v>0</v>
      </c>
      <c r="M2167" s="518">
        <f t="shared" si="539"/>
        <v>0</v>
      </c>
      <c r="N2167" s="519">
        <f t="shared" si="540"/>
        <v>0</v>
      </c>
      <c r="O2167" s="519">
        <f t="shared" si="541"/>
        <v>0</v>
      </c>
      <c r="P2167" s="506"/>
      <c r="Q2167" s="520"/>
      <c r="R2167" s="412" t="str">
        <f t="shared" si="534"/>
        <v/>
      </c>
      <c r="S2167" s="412" t="str">
        <f t="shared" si="535"/>
        <v/>
      </c>
      <c r="T2167" s="427"/>
      <c r="U2167" s="429"/>
      <c r="W2167" s="6">
        <f>VLOOKUP(A2167,'[3]Cartilha Global'!$A:$A,1,FALSE)</f>
        <v>89301</v>
      </c>
    </row>
    <row r="2168" spans="1:23" ht="33.75" hidden="1" x14ac:dyDescent="0.2">
      <c r="A2168" s="522">
        <v>89302</v>
      </c>
      <c r="B2168" s="508" t="s">
        <v>3144</v>
      </c>
      <c r="C2168" s="513" t="s">
        <v>436</v>
      </c>
      <c r="D2168" s="498" t="s">
        <v>170</v>
      </c>
      <c r="E2168" s="499">
        <v>100.93</v>
      </c>
      <c r="F2168" s="500">
        <f t="shared" si="536"/>
        <v>124.99</v>
      </c>
      <c r="G2168" s="527"/>
      <c r="H2168" s="518"/>
      <c r="I2168" s="517">
        <f t="shared" si="537"/>
        <v>0</v>
      </c>
      <c r="J2168" s="517">
        <f t="shared" si="538"/>
        <v>0</v>
      </c>
      <c r="K2168" s="504"/>
      <c r="L2168" s="518">
        <f t="shared" si="539"/>
        <v>0</v>
      </c>
      <c r="M2168" s="518">
        <f t="shared" si="539"/>
        <v>0</v>
      </c>
      <c r="N2168" s="519">
        <f t="shared" si="540"/>
        <v>0</v>
      </c>
      <c r="O2168" s="519">
        <f t="shared" si="541"/>
        <v>0</v>
      </c>
      <c r="P2168" s="506"/>
      <c r="Q2168" s="520"/>
      <c r="R2168" s="412" t="str">
        <f t="shared" si="534"/>
        <v/>
      </c>
      <c r="S2168" s="412" t="str">
        <f t="shared" si="535"/>
        <v/>
      </c>
      <c r="T2168" s="427"/>
      <c r="U2168" s="429"/>
      <c r="W2168" s="6">
        <f>VLOOKUP(A2168,'[3]Cartilha Global'!$A:$A,1,FALSE)</f>
        <v>89302</v>
      </c>
    </row>
    <row r="2169" spans="1:23" ht="33.75" hidden="1" x14ac:dyDescent="0.2">
      <c r="A2169" s="522">
        <v>89303</v>
      </c>
      <c r="B2169" s="508" t="s">
        <v>3144</v>
      </c>
      <c r="C2169" s="513" t="s">
        <v>437</v>
      </c>
      <c r="D2169" s="498" t="s">
        <v>170</v>
      </c>
      <c r="E2169" s="499">
        <v>103.26</v>
      </c>
      <c r="F2169" s="500">
        <f t="shared" si="536"/>
        <v>127.88</v>
      </c>
      <c r="G2169" s="527"/>
      <c r="H2169" s="518"/>
      <c r="I2169" s="517">
        <f t="shared" si="537"/>
        <v>0</v>
      </c>
      <c r="J2169" s="517">
        <f t="shared" si="538"/>
        <v>0</v>
      </c>
      <c r="K2169" s="504"/>
      <c r="L2169" s="518">
        <f t="shared" si="539"/>
        <v>0</v>
      </c>
      <c r="M2169" s="518">
        <f t="shared" si="539"/>
        <v>0</v>
      </c>
      <c r="N2169" s="519">
        <f t="shared" si="540"/>
        <v>0</v>
      </c>
      <c r="O2169" s="519">
        <f t="shared" si="541"/>
        <v>0</v>
      </c>
      <c r="P2169" s="506"/>
      <c r="Q2169" s="520"/>
      <c r="R2169" s="412" t="str">
        <f t="shared" si="534"/>
        <v/>
      </c>
      <c r="S2169" s="412" t="str">
        <f t="shared" si="535"/>
        <v/>
      </c>
      <c r="T2169" s="427"/>
      <c r="U2169" s="429"/>
      <c r="W2169" s="6">
        <f>VLOOKUP(A2169,'[3]Cartilha Global'!$A:$A,1,FALSE)</f>
        <v>89303</v>
      </c>
    </row>
    <row r="2170" spans="1:23" ht="33.75" hidden="1" x14ac:dyDescent="0.2">
      <c r="A2170" s="522">
        <v>89304</v>
      </c>
      <c r="B2170" s="508" t="s">
        <v>3144</v>
      </c>
      <c r="C2170" s="513" t="s">
        <v>438</v>
      </c>
      <c r="D2170" s="498" t="s">
        <v>170</v>
      </c>
      <c r="E2170" s="499">
        <v>89.48</v>
      </c>
      <c r="F2170" s="500">
        <f t="shared" si="536"/>
        <v>110.81</v>
      </c>
      <c r="G2170" s="527"/>
      <c r="H2170" s="518"/>
      <c r="I2170" s="517">
        <f t="shared" si="537"/>
        <v>0</v>
      </c>
      <c r="J2170" s="517">
        <f t="shared" si="538"/>
        <v>0</v>
      </c>
      <c r="K2170" s="504"/>
      <c r="L2170" s="518">
        <f t="shared" si="539"/>
        <v>0</v>
      </c>
      <c r="M2170" s="518">
        <f t="shared" si="539"/>
        <v>0</v>
      </c>
      <c r="N2170" s="519">
        <f t="shared" si="540"/>
        <v>0</v>
      </c>
      <c r="O2170" s="519">
        <f t="shared" si="541"/>
        <v>0</v>
      </c>
      <c r="P2170" s="506"/>
      <c r="Q2170" s="520"/>
      <c r="R2170" s="412" t="str">
        <f t="shared" si="534"/>
        <v/>
      </c>
      <c r="S2170" s="412" t="str">
        <f t="shared" si="535"/>
        <v/>
      </c>
      <c r="T2170" s="427"/>
      <c r="U2170" s="429"/>
      <c r="W2170" s="6">
        <f>VLOOKUP(A2170,'[3]Cartilha Global'!$A:$A,1,FALSE)</f>
        <v>89304</v>
      </c>
    </row>
    <row r="2171" spans="1:23" ht="33.75" hidden="1" x14ac:dyDescent="0.2">
      <c r="A2171" s="522">
        <v>89305</v>
      </c>
      <c r="B2171" s="508" t="s">
        <v>3144</v>
      </c>
      <c r="C2171" s="513" t="s">
        <v>439</v>
      </c>
      <c r="D2171" s="498" t="s">
        <v>170</v>
      </c>
      <c r="E2171" s="499">
        <v>91.81</v>
      </c>
      <c r="F2171" s="500">
        <f t="shared" si="536"/>
        <v>113.7</v>
      </c>
      <c r="G2171" s="527"/>
      <c r="H2171" s="518"/>
      <c r="I2171" s="517">
        <f t="shared" si="537"/>
        <v>0</v>
      </c>
      <c r="J2171" s="517">
        <f t="shared" si="538"/>
        <v>0</v>
      </c>
      <c r="K2171" s="504"/>
      <c r="L2171" s="518">
        <f t="shared" si="539"/>
        <v>0</v>
      </c>
      <c r="M2171" s="518">
        <f t="shared" si="539"/>
        <v>0</v>
      </c>
      <c r="N2171" s="519">
        <f t="shared" si="540"/>
        <v>0</v>
      </c>
      <c r="O2171" s="519">
        <f t="shared" si="541"/>
        <v>0</v>
      </c>
      <c r="P2171" s="506"/>
      <c r="Q2171" s="520"/>
      <c r="R2171" s="412" t="str">
        <f t="shared" si="534"/>
        <v/>
      </c>
      <c r="S2171" s="412" t="str">
        <f t="shared" si="535"/>
        <v/>
      </c>
      <c r="T2171" s="427"/>
      <c r="U2171" s="429"/>
      <c r="W2171" s="6">
        <f>VLOOKUP(A2171,'[3]Cartilha Global'!$A:$A,1,FALSE)</f>
        <v>89305</v>
      </c>
    </row>
    <row r="2172" spans="1:23" ht="33.75" hidden="1" x14ac:dyDescent="0.2">
      <c r="A2172" s="522">
        <v>89306</v>
      </c>
      <c r="B2172" s="508" t="s">
        <v>3144</v>
      </c>
      <c r="C2172" s="513" t="s">
        <v>440</v>
      </c>
      <c r="D2172" s="498" t="s">
        <v>170</v>
      </c>
      <c r="E2172" s="499">
        <v>103.21</v>
      </c>
      <c r="F2172" s="500">
        <f t="shared" si="536"/>
        <v>127.82</v>
      </c>
      <c r="G2172" s="527"/>
      <c r="H2172" s="518"/>
      <c r="I2172" s="517">
        <f t="shared" si="537"/>
        <v>0</v>
      </c>
      <c r="J2172" s="517">
        <f t="shared" si="538"/>
        <v>0</v>
      </c>
      <c r="K2172" s="504"/>
      <c r="L2172" s="518">
        <f t="shared" si="539"/>
        <v>0</v>
      </c>
      <c r="M2172" s="518">
        <f t="shared" si="539"/>
        <v>0</v>
      </c>
      <c r="N2172" s="519">
        <f t="shared" si="540"/>
        <v>0</v>
      </c>
      <c r="O2172" s="519">
        <f t="shared" si="541"/>
        <v>0</v>
      </c>
      <c r="P2172" s="506"/>
      <c r="Q2172" s="520"/>
      <c r="R2172" s="412" t="str">
        <f t="shared" si="534"/>
        <v/>
      </c>
      <c r="S2172" s="412" t="str">
        <f t="shared" si="535"/>
        <v/>
      </c>
      <c r="T2172" s="427"/>
      <c r="U2172" s="429"/>
      <c r="W2172" s="6">
        <f>VLOOKUP(A2172,'[3]Cartilha Global'!$A:$A,1,FALSE)</f>
        <v>89306</v>
      </c>
    </row>
    <row r="2173" spans="1:23" ht="33.75" hidden="1" x14ac:dyDescent="0.2">
      <c r="A2173" s="522">
        <v>89307</v>
      </c>
      <c r="B2173" s="508" t="s">
        <v>3144</v>
      </c>
      <c r="C2173" s="513" t="s">
        <v>441</v>
      </c>
      <c r="D2173" s="498" t="s">
        <v>170</v>
      </c>
      <c r="E2173" s="499">
        <v>105.79</v>
      </c>
      <c r="F2173" s="500">
        <f t="shared" si="536"/>
        <v>131.01</v>
      </c>
      <c r="G2173" s="527"/>
      <c r="H2173" s="518"/>
      <c r="I2173" s="517">
        <f t="shared" si="537"/>
        <v>0</v>
      </c>
      <c r="J2173" s="517">
        <f t="shared" si="538"/>
        <v>0</v>
      </c>
      <c r="K2173" s="504"/>
      <c r="L2173" s="518">
        <f t="shared" si="539"/>
        <v>0</v>
      </c>
      <c r="M2173" s="518">
        <f t="shared" si="539"/>
        <v>0</v>
      </c>
      <c r="N2173" s="519">
        <f t="shared" si="540"/>
        <v>0</v>
      </c>
      <c r="O2173" s="519">
        <f t="shared" si="541"/>
        <v>0</v>
      </c>
      <c r="P2173" s="506"/>
      <c r="Q2173" s="520"/>
      <c r="R2173" s="412" t="str">
        <f t="shared" si="534"/>
        <v/>
      </c>
      <c r="S2173" s="412" t="str">
        <f t="shared" si="535"/>
        <v/>
      </c>
      <c r="T2173" s="427"/>
      <c r="U2173" s="429"/>
      <c r="W2173" s="6">
        <f>VLOOKUP(A2173,'[3]Cartilha Global'!$A:$A,1,FALSE)</f>
        <v>89307</v>
      </c>
    </row>
    <row r="2174" spans="1:23" ht="33.75" hidden="1" x14ac:dyDescent="0.2">
      <c r="A2174" s="522">
        <v>89308</v>
      </c>
      <c r="B2174" s="508" t="s">
        <v>3144</v>
      </c>
      <c r="C2174" s="513" t="s">
        <v>442</v>
      </c>
      <c r="D2174" s="498" t="s">
        <v>170</v>
      </c>
      <c r="E2174" s="499">
        <v>95.78</v>
      </c>
      <c r="F2174" s="500">
        <f t="shared" si="536"/>
        <v>118.61</v>
      </c>
      <c r="G2174" s="527"/>
      <c r="H2174" s="518"/>
      <c r="I2174" s="517">
        <f t="shared" si="537"/>
        <v>0</v>
      </c>
      <c r="J2174" s="517">
        <f t="shared" si="538"/>
        <v>0</v>
      </c>
      <c r="K2174" s="504"/>
      <c r="L2174" s="518">
        <f t="shared" si="539"/>
        <v>0</v>
      </c>
      <c r="M2174" s="518">
        <f t="shared" si="539"/>
        <v>0</v>
      </c>
      <c r="N2174" s="519">
        <f t="shared" si="540"/>
        <v>0</v>
      </c>
      <c r="O2174" s="519">
        <f t="shared" si="541"/>
        <v>0</v>
      </c>
      <c r="P2174" s="506"/>
      <c r="Q2174" s="520"/>
      <c r="R2174" s="412" t="str">
        <f t="shared" si="534"/>
        <v/>
      </c>
      <c r="S2174" s="412" t="str">
        <f t="shared" si="535"/>
        <v/>
      </c>
      <c r="T2174" s="427"/>
      <c r="U2174" s="429"/>
      <c r="W2174" s="6">
        <f>VLOOKUP(A2174,'[3]Cartilha Global'!$A:$A,1,FALSE)</f>
        <v>89308</v>
      </c>
    </row>
    <row r="2175" spans="1:23" ht="33.75" hidden="1" x14ac:dyDescent="0.2">
      <c r="A2175" s="522">
        <v>89309</v>
      </c>
      <c r="B2175" s="508" t="s">
        <v>3144</v>
      </c>
      <c r="C2175" s="513" t="s">
        <v>443</v>
      </c>
      <c r="D2175" s="498" t="s">
        <v>170</v>
      </c>
      <c r="E2175" s="499">
        <v>98.36</v>
      </c>
      <c r="F2175" s="500">
        <f t="shared" si="536"/>
        <v>121.81</v>
      </c>
      <c r="G2175" s="527"/>
      <c r="H2175" s="518"/>
      <c r="I2175" s="517">
        <f t="shared" si="537"/>
        <v>0</v>
      </c>
      <c r="J2175" s="517">
        <f t="shared" si="538"/>
        <v>0</v>
      </c>
      <c r="K2175" s="504"/>
      <c r="L2175" s="518">
        <f t="shared" si="539"/>
        <v>0</v>
      </c>
      <c r="M2175" s="518">
        <f t="shared" si="539"/>
        <v>0</v>
      </c>
      <c r="N2175" s="519">
        <f t="shared" si="540"/>
        <v>0</v>
      </c>
      <c r="O2175" s="519">
        <f t="shared" si="541"/>
        <v>0</v>
      </c>
      <c r="P2175" s="506"/>
      <c r="Q2175" s="520"/>
      <c r="R2175" s="412" t="str">
        <f t="shared" si="534"/>
        <v/>
      </c>
      <c r="S2175" s="412" t="str">
        <f t="shared" si="535"/>
        <v/>
      </c>
      <c r="T2175" s="427"/>
      <c r="U2175" s="429"/>
      <c r="W2175" s="6">
        <f>VLOOKUP(A2175,'[3]Cartilha Global'!$A:$A,1,FALSE)</f>
        <v>89309</v>
      </c>
    </row>
    <row r="2176" spans="1:23" ht="33.75" hidden="1" x14ac:dyDescent="0.2">
      <c r="A2176" s="522">
        <v>89310</v>
      </c>
      <c r="B2176" s="508" t="s">
        <v>3144</v>
      </c>
      <c r="C2176" s="513" t="s">
        <v>444</v>
      </c>
      <c r="D2176" s="498" t="s">
        <v>170</v>
      </c>
      <c r="E2176" s="499">
        <v>118.58</v>
      </c>
      <c r="F2176" s="500">
        <f t="shared" si="536"/>
        <v>146.85</v>
      </c>
      <c r="G2176" s="527"/>
      <c r="H2176" s="518"/>
      <c r="I2176" s="517">
        <f t="shared" si="537"/>
        <v>0</v>
      </c>
      <c r="J2176" s="517">
        <f t="shared" si="538"/>
        <v>0</v>
      </c>
      <c r="K2176" s="504"/>
      <c r="L2176" s="518">
        <f t="shared" si="539"/>
        <v>0</v>
      </c>
      <c r="M2176" s="518">
        <f t="shared" si="539"/>
        <v>0</v>
      </c>
      <c r="N2176" s="519">
        <f t="shared" si="540"/>
        <v>0</v>
      </c>
      <c r="O2176" s="519">
        <f t="shared" si="541"/>
        <v>0</v>
      </c>
      <c r="P2176" s="506"/>
      <c r="Q2176" s="520"/>
      <c r="R2176" s="412" t="str">
        <f t="shared" si="534"/>
        <v/>
      </c>
      <c r="S2176" s="412" t="str">
        <f t="shared" si="535"/>
        <v/>
      </c>
      <c r="T2176" s="427"/>
      <c r="U2176" s="429"/>
      <c r="W2176" s="6">
        <f>VLOOKUP(A2176,'[3]Cartilha Global'!$A:$A,1,FALSE)</f>
        <v>89310</v>
      </c>
    </row>
    <row r="2177" spans="1:23" ht="33.75" hidden="1" x14ac:dyDescent="0.2">
      <c r="A2177" s="522">
        <v>89311</v>
      </c>
      <c r="B2177" s="508" t="s">
        <v>3144</v>
      </c>
      <c r="C2177" s="513" t="s">
        <v>445</v>
      </c>
      <c r="D2177" s="498" t="s">
        <v>170</v>
      </c>
      <c r="E2177" s="499">
        <v>121.16</v>
      </c>
      <c r="F2177" s="500">
        <f t="shared" si="536"/>
        <v>150.04</v>
      </c>
      <c r="G2177" s="527"/>
      <c r="H2177" s="518"/>
      <c r="I2177" s="517">
        <f t="shared" si="537"/>
        <v>0</v>
      </c>
      <c r="J2177" s="517">
        <f t="shared" si="538"/>
        <v>0</v>
      </c>
      <c r="K2177" s="504"/>
      <c r="L2177" s="518">
        <f t="shared" si="539"/>
        <v>0</v>
      </c>
      <c r="M2177" s="518">
        <f t="shared" si="539"/>
        <v>0</v>
      </c>
      <c r="N2177" s="519">
        <f t="shared" si="540"/>
        <v>0</v>
      </c>
      <c r="O2177" s="519">
        <f t="shared" si="541"/>
        <v>0</v>
      </c>
      <c r="P2177" s="506"/>
      <c r="Q2177" s="520"/>
      <c r="R2177" s="412" t="str">
        <f t="shared" si="534"/>
        <v/>
      </c>
      <c r="S2177" s="412" t="str">
        <f t="shared" si="535"/>
        <v/>
      </c>
      <c r="T2177" s="427"/>
      <c r="U2177" s="429"/>
      <c r="W2177" s="6">
        <f>VLOOKUP(A2177,'[3]Cartilha Global'!$A:$A,1,FALSE)</f>
        <v>89311</v>
      </c>
    </row>
    <row r="2178" spans="1:23" ht="33.75" hidden="1" x14ac:dyDescent="0.2">
      <c r="A2178" s="522">
        <v>89312</v>
      </c>
      <c r="B2178" s="508" t="s">
        <v>3144</v>
      </c>
      <c r="C2178" s="513" t="s">
        <v>446</v>
      </c>
      <c r="D2178" s="498" t="s">
        <v>170</v>
      </c>
      <c r="E2178" s="499">
        <v>102.67</v>
      </c>
      <c r="F2178" s="500">
        <f t="shared" si="536"/>
        <v>127.15</v>
      </c>
      <c r="G2178" s="527"/>
      <c r="H2178" s="518"/>
      <c r="I2178" s="517">
        <f t="shared" si="537"/>
        <v>0</v>
      </c>
      <c r="J2178" s="517">
        <f t="shared" si="538"/>
        <v>0</v>
      </c>
      <c r="K2178" s="504"/>
      <c r="L2178" s="518">
        <f t="shared" si="539"/>
        <v>0</v>
      </c>
      <c r="M2178" s="518">
        <f t="shared" si="539"/>
        <v>0</v>
      </c>
      <c r="N2178" s="519">
        <f t="shared" si="540"/>
        <v>0</v>
      </c>
      <c r="O2178" s="519">
        <f t="shared" si="541"/>
        <v>0</v>
      </c>
      <c r="P2178" s="506"/>
      <c r="Q2178" s="494"/>
      <c r="R2178" s="412" t="str">
        <f t="shared" ref="R2178:R2274" si="542">IF(Q2178="X","x",IF(Q2178="xx","x",IF(O2178&gt;0,"x","")))</f>
        <v/>
      </c>
      <c r="S2178" s="412" t="str">
        <f t="shared" si="535"/>
        <v/>
      </c>
      <c r="T2178" s="427"/>
      <c r="U2178" s="429"/>
      <c r="W2178" s="6">
        <f>VLOOKUP(A2178,'[3]Cartilha Global'!$A:$A,1,FALSE)</f>
        <v>89312</v>
      </c>
    </row>
    <row r="2179" spans="1:23" ht="33.75" hidden="1" x14ac:dyDescent="0.2">
      <c r="A2179" s="522">
        <v>89313</v>
      </c>
      <c r="B2179" s="508" t="s">
        <v>3144</v>
      </c>
      <c r="C2179" s="513" t="s">
        <v>447</v>
      </c>
      <c r="D2179" s="498" t="s">
        <v>170</v>
      </c>
      <c r="E2179" s="499">
        <v>105.25</v>
      </c>
      <c r="F2179" s="500">
        <f t="shared" si="536"/>
        <v>130.34</v>
      </c>
      <c r="G2179" s="527"/>
      <c r="H2179" s="518"/>
      <c r="I2179" s="517">
        <f t="shared" si="537"/>
        <v>0</v>
      </c>
      <c r="J2179" s="517">
        <f t="shared" si="538"/>
        <v>0</v>
      </c>
      <c r="K2179" s="504"/>
      <c r="L2179" s="518">
        <f t="shared" si="539"/>
        <v>0</v>
      </c>
      <c r="M2179" s="518">
        <f t="shared" si="539"/>
        <v>0</v>
      </c>
      <c r="N2179" s="519">
        <f t="shared" si="540"/>
        <v>0</v>
      </c>
      <c r="O2179" s="519">
        <f t="shared" si="541"/>
        <v>0</v>
      </c>
      <c r="P2179" s="506"/>
      <c r="Q2179" s="494"/>
      <c r="R2179" s="412" t="str">
        <f t="shared" si="542"/>
        <v/>
      </c>
      <c r="S2179" s="412" t="str">
        <f t="shared" si="535"/>
        <v/>
      </c>
      <c r="T2179" s="427"/>
      <c r="U2179" s="429"/>
      <c r="W2179" s="6">
        <f>VLOOKUP(A2179,'[3]Cartilha Global'!$A:$A,1,FALSE)</f>
        <v>89313</v>
      </c>
    </row>
    <row r="2180" spans="1:23" hidden="1" x14ac:dyDescent="0.2">
      <c r="A2180" s="522" t="s">
        <v>6081</v>
      </c>
      <c r="B2180" s="508"/>
      <c r="C2180" s="592" t="s">
        <v>6082</v>
      </c>
      <c r="D2180" s="509">
        <v>0</v>
      </c>
      <c r="E2180" s="593">
        <v>0</v>
      </c>
      <c r="F2180" s="568">
        <f t="shared" ref="F2180:F2211" si="543">IF(E2180=0,0,ROUND(E2180*(1+E$13)*(1-E$14),2))</f>
        <v>0</v>
      </c>
      <c r="G2180" s="556"/>
      <c r="H2180" s="556"/>
      <c r="I2180" s="557"/>
      <c r="J2180" s="558"/>
      <c r="K2180" s="504"/>
      <c r="L2180" s="580"/>
      <c r="M2180" s="556"/>
      <c r="N2180" s="557"/>
      <c r="O2180" s="558"/>
      <c r="P2180" s="506"/>
      <c r="Q2180" s="494" t="str">
        <f>IF(OR(SUM(J2180)&gt;0,SUM(O2180)&gt;0),"xx","")</f>
        <v/>
      </c>
      <c r="R2180" s="412" t="str">
        <f t="shared" si="542"/>
        <v/>
      </c>
      <c r="S2180" s="412" t="str">
        <f t="shared" si="535"/>
        <v/>
      </c>
      <c r="T2180" s="427"/>
      <c r="U2180" s="429"/>
      <c r="W2180" s="6" t="e">
        <f>VLOOKUP(A2180,'[3]Cartilha Global'!$A:$A,1,FALSE)</f>
        <v>#N/A</v>
      </c>
    </row>
    <row r="2181" spans="1:23" hidden="1" x14ac:dyDescent="0.2">
      <c r="A2181" s="522" t="s">
        <v>6083</v>
      </c>
      <c r="B2181" s="508"/>
      <c r="C2181" s="592" t="s">
        <v>6084</v>
      </c>
      <c r="D2181" s="509">
        <v>0</v>
      </c>
      <c r="E2181" s="593">
        <v>0</v>
      </c>
      <c r="F2181" s="568">
        <f t="shared" si="543"/>
        <v>0</v>
      </c>
      <c r="G2181" s="556"/>
      <c r="H2181" s="556"/>
      <c r="I2181" s="557"/>
      <c r="J2181" s="558"/>
      <c r="K2181" s="504"/>
      <c r="L2181" s="580"/>
      <c r="M2181" s="556"/>
      <c r="N2181" s="557"/>
      <c r="O2181" s="558"/>
      <c r="P2181" s="506"/>
      <c r="Q2181" s="494" t="str">
        <f>IF(OR(SUM(J2181)&gt;0,SUM(O2181)&gt;0),"xx","")</f>
        <v/>
      </c>
      <c r="R2181" s="412" t="str">
        <f t="shared" si="542"/>
        <v/>
      </c>
      <c r="S2181" s="412" t="str">
        <f t="shared" si="535"/>
        <v/>
      </c>
      <c r="T2181" s="427"/>
      <c r="U2181" s="429"/>
      <c r="W2181" s="6" t="e">
        <f>VLOOKUP(A2181,'[3]Cartilha Global'!$A:$A,1,FALSE)</f>
        <v>#N/A</v>
      </c>
    </row>
    <row r="2182" spans="1:23" hidden="1" x14ac:dyDescent="0.2">
      <c r="A2182" s="522" t="s">
        <v>6085</v>
      </c>
      <c r="B2182" s="508"/>
      <c r="C2182" s="592" t="s">
        <v>6086</v>
      </c>
      <c r="D2182" s="509">
        <v>0</v>
      </c>
      <c r="E2182" s="593">
        <v>0</v>
      </c>
      <c r="F2182" s="568">
        <f t="shared" si="543"/>
        <v>0</v>
      </c>
      <c r="G2182" s="556"/>
      <c r="H2182" s="556"/>
      <c r="I2182" s="557"/>
      <c r="J2182" s="558"/>
      <c r="K2182" s="504"/>
      <c r="L2182" s="580"/>
      <c r="M2182" s="556"/>
      <c r="N2182" s="557"/>
      <c r="O2182" s="558"/>
      <c r="P2182" s="506"/>
      <c r="Q2182" s="494" t="str">
        <f>IF(OR(SUM(J2182)&gt;0,SUM(O2182)&gt;0),"xx","")</f>
        <v/>
      </c>
      <c r="R2182" s="412" t="str">
        <f t="shared" si="542"/>
        <v/>
      </c>
      <c r="S2182" s="412" t="str">
        <f t="shared" si="535"/>
        <v/>
      </c>
      <c r="T2182" s="427"/>
      <c r="U2182" s="429"/>
      <c r="W2182" s="6" t="e">
        <f>VLOOKUP(A2182,'[3]Cartilha Global'!$A:$A,1,FALSE)</f>
        <v>#N/A</v>
      </c>
    </row>
    <row r="2183" spans="1:23" hidden="1" x14ac:dyDescent="0.2">
      <c r="A2183" s="522" t="s">
        <v>6087</v>
      </c>
      <c r="B2183" s="508"/>
      <c r="C2183" s="592" t="s">
        <v>6088</v>
      </c>
      <c r="D2183" s="509">
        <v>0</v>
      </c>
      <c r="E2183" s="593">
        <v>0</v>
      </c>
      <c r="F2183" s="568">
        <f t="shared" si="543"/>
        <v>0</v>
      </c>
      <c r="G2183" s="556"/>
      <c r="H2183" s="556"/>
      <c r="I2183" s="557"/>
      <c r="J2183" s="558"/>
      <c r="K2183" s="504"/>
      <c r="L2183" s="580"/>
      <c r="M2183" s="556"/>
      <c r="N2183" s="557"/>
      <c r="O2183" s="558"/>
      <c r="P2183" s="506"/>
      <c r="Q2183" s="494" t="str">
        <f>IF(OR(SUM(J2183)&gt;0,SUM(O2183)&gt;0),"xx","")</f>
        <v/>
      </c>
      <c r="R2183" s="412" t="str">
        <f t="shared" si="542"/>
        <v/>
      </c>
      <c r="S2183" s="412" t="str">
        <f t="shared" si="535"/>
        <v/>
      </c>
      <c r="T2183" s="427"/>
      <c r="U2183" s="429"/>
      <c r="W2183" s="6" t="e">
        <f>VLOOKUP(A2183,'[3]Cartilha Global'!$A:$A,1,FALSE)</f>
        <v>#N/A</v>
      </c>
    </row>
    <row r="2184" spans="1:23" hidden="1" x14ac:dyDescent="0.2">
      <c r="A2184" s="522" t="s">
        <v>6089</v>
      </c>
      <c r="B2184" s="508"/>
      <c r="C2184" s="592" t="s">
        <v>6090</v>
      </c>
      <c r="D2184" s="509">
        <v>0</v>
      </c>
      <c r="E2184" s="593">
        <v>0</v>
      </c>
      <c r="F2184" s="568">
        <f t="shared" si="543"/>
        <v>0</v>
      </c>
      <c r="G2184" s="556"/>
      <c r="H2184" s="556"/>
      <c r="I2184" s="557"/>
      <c r="J2184" s="558"/>
      <c r="K2184" s="504"/>
      <c r="L2184" s="580"/>
      <c r="M2184" s="556"/>
      <c r="N2184" s="557"/>
      <c r="O2184" s="558"/>
      <c r="P2184" s="506"/>
      <c r="Q2184" s="494" t="str">
        <f>IF(OR(SUM(J2184)&gt;0,SUM(O2184)&gt;0),"xx","")</f>
        <v/>
      </c>
      <c r="R2184" s="412" t="str">
        <f t="shared" si="542"/>
        <v/>
      </c>
      <c r="S2184" s="412" t="str">
        <f t="shared" si="535"/>
        <v/>
      </c>
      <c r="T2184" s="427"/>
      <c r="U2184" s="429"/>
      <c r="W2184" s="6" t="e">
        <f>VLOOKUP(A2184,'[3]Cartilha Global'!$A:$A,1,FALSE)</f>
        <v>#N/A</v>
      </c>
    </row>
    <row r="2185" spans="1:23" x14ac:dyDescent="0.2">
      <c r="A2185" s="522" t="s">
        <v>2159</v>
      </c>
      <c r="B2185" s="508"/>
      <c r="C2185" s="592" t="s">
        <v>162</v>
      </c>
      <c r="D2185" s="509">
        <v>0</v>
      </c>
      <c r="E2185" s="593">
        <v>0</v>
      </c>
      <c r="F2185" s="568">
        <f t="shared" si="543"/>
        <v>0</v>
      </c>
      <c r="G2185" s="556"/>
      <c r="H2185" s="556"/>
      <c r="I2185" s="557"/>
      <c r="J2185" s="558"/>
      <c r="K2185" s="504"/>
      <c r="L2185" s="580"/>
      <c r="M2185" s="556"/>
      <c r="N2185" s="557"/>
      <c r="O2185" s="558"/>
      <c r="P2185" s="506"/>
      <c r="Q2185" s="494" t="str">
        <f>IF(OR(SUM(J2186:J2230)&gt;0,SUM(O2186:O2230)&gt;0),"xx","")</f>
        <v>xx</v>
      </c>
      <c r="R2185" s="412" t="str">
        <f t="shared" si="542"/>
        <v>x</v>
      </c>
      <c r="S2185" s="412" t="str">
        <f t="shared" si="535"/>
        <v>x</v>
      </c>
      <c r="T2185" s="427"/>
      <c r="U2185" s="429"/>
      <c r="W2185" s="6" t="str">
        <f>VLOOKUP(A2185,'[3]Cartilha Global'!$A:$A,1,FALSE)</f>
        <v>5.1.12</v>
      </c>
    </row>
    <row r="2186" spans="1:23" ht="22.5" hidden="1" x14ac:dyDescent="0.2">
      <c r="A2186" s="522">
        <v>93200</v>
      </c>
      <c r="B2186" s="508" t="s">
        <v>3144</v>
      </c>
      <c r="C2186" s="513" t="s">
        <v>675</v>
      </c>
      <c r="D2186" s="498" t="s">
        <v>6927</v>
      </c>
      <c r="E2186" s="499">
        <v>2.89</v>
      </c>
      <c r="F2186" s="500">
        <f t="shared" si="543"/>
        <v>3.58</v>
      </c>
      <c r="G2186" s="527"/>
      <c r="H2186" s="518"/>
      <c r="I2186" s="517">
        <f t="shared" ref="I2186:I2230" si="544">IF(ISBLANK(E2186),0,ROUND(F2186*G2186,2))</f>
        <v>0</v>
      </c>
      <c r="J2186" s="517">
        <f t="shared" ref="J2186:J2230" si="545">IF(ISBLANK(G2186),0,ROUND(G2186*H2186,2))</f>
        <v>0</v>
      </c>
      <c r="K2186" s="504"/>
      <c r="L2186" s="518">
        <f t="shared" ref="L2186:M2230" si="546">G2186</f>
        <v>0</v>
      </c>
      <c r="M2186" s="518">
        <f t="shared" si="546"/>
        <v>0</v>
      </c>
      <c r="N2186" s="519">
        <f t="shared" ref="N2186:N2230" si="547">IF(ISBLANK(E2186),0,ROUND(F2186*L2186,2))</f>
        <v>0</v>
      </c>
      <c r="O2186" s="519">
        <f t="shared" ref="O2186:O2230" si="548">IF(ISBLANK(L2186),0,ROUND(L2186*M2186,2))</f>
        <v>0</v>
      </c>
      <c r="P2186" s="506"/>
      <c r="Q2186" s="520"/>
      <c r="R2186" s="412" t="str">
        <f t="shared" si="542"/>
        <v/>
      </c>
      <c r="S2186" s="412" t="str">
        <f t="shared" si="535"/>
        <v/>
      </c>
      <c r="T2186" s="427"/>
      <c r="U2186" s="429"/>
      <c r="W2186" s="6">
        <f>VLOOKUP(A2186,'[3]Cartilha Global'!$A:$A,1,FALSE)</f>
        <v>93200</v>
      </c>
    </row>
    <row r="2187" spans="1:23" ht="22.5" hidden="1" x14ac:dyDescent="0.2">
      <c r="A2187" s="522">
        <v>93201</v>
      </c>
      <c r="B2187" s="508" t="s">
        <v>3144</v>
      </c>
      <c r="C2187" s="513" t="s">
        <v>676</v>
      </c>
      <c r="D2187" s="498" t="s">
        <v>6927</v>
      </c>
      <c r="E2187" s="499">
        <v>6.38</v>
      </c>
      <c r="F2187" s="500">
        <f t="shared" si="543"/>
        <v>7.9</v>
      </c>
      <c r="G2187" s="527"/>
      <c r="H2187" s="518"/>
      <c r="I2187" s="517">
        <f t="shared" si="544"/>
        <v>0</v>
      </c>
      <c r="J2187" s="517">
        <f t="shared" si="545"/>
        <v>0</v>
      </c>
      <c r="K2187" s="504"/>
      <c r="L2187" s="518">
        <f t="shared" si="546"/>
        <v>0</v>
      </c>
      <c r="M2187" s="518">
        <f t="shared" si="546"/>
        <v>0</v>
      </c>
      <c r="N2187" s="519">
        <f t="shared" si="547"/>
        <v>0</v>
      </c>
      <c r="O2187" s="519">
        <f t="shared" si="548"/>
        <v>0</v>
      </c>
      <c r="P2187" s="506"/>
      <c r="Q2187" s="520"/>
      <c r="R2187" s="412" t="str">
        <f t="shared" si="542"/>
        <v/>
      </c>
      <c r="S2187" s="412" t="str">
        <f t="shared" si="535"/>
        <v/>
      </c>
      <c r="T2187" s="427"/>
      <c r="U2187" s="429"/>
      <c r="W2187" s="6">
        <f>VLOOKUP(A2187,'[3]Cartilha Global'!$A:$A,1,FALSE)</f>
        <v>93201</v>
      </c>
    </row>
    <row r="2188" spans="1:23" hidden="1" x14ac:dyDescent="0.2">
      <c r="A2188" s="522">
        <v>101157</v>
      </c>
      <c r="B2188" s="508" t="s">
        <v>3144</v>
      </c>
      <c r="C2188" s="513" t="s">
        <v>6734</v>
      </c>
      <c r="D2188" s="498" t="s">
        <v>170</v>
      </c>
      <c r="E2188" s="499">
        <v>60.94</v>
      </c>
      <c r="F2188" s="500">
        <f t="shared" si="543"/>
        <v>75.47</v>
      </c>
      <c r="G2188" s="527"/>
      <c r="H2188" s="518"/>
      <c r="I2188" s="517">
        <f t="shared" si="544"/>
        <v>0</v>
      </c>
      <c r="J2188" s="517">
        <f t="shared" si="545"/>
        <v>0</v>
      </c>
      <c r="K2188" s="504"/>
      <c r="L2188" s="518">
        <f t="shared" si="546"/>
        <v>0</v>
      </c>
      <c r="M2188" s="518">
        <f t="shared" si="546"/>
        <v>0</v>
      </c>
      <c r="N2188" s="519">
        <f t="shared" si="547"/>
        <v>0</v>
      </c>
      <c r="O2188" s="519">
        <f t="shared" si="548"/>
        <v>0</v>
      </c>
      <c r="P2188" s="506"/>
      <c r="Q2188" s="520"/>
      <c r="R2188" s="412" t="str">
        <f t="shared" si="542"/>
        <v/>
      </c>
      <c r="S2188" s="412" t="str">
        <f t="shared" si="535"/>
        <v/>
      </c>
      <c r="T2188" s="427"/>
      <c r="U2188" s="429"/>
      <c r="W2188" s="6" t="e">
        <f>VLOOKUP(A2188,'[3]Cartilha Global'!$A:$A,1,FALSE)</f>
        <v>#N/A</v>
      </c>
    </row>
    <row r="2189" spans="1:23" hidden="1" x14ac:dyDescent="0.2">
      <c r="A2189" s="522">
        <v>101158</v>
      </c>
      <c r="B2189" s="508" t="s">
        <v>3144</v>
      </c>
      <c r="C2189" s="513" t="s">
        <v>6735</v>
      </c>
      <c r="D2189" s="498" t="s">
        <v>170</v>
      </c>
      <c r="E2189" s="499">
        <v>79.459999999999994</v>
      </c>
      <c r="F2189" s="500">
        <f t="shared" si="543"/>
        <v>98.4</v>
      </c>
      <c r="G2189" s="527"/>
      <c r="H2189" s="518"/>
      <c r="I2189" s="517">
        <f t="shared" si="544"/>
        <v>0</v>
      </c>
      <c r="J2189" s="517">
        <f t="shared" si="545"/>
        <v>0</v>
      </c>
      <c r="K2189" s="504"/>
      <c r="L2189" s="518">
        <f t="shared" si="546"/>
        <v>0</v>
      </c>
      <c r="M2189" s="518">
        <f t="shared" si="546"/>
        <v>0</v>
      </c>
      <c r="N2189" s="519">
        <f t="shared" si="547"/>
        <v>0</v>
      </c>
      <c r="O2189" s="519">
        <f t="shared" si="548"/>
        <v>0</v>
      </c>
      <c r="P2189" s="506"/>
      <c r="Q2189" s="520"/>
      <c r="R2189" s="412" t="str">
        <f t="shared" si="542"/>
        <v/>
      </c>
      <c r="S2189" s="412" t="str">
        <f t="shared" si="535"/>
        <v/>
      </c>
      <c r="T2189" s="427"/>
      <c r="U2189" s="429"/>
      <c r="W2189" s="6" t="e">
        <f>VLOOKUP(A2189,'[3]Cartilha Global'!$A:$A,1,FALSE)</f>
        <v>#N/A</v>
      </c>
    </row>
    <row r="2190" spans="1:23" ht="23.25" thickBot="1" x14ac:dyDescent="0.25">
      <c r="A2190" s="522">
        <v>103322</v>
      </c>
      <c r="B2190" s="508" t="s">
        <v>3144</v>
      </c>
      <c r="C2190" s="513" t="s">
        <v>6958</v>
      </c>
      <c r="D2190" s="498" t="s">
        <v>170</v>
      </c>
      <c r="E2190" s="499">
        <v>58.62</v>
      </c>
      <c r="F2190" s="500">
        <f t="shared" si="543"/>
        <v>72.599999999999994</v>
      </c>
      <c r="G2190" s="527">
        <v>4</v>
      </c>
      <c r="H2190" s="518">
        <f>F2190</f>
        <v>72.599999999999994</v>
      </c>
      <c r="I2190" s="517">
        <f t="shared" si="544"/>
        <v>290.39999999999998</v>
      </c>
      <c r="J2190" s="517">
        <f t="shared" si="545"/>
        <v>290.39999999999998</v>
      </c>
      <c r="K2190" s="504"/>
      <c r="L2190" s="518">
        <f t="shared" si="546"/>
        <v>4</v>
      </c>
      <c r="M2190" s="518">
        <v>72.599999999999994</v>
      </c>
      <c r="N2190" s="519">
        <f t="shared" si="547"/>
        <v>290.39999999999998</v>
      </c>
      <c r="O2190" s="519">
        <f t="shared" si="548"/>
        <v>290.39999999999998</v>
      </c>
      <c r="P2190" s="506"/>
      <c r="Q2190" s="520"/>
      <c r="R2190" s="412" t="str">
        <f t="shared" si="542"/>
        <v>x</v>
      </c>
      <c r="S2190" s="412" t="str">
        <f t="shared" si="535"/>
        <v>x</v>
      </c>
      <c r="T2190" s="427"/>
      <c r="U2190" s="429"/>
      <c r="W2190" s="6" t="e">
        <f>VLOOKUP(A2190,'[3]Cartilha Global'!$A:$A,1,FALSE)</f>
        <v>#N/A</v>
      </c>
    </row>
    <row r="2191" spans="1:23" ht="23.25" hidden="1" thickBot="1" x14ac:dyDescent="0.25">
      <c r="A2191" s="522">
        <v>103323</v>
      </c>
      <c r="B2191" s="508" t="s">
        <v>3144</v>
      </c>
      <c r="C2191" s="513" t="s">
        <v>6959</v>
      </c>
      <c r="D2191" s="498" t="s">
        <v>170</v>
      </c>
      <c r="E2191" s="499">
        <v>60.06</v>
      </c>
      <c r="F2191" s="500">
        <f t="shared" si="543"/>
        <v>74.38</v>
      </c>
      <c r="G2191" s="527"/>
      <c r="H2191" s="518"/>
      <c r="I2191" s="517">
        <f t="shared" si="544"/>
        <v>0</v>
      </c>
      <c r="J2191" s="517">
        <f t="shared" si="545"/>
        <v>0</v>
      </c>
      <c r="K2191" s="504"/>
      <c r="L2191" s="518">
        <f t="shared" si="546"/>
        <v>0</v>
      </c>
      <c r="M2191" s="518">
        <f t="shared" si="546"/>
        <v>0</v>
      </c>
      <c r="N2191" s="519">
        <f t="shared" si="547"/>
        <v>0</v>
      </c>
      <c r="O2191" s="519">
        <f t="shared" si="548"/>
        <v>0</v>
      </c>
      <c r="P2191" s="506"/>
      <c r="Q2191" s="520"/>
      <c r="R2191" s="412" t="str">
        <f t="shared" si="542"/>
        <v/>
      </c>
      <c r="S2191" s="412" t="str">
        <f t="shared" si="535"/>
        <v/>
      </c>
      <c r="T2191" s="427"/>
      <c r="U2191" s="429"/>
      <c r="W2191" s="6" t="e">
        <f>VLOOKUP(A2191,'[3]Cartilha Global'!$A:$A,1,FALSE)</f>
        <v>#N/A</v>
      </c>
    </row>
    <row r="2192" spans="1:23" ht="23.25" hidden="1" thickBot="1" x14ac:dyDescent="0.25">
      <c r="A2192" s="522">
        <v>103324</v>
      </c>
      <c r="B2192" s="508" t="s">
        <v>3144</v>
      </c>
      <c r="C2192" s="513" t="s">
        <v>6960</v>
      </c>
      <c r="D2192" s="498" t="s">
        <v>170</v>
      </c>
      <c r="E2192" s="499">
        <v>78.98</v>
      </c>
      <c r="F2192" s="500">
        <f t="shared" si="543"/>
        <v>97.81</v>
      </c>
      <c r="G2192" s="527"/>
      <c r="H2192" s="518"/>
      <c r="I2192" s="517">
        <f t="shared" si="544"/>
        <v>0</v>
      </c>
      <c r="J2192" s="517">
        <f t="shared" si="545"/>
        <v>0</v>
      </c>
      <c r="K2192" s="504"/>
      <c r="L2192" s="518">
        <f t="shared" si="546"/>
        <v>0</v>
      </c>
      <c r="M2192" s="518">
        <f t="shared" si="546"/>
        <v>0</v>
      </c>
      <c r="N2192" s="519">
        <f t="shared" si="547"/>
        <v>0</v>
      </c>
      <c r="O2192" s="519">
        <f t="shared" si="548"/>
        <v>0</v>
      </c>
      <c r="P2192" s="506"/>
      <c r="Q2192" s="520"/>
      <c r="R2192" s="412" t="str">
        <f t="shared" si="542"/>
        <v/>
      </c>
      <c r="S2192" s="412" t="str">
        <f t="shared" si="535"/>
        <v/>
      </c>
      <c r="T2192" s="427"/>
      <c r="U2192" s="429"/>
      <c r="W2192" s="6" t="e">
        <f>VLOOKUP(A2192,'[3]Cartilha Global'!$A:$A,1,FALSE)</f>
        <v>#N/A</v>
      </c>
    </row>
    <row r="2193" spans="1:23" ht="23.25" hidden="1" thickBot="1" x14ac:dyDescent="0.25">
      <c r="A2193" s="522">
        <v>103325</v>
      </c>
      <c r="B2193" s="508" t="s">
        <v>3144</v>
      </c>
      <c r="C2193" s="513" t="s">
        <v>6961</v>
      </c>
      <c r="D2193" s="498" t="s">
        <v>170</v>
      </c>
      <c r="E2193" s="499">
        <v>80.61</v>
      </c>
      <c r="F2193" s="500">
        <f t="shared" si="543"/>
        <v>99.83</v>
      </c>
      <c r="G2193" s="527"/>
      <c r="H2193" s="518"/>
      <c r="I2193" s="517">
        <f t="shared" si="544"/>
        <v>0</v>
      </c>
      <c r="J2193" s="517">
        <f t="shared" si="545"/>
        <v>0</v>
      </c>
      <c r="K2193" s="504"/>
      <c r="L2193" s="518">
        <f t="shared" si="546"/>
        <v>0</v>
      </c>
      <c r="M2193" s="518">
        <f t="shared" si="546"/>
        <v>0</v>
      </c>
      <c r="N2193" s="519">
        <f t="shared" si="547"/>
        <v>0</v>
      </c>
      <c r="O2193" s="519">
        <f t="shared" si="548"/>
        <v>0</v>
      </c>
      <c r="P2193" s="506"/>
      <c r="Q2193" s="520"/>
      <c r="R2193" s="412" t="str">
        <f t="shared" si="542"/>
        <v/>
      </c>
      <c r="S2193" s="412" t="str">
        <f t="shared" si="535"/>
        <v/>
      </c>
      <c r="T2193" s="427"/>
      <c r="U2193" s="429"/>
      <c r="W2193" s="6" t="e">
        <f>VLOOKUP(A2193,'[3]Cartilha Global'!$A:$A,1,FALSE)</f>
        <v>#N/A</v>
      </c>
    </row>
    <row r="2194" spans="1:23" ht="23.25" hidden="1" thickBot="1" x14ac:dyDescent="0.25">
      <c r="A2194" s="522">
        <v>103326</v>
      </c>
      <c r="B2194" s="508" t="s">
        <v>3144</v>
      </c>
      <c r="C2194" s="513" t="s">
        <v>6962</v>
      </c>
      <c r="D2194" s="498" t="s">
        <v>170</v>
      </c>
      <c r="E2194" s="499">
        <v>95.52</v>
      </c>
      <c r="F2194" s="500">
        <f t="shared" si="543"/>
        <v>118.29</v>
      </c>
      <c r="G2194" s="527"/>
      <c r="H2194" s="518"/>
      <c r="I2194" s="517">
        <f t="shared" si="544"/>
        <v>0</v>
      </c>
      <c r="J2194" s="517">
        <f t="shared" si="545"/>
        <v>0</v>
      </c>
      <c r="K2194" s="504"/>
      <c r="L2194" s="518">
        <f t="shared" si="546"/>
        <v>0</v>
      </c>
      <c r="M2194" s="518">
        <f t="shared" si="546"/>
        <v>0</v>
      </c>
      <c r="N2194" s="519">
        <f t="shared" si="547"/>
        <v>0</v>
      </c>
      <c r="O2194" s="519">
        <f t="shared" si="548"/>
        <v>0</v>
      </c>
      <c r="P2194" s="506"/>
      <c r="Q2194" s="520"/>
      <c r="R2194" s="412" t="str">
        <f t="shared" si="542"/>
        <v/>
      </c>
      <c r="S2194" s="412" t="str">
        <f t="shared" si="535"/>
        <v/>
      </c>
      <c r="T2194" s="427"/>
      <c r="U2194" s="429"/>
      <c r="W2194" s="6" t="e">
        <f>VLOOKUP(A2194,'[3]Cartilha Global'!$A:$A,1,FALSE)</f>
        <v>#N/A</v>
      </c>
    </row>
    <row r="2195" spans="1:23" ht="23.25" hidden="1" thickBot="1" x14ac:dyDescent="0.25">
      <c r="A2195" s="522">
        <v>103327</v>
      </c>
      <c r="B2195" s="508" t="s">
        <v>3144</v>
      </c>
      <c r="C2195" s="513" t="s">
        <v>6963</v>
      </c>
      <c r="D2195" s="498" t="s">
        <v>170</v>
      </c>
      <c r="E2195" s="499">
        <v>97.42</v>
      </c>
      <c r="F2195" s="500">
        <f t="shared" si="543"/>
        <v>120.64</v>
      </c>
      <c r="G2195" s="527"/>
      <c r="H2195" s="518"/>
      <c r="I2195" s="517">
        <f t="shared" si="544"/>
        <v>0</v>
      </c>
      <c r="J2195" s="517">
        <f t="shared" si="545"/>
        <v>0</v>
      </c>
      <c r="K2195" s="504"/>
      <c r="L2195" s="518">
        <f t="shared" si="546"/>
        <v>0</v>
      </c>
      <c r="M2195" s="518">
        <f t="shared" si="546"/>
        <v>0</v>
      </c>
      <c r="N2195" s="519">
        <f t="shared" si="547"/>
        <v>0</v>
      </c>
      <c r="O2195" s="519">
        <f t="shared" si="548"/>
        <v>0</v>
      </c>
      <c r="P2195" s="506"/>
      <c r="Q2195" s="520"/>
      <c r="R2195" s="412" t="str">
        <f t="shared" si="542"/>
        <v/>
      </c>
      <c r="S2195" s="412" t="str">
        <f t="shared" si="535"/>
        <v/>
      </c>
      <c r="T2195" s="427"/>
      <c r="U2195" s="429"/>
      <c r="W2195" s="6" t="e">
        <f>VLOOKUP(A2195,'[3]Cartilha Global'!$A:$A,1,FALSE)</f>
        <v>#N/A</v>
      </c>
    </row>
    <row r="2196" spans="1:23" ht="23.25" hidden="1" thickBot="1" x14ac:dyDescent="0.25">
      <c r="A2196" s="522">
        <v>103328</v>
      </c>
      <c r="B2196" s="508" t="s">
        <v>3144</v>
      </c>
      <c r="C2196" s="513" t="s">
        <v>6964</v>
      </c>
      <c r="D2196" s="498" t="s">
        <v>170</v>
      </c>
      <c r="E2196" s="499">
        <v>92.54</v>
      </c>
      <c r="F2196" s="500">
        <f t="shared" si="543"/>
        <v>114.6</v>
      </c>
      <c r="G2196" s="527"/>
      <c r="H2196" s="518"/>
      <c r="I2196" s="517">
        <f t="shared" si="544"/>
        <v>0</v>
      </c>
      <c r="J2196" s="517">
        <f t="shared" si="545"/>
        <v>0</v>
      </c>
      <c r="K2196" s="504"/>
      <c r="L2196" s="518">
        <f t="shared" si="546"/>
        <v>0</v>
      </c>
      <c r="M2196" s="518">
        <f t="shared" si="546"/>
        <v>0</v>
      </c>
      <c r="N2196" s="519">
        <f t="shared" si="547"/>
        <v>0</v>
      </c>
      <c r="O2196" s="519">
        <f t="shared" si="548"/>
        <v>0</v>
      </c>
      <c r="P2196" s="506"/>
      <c r="Q2196" s="520"/>
      <c r="R2196" s="412" t="str">
        <f t="shared" si="542"/>
        <v/>
      </c>
      <c r="S2196" s="412" t="str">
        <f t="shared" si="535"/>
        <v/>
      </c>
      <c r="T2196" s="427"/>
      <c r="U2196" s="429"/>
      <c r="W2196" s="6" t="e">
        <f>VLOOKUP(A2196,'[3]Cartilha Global'!$A:$A,1,FALSE)</f>
        <v>#N/A</v>
      </c>
    </row>
    <row r="2197" spans="1:23" ht="23.25" hidden="1" thickBot="1" x14ac:dyDescent="0.25">
      <c r="A2197" s="522">
        <v>103329</v>
      </c>
      <c r="B2197" s="508" t="s">
        <v>3144</v>
      </c>
      <c r="C2197" s="513" t="s">
        <v>6965</v>
      </c>
      <c r="D2197" s="498" t="s">
        <v>170</v>
      </c>
      <c r="E2197" s="499">
        <v>93.79</v>
      </c>
      <c r="F2197" s="500">
        <f t="shared" si="543"/>
        <v>116.15</v>
      </c>
      <c r="G2197" s="527"/>
      <c r="H2197" s="518"/>
      <c r="I2197" s="517">
        <f t="shared" si="544"/>
        <v>0</v>
      </c>
      <c r="J2197" s="517">
        <f t="shared" si="545"/>
        <v>0</v>
      </c>
      <c r="K2197" s="504"/>
      <c r="L2197" s="518">
        <f t="shared" si="546"/>
        <v>0</v>
      </c>
      <c r="M2197" s="518">
        <f t="shared" si="546"/>
        <v>0</v>
      </c>
      <c r="N2197" s="519">
        <f t="shared" si="547"/>
        <v>0</v>
      </c>
      <c r="O2197" s="519">
        <f t="shared" si="548"/>
        <v>0</v>
      </c>
      <c r="P2197" s="506"/>
      <c r="Q2197" s="520"/>
      <c r="R2197" s="412" t="str">
        <f t="shared" si="542"/>
        <v/>
      </c>
      <c r="S2197" s="412" t="str">
        <f t="shared" si="535"/>
        <v/>
      </c>
      <c r="T2197" s="427"/>
      <c r="U2197" s="429"/>
      <c r="W2197" s="6" t="e">
        <f>VLOOKUP(A2197,'[3]Cartilha Global'!$A:$A,1,FALSE)</f>
        <v>#N/A</v>
      </c>
    </row>
    <row r="2198" spans="1:23" ht="23.25" hidden="1" thickBot="1" x14ac:dyDescent="0.25">
      <c r="A2198" s="522">
        <v>103330</v>
      </c>
      <c r="B2198" s="508" t="s">
        <v>3144</v>
      </c>
      <c r="C2198" s="513" t="s">
        <v>6966</v>
      </c>
      <c r="D2198" s="498" t="s">
        <v>170</v>
      </c>
      <c r="E2198" s="499">
        <v>85.32</v>
      </c>
      <c r="F2198" s="500">
        <f t="shared" si="543"/>
        <v>105.66</v>
      </c>
      <c r="G2198" s="527"/>
      <c r="H2198" s="518"/>
      <c r="I2198" s="517">
        <f t="shared" si="544"/>
        <v>0</v>
      </c>
      <c r="J2198" s="517">
        <f t="shared" si="545"/>
        <v>0</v>
      </c>
      <c r="K2198" s="504"/>
      <c r="L2198" s="518">
        <f t="shared" si="546"/>
        <v>0</v>
      </c>
      <c r="M2198" s="518">
        <f t="shared" si="546"/>
        <v>0</v>
      </c>
      <c r="N2198" s="519">
        <f t="shared" si="547"/>
        <v>0</v>
      </c>
      <c r="O2198" s="519">
        <f t="shared" si="548"/>
        <v>0</v>
      </c>
      <c r="P2198" s="506"/>
      <c r="Q2198" s="520"/>
      <c r="R2198" s="412" t="str">
        <f t="shared" si="542"/>
        <v/>
      </c>
      <c r="S2198" s="412" t="str">
        <f t="shared" si="535"/>
        <v/>
      </c>
      <c r="T2198" s="427"/>
      <c r="U2198" s="429"/>
      <c r="W2198" s="6" t="e">
        <f>VLOOKUP(A2198,'[3]Cartilha Global'!$A:$A,1,FALSE)</f>
        <v>#N/A</v>
      </c>
    </row>
    <row r="2199" spans="1:23" ht="23.25" hidden="1" thickBot="1" x14ac:dyDescent="0.25">
      <c r="A2199" s="522">
        <v>103331</v>
      </c>
      <c r="B2199" s="508" t="s">
        <v>3144</v>
      </c>
      <c r="C2199" s="513" t="s">
        <v>6967</v>
      </c>
      <c r="D2199" s="498" t="s">
        <v>170</v>
      </c>
      <c r="E2199" s="499">
        <v>86.67</v>
      </c>
      <c r="F2199" s="500">
        <f t="shared" si="543"/>
        <v>107.33</v>
      </c>
      <c r="G2199" s="527"/>
      <c r="H2199" s="518"/>
      <c r="I2199" s="517">
        <f t="shared" si="544"/>
        <v>0</v>
      </c>
      <c r="J2199" s="517">
        <f t="shared" si="545"/>
        <v>0</v>
      </c>
      <c r="K2199" s="504"/>
      <c r="L2199" s="518">
        <f t="shared" si="546"/>
        <v>0</v>
      </c>
      <c r="M2199" s="518">
        <f t="shared" si="546"/>
        <v>0</v>
      </c>
      <c r="N2199" s="519">
        <f t="shared" si="547"/>
        <v>0</v>
      </c>
      <c r="O2199" s="519">
        <f t="shared" si="548"/>
        <v>0</v>
      </c>
      <c r="P2199" s="506"/>
      <c r="Q2199" s="520"/>
      <c r="R2199" s="412" t="str">
        <f t="shared" si="542"/>
        <v/>
      </c>
      <c r="S2199" s="412" t="str">
        <f t="shared" si="535"/>
        <v/>
      </c>
      <c r="T2199" s="427"/>
      <c r="U2199" s="429"/>
      <c r="W2199" s="6" t="e">
        <f>VLOOKUP(A2199,'[3]Cartilha Global'!$A:$A,1,FALSE)</f>
        <v>#N/A</v>
      </c>
    </row>
    <row r="2200" spans="1:23" ht="23.25" hidden="1" thickBot="1" x14ac:dyDescent="0.25">
      <c r="A2200" s="522">
        <v>103332</v>
      </c>
      <c r="B2200" s="508" t="s">
        <v>3144</v>
      </c>
      <c r="C2200" s="513" t="s">
        <v>6968</v>
      </c>
      <c r="D2200" s="498" t="s">
        <v>170</v>
      </c>
      <c r="E2200" s="499">
        <v>121.84</v>
      </c>
      <c r="F2200" s="500">
        <f t="shared" si="543"/>
        <v>150.88999999999999</v>
      </c>
      <c r="G2200" s="527"/>
      <c r="H2200" s="518"/>
      <c r="I2200" s="517">
        <f t="shared" si="544"/>
        <v>0</v>
      </c>
      <c r="J2200" s="517">
        <f t="shared" si="545"/>
        <v>0</v>
      </c>
      <c r="K2200" s="504"/>
      <c r="L2200" s="518">
        <f t="shared" si="546"/>
        <v>0</v>
      </c>
      <c r="M2200" s="518">
        <f t="shared" si="546"/>
        <v>0</v>
      </c>
      <c r="N2200" s="519">
        <f t="shared" si="547"/>
        <v>0</v>
      </c>
      <c r="O2200" s="519">
        <f t="shared" si="548"/>
        <v>0</v>
      </c>
      <c r="P2200" s="506"/>
      <c r="Q2200" s="520"/>
      <c r="R2200" s="412" t="str">
        <f t="shared" si="542"/>
        <v/>
      </c>
      <c r="S2200" s="412" t="str">
        <f t="shared" si="535"/>
        <v/>
      </c>
      <c r="T2200" s="427"/>
      <c r="U2200" s="429"/>
      <c r="W2200" s="6" t="e">
        <f>VLOOKUP(A2200,'[3]Cartilha Global'!$A:$A,1,FALSE)</f>
        <v>#N/A</v>
      </c>
    </row>
    <row r="2201" spans="1:23" ht="23.25" hidden="1" thickBot="1" x14ac:dyDescent="0.25">
      <c r="A2201" s="522">
        <v>103333</v>
      </c>
      <c r="B2201" s="508" t="s">
        <v>3144</v>
      </c>
      <c r="C2201" s="513" t="s">
        <v>6969</v>
      </c>
      <c r="D2201" s="498" t="s">
        <v>170</v>
      </c>
      <c r="E2201" s="499">
        <v>123.28</v>
      </c>
      <c r="F2201" s="500">
        <f t="shared" si="543"/>
        <v>152.66999999999999</v>
      </c>
      <c r="G2201" s="527"/>
      <c r="H2201" s="518"/>
      <c r="I2201" s="517">
        <f t="shared" si="544"/>
        <v>0</v>
      </c>
      <c r="J2201" s="517">
        <f t="shared" si="545"/>
        <v>0</v>
      </c>
      <c r="K2201" s="504"/>
      <c r="L2201" s="518">
        <f t="shared" si="546"/>
        <v>0</v>
      </c>
      <c r="M2201" s="518">
        <f t="shared" si="546"/>
        <v>0</v>
      </c>
      <c r="N2201" s="519">
        <f t="shared" si="547"/>
        <v>0</v>
      </c>
      <c r="O2201" s="519">
        <f t="shared" si="548"/>
        <v>0</v>
      </c>
      <c r="P2201" s="506"/>
      <c r="Q2201" s="520"/>
      <c r="R2201" s="412" t="str">
        <f t="shared" si="542"/>
        <v/>
      </c>
      <c r="S2201" s="412" t="str">
        <f t="shared" si="535"/>
        <v/>
      </c>
      <c r="T2201" s="427"/>
      <c r="U2201" s="429"/>
      <c r="W2201" s="6" t="e">
        <f>VLOOKUP(A2201,'[3]Cartilha Global'!$A:$A,1,FALSE)</f>
        <v>#N/A</v>
      </c>
    </row>
    <row r="2202" spans="1:23" ht="34.5" hidden="1" thickBot="1" x14ac:dyDescent="0.25">
      <c r="A2202" s="522">
        <v>103334</v>
      </c>
      <c r="B2202" s="508" t="s">
        <v>3144</v>
      </c>
      <c r="C2202" s="513" t="s">
        <v>6970</v>
      </c>
      <c r="D2202" s="498" t="s">
        <v>170</v>
      </c>
      <c r="E2202" s="499">
        <v>147.22</v>
      </c>
      <c r="F2202" s="500">
        <f t="shared" si="543"/>
        <v>182.32</v>
      </c>
      <c r="G2202" s="527"/>
      <c r="H2202" s="518"/>
      <c r="I2202" s="517">
        <f t="shared" si="544"/>
        <v>0</v>
      </c>
      <c r="J2202" s="517">
        <f t="shared" si="545"/>
        <v>0</v>
      </c>
      <c r="K2202" s="504"/>
      <c r="L2202" s="518">
        <f t="shared" si="546"/>
        <v>0</v>
      </c>
      <c r="M2202" s="518">
        <f t="shared" si="546"/>
        <v>0</v>
      </c>
      <c r="N2202" s="519">
        <f t="shared" si="547"/>
        <v>0</v>
      </c>
      <c r="O2202" s="519">
        <f t="shared" si="548"/>
        <v>0</v>
      </c>
      <c r="P2202" s="506"/>
      <c r="Q2202" s="520"/>
      <c r="R2202" s="412" t="str">
        <f t="shared" si="542"/>
        <v/>
      </c>
      <c r="S2202" s="412" t="str">
        <f t="shared" si="535"/>
        <v/>
      </c>
      <c r="T2202" s="427"/>
      <c r="U2202" s="429"/>
      <c r="W2202" s="6" t="e">
        <f>VLOOKUP(A2202,'[3]Cartilha Global'!$A:$A,1,FALSE)</f>
        <v>#N/A</v>
      </c>
    </row>
    <row r="2203" spans="1:23" ht="34.5" hidden="1" thickBot="1" x14ac:dyDescent="0.25">
      <c r="A2203" s="522">
        <v>103335</v>
      </c>
      <c r="B2203" s="508" t="s">
        <v>3144</v>
      </c>
      <c r="C2203" s="513" t="s">
        <v>6971</v>
      </c>
      <c r="D2203" s="498" t="s">
        <v>170</v>
      </c>
      <c r="E2203" s="499">
        <v>149.74</v>
      </c>
      <c r="F2203" s="500">
        <f t="shared" si="543"/>
        <v>185.44</v>
      </c>
      <c r="G2203" s="527"/>
      <c r="H2203" s="518"/>
      <c r="I2203" s="517">
        <f t="shared" si="544"/>
        <v>0</v>
      </c>
      <c r="J2203" s="517">
        <f t="shared" si="545"/>
        <v>0</v>
      </c>
      <c r="K2203" s="504"/>
      <c r="L2203" s="518">
        <f t="shared" si="546"/>
        <v>0</v>
      </c>
      <c r="M2203" s="518">
        <f t="shared" si="546"/>
        <v>0</v>
      </c>
      <c r="N2203" s="519">
        <f t="shared" si="547"/>
        <v>0</v>
      </c>
      <c r="O2203" s="519">
        <f t="shared" si="548"/>
        <v>0</v>
      </c>
      <c r="P2203" s="506"/>
      <c r="Q2203" s="520"/>
      <c r="R2203" s="412" t="str">
        <f t="shared" si="542"/>
        <v/>
      </c>
      <c r="S2203" s="412" t="str">
        <f t="shared" si="535"/>
        <v/>
      </c>
      <c r="T2203" s="427"/>
      <c r="U2203" s="429"/>
      <c r="W2203" s="6" t="e">
        <f>VLOOKUP(A2203,'[3]Cartilha Global'!$A:$A,1,FALSE)</f>
        <v>#N/A</v>
      </c>
    </row>
    <row r="2204" spans="1:23" ht="23.25" hidden="1" thickBot="1" x14ac:dyDescent="0.25">
      <c r="A2204" s="522">
        <v>103350</v>
      </c>
      <c r="B2204" s="508" t="s">
        <v>3144</v>
      </c>
      <c r="C2204" s="513" t="s">
        <v>6972</v>
      </c>
      <c r="D2204" s="498" t="s">
        <v>170</v>
      </c>
      <c r="E2204" s="499">
        <v>182.76</v>
      </c>
      <c r="F2204" s="500">
        <f t="shared" si="543"/>
        <v>226.33</v>
      </c>
      <c r="G2204" s="527"/>
      <c r="H2204" s="518"/>
      <c r="I2204" s="517">
        <f t="shared" si="544"/>
        <v>0</v>
      </c>
      <c r="J2204" s="517">
        <f t="shared" si="545"/>
        <v>0</v>
      </c>
      <c r="K2204" s="504"/>
      <c r="L2204" s="518">
        <f t="shared" si="546"/>
        <v>0</v>
      </c>
      <c r="M2204" s="518">
        <f t="shared" si="546"/>
        <v>0</v>
      </c>
      <c r="N2204" s="519">
        <f t="shared" si="547"/>
        <v>0</v>
      </c>
      <c r="O2204" s="519">
        <f t="shared" si="548"/>
        <v>0</v>
      </c>
      <c r="P2204" s="506"/>
      <c r="Q2204" s="520"/>
      <c r="R2204" s="412" t="str">
        <f t="shared" si="542"/>
        <v/>
      </c>
      <c r="S2204" s="412" t="str">
        <f t="shared" si="535"/>
        <v/>
      </c>
      <c r="T2204" s="427"/>
      <c r="U2204" s="429"/>
      <c r="W2204" s="6" t="e">
        <f>VLOOKUP(A2204,'[3]Cartilha Global'!$A:$A,1,FALSE)</f>
        <v>#N/A</v>
      </c>
    </row>
    <row r="2205" spans="1:23" ht="23.25" hidden="1" thickBot="1" x14ac:dyDescent="0.25">
      <c r="A2205" s="522">
        <v>103351</v>
      </c>
      <c r="B2205" s="508" t="s">
        <v>3144</v>
      </c>
      <c r="C2205" s="513" t="s">
        <v>6973</v>
      </c>
      <c r="D2205" s="498" t="s">
        <v>170</v>
      </c>
      <c r="E2205" s="499">
        <v>184.6</v>
      </c>
      <c r="F2205" s="500">
        <f t="shared" si="543"/>
        <v>228.61</v>
      </c>
      <c r="G2205" s="527"/>
      <c r="H2205" s="518"/>
      <c r="I2205" s="517">
        <f t="shared" si="544"/>
        <v>0</v>
      </c>
      <c r="J2205" s="517">
        <f t="shared" si="545"/>
        <v>0</v>
      </c>
      <c r="K2205" s="504"/>
      <c r="L2205" s="518">
        <f t="shared" si="546"/>
        <v>0</v>
      </c>
      <c r="M2205" s="518">
        <f t="shared" si="546"/>
        <v>0</v>
      </c>
      <c r="N2205" s="519">
        <f t="shared" si="547"/>
        <v>0</v>
      </c>
      <c r="O2205" s="519">
        <f t="shared" si="548"/>
        <v>0</v>
      </c>
      <c r="P2205" s="506"/>
      <c r="Q2205" s="520"/>
      <c r="R2205" s="412" t="str">
        <f t="shared" si="542"/>
        <v/>
      </c>
      <c r="S2205" s="412" t="str">
        <f t="shared" si="535"/>
        <v/>
      </c>
      <c r="T2205" s="427"/>
      <c r="U2205" s="429"/>
      <c r="W2205" s="6" t="e">
        <f>VLOOKUP(A2205,'[3]Cartilha Global'!$A:$A,1,FALSE)</f>
        <v>#N/A</v>
      </c>
    </row>
    <row r="2206" spans="1:23" ht="23.25" hidden="1" thickBot="1" x14ac:dyDescent="0.25">
      <c r="A2206" s="522">
        <v>103356</v>
      </c>
      <c r="B2206" s="508" t="s">
        <v>3144</v>
      </c>
      <c r="C2206" s="513" t="s">
        <v>6974</v>
      </c>
      <c r="D2206" s="498" t="s">
        <v>170</v>
      </c>
      <c r="E2206" s="499">
        <v>57.1</v>
      </c>
      <c r="F2206" s="500">
        <f t="shared" si="543"/>
        <v>70.709999999999994</v>
      </c>
      <c r="G2206" s="527"/>
      <c r="H2206" s="518"/>
      <c r="I2206" s="517">
        <f t="shared" si="544"/>
        <v>0</v>
      </c>
      <c r="J2206" s="517">
        <f t="shared" si="545"/>
        <v>0</v>
      </c>
      <c r="K2206" s="504"/>
      <c r="L2206" s="518">
        <f t="shared" si="546"/>
        <v>0</v>
      </c>
      <c r="M2206" s="518">
        <f t="shared" si="546"/>
        <v>0</v>
      </c>
      <c r="N2206" s="519">
        <f t="shared" si="547"/>
        <v>0</v>
      </c>
      <c r="O2206" s="519">
        <f t="shared" si="548"/>
        <v>0</v>
      </c>
      <c r="P2206" s="506"/>
      <c r="Q2206" s="520"/>
      <c r="R2206" s="412" t="str">
        <f t="shared" si="542"/>
        <v/>
      </c>
      <c r="S2206" s="412" t="str">
        <f t="shared" si="535"/>
        <v/>
      </c>
      <c r="T2206" s="427"/>
      <c r="U2206" s="429"/>
      <c r="W2206" s="6" t="e">
        <f>VLOOKUP(A2206,'[3]Cartilha Global'!$A:$A,1,FALSE)</f>
        <v>#N/A</v>
      </c>
    </row>
    <row r="2207" spans="1:23" ht="23.25" hidden="1" thickBot="1" x14ac:dyDescent="0.25">
      <c r="A2207" s="522">
        <v>103357</v>
      </c>
      <c r="B2207" s="508" t="s">
        <v>3144</v>
      </c>
      <c r="C2207" s="513" t="s">
        <v>6975</v>
      </c>
      <c r="D2207" s="498" t="s">
        <v>170</v>
      </c>
      <c r="E2207" s="499">
        <v>58.16</v>
      </c>
      <c r="F2207" s="500">
        <f t="shared" si="543"/>
        <v>72.03</v>
      </c>
      <c r="G2207" s="527"/>
      <c r="H2207" s="518"/>
      <c r="I2207" s="517">
        <f t="shared" si="544"/>
        <v>0</v>
      </c>
      <c r="J2207" s="517">
        <f t="shared" si="545"/>
        <v>0</v>
      </c>
      <c r="K2207" s="504"/>
      <c r="L2207" s="518">
        <f t="shared" si="546"/>
        <v>0</v>
      </c>
      <c r="M2207" s="518">
        <f t="shared" si="546"/>
        <v>0</v>
      </c>
      <c r="N2207" s="519">
        <f t="shared" si="547"/>
        <v>0</v>
      </c>
      <c r="O2207" s="519">
        <f t="shared" si="548"/>
        <v>0</v>
      </c>
      <c r="P2207" s="506"/>
      <c r="Q2207" s="520"/>
      <c r="R2207" s="412" t="str">
        <f t="shared" si="542"/>
        <v/>
      </c>
      <c r="S2207" s="412" t="str">
        <f t="shared" si="535"/>
        <v/>
      </c>
      <c r="T2207" s="427"/>
      <c r="U2207" s="429"/>
      <c r="W2207" s="6" t="e">
        <f>VLOOKUP(A2207,'[3]Cartilha Global'!$A:$A,1,FALSE)</f>
        <v>#N/A</v>
      </c>
    </row>
    <row r="2208" spans="1:23" ht="23.25" hidden="1" thickBot="1" x14ac:dyDescent="0.25">
      <c r="A2208" s="522">
        <v>103316</v>
      </c>
      <c r="B2208" s="508" t="s">
        <v>3144</v>
      </c>
      <c r="C2208" s="513" t="s">
        <v>6976</v>
      </c>
      <c r="D2208" s="498" t="s">
        <v>170</v>
      </c>
      <c r="E2208" s="499">
        <v>62.83</v>
      </c>
      <c r="F2208" s="500">
        <f t="shared" si="543"/>
        <v>77.81</v>
      </c>
      <c r="G2208" s="527"/>
      <c r="H2208" s="518"/>
      <c r="I2208" s="517">
        <f t="shared" si="544"/>
        <v>0</v>
      </c>
      <c r="J2208" s="517">
        <f t="shared" si="545"/>
        <v>0</v>
      </c>
      <c r="K2208" s="504"/>
      <c r="L2208" s="518">
        <f t="shared" si="546"/>
        <v>0</v>
      </c>
      <c r="M2208" s="518">
        <f t="shared" si="546"/>
        <v>0</v>
      </c>
      <c r="N2208" s="519">
        <f t="shared" si="547"/>
        <v>0</v>
      </c>
      <c r="O2208" s="519">
        <f t="shared" si="548"/>
        <v>0</v>
      </c>
      <c r="P2208" s="506"/>
      <c r="Q2208" s="520"/>
      <c r="R2208" s="412" t="str">
        <f t="shared" si="542"/>
        <v/>
      </c>
      <c r="S2208" s="412" t="str">
        <f t="shared" si="535"/>
        <v/>
      </c>
      <c r="T2208" s="427"/>
      <c r="U2208" s="429"/>
      <c r="W2208" s="6" t="e">
        <f>VLOOKUP(A2208,'[3]Cartilha Global'!$A:$A,1,FALSE)</f>
        <v>#N/A</v>
      </c>
    </row>
    <row r="2209" spans="1:23" ht="23.25" hidden="1" thickBot="1" x14ac:dyDescent="0.25">
      <c r="A2209" s="522">
        <v>103317</v>
      </c>
      <c r="B2209" s="508" t="s">
        <v>3144</v>
      </c>
      <c r="C2209" s="513" t="s">
        <v>6977</v>
      </c>
      <c r="D2209" s="498" t="s">
        <v>170</v>
      </c>
      <c r="E2209" s="499">
        <v>64.03</v>
      </c>
      <c r="F2209" s="500">
        <f t="shared" si="543"/>
        <v>79.290000000000006</v>
      </c>
      <c r="G2209" s="527"/>
      <c r="H2209" s="518"/>
      <c r="I2209" s="517">
        <f t="shared" si="544"/>
        <v>0</v>
      </c>
      <c r="J2209" s="517">
        <f t="shared" si="545"/>
        <v>0</v>
      </c>
      <c r="K2209" s="504"/>
      <c r="L2209" s="518">
        <f t="shared" si="546"/>
        <v>0</v>
      </c>
      <c r="M2209" s="518">
        <f t="shared" si="546"/>
        <v>0</v>
      </c>
      <c r="N2209" s="519">
        <f t="shared" si="547"/>
        <v>0</v>
      </c>
      <c r="O2209" s="519">
        <f t="shared" si="548"/>
        <v>0</v>
      </c>
      <c r="P2209" s="506"/>
      <c r="Q2209" s="520"/>
      <c r="R2209" s="412" t="str">
        <f t="shared" si="542"/>
        <v/>
      </c>
      <c r="S2209" s="412" t="str">
        <f t="shared" si="535"/>
        <v/>
      </c>
      <c r="T2209" s="427"/>
      <c r="U2209" s="429"/>
      <c r="W2209" s="6" t="e">
        <f>VLOOKUP(A2209,'[3]Cartilha Global'!$A:$A,1,FALSE)</f>
        <v>#N/A</v>
      </c>
    </row>
    <row r="2210" spans="1:23" ht="23.25" hidden="1" thickBot="1" x14ac:dyDescent="0.25">
      <c r="A2210" s="522">
        <v>103318</v>
      </c>
      <c r="B2210" s="508" t="s">
        <v>3144</v>
      </c>
      <c r="C2210" s="513" t="s">
        <v>6978</v>
      </c>
      <c r="D2210" s="498" t="s">
        <v>170</v>
      </c>
      <c r="E2210" s="499">
        <v>82.3</v>
      </c>
      <c r="F2210" s="500">
        <f t="shared" si="543"/>
        <v>101.92</v>
      </c>
      <c r="G2210" s="527"/>
      <c r="H2210" s="518"/>
      <c r="I2210" s="517">
        <f t="shared" si="544"/>
        <v>0</v>
      </c>
      <c r="J2210" s="517">
        <f t="shared" si="545"/>
        <v>0</v>
      </c>
      <c r="K2210" s="504"/>
      <c r="L2210" s="518">
        <f t="shared" si="546"/>
        <v>0</v>
      </c>
      <c r="M2210" s="518">
        <f t="shared" si="546"/>
        <v>0</v>
      </c>
      <c r="N2210" s="519">
        <f t="shared" si="547"/>
        <v>0</v>
      </c>
      <c r="O2210" s="519">
        <f t="shared" si="548"/>
        <v>0</v>
      </c>
      <c r="P2210" s="506"/>
      <c r="Q2210" s="520"/>
      <c r="R2210" s="412" t="str">
        <f t="shared" si="542"/>
        <v/>
      </c>
      <c r="S2210" s="412" t="str">
        <f t="shared" si="535"/>
        <v/>
      </c>
      <c r="T2210" s="427"/>
      <c r="U2210" s="429"/>
      <c r="W2210" s="6" t="e">
        <f>VLOOKUP(A2210,'[3]Cartilha Global'!$A:$A,1,FALSE)</f>
        <v>#N/A</v>
      </c>
    </row>
    <row r="2211" spans="1:23" ht="23.25" hidden="1" thickBot="1" x14ac:dyDescent="0.25">
      <c r="A2211" s="522">
        <v>103319</v>
      </c>
      <c r="B2211" s="508" t="s">
        <v>3144</v>
      </c>
      <c r="C2211" s="513" t="s">
        <v>6979</v>
      </c>
      <c r="D2211" s="498" t="s">
        <v>170</v>
      </c>
      <c r="E2211" s="499">
        <v>83.7</v>
      </c>
      <c r="F2211" s="500">
        <f t="shared" si="543"/>
        <v>103.65</v>
      </c>
      <c r="G2211" s="527"/>
      <c r="H2211" s="518"/>
      <c r="I2211" s="517">
        <f t="shared" si="544"/>
        <v>0</v>
      </c>
      <c r="J2211" s="517">
        <f t="shared" si="545"/>
        <v>0</v>
      </c>
      <c r="K2211" s="504"/>
      <c r="L2211" s="518">
        <f t="shared" si="546"/>
        <v>0</v>
      </c>
      <c r="M2211" s="518">
        <f t="shared" si="546"/>
        <v>0</v>
      </c>
      <c r="N2211" s="519">
        <f t="shared" si="547"/>
        <v>0</v>
      </c>
      <c r="O2211" s="519">
        <f t="shared" si="548"/>
        <v>0</v>
      </c>
      <c r="P2211" s="506"/>
      <c r="Q2211" s="520"/>
      <c r="R2211" s="412" t="str">
        <f t="shared" si="542"/>
        <v/>
      </c>
      <c r="S2211" s="412" t="str">
        <f t="shared" si="535"/>
        <v/>
      </c>
      <c r="T2211" s="427"/>
      <c r="U2211" s="429"/>
      <c r="W2211" s="6" t="e">
        <f>VLOOKUP(A2211,'[3]Cartilha Global'!$A:$A,1,FALSE)</f>
        <v>#N/A</v>
      </c>
    </row>
    <row r="2212" spans="1:23" ht="23.25" hidden="1" thickBot="1" x14ac:dyDescent="0.25">
      <c r="A2212" s="522">
        <v>103320</v>
      </c>
      <c r="B2212" s="508" t="s">
        <v>3144</v>
      </c>
      <c r="C2212" s="513" t="s">
        <v>6980</v>
      </c>
      <c r="D2212" s="498" t="s">
        <v>170</v>
      </c>
      <c r="E2212" s="499">
        <v>98.68</v>
      </c>
      <c r="F2212" s="500">
        <f t="shared" ref="F2212:F2230" si="549">IF(E2212=0,0,ROUND(E2212*(1+E$13)*(1-E$14),2))</f>
        <v>122.21</v>
      </c>
      <c r="G2212" s="527"/>
      <c r="H2212" s="518"/>
      <c r="I2212" s="517">
        <f t="shared" si="544"/>
        <v>0</v>
      </c>
      <c r="J2212" s="517">
        <f t="shared" si="545"/>
        <v>0</v>
      </c>
      <c r="K2212" s="504"/>
      <c r="L2212" s="518">
        <f t="shared" si="546"/>
        <v>0</v>
      </c>
      <c r="M2212" s="518">
        <f t="shared" si="546"/>
        <v>0</v>
      </c>
      <c r="N2212" s="519">
        <f t="shared" si="547"/>
        <v>0</v>
      </c>
      <c r="O2212" s="519">
        <f t="shared" si="548"/>
        <v>0</v>
      </c>
      <c r="P2212" s="506"/>
      <c r="Q2212" s="520"/>
      <c r="R2212" s="412" t="str">
        <f t="shared" si="542"/>
        <v/>
      </c>
      <c r="S2212" s="412" t="str">
        <f t="shared" si="535"/>
        <v/>
      </c>
      <c r="T2212" s="427"/>
      <c r="U2212" s="429"/>
      <c r="W2212" s="6" t="e">
        <f>VLOOKUP(A2212,'[3]Cartilha Global'!$A:$A,1,FALSE)</f>
        <v>#N/A</v>
      </c>
    </row>
    <row r="2213" spans="1:23" ht="23.25" hidden="1" thickBot="1" x14ac:dyDescent="0.25">
      <c r="A2213" s="522">
        <v>103321</v>
      </c>
      <c r="B2213" s="508" t="s">
        <v>3144</v>
      </c>
      <c r="C2213" s="513" t="s">
        <v>6981</v>
      </c>
      <c r="D2213" s="498" t="s">
        <v>170</v>
      </c>
      <c r="E2213" s="499">
        <v>100.45</v>
      </c>
      <c r="F2213" s="500">
        <f t="shared" si="549"/>
        <v>124.4</v>
      </c>
      <c r="G2213" s="527"/>
      <c r="H2213" s="518"/>
      <c r="I2213" s="517">
        <f t="shared" si="544"/>
        <v>0</v>
      </c>
      <c r="J2213" s="517">
        <f t="shared" si="545"/>
        <v>0</v>
      </c>
      <c r="K2213" s="504"/>
      <c r="L2213" s="518">
        <f t="shared" si="546"/>
        <v>0</v>
      </c>
      <c r="M2213" s="518">
        <f t="shared" si="546"/>
        <v>0</v>
      </c>
      <c r="N2213" s="519">
        <f t="shared" si="547"/>
        <v>0</v>
      </c>
      <c r="O2213" s="519">
        <f t="shared" si="548"/>
        <v>0</v>
      </c>
      <c r="P2213" s="506"/>
      <c r="Q2213" s="520"/>
      <c r="R2213" s="412" t="str">
        <f t="shared" si="542"/>
        <v/>
      </c>
      <c r="S2213" s="412" t="str">
        <f t="shared" si="535"/>
        <v/>
      </c>
      <c r="T2213" s="427"/>
      <c r="U2213" s="429"/>
      <c r="W2213" s="6" t="e">
        <f>VLOOKUP(A2213,'[3]Cartilha Global'!$A:$A,1,FALSE)</f>
        <v>#N/A</v>
      </c>
    </row>
    <row r="2214" spans="1:23" ht="23.25" hidden="1" thickBot="1" x14ac:dyDescent="0.25">
      <c r="A2214" s="522">
        <v>103336</v>
      </c>
      <c r="B2214" s="508" t="s">
        <v>3144</v>
      </c>
      <c r="C2214" s="513" t="s">
        <v>6982</v>
      </c>
      <c r="D2214" s="498" t="s">
        <v>170</v>
      </c>
      <c r="E2214" s="499">
        <v>72.02</v>
      </c>
      <c r="F2214" s="500">
        <f t="shared" si="549"/>
        <v>89.19</v>
      </c>
      <c r="G2214" s="527"/>
      <c r="H2214" s="518"/>
      <c r="I2214" s="517">
        <f t="shared" si="544"/>
        <v>0</v>
      </c>
      <c r="J2214" s="517">
        <f t="shared" si="545"/>
        <v>0</v>
      </c>
      <c r="K2214" s="504"/>
      <c r="L2214" s="518">
        <f t="shared" si="546"/>
        <v>0</v>
      </c>
      <c r="M2214" s="518">
        <f t="shared" si="546"/>
        <v>0</v>
      </c>
      <c r="N2214" s="519">
        <f t="shared" si="547"/>
        <v>0</v>
      </c>
      <c r="O2214" s="519">
        <f t="shared" si="548"/>
        <v>0</v>
      </c>
      <c r="P2214" s="506"/>
      <c r="Q2214" s="520"/>
      <c r="R2214" s="412" t="str">
        <f t="shared" si="542"/>
        <v/>
      </c>
      <c r="S2214" s="412" t="str">
        <f t="shared" si="535"/>
        <v/>
      </c>
      <c r="T2214" s="427"/>
      <c r="U2214" s="429"/>
      <c r="W2214" s="6" t="e">
        <f>VLOOKUP(A2214,'[3]Cartilha Global'!$A:$A,1,FALSE)</f>
        <v>#N/A</v>
      </c>
    </row>
    <row r="2215" spans="1:23" ht="23.25" hidden="1" thickBot="1" x14ac:dyDescent="0.25">
      <c r="A2215" s="522">
        <v>103337</v>
      </c>
      <c r="B2215" s="508" t="s">
        <v>3144</v>
      </c>
      <c r="C2215" s="513" t="s">
        <v>6983</v>
      </c>
      <c r="D2215" s="498" t="s">
        <v>170</v>
      </c>
      <c r="E2215" s="499">
        <v>73.22</v>
      </c>
      <c r="F2215" s="500">
        <f t="shared" si="549"/>
        <v>90.68</v>
      </c>
      <c r="G2215" s="527"/>
      <c r="H2215" s="518"/>
      <c r="I2215" s="517">
        <f t="shared" si="544"/>
        <v>0</v>
      </c>
      <c r="J2215" s="517">
        <f t="shared" si="545"/>
        <v>0</v>
      </c>
      <c r="K2215" s="504"/>
      <c r="L2215" s="518">
        <f t="shared" si="546"/>
        <v>0</v>
      </c>
      <c r="M2215" s="518">
        <f t="shared" si="546"/>
        <v>0</v>
      </c>
      <c r="N2215" s="519">
        <f t="shared" si="547"/>
        <v>0</v>
      </c>
      <c r="O2215" s="519">
        <f t="shared" si="548"/>
        <v>0</v>
      </c>
      <c r="P2215" s="506"/>
      <c r="Q2215" s="520"/>
      <c r="R2215" s="412" t="str">
        <f t="shared" si="542"/>
        <v/>
      </c>
      <c r="S2215" s="412" t="str">
        <f t="shared" si="535"/>
        <v/>
      </c>
      <c r="T2215" s="427"/>
      <c r="U2215" s="429"/>
      <c r="W2215" s="6" t="e">
        <f>VLOOKUP(A2215,'[3]Cartilha Global'!$A:$A,1,FALSE)</f>
        <v>#N/A</v>
      </c>
    </row>
    <row r="2216" spans="1:23" ht="23.25" hidden="1" thickBot="1" x14ac:dyDescent="0.25">
      <c r="A2216" s="522">
        <v>103338</v>
      </c>
      <c r="B2216" s="508" t="s">
        <v>3144</v>
      </c>
      <c r="C2216" s="513" t="s">
        <v>6984</v>
      </c>
      <c r="D2216" s="498" t="s">
        <v>170</v>
      </c>
      <c r="E2216" s="499">
        <v>95.45</v>
      </c>
      <c r="F2216" s="500">
        <f t="shared" si="549"/>
        <v>118.21</v>
      </c>
      <c r="G2216" s="527"/>
      <c r="H2216" s="518"/>
      <c r="I2216" s="517">
        <f t="shared" si="544"/>
        <v>0</v>
      </c>
      <c r="J2216" s="517">
        <f t="shared" si="545"/>
        <v>0</v>
      </c>
      <c r="K2216" s="504"/>
      <c r="L2216" s="518">
        <f t="shared" si="546"/>
        <v>0</v>
      </c>
      <c r="M2216" s="518">
        <f t="shared" si="546"/>
        <v>0</v>
      </c>
      <c r="N2216" s="519">
        <f t="shared" si="547"/>
        <v>0</v>
      </c>
      <c r="O2216" s="519">
        <f t="shared" si="548"/>
        <v>0</v>
      </c>
      <c r="P2216" s="506"/>
      <c r="Q2216" s="520"/>
      <c r="R2216" s="412" t="str">
        <f t="shared" si="542"/>
        <v/>
      </c>
      <c r="S2216" s="412" t="str">
        <f t="shared" si="535"/>
        <v/>
      </c>
      <c r="T2216" s="427"/>
      <c r="U2216" s="429"/>
      <c r="W2216" s="6" t="e">
        <f>VLOOKUP(A2216,'[3]Cartilha Global'!$A:$A,1,FALSE)</f>
        <v>#N/A</v>
      </c>
    </row>
    <row r="2217" spans="1:23" ht="23.25" hidden="1" thickBot="1" x14ac:dyDescent="0.25">
      <c r="A2217" s="522">
        <v>103339</v>
      </c>
      <c r="B2217" s="508" t="s">
        <v>3144</v>
      </c>
      <c r="C2217" s="513" t="s">
        <v>6985</v>
      </c>
      <c r="D2217" s="498" t="s">
        <v>170</v>
      </c>
      <c r="E2217" s="499">
        <v>96.85</v>
      </c>
      <c r="F2217" s="500">
        <f t="shared" si="549"/>
        <v>119.94</v>
      </c>
      <c r="G2217" s="527"/>
      <c r="H2217" s="518"/>
      <c r="I2217" s="517">
        <f t="shared" si="544"/>
        <v>0</v>
      </c>
      <c r="J2217" s="517">
        <f t="shared" si="545"/>
        <v>0</v>
      </c>
      <c r="K2217" s="504"/>
      <c r="L2217" s="518">
        <f t="shared" si="546"/>
        <v>0</v>
      </c>
      <c r="M2217" s="518">
        <f t="shared" si="546"/>
        <v>0</v>
      </c>
      <c r="N2217" s="519">
        <f t="shared" si="547"/>
        <v>0</v>
      </c>
      <c r="O2217" s="519">
        <f t="shared" si="548"/>
        <v>0</v>
      </c>
      <c r="P2217" s="506"/>
      <c r="Q2217" s="520"/>
      <c r="R2217" s="412" t="str">
        <f t="shared" si="542"/>
        <v/>
      </c>
      <c r="S2217" s="412" t="str">
        <f t="shared" si="535"/>
        <v/>
      </c>
      <c r="T2217" s="427"/>
      <c r="U2217" s="429"/>
      <c r="W2217" s="6" t="e">
        <f>VLOOKUP(A2217,'[3]Cartilha Global'!$A:$A,1,FALSE)</f>
        <v>#N/A</v>
      </c>
    </row>
    <row r="2218" spans="1:23" ht="23.25" hidden="1" thickBot="1" x14ac:dyDescent="0.25">
      <c r="A2218" s="522">
        <v>103340</v>
      </c>
      <c r="B2218" s="508" t="s">
        <v>3144</v>
      </c>
      <c r="C2218" s="513" t="s">
        <v>6986</v>
      </c>
      <c r="D2218" s="498" t="s">
        <v>170</v>
      </c>
      <c r="E2218" s="499">
        <v>114.9</v>
      </c>
      <c r="F2218" s="500">
        <f t="shared" si="549"/>
        <v>142.29</v>
      </c>
      <c r="G2218" s="527"/>
      <c r="H2218" s="518"/>
      <c r="I2218" s="517">
        <f t="shared" si="544"/>
        <v>0</v>
      </c>
      <c r="J2218" s="517">
        <f t="shared" si="545"/>
        <v>0</v>
      </c>
      <c r="K2218" s="504"/>
      <c r="L2218" s="518">
        <f t="shared" si="546"/>
        <v>0</v>
      </c>
      <c r="M2218" s="518">
        <f t="shared" si="546"/>
        <v>0</v>
      </c>
      <c r="N2218" s="519">
        <f t="shared" si="547"/>
        <v>0</v>
      </c>
      <c r="O2218" s="519">
        <f t="shared" si="548"/>
        <v>0</v>
      </c>
      <c r="P2218" s="506"/>
      <c r="Q2218" s="520"/>
      <c r="R2218" s="412" t="str">
        <f t="shared" si="542"/>
        <v/>
      </c>
      <c r="S2218" s="412" t="str">
        <f t="shared" si="535"/>
        <v/>
      </c>
      <c r="T2218" s="427"/>
      <c r="U2218" s="429"/>
      <c r="W2218" s="6" t="e">
        <f>VLOOKUP(A2218,'[3]Cartilha Global'!$A:$A,1,FALSE)</f>
        <v>#N/A</v>
      </c>
    </row>
    <row r="2219" spans="1:23" ht="23.25" hidden="1" thickBot="1" x14ac:dyDescent="0.25">
      <c r="A2219" s="522">
        <v>103341</v>
      </c>
      <c r="B2219" s="508" t="s">
        <v>3144</v>
      </c>
      <c r="C2219" s="513" t="s">
        <v>6987</v>
      </c>
      <c r="D2219" s="498" t="s">
        <v>170</v>
      </c>
      <c r="E2219" s="499">
        <v>116.67</v>
      </c>
      <c r="F2219" s="500">
        <f t="shared" si="549"/>
        <v>144.47999999999999</v>
      </c>
      <c r="G2219" s="527"/>
      <c r="H2219" s="518"/>
      <c r="I2219" s="517">
        <f t="shared" si="544"/>
        <v>0</v>
      </c>
      <c r="J2219" s="517">
        <f t="shared" si="545"/>
        <v>0</v>
      </c>
      <c r="K2219" s="504"/>
      <c r="L2219" s="518">
        <f t="shared" si="546"/>
        <v>0</v>
      </c>
      <c r="M2219" s="518">
        <f t="shared" si="546"/>
        <v>0</v>
      </c>
      <c r="N2219" s="519">
        <f t="shared" si="547"/>
        <v>0</v>
      </c>
      <c r="O2219" s="519">
        <f t="shared" si="548"/>
        <v>0</v>
      </c>
      <c r="P2219" s="506"/>
      <c r="Q2219" s="520"/>
      <c r="R2219" s="412" t="str">
        <f t="shared" si="542"/>
        <v/>
      </c>
      <c r="S2219" s="412" t="str">
        <f t="shared" si="535"/>
        <v/>
      </c>
      <c r="T2219" s="427"/>
      <c r="U2219" s="429"/>
      <c r="W2219" s="6" t="e">
        <f>VLOOKUP(A2219,'[3]Cartilha Global'!$A:$A,1,FALSE)</f>
        <v>#N/A</v>
      </c>
    </row>
    <row r="2220" spans="1:23" ht="23.25" hidden="1" thickBot="1" x14ac:dyDescent="0.25">
      <c r="A2220" s="522">
        <v>103342</v>
      </c>
      <c r="B2220" s="508" t="s">
        <v>3144</v>
      </c>
      <c r="C2220" s="513" t="s">
        <v>6988</v>
      </c>
      <c r="D2220" s="498" t="s">
        <v>170</v>
      </c>
      <c r="E2220" s="499">
        <v>95.42</v>
      </c>
      <c r="F2220" s="500">
        <f t="shared" si="549"/>
        <v>118.17</v>
      </c>
      <c r="G2220" s="527"/>
      <c r="H2220" s="518"/>
      <c r="I2220" s="517">
        <f t="shared" si="544"/>
        <v>0</v>
      </c>
      <c r="J2220" s="517">
        <f t="shared" si="545"/>
        <v>0</v>
      </c>
      <c r="K2220" s="504"/>
      <c r="L2220" s="518">
        <f t="shared" si="546"/>
        <v>0</v>
      </c>
      <c r="M2220" s="518">
        <f t="shared" si="546"/>
        <v>0</v>
      </c>
      <c r="N2220" s="519">
        <f t="shared" si="547"/>
        <v>0</v>
      </c>
      <c r="O2220" s="519">
        <f t="shared" si="548"/>
        <v>0</v>
      </c>
      <c r="P2220" s="506"/>
      <c r="Q2220" s="520"/>
      <c r="R2220" s="412" t="str">
        <f t="shared" si="542"/>
        <v/>
      </c>
      <c r="S2220" s="412" t="str">
        <f t="shared" si="535"/>
        <v/>
      </c>
      <c r="T2220" s="427"/>
      <c r="U2220" s="429"/>
      <c r="W2220" s="6" t="e">
        <f>VLOOKUP(A2220,'[3]Cartilha Global'!$A:$A,1,FALSE)</f>
        <v>#N/A</v>
      </c>
    </row>
    <row r="2221" spans="1:23" ht="23.25" hidden="1" thickBot="1" x14ac:dyDescent="0.25">
      <c r="A2221" s="522">
        <v>103343</v>
      </c>
      <c r="B2221" s="508" t="s">
        <v>3144</v>
      </c>
      <c r="C2221" s="513" t="s">
        <v>6989</v>
      </c>
      <c r="D2221" s="498" t="s">
        <v>170</v>
      </c>
      <c r="E2221" s="499">
        <v>96.98</v>
      </c>
      <c r="F2221" s="500">
        <f t="shared" si="549"/>
        <v>120.1</v>
      </c>
      <c r="G2221" s="527"/>
      <c r="H2221" s="518"/>
      <c r="I2221" s="517">
        <f t="shared" si="544"/>
        <v>0</v>
      </c>
      <c r="J2221" s="517">
        <f t="shared" si="545"/>
        <v>0</v>
      </c>
      <c r="K2221" s="504"/>
      <c r="L2221" s="518">
        <f t="shared" si="546"/>
        <v>0</v>
      </c>
      <c r="M2221" s="518">
        <f t="shared" si="546"/>
        <v>0</v>
      </c>
      <c r="N2221" s="519">
        <f t="shared" si="547"/>
        <v>0</v>
      </c>
      <c r="O2221" s="519">
        <f t="shared" si="548"/>
        <v>0</v>
      </c>
      <c r="P2221" s="506"/>
      <c r="Q2221" s="520"/>
      <c r="R2221" s="412" t="str">
        <f t="shared" si="542"/>
        <v/>
      </c>
      <c r="S2221" s="412" t="str">
        <f t="shared" si="535"/>
        <v/>
      </c>
      <c r="T2221" s="427"/>
      <c r="U2221" s="429"/>
      <c r="W2221" s="6" t="e">
        <f>VLOOKUP(A2221,'[3]Cartilha Global'!$A:$A,1,FALSE)</f>
        <v>#N/A</v>
      </c>
    </row>
    <row r="2222" spans="1:23" ht="23.25" hidden="1" thickBot="1" x14ac:dyDescent="0.25">
      <c r="A2222" s="522">
        <v>101159</v>
      </c>
      <c r="B2222" s="508" t="s">
        <v>3144</v>
      </c>
      <c r="C2222" s="513" t="s">
        <v>4374</v>
      </c>
      <c r="D2222" s="498" t="s">
        <v>170</v>
      </c>
      <c r="E2222" s="499">
        <v>140.75</v>
      </c>
      <c r="F2222" s="500">
        <f t="shared" si="549"/>
        <v>174.3</v>
      </c>
      <c r="G2222" s="527"/>
      <c r="H2222" s="518"/>
      <c r="I2222" s="517">
        <f t="shared" si="544"/>
        <v>0</v>
      </c>
      <c r="J2222" s="517">
        <f t="shared" si="545"/>
        <v>0</v>
      </c>
      <c r="K2222" s="504"/>
      <c r="L2222" s="518">
        <f t="shared" si="546"/>
        <v>0</v>
      </c>
      <c r="M2222" s="518">
        <f t="shared" si="546"/>
        <v>0</v>
      </c>
      <c r="N2222" s="519">
        <f t="shared" si="547"/>
        <v>0</v>
      </c>
      <c r="O2222" s="519">
        <f t="shared" si="548"/>
        <v>0</v>
      </c>
      <c r="P2222" s="506"/>
      <c r="Q2222" s="520"/>
      <c r="R2222" s="412" t="str">
        <f t="shared" si="542"/>
        <v/>
      </c>
      <c r="S2222" s="412" t="str">
        <f t="shared" si="535"/>
        <v/>
      </c>
      <c r="T2222" s="427"/>
      <c r="U2222" s="429"/>
      <c r="W2222" s="6">
        <f>VLOOKUP(A2222,'[3]Cartilha Global'!$A:$A,1,FALSE)</f>
        <v>101159</v>
      </c>
    </row>
    <row r="2223" spans="1:23" ht="23.25" hidden="1" thickBot="1" x14ac:dyDescent="0.25">
      <c r="A2223" s="522">
        <v>101162</v>
      </c>
      <c r="B2223" s="508" t="s">
        <v>3144</v>
      </c>
      <c r="C2223" s="513" t="s">
        <v>4375</v>
      </c>
      <c r="D2223" s="498" t="s">
        <v>170</v>
      </c>
      <c r="E2223" s="499">
        <v>159.30000000000001</v>
      </c>
      <c r="F2223" s="500">
        <f t="shared" si="549"/>
        <v>197.28</v>
      </c>
      <c r="G2223" s="527"/>
      <c r="H2223" s="518"/>
      <c r="I2223" s="517">
        <f t="shared" si="544"/>
        <v>0</v>
      </c>
      <c r="J2223" s="517">
        <f t="shared" si="545"/>
        <v>0</v>
      </c>
      <c r="K2223" s="504"/>
      <c r="L2223" s="518">
        <f t="shared" si="546"/>
        <v>0</v>
      </c>
      <c r="M2223" s="518">
        <f t="shared" si="546"/>
        <v>0</v>
      </c>
      <c r="N2223" s="519">
        <f t="shared" si="547"/>
        <v>0</v>
      </c>
      <c r="O2223" s="519">
        <f t="shared" si="548"/>
        <v>0</v>
      </c>
      <c r="P2223" s="506"/>
      <c r="Q2223" s="520"/>
      <c r="R2223" s="412" t="str">
        <f t="shared" si="542"/>
        <v/>
      </c>
      <c r="S2223" s="412" t="str">
        <f t="shared" si="535"/>
        <v/>
      </c>
      <c r="T2223" s="427"/>
      <c r="U2223" s="429"/>
      <c r="W2223" s="6">
        <f>VLOOKUP(A2223,'[3]Cartilha Global'!$A:$A,1,FALSE)</f>
        <v>101162</v>
      </c>
    </row>
    <row r="2224" spans="1:23" ht="23.25" hidden="1" thickBot="1" x14ac:dyDescent="0.25">
      <c r="A2224" s="522">
        <v>101161</v>
      </c>
      <c r="B2224" s="508" t="s">
        <v>3144</v>
      </c>
      <c r="C2224" s="513" t="s">
        <v>4376</v>
      </c>
      <c r="D2224" s="498" t="s">
        <v>170</v>
      </c>
      <c r="E2224" s="499">
        <v>183.01</v>
      </c>
      <c r="F2224" s="500">
        <f t="shared" si="549"/>
        <v>226.64</v>
      </c>
      <c r="G2224" s="527"/>
      <c r="H2224" s="518"/>
      <c r="I2224" s="517">
        <f t="shared" si="544"/>
        <v>0</v>
      </c>
      <c r="J2224" s="517">
        <f t="shared" si="545"/>
        <v>0</v>
      </c>
      <c r="K2224" s="504"/>
      <c r="L2224" s="518">
        <f t="shared" si="546"/>
        <v>0</v>
      </c>
      <c r="M2224" s="518">
        <f t="shared" si="546"/>
        <v>0</v>
      </c>
      <c r="N2224" s="519">
        <f t="shared" si="547"/>
        <v>0</v>
      </c>
      <c r="O2224" s="519">
        <f t="shared" si="548"/>
        <v>0</v>
      </c>
      <c r="P2224" s="506"/>
      <c r="Q2224" s="520"/>
      <c r="R2224" s="412" t="str">
        <f t="shared" si="542"/>
        <v/>
      </c>
      <c r="S2224" s="412" t="str">
        <f t="shared" si="535"/>
        <v/>
      </c>
      <c r="T2224" s="427"/>
      <c r="U2224" s="429"/>
      <c r="W2224" s="6">
        <f>VLOOKUP(A2224,'[3]Cartilha Global'!$A:$A,1,FALSE)</f>
        <v>101161</v>
      </c>
    </row>
    <row r="2225" spans="1:23" ht="23.25" hidden="1" thickBot="1" x14ac:dyDescent="0.25">
      <c r="A2225" s="522">
        <v>101163</v>
      </c>
      <c r="B2225" s="508" t="s">
        <v>3144</v>
      </c>
      <c r="C2225" s="513" t="s">
        <v>4377</v>
      </c>
      <c r="D2225" s="498" t="s">
        <v>170</v>
      </c>
      <c r="E2225" s="499">
        <v>666.64</v>
      </c>
      <c r="F2225" s="500">
        <f t="shared" si="549"/>
        <v>825.57</v>
      </c>
      <c r="G2225" s="527"/>
      <c r="H2225" s="518"/>
      <c r="I2225" s="517">
        <f t="shared" si="544"/>
        <v>0</v>
      </c>
      <c r="J2225" s="517">
        <f t="shared" si="545"/>
        <v>0</v>
      </c>
      <c r="K2225" s="504"/>
      <c r="L2225" s="518">
        <f t="shared" si="546"/>
        <v>0</v>
      </c>
      <c r="M2225" s="518">
        <f t="shared" si="546"/>
        <v>0</v>
      </c>
      <c r="N2225" s="519">
        <f t="shared" si="547"/>
        <v>0</v>
      </c>
      <c r="O2225" s="519">
        <f t="shared" si="548"/>
        <v>0</v>
      </c>
      <c r="P2225" s="506"/>
      <c r="Q2225" s="520"/>
      <c r="R2225" s="412" t="str">
        <f t="shared" si="542"/>
        <v/>
      </c>
      <c r="S2225" s="412" t="str">
        <f t="shared" si="535"/>
        <v/>
      </c>
      <c r="T2225" s="427"/>
      <c r="U2225" s="429"/>
      <c r="W2225" s="6">
        <f>VLOOKUP(A2225,'[3]Cartilha Global'!$A:$A,1,FALSE)</f>
        <v>101163</v>
      </c>
    </row>
    <row r="2226" spans="1:23" ht="23.25" hidden="1" thickBot="1" x14ac:dyDescent="0.25">
      <c r="A2226" s="522">
        <v>101164</v>
      </c>
      <c r="B2226" s="508" t="s">
        <v>3144</v>
      </c>
      <c r="C2226" s="513" t="s">
        <v>4378</v>
      </c>
      <c r="D2226" s="498" t="s">
        <v>170</v>
      </c>
      <c r="E2226" s="499">
        <v>675.64</v>
      </c>
      <c r="F2226" s="500">
        <f t="shared" si="549"/>
        <v>836.71</v>
      </c>
      <c r="G2226" s="527"/>
      <c r="H2226" s="518"/>
      <c r="I2226" s="517">
        <f t="shared" si="544"/>
        <v>0</v>
      </c>
      <c r="J2226" s="517">
        <f t="shared" si="545"/>
        <v>0</v>
      </c>
      <c r="K2226" s="504"/>
      <c r="L2226" s="518">
        <f t="shared" si="546"/>
        <v>0</v>
      </c>
      <c r="M2226" s="518">
        <f t="shared" si="546"/>
        <v>0</v>
      </c>
      <c r="N2226" s="519">
        <f t="shared" si="547"/>
        <v>0</v>
      </c>
      <c r="O2226" s="519">
        <f t="shared" si="548"/>
        <v>0</v>
      </c>
      <c r="P2226" s="506"/>
      <c r="Q2226" s="520"/>
      <c r="R2226" s="412" t="str">
        <f t="shared" si="542"/>
        <v/>
      </c>
      <c r="S2226" s="412" t="str">
        <f t="shared" si="535"/>
        <v/>
      </c>
      <c r="T2226" s="427"/>
      <c r="U2226" s="429"/>
      <c r="W2226" s="6">
        <f>VLOOKUP(A2226,'[3]Cartilha Global'!$A:$A,1,FALSE)</f>
        <v>101164</v>
      </c>
    </row>
    <row r="2227" spans="1:23" ht="23.25" hidden="1" thickBot="1" x14ac:dyDescent="0.25">
      <c r="A2227" s="522">
        <v>101154</v>
      </c>
      <c r="B2227" s="508" t="s">
        <v>3144</v>
      </c>
      <c r="C2227" s="513" t="s">
        <v>4379</v>
      </c>
      <c r="D2227" s="498" t="s">
        <v>170</v>
      </c>
      <c r="E2227" s="499">
        <v>117.92</v>
      </c>
      <c r="F2227" s="500">
        <f t="shared" si="549"/>
        <v>146.03</v>
      </c>
      <c r="G2227" s="527"/>
      <c r="H2227" s="518"/>
      <c r="I2227" s="517">
        <f t="shared" si="544"/>
        <v>0</v>
      </c>
      <c r="J2227" s="517">
        <f t="shared" si="545"/>
        <v>0</v>
      </c>
      <c r="K2227" s="504"/>
      <c r="L2227" s="518">
        <f t="shared" si="546"/>
        <v>0</v>
      </c>
      <c r="M2227" s="518">
        <f t="shared" si="546"/>
        <v>0</v>
      </c>
      <c r="N2227" s="519">
        <f t="shared" si="547"/>
        <v>0</v>
      </c>
      <c r="O2227" s="519">
        <f t="shared" si="548"/>
        <v>0</v>
      </c>
      <c r="P2227" s="506"/>
      <c r="Q2227" s="520"/>
      <c r="R2227" s="412" t="str">
        <f t="shared" si="542"/>
        <v/>
      </c>
      <c r="S2227" s="412" t="str">
        <f t="shared" si="535"/>
        <v/>
      </c>
      <c r="T2227" s="427"/>
      <c r="U2227" s="429"/>
      <c r="W2227" s="6">
        <f>VLOOKUP(A2227,'[3]Cartilha Global'!$A:$A,1,FALSE)</f>
        <v>101154</v>
      </c>
    </row>
    <row r="2228" spans="1:23" ht="23.25" hidden="1" thickBot="1" x14ac:dyDescent="0.25">
      <c r="A2228" s="522">
        <v>101155</v>
      </c>
      <c r="B2228" s="508" t="s">
        <v>3144</v>
      </c>
      <c r="C2228" s="513" t="s">
        <v>4380</v>
      </c>
      <c r="D2228" s="498" t="s">
        <v>170</v>
      </c>
      <c r="E2228" s="499">
        <v>165.97</v>
      </c>
      <c r="F2228" s="500">
        <f t="shared" si="549"/>
        <v>205.54</v>
      </c>
      <c r="G2228" s="527"/>
      <c r="H2228" s="518"/>
      <c r="I2228" s="517">
        <f t="shared" si="544"/>
        <v>0</v>
      </c>
      <c r="J2228" s="517">
        <f t="shared" si="545"/>
        <v>0</v>
      </c>
      <c r="K2228" s="504"/>
      <c r="L2228" s="518">
        <f t="shared" si="546"/>
        <v>0</v>
      </c>
      <c r="M2228" s="518">
        <f t="shared" si="546"/>
        <v>0</v>
      </c>
      <c r="N2228" s="519">
        <f t="shared" si="547"/>
        <v>0</v>
      </c>
      <c r="O2228" s="519">
        <f t="shared" si="548"/>
        <v>0</v>
      </c>
      <c r="P2228" s="506"/>
      <c r="Q2228" s="520"/>
      <c r="R2228" s="412" t="str">
        <f t="shared" si="542"/>
        <v/>
      </c>
      <c r="S2228" s="412" t="str">
        <f t="shared" si="535"/>
        <v/>
      </c>
      <c r="T2228" s="427"/>
      <c r="U2228" s="429"/>
      <c r="W2228" s="6">
        <f>VLOOKUP(A2228,'[3]Cartilha Global'!$A:$A,1,FALSE)</f>
        <v>101155</v>
      </c>
    </row>
    <row r="2229" spans="1:23" ht="23.25" hidden="1" thickBot="1" x14ac:dyDescent="0.25">
      <c r="A2229" s="522">
        <v>101156</v>
      </c>
      <c r="B2229" s="508" t="s">
        <v>3144</v>
      </c>
      <c r="C2229" s="513" t="s">
        <v>4381</v>
      </c>
      <c r="D2229" s="498" t="s">
        <v>170</v>
      </c>
      <c r="E2229" s="499">
        <v>244</v>
      </c>
      <c r="F2229" s="500">
        <f t="shared" si="549"/>
        <v>302.17</v>
      </c>
      <c r="G2229" s="527"/>
      <c r="H2229" s="518"/>
      <c r="I2229" s="517">
        <f t="shared" si="544"/>
        <v>0</v>
      </c>
      <c r="J2229" s="517">
        <f t="shared" si="545"/>
        <v>0</v>
      </c>
      <c r="K2229" s="504"/>
      <c r="L2229" s="518">
        <f t="shared" si="546"/>
        <v>0</v>
      </c>
      <c r="M2229" s="518">
        <f t="shared" si="546"/>
        <v>0</v>
      </c>
      <c r="N2229" s="519">
        <f t="shared" si="547"/>
        <v>0</v>
      </c>
      <c r="O2229" s="519">
        <f t="shared" si="548"/>
        <v>0</v>
      </c>
      <c r="P2229" s="506"/>
      <c r="Q2229" s="520"/>
      <c r="R2229" s="412" t="str">
        <f t="shared" si="542"/>
        <v/>
      </c>
      <c r="S2229" s="412" t="str">
        <f t="shared" si="535"/>
        <v/>
      </c>
      <c r="T2229" s="427"/>
      <c r="U2229" s="429"/>
      <c r="W2229" s="6">
        <f>VLOOKUP(A2229,'[3]Cartilha Global'!$A:$A,1,FALSE)</f>
        <v>101156</v>
      </c>
    </row>
    <row r="2230" spans="1:23" ht="12" hidden="1" thickBot="1" x14ac:dyDescent="0.25">
      <c r="A2230" s="522">
        <v>93202</v>
      </c>
      <c r="B2230" s="508" t="s">
        <v>3144</v>
      </c>
      <c r="C2230" s="513" t="s">
        <v>677</v>
      </c>
      <c r="D2230" s="498" t="s">
        <v>6927</v>
      </c>
      <c r="E2230" s="499">
        <v>27.47</v>
      </c>
      <c r="F2230" s="500">
        <f t="shared" si="549"/>
        <v>34.020000000000003</v>
      </c>
      <c r="G2230" s="527"/>
      <c r="H2230" s="518"/>
      <c r="I2230" s="517">
        <f t="shared" si="544"/>
        <v>0</v>
      </c>
      <c r="J2230" s="517">
        <f t="shared" si="545"/>
        <v>0</v>
      </c>
      <c r="K2230" s="504"/>
      <c r="L2230" s="518">
        <f t="shared" si="546"/>
        <v>0</v>
      </c>
      <c r="M2230" s="518">
        <f t="shared" si="546"/>
        <v>0</v>
      </c>
      <c r="N2230" s="519">
        <f t="shared" si="547"/>
        <v>0</v>
      </c>
      <c r="O2230" s="519">
        <f t="shared" si="548"/>
        <v>0</v>
      </c>
      <c r="P2230" s="506"/>
      <c r="Q2230" s="520"/>
      <c r="R2230" s="412" t="str">
        <f t="shared" si="542"/>
        <v/>
      </c>
      <c r="S2230" s="412" t="str">
        <f t="shared" si="535"/>
        <v/>
      </c>
      <c r="T2230" s="427"/>
      <c r="U2230" s="429"/>
      <c r="W2230" s="6">
        <f>VLOOKUP(A2230,'[3]Cartilha Global'!$A:$A,1,FALSE)</f>
        <v>93202</v>
      </c>
    </row>
    <row r="2231" spans="1:23" ht="12" hidden="1" thickBot="1" x14ac:dyDescent="0.25">
      <c r="A2231" s="522" t="s">
        <v>2160</v>
      </c>
      <c r="B2231" s="508"/>
      <c r="C2231" s="592" t="s">
        <v>163</v>
      </c>
      <c r="D2231" s="509">
        <v>0</v>
      </c>
      <c r="E2231" s="593">
        <v>0</v>
      </c>
      <c r="F2231" s="568">
        <f t="shared" ref="F2231:F2275" si="550">IF(E2231=0,0,ROUND(E2231*(1+E$13)*(1-E$14),2))</f>
        <v>0</v>
      </c>
      <c r="G2231" s="556"/>
      <c r="H2231" s="556"/>
      <c r="I2231" s="557"/>
      <c r="J2231" s="558"/>
      <c r="K2231" s="504"/>
      <c r="L2231" s="580"/>
      <c r="M2231" s="556"/>
      <c r="N2231" s="557"/>
      <c r="O2231" s="558"/>
      <c r="P2231" s="506"/>
      <c r="Q2231" s="494" t="str">
        <f>IF(OR(SUM(J2232:J2233)&gt;0,SUM(O2232:O2233)&gt;0),"xx","")</f>
        <v/>
      </c>
      <c r="R2231" s="412" t="str">
        <f t="shared" si="542"/>
        <v/>
      </c>
      <c r="S2231" s="412" t="str">
        <f t="shared" si="535"/>
        <v/>
      </c>
      <c r="T2231" s="427"/>
      <c r="U2231" s="429"/>
      <c r="W2231" s="6" t="str">
        <f>VLOOKUP(A2231,'[3]Cartilha Global'!$A:$A,1,FALSE)</f>
        <v>5.1.13</v>
      </c>
    </row>
    <row r="2232" spans="1:23" ht="23.25" hidden="1" thickBot="1" x14ac:dyDescent="0.25">
      <c r="A2232" s="522">
        <v>101165</v>
      </c>
      <c r="B2232" s="508" t="s">
        <v>3144</v>
      </c>
      <c r="C2232" s="513" t="s">
        <v>4242</v>
      </c>
      <c r="D2232" s="498" t="s">
        <v>171</v>
      </c>
      <c r="E2232" s="499">
        <v>809.3</v>
      </c>
      <c r="F2232" s="500">
        <f t="shared" si="550"/>
        <v>1002.24</v>
      </c>
      <c r="G2232" s="527"/>
      <c r="H2232" s="518"/>
      <c r="I2232" s="517">
        <f>IF(ISBLANK(E2232),0,ROUND(F2232*G2232,2))</f>
        <v>0</v>
      </c>
      <c r="J2232" s="517">
        <f>IF(ISBLANK(G2232),0,ROUND(G2232*H2232,2))</f>
        <v>0</v>
      </c>
      <c r="K2232" s="504"/>
      <c r="L2232" s="518">
        <f>G2232</f>
        <v>0</v>
      </c>
      <c r="M2232" s="518">
        <f>H2232</f>
        <v>0</v>
      </c>
      <c r="N2232" s="519">
        <f>IF(ISBLANK(E2232),0,ROUND(F2232*L2232,2))</f>
        <v>0</v>
      </c>
      <c r="O2232" s="519">
        <f>IF(ISBLANK(L2232),0,ROUND(L2232*M2232,2))</f>
        <v>0</v>
      </c>
      <c r="P2232" s="506"/>
      <c r="Q2232" s="520"/>
      <c r="R2232" s="412" t="str">
        <f t="shared" si="542"/>
        <v/>
      </c>
      <c r="S2232" s="412" t="str">
        <f t="shared" si="535"/>
        <v/>
      </c>
      <c r="T2232" s="427"/>
      <c r="U2232" s="429"/>
      <c r="W2232" s="6">
        <f>VLOOKUP(A2232,'[3]Cartilha Global'!$A:$A,1,FALSE)</f>
        <v>101165</v>
      </c>
    </row>
    <row r="2233" spans="1:23" ht="23.25" hidden="1" thickBot="1" x14ac:dyDescent="0.25">
      <c r="A2233" s="522">
        <v>101166</v>
      </c>
      <c r="B2233" s="508" t="s">
        <v>3144</v>
      </c>
      <c r="C2233" s="513" t="s">
        <v>4243</v>
      </c>
      <c r="D2233" s="498" t="s">
        <v>171</v>
      </c>
      <c r="E2233" s="499">
        <v>670.27</v>
      </c>
      <c r="F2233" s="500">
        <f t="shared" si="550"/>
        <v>830.06</v>
      </c>
      <c r="G2233" s="527"/>
      <c r="H2233" s="518"/>
      <c r="I2233" s="517">
        <f>IF(ISBLANK(E2233),0,ROUND(F2233*G2233,2))</f>
        <v>0</v>
      </c>
      <c r="J2233" s="517">
        <f>IF(ISBLANK(G2233),0,ROUND(G2233*H2233,2))</f>
        <v>0</v>
      </c>
      <c r="K2233" s="504"/>
      <c r="L2233" s="518">
        <f>G2233</f>
        <v>0</v>
      </c>
      <c r="M2233" s="518">
        <f>H2233</f>
        <v>0</v>
      </c>
      <c r="N2233" s="519">
        <f>IF(ISBLANK(E2233),0,ROUND(F2233*L2233,2))</f>
        <v>0</v>
      </c>
      <c r="O2233" s="519">
        <f>IF(ISBLANK(L2233),0,ROUND(L2233*M2233,2))</f>
        <v>0</v>
      </c>
      <c r="P2233" s="506"/>
      <c r="Q2233" s="520"/>
      <c r="R2233" s="412" t="str">
        <f t="shared" si="542"/>
        <v/>
      </c>
      <c r="S2233" s="412" t="str">
        <f t="shared" si="535"/>
        <v/>
      </c>
      <c r="T2233" s="427"/>
      <c r="U2233" s="429"/>
      <c r="W2233" s="6">
        <f>VLOOKUP(A2233,'[3]Cartilha Global'!$A:$A,1,FALSE)</f>
        <v>101166</v>
      </c>
    </row>
    <row r="2234" spans="1:23" ht="12" hidden="1" thickBot="1" x14ac:dyDescent="0.25">
      <c r="A2234" s="522" t="s">
        <v>1874</v>
      </c>
      <c r="B2234" s="508"/>
      <c r="C2234" s="513" t="s">
        <v>234</v>
      </c>
      <c r="D2234" s="498">
        <v>0</v>
      </c>
      <c r="E2234" s="593">
        <v>0</v>
      </c>
      <c r="F2234" s="568">
        <f t="shared" si="550"/>
        <v>0</v>
      </c>
      <c r="G2234" s="556"/>
      <c r="H2234" s="556"/>
      <c r="I2234" s="557"/>
      <c r="J2234" s="558"/>
      <c r="K2234" s="504"/>
      <c r="L2234" s="580"/>
      <c r="M2234" s="556"/>
      <c r="N2234" s="557"/>
      <c r="O2234" s="558"/>
      <c r="P2234" s="506"/>
      <c r="Q2234" s="494" t="str">
        <f>IF(OR(SUM(J2236:J2260)&gt;0,SUM(O2236:O2260)&gt;0),"xx","")</f>
        <v/>
      </c>
      <c r="R2234" s="412" t="str">
        <f t="shared" si="542"/>
        <v/>
      </c>
      <c r="S2234" s="412" t="str">
        <f t="shared" si="535"/>
        <v/>
      </c>
      <c r="T2234" s="427"/>
      <c r="U2234" s="429"/>
      <c r="W2234" s="6" t="str">
        <f>VLOOKUP(A2234,'[3]Cartilha Global'!$A:$A,1,FALSE)</f>
        <v>5.2</v>
      </c>
    </row>
    <row r="2235" spans="1:23" ht="12" hidden="1" thickBot="1" x14ac:dyDescent="0.25">
      <c r="A2235" s="594" t="s">
        <v>2161</v>
      </c>
      <c r="B2235" s="595"/>
      <c r="C2235" s="597" t="s">
        <v>235</v>
      </c>
      <c r="D2235" s="498">
        <v>0</v>
      </c>
      <c r="E2235" s="593">
        <v>0</v>
      </c>
      <c r="F2235" s="568">
        <f t="shared" si="550"/>
        <v>0</v>
      </c>
      <c r="G2235" s="556"/>
      <c r="H2235" s="556"/>
      <c r="I2235" s="557"/>
      <c r="J2235" s="558"/>
      <c r="K2235" s="504"/>
      <c r="L2235" s="580"/>
      <c r="M2235" s="556"/>
      <c r="N2235" s="557"/>
      <c r="O2235" s="558"/>
      <c r="P2235" s="506"/>
      <c r="Q2235" s="494"/>
      <c r="R2235" s="412" t="str">
        <f t="shared" si="542"/>
        <v/>
      </c>
      <c r="S2235" s="412" t="str">
        <f t="shared" si="535"/>
        <v/>
      </c>
      <c r="T2235" s="427"/>
      <c r="U2235" s="429"/>
      <c r="W2235" s="6" t="str">
        <f>VLOOKUP(A2235,'[3]Cartilha Global'!$A:$A,1,FALSE)</f>
        <v>5.2.1</v>
      </c>
    </row>
    <row r="2236" spans="1:23" ht="12" hidden="1" thickBot="1" x14ac:dyDescent="0.25">
      <c r="A2236" s="522" t="s">
        <v>6091</v>
      </c>
      <c r="B2236" s="508"/>
      <c r="C2236" s="513" t="s">
        <v>6092</v>
      </c>
      <c r="D2236" s="498">
        <v>0</v>
      </c>
      <c r="E2236" s="593">
        <v>0</v>
      </c>
      <c r="F2236" s="568">
        <f t="shared" si="550"/>
        <v>0</v>
      </c>
      <c r="G2236" s="556"/>
      <c r="H2236" s="556"/>
      <c r="I2236" s="557"/>
      <c r="J2236" s="558"/>
      <c r="K2236" s="504"/>
      <c r="L2236" s="580"/>
      <c r="M2236" s="556"/>
      <c r="N2236" s="557"/>
      <c r="O2236" s="558"/>
      <c r="P2236" s="506"/>
      <c r="Q2236" s="494" t="str">
        <f>IF(OR(SUM(J2237:J2243)&gt;0,SUM(O2237:O2243)&gt;0),"xx","")</f>
        <v/>
      </c>
      <c r="R2236" s="412" t="str">
        <f t="shared" si="542"/>
        <v/>
      </c>
      <c r="S2236" s="412" t="str">
        <f t="shared" ref="S2236:S2299" si="551">IF(Q2236="X","x",IF(Q2236="xx","x",IF(OR(J2236&gt;0,O2236&gt;0),"x","")))</f>
        <v/>
      </c>
      <c r="T2236" s="427"/>
      <c r="U2236" s="429"/>
      <c r="W2236" s="6" t="e">
        <f>VLOOKUP(A2236,'[3]Cartilha Global'!$A:$A,1,FALSE)</f>
        <v>#N/A</v>
      </c>
    </row>
    <row r="2237" spans="1:23" ht="12" hidden="1" thickBot="1" x14ac:dyDescent="0.25">
      <c r="A2237" s="522">
        <v>102235</v>
      </c>
      <c r="B2237" s="508" t="s">
        <v>3144</v>
      </c>
      <c r="C2237" s="513" t="s">
        <v>6093</v>
      </c>
      <c r="D2237" s="498" t="s">
        <v>170</v>
      </c>
      <c r="E2237" s="499">
        <v>400.26</v>
      </c>
      <c r="F2237" s="500">
        <f t="shared" si="550"/>
        <v>495.68</v>
      </c>
      <c r="G2237" s="527"/>
      <c r="H2237" s="518"/>
      <c r="I2237" s="517">
        <f t="shared" ref="I2237:I2243" si="552">IF(ISBLANK(E2237),0,ROUND(F2237*G2237,2))</f>
        <v>0</v>
      </c>
      <c r="J2237" s="517">
        <f t="shared" ref="J2237:J2243" si="553">IF(ISBLANK(G2237),0,ROUND(G2237*H2237,2))</f>
        <v>0</v>
      </c>
      <c r="K2237" s="504"/>
      <c r="L2237" s="518">
        <f t="shared" ref="L2237:M2243" si="554">G2237</f>
        <v>0</v>
      </c>
      <c r="M2237" s="518">
        <f t="shared" si="554"/>
        <v>0</v>
      </c>
      <c r="N2237" s="519">
        <f t="shared" ref="N2237:N2243" si="555">IF(ISBLANK(E2237),0,ROUND(F2237*L2237,2))</f>
        <v>0</v>
      </c>
      <c r="O2237" s="519">
        <f t="shared" ref="O2237:O2243" si="556">IF(ISBLANK(L2237),0,ROUND(L2237*M2237,2))</f>
        <v>0</v>
      </c>
      <c r="P2237" s="506"/>
      <c r="Q2237" s="520"/>
      <c r="R2237" s="412" t="str">
        <f t="shared" si="542"/>
        <v/>
      </c>
      <c r="S2237" s="412" t="str">
        <f t="shared" si="551"/>
        <v/>
      </c>
      <c r="T2237" s="427"/>
      <c r="U2237" s="429"/>
      <c r="W2237" s="6" t="e">
        <f>VLOOKUP(A2237,'[3]Cartilha Global'!$A:$A,1,FALSE)</f>
        <v>#N/A</v>
      </c>
    </row>
    <row r="2238" spans="1:23" ht="23.25" hidden="1" thickBot="1" x14ac:dyDescent="0.25">
      <c r="A2238" s="522">
        <v>102254</v>
      </c>
      <c r="B2238" s="508" t="s">
        <v>3144</v>
      </c>
      <c r="C2238" s="513" t="s">
        <v>6095</v>
      </c>
      <c r="D2238" s="498" t="s">
        <v>170</v>
      </c>
      <c r="E2238" s="499">
        <v>922.13</v>
      </c>
      <c r="F2238" s="500">
        <f t="shared" si="550"/>
        <v>1141.97</v>
      </c>
      <c r="G2238" s="527"/>
      <c r="H2238" s="518"/>
      <c r="I2238" s="517">
        <f t="shared" si="552"/>
        <v>0</v>
      </c>
      <c r="J2238" s="517">
        <f t="shared" si="553"/>
        <v>0</v>
      </c>
      <c r="K2238" s="504"/>
      <c r="L2238" s="518">
        <f t="shared" si="554"/>
        <v>0</v>
      </c>
      <c r="M2238" s="518">
        <f t="shared" si="554"/>
        <v>0</v>
      </c>
      <c r="N2238" s="519">
        <f t="shared" si="555"/>
        <v>0</v>
      </c>
      <c r="O2238" s="519">
        <f t="shared" si="556"/>
        <v>0</v>
      </c>
      <c r="P2238" s="506"/>
      <c r="Q2238" s="520"/>
      <c r="R2238" s="412" t="str">
        <f t="shared" si="542"/>
        <v/>
      </c>
      <c r="S2238" s="412" t="str">
        <f t="shared" si="551"/>
        <v/>
      </c>
      <c r="T2238" s="427"/>
      <c r="U2238" s="429"/>
      <c r="W2238" s="6" t="e">
        <f>VLOOKUP(A2238,'[3]Cartilha Global'!$A:$A,1,FALSE)</f>
        <v>#N/A</v>
      </c>
    </row>
    <row r="2239" spans="1:23" ht="23.25" hidden="1" thickBot="1" x14ac:dyDescent="0.25">
      <c r="A2239" s="522">
        <v>102253</v>
      </c>
      <c r="B2239" s="508" t="s">
        <v>3144</v>
      </c>
      <c r="C2239" s="513" t="s">
        <v>6094</v>
      </c>
      <c r="D2239" s="498" t="s">
        <v>170</v>
      </c>
      <c r="E2239" s="499">
        <v>859.65</v>
      </c>
      <c r="F2239" s="500">
        <f t="shared" si="550"/>
        <v>1064.5899999999999</v>
      </c>
      <c r="G2239" s="527"/>
      <c r="H2239" s="518"/>
      <c r="I2239" s="517">
        <f t="shared" si="552"/>
        <v>0</v>
      </c>
      <c r="J2239" s="517">
        <f t="shared" si="553"/>
        <v>0</v>
      </c>
      <c r="K2239" s="504"/>
      <c r="L2239" s="518">
        <f t="shared" si="554"/>
        <v>0</v>
      </c>
      <c r="M2239" s="518">
        <f t="shared" si="554"/>
        <v>0</v>
      </c>
      <c r="N2239" s="519">
        <f t="shared" si="555"/>
        <v>0</v>
      </c>
      <c r="O2239" s="519">
        <f t="shared" si="556"/>
        <v>0</v>
      </c>
      <c r="P2239" s="506"/>
      <c r="Q2239" s="520"/>
      <c r="R2239" s="412" t="str">
        <f t="shared" si="542"/>
        <v/>
      </c>
      <c r="S2239" s="412" t="str">
        <f t="shared" si="551"/>
        <v/>
      </c>
      <c r="T2239" s="427"/>
      <c r="U2239" s="429"/>
      <c r="W2239" s="6" t="e">
        <f>VLOOKUP(A2239,'[3]Cartilha Global'!$A:$A,1,FALSE)</f>
        <v>#N/A</v>
      </c>
    </row>
    <row r="2240" spans="1:23" ht="23.25" hidden="1" thickBot="1" x14ac:dyDescent="0.25">
      <c r="A2240" s="522">
        <v>102255</v>
      </c>
      <c r="B2240" s="508" t="s">
        <v>3144</v>
      </c>
      <c r="C2240" s="513" t="s">
        <v>6736</v>
      </c>
      <c r="D2240" s="498" t="s">
        <v>170</v>
      </c>
      <c r="E2240" s="499">
        <v>894.12</v>
      </c>
      <c r="F2240" s="500">
        <f t="shared" si="550"/>
        <v>1107.28</v>
      </c>
      <c r="G2240" s="527"/>
      <c r="H2240" s="518"/>
      <c r="I2240" s="517">
        <f t="shared" si="552"/>
        <v>0</v>
      </c>
      <c r="J2240" s="517">
        <f t="shared" si="553"/>
        <v>0</v>
      </c>
      <c r="K2240" s="504"/>
      <c r="L2240" s="518">
        <f t="shared" si="554"/>
        <v>0</v>
      </c>
      <c r="M2240" s="518">
        <f t="shared" si="554"/>
        <v>0</v>
      </c>
      <c r="N2240" s="519">
        <f t="shared" si="555"/>
        <v>0</v>
      </c>
      <c r="O2240" s="519">
        <f t="shared" si="556"/>
        <v>0</v>
      </c>
      <c r="P2240" s="506"/>
      <c r="Q2240" s="520"/>
      <c r="R2240" s="412" t="str">
        <f t="shared" si="542"/>
        <v/>
      </c>
      <c r="S2240" s="412" t="str">
        <f t="shared" si="551"/>
        <v/>
      </c>
      <c r="T2240" s="427"/>
      <c r="U2240" s="429"/>
      <c r="W2240" s="6" t="e">
        <f>VLOOKUP(A2240,'[3]Cartilha Global'!$A:$A,1,FALSE)</f>
        <v>#N/A</v>
      </c>
    </row>
    <row r="2241" spans="1:23" ht="23.25" hidden="1" thickBot="1" x14ac:dyDescent="0.25">
      <c r="A2241" s="522">
        <v>102256</v>
      </c>
      <c r="B2241" s="508" t="s">
        <v>3144</v>
      </c>
      <c r="C2241" s="513" t="s">
        <v>6096</v>
      </c>
      <c r="D2241" s="498" t="s">
        <v>170</v>
      </c>
      <c r="E2241" s="499">
        <v>1099.71</v>
      </c>
      <c r="F2241" s="500">
        <f t="shared" si="550"/>
        <v>1361.88</v>
      </c>
      <c r="G2241" s="527"/>
      <c r="H2241" s="518"/>
      <c r="I2241" s="517">
        <f t="shared" si="552"/>
        <v>0</v>
      </c>
      <c r="J2241" s="517">
        <f t="shared" si="553"/>
        <v>0</v>
      </c>
      <c r="K2241" s="504"/>
      <c r="L2241" s="518">
        <f t="shared" si="554"/>
        <v>0</v>
      </c>
      <c r="M2241" s="518">
        <f t="shared" si="554"/>
        <v>0</v>
      </c>
      <c r="N2241" s="519">
        <f t="shared" si="555"/>
        <v>0</v>
      </c>
      <c r="O2241" s="519">
        <f t="shared" si="556"/>
        <v>0</v>
      </c>
      <c r="P2241" s="506"/>
      <c r="Q2241" s="520"/>
      <c r="R2241" s="412" t="str">
        <f t="shared" si="542"/>
        <v/>
      </c>
      <c r="S2241" s="412" t="str">
        <f t="shared" si="551"/>
        <v/>
      </c>
      <c r="T2241" s="427"/>
      <c r="U2241" s="429"/>
      <c r="W2241" s="6" t="e">
        <f>VLOOKUP(A2241,'[3]Cartilha Global'!$A:$A,1,FALSE)</f>
        <v>#N/A</v>
      </c>
    </row>
    <row r="2242" spans="1:23" ht="23.25" hidden="1" thickBot="1" x14ac:dyDescent="0.25">
      <c r="A2242" s="522">
        <v>102257</v>
      </c>
      <c r="B2242" s="508" t="s">
        <v>3144</v>
      </c>
      <c r="C2242" s="513" t="s">
        <v>6097</v>
      </c>
      <c r="D2242" s="498" t="s">
        <v>170</v>
      </c>
      <c r="E2242" s="499">
        <v>286.83999999999997</v>
      </c>
      <c r="F2242" s="500">
        <f t="shared" si="550"/>
        <v>355.22</v>
      </c>
      <c r="G2242" s="527"/>
      <c r="H2242" s="518"/>
      <c r="I2242" s="517">
        <f t="shared" si="552"/>
        <v>0</v>
      </c>
      <c r="J2242" s="517">
        <f t="shared" si="553"/>
        <v>0</v>
      </c>
      <c r="K2242" s="504"/>
      <c r="L2242" s="518">
        <f t="shared" si="554"/>
        <v>0</v>
      </c>
      <c r="M2242" s="518">
        <f t="shared" si="554"/>
        <v>0</v>
      </c>
      <c r="N2242" s="519">
        <f t="shared" si="555"/>
        <v>0</v>
      </c>
      <c r="O2242" s="519">
        <f t="shared" si="556"/>
        <v>0</v>
      </c>
      <c r="P2242" s="506"/>
      <c r="Q2242" s="520"/>
      <c r="R2242" s="412" t="str">
        <f t="shared" si="542"/>
        <v/>
      </c>
      <c r="S2242" s="412" t="str">
        <f t="shared" si="551"/>
        <v/>
      </c>
      <c r="T2242" s="427"/>
      <c r="U2242" s="429"/>
      <c r="W2242" s="6" t="e">
        <f>VLOOKUP(A2242,'[3]Cartilha Global'!$A:$A,1,FALSE)</f>
        <v>#N/A</v>
      </c>
    </row>
    <row r="2243" spans="1:23" ht="23.25" hidden="1" thickBot="1" x14ac:dyDescent="0.25">
      <c r="A2243" s="522">
        <v>102258</v>
      </c>
      <c r="B2243" s="508" t="s">
        <v>3144</v>
      </c>
      <c r="C2243" s="513" t="s">
        <v>6098</v>
      </c>
      <c r="D2243" s="498" t="s">
        <v>170</v>
      </c>
      <c r="E2243" s="499">
        <v>340.51</v>
      </c>
      <c r="F2243" s="500">
        <f t="shared" si="550"/>
        <v>421.69</v>
      </c>
      <c r="G2243" s="527"/>
      <c r="H2243" s="518"/>
      <c r="I2243" s="517">
        <f t="shared" si="552"/>
        <v>0</v>
      </c>
      <c r="J2243" s="517">
        <f t="shared" si="553"/>
        <v>0</v>
      </c>
      <c r="K2243" s="504"/>
      <c r="L2243" s="518">
        <f t="shared" si="554"/>
        <v>0</v>
      </c>
      <c r="M2243" s="518">
        <f t="shared" si="554"/>
        <v>0</v>
      </c>
      <c r="N2243" s="519">
        <f t="shared" si="555"/>
        <v>0</v>
      </c>
      <c r="O2243" s="519">
        <f t="shared" si="556"/>
        <v>0</v>
      </c>
      <c r="P2243" s="506"/>
      <c r="Q2243" s="520"/>
      <c r="R2243" s="412" t="str">
        <f t="shared" si="542"/>
        <v/>
      </c>
      <c r="S2243" s="412" t="str">
        <f t="shared" si="551"/>
        <v/>
      </c>
      <c r="T2243" s="427"/>
      <c r="U2243" s="429"/>
      <c r="W2243" s="6" t="e">
        <f>VLOOKUP(A2243,'[3]Cartilha Global'!$A:$A,1,FALSE)</f>
        <v>#N/A</v>
      </c>
    </row>
    <row r="2244" spans="1:23" ht="12" hidden="1" thickBot="1" x14ac:dyDescent="0.25">
      <c r="A2244" s="522" t="s">
        <v>2611</v>
      </c>
      <c r="B2244" s="508"/>
      <c r="C2244" s="513" t="s">
        <v>2612</v>
      </c>
      <c r="D2244" s="498">
        <v>0</v>
      </c>
      <c r="E2244" s="593">
        <v>0</v>
      </c>
      <c r="F2244" s="568">
        <f t="shared" si="550"/>
        <v>0</v>
      </c>
      <c r="G2244" s="556"/>
      <c r="H2244" s="556"/>
      <c r="I2244" s="557"/>
      <c r="J2244" s="558"/>
      <c r="K2244" s="504"/>
      <c r="L2244" s="580"/>
      <c r="M2244" s="556"/>
      <c r="N2244" s="557"/>
      <c r="O2244" s="558"/>
      <c r="P2244" s="506"/>
      <c r="Q2244" s="494" t="str">
        <f>IF(OR(SUM(J2245:J2260)&gt;0,SUM(O2245:O2260)&gt;0),"xx","")</f>
        <v/>
      </c>
      <c r="R2244" s="412" t="str">
        <f t="shared" si="542"/>
        <v/>
      </c>
      <c r="S2244" s="412" t="str">
        <f t="shared" si="551"/>
        <v/>
      </c>
      <c r="T2244" s="427"/>
      <c r="U2244" s="429"/>
      <c r="W2244" s="6" t="str">
        <f>VLOOKUP(A2244,'[3]Cartilha Global'!$A:$A,1,FALSE)</f>
        <v>5.2.3</v>
      </c>
    </row>
    <row r="2245" spans="1:23" ht="23.25" hidden="1" thickBot="1" x14ac:dyDescent="0.25">
      <c r="A2245" s="522">
        <v>96358</v>
      </c>
      <c r="B2245" s="508" t="s">
        <v>3144</v>
      </c>
      <c r="C2245" s="513" t="s">
        <v>2613</v>
      </c>
      <c r="D2245" s="498" t="s">
        <v>170</v>
      </c>
      <c r="E2245" s="499">
        <v>101.23</v>
      </c>
      <c r="F2245" s="500">
        <f t="shared" si="550"/>
        <v>125.36</v>
      </c>
      <c r="G2245" s="527"/>
      <c r="H2245" s="518"/>
      <c r="I2245" s="517">
        <f t="shared" ref="I2245:I2260" si="557">IF(ISBLANK(E2245),0,ROUND(F2245*G2245,2))</f>
        <v>0</v>
      </c>
      <c r="J2245" s="517">
        <f t="shared" ref="J2245:J2260" si="558">IF(ISBLANK(G2245),0,ROUND(G2245*H2245,2))</f>
        <v>0</v>
      </c>
      <c r="K2245" s="504"/>
      <c r="L2245" s="518">
        <f t="shared" ref="L2245:M2260" si="559">G2245</f>
        <v>0</v>
      </c>
      <c r="M2245" s="518">
        <f t="shared" si="559"/>
        <v>0</v>
      </c>
      <c r="N2245" s="519">
        <f t="shared" ref="N2245:N2260" si="560">IF(ISBLANK(E2245),0,ROUND(F2245*L2245,2))</f>
        <v>0</v>
      </c>
      <c r="O2245" s="519">
        <f t="shared" ref="O2245:O2260" si="561">IF(ISBLANK(L2245),0,ROUND(L2245*M2245,2))</f>
        <v>0</v>
      </c>
      <c r="P2245" s="506"/>
      <c r="Q2245" s="520"/>
      <c r="R2245" s="412" t="str">
        <f t="shared" si="542"/>
        <v/>
      </c>
      <c r="S2245" s="412" t="str">
        <f t="shared" si="551"/>
        <v/>
      </c>
      <c r="T2245" s="427"/>
      <c r="U2245" s="429"/>
      <c r="W2245" s="6">
        <f>VLOOKUP(A2245,'[3]Cartilha Global'!$A:$A,1,FALSE)</f>
        <v>96358</v>
      </c>
    </row>
    <row r="2246" spans="1:23" ht="23.25" hidden="1" thickBot="1" x14ac:dyDescent="0.25">
      <c r="A2246" s="522">
        <v>96359</v>
      </c>
      <c r="B2246" s="508" t="s">
        <v>3144</v>
      </c>
      <c r="C2246" s="513" t="s">
        <v>2614</v>
      </c>
      <c r="D2246" s="498" t="s">
        <v>170</v>
      </c>
      <c r="E2246" s="499">
        <v>117.37</v>
      </c>
      <c r="F2246" s="500">
        <f t="shared" si="550"/>
        <v>145.35</v>
      </c>
      <c r="G2246" s="527"/>
      <c r="H2246" s="518"/>
      <c r="I2246" s="517">
        <f t="shared" si="557"/>
        <v>0</v>
      </c>
      <c r="J2246" s="517">
        <f t="shared" si="558"/>
        <v>0</v>
      </c>
      <c r="K2246" s="504"/>
      <c r="L2246" s="518">
        <f t="shared" si="559"/>
        <v>0</v>
      </c>
      <c r="M2246" s="518">
        <f t="shared" si="559"/>
        <v>0</v>
      </c>
      <c r="N2246" s="519">
        <f t="shared" si="560"/>
        <v>0</v>
      </c>
      <c r="O2246" s="519">
        <f t="shared" si="561"/>
        <v>0</v>
      </c>
      <c r="P2246" s="506"/>
      <c r="Q2246" s="520"/>
      <c r="R2246" s="412" t="str">
        <f t="shared" si="542"/>
        <v/>
      </c>
      <c r="S2246" s="412" t="str">
        <f t="shared" si="551"/>
        <v/>
      </c>
      <c r="T2246" s="427"/>
      <c r="U2246" s="429"/>
      <c r="W2246" s="6">
        <f>VLOOKUP(A2246,'[3]Cartilha Global'!$A:$A,1,FALSE)</f>
        <v>96359</v>
      </c>
    </row>
    <row r="2247" spans="1:23" ht="23.25" hidden="1" thickBot="1" x14ac:dyDescent="0.25">
      <c r="A2247" s="522">
        <v>96360</v>
      </c>
      <c r="B2247" s="508" t="s">
        <v>3144</v>
      </c>
      <c r="C2247" s="513" t="s">
        <v>2615</v>
      </c>
      <c r="D2247" s="498" t="s">
        <v>170</v>
      </c>
      <c r="E2247" s="499">
        <v>142.57</v>
      </c>
      <c r="F2247" s="500">
        <f t="shared" si="550"/>
        <v>176.56</v>
      </c>
      <c r="G2247" s="527"/>
      <c r="H2247" s="518"/>
      <c r="I2247" s="517">
        <f t="shared" si="557"/>
        <v>0</v>
      </c>
      <c r="J2247" s="517">
        <f t="shared" si="558"/>
        <v>0</v>
      </c>
      <c r="K2247" s="504"/>
      <c r="L2247" s="518">
        <f t="shared" si="559"/>
        <v>0</v>
      </c>
      <c r="M2247" s="518">
        <f t="shared" si="559"/>
        <v>0</v>
      </c>
      <c r="N2247" s="519">
        <f t="shared" si="560"/>
        <v>0</v>
      </c>
      <c r="O2247" s="519">
        <f t="shared" si="561"/>
        <v>0</v>
      </c>
      <c r="P2247" s="506"/>
      <c r="Q2247" s="520"/>
      <c r="R2247" s="412" t="str">
        <f t="shared" si="542"/>
        <v/>
      </c>
      <c r="S2247" s="412" t="str">
        <f t="shared" si="551"/>
        <v/>
      </c>
      <c r="T2247" s="427"/>
      <c r="U2247" s="429"/>
      <c r="W2247" s="6">
        <f>VLOOKUP(A2247,'[3]Cartilha Global'!$A:$A,1,FALSE)</f>
        <v>96360</v>
      </c>
    </row>
    <row r="2248" spans="1:23" ht="23.25" hidden="1" thickBot="1" x14ac:dyDescent="0.25">
      <c r="A2248" s="522">
        <v>96361</v>
      </c>
      <c r="B2248" s="508" t="s">
        <v>3144</v>
      </c>
      <c r="C2248" s="513" t="s">
        <v>2616</v>
      </c>
      <c r="D2248" s="498" t="s">
        <v>170</v>
      </c>
      <c r="E2248" s="499">
        <v>174.15</v>
      </c>
      <c r="F2248" s="500">
        <f t="shared" si="550"/>
        <v>215.67</v>
      </c>
      <c r="G2248" s="527"/>
      <c r="H2248" s="518"/>
      <c r="I2248" s="517">
        <f t="shared" si="557"/>
        <v>0</v>
      </c>
      <c r="J2248" s="517">
        <f t="shared" si="558"/>
        <v>0</v>
      </c>
      <c r="K2248" s="504"/>
      <c r="L2248" s="518">
        <f t="shared" si="559"/>
        <v>0</v>
      </c>
      <c r="M2248" s="518">
        <f t="shared" si="559"/>
        <v>0</v>
      </c>
      <c r="N2248" s="519">
        <f t="shared" si="560"/>
        <v>0</v>
      </c>
      <c r="O2248" s="519">
        <f t="shared" si="561"/>
        <v>0</v>
      </c>
      <c r="P2248" s="506"/>
      <c r="Q2248" s="520"/>
      <c r="R2248" s="412" t="str">
        <f t="shared" si="542"/>
        <v/>
      </c>
      <c r="S2248" s="412" t="str">
        <f t="shared" si="551"/>
        <v/>
      </c>
      <c r="T2248" s="427"/>
      <c r="U2248" s="429"/>
      <c r="W2248" s="6">
        <f>VLOOKUP(A2248,'[3]Cartilha Global'!$A:$A,1,FALSE)</f>
        <v>96361</v>
      </c>
    </row>
    <row r="2249" spans="1:23" ht="34.5" hidden="1" thickBot="1" x14ac:dyDescent="0.25">
      <c r="A2249" s="522">
        <v>96362</v>
      </c>
      <c r="B2249" s="508" t="s">
        <v>3144</v>
      </c>
      <c r="C2249" s="513" t="s">
        <v>2617</v>
      </c>
      <c r="D2249" s="498" t="s">
        <v>170</v>
      </c>
      <c r="E2249" s="499">
        <v>126.95</v>
      </c>
      <c r="F2249" s="500">
        <f t="shared" si="550"/>
        <v>157.21</v>
      </c>
      <c r="G2249" s="527"/>
      <c r="H2249" s="518"/>
      <c r="I2249" s="517">
        <f t="shared" si="557"/>
        <v>0</v>
      </c>
      <c r="J2249" s="517">
        <f t="shared" si="558"/>
        <v>0</v>
      </c>
      <c r="K2249" s="504"/>
      <c r="L2249" s="518">
        <f t="shared" si="559"/>
        <v>0</v>
      </c>
      <c r="M2249" s="518">
        <f t="shared" si="559"/>
        <v>0</v>
      </c>
      <c r="N2249" s="519">
        <f t="shared" si="560"/>
        <v>0</v>
      </c>
      <c r="O2249" s="519">
        <f t="shared" si="561"/>
        <v>0</v>
      </c>
      <c r="P2249" s="506"/>
      <c r="Q2249" s="520"/>
      <c r="R2249" s="412" t="str">
        <f t="shared" si="542"/>
        <v/>
      </c>
      <c r="S2249" s="412" t="str">
        <f t="shared" si="551"/>
        <v/>
      </c>
      <c r="T2249" s="427"/>
      <c r="U2249" s="429"/>
      <c r="W2249" s="6">
        <f>VLOOKUP(A2249,'[3]Cartilha Global'!$A:$A,1,FALSE)</f>
        <v>96362</v>
      </c>
    </row>
    <row r="2250" spans="1:23" ht="34.5" hidden="1" thickBot="1" x14ac:dyDescent="0.25">
      <c r="A2250" s="522">
        <v>96363</v>
      </c>
      <c r="B2250" s="508" t="s">
        <v>3144</v>
      </c>
      <c r="C2250" s="513" t="s">
        <v>2618</v>
      </c>
      <c r="D2250" s="498" t="s">
        <v>170</v>
      </c>
      <c r="E2250" s="499">
        <v>143.53</v>
      </c>
      <c r="F2250" s="500">
        <f t="shared" si="550"/>
        <v>177.75</v>
      </c>
      <c r="G2250" s="527"/>
      <c r="H2250" s="518"/>
      <c r="I2250" s="517">
        <f t="shared" si="557"/>
        <v>0</v>
      </c>
      <c r="J2250" s="517">
        <f t="shared" si="558"/>
        <v>0</v>
      </c>
      <c r="K2250" s="504"/>
      <c r="L2250" s="518">
        <f t="shared" si="559"/>
        <v>0</v>
      </c>
      <c r="M2250" s="518">
        <f t="shared" si="559"/>
        <v>0</v>
      </c>
      <c r="N2250" s="519">
        <f t="shared" si="560"/>
        <v>0</v>
      </c>
      <c r="O2250" s="519">
        <f t="shared" si="561"/>
        <v>0</v>
      </c>
      <c r="P2250" s="506"/>
      <c r="Q2250" s="520"/>
      <c r="R2250" s="412" t="str">
        <f t="shared" si="542"/>
        <v/>
      </c>
      <c r="S2250" s="412" t="str">
        <f t="shared" si="551"/>
        <v/>
      </c>
      <c r="T2250" s="427"/>
      <c r="U2250" s="429"/>
      <c r="W2250" s="6">
        <f>VLOOKUP(A2250,'[3]Cartilha Global'!$A:$A,1,FALSE)</f>
        <v>96363</v>
      </c>
    </row>
    <row r="2251" spans="1:23" ht="34.5" hidden="1" thickBot="1" x14ac:dyDescent="0.25">
      <c r="A2251" s="522">
        <v>96364</v>
      </c>
      <c r="B2251" s="508" t="s">
        <v>3144</v>
      </c>
      <c r="C2251" s="513" t="s">
        <v>2619</v>
      </c>
      <c r="D2251" s="498" t="s">
        <v>170</v>
      </c>
      <c r="E2251" s="499">
        <v>168.27</v>
      </c>
      <c r="F2251" s="500">
        <f t="shared" si="550"/>
        <v>208.39</v>
      </c>
      <c r="G2251" s="527"/>
      <c r="H2251" s="518"/>
      <c r="I2251" s="517">
        <f t="shared" si="557"/>
        <v>0</v>
      </c>
      <c r="J2251" s="517">
        <f t="shared" si="558"/>
        <v>0</v>
      </c>
      <c r="K2251" s="504"/>
      <c r="L2251" s="518">
        <f t="shared" si="559"/>
        <v>0</v>
      </c>
      <c r="M2251" s="518">
        <f t="shared" si="559"/>
        <v>0</v>
      </c>
      <c r="N2251" s="519">
        <f t="shared" si="560"/>
        <v>0</v>
      </c>
      <c r="O2251" s="519">
        <f t="shared" si="561"/>
        <v>0</v>
      </c>
      <c r="P2251" s="506"/>
      <c r="Q2251" s="520"/>
      <c r="R2251" s="412" t="str">
        <f t="shared" si="542"/>
        <v/>
      </c>
      <c r="S2251" s="412" t="str">
        <f t="shared" si="551"/>
        <v/>
      </c>
      <c r="T2251" s="427"/>
      <c r="U2251" s="429"/>
      <c r="W2251" s="6">
        <f>VLOOKUP(A2251,'[3]Cartilha Global'!$A:$A,1,FALSE)</f>
        <v>96364</v>
      </c>
    </row>
    <row r="2252" spans="1:23" ht="34.5" hidden="1" thickBot="1" x14ac:dyDescent="0.25">
      <c r="A2252" s="522">
        <v>96365</v>
      </c>
      <c r="B2252" s="508" t="s">
        <v>3144</v>
      </c>
      <c r="C2252" s="513" t="s">
        <v>2620</v>
      </c>
      <c r="D2252" s="498" t="s">
        <v>170</v>
      </c>
      <c r="E2252" s="499">
        <v>200.29</v>
      </c>
      <c r="F2252" s="500">
        <f t="shared" si="550"/>
        <v>248.04</v>
      </c>
      <c r="G2252" s="527"/>
      <c r="H2252" s="518"/>
      <c r="I2252" s="517">
        <f t="shared" si="557"/>
        <v>0</v>
      </c>
      <c r="J2252" s="517">
        <f t="shared" si="558"/>
        <v>0</v>
      </c>
      <c r="K2252" s="504"/>
      <c r="L2252" s="518">
        <f t="shared" si="559"/>
        <v>0</v>
      </c>
      <c r="M2252" s="518">
        <f t="shared" si="559"/>
        <v>0</v>
      </c>
      <c r="N2252" s="519">
        <f t="shared" si="560"/>
        <v>0</v>
      </c>
      <c r="O2252" s="519">
        <f t="shared" si="561"/>
        <v>0</v>
      </c>
      <c r="P2252" s="506"/>
      <c r="Q2252" s="520"/>
      <c r="R2252" s="412" t="str">
        <f t="shared" si="542"/>
        <v/>
      </c>
      <c r="S2252" s="412" t="str">
        <f t="shared" si="551"/>
        <v/>
      </c>
      <c r="T2252" s="427"/>
      <c r="U2252" s="429"/>
      <c r="W2252" s="6">
        <f>VLOOKUP(A2252,'[3]Cartilha Global'!$A:$A,1,FALSE)</f>
        <v>96365</v>
      </c>
    </row>
    <row r="2253" spans="1:23" ht="23.25" hidden="1" thickBot="1" x14ac:dyDescent="0.25">
      <c r="A2253" s="522">
        <v>96366</v>
      </c>
      <c r="B2253" s="508" t="s">
        <v>3144</v>
      </c>
      <c r="C2253" s="513" t="s">
        <v>2621</v>
      </c>
      <c r="D2253" s="498" t="s">
        <v>170</v>
      </c>
      <c r="E2253" s="499">
        <v>152.65</v>
      </c>
      <c r="F2253" s="500">
        <f t="shared" si="550"/>
        <v>189.04</v>
      </c>
      <c r="G2253" s="527"/>
      <c r="H2253" s="518"/>
      <c r="I2253" s="517">
        <f t="shared" si="557"/>
        <v>0</v>
      </c>
      <c r="J2253" s="517">
        <f t="shared" si="558"/>
        <v>0</v>
      </c>
      <c r="K2253" s="504"/>
      <c r="L2253" s="518">
        <f t="shared" si="559"/>
        <v>0</v>
      </c>
      <c r="M2253" s="518">
        <f t="shared" si="559"/>
        <v>0</v>
      </c>
      <c r="N2253" s="519">
        <f t="shared" si="560"/>
        <v>0</v>
      </c>
      <c r="O2253" s="519">
        <f t="shared" si="561"/>
        <v>0</v>
      </c>
      <c r="P2253" s="506"/>
      <c r="Q2253" s="520"/>
      <c r="R2253" s="412" t="str">
        <f t="shared" si="542"/>
        <v/>
      </c>
      <c r="S2253" s="412" t="str">
        <f t="shared" si="551"/>
        <v/>
      </c>
      <c r="T2253" s="427"/>
      <c r="U2253" s="429"/>
      <c r="W2253" s="6">
        <f>VLOOKUP(A2253,'[3]Cartilha Global'!$A:$A,1,FALSE)</f>
        <v>96366</v>
      </c>
    </row>
    <row r="2254" spans="1:23" ht="23.25" hidden="1" thickBot="1" x14ac:dyDescent="0.25">
      <c r="A2254" s="522">
        <v>96367</v>
      </c>
      <c r="B2254" s="508" t="s">
        <v>3144</v>
      </c>
      <c r="C2254" s="513" t="s">
        <v>2622</v>
      </c>
      <c r="D2254" s="498" t="s">
        <v>170</v>
      </c>
      <c r="E2254" s="499">
        <v>169.65</v>
      </c>
      <c r="F2254" s="500">
        <f t="shared" si="550"/>
        <v>210.09</v>
      </c>
      <c r="G2254" s="527"/>
      <c r="H2254" s="518"/>
      <c r="I2254" s="517">
        <f t="shared" si="557"/>
        <v>0</v>
      </c>
      <c r="J2254" s="517">
        <f t="shared" si="558"/>
        <v>0</v>
      </c>
      <c r="K2254" s="504"/>
      <c r="L2254" s="518">
        <f t="shared" si="559"/>
        <v>0</v>
      </c>
      <c r="M2254" s="518">
        <f t="shared" si="559"/>
        <v>0</v>
      </c>
      <c r="N2254" s="519">
        <f t="shared" si="560"/>
        <v>0</v>
      </c>
      <c r="O2254" s="519">
        <f t="shared" si="561"/>
        <v>0</v>
      </c>
      <c r="P2254" s="506"/>
      <c r="Q2254" s="520"/>
      <c r="R2254" s="412" t="str">
        <f t="shared" si="542"/>
        <v/>
      </c>
      <c r="S2254" s="412" t="str">
        <f t="shared" si="551"/>
        <v/>
      </c>
      <c r="T2254" s="427"/>
      <c r="U2254" s="429"/>
      <c r="W2254" s="6">
        <f>VLOOKUP(A2254,'[3]Cartilha Global'!$A:$A,1,FALSE)</f>
        <v>96367</v>
      </c>
    </row>
    <row r="2255" spans="1:23" ht="23.25" hidden="1" thickBot="1" x14ac:dyDescent="0.25">
      <c r="A2255" s="522">
        <v>96368</v>
      </c>
      <c r="B2255" s="508" t="s">
        <v>3144</v>
      </c>
      <c r="C2255" s="513" t="s">
        <v>2623</v>
      </c>
      <c r="D2255" s="498" t="s">
        <v>170</v>
      </c>
      <c r="E2255" s="499">
        <v>193.99</v>
      </c>
      <c r="F2255" s="500">
        <f t="shared" si="550"/>
        <v>240.24</v>
      </c>
      <c r="G2255" s="527"/>
      <c r="H2255" s="518"/>
      <c r="I2255" s="517">
        <f t="shared" si="557"/>
        <v>0</v>
      </c>
      <c r="J2255" s="517">
        <f t="shared" si="558"/>
        <v>0</v>
      </c>
      <c r="K2255" s="504"/>
      <c r="L2255" s="518">
        <f t="shared" si="559"/>
        <v>0</v>
      </c>
      <c r="M2255" s="518">
        <f t="shared" si="559"/>
        <v>0</v>
      </c>
      <c r="N2255" s="519">
        <f t="shared" si="560"/>
        <v>0</v>
      </c>
      <c r="O2255" s="519">
        <f t="shared" si="561"/>
        <v>0</v>
      </c>
      <c r="P2255" s="506"/>
      <c r="Q2255" s="520"/>
      <c r="R2255" s="412" t="str">
        <f t="shared" si="542"/>
        <v/>
      </c>
      <c r="S2255" s="412" t="str">
        <f t="shared" si="551"/>
        <v/>
      </c>
      <c r="T2255" s="427"/>
      <c r="U2255" s="429"/>
      <c r="W2255" s="6">
        <f>VLOOKUP(A2255,'[3]Cartilha Global'!$A:$A,1,FALSE)</f>
        <v>96368</v>
      </c>
    </row>
    <row r="2256" spans="1:23" ht="23.25" hidden="1" thickBot="1" x14ac:dyDescent="0.25">
      <c r="A2256" s="522">
        <v>96369</v>
      </c>
      <c r="B2256" s="508" t="s">
        <v>3144</v>
      </c>
      <c r="C2256" s="513" t="s">
        <v>2624</v>
      </c>
      <c r="D2256" s="498" t="s">
        <v>170</v>
      </c>
      <c r="E2256" s="499">
        <v>226.43</v>
      </c>
      <c r="F2256" s="500">
        <f t="shared" si="550"/>
        <v>280.41000000000003</v>
      </c>
      <c r="G2256" s="527"/>
      <c r="H2256" s="518"/>
      <c r="I2256" s="517">
        <f t="shared" si="557"/>
        <v>0</v>
      </c>
      <c r="J2256" s="517">
        <f t="shared" si="558"/>
        <v>0</v>
      </c>
      <c r="K2256" s="504"/>
      <c r="L2256" s="518">
        <f t="shared" si="559"/>
        <v>0</v>
      </c>
      <c r="M2256" s="518">
        <f t="shared" si="559"/>
        <v>0</v>
      </c>
      <c r="N2256" s="519">
        <f t="shared" si="560"/>
        <v>0</v>
      </c>
      <c r="O2256" s="519">
        <f t="shared" si="561"/>
        <v>0</v>
      </c>
      <c r="P2256" s="506"/>
      <c r="Q2256" s="520"/>
      <c r="R2256" s="412" t="str">
        <f t="shared" si="542"/>
        <v/>
      </c>
      <c r="S2256" s="412" t="str">
        <f t="shared" si="551"/>
        <v/>
      </c>
      <c r="T2256" s="427"/>
      <c r="U2256" s="429"/>
      <c r="W2256" s="6">
        <f>VLOOKUP(A2256,'[3]Cartilha Global'!$A:$A,1,FALSE)</f>
        <v>96369</v>
      </c>
    </row>
    <row r="2257" spans="1:23" ht="23.25" hidden="1" thickBot="1" x14ac:dyDescent="0.25">
      <c r="A2257" s="522">
        <v>96370</v>
      </c>
      <c r="B2257" s="508" t="s">
        <v>3144</v>
      </c>
      <c r="C2257" s="513" t="s">
        <v>2625</v>
      </c>
      <c r="D2257" s="498" t="s">
        <v>170</v>
      </c>
      <c r="E2257" s="499">
        <v>71.930000000000007</v>
      </c>
      <c r="F2257" s="500">
        <f t="shared" si="550"/>
        <v>89.08</v>
      </c>
      <c r="G2257" s="527"/>
      <c r="H2257" s="518"/>
      <c r="I2257" s="517">
        <f t="shared" si="557"/>
        <v>0</v>
      </c>
      <c r="J2257" s="517">
        <f t="shared" si="558"/>
        <v>0</v>
      </c>
      <c r="K2257" s="504"/>
      <c r="L2257" s="518">
        <f t="shared" si="559"/>
        <v>0</v>
      </c>
      <c r="M2257" s="518">
        <f t="shared" si="559"/>
        <v>0</v>
      </c>
      <c r="N2257" s="519">
        <f t="shared" si="560"/>
        <v>0</v>
      </c>
      <c r="O2257" s="519">
        <f t="shared" si="561"/>
        <v>0</v>
      </c>
      <c r="P2257" s="506"/>
      <c r="Q2257" s="520"/>
      <c r="R2257" s="412" t="str">
        <f t="shared" si="542"/>
        <v/>
      </c>
      <c r="S2257" s="412" t="str">
        <f t="shared" si="551"/>
        <v/>
      </c>
      <c r="T2257" s="427"/>
      <c r="U2257" s="429"/>
      <c r="W2257" s="6">
        <f>VLOOKUP(A2257,'[3]Cartilha Global'!$A:$A,1,FALSE)</f>
        <v>96370</v>
      </c>
    </row>
    <row r="2258" spans="1:23" ht="23.25" hidden="1" thickBot="1" x14ac:dyDescent="0.25">
      <c r="A2258" s="522">
        <v>96371</v>
      </c>
      <c r="B2258" s="508" t="s">
        <v>3144</v>
      </c>
      <c r="C2258" s="513" t="s">
        <v>2626</v>
      </c>
      <c r="D2258" s="498" t="s">
        <v>170</v>
      </c>
      <c r="E2258" s="499">
        <v>87.83</v>
      </c>
      <c r="F2258" s="500">
        <f t="shared" si="550"/>
        <v>108.77</v>
      </c>
      <c r="G2258" s="527"/>
      <c r="H2258" s="518"/>
      <c r="I2258" s="517">
        <f t="shared" si="557"/>
        <v>0</v>
      </c>
      <c r="J2258" s="517">
        <f t="shared" si="558"/>
        <v>0</v>
      </c>
      <c r="K2258" s="504"/>
      <c r="L2258" s="518">
        <f t="shared" si="559"/>
        <v>0</v>
      </c>
      <c r="M2258" s="518">
        <f t="shared" si="559"/>
        <v>0</v>
      </c>
      <c r="N2258" s="519">
        <f t="shared" si="560"/>
        <v>0</v>
      </c>
      <c r="O2258" s="519">
        <f t="shared" si="561"/>
        <v>0</v>
      </c>
      <c r="P2258" s="506"/>
      <c r="Q2258" s="494"/>
      <c r="R2258" s="412" t="str">
        <f t="shared" si="542"/>
        <v/>
      </c>
      <c r="S2258" s="412" t="str">
        <f t="shared" si="551"/>
        <v/>
      </c>
      <c r="T2258" s="427"/>
      <c r="U2258" s="429"/>
      <c r="W2258" s="6">
        <f>VLOOKUP(A2258,'[3]Cartilha Global'!$A:$A,1,FALSE)</f>
        <v>96371</v>
      </c>
    </row>
    <row r="2259" spans="1:23" ht="12" hidden="1" thickBot="1" x14ac:dyDescent="0.25">
      <c r="A2259" s="522">
        <v>96373</v>
      </c>
      <c r="B2259" s="508" t="s">
        <v>3144</v>
      </c>
      <c r="C2259" s="513" t="s">
        <v>2627</v>
      </c>
      <c r="D2259" s="498" t="s">
        <v>6927</v>
      </c>
      <c r="E2259" s="499">
        <v>15.12</v>
      </c>
      <c r="F2259" s="500">
        <f t="shared" si="550"/>
        <v>18.72</v>
      </c>
      <c r="G2259" s="527"/>
      <c r="H2259" s="518"/>
      <c r="I2259" s="517">
        <f t="shared" si="557"/>
        <v>0</v>
      </c>
      <c r="J2259" s="517">
        <f t="shared" si="558"/>
        <v>0</v>
      </c>
      <c r="K2259" s="504"/>
      <c r="L2259" s="518">
        <f t="shared" si="559"/>
        <v>0</v>
      </c>
      <c r="M2259" s="518">
        <f t="shared" si="559"/>
        <v>0</v>
      </c>
      <c r="N2259" s="519">
        <f t="shared" si="560"/>
        <v>0</v>
      </c>
      <c r="O2259" s="519">
        <f t="shared" si="561"/>
        <v>0</v>
      </c>
      <c r="P2259" s="506"/>
      <c r="Q2259" s="494"/>
      <c r="R2259" s="412" t="str">
        <f t="shared" si="542"/>
        <v/>
      </c>
      <c r="S2259" s="412" t="str">
        <f t="shared" si="551"/>
        <v/>
      </c>
      <c r="T2259" s="427"/>
      <c r="U2259" s="429"/>
      <c r="W2259" s="6">
        <f>VLOOKUP(A2259,'[3]Cartilha Global'!$A:$A,1,FALSE)</f>
        <v>96373</v>
      </c>
    </row>
    <row r="2260" spans="1:23" ht="12" hidden="1" thickBot="1" x14ac:dyDescent="0.25">
      <c r="A2260" s="522">
        <v>96374</v>
      </c>
      <c r="B2260" s="508" t="s">
        <v>3144</v>
      </c>
      <c r="C2260" s="513" t="s">
        <v>2628</v>
      </c>
      <c r="D2260" s="498" t="s">
        <v>6927</v>
      </c>
      <c r="E2260" s="499">
        <v>37.479999999999997</v>
      </c>
      <c r="F2260" s="500">
        <f t="shared" si="550"/>
        <v>46.42</v>
      </c>
      <c r="G2260" s="527"/>
      <c r="H2260" s="518"/>
      <c r="I2260" s="517">
        <f t="shared" si="557"/>
        <v>0</v>
      </c>
      <c r="J2260" s="517">
        <f t="shared" si="558"/>
        <v>0</v>
      </c>
      <c r="K2260" s="504"/>
      <c r="L2260" s="518">
        <f t="shared" si="559"/>
        <v>0</v>
      </c>
      <c r="M2260" s="518">
        <f t="shared" si="559"/>
        <v>0</v>
      </c>
      <c r="N2260" s="519">
        <f t="shared" si="560"/>
        <v>0</v>
      </c>
      <c r="O2260" s="519">
        <f t="shared" si="561"/>
        <v>0</v>
      </c>
      <c r="P2260" s="506"/>
      <c r="Q2260" s="494"/>
      <c r="R2260" s="412" t="str">
        <f t="shared" si="542"/>
        <v/>
      </c>
      <c r="S2260" s="412" t="str">
        <f t="shared" si="551"/>
        <v/>
      </c>
      <c r="T2260" s="427"/>
      <c r="U2260" s="429"/>
      <c r="W2260" s="6">
        <f>VLOOKUP(A2260,'[3]Cartilha Global'!$A:$A,1,FALSE)</f>
        <v>96374</v>
      </c>
    </row>
    <row r="2261" spans="1:23" ht="12" hidden="1" thickBot="1" x14ac:dyDescent="0.25">
      <c r="A2261" s="522" t="s">
        <v>1875</v>
      </c>
      <c r="B2261" s="508"/>
      <c r="C2261" s="513" t="s">
        <v>5</v>
      </c>
      <c r="D2261" s="498">
        <v>0</v>
      </c>
      <c r="E2261" s="499">
        <v>0</v>
      </c>
      <c r="F2261" s="500">
        <f t="shared" si="550"/>
        <v>0</v>
      </c>
      <c r="G2261" s="556"/>
      <c r="H2261" s="556"/>
      <c r="I2261" s="557"/>
      <c r="J2261" s="558"/>
      <c r="K2261" s="504"/>
      <c r="L2261" s="556"/>
      <c r="M2261" s="556"/>
      <c r="N2261" s="559"/>
      <c r="O2261" s="560"/>
      <c r="P2261" s="561"/>
      <c r="Q2261" s="494" t="str">
        <f>IF(OR(SUM(J2262:J2287)&gt;0,SUM(O2262:O2287)&gt;0),"xx","")</f>
        <v/>
      </c>
      <c r="R2261" s="412" t="str">
        <f t="shared" si="542"/>
        <v/>
      </c>
      <c r="S2261" s="412" t="str">
        <f t="shared" si="551"/>
        <v/>
      </c>
      <c r="T2261" s="427"/>
      <c r="U2261" s="429"/>
      <c r="W2261" s="6" t="str">
        <f>VLOOKUP(A2261,'[3]Cartilha Global'!$A:$A,1,FALSE)</f>
        <v>5.3</v>
      </c>
    </row>
    <row r="2262" spans="1:23" ht="12" hidden="1" thickBot="1" x14ac:dyDescent="0.25">
      <c r="A2262" s="522" t="s">
        <v>6099</v>
      </c>
      <c r="B2262" s="508"/>
      <c r="C2262" s="513" t="s">
        <v>6100</v>
      </c>
      <c r="D2262" s="498">
        <v>0</v>
      </c>
      <c r="E2262" s="499">
        <v>0</v>
      </c>
      <c r="F2262" s="500">
        <f t="shared" si="550"/>
        <v>0</v>
      </c>
      <c r="G2262" s="556"/>
      <c r="H2262" s="556"/>
      <c r="I2262" s="557"/>
      <c r="J2262" s="558"/>
      <c r="K2262" s="504"/>
      <c r="L2262" s="556"/>
      <c r="M2262" s="556"/>
      <c r="N2262" s="559"/>
      <c r="O2262" s="560"/>
      <c r="P2262" s="561"/>
      <c r="Q2262" s="494" t="str">
        <f>IF(OR(SUM(J2262:J2262)&gt;0,SUM(O2262:O2262)&gt;0),"xx","")</f>
        <v/>
      </c>
      <c r="R2262" s="412" t="str">
        <f t="shared" si="542"/>
        <v/>
      </c>
      <c r="S2262" s="412" t="str">
        <f t="shared" si="551"/>
        <v/>
      </c>
      <c r="T2262" s="427"/>
      <c r="U2262" s="429"/>
      <c r="W2262" s="6" t="e">
        <f>VLOOKUP(A2262,'[3]Cartilha Global'!$A:$A,1,FALSE)</f>
        <v>#N/A</v>
      </c>
    </row>
    <row r="2263" spans="1:23" ht="12" hidden="1" thickBot="1" x14ac:dyDescent="0.25">
      <c r="A2263" s="522" t="s">
        <v>6101</v>
      </c>
      <c r="B2263" s="508"/>
      <c r="C2263" s="513" t="s">
        <v>6102</v>
      </c>
      <c r="D2263" s="498">
        <v>0</v>
      </c>
      <c r="E2263" s="499">
        <v>0</v>
      </c>
      <c r="F2263" s="500">
        <f t="shared" si="550"/>
        <v>0</v>
      </c>
      <c r="G2263" s="556"/>
      <c r="H2263" s="556"/>
      <c r="I2263" s="557"/>
      <c r="J2263" s="558"/>
      <c r="K2263" s="504"/>
      <c r="L2263" s="556"/>
      <c r="M2263" s="556"/>
      <c r="N2263" s="559"/>
      <c r="O2263" s="560"/>
      <c r="P2263" s="561"/>
      <c r="Q2263" s="494" t="str">
        <f>IF(OR(SUM(J2263:J2263)&gt;0,SUM(O2263:O2263)&gt;0),"xx","")</f>
        <v/>
      </c>
      <c r="R2263" s="412" t="str">
        <f t="shared" si="542"/>
        <v/>
      </c>
      <c r="S2263" s="412" t="str">
        <f t="shared" si="551"/>
        <v/>
      </c>
      <c r="T2263" s="427"/>
      <c r="U2263" s="429"/>
      <c r="W2263" s="6" t="e">
        <f>VLOOKUP(A2263,'[3]Cartilha Global'!$A:$A,1,FALSE)</f>
        <v>#N/A</v>
      </c>
    </row>
    <row r="2264" spans="1:23" ht="12" hidden="1" thickBot="1" x14ac:dyDescent="0.25">
      <c r="A2264" s="522" t="s">
        <v>6103</v>
      </c>
      <c r="B2264" s="508"/>
      <c r="C2264" s="513" t="s">
        <v>6104</v>
      </c>
      <c r="D2264" s="498">
        <v>0</v>
      </c>
      <c r="E2264" s="499">
        <v>0</v>
      </c>
      <c r="F2264" s="500">
        <f t="shared" si="550"/>
        <v>0</v>
      </c>
      <c r="G2264" s="556"/>
      <c r="H2264" s="556"/>
      <c r="I2264" s="557"/>
      <c r="J2264" s="558"/>
      <c r="K2264" s="504"/>
      <c r="L2264" s="556"/>
      <c r="M2264" s="556"/>
      <c r="N2264" s="557"/>
      <c r="O2264" s="558"/>
      <c r="P2264" s="506"/>
      <c r="Q2264" s="494" t="str">
        <f>IF(OR(SUM(J2264:J2264)&gt;0,SUM(O2264:O2264)&gt;0),"xx","")</f>
        <v/>
      </c>
      <c r="R2264" s="412" t="str">
        <f t="shared" si="542"/>
        <v/>
      </c>
      <c r="S2264" s="412" t="str">
        <f t="shared" si="551"/>
        <v/>
      </c>
      <c r="T2264" s="427"/>
      <c r="U2264" s="429"/>
      <c r="W2264" s="6" t="e">
        <f>VLOOKUP(A2264,'[3]Cartilha Global'!$A:$A,1,FALSE)</f>
        <v>#N/A</v>
      </c>
    </row>
    <row r="2265" spans="1:23" ht="12" hidden="1" thickBot="1" x14ac:dyDescent="0.25">
      <c r="A2265" s="522" t="s">
        <v>6105</v>
      </c>
      <c r="B2265" s="508"/>
      <c r="C2265" s="513" t="s">
        <v>6106</v>
      </c>
      <c r="D2265" s="498">
        <v>0</v>
      </c>
      <c r="E2265" s="499">
        <v>0</v>
      </c>
      <c r="F2265" s="500">
        <f t="shared" si="550"/>
        <v>0</v>
      </c>
      <c r="G2265" s="556"/>
      <c r="H2265" s="556"/>
      <c r="I2265" s="557"/>
      <c r="J2265" s="558"/>
      <c r="K2265" s="504"/>
      <c r="L2265" s="556"/>
      <c r="M2265" s="556"/>
      <c r="N2265" s="557"/>
      <c r="O2265" s="558"/>
      <c r="P2265" s="506"/>
      <c r="Q2265" s="494" t="str">
        <f>IF(OR(SUM(J2265:J2265)&gt;0,SUM(O2265:O2265)&gt;0),"xx","")</f>
        <v/>
      </c>
      <c r="R2265" s="412" t="str">
        <f t="shared" si="542"/>
        <v/>
      </c>
      <c r="S2265" s="412" t="str">
        <f t="shared" si="551"/>
        <v/>
      </c>
      <c r="T2265" s="427"/>
      <c r="U2265" s="429"/>
      <c r="W2265" s="6" t="e">
        <f>VLOOKUP(A2265,'[3]Cartilha Global'!$A:$A,1,FALSE)</f>
        <v>#N/A</v>
      </c>
    </row>
    <row r="2266" spans="1:23" ht="12" hidden="1" thickBot="1" x14ac:dyDescent="0.25">
      <c r="A2266" s="522" t="s">
        <v>6107</v>
      </c>
      <c r="B2266" s="508"/>
      <c r="C2266" s="513" t="s">
        <v>6108</v>
      </c>
      <c r="D2266" s="498">
        <v>0</v>
      </c>
      <c r="E2266" s="499">
        <v>0</v>
      </c>
      <c r="F2266" s="500">
        <f t="shared" si="550"/>
        <v>0</v>
      </c>
      <c r="G2266" s="556"/>
      <c r="H2266" s="556"/>
      <c r="I2266" s="557"/>
      <c r="J2266" s="558"/>
      <c r="K2266" s="504"/>
      <c r="L2266" s="556"/>
      <c r="M2266" s="556"/>
      <c r="N2266" s="557"/>
      <c r="O2266" s="558"/>
      <c r="P2266" s="506"/>
      <c r="Q2266" s="494" t="str">
        <f>IF(OR(SUM(J2266:J2266)&gt;0,SUM(O2266:O2266)&gt;0),"xx","")</f>
        <v/>
      </c>
      <c r="R2266" s="412" t="str">
        <f t="shared" si="542"/>
        <v/>
      </c>
      <c r="S2266" s="412" t="str">
        <f t="shared" si="551"/>
        <v/>
      </c>
      <c r="T2266" s="427"/>
      <c r="U2266" s="429"/>
      <c r="W2266" s="6" t="e">
        <f>VLOOKUP(A2266,'[3]Cartilha Global'!$A:$A,1,FALSE)</f>
        <v>#N/A</v>
      </c>
    </row>
    <row r="2267" spans="1:23" ht="12" hidden="1" thickBot="1" x14ac:dyDescent="0.25">
      <c r="A2267" s="522" t="s">
        <v>2162</v>
      </c>
      <c r="B2267" s="508"/>
      <c r="C2267" s="513" t="s">
        <v>6</v>
      </c>
      <c r="D2267" s="498">
        <v>0</v>
      </c>
      <c r="E2267" s="499">
        <v>0</v>
      </c>
      <c r="F2267" s="500">
        <f t="shared" si="550"/>
        <v>0</v>
      </c>
      <c r="G2267" s="556"/>
      <c r="H2267" s="556"/>
      <c r="I2267" s="557"/>
      <c r="J2267" s="558"/>
      <c r="K2267" s="504"/>
      <c r="L2267" s="556"/>
      <c r="M2267" s="556"/>
      <c r="N2267" s="557"/>
      <c r="O2267" s="558"/>
      <c r="P2267" s="506"/>
      <c r="Q2267" s="494" t="str">
        <f>IF(OR(SUM(J2268:J2287)&gt;0,SUM(O2268:O2287)&gt;0),"xx","")</f>
        <v/>
      </c>
      <c r="R2267" s="412" t="str">
        <f t="shared" si="542"/>
        <v/>
      </c>
      <c r="S2267" s="412" t="str">
        <f t="shared" si="551"/>
        <v/>
      </c>
      <c r="T2267" s="427"/>
      <c r="U2267" s="429"/>
      <c r="W2267" s="6" t="str">
        <f>VLOOKUP(A2267,'[3]Cartilha Global'!$A:$A,1,FALSE)</f>
        <v>5.3.6</v>
      </c>
    </row>
    <row r="2268" spans="1:23" ht="23.25" hidden="1" thickBot="1" x14ac:dyDescent="0.25">
      <c r="A2268" s="522">
        <v>101205</v>
      </c>
      <c r="B2268" s="508" t="s">
        <v>3144</v>
      </c>
      <c r="C2268" s="513" t="s">
        <v>4437</v>
      </c>
      <c r="D2268" s="498" t="s">
        <v>6927</v>
      </c>
      <c r="E2268" s="499">
        <v>44.9</v>
      </c>
      <c r="F2268" s="500">
        <f t="shared" si="550"/>
        <v>55.6</v>
      </c>
      <c r="G2268" s="527"/>
      <c r="H2268" s="518"/>
      <c r="I2268" s="517">
        <f t="shared" ref="I2268:I2284" si="562">IF(ISBLANK(E2268),0,ROUND(F2268*G2268,2))</f>
        <v>0</v>
      </c>
      <c r="J2268" s="517">
        <f t="shared" ref="J2268:J2284" si="563">IF(ISBLANK(G2268),0,ROUND(G2268*H2268,2))</f>
        <v>0</v>
      </c>
      <c r="K2268" s="504"/>
      <c r="L2268" s="518">
        <f t="shared" ref="L2268:M2284" si="564">G2268</f>
        <v>0</v>
      </c>
      <c r="M2268" s="518">
        <f t="shared" si="564"/>
        <v>0</v>
      </c>
      <c r="N2268" s="519">
        <f t="shared" ref="N2268:N2284" si="565">IF(ISBLANK(E2268),0,ROUND(F2268*L2268,2))</f>
        <v>0</v>
      </c>
      <c r="O2268" s="519">
        <f t="shared" ref="O2268:O2284" si="566">IF(ISBLANK(L2268),0,ROUND(L2268*M2268,2))</f>
        <v>0</v>
      </c>
      <c r="P2268" s="506"/>
      <c r="Q2268" s="520"/>
      <c r="R2268" s="412" t="str">
        <f t="shared" si="542"/>
        <v/>
      </c>
      <c r="S2268" s="412" t="str">
        <f t="shared" si="551"/>
        <v/>
      </c>
      <c r="T2268" s="427"/>
      <c r="U2268" s="429"/>
      <c r="W2268" s="6">
        <f>VLOOKUP(A2268,'[3]Cartilha Global'!$A:$A,1,FALSE)</f>
        <v>101205</v>
      </c>
    </row>
    <row r="2269" spans="1:23" ht="23.25" hidden="1" thickBot="1" x14ac:dyDescent="0.25">
      <c r="A2269" s="522">
        <v>101188</v>
      </c>
      <c r="B2269" s="508" t="s">
        <v>3144</v>
      </c>
      <c r="C2269" s="513" t="s">
        <v>4422</v>
      </c>
      <c r="D2269" s="498" t="s">
        <v>6927</v>
      </c>
      <c r="E2269" s="499">
        <v>6.59</v>
      </c>
      <c r="F2269" s="500">
        <f t="shared" si="550"/>
        <v>8.16</v>
      </c>
      <c r="G2269" s="527"/>
      <c r="H2269" s="518"/>
      <c r="I2269" s="517">
        <f t="shared" si="562"/>
        <v>0</v>
      </c>
      <c r="J2269" s="517">
        <f t="shared" si="563"/>
        <v>0</v>
      </c>
      <c r="K2269" s="504"/>
      <c r="L2269" s="518">
        <f t="shared" si="564"/>
        <v>0</v>
      </c>
      <c r="M2269" s="518">
        <f t="shared" si="564"/>
        <v>0</v>
      </c>
      <c r="N2269" s="519">
        <f t="shared" si="565"/>
        <v>0</v>
      </c>
      <c r="O2269" s="519">
        <f t="shared" si="566"/>
        <v>0</v>
      </c>
      <c r="P2269" s="506"/>
      <c r="Q2269" s="520"/>
      <c r="R2269" s="412" t="str">
        <f t="shared" si="542"/>
        <v/>
      </c>
      <c r="S2269" s="412" t="str">
        <f t="shared" si="551"/>
        <v/>
      </c>
      <c r="T2269" s="427"/>
      <c r="U2269" s="429"/>
      <c r="W2269" s="6">
        <f>VLOOKUP(A2269,'[3]Cartilha Global'!$A:$A,1,FALSE)</f>
        <v>101188</v>
      </c>
    </row>
    <row r="2270" spans="1:23" ht="23.25" hidden="1" thickBot="1" x14ac:dyDescent="0.25">
      <c r="A2270" s="522">
        <v>101189</v>
      </c>
      <c r="B2270" s="508" t="s">
        <v>3144</v>
      </c>
      <c r="C2270" s="513" t="s">
        <v>4423</v>
      </c>
      <c r="D2270" s="498" t="s">
        <v>6927</v>
      </c>
      <c r="E2270" s="499">
        <v>64.05</v>
      </c>
      <c r="F2270" s="500">
        <f t="shared" si="550"/>
        <v>79.319999999999993</v>
      </c>
      <c r="G2270" s="527"/>
      <c r="H2270" s="518"/>
      <c r="I2270" s="517">
        <f t="shared" si="562"/>
        <v>0</v>
      </c>
      <c r="J2270" s="517">
        <f t="shared" si="563"/>
        <v>0</v>
      </c>
      <c r="K2270" s="504"/>
      <c r="L2270" s="518">
        <f t="shared" si="564"/>
        <v>0</v>
      </c>
      <c r="M2270" s="518">
        <f t="shared" si="564"/>
        <v>0</v>
      </c>
      <c r="N2270" s="519">
        <f t="shared" si="565"/>
        <v>0</v>
      </c>
      <c r="O2270" s="519">
        <f t="shared" si="566"/>
        <v>0</v>
      </c>
      <c r="P2270" s="506"/>
      <c r="Q2270" s="520"/>
      <c r="R2270" s="412" t="str">
        <f t="shared" si="542"/>
        <v/>
      </c>
      <c r="S2270" s="412" t="str">
        <f t="shared" si="551"/>
        <v/>
      </c>
      <c r="T2270" s="427"/>
      <c r="U2270" s="429"/>
      <c r="W2270" s="6">
        <f>VLOOKUP(A2270,'[3]Cartilha Global'!$A:$A,1,FALSE)</f>
        <v>101189</v>
      </c>
    </row>
    <row r="2271" spans="1:23" ht="23.25" hidden="1" thickBot="1" x14ac:dyDescent="0.25">
      <c r="A2271" s="522">
        <v>101190</v>
      </c>
      <c r="B2271" s="508" t="s">
        <v>3144</v>
      </c>
      <c r="C2271" s="513" t="s">
        <v>4424</v>
      </c>
      <c r="D2271" s="498" t="s">
        <v>6927</v>
      </c>
      <c r="E2271" s="499">
        <v>63.15</v>
      </c>
      <c r="F2271" s="500">
        <f t="shared" si="550"/>
        <v>78.2</v>
      </c>
      <c r="G2271" s="527"/>
      <c r="H2271" s="518"/>
      <c r="I2271" s="517">
        <f t="shared" si="562"/>
        <v>0</v>
      </c>
      <c r="J2271" s="517">
        <f t="shared" si="563"/>
        <v>0</v>
      </c>
      <c r="K2271" s="504"/>
      <c r="L2271" s="518">
        <f t="shared" si="564"/>
        <v>0</v>
      </c>
      <c r="M2271" s="518">
        <f t="shared" si="564"/>
        <v>0</v>
      </c>
      <c r="N2271" s="519">
        <f t="shared" si="565"/>
        <v>0</v>
      </c>
      <c r="O2271" s="519">
        <f t="shared" si="566"/>
        <v>0</v>
      </c>
      <c r="P2271" s="506"/>
      <c r="Q2271" s="520"/>
      <c r="R2271" s="412" t="str">
        <f t="shared" si="542"/>
        <v/>
      </c>
      <c r="S2271" s="412" t="str">
        <f t="shared" si="551"/>
        <v/>
      </c>
      <c r="T2271" s="427"/>
      <c r="U2271" s="429"/>
      <c r="W2271" s="6">
        <f>VLOOKUP(A2271,'[3]Cartilha Global'!$A:$A,1,FALSE)</f>
        <v>101190</v>
      </c>
    </row>
    <row r="2272" spans="1:23" ht="23.25" hidden="1" thickBot="1" x14ac:dyDescent="0.25">
      <c r="A2272" s="522">
        <v>101191</v>
      </c>
      <c r="B2272" s="508" t="s">
        <v>3144</v>
      </c>
      <c r="C2272" s="513" t="s">
        <v>4425</v>
      </c>
      <c r="D2272" s="498" t="s">
        <v>6927</v>
      </c>
      <c r="E2272" s="499">
        <v>63.6</v>
      </c>
      <c r="F2272" s="500">
        <f t="shared" si="550"/>
        <v>78.760000000000005</v>
      </c>
      <c r="G2272" s="527"/>
      <c r="H2272" s="518"/>
      <c r="I2272" s="517">
        <f t="shared" si="562"/>
        <v>0</v>
      </c>
      <c r="J2272" s="517">
        <f t="shared" si="563"/>
        <v>0</v>
      </c>
      <c r="K2272" s="504"/>
      <c r="L2272" s="518">
        <f t="shared" si="564"/>
        <v>0</v>
      </c>
      <c r="M2272" s="518">
        <f t="shared" si="564"/>
        <v>0</v>
      </c>
      <c r="N2272" s="519">
        <f t="shared" si="565"/>
        <v>0</v>
      </c>
      <c r="O2272" s="519">
        <f t="shared" si="566"/>
        <v>0</v>
      </c>
      <c r="P2272" s="506"/>
      <c r="Q2272" s="520"/>
      <c r="R2272" s="412" t="str">
        <f t="shared" si="542"/>
        <v/>
      </c>
      <c r="S2272" s="412" t="str">
        <f t="shared" si="551"/>
        <v/>
      </c>
      <c r="T2272" s="427"/>
      <c r="U2272" s="429"/>
      <c r="W2272" s="6">
        <f>VLOOKUP(A2272,'[3]Cartilha Global'!$A:$A,1,FALSE)</f>
        <v>101191</v>
      </c>
    </row>
    <row r="2273" spans="1:23" ht="23.25" hidden="1" thickBot="1" x14ac:dyDescent="0.25">
      <c r="A2273" s="522">
        <v>101192</v>
      </c>
      <c r="B2273" s="508" t="s">
        <v>3144</v>
      </c>
      <c r="C2273" s="513" t="s">
        <v>4426</v>
      </c>
      <c r="D2273" s="498" t="s">
        <v>6927</v>
      </c>
      <c r="E2273" s="499">
        <v>66.61</v>
      </c>
      <c r="F2273" s="500">
        <f t="shared" si="550"/>
        <v>82.49</v>
      </c>
      <c r="G2273" s="527"/>
      <c r="H2273" s="518"/>
      <c r="I2273" s="517">
        <f t="shared" si="562"/>
        <v>0</v>
      </c>
      <c r="J2273" s="517">
        <f t="shared" si="563"/>
        <v>0</v>
      </c>
      <c r="K2273" s="504"/>
      <c r="L2273" s="518">
        <f t="shared" si="564"/>
        <v>0</v>
      </c>
      <c r="M2273" s="518">
        <f t="shared" si="564"/>
        <v>0</v>
      </c>
      <c r="N2273" s="519">
        <f t="shared" si="565"/>
        <v>0</v>
      </c>
      <c r="O2273" s="519">
        <f t="shared" si="566"/>
        <v>0</v>
      </c>
      <c r="P2273" s="506"/>
      <c r="Q2273" s="520"/>
      <c r="R2273" s="412" t="str">
        <f t="shared" si="542"/>
        <v/>
      </c>
      <c r="S2273" s="412" t="str">
        <f t="shared" si="551"/>
        <v/>
      </c>
      <c r="T2273" s="427"/>
      <c r="U2273" s="429"/>
      <c r="W2273" s="6">
        <f>VLOOKUP(A2273,'[3]Cartilha Global'!$A:$A,1,FALSE)</f>
        <v>101192</v>
      </c>
    </row>
    <row r="2274" spans="1:23" ht="23.25" hidden="1" thickBot="1" x14ac:dyDescent="0.25">
      <c r="A2274" s="522">
        <v>101193</v>
      </c>
      <c r="B2274" s="508" t="s">
        <v>3144</v>
      </c>
      <c r="C2274" s="513" t="s">
        <v>4427</v>
      </c>
      <c r="D2274" s="498" t="s">
        <v>6927</v>
      </c>
      <c r="E2274" s="499">
        <v>58.31</v>
      </c>
      <c r="F2274" s="500">
        <f t="shared" si="550"/>
        <v>72.209999999999994</v>
      </c>
      <c r="G2274" s="527"/>
      <c r="H2274" s="518"/>
      <c r="I2274" s="517">
        <f t="shared" si="562"/>
        <v>0</v>
      </c>
      <c r="J2274" s="517">
        <f t="shared" si="563"/>
        <v>0</v>
      </c>
      <c r="K2274" s="504"/>
      <c r="L2274" s="518">
        <f t="shared" si="564"/>
        <v>0</v>
      </c>
      <c r="M2274" s="518">
        <f t="shared" si="564"/>
        <v>0</v>
      </c>
      <c r="N2274" s="519">
        <f t="shared" si="565"/>
        <v>0</v>
      </c>
      <c r="O2274" s="519">
        <f t="shared" si="566"/>
        <v>0</v>
      </c>
      <c r="P2274" s="506"/>
      <c r="Q2274" s="520"/>
      <c r="R2274" s="412" t="str">
        <f t="shared" si="542"/>
        <v/>
      </c>
      <c r="S2274" s="412" t="str">
        <f t="shared" si="551"/>
        <v/>
      </c>
      <c r="T2274" s="427"/>
      <c r="U2274" s="429"/>
      <c r="W2274" s="6">
        <f>VLOOKUP(A2274,'[3]Cartilha Global'!$A:$A,1,FALSE)</f>
        <v>101193</v>
      </c>
    </row>
    <row r="2275" spans="1:23" ht="23.25" hidden="1" thickBot="1" x14ac:dyDescent="0.25">
      <c r="A2275" s="522">
        <v>101194</v>
      </c>
      <c r="B2275" s="508" t="s">
        <v>3144</v>
      </c>
      <c r="C2275" s="513" t="s">
        <v>4428</v>
      </c>
      <c r="D2275" s="498" t="s">
        <v>6927</v>
      </c>
      <c r="E2275" s="499">
        <v>58.76</v>
      </c>
      <c r="F2275" s="500">
        <f t="shared" si="550"/>
        <v>72.77</v>
      </c>
      <c r="G2275" s="527"/>
      <c r="H2275" s="518"/>
      <c r="I2275" s="517">
        <f t="shared" si="562"/>
        <v>0</v>
      </c>
      <c r="J2275" s="517">
        <f t="shared" si="563"/>
        <v>0</v>
      </c>
      <c r="K2275" s="504"/>
      <c r="L2275" s="518">
        <f t="shared" si="564"/>
        <v>0</v>
      </c>
      <c r="M2275" s="518">
        <f t="shared" si="564"/>
        <v>0</v>
      </c>
      <c r="N2275" s="519">
        <f t="shared" si="565"/>
        <v>0</v>
      </c>
      <c r="O2275" s="519">
        <f t="shared" si="566"/>
        <v>0</v>
      </c>
      <c r="P2275" s="506"/>
      <c r="Q2275" s="520"/>
      <c r="R2275" s="412" t="str">
        <f t="shared" ref="R2275:R2359" si="567">IF(Q2275="X","x",IF(Q2275="xx","x",IF(O2275&gt;0,"x","")))</f>
        <v/>
      </c>
      <c r="S2275" s="412" t="str">
        <f t="shared" si="551"/>
        <v/>
      </c>
      <c r="T2275" s="427"/>
      <c r="U2275" s="429"/>
      <c r="W2275" s="6">
        <f>VLOOKUP(A2275,'[3]Cartilha Global'!$A:$A,1,FALSE)</f>
        <v>101194</v>
      </c>
    </row>
    <row r="2276" spans="1:23" ht="34.5" hidden="1" thickBot="1" x14ac:dyDescent="0.25">
      <c r="A2276" s="522">
        <v>101197</v>
      </c>
      <c r="B2276" s="508" t="s">
        <v>3144</v>
      </c>
      <c r="C2276" s="513" t="s">
        <v>4429</v>
      </c>
      <c r="D2276" s="498" t="s">
        <v>6927</v>
      </c>
      <c r="E2276" s="499">
        <v>119.98</v>
      </c>
      <c r="F2276" s="500">
        <f t="shared" ref="F2276:F2287" si="568">IF(E2276=0,0,ROUND(E2276*(1+E$13)*(1-E$14),2))</f>
        <v>148.58000000000001</v>
      </c>
      <c r="G2276" s="527"/>
      <c r="H2276" s="518"/>
      <c r="I2276" s="517">
        <f t="shared" si="562"/>
        <v>0</v>
      </c>
      <c r="J2276" s="517">
        <f t="shared" si="563"/>
        <v>0</v>
      </c>
      <c r="K2276" s="504"/>
      <c r="L2276" s="518">
        <f t="shared" si="564"/>
        <v>0</v>
      </c>
      <c r="M2276" s="518">
        <f t="shared" si="564"/>
        <v>0</v>
      </c>
      <c r="N2276" s="519">
        <f t="shared" si="565"/>
        <v>0</v>
      </c>
      <c r="O2276" s="519">
        <f t="shared" si="566"/>
        <v>0</v>
      </c>
      <c r="P2276" s="506"/>
      <c r="Q2276" s="520"/>
      <c r="R2276" s="412" t="str">
        <f t="shared" si="567"/>
        <v/>
      </c>
      <c r="S2276" s="412" t="str">
        <f t="shared" si="551"/>
        <v/>
      </c>
      <c r="T2276" s="427"/>
      <c r="U2276" s="429"/>
      <c r="W2276" s="6">
        <f>VLOOKUP(A2276,'[3]Cartilha Global'!$A:$A,1,FALSE)</f>
        <v>101197</v>
      </c>
    </row>
    <row r="2277" spans="1:23" ht="34.5" hidden="1" thickBot="1" x14ac:dyDescent="0.25">
      <c r="A2277" s="522">
        <v>101198</v>
      </c>
      <c r="B2277" s="508" t="s">
        <v>3144</v>
      </c>
      <c r="C2277" s="513" t="s">
        <v>4430</v>
      </c>
      <c r="D2277" s="498" t="s">
        <v>6927</v>
      </c>
      <c r="E2277" s="499">
        <v>90.93</v>
      </c>
      <c r="F2277" s="500">
        <f t="shared" si="568"/>
        <v>112.61</v>
      </c>
      <c r="G2277" s="527"/>
      <c r="H2277" s="518"/>
      <c r="I2277" s="517">
        <f t="shared" si="562"/>
        <v>0</v>
      </c>
      <c r="J2277" s="517">
        <f t="shared" si="563"/>
        <v>0</v>
      </c>
      <c r="K2277" s="504"/>
      <c r="L2277" s="518">
        <f t="shared" si="564"/>
        <v>0</v>
      </c>
      <c r="M2277" s="518">
        <f t="shared" si="564"/>
        <v>0</v>
      </c>
      <c r="N2277" s="519">
        <f t="shared" si="565"/>
        <v>0</v>
      </c>
      <c r="O2277" s="519">
        <f t="shared" si="566"/>
        <v>0</v>
      </c>
      <c r="P2277" s="506"/>
      <c r="Q2277" s="520"/>
      <c r="R2277" s="412" t="str">
        <f t="shared" si="567"/>
        <v/>
      </c>
      <c r="S2277" s="412" t="str">
        <f t="shared" si="551"/>
        <v/>
      </c>
      <c r="T2277" s="427"/>
      <c r="U2277" s="429"/>
      <c r="W2277" s="6">
        <f>VLOOKUP(A2277,'[3]Cartilha Global'!$A:$A,1,FALSE)</f>
        <v>101198</v>
      </c>
    </row>
    <row r="2278" spans="1:23" ht="23.25" hidden="1" thickBot="1" x14ac:dyDescent="0.25">
      <c r="A2278" s="522">
        <v>101199</v>
      </c>
      <c r="B2278" s="508" t="s">
        <v>3144</v>
      </c>
      <c r="C2278" s="513" t="s">
        <v>4431</v>
      </c>
      <c r="D2278" s="498" t="s">
        <v>6927</v>
      </c>
      <c r="E2278" s="499">
        <v>92.04</v>
      </c>
      <c r="F2278" s="500">
        <f t="shared" si="568"/>
        <v>113.98</v>
      </c>
      <c r="G2278" s="527"/>
      <c r="H2278" s="518"/>
      <c r="I2278" s="517">
        <f t="shared" si="562"/>
        <v>0</v>
      </c>
      <c r="J2278" s="517">
        <f t="shared" si="563"/>
        <v>0</v>
      </c>
      <c r="K2278" s="504"/>
      <c r="L2278" s="518">
        <f t="shared" si="564"/>
        <v>0</v>
      </c>
      <c r="M2278" s="518">
        <f t="shared" si="564"/>
        <v>0</v>
      </c>
      <c r="N2278" s="519">
        <f t="shared" si="565"/>
        <v>0</v>
      </c>
      <c r="O2278" s="519">
        <f t="shared" si="566"/>
        <v>0</v>
      </c>
      <c r="P2278" s="506"/>
      <c r="Q2278" s="520"/>
      <c r="R2278" s="412" t="str">
        <f t="shared" si="567"/>
        <v/>
      </c>
      <c r="S2278" s="412" t="str">
        <f t="shared" si="551"/>
        <v/>
      </c>
      <c r="T2278" s="427"/>
      <c r="U2278" s="429"/>
      <c r="W2278" s="6">
        <f>VLOOKUP(A2278,'[3]Cartilha Global'!$A:$A,1,FALSE)</f>
        <v>101199</v>
      </c>
    </row>
    <row r="2279" spans="1:23" ht="34.5" hidden="1" thickBot="1" x14ac:dyDescent="0.25">
      <c r="A2279" s="522">
        <v>101200</v>
      </c>
      <c r="B2279" s="508" t="s">
        <v>3144</v>
      </c>
      <c r="C2279" s="513" t="s">
        <v>4432</v>
      </c>
      <c r="D2279" s="498" t="s">
        <v>6927</v>
      </c>
      <c r="E2279" s="499">
        <v>66.680000000000007</v>
      </c>
      <c r="F2279" s="500">
        <f t="shared" si="568"/>
        <v>82.58</v>
      </c>
      <c r="G2279" s="527"/>
      <c r="H2279" s="518"/>
      <c r="I2279" s="517">
        <f t="shared" si="562"/>
        <v>0</v>
      </c>
      <c r="J2279" s="517">
        <f t="shared" si="563"/>
        <v>0</v>
      </c>
      <c r="K2279" s="504"/>
      <c r="L2279" s="518">
        <f t="shared" si="564"/>
        <v>0</v>
      </c>
      <c r="M2279" s="518">
        <f t="shared" si="564"/>
        <v>0</v>
      </c>
      <c r="N2279" s="519">
        <f t="shared" si="565"/>
        <v>0</v>
      </c>
      <c r="O2279" s="519">
        <f t="shared" si="566"/>
        <v>0</v>
      </c>
      <c r="P2279" s="506"/>
      <c r="Q2279" s="520"/>
      <c r="R2279" s="412" t="str">
        <f t="shared" si="567"/>
        <v/>
      </c>
      <c r="S2279" s="412" t="str">
        <f t="shared" si="551"/>
        <v/>
      </c>
      <c r="T2279" s="427"/>
      <c r="U2279" s="429"/>
      <c r="W2279" s="6">
        <f>VLOOKUP(A2279,'[3]Cartilha Global'!$A:$A,1,FALSE)</f>
        <v>101200</v>
      </c>
    </row>
    <row r="2280" spans="1:23" ht="34.5" hidden="1" thickBot="1" x14ac:dyDescent="0.25">
      <c r="A2280" s="522">
        <v>101201</v>
      </c>
      <c r="B2280" s="508" t="s">
        <v>3144</v>
      </c>
      <c r="C2280" s="513" t="s">
        <v>4433</v>
      </c>
      <c r="D2280" s="498" t="s">
        <v>6927</v>
      </c>
      <c r="E2280" s="499">
        <v>81.41</v>
      </c>
      <c r="F2280" s="500">
        <f t="shared" si="568"/>
        <v>100.82</v>
      </c>
      <c r="G2280" s="527"/>
      <c r="H2280" s="518"/>
      <c r="I2280" s="517">
        <f t="shared" si="562"/>
        <v>0</v>
      </c>
      <c r="J2280" s="517">
        <f t="shared" si="563"/>
        <v>0</v>
      </c>
      <c r="K2280" s="504"/>
      <c r="L2280" s="518">
        <f t="shared" si="564"/>
        <v>0</v>
      </c>
      <c r="M2280" s="518">
        <f t="shared" si="564"/>
        <v>0</v>
      </c>
      <c r="N2280" s="519">
        <f t="shared" si="565"/>
        <v>0</v>
      </c>
      <c r="O2280" s="519">
        <f t="shared" si="566"/>
        <v>0</v>
      </c>
      <c r="P2280" s="506"/>
      <c r="Q2280" s="520"/>
      <c r="R2280" s="412" t="str">
        <f t="shared" si="567"/>
        <v/>
      </c>
      <c r="S2280" s="412" t="str">
        <f t="shared" si="551"/>
        <v/>
      </c>
      <c r="T2280" s="427"/>
      <c r="U2280" s="429"/>
      <c r="W2280" s="6">
        <f>VLOOKUP(A2280,'[3]Cartilha Global'!$A:$A,1,FALSE)</f>
        <v>101201</v>
      </c>
    </row>
    <row r="2281" spans="1:23" ht="34.5" hidden="1" thickBot="1" x14ac:dyDescent="0.25">
      <c r="A2281" s="522">
        <v>101202</v>
      </c>
      <c r="B2281" s="508" t="s">
        <v>3144</v>
      </c>
      <c r="C2281" s="513" t="s">
        <v>4434</v>
      </c>
      <c r="D2281" s="498" t="s">
        <v>6927</v>
      </c>
      <c r="E2281" s="499">
        <v>44.9</v>
      </c>
      <c r="F2281" s="500">
        <f t="shared" si="568"/>
        <v>55.6</v>
      </c>
      <c r="G2281" s="527"/>
      <c r="H2281" s="518"/>
      <c r="I2281" s="517">
        <f t="shared" si="562"/>
        <v>0</v>
      </c>
      <c r="J2281" s="517">
        <f t="shared" si="563"/>
        <v>0</v>
      </c>
      <c r="K2281" s="504"/>
      <c r="L2281" s="518">
        <f t="shared" si="564"/>
        <v>0</v>
      </c>
      <c r="M2281" s="518">
        <f t="shared" si="564"/>
        <v>0</v>
      </c>
      <c r="N2281" s="519">
        <f t="shared" si="565"/>
        <v>0</v>
      </c>
      <c r="O2281" s="519">
        <f t="shared" si="566"/>
        <v>0</v>
      </c>
      <c r="P2281" s="506"/>
      <c r="Q2281" s="520"/>
      <c r="R2281" s="412" t="str">
        <f t="shared" si="567"/>
        <v/>
      </c>
      <c r="S2281" s="412" t="str">
        <f t="shared" si="551"/>
        <v/>
      </c>
      <c r="T2281" s="427"/>
      <c r="U2281" s="429"/>
      <c r="W2281" s="6">
        <f>VLOOKUP(A2281,'[3]Cartilha Global'!$A:$A,1,FALSE)</f>
        <v>101202</v>
      </c>
    </row>
    <row r="2282" spans="1:23" ht="34.5" hidden="1" thickBot="1" x14ac:dyDescent="0.25">
      <c r="A2282" s="522">
        <v>101203</v>
      </c>
      <c r="B2282" s="508" t="s">
        <v>3144</v>
      </c>
      <c r="C2282" s="513" t="s">
        <v>4435</v>
      </c>
      <c r="D2282" s="498" t="s">
        <v>6927</v>
      </c>
      <c r="E2282" s="499">
        <v>43.78</v>
      </c>
      <c r="F2282" s="500">
        <f t="shared" si="568"/>
        <v>54.22</v>
      </c>
      <c r="G2282" s="527"/>
      <c r="H2282" s="518"/>
      <c r="I2282" s="517">
        <f t="shared" si="562"/>
        <v>0</v>
      </c>
      <c r="J2282" s="517">
        <f t="shared" si="563"/>
        <v>0</v>
      </c>
      <c r="K2282" s="504"/>
      <c r="L2282" s="518">
        <f t="shared" si="564"/>
        <v>0</v>
      </c>
      <c r="M2282" s="518">
        <f t="shared" si="564"/>
        <v>0</v>
      </c>
      <c r="N2282" s="519">
        <f t="shared" si="565"/>
        <v>0</v>
      </c>
      <c r="O2282" s="519">
        <f t="shared" si="566"/>
        <v>0</v>
      </c>
      <c r="P2282" s="506"/>
      <c r="Q2282" s="520"/>
      <c r="R2282" s="412" t="str">
        <f t="shared" si="567"/>
        <v/>
      </c>
      <c r="S2282" s="412" t="str">
        <f t="shared" si="551"/>
        <v/>
      </c>
      <c r="T2282" s="427"/>
      <c r="U2282" s="429"/>
      <c r="W2282" s="6">
        <f>VLOOKUP(A2282,'[3]Cartilha Global'!$A:$A,1,FALSE)</f>
        <v>101203</v>
      </c>
    </row>
    <row r="2283" spans="1:23" ht="34.5" hidden="1" thickBot="1" x14ac:dyDescent="0.25">
      <c r="A2283" s="522">
        <v>101204</v>
      </c>
      <c r="B2283" s="508" t="s">
        <v>3144</v>
      </c>
      <c r="C2283" s="513" t="s">
        <v>4436</v>
      </c>
      <c r="D2283" s="498" t="s">
        <v>6927</v>
      </c>
      <c r="E2283" s="499">
        <v>44.23</v>
      </c>
      <c r="F2283" s="500">
        <f t="shared" si="568"/>
        <v>54.77</v>
      </c>
      <c r="G2283" s="527"/>
      <c r="H2283" s="518"/>
      <c r="I2283" s="517">
        <f t="shared" si="562"/>
        <v>0</v>
      </c>
      <c r="J2283" s="517">
        <f t="shared" si="563"/>
        <v>0</v>
      </c>
      <c r="K2283" s="504"/>
      <c r="L2283" s="518">
        <f t="shared" si="564"/>
        <v>0</v>
      </c>
      <c r="M2283" s="518">
        <f t="shared" si="564"/>
        <v>0</v>
      </c>
      <c r="N2283" s="519">
        <f t="shared" si="565"/>
        <v>0</v>
      </c>
      <c r="O2283" s="519">
        <f t="shared" si="566"/>
        <v>0</v>
      </c>
      <c r="P2283" s="506"/>
      <c r="Q2283" s="520"/>
      <c r="R2283" s="412" t="str">
        <f t="shared" si="567"/>
        <v/>
      </c>
      <c r="S2283" s="412" t="str">
        <f t="shared" si="551"/>
        <v/>
      </c>
      <c r="T2283" s="427"/>
      <c r="U2283" s="429"/>
      <c r="W2283" s="6">
        <f>VLOOKUP(A2283,'[3]Cartilha Global'!$A:$A,1,FALSE)</f>
        <v>101204</v>
      </c>
    </row>
    <row r="2284" spans="1:23" ht="23.25" hidden="1" thickBot="1" x14ac:dyDescent="0.25">
      <c r="A2284" s="522">
        <v>98522</v>
      </c>
      <c r="B2284" s="508" t="s">
        <v>3144</v>
      </c>
      <c r="C2284" s="513" t="s">
        <v>2990</v>
      </c>
      <c r="D2284" s="498" t="s">
        <v>6927</v>
      </c>
      <c r="E2284" s="499">
        <v>171.91</v>
      </c>
      <c r="F2284" s="500">
        <f t="shared" si="568"/>
        <v>212.89</v>
      </c>
      <c r="G2284" s="527"/>
      <c r="H2284" s="518"/>
      <c r="I2284" s="517">
        <f t="shared" si="562"/>
        <v>0</v>
      </c>
      <c r="J2284" s="517">
        <f t="shared" si="563"/>
        <v>0</v>
      </c>
      <c r="K2284" s="504"/>
      <c r="L2284" s="518">
        <f t="shared" si="564"/>
        <v>0</v>
      </c>
      <c r="M2284" s="518">
        <f t="shared" si="564"/>
        <v>0</v>
      </c>
      <c r="N2284" s="519">
        <f t="shared" si="565"/>
        <v>0</v>
      </c>
      <c r="O2284" s="519">
        <f t="shared" si="566"/>
        <v>0</v>
      </c>
      <c r="P2284" s="506"/>
      <c r="Q2284" s="520"/>
      <c r="R2284" s="412" t="str">
        <f t="shared" si="567"/>
        <v/>
      </c>
      <c r="S2284" s="412" t="str">
        <f t="shared" si="551"/>
        <v/>
      </c>
      <c r="T2284" s="427"/>
      <c r="U2284" s="429"/>
      <c r="W2284" s="6" t="e">
        <f>VLOOKUP(A2284,'[3]Cartilha Global'!$A:$A,1,FALSE)</f>
        <v>#N/A</v>
      </c>
    </row>
    <row r="2285" spans="1:23" ht="34.5" hidden="1" thickBot="1" x14ac:dyDescent="0.25">
      <c r="A2285" s="522">
        <v>102362</v>
      </c>
      <c r="B2285" s="508" t="s">
        <v>3144</v>
      </c>
      <c r="C2285" s="513" t="s">
        <v>6109</v>
      </c>
      <c r="D2285" s="498" t="s">
        <v>170</v>
      </c>
      <c r="E2285" s="499">
        <v>188.27</v>
      </c>
      <c r="F2285" s="500">
        <f t="shared" si="568"/>
        <v>233.15</v>
      </c>
      <c r="G2285" s="527"/>
      <c r="H2285" s="518"/>
      <c r="I2285" s="517">
        <f>IF(ISBLANK(E2285),0,ROUND(F2285*G2285,2))</f>
        <v>0</v>
      </c>
      <c r="J2285" s="517">
        <f>IF(ISBLANK(G2285),0,ROUND(G2285*H2285,2))</f>
        <v>0</v>
      </c>
      <c r="K2285" s="504"/>
      <c r="L2285" s="518">
        <f t="shared" ref="L2285:M2287" si="569">G2285</f>
        <v>0</v>
      </c>
      <c r="M2285" s="518">
        <f t="shared" si="569"/>
        <v>0</v>
      </c>
      <c r="N2285" s="519">
        <f>IF(ISBLANK(E2285),0,ROUND(F2285*L2285,2))</f>
        <v>0</v>
      </c>
      <c r="O2285" s="519">
        <f>IF(ISBLANK(L2285),0,ROUND(L2285*M2285,2))</f>
        <v>0</v>
      </c>
      <c r="P2285" s="506"/>
      <c r="Q2285" s="520"/>
      <c r="R2285" s="412" t="str">
        <f>IF(Q2285="X","x",IF(Q2285="xx","x",IF(O2285&gt;0,"x","")))</f>
        <v/>
      </c>
      <c r="S2285" s="412" t="str">
        <f t="shared" si="551"/>
        <v/>
      </c>
      <c r="T2285" s="427"/>
      <c r="U2285" s="429"/>
      <c r="W2285" s="6" t="e">
        <f>VLOOKUP(A2285,'[3]Cartilha Global'!$A:$A,1,FALSE)</f>
        <v>#N/A</v>
      </c>
    </row>
    <row r="2286" spans="1:23" ht="34.5" hidden="1" thickBot="1" x14ac:dyDescent="0.25">
      <c r="A2286" s="522">
        <v>102363</v>
      </c>
      <c r="B2286" s="508" t="s">
        <v>3144</v>
      </c>
      <c r="C2286" s="513" t="s">
        <v>6110</v>
      </c>
      <c r="D2286" s="498" t="s">
        <v>170</v>
      </c>
      <c r="E2286" s="499">
        <v>202.17</v>
      </c>
      <c r="F2286" s="500">
        <f t="shared" si="568"/>
        <v>250.37</v>
      </c>
      <c r="G2286" s="527"/>
      <c r="H2286" s="518"/>
      <c r="I2286" s="517">
        <f>IF(ISBLANK(E2286),0,ROUND(F2286*G2286,2))</f>
        <v>0</v>
      </c>
      <c r="J2286" s="517">
        <f>IF(ISBLANK(G2286),0,ROUND(G2286*H2286,2))</f>
        <v>0</v>
      </c>
      <c r="K2286" s="504"/>
      <c r="L2286" s="518">
        <f t="shared" si="569"/>
        <v>0</v>
      </c>
      <c r="M2286" s="518">
        <f t="shared" si="569"/>
        <v>0</v>
      </c>
      <c r="N2286" s="519">
        <f>IF(ISBLANK(E2286),0,ROUND(F2286*L2286,2))</f>
        <v>0</v>
      </c>
      <c r="O2286" s="519">
        <f>IF(ISBLANK(L2286),0,ROUND(L2286*M2286,2))</f>
        <v>0</v>
      </c>
      <c r="P2286" s="506"/>
      <c r="Q2286" s="520"/>
      <c r="R2286" s="412" t="str">
        <f t="shared" ref="R2286:R2306" si="570">IF(Q2286="X","x",IF(Q2286="xx","x",IF(O2286&gt;0,"x","")))</f>
        <v/>
      </c>
      <c r="S2286" s="412" t="str">
        <f t="shared" si="551"/>
        <v/>
      </c>
      <c r="T2286" s="427"/>
      <c r="U2286" s="429"/>
      <c r="W2286" s="6" t="e">
        <f>VLOOKUP(A2286,'[3]Cartilha Global'!$A:$A,1,FALSE)</f>
        <v>#N/A</v>
      </c>
    </row>
    <row r="2287" spans="1:23" ht="34.5" hidden="1" thickBot="1" x14ac:dyDescent="0.25">
      <c r="A2287" s="522">
        <v>102364</v>
      </c>
      <c r="B2287" s="508" t="s">
        <v>3144</v>
      </c>
      <c r="C2287" s="513" t="s">
        <v>6111</v>
      </c>
      <c r="D2287" s="498" t="s">
        <v>170</v>
      </c>
      <c r="E2287" s="499">
        <v>227.49</v>
      </c>
      <c r="F2287" s="500">
        <f t="shared" si="568"/>
        <v>281.72000000000003</v>
      </c>
      <c r="G2287" s="527"/>
      <c r="H2287" s="518"/>
      <c r="I2287" s="517">
        <f>IF(ISBLANK(E2287),0,ROUND(F2287*G2287,2))</f>
        <v>0</v>
      </c>
      <c r="J2287" s="517">
        <f>IF(ISBLANK(G2287),0,ROUND(G2287*H2287,2))</f>
        <v>0</v>
      </c>
      <c r="K2287" s="504"/>
      <c r="L2287" s="518">
        <f t="shared" si="569"/>
        <v>0</v>
      </c>
      <c r="M2287" s="518">
        <f t="shared" si="569"/>
        <v>0</v>
      </c>
      <c r="N2287" s="519">
        <f>IF(ISBLANK(E2287),0,ROUND(F2287*L2287,2))</f>
        <v>0</v>
      </c>
      <c r="O2287" s="519">
        <f>IF(ISBLANK(L2287),0,ROUND(L2287*M2287,2))</f>
        <v>0</v>
      </c>
      <c r="P2287" s="506"/>
      <c r="Q2287" s="520"/>
      <c r="R2287" s="412" t="str">
        <f t="shared" si="570"/>
        <v/>
      </c>
      <c r="S2287" s="412" t="str">
        <f t="shared" si="551"/>
        <v/>
      </c>
      <c r="T2287" s="427"/>
      <c r="U2287" s="429"/>
      <c r="W2287" s="6" t="e">
        <f>VLOOKUP(A2287,'[3]Cartilha Global'!$A:$A,1,FALSE)</f>
        <v>#N/A</v>
      </c>
    </row>
    <row r="2288" spans="1:23" ht="12" hidden="1" thickBot="1" x14ac:dyDescent="0.25">
      <c r="A2288" s="522" t="s">
        <v>1874</v>
      </c>
      <c r="B2288" s="508"/>
      <c r="C2288" s="513" t="s">
        <v>6737</v>
      </c>
      <c r="D2288" s="498">
        <v>0</v>
      </c>
      <c r="E2288" s="499">
        <v>0</v>
      </c>
      <c r="F2288" s="500">
        <f t="shared" ref="F2288:F2307" si="571">IF(E2288=0,0,ROUND(E2288*(1+E$13)*(1-E$14),2))</f>
        <v>0</v>
      </c>
      <c r="G2288" s="556"/>
      <c r="H2288" s="556"/>
      <c r="I2288" s="557"/>
      <c r="J2288" s="558"/>
      <c r="K2288" s="504"/>
      <c r="L2288" s="556"/>
      <c r="M2288" s="556"/>
      <c r="N2288" s="557"/>
      <c r="O2288" s="558"/>
      <c r="P2288" s="506"/>
      <c r="Q2288" s="494" t="str">
        <f>IF(OR(SUM(J2289:J2308)&gt;0,SUM(O2289:O2308)&gt;0),"xx","")</f>
        <v/>
      </c>
      <c r="R2288" s="412" t="str">
        <f t="shared" si="570"/>
        <v/>
      </c>
      <c r="S2288" s="412" t="str">
        <f t="shared" si="551"/>
        <v/>
      </c>
      <c r="T2288" s="427"/>
      <c r="U2288" s="429"/>
      <c r="W2288" s="6" t="str">
        <f>VLOOKUP(A2288,'[3]Cartilha Global'!$A:$A,1,FALSE)</f>
        <v>5.2</v>
      </c>
    </row>
    <row r="2289" spans="1:23" ht="23.25" hidden="1" thickBot="1" x14ac:dyDescent="0.25">
      <c r="A2289" s="522">
        <v>101205</v>
      </c>
      <c r="B2289" s="508" t="s">
        <v>3144</v>
      </c>
      <c r="C2289" s="513" t="s">
        <v>4437</v>
      </c>
      <c r="D2289" s="498" t="s">
        <v>6927</v>
      </c>
      <c r="E2289" s="499">
        <v>44.9</v>
      </c>
      <c r="F2289" s="500">
        <f t="shared" si="571"/>
        <v>55.6</v>
      </c>
      <c r="G2289" s="527"/>
      <c r="H2289" s="518"/>
      <c r="I2289" s="517">
        <f t="shared" ref="I2289:I2307" si="572">IF(ISBLANK(E2289),0,ROUND(F2289*G2289,2))</f>
        <v>0</v>
      </c>
      <c r="J2289" s="517">
        <f t="shared" ref="J2289:J2307" si="573">IF(ISBLANK(G2289),0,ROUND(G2289*H2289,2))</f>
        <v>0</v>
      </c>
      <c r="K2289" s="504"/>
      <c r="L2289" s="518">
        <f t="shared" ref="L2289:M2307" si="574">G2289</f>
        <v>0</v>
      </c>
      <c r="M2289" s="518">
        <f t="shared" si="574"/>
        <v>0</v>
      </c>
      <c r="N2289" s="519">
        <f t="shared" ref="N2289:N2307" si="575">IF(ISBLANK(E2289),0,ROUND(F2289*L2289,2))</f>
        <v>0</v>
      </c>
      <c r="O2289" s="519">
        <f t="shared" ref="O2289:O2307" si="576">IF(ISBLANK(L2289),0,ROUND(L2289*M2289,2))</f>
        <v>0</v>
      </c>
      <c r="P2289" s="506"/>
      <c r="Q2289" s="520"/>
      <c r="R2289" s="412" t="str">
        <f t="shared" si="570"/>
        <v/>
      </c>
      <c r="S2289" s="412" t="str">
        <f t="shared" si="551"/>
        <v/>
      </c>
      <c r="T2289" s="427"/>
      <c r="U2289" s="429"/>
      <c r="W2289" s="6">
        <f>VLOOKUP(A2289,'[3]Cartilha Global'!$A:$A,1,FALSE)</f>
        <v>101205</v>
      </c>
    </row>
    <row r="2290" spans="1:23" ht="23.25" hidden="1" thickBot="1" x14ac:dyDescent="0.25">
      <c r="A2290" s="522">
        <v>101188</v>
      </c>
      <c r="B2290" s="508" t="s">
        <v>3144</v>
      </c>
      <c r="C2290" s="513" t="s">
        <v>4422</v>
      </c>
      <c r="D2290" s="498" t="s">
        <v>6927</v>
      </c>
      <c r="E2290" s="499">
        <v>6.59</v>
      </c>
      <c r="F2290" s="500">
        <f t="shared" si="571"/>
        <v>8.16</v>
      </c>
      <c r="G2290" s="527"/>
      <c r="H2290" s="518"/>
      <c r="I2290" s="517">
        <f t="shared" si="572"/>
        <v>0</v>
      </c>
      <c r="J2290" s="517">
        <f t="shared" si="573"/>
        <v>0</v>
      </c>
      <c r="K2290" s="504"/>
      <c r="L2290" s="518">
        <f t="shared" si="574"/>
        <v>0</v>
      </c>
      <c r="M2290" s="518">
        <f t="shared" si="574"/>
        <v>0</v>
      </c>
      <c r="N2290" s="519">
        <f t="shared" si="575"/>
        <v>0</v>
      </c>
      <c r="O2290" s="519">
        <f t="shared" si="576"/>
        <v>0</v>
      </c>
      <c r="P2290" s="506"/>
      <c r="Q2290" s="520"/>
      <c r="R2290" s="412" t="str">
        <f t="shared" si="570"/>
        <v/>
      </c>
      <c r="S2290" s="412" t="str">
        <f t="shared" si="551"/>
        <v/>
      </c>
      <c r="T2290" s="427"/>
      <c r="U2290" s="429"/>
      <c r="W2290" s="6">
        <f>VLOOKUP(A2290,'[3]Cartilha Global'!$A:$A,1,FALSE)</f>
        <v>101188</v>
      </c>
    </row>
    <row r="2291" spans="1:23" ht="23.25" hidden="1" thickBot="1" x14ac:dyDescent="0.25">
      <c r="A2291" s="522">
        <v>101189</v>
      </c>
      <c r="B2291" s="508" t="s">
        <v>3144</v>
      </c>
      <c r="C2291" s="513" t="s">
        <v>4423</v>
      </c>
      <c r="D2291" s="498" t="s">
        <v>6927</v>
      </c>
      <c r="E2291" s="499">
        <v>64.05</v>
      </c>
      <c r="F2291" s="500">
        <f t="shared" si="571"/>
        <v>79.319999999999993</v>
      </c>
      <c r="G2291" s="527"/>
      <c r="H2291" s="518"/>
      <c r="I2291" s="517">
        <f t="shared" si="572"/>
        <v>0</v>
      </c>
      <c r="J2291" s="517">
        <f t="shared" si="573"/>
        <v>0</v>
      </c>
      <c r="K2291" s="504"/>
      <c r="L2291" s="518">
        <f t="shared" si="574"/>
        <v>0</v>
      </c>
      <c r="M2291" s="518">
        <f t="shared" si="574"/>
        <v>0</v>
      </c>
      <c r="N2291" s="519">
        <f t="shared" si="575"/>
        <v>0</v>
      </c>
      <c r="O2291" s="519">
        <f t="shared" si="576"/>
        <v>0</v>
      </c>
      <c r="P2291" s="506"/>
      <c r="Q2291" s="520"/>
      <c r="R2291" s="412" t="str">
        <f t="shared" si="570"/>
        <v/>
      </c>
      <c r="S2291" s="412" t="str">
        <f t="shared" si="551"/>
        <v/>
      </c>
      <c r="T2291" s="427"/>
      <c r="U2291" s="429"/>
      <c r="W2291" s="6">
        <f>VLOOKUP(A2291,'[3]Cartilha Global'!$A:$A,1,FALSE)</f>
        <v>101189</v>
      </c>
    </row>
    <row r="2292" spans="1:23" ht="23.25" hidden="1" thickBot="1" x14ac:dyDescent="0.25">
      <c r="A2292" s="522">
        <v>101190</v>
      </c>
      <c r="B2292" s="508" t="s">
        <v>3144</v>
      </c>
      <c r="C2292" s="513" t="s">
        <v>4424</v>
      </c>
      <c r="D2292" s="498" t="s">
        <v>6927</v>
      </c>
      <c r="E2292" s="499">
        <v>63.15</v>
      </c>
      <c r="F2292" s="500">
        <f t="shared" si="571"/>
        <v>78.2</v>
      </c>
      <c r="G2292" s="527"/>
      <c r="H2292" s="518"/>
      <c r="I2292" s="517">
        <f t="shared" si="572"/>
        <v>0</v>
      </c>
      <c r="J2292" s="517">
        <f t="shared" si="573"/>
        <v>0</v>
      </c>
      <c r="K2292" s="504"/>
      <c r="L2292" s="518">
        <f t="shared" si="574"/>
        <v>0</v>
      </c>
      <c r="M2292" s="518">
        <f t="shared" si="574"/>
        <v>0</v>
      </c>
      <c r="N2292" s="519">
        <f t="shared" si="575"/>
        <v>0</v>
      </c>
      <c r="O2292" s="519">
        <f t="shared" si="576"/>
        <v>0</v>
      </c>
      <c r="P2292" s="506"/>
      <c r="Q2292" s="520"/>
      <c r="R2292" s="412" t="str">
        <f t="shared" si="570"/>
        <v/>
      </c>
      <c r="S2292" s="412" t="str">
        <f t="shared" si="551"/>
        <v/>
      </c>
      <c r="T2292" s="427"/>
      <c r="U2292" s="429"/>
      <c r="W2292" s="6">
        <f>VLOOKUP(A2292,'[3]Cartilha Global'!$A:$A,1,FALSE)</f>
        <v>101190</v>
      </c>
    </row>
    <row r="2293" spans="1:23" ht="23.25" hidden="1" thickBot="1" x14ac:dyDescent="0.25">
      <c r="A2293" s="522">
        <v>101191</v>
      </c>
      <c r="B2293" s="508" t="s">
        <v>3144</v>
      </c>
      <c r="C2293" s="513" t="s">
        <v>4425</v>
      </c>
      <c r="D2293" s="498" t="s">
        <v>6927</v>
      </c>
      <c r="E2293" s="499">
        <v>63.6</v>
      </c>
      <c r="F2293" s="500">
        <f t="shared" si="571"/>
        <v>78.760000000000005</v>
      </c>
      <c r="G2293" s="527"/>
      <c r="H2293" s="518"/>
      <c r="I2293" s="517">
        <f t="shared" si="572"/>
        <v>0</v>
      </c>
      <c r="J2293" s="517">
        <f t="shared" si="573"/>
        <v>0</v>
      </c>
      <c r="K2293" s="504"/>
      <c r="L2293" s="518">
        <f t="shared" si="574"/>
        <v>0</v>
      </c>
      <c r="M2293" s="518">
        <f t="shared" si="574"/>
        <v>0</v>
      </c>
      <c r="N2293" s="519">
        <f t="shared" si="575"/>
        <v>0</v>
      </c>
      <c r="O2293" s="519">
        <f t="shared" si="576"/>
        <v>0</v>
      </c>
      <c r="P2293" s="506"/>
      <c r="Q2293" s="520"/>
      <c r="R2293" s="412" t="str">
        <f t="shared" si="570"/>
        <v/>
      </c>
      <c r="S2293" s="412" t="str">
        <f t="shared" si="551"/>
        <v/>
      </c>
      <c r="T2293" s="427"/>
      <c r="U2293" s="429"/>
      <c r="W2293" s="6">
        <f>VLOOKUP(A2293,'[3]Cartilha Global'!$A:$A,1,FALSE)</f>
        <v>101191</v>
      </c>
    </row>
    <row r="2294" spans="1:23" ht="23.25" hidden="1" thickBot="1" x14ac:dyDescent="0.25">
      <c r="A2294" s="522">
        <v>101192</v>
      </c>
      <c r="B2294" s="508" t="s">
        <v>3144</v>
      </c>
      <c r="C2294" s="513" t="s">
        <v>4426</v>
      </c>
      <c r="D2294" s="498" t="s">
        <v>6927</v>
      </c>
      <c r="E2294" s="499">
        <v>66.61</v>
      </c>
      <c r="F2294" s="500">
        <f t="shared" si="571"/>
        <v>82.49</v>
      </c>
      <c r="G2294" s="527"/>
      <c r="H2294" s="518"/>
      <c r="I2294" s="517">
        <f t="shared" si="572"/>
        <v>0</v>
      </c>
      <c r="J2294" s="517">
        <f t="shared" si="573"/>
        <v>0</v>
      </c>
      <c r="K2294" s="504"/>
      <c r="L2294" s="518">
        <f t="shared" si="574"/>
        <v>0</v>
      </c>
      <c r="M2294" s="518">
        <f t="shared" si="574"/>
        <v>0</v>
      </c>
      <c r="N2294" s="519">
        <f t="shared" si="575"/>
        <v>0</v>
      </c>
      <c r="O2294" s="519">
        <f t="shared" si="576"/>
        <v>0</v>
      </c>
      <c r="P2294" s="506"/>
      <c r="Q2294" s="520"/>
      <c r="R2294" s="412" t="str">
        <f t="shared" si="570"/>
        <v/>
      </c>
      <c r="S2294" s="412" t="str">
        <f t="shared" si="551"/>
        <v/>
      </c>
      <c r="T2294" s="427"/>
      <c r="U2294" s="429"/>
      <c r="W2294" s="6">
        <f>VLOOKUP(A2294,'[3]Cartilha Global'!$A:$A,1,FALSE)</f>
        <v>101192</v>
      </c>
    </row>
    <row r="2295" spans="1:23" ht="23.25" hidden="1" thickBot="1" x14ac:dyDescent="0.25">
      <c r="A2295" s="522">
        <v>101193</v>
      </c>
      <c r="B2295" s="508" t="s">
        <v>3144</v>
      </c>
      <c r="C2295" s="513" t="s">
        <v>4427</v>
      </c>
      <c r="D2295" s="498" t="s">
        <v>6927</v>
      </c>
      <c r="E2295" s="499">
        <v>58.31</v>
      </c>
      <c r="F2295" s="500">
        <f t="shared" si="571"/>
        <v>72.209999999999994</v>
      </c>
      <c r="G2295" s="527"/>
      <c r="H2295" s="518"/>
      <c r="I2295" s="517">
        <f t="shared" si="572"/>
        <v>0</v>
      </c>
      <c r="J2295" s="517">
        <f t="shared" si="573"/>
        <v>0</v>
      </c>
      <c r="K2295" s="504"/>
      <c r="L2295" s="518">
        <f t="shared" si="574"/>
        <v>0</v>
      </c>
      <c r="M2295" s="518">
        <f t="shared" si="574"/>
        <v>0</v>
      </c>
      <c r="N2295" s="519">
        <f t="shared" si="575"/>
        <v>0</v>
      </c>
      <c r="O2295" s="519">
        <f t="shared" si="576"/>
        <v>0</v>
      </c>
      <c r="P2295" s="506"/>
      <c r="Q2295" s="520"/>
      <c r="R2295" s="412" t="str">
        <f t="shared" si="570"/>
        <v/>
      </c>
      <c r="S2295" s="412" t="str">
        <f t="shared" si="551"/>
        <v/>
      </c>
      <c r="T2295" s="427"/>
      <c r="U2295" s="429"/>
      <c r="W2295" s="6">
        <f>VLOOKUP(A2295,'[3]Cartilha Global'!$A:$A,1,FALSE)</f>
        <v>101193</v>
      </c>
    </row>
    <row r="2296" spans="1:23" ht="23.25" hidden="1" thickBot="1" x14ac:dyDescent="0.25">
      <c r="A2296" s="522">
        <v>101194</v>
      </c>
      <c r="B2296" s="508" t="s">
        <v>3144</v>
      </c>
      <c r="C2296" s="513" t="s">
        <v>4428</v>
      </c>
      <c r="D2296" s="498" t="s">
        <v>6927</v>
      </c>
      <c r="E2296" s="499">
        <v>58.76</v>
      </c>
      <c r="F2296" s="500">
        <f t="shared" si="571"/>
        <v>72.77</v>
      </c>
      <c r="G2296" s="527"/>
      <c r="H2296" s="518"/>
      <c r="I2296" s="517">
        <f t="shared" si="572"/>
        <v>0</v>
      </c>
      <c r="J2296" s="517">
        <f t="shared" si="573"/>
        <v>0</v>
      </c>
      <c r="K2296" s="504"/>
      <c r="L2296" s="518">
        <f t="shared" si="574"/>
        <v>0</v>
      </c>
      <c r="M2296" s="518">
        <f t="shared" si="574"/>
        <v>0</v>
      </c>
      <c r="N2296" s="519">
        <f t="shared" si="575"/>
        <v>0</v>
      </c>
      <c r="O2296" s="519">
        <f t="shared" si="576"/>
        <v>0</v>
      </c>
      <c r="P2296" s="506"/>
      <c r="Q2296" s="520"/>
      <c r="R2296" s="412" t="str">
        <f t="shared" si="570"/>
        <v/>
      </c>
      <c r="S2296" s="412" t="str">
        <f t="shared" si="551"/>
        <v/>
      </c>
      <c r="T2296" s="427"/>
      <c r="U2296" s="429"/>
      <c r="W2296" s="6">
        <f>VLOOKUP(A2296,'[3]Cartilha Global'!$A:$A,1,FALSE)</f>
        <v>101194</v>
      </c>
    </row>
    <row r="2297" spans="1:23" ht="34.5" hidden="1" thickBot="1" x14ac:dyDescent="0.25">
      <c r="A2297" s="522">
        <v>101197</v>
      </c>
      <c r="B2297" s="508" t="s">
        <v>3144</v>
      </c>
      <c r="C2297" s="513" t="s">
        <v>4429</v>
      </c>
      <c r="D2297" s="498" t="s">
        <v>6927</v>
      </c>
      <c r="E2297" s="499">
        <v>119.98</v>
      </c>
      <c r="F2297" s="500">
        <f t="shared" si="571"/>
        <v>148.58000000000001</v>
      </c>
      <c r="G2297" s="527"/>
      <c r="H2297" s="518"/>
      <c r="I2297" s="517">
        <f t="shared" si="572"/>
        <v>0</v>
      </c>
      <c r="J2297" s="517">
        <f t="shared" si="573"/>
        <v>0</v>
      </c>
      <c r="K2297" s="504"/>
      <c r="L2297" s="518">
        <f t="shared" si="574"/>
        <v>0</v>
      </c>
      <c r="M2297" s="518">
        <f t="shared" si="574"/>
        <v>0</v>
      </c>
      <c r="N2297" s="519">
        <f t="shared" si="575"/>
        <v>0</v>
      </c>
      <c r="O2297" s="519">
        <f t="shared" si="576"/>
        <v>0</v>
      </c>
      <c r="P2297" s="506"/>
      <c r="Q2297" s="520"/>
      <c r="R2297" s="412" t="str">
        <f t="shared" si="570"/>
        <v/>
      </c>
      <c r="S2297" s="412" t="str">
        <f t="shared" si="551"/>
        <v/>
      </c>
      <c r="T2297" s="427"/>
      <c r="U2297" s="429"/>
      <c r="W2297" s="6">
        <f>VLOOKUP(A2297,'[3]Cartilha Global'!$A:$A,1,FALSE)</f>
        <v>101197</v>
      </c>
    </row>
    <row r="2298" spans="1:23" ht="34.5" hidden="1" thickBot="1" x14ac:dyDescent="0.25">
      <c r="A2298" s="522">
        <v>101198</v>
      </c>
      <c r="B2298" s="508" t="s">
        <v>3144</v>
      </c>
      <c r="C2298" s="513" t="s">
        <v>4430</v>
      </c>
      <c r="D2298" s="498" t="s">
        <v>6927</v>
      </c>
      <c r="E2298" s="499">
        <v>90.93</v>
      </c>
      <c r="F2298" s="500">
        <f t="shared" si="571"/>
        <v>112.61</v>
      </c>
      <c r="G2298" s="527"/>
      <c r="H2298" s="518"/>
      <c r="I2298" s="517">
        <f t="shared" si="572"/>
        <v>0</v>
      </c>
      <c r="J2298" s="517">
        <f t="shared" si="573"/>
        <v>0</v>
      </c>
      <c r="K2298" s="504"/>
      <c r="L2298" s="518">
        <f t="shared" si="574"/>
        <v>0</v>
      </c>
      <c r="M2298" s="518">
        <f t="shared" si="574"/>
        <v>0</v>
      </c>
      <c r="N2298" s="519">
        <f t="shared" si="575"/>
        <v>0</v>
      </c>
      <c r="O2298" s="519">
        <f t="shared" si="576"/>
        <v>0</v>
      </c>
      <c r="P2298" s="506"/>
      <c r="Q2298" s="520"/>
      <c r="R2298" s="412" t="str">
        <f t="shared" si="570"/>
        <v/>
      </c>
      <c r="S2298" s="412" t="str">
        <f t="shared" si="551"/>
        <v/>
      </c>
      <c r="T2298" s="427"/>
      <c r="U2298" s="429"/>
      <c r="W2298" s="6">
        <f>VLOOKUP(A2298,'[3]Cartilha Global'!$A:$A,1,FALSE)</f>
        <v>101198</v>
      </c>
    </row>
    <row r="2299" spans="1:23" ht="23.25" hidden="1" thickBot="1" x14ac:dyDescent="0.25">
      <c r="A2299" s="522">
        <v>101199</v>
      </c>
      <c r="B2299" s="508" t="s">
        <v>3144</v>
      </c>
      <c r="C2299" s="513" t="s">
        <v>4431</v>
      </c>
      <c r="D2299" s="498" t="s">
        <v>6927</v>
      </c>
      <c r="E2299" s="499">
        <v>92.04</v>
      </c>
      <c r="F2299" s="500">
        <f t="shared" si="571"/>
        <v>113.98</v>
      </c>
      <c r="G2299" s="527"/>
      <c r="H2299" s="518"/>
      <c r="I2299" s="517">
        <f t="shared" si="572"/>
        <v>0</v>
      </c>
      <c r="J2299" s="517">
        <f t="shared" si="573"/>
        <v>0</v>
      </c>
      <c r="K2299" s="504"/>
      <c r="L2299" s="518">
        <f t="shared" si="574"/>
        <v>0</v>
      </c>
      <c r="M2299" s="518">
        <f t="shared" si="574"/>
        <v>0</v>
      </c>
      <c r="N2299" s="519">
        <f t="shared" si="575"/>
        <v>0</v>
      </c>
      <c r="O2299" s="519">
        <f t="shared" si="576"/>
        <v>0</v>
      </c>
      <c r="P2299" s="506"/>
      <c r="Q2299" s="520"/>
      <c r="R2299" s="412" t="str">
        <f t="shared" si="570"/>
        <v/>
      </c>
      <c r="S2299" s="412" t="str">
        <f t="shared" si="551"/>
        <v/>
      </c>
      <c r="T2299" s="427"/>
      <c r="U2299" s="429"/>
      <c r="W2299" s="6">
        <f>VLOOKUP(A2299,'[3]Cartilha Global'!$A:$A,1,FALSE)</f>
        <v>101199</v>
      </c>
    </row>
    <row r="2300" spans="1:23" ht="34.5" hidden="1" thickBot="1" x14ac:dyDescent="0.25">
      <c r="A2300" s="522">
        <v>101200</v>
      </c>
      <c r="B2300" s="508" t="s">
        <v>3144</v>
      </c>
      <c r="C2300" s="513" t="s">
        <v>4432</v>
      </c>
      <c r="D2300" s="498" t="s">
        <v>6927</v>
      </c>
      <c r="E2300" s="499">
        <v>66.680000000000007</v>
      </c>
      <c r="F2300" s="500">
        <f t="shared" si="571"/>
        <v>82.58</v>
      </c>
      <c r="G2300" s="527"/>
      <c r="H2300" s="518"/>
      <c r="I2300" s="517">
        <f t="shared" si="572"/>
        <v>0</v>
      </c>
      <c r="J2300" s="517">
        <f t="shared" si="573"/>
        <v>0</v>
      </c>
      <c r="K2300" s="504"/>
      <c r="L2300" s="518">
        <f t="shared" si="574"/>
        <v>0</v>
      </c>
      <c r="M2300" s="518">
        <f t="shared" si="574"/>
        <v>0</v>
      </c>
      <c r="N2300" s="519">
        <f t="shared" si="575"/>
        <v>0</v>
      </c>
      <c r="O2300" s="519">
        <f t="shared" si="576"/>
        <v>0</v>
      </c>
      <c r="P2300" s="506"/>
      <c r="Q2300" s="520"/>
      <c r="R2300" s="412" t="str">
        <f t="shared" si="570"/>
        <v/>
      </c>
      <c r="S2300" s="412" t="str">
        <f t="shared" ref="S2300:S2363" si="577">IF(Q2300="X","x",IF(Q2300="xx","x",IF(OR(J2300&gt;0,O2300&gt;0),"x","")))</f>
        <v/>
      </c>
      <c r="T2300" s="427"/>
      <c r="U2300" s="429"/>
      <c r="W2300" s="6">
        <f>VLOOKUP(A2300,'[3]Cartilha Global'!$A:$A,1,FALSE)</f>
        <v>101200</v>
      </c>
    </row>
    <row r="2301" spans="1:23" ht="34.5" hidden="1" thickBot="1" x14ac:dyDescent="0.25">
      <c r="A2301" s="522">
        <v>101201</v>
      </c>
      <c r="B2301" s="508" t="s">
        <v>3144</v>
      </c>
      <c r="C2301" s="513" t="s">
        <v>4433</v>
      </c>
      <c r="D2301" s="498" t="s">
        <v>6927</v>
      </c>
      <c r="E2301" s="499">
        <v>81.41</v>
      </c>
      <c r="F2301" s="500">
        <f t="shared" si="571"/>
        <v>100.82</v>
      </c>
      <c r="G2301" s="527"/>
      <c r="H2301" s="518"/>
      <c r="I2301" s="517">
        <f t="shared" si="572"/>
        <v>0</v>
      </c>
      <c r="J2301" s="517">
        <f t="shared" si="573"/>
        <v>0</v>
      </c>
      <c r="K2301" s="504"/>
      <c r="L2301" s="518">
        <f t="shared" si="574"/>
        <v>0</v>
      </c>
      <c r="M2301" s="518">
        <f t="shared" si="574"/>
        <v>0</v>
      </c>
      <c r="N2301" s="519">
        <f t="shared" si="575"/>
        <v>0</v>
      </c>
      <c r="O2301" s="519">
        <f t="shared" si="576"/>
        <v>0</v>
      </c>
      <c r="P2301" s="506"/>
      <c r="Q2301" s="520"/>
      <c r="R2301" s="412" t="str">
        <f t="shared" si="570"/>
        <v/>
      </c>
      <c r="S2301" s="412" t="str">
        <f t="shared" si="577"/>
        <v/>
      </c>
      <c r="T2301" s="427"/>
      <c r="U2301" s="429"/>
      <c r="W2301" s="6">
        <f>VLOOKUP(A2301,'[3]Cartilha Global'!$A:$A,1,FALSE)</f>
        <v>101201</v>
      </c>
    </row>
    <row r="2302" spans="1:23" ht="34.5" hidden="1" thickBot="1" x14ac:dyDescent="0.25">
      <c r="A2302" s="522">
        <v>101202</v>
      </c>
      <c r="B2302" s="508" t="s">
        <v>3144</v>
      </c>
      <c r="C2302" s="513" t="s">
        <v>4434</v>
      </c>
      <c r="D2302" s="498" t="s">
        <v>6927</v>
      </c>
      <c r="E2302" s="499">
        <v>44.9</v>
      </c>
      <c r="F2302" s="500">
        <f t="shared" si="571"/>
        <v>55.6</v>
      </c>
      <c r="G2302" s="527"/>
      <c r="H2302" s="518"/>
      <c r="I2302" s="517">
        <f t="shared" si="572"/>
        <v>0</v>
      </c>
      <c r="J2302" s="517">
        <f t="shared" si="573"/>
        <v>0</v>
      </c>
      <c r="K2302" s="504"/>
      <c r="L2302" s="518">
        <f t="shared" si="574"/>
        <v>0</v>
      </c>
      <c r="M2302" s="518">
        <f t="shared" si="574"/>
        <v>0</v>
      </c>
      <c r="N2302" s="519">
        <f t="shared" si="575"/>
        <v>0</v>
      </c>
      <c r="O2302" s="519">
        <f t="shared" si="576"/>
        <v>0</v>
      </c>
      <c r="P2302" s="506"/>
      <c r="Q2302" s="520"/>
      <c r="R2302" s="412" t="str">
        <f t="shared" si="570"/>
        <v/>
      </c>
      <c r="S2302" s="412" t="str">
        <f t="shared" si="577"/>
        <v/>
      </c>
      <c r="T2302" s="427"/>
      <c r="U2302" s="429"/>
      <c r="W2302" s="6">
        <f>VLOOKUP(A2302,'[3]Cartilha Global'!$A:$A,1,FALSE)</f>
        <v>101202</v>
      </c>
    </row>
    <row r="2303" spans="1:23" ht="34.5" hidden="1" thickBot="1" x14ac:dyDescent="0.25">
      <c r="A2303" s="522">
        <v>101203</v>
      </c>
      <c r="B2303" s="508" t="s">
        <v>3144</v>
      </c>
      <c r="C2303" s="513" t="s">
        <v>4435</v>
      </c>
      <c r="D2303" s="498" t="s">
        <v>6927</v>
      </c>
      <c r="E2303" s="499">
        <v>43.78</v>
      </c>
      <c r="F2303" s="500">
        <f t="shared" si="571"/>
        <v>54.22</v>
      </c>
      <c r="G2303" s="527"/>
      <c r="H2303" s="518"/>
      <c r="I2303" s="517">
        <f t="shared" si="572"/>
        <v>0</v>
      </c>
      <c r="J2303" s="517">
        <f t="shared" si="573"/>
        <v>0</v>
      </c>
      <c r="K2303" s="504"/>
      <c r="L2303" s="518">
        <f t="shared" si="574"/>
        <v>0</v>
      </c>
      <c r="M2303" s="518">
        <f t="shared" si="574"/>
        <v>0</v>
      </c>
      <c r="N2303" s="519">
        <f t="shared" si="575"/>
        <v>0</v>
      </c>
      <c r="O2303" s="519">
        <f t="shared" si="576"/>
        <v>0</v>
      </c>
      <c r="P2303" s="506"/>
      <c r="Q2303" s="520"/>
      <c r="R2303" s="412" t="str">
        <f t="shared" si="570"/>
        <v/>
      </c>
      <c r="S2303" s="412" t="str">
        <f t="shared" si="577"/>
        <v/>
      </c>
      <c r="T2303" s="427"/>
      <c r="U2303" s="429"/>
      <c r="W2303" s="6">
        <f>VLOOKUP(A2303,'[3]Cartilha Global'!$A:$A,1,FALSE)</f>
        <v>101203</v>
      </c>
    </row>
    <row r="2304" spans="1:23" ht="34.5" hidden="1" thickBot="1" x14ac:dyDescent="0.25">
      <c r="A2304" s="522">
        <v>101204</v>
      </c>
      <c r="B2304" s="508" t="s">
        <v>3144</v>
      </c>
      <c r="C2304" s="513" t="s">
        <v>4436</v>
      </c>
      <c r="D2304" s="498" t="s">
        <v>6927</v>
      </c>
      <c r="E2304" s="499">
        <v>44.23</v>
      </c>
      <c r="F2304" s="500">
        <f t="shared" si="571"/>
        <v>54.77</v>
      </c>
      <c r="G2304" s="527"/>
      <c r="H2304" s="518"/>
      <c r="I2304" s="517">
        <f t="shared" si="572"/>
        <v>0</v>
      </c>
      <c r="J2304" s="517">
        <f t="shared" si="573"/>
        <v>0</v>
      </c>
      <c r="K2304" s="504"/>
      <c r="L2304" s="518">
        <f t="shared" si="574"/>
        <v>0</v>
      </c>
      <c r="M2304" s="518">
        <f t="shared" si="574"/>
        <v>0</v>
      </c>
      <c r="N2304" s="519">
        <f t="shared" si="575"/>
        <v>0</v>
      </c>
      <c r="O2304" s="519">
        <f t="shared" si="576"/>
        <v>0</v>
      </c>
      <c r="P2304" s="506"/>
      <c r="Q2304" s="520"/>
      <c r="R2304" s="412" t="str">
        <f t="shared" si="570"/>
        <v/>
      </c>
      <c r="S2304" s="412" t="str">
        <f t="shared" si="577"/>
        <v/>
      </c>
      <c r="T2304" s="427"/>
      <c r="U2304" s="429"/>
      <c r="W2304" s="6">
        <f>VLOOKUP(A2304,'[3]Cartilha Global'!$A:$A,1,FALSE)</f>
        <v>101204</v>
      </c>
    </row>
    <row r="2305" spans="1:23" ht="23.25" hidden="1" thickBot="1" x14ac:dyDescent="0.25">
      <c r="A2305" s="522">
        <v>98522</v>
      </c>
      <c r="B2305" s="508" t="s">
        <v>3144</v>
      </c>
      <c r="C2305" s="513" t="s">
        <v>2990</v>
      </c>
      <c r="D2305" s="498" t="s">
        <v>6927</v>
      </c>
      <c r="E2305" s="499">
        <v>171.91</v>
      </c>
      <c r="F2305" s="500">
        <f t="shared" si="571"/>
        <v>212.89</v>
      </c>
      <c r="G2305" s="527"/>
      <c r="H2305" s="518"/>
      <c r="I2305" s="517">
        <f t="shared" si="572"/>
        <v>0</v>
      </c>
      <c r="J2305" s="517">
        <f t="shared" si="573"/>
        <v>0</v>
      </c>
      <c r="K2305" s="504"/>
      <c r="L2305" s="518">
        <f t="shared" si="574"/>
        <v>0</v>
      </c>
      <c r="M2305" s="518">
        <f t="shared" si="574"/>
        <v>0</v>
      </c>
      <c r="N2305" s="519">
        <f t="shared" si="575"/>
        <v>0</v>
      </c>
      <c r="O2305" s="519">
        <f t="shared" si="576"/>
        <v>0</v>
      </c>
      <c r="P2305" s="506"/>
      <c r="Q2305" s="520"/>
      <c r="R2305" s="412" t="str">
        <f t="shared" si="570"/>
        <v/>
      </c>
      <c r="S2305" s="412" t="str">
        <f t="shared" si="577"/>
        <v/>
      </c>
      <c r="T2305" s="427"/>
      <c r="U2305" s="429"/>
      <c r="W2305" s="6" t="e">
        <f>VLOOKUP(A2305,'[3]Cartilha Global'!$A:$A,1,FALSE)</f>
        <v>#N/A</v>
      </c>
    </row>
    <row r="2306" spans="1:23" ht="34.5" hidden="1" thickBot="1" x14ac:dyDescent="0.25">
      <c r="A2306" s="522">
        <v>102362</v>
      </c>
      <c r="B2306" s="508" t="s">
        <v>3144</v>
      </c>
      <c r="C2306" s="513" t="s">
        <v>6109</v>
      </c>
      <c r="D2306" s="498" t="s">
        <v>170</v>
      </c>
      <c r="E2306" s="499">
        <v>188.27</v>
      </c>
      <c r="F2306" s="500">
        <f t="shared" si="571"/>
        <v>233.15</v>
      </c>
      <c r="G2306" s="527"/>
      <c r="H2306" s="518"/>
      <c r="I2306" s="517">
        <f t="shared" si="572"/>
        <v>0</v>
      </c>
      <c r="J2306" s="517">
        <f t="shared" si="573"/>
        <v>0</v>
      </c>
      <c r="K2306" s="504"/>
      <c r="L2306" s="518">
        <f t="shared" si="574"/>
        <v>0</v>
      </c>
      <c r="M2306" s="518">
        <f t="shared" si="574"/>
        <v>0</v>
      </c>
      <c r="N2306" s="519">
        <f t="shared" si="575"/>
        <v>0</v>
      </c>
      <c r="O2306" s="519">
        <f t="shared" si="576"/>
        <v>0</v>
      </c>
      <c r="P2306" s="506"/>
      <c r="Q2306" s="520"/>
      <c r="R2306" s="412" t="str">
        <f t="shared" si="570"/>
        <v/>
      </c>
      <c r="S2306" s="412" t="str">
        <f t="shared" si="577"/>
        <v/>
      </c>
      <c r="T2306" s="427"/>
      <c r="U2306" s="429"/>
      <c r="W2306" s="6" t="e">
        <f>VLOOKUP(A2306,'[3]Cartilha Global'!$A:$A,1,FALSE)</f>
        <v>#N/A</v>
      </c>
    </row>
    <row r="2307" spans="1:23" ht="34.5" hidden="1" thickBot="1" x14ac:dyDescent="0.25">
      <c r="A2307" s="522">
        <v>102363</v>
      </c>
      <c r="B2307" s="508" t="s">
        <v>3144</v>
      </c>
      <c r="C2307" s="513" t="s">
        <v>6110</v>
      </c>
      <c r="D2307" s="498" t="s">
        <v>170</v>
      </c>
      <c r="E2307" s="499">
        <v>202.17</v>
      </c>
      <c r="F2307" s="500">
        <f t="shared" si="571"/>
        <v>250.37</v>
      </c>
      <c r="G2307" s="527"/>
      <c r="H2307" s="518"/>
      <c r="I2307" s="517">
        <f t="shared" si="572"/>
        <v>0</v>
      </c>
      <c r="J2307" s="517">
        <f t="shared" si="573"/>
        <v>0</v>
      </c>
      <c r="K2307" s="504"/>
      <c r="L2307" s="518">
        <f t="shared" si="574"/>
        <v>0</v>
      </c>
      <c r="M2307" s="518">
        <f t="shared" si="574"/>
        <v>0</v>
      </c>
      <c r="N2307" s="519">
        <f t="shared" si="575"/>
        <v>0</v>
      </c>
      <c r="O2307" s="519">
        <f t="shared" si="576"/>
        <v>0</v>
      </c>
      <c r="P2307" s="506"/>
      <c r="Q2307" s="520"/>
      <c r="R2307" s="412" t="str">
        <f>IF(Q2307="X","x",IF(Q2307="xx","x",IF(O2307&gt;0,"x","")))</f>
        <v/>
      </c>
      <c r="S2307" s="412" t="str">
        <f t="shared" si="577"/>
        <v/>
      </c>
      <c r="T2307" s="427"/>
      <c r="U2307" s="429"/>
      <c r="W2307" s="6" t="e">
        <f>VLOOKUP(A2307,'[3]Cartilha Global'!$A:$A,1,FALSE)</f>
        <v>#N/A</v>
      </c>
    </row>
    <row r="2308" spans="1:23" ht="12" hidden="1" thickBot="1" x14ac:dyDescent="0.25">
      <c r="A2308" s="531" t="s">
        <v>184</v>
      </c>
      <c r="B2308" s="598"/>
      <c r="C2308" s="599" t="s">
        <v>1876</v>
      </c>
      <c r="D2308" s="498">
        <v>0</v>
      </c>
      <c r="E2308" s="533">
        <v>0</v>
      </c>
      <c r="F2308" s="500">
        <f t="shared" ref="F2308:F2360" si="578">IF(E2308=0,0,ROUND(E2308*(1+E$13)*(1-E$14),2))</f>
        <v>0</v>
      </c>
      <c r="G2308" s="549"/>
      <c r="H2308" s="550"/>
      <c r="I2308" s="551"/>
      <c r="J2308" s="552"/>
      <c r="K2308" s="504"/>
      <c r="L2308" s="553"/>
      <c r="M2308" s="554"/>
      <c r="N2308" s="551"/>
      <c r="O2308" s="552"/>
      <c r="P2308" s="506"/>
      <c r="Q2308" s="494" t="str">
        <f>IF(OR(SUM(J2309:J2362)&gt;0,SUM(O2309:O2362)&gt;0),"xx","")</f>
        <v/>
      </c>
      <c r="R2308" s="412" t="str">
        <f t="shared" si="567"/>
        <v/>
      </c>
      <c r="S2308" s="412" t="str">
        <f t="shared" si="577"/>
        <v/>
      </c>
      <c r="T2308" s="427"/>
      <c r="U2308" s="429"/>
      <c r="W2308" s="6" t="str">
        <f>VLOOKUP(A2308,'[3]Cartilha Global'!$A:$A,1,FALSE)</f>
        <v>x</v>
      </c>
    </row>
    <row r="2309" spans="1:23" ht="12" hidden="1" thickBot="1" x14ac:dyDescent="0.25">
      <c r="A2309" s="531" t="s">
        <v>184</v>
      </c>
      <c r="B2309" s="598"/>
      <c r="C2309" s="534">
        <v>0</v>
      </c>
      <c r="D2309" s="535">
        <v>0</v>
      </c>
      <c r="E2309" s="536">
        <v>0</v>
      </c>
      <c r="F2309" s="510">
        <f t="shared" si="578"/>
        <v>0</v>
      </c>
      <c r="G2309" s="527"/>
      <c r="H2309" s="528"/>
      <c r="I2309" s="517">
        <f t="shared" ref="I2309:I2362" si="579">IF(ISBLANK(E2309),0,ROUND(F2309*G2309,2))</f>
        <v>0</v>
      </c>
      <c r="J2309" s="517">
        <f t="shared" ref="J2309:J2362" si="580">IF(ISBLANK(G2309),0,ROUND(G2309*H2309,2))</f>
        <v>0</v>
      </c>
      <c r="K2309" s="504"/>
      <c r="L2309" s="518">
        <f t="shared" ref="L2309:M2340" si="581">G2309</f>
        <v>0</v>
      </c>
      <c r="M2309" s="518">
        <f t="shared" si="581"/>
        <v>0</v>
      </c>
      <c r="N2309" s="517">
        <f t="shared" ref="N2309:N2362" si="582">IF(ISBLANK(E2309),0,ROUND(F2309*L2309,2))</f>
        <v>0</v>
      </c>
      <c r="O2309" s="517">
        <f t="shared" ref="O2309:O2362" si="583">IF(ISBLANK(L2309),0,ROUND(L2309*M2309,2))</f>
        <v>0</v>
      </c>
      <c r="P2309" s="506"/>
      <c r="Q2309" s="520"/>
      <c r="R2309" s="412" t="str">
        <f t="shared" si="567"/>
        <v/>
      </c>
      <c r="S2309" s="412" t="str">
        <f t="shared" si="577"/>
        <v/>
      </c>
      <c r="T2309" s="427"/>
      <c r="U2309" s="429"/>
      <c r="W2309" s="6" t="str">
        <f>VLOOKUP(A2309,'[3]Cartilha Global'!$A:$A,1,FALSE)</f>
        <v>x</v>
      </c>
    </row>
    <row r="2310" spans="1:23" ht="12" hidden="1" thickBot="1" x14ac:dyDescent="0.25">
      <c r="A2310" s="531" t="s">
        <v>184</v>
      </c>
      <c r="B2310" s="598"/>
      <c r="C2310" s="534">
        <v>0</v>
      </c>
      <c r="D2310" s="535">
        <v>0</v>
      </c>
      <c r="E2310" s="536">
        <v>0</v>
      </c>
      <c r="F2310" s="510">
        <f t="shared" si="578"/>
        <v>0</v>
      </c>
      <c r="G2310" s="527"/>
      <c r="H2310" s="528"/>
      <c r="I2310" s="517">
        <f t="shared" si="579"/>
        <v>0</v>
      </c>
      <c r="J2310" s="517">
        <f t="shared" si="580"/>
        <v>0</v>
      </c>
      <c r="K2310" s="504"/>
      <c r="L2310" s="518">
        <f t="shared" si="581"/>
        <v>0</v>
      </c>
      <c r="M2310" s="518">
        <f t="shared" si="581"/>
        <v>0</v>
      </c>
      <c r="N2310" s="517">
        <f t="shared" si="582"/>
        <v>0</v>
      </c>
      <c r="O2310" s="517">
        <f t="shared" si="583"/>
        <v>0</v>
      </c>
      <c r="P2310" s="506"/>
      <c r="Q2310" s="520"/>
      <c r="R2310" s="412" t="str">
        <f t="shared" si="567"/>
        <v/>
      </c>
      <c r="S2310" s="412" t="str">
        <f t="shared" si="577"/>
        <v/>
      </c>
      <c r="T2310" s="427"/>
      <c r="U2310" s="429"/>
      <c r="W2310" s="6" t="str">
        <f>VLOOKUP(A2310,'[3]Cartilha Global'!$A:$A,1,FALSE)</f>
        <v>x</v>
      </c>
    </row>
    <row r="2311" spans="1:23" ht="12" hidden="1" thickBot="1" x14ac:dyDescent="0.25">
      <c r="A2311" s="531" t="s">
        <v>184</v>
      </c>
      <c r="B2311" s="598"/>
      <c r="C2311" s="534">
        <v>0</v>
      </c>
      <c r="D2311" s="535">
        <v>0</v>
      </c>
      <c r="E2311" s="536">
        <v>0</v>
      </c>
      <c r="F2311" s="510">
        <f t="shared" si="578"/>
        <v>0</v>
      </c>
      <c r="G2311" s="527"/>
      <c r="H2311" s="528"/>
      <c r="I2311" s="517">
        <f t="shared" si="579"/>
        <v>0</v>
      </c>
      <c r="J2311" s="517">
        <f t="shared" si="580"/>
        <v>0</v>
      </c>
      <c r="K2311" s="504"/>
      <c r="L2311" s="518">
        <f t="shared" si="581"/>
        <v>0</v>
      </c>
      <c r="M2311" s="518">
        <f t="shared" si="581"/>
        <v>0</v>
      </c>
      <c r="N2311" s="517">
        <f t="shared" si="582"/>
        <v>0</v>
      </c>
      <c r="O2311" s="517">
        <f t="shared" si="583"/>
        <v>0</v>
      </c>
      <c r="P2311" s="506"/>
      <c r="Q2311" s="520"/>
      <c r="R2311" s="412" t="str">
        <f t="shared" si="567"/>
        <v/>
      </c>
      <c r="S2311" s="412" t="str">
        <f t="shared" si="577"/>
        <v/>
      </c>
      <c r="T2311" s="427"/>
      <c r="U2311" s="429"/>
      <c r="W2311" s="6" t="str">
        <f>VLOOKUP(A2311,'[3]Cartilha Global'!$A:$A,1,FALSE)</f>
        <v>x</v>
      </c>
    </row>
    <row r="2312" spans="1:23" ht="12" hidden="1" thickBot="1" x14ac:dyDescent="0.25">
      <c r="A2312" s="531" t="s">
        <v>184</v>
      </c>
      <c r="B2312" s="598"/>
      <c r="C2312" s="534">
        <v>0</v>
      </c>
      <c r="D2312" s="535">
        <v>0</v>
      </c>
      <c r="E2312" s="536">
        <v>0</v>
      </c>
      <c r="F2312" s="510">
        <f t="shared" si="578"/>
        <v>0</v>
      </c>
      <c r="G2312" s="527"/>
      <c r="H2312" s="528"/>
      <c r="I2312" s="517">
        <f t="shared" si="579"/>
        <v>0</v>
      </c>
      <c r="J2312" s="517">
        <f t="shared" si="580"/>
        <v>0</v>
      </c>
      <c r="K2312" s="504"/>
      <c r="L2312" s="518">
        <f t="shared" si="581"/>
        <v>0</v>
      </c>
      <c r="M2312" s="518">
        <f t="shared" si="581"/>
        <v>0</v>
      </c>
      <c r="N2312" s="517">
        <f t="shared" si="582"/>
        <v>0</v>
      </c>
      <c r="O2312" s="517">
        <f t="shared" si="583"/>
        <v>0</v>
      </c>
      <c r="P2312" s="506"/>
      <c r="Q2312" s="520"/>
      <c r="R2312" s="412" t="str">
        <f t="shared" si="567"/>
        <v/>
      </c>
      <c r="S2312" s="412" t="str">
        <f t="shared" si="577"/>
        <v/>
      </c>
      <c r="T2312" s="427"/>
      <c r="U2312" s="429"/>
      <c r="W2312" s="6" t="str">
        <f>VLOOKUP(A2312,'[3]Cartilha Global'!$A:$A,1,FALSE)</f>
        <v>x</v>
      </c>
    </row>
    <row r="2313" spans="1:23" ht="12" hidden="1" thickBot="1" x14ac:dyDescent="0.25">
      <c r="A2313" s="531" t="s">
        <v>184</v>
      </c>
      <c r="B2313" s="598"/>
      <c r="C2313" s="534">
        <v>0</v>
      </c>
      <c r="D2313" s="535">
        <v>0</v>
      </c>
      <c r="E2313" s="536">
        <v>0</v>
      </c>
      <c r="F2313" s="510">
        <f t="shared" si="578"/>
        <v>0</v>
      </c>
      <c r="G2313" s="527"/>
      <c r="H2313" s="528"/>
      <c r="I2313" s="517">
        <f t="shared" si="579"/>
        <v>0</v>
      </c>
      <c r="J2313" s="517">
        <f t="shared" si="580"/>
        <v>0</v>
      </c>
      <c r="K2313" s="504"/>
      <c r="L2313" s="518">
        <f t="shared" si="581"/>
        <v>0</v>
      </c>
      <c r="M2313" s="518">
        <f t="shared" si="581"/>
        <v>0</v>
      </c>
      <c r="N2313" s="517">
        <f t="shared" si="582"/>
        <v>0</v>
      </c>
      <c r="O2313" s="517">
        <f t="shared" si="583"/>
        <v>0</v>
      </c>
      <c r="P2313" s="506"/>
      <c r="Q2313" s="520"/>
      <c r="R2313" s="412" t="str">
        <f t="shared" si="567"/>
        <v/>
      </c>
      <c r="S2313" s="412" t="str">
        <f t="shared" si="577"/>
        <v/>
      </c>
      <c r="T2313" s="427"/>
      <c r="U2313" s="429"/>
      <c r="W2313" s="6" t="str">
        <f>VLOOKUP(A2313,'[3]Cartilha Global'!$A:$A,1,FALSE)</f>
        <v>x</v>
      </c>
    </row>
    <row r="2314" spans="1:23" ht="12" hidden="1" thickBot="1" x14ac:dyDescent="0.25">
      <c r="A2314" s="531" t="s">
        <v>184</v>
      </c>
      <c r="B2314" s="598"/>
      <c r="C2314" s="534">
        <v>0</v>
      </c>
      <c r="D2314" s="535">
        <v>0</v>
      </c>
      <c r="E2314" s="536">
        <v>0</v>
      </c>
      <c r="F2314" s="510">
        <f t="shared" si="578"/>
        <v>0</v>
      </c>
      <c r="G2314" s="527"/>
      <c r="H2314" s="528"/>
      <c r="I2314" s="517">
        <f t="shared" si="579"/>
        <v>0</v>
      </c>
      <c r="J2314" s="517">
        <f t="shared" si="580"/>
        <v>0</v>
      </c>
      <c r="K2314" s="504"/>
      <c r="L2314" s="518">
        <f t="shared" si="581"/>
        <v>0</v>
      </c>
      <c r="M2314" s="518">
        <f t="shared" si="581"/>
        <v>0</v>
      </c>
      <c r="N2314" s="517">
        <f t="shared" si="582"/>
        <v>0</v>
      </c>
      <c r="O2314" s="517">
        <f t="shared" si="583"/>
        <v>0</v>
      </c>
      <c r="P2314" s="506"/>
      <c r="Q2314" s="520"/>
      <c r="R2314" s="412" t="str">
        <f t="shared" si="567"/>
        <v/>
      </c>
      <c r="S2314" s="412" t="str">
        <f t="shared" si="577"/>
        <v/>
      </c>
      <c r="T2314" s="427"/>
      <c r="U2314" s="429"/>
      <c r="W2314" s="6" t="str">
        <f>VLOOKUP(A2314,'[3]Cartilha Global'!$A:$A,1,FALSE)</f>
        <v>x</v>
      </c>
    </row>
    <row r="2315" spans="1:23" ht="12" hidden="1" thickBot="1" x14ac:dyDescent="0.25">
      <c r="A2315" s="531" t="s">
        <v>184</v>
      </c>
      <c r="B2315" s="598"/>
      <c r="C2315" s="534">
        <v>0</v>
      </c>
      <c r="D2315" s="535">
        <v>0</v>
      </c>
      <c r="E2315" s="536">
        <v>0</v>
      </c>
      <c r="F2315" s="510">
        <f t="shared" si="578"/>
        <v>0</v>
      </c>
      <c r="G2315" s="527"/>
      <c r="H2315" s="528"/>
      <c r="I2315" s="517">
        <f t="shared" si="579"/>
        <v>0</v>
      </c>
      <c r="J2315" s="517">
        <f t="shared" si="580"/>
        <v>0</v>
      </c>
      <c r="K2315" s="504"/>
      <c r="L2315" s="518">
        <f t="shared" si="581"/>
        <v>0</v>
      </c>
      <c r="M2315" s="518">
        <f t="shared" si="581"/>
        <v>0</v>
      </c>
      <c r="N2315" s="517">
        <f t="shared" si="582"/>
        <v>0</v>
      </c>
      <c r="O2315" s="517">
        <f t="shared" si="583"/>
        <v>0</v>
      </c>
      <c r="P2315" s="506"/>
      <c r="Q2315" s="520"/>
      <c r="R2315" s="412" t="str">
        <f t="shared" si="567"/>
        <v/>
      </c>
      <c r="S2315" s="412" t="str">
        <f t="shared" si="577"/>
        <v/>
      </c>
      <c r="T2315" s="427"/>
      <c r="U2315" s="429"/>
      <c r="W2315" s="6" t="str">
        <f>VLOOKUP(A2315,'[3]Cartilha Global'!$A:$A,1,FALSE)</f>
        <v>x</v>
      </c>
    </row>
    <row r="2316" spans="1:23" ht="12" hidden="1" thickBot="1" x14ac:dyDescent="0.25">
      <c r="A2316" s="531" t="s">
        <v>184</v>
      </c>
      <c r="B2316" s="598"/>
      <c r="C2316" s="534">
        <v>0</v>
      </c>
      <c r="D2316" s="535">
        <v>0</v>
      </c>
      <c r="E2316" s="536">
        <v>0</v>
      </c>
      <c r="F2316" s="510">
        <f t="shared" si="578"/>
        <v>0</v>
      </c>
      <c r="G2316" s="527"/>
      <c r="H2316" s="528"/>
      <c r="I2316" s="517">
        <f t="shared" si="579"/>
        <v>0</v>
      </c>
      <c r="J2316" s="517">
        <f t="shared" si="580"/>
        <v>0</v>
      </c>
      <c r="K2316" s="504"/>
      <c r="L2316" s="518">
        <f t="shared" si="581"/>
        <v>0</v>
      </c>
      <c r="M2316" s="518">
        <f t="shared" si="581"/>
        <v>0</v>
      </c>
      <c r="N2316" s="517">
        <f t="shared" si="582"/>
        <v>0</v>
      </c>
      <c r="O2316" s="517">
        <f t="shared" si="583"/>
        <v>0</v>
      </c>
      <c r="P2316" s="506"/>
      <c r="Q2316" s="520"/>
      <c r="R2316" s="412" t="str">
        <f t="shared" si="567"/>
        <v/>
      </c>
      <c r="S2316" s="412" t="str">
        <f t="shared" si="577"/>
        <v/>
      </c>
      <c r="T2316" s="427"/>
      <c r="U2316" s="429"/>
      <c r="W2316" s="6" t="str">
        <f>VLOOKUP(A2316,'[3]Cartilha Global'!$A:$A,1,FALSE)</f>
        <v>x</v>
      </c>
    </row>
    <row r="2317" spans="1:23" ht="12" hidden="1" thickBot="1" x14ac:dyDescent="0.25">
      <c r="A2317" s="531" t="s">
        <v>184</v>
      </c>
      <c r="B2317" s="598"/>
      <c r="C2317" s="534">
        <v>0</v>
      </c>
      <c r="D2317" s="535">
        <v>0</v>
      </c>
      <c r="E2317" s="536">
        <v>0</v>
      </c>
      <c r="F2317" s="510">
        <f t="shared" si="578"/>
        <v>0</v>
      </c>
      <c r="G2317" s="527"/>
      <c r="H2317" s="528"/>
      <c r="I2317" s="517">
        <f t="shared" si="579"/>
        <v>0</v>
      </c>
      <c r="J2317" s="517">
        <f t="shared" si="580"/>
        <v>0</v>
      </c>
      <c r="K2317" s="504"/>
      <c r="L2317" s="518">
        <f t="shared" si="581"/>
        <v>0</v>
      </c>
      <c r="M2317" s="518">
        <f t="shared" si="581"/>
        <v>0</v>
      </c>
      <c r="N2317" s="517">
        <f t="shared" si="582"/>
        <v>0</v>
      </c>
      <c r="O2317" s="517">
        <f t="shared" si="583"/>
        <v>0</v>
      </c>
      <c r="P2317" s="506"/>
      <c r="Q2317" s="520"/>
      <c r="R2317" s="412" t="str">
        <f t="shared" si="567"/>
        <v/>
      </c>
      <c r="S2317" s="412" t="str">
        <f t="shared" si="577"/>
        <v/>
      </c>
      <c r="T2317" s="427"/>
      <c r="U2317" s="429"/>
      <c r="W2317" s="6" t="str">
        <f>VLOOKUP(A2317,'[3]Cartilha Global'!$A:$A,1,FALSE)</f>
        <v>x</v>
      </c>
    </row>
    <row r="2318" spans="1:23" ht="12" hidden="1" thickBot="1" x14ac:dyDescent="0.25">
      <c r="A2318" s="531" t="s">
        <v>184</v>
      </c>
      <c r="B2318" s="598"/>
      <c r="C2318" s="534">
        <v>0</v>
      </c>
      <c r="D2318" s="535">
        <v>0</v>
      </c>
      <c r="E2318" s="536">
        <v>0</v>
      </c>
      <c r="F2318" s="510">
        <f t="shared" si="578"/>
        <v>0</v>
      </c>
      <c r="G2318" s="527"/>
      <c r="H2318" s="528"/>
      <c r="I2318" s="517">
        <f t="shared" si="579"/>
        <v>0</v>
      </c>
      <c r="J2318" s="517">
        <f t="shared" si="580"/>
        <v>0</v>
      </c>
      <c r="K2318" s="504"/>
      <c r="L2318" s="518">
        <f t="shared" si="581"/>
        <v>0</v>
      </c>
      <c r="M2318" s="518">
        <f t="shared" si="581"/>
        <v>0</v>
      </c>
      <c r="N2318" s="517">
        <f t="shared" si="582"/>
        <v>0</v>
      </c>
      <c r="O2318" s="517">
        <f t="shared" si="583"/>
        <v>0</v>
      </c>
      <c r="P2318" s="506"/>
      <c r="Q2318" s="520"/>
      <c r="R2318" s="412" t="str">
        <f t="shared" si="567"/>
        <v/>
      </c>
      <c r="S2318" s="412" t="str">
        <f t="shared" si="577"/>
        <v/>
      </c>
      <c r="T2318" s="427"/>
      <c r="U2318" s="429"/>
      <c r="W2318" s="6" t="str">
        <f>VLOOKUP(A2318,'[3]Cartilha Global'!$A:$A,1,FALSE)</f>
        <v>x</v>
      </c>
    </row>
    <row r="2319" spans="1:23" ht="12" hidden="1" thickBot="1" x14ac:dyDescent="0.25">
      <c r="A2319" s="531" t="s">
        <v>184</v>
      </c>
      <c r="B2319" s="598"/>
      <c r="C2319" s="534">
        <v>0</v>
      </c>
      <c r="D2319" s="535">
        <v>0</v>
      </c>
      <c r="E2319" s="536">
        <v>0</v>
      </c>
      <c r="F2319" s="510">
        <f t="shared" si="578"/>
        <v>0</v>
      </c>
      <c r="G2319" s="527"/>
      <c r="H2319" s="528"/>
      <c r="I2319" s="517">
        <f t="shared" si="579"/>
        <v>0</v>
      </c>
      <c r="J2319" s="517">
        <f t="shared" si="580"/>
        <v>0</v>
      </c>
      <c r="K2319" s="504"/>
      <c r="L2319" s="518">
        <f t="shared" si="581"/>
        <v>0</v>
      </c>
      <c r="M2319" s="518">
        <f t="shared" si="581"/>
        <v>0</v>
      </c>
      <c r="N2319" s="517">
        <f t="shared" si="582"/>
        <v>0</v>
      </c>
      <c r="O2319" s="517">
        <f t="shared" si="583"/>
        <v>0</v>
      </c>
      <c r="P2319" s="506"/>
      <c r="Q2319" s="520"/>
      <c r="R2319" s="412" t="str">
        <f t="shared" si="567"/>
        <v/>
      </c>
      <c r="S2319" s="412" t="str">
        <f t="shared" si="577"/>
        <v/>
      </c>
      <c r="T2319" s="427"/>
      <c r="U2319" s="429"/>
      <c r="W2319" s="6" t="str">
        <f>VLOOKUP(A2319,'[3]Cartilha Global'!$A:$A,1,FALSE)</f>
        <v>x</v>
      </c>
    </row>
    <row r="2320" spans="1:23" ht="12" hidden="1" thickBot="1" x14ac:dyDescent="0.25">
      <c r="A2320" s="531" t="s">
        <v>184</v>
      </c>
      <c r="B2320" s="598"/>
      <c r="C2320" s="534">
        <v>0</v>
      </c>
      <c r="D2320" s="535">
        <v>0</v>
      </c>
      <c r="E2320" s="536">
        <v>0</v>
      </c>
      <c r="F2320" s="510">
        <f t="shared" si="578"/>
        <v>0</v>
      </c>
      <c r="G2320" s="527"/>
      <c r="H2320" s="528"/>
      <c r="I2320" s="517">
        <f t="shared" si="579"/>
        <v>0</v>
      </c>
      <c r="J2320" s="517">
        <f t="shared" si="580"/>
        <v>0</v>
      </c>
      <c r="K2320" s="504"/>
      <c r="L2320" s="518">
        <f t="shared" si="581"/>
        <v>0</v>
      </c>
      <c r="M2320" s="518">
        <f t="shared" si="581"/>
        <v>0</v>
      </c>
      <c r="N2320" s="517">
        <f t="shared" si="582"/>
        <v>0</v>
      </c>
      <c r="O2320" s="517">
        <f t="shared" si="583"/>
        <v>0</v>
      </c>
      <c r="P2320" s="506"/>
      <c r="Q2320" s="520"/>
      <c r="R2320" s="412" t="str">
        <f t="shared" si="567"/>
        <v/>
      </c>
      <c r="S2320" s="412" t="str">
        <f t="shared" si="577"/>
        <v/>
      </c>
      <c r="T2320" s="427"/>
      <c r="U2320" s="429"/>
      <c r="W2320" s="6" t="str">
        <f>VLOOKUP(A2320,'[3]Cartilha Global'!$A:$A,1,FALSE)</f>
        <v>x</v>
      </c>
    </row>
    <row r="2321" spans="1:23" ht="12" hidden="1" thickBot="1" x14ac:dyDescent="0.25">
      <c r="A2321" s="531" t="s">
        <v>184</v>
      </c>
      <c r="B2321" s="598"/>
      <c r="C2321" s="534">
        <v>0</v>
      </c>
      <c r="D2321" s="535">
        <v>0</v>
      </c>
      <c r="E2321" s="536">
        <v>0</v>
      </c>
      <c r="F2321" s="510">
        <f t="shared" si="578"/>
        <v>0</v>
      </c>
      <c r="G2321" s="527"/>
      <c r="H2321" s="528"/>
      <c r="I2321" s="517">
        <f t="shared" si="579"/>
        <v>0</v>
      </c>
      <c r="J2321" s="517">
        <f t="shared" si="580"/>
        <v>0</v>
      </c>
      <c r="K2321" s="504"/>
      <c r="L2321" s="518">
        <f t="shared" si="581"/>
        <v>0</v>
      </c>
      <c r="M2321" s="518">
        <f t="shared" si="581"/>
        <v>0</v>
      </c>
      <c r="N2321" s="517">
        <f t="shared" si="582"/>
        <v>0</v>
      </c>
      <c r="O2321" s="517">
        <f t="shared" si="583"/>
        <v>0</v>
      </c>
      <c r="P2321" s="506"/>
      <c r="Q2321" s="520"/>
      <c r="R2321" s="412" t="str">
        <f t="shared" si="567"/>
        <v/>
      </c>
      <c r="S2321" s="412" t="str">
        <f t="shared" si="577"/>
        <v/>
      </c>
      <c r="T2321" s="427"/>
      <c r="U2321" s="429"/>
      <c r="W2321" s="6" t="str">
        <f>VLOOKUP(A2321,'[3]Cartilha Global'!$A:$A,1,FALSE)</f>
        <v>x</v>
      </c>
    </row>
    <row r="2322" spans="1:23" ht="12" hidden="1" thickBot="1" x14ac:dyDescent="0.25">
      <c r="A2322" s="531" t="s">
        <v>184</v>
      </c>
      <c r="B2322" s="598"/>
      <c r="C2322" s="534">
        <v>0</v>
      </c>
      <c r="D2322" s="535">
        <v>0</v>
      </c>
      <c r="E2322" s="536">
        <v>0</v>
      </c>
      <c r="F2322" s="510">
        <f t="shared" si="578"/>
        <v>0</v>
      </c>
      <c r="G2322" s="527"/>
      <c r="H2322" s="528"/>
      <c r="I2322" s="517">
        <f t="shared" si="579"/>
        <v>0</v>
      </c>
      <c r="J2322" s="517">
        <f t="shared" si="580"/>
        <v>0</v>
      </c>
      <c r="K2322" s="504"/>
      <c r="L2322" s="518">
        <f t="shared" si="581"/>
        <v>0</v>
      </c>
      <c r="M2322" s="518">
        <f t="shared" si="581"/>
        <v>0</v>
      </c>
      <c r="N2322" s="517">
        <f t="shared" si="582"/>
        <v>0</v>
      </c>
      <c r="O2322" s="517">
        <f t="shared" si="583"/>
        <v>0</v>
      </c>
      <c r="P2322" s="506"/>
      <c r="Q2322" s="520"/>
      <c r="R2322" s="412" t="str">
        <f t="shared" si="567"/>
        <v/>
      </c>
      <c r="S2322" s="412" t="str">
        <f t="shared" si="577"/>
        <v/>
      </c>
      <c r="T2322" s="427"/>
      <c r="U2322" s="429"/>
      <c r="W2322" s="6" t="str">
        <f>VLOOKUP(A2322,'[3]Cartilha Global'!$A:$A,1,FALSE)</f>
        <v>x</v>
      </c>
    </row>
    <row r="2323" spans="1:23" ht="12" hidden="1" thickBot="1" x14ac:dyDescent="0.25">
      <c r="A2323" s="531" t="s">
        <v>184</v>
      </c>
      <c r="B2323" s="598"/>
      <c r="C2323" s="534">
        <v>0</v>
      </c>
      <c r="D2323" s="535">
        <v>0</v>
      </c>
      <c r="E2323" s="536">
        <v>0</v>
      </c>
      <c r="F2323" s="510">
        <f t="shared" si="578"/>
        <v>0</v>
      </c>
      <c r="G2323" s="527"/>
      <c r="H2323" s="528"/>
      <c r="I2323" s="517">
        <f t="shared" si="579"/>
        <v>0</v>
      </c>
      <c r="J2323" s="517">
        <f t="shared" si="580"/>
        <v>0</v>
      </c>
      <c r="K2323" s="504"/>
      <c r="L2323" s="518">
        <f t="shared" si="581"/>
        <v>0</v>
      </c>
      <c r="M2323" s="518">
        <f t="shared" si="581"/>
        <v>0</v>
      </c>
      <c r="N2323" s="517">
        <f t="shared" si="582"/>
        <v>0</v>
      </c>
      <c r="O2323" s="517">
        <f t="shared" si="583"/>
        <v>0</v>
      </c>
      <c r="P2323" s="506"/>
      <c r="Q2323" s="520"/>
      <c r="R2323" s="412" t="str">
        <f t="shared" si="567"/>
        <v/>
      </c>
      <c r="S2323" s="412" t="str">
        <f t="shared" si="577"/>
        <v/>
      </c>
      <c r="T2323" s="427"/>
      <c r="U2323" s="429"/>
      <c r="W2323" s="6" t="str">
        <f>VLOOKUP(A2323,'[3]Cartilha Global'!$A:$A,1,FALSE)</f>
        <v>x</v>
      </c>
    </row>
    <row r="2324" spans="1:23" ht="12" hidden="1" thickBot="1" x14ac:dyDescent="0.25">
      <c r="A2324" s="531" t="s">
        <v>184</v>
      </c>
      <c r="B2324" s="598"/>
      <c r="C2324" s="534">
        <v>0</v>
      </c>
      <c r="D2324" s="535">
        <v>0</v>
      </c>
      <c r="E2324" s="536">
        <v>0</v>
      </c>
      <c r="F2324" s="510">
        <f t="shared" si="578"/>
        <v>0</v>
      </c>
      <c r="G2324" s="527"/>
      <c r="H2324" s="528"/>
      <c r="I2324" s="517">
        <f t="shared" si="579"/>
        <v>0</v>
      </c>
      <c r="J2324" s="517">
        <f t="shared" si="580"/>
        <v>0</v>
      </c>
      <c r="K2324" s="504"/>
      <c r="L2324" s="518">
        <f t="shared" si="581"/>
        <v>0</v>
      </c>
      <c r="M2324" s="518">
        <f t="shared" si="581"/>
        <v>0</v>
      </c>
      <c r="N2324" s="517">
        <f t="shared" si="582"/>
        <v>0</v>
      </c>
      <c r="O2324" s="517">
        <f t="shared" si="583"/>
        <v>0</v>
      </c>
      <c r="P2324" s="506"/>
      <c r="Q2324" s="520"/>
      <c r="R2324" s="412" t="str">
        <f t="shared" si="567"/>
        <v/>
      </c>
      <c r="S2324" s="412" t="str">
        <f t="shared" si="577"/>
        <v/>
      </c>
      <c r="T2324" s="427"/>
      <c r="U2324" s="429"/>
      <c r="W2324" s="6" t="str">
        <f>VLOOKUP(A2324,'[3]Cartilha Global'!$A:$A,1,FALSE)</f>
        <v>x</v>
      </c>
    </row>
    <row r="2325" spans="1:23" ht="12" hidden="1" thickBot="1" x14ac:dyDescent="0.25">
      <c r="A2325" s="531" t="s">
        <v>184</v>
      </c>
      <c r="B2325" s="598"/>
      <c r="C2325" s="534">
        <v>0</v>
      </c>
      <c r="D2325" s="535">
        <v>0</v>
      </c>
      <c r="E2325" s="536">
        <v>0</v>
      </c>
      <c r="F2325" s="510">
        <f t="shared" si="578"/>
        <v>0</v>
      </c>
      <c r="G2325" s="527"/>
      <c r="H2325" s="528"/>
      <c r="I2325" s="517">
        <f t="shared" si="579"/>
        <v>0</v>
      </c>
      <c r="J2325" s="517">
        <f t="shared" si="580"/>
        <v>0</v>
      </c>
      <c r="K2325" s="504"/>
      <c r="L2325" s="518">
        <f t="shared" si="581"/>
        <v>0</v>
      </c>
      <c r="M2325" s="518">
        <f t="shared" si="581"/>
        <v>0</v>
      </c>
      <c r="N2325" s="517">
        <f t="shared" si="582"/>
        <v>0</v>
      </c>
      <c r="O2325" s="517">
        <f t="shared" si="583"/>
        <v>0</v>
      </c>
      <c r="P2325" s="506"/>
      <c r="Q2325" s="520"/>
      <c r="R2325" s="412" t="str">
        <f t="shared" si="567"/>
        <v/>
      </c>
      <c r="S2325" s="412" t="str">
        <f t="shared" si="577"/>
        <v/>
      </c>
      <c r="T2325" s="427"/>
      <c r="U2325" s="429"/>
      <c r="W2325" s="6" t="str">
        <f>VLOOKUP(A2325,'[3]Cartilha Global'!$A:$A,1,FALSE)</f>
        <v>x</v>
      </c>
    </row>
    <row r="2326" spans="1:23" ht="12" hidden="1" thickBot="1" x14ac:dyDescent="0.25">
      <c r="A2326" s="531" t="s">
        <v>184</v>
      </c>
      <c r="B2326" s="598"/>
      <c r="C2326" s="534">
        <v>0</v>
      </c>
      <c r="D2326" s="535">
        <v>0</v>
      </c>
      <c r="E2326" s="536">
        <v>0</v>
      </c>
      <c r="F2326" s="510">
        <f t="shared" si="578"/>
        <v>0</v>
      </c>
      <c r="G2326" s="527"/>
      <c r="H2326" s="528"/>
      <c r="I2326" s="517">
        <f t="shared" si="579"/>
        <v>0</v>
      </c>
      <c r="J2326" s="517">
        <f t="shared" si="580"/>
        <v>0</v>
      </c>
      <c r="K2326" s="504"/>
      <c r="L2326" s="518">
        <f t="shared" si="581"/>
        <v>0</v>
      </c>
      <c r="M2326" s="518">
        <f t="shared" si="581"/>
        <v>0</v>
      </c>
      <c r="N2326" s="517">
        <f t="shared" si="582"/>
        <v>0</v>
      </c>
      <c r="O2326" s="517">
        <f t="shared" si="583"/>
        <v>0</v>
      </c>
      <c r="P2326" s="506"/>
      <c r="Q2326" s="520"/>
      <c r="R2326" s="412" t="str">
        <f t="shared" si="567"/>
        <v/>
      </c>
      <c r="S2326" s="412" t="str">
        <f t="shared" si="577"/>
        <v/>
      </c>
      <c r="T2326" s="427"/>
      <c r="U2326" s="429"/>
      <c r="W2326" s="6" t="str">
        <f>VLOOKUP(A2326,'[3]Cartilha Global'!$A:$A,1,FALSE)</f>
        <v>x</v>
      </c>
    </row>
    <row r="2327" spans="1:23" ht="12" hidden="1" thickBot="1" x14ac:dyDescent="0.25">
      <c r="A2327" s="531" t="s">
        <v>184</v>
      </c>
      <c r="B2327" s="598"/>
      <c r="C2327" s="534">
        <v>0</v>
      </c>
      <c r="D2327" s="535">
        <v>0</v>
      </c>
      <c r="E2327" s="536">
        <v>0</v>
      </c>
      <c r="F2327" s="510">
        <f t="shared" si="578"/>
        <v>0</v>
      </c>
      <c r="G2327" s="527"/>
      <c r="H2327" s="528"/>
      <c r="I2327" s="517">
        <f t="shared" si="579"/>
        <v>0</v>
      </c>
      <c r="J2327" s="517">
        <f t="shared" si="580"/>
        <v>0</v>
      </c>
      <c r="K2327" s="504"/>
      <c r="L2327" s="518">
        <f t="shared" si="581"/>
        <v>0</v>
      </c>
      <c r="M2327" s="518">
        <f t="shared" si="581"/>
        <v>0</v>
      </c>
      <c r="N2327" s="517">
        <f t="shared" si="582"/>
        <v>0</v>
      </c>
      <c r="O2327" s="517">
        <f t="shared" si="583"/>
        <v>0</v>
      </c>
      <c r="P2327" s="506"/>
      <c r="Q2327" s="520"/>
      <c r="R2327" s="412" t="str">
        <f t="shared" si="567"/>
        <v/>
      </c>
      <c r="S2327" s="412" t="str">
        <f t="shared" si="577"/>
        <v/>
      </c>
      <c r="T2327" s="427"/>
      <c r="U2327" s="429"/>
      <c r="W2327" s="6" t="str">
        <f>VLOOKUP(A2327,'[3]Cartilha Global'!$A:$A,1,FALSE)</f>
        <v>x</v>
      </c>
    </row>
    <row r="2328" spans="1:23" ht="12" hidden="1" thickBot="1" x14ac:dyDescent="0.25">
      <c r="A2328" s="531" t="s">
        <v>184</v>
      </c>
      <c r="B2328" s="598"/>
      <c r="C2328" s="534">
        <v>0</v>
      </c>
      <c r="D2328" s="535">
        <v>0</v>
      </c>
      <c r="E2328" s="536">
        <v>0</v>
      </c>
      <c r="F2328" s="510">
        <f t="shared" si="578"/>
        <v>0</v>
      </c>
      <c r="G2328" s="527"/>
      <c r="H2328" s="528"/>
      <c r="I2328" s="517">
        <f t="shared" si="579"/>
        <v>0</v>
      </c>
      <c r="J2328" s="517">
        <f t="shared" si="580"/>
        <v>0</v>
      </c>
      <c r="K2328" s="504"/>
      <c r="L2328" s="518">
        <f t="shared" si="581"/>
        <v>0</v>
      </c>
      <c r="M2328" s="518">
        <f t="shared" si="581"/>
        <v>0</v>
      </c>
      <c r="N2328" s="517">
        <f t="shared" si="582"/>
        <v>0</v>
      </c>
      <c r="O2328" s="517">
        <f t="shared" si="583"/>
        <v>0</v>
      </c>
      <c r="P2328" s="506"/>
      <c r="Q2328" s="520"/>
      <c r="R2328" s="412" t="str">
        <f t="shared" si="567"/>
        <v/>
      </c>
      <c r="S2328" s="412" t="str">
        <f t="shared" si="577"/>
        <v/>
      </c>
      <c r="T2328" s="427"/>
      <c r="U2328" s="429"/>
      <c r="W2328" s="6" t="str">
        <f>VLOOKUP(A2328,'[3]Cartilha Global'!$A:$A,1,FALSE)</f>
        <v>x</v>
      </c>
    </row>
    <row r="2329" spans="1:23" ht="12" hidden="1" thickBot="1" x14ac:dyDescent="0.25">
      <c r="A2329" s="531" t="s">
        <v>184</v>
      </c>
      <c r="B2329" s="598"/>
      <c r="C2329" s="534">
        <v>0</v>
      </c>
      <c r="D2329" s="535">
        <v>0</v>
      </c>
      <c r="E2329" s="536">
        <v>0</v>
      </c>
      <c r="F2329" s="510">
        <f t="shared" si="578"/>
        <v>0</v>
      </c>
      <c r="G2329" s="527"/>
      <c r="H2329" s="528"/>
      <c r="I2329" s="517">
        <f t="shared" si="579"/>
        <v>0</v>
      </c>
      <c r="J2329" s="517">
        <f t="shared" si="580"/>
        <v>0</v>
      </c>
      <c r="K2329" s="504"/>
      <c r="L2329" s="518">
        <f t="shared" si="581"/>
        <v>0</v>
      </c>
      <c r="M2329" s="518">
        <f t="shared" si="581"/>
        <v>0</v>
      </c>
      <c r="N2329" s="517">
        <f t="shared" si="582"/>
        <v>0</v>
      </c>
      <c r="O2329" s="517">
        <f t="shared" si="583"/>
        <v>0</v>
      </c>
      <c r="P2329" s="506"/>
      <c r="Q2329" s="520"/>
      <c r="R2329" s="412" t="str">
        <f t="shared" si="567"/>
        <v/>
      </c>
      <c r="S2329" s="412" t="str">
        <f t="shared" si="577"/>
        <v/>
      </c>
      <c r="T2329" s="427"/>
      <c r="U2329" s="429"/>
      <c r="W2329" s="6" t="str">
        <f>VLOOKUP(A2329,'[3]Cartilha Global'!$A:$A,1,FALSE)</f>
        <v>x</v>
      </c>
    </row>
    <row r="2330" spans="1:23" ht="12" hidden="1" thickBot="1" x14ac:dyDescent="0.25">
      <c r="A2330" s="531" t="s">
        <v>184</v>
      </c>
      <c r="B2330" s="598"/>
      <c r="C2330" s="534">
        <v>0</v>
      </c>
      <c r="D2330" s="535">
        <v>0</v>
      </c>
      <c r="E2330" s="536">
        <v>0</v>
      </c>
      <c r="F2330" s="510">
        <f t="shared" si="578"/>
        <v>0</v>
      </c>
      <c r="G2330" s="527"/>
      <c r="H2330" s="528"/>
      <c r="I2330" s="517">
        <f t="shared" si="579"/>
        <v>0</v>
      </c>
      <c r="J2330" s="517">
        <f t="shared" si="580"/>
        <v>0</v>
      </c>
      <c r="K2330" s="504"/>
      <c r="L2330" s="518">
        <f t="shared" si="581"/>
        <v>0</v>
      </c>
      <c r="M2330" s="518">
        <f t="shared" si="581"/>
        <v>0</v>
      </c>
      <c r="N2330" s="517">
        <f t="shared" si="582"/>
        <v>0</v>
      </c>
      <c r="O2330" s="517">
        <f t="shared" si="583"/>
        <v>0</v>
      </c>
      <c r="P2330" s="506"/>
      <c r="Q2330" s="520"/>
      <c r="R2330" s="412" t="str">
        <f t="shared" si="567"/>
        <v/>
      </c>
      <c r="S2330" s="412" t="str">
        <f t="shared" si="577"/>
        <v/>
      </c>
      <c r="T2330" s="427"/>
      <c r="U2330" s="429"/>
      <c r="W2330" s="6" t="str">
        <f>VLOOKUP(A2330,'[3]Cartilha Global'!$A:$A,1,FALSE)</f>
        <v>x</v>
      </c>
    </row>
    <row r="2331" spans="1:23" ht="12" hidden="1" thickBot="1" x14ac:dyDescent="0.25">
      <c r="A2331" s="531" t="s">
        <v>184</v>
      </c>
      <c r="B2331" s="598"/>
      <c r="C2331" s="534">
        <v>0</v>
      </c>
      <c r="D2331" s="535">
        <v>0</v>
      </c>
      <c r="E2331" s="536">
        <v>0</v>
      </c>
      <c r="F2331" s="510">
        <f t="shared" si="578"/>
        <v>0</v>
      </c>
      <c r="G2331" s="527"/>
      <c r="H2331" s="528"/>
      <c r="I2331" s="517">
        <f t="shared" si="579"/>
        <v>0</v>
      </c>
      <c r="J2331" s="517">
        <f t="shared" si="580"/>
        <v>0</v>
      </c>
      <c r="K2331" s="504"/>
      <c r="L2331" s="518">
        <f t="shared" si="581"/>
        <v>0</v>
      </c>
      <c r="M2331" s="518">
        <f t="shared" si="581"/>
        <v>0</v>
      </c>
      <c r="N2331" s="517">
        <f t="shared" si="582"/>
        <v>0</v>
      </c>
      <c r="O2331" s="517">
        <f t="shared" si="583"/>
        <v>0</v>
      </c>
      <c r="P2331" s="506"/>
      <c r="Q2331" s="520"/>
      <c r="R2331" s="412" t="str">
        <f t="shared" si="567"/>
        <v/>
      </c>
      <c r="S2331" s="412" t="str">
        <f t="shared" si="577"/>
        <v/>
      </c>
      <c r="T2331" s="427"/>
      <c r="U2331" s="429"/>
      <c r="W2331" s="6" t="str">
        <f>VLOOKUP(A2331,'[3]Cartilha Global'!$A:$A,1,FALSE)</f>
        <v>x</v>
      </c>
    </row>
    <row r="2332" spans="1:23" ht="12" hidden="1" thickBot="1" x14ac:dyDescent="0.25">
      <c r="A2332" s="531" t="s">
        <v>184</v>
      </c>
      <c r="B2332" s="598"/>
      <c r="C2332" s="534">
        <v>0</v>
      </c>
      <c r="D2332" s="535">
        <v>0</v>
      </c>
      <c r="E2332" s="536">
        <v>0</v>
      </c>
      <c r="F2332" s="510">
        <f t="shared" si="578"/>
        <v>0</v>
      </c>
      <c r="G2332" s="527"/>
      <c r="H2332" s="528"/>
      <c r="I2332" s="517">
        <f t="shared" si="579"/>
        <v>0</v>
      </c>
      <c r="J2332" s="517">
        <f t="shared" si="580"/>
        <v>0</v>
      </c>
      <c r="K2332" s="504"/>
      <c r="L2332" s="518">
        <f t="shared" si="581"/>
        <v>0</v>
      </c>
      <c r="M2332" s="518">
        <f t="shared" si="581"/>
        <v>0</v>
      </c>
      <c r="N2332" s="517">
        <f t="shared" si="582"/>
        <v>0</v>
      </c>
      <c r="O2332" s="517">
        <f t="shared" si="583"/>
        <v>0</v>
      </c>
      <c r="P2332" s="506"/>
      <c r="Q2332" s="520"/>
      <c r="R2332" s="412" t="str">
        <f t="shared" si="567"/>
        <v/>
      </c>
      <c r="S2332" s="412" t="str">
        <f t="shared" si="577"/>
        <v/>
      </c>
      <c r="T2332" s="427"/>
      <c r="U2332" s="429"/>
      <c r="W2332" s="6" t="str">
        <f>VLOOKUP(A2332,'[3]Cartilha Global'!$A:$A,1,FALSE)</f>
        <v>x</v>
      </c>
    </row>
    <row r="2333" spans="1:23" ht="12" hidden="1" thickBot="1" x14ac:dyDescent="0.25">
      <c r="A2333" s="531" t="s">
        <v>184</v>
      </c>
      <c r="B2333" s="598"/>
      <c r="C2333" s="534">
        <v>0</v>
      </c>
      <c r="D2333" s="535">
        <v>0</v>
      </c>
      <c r="E2333" s="536">
        <v>0</v>
      </c>
      <c r="F2333" s="510">
        <f t="shared" si="578"/>
        <v>0</v>
      </c>
      <c r="G2333" s="527"/>
      <c r="H2333" s="528"/>
      <c r="I2333" s="517">
        <f t="shared" si="579"/>
        <v>0</v>
      </c>
      <c r="J2333" s="517">
        <f t="shared" si="580"/>
        <v>0</v>
      </c>
      <c r="K2333" s="504"/>
      <c r="L2333" s="518">
        <f t="shared" si="581"/>
        <v>0</v>
      </c>
      <c r="M2333" s="518">
        <f t="shared" si="581"/>
        <v>0</v>
      </c>
      <c r="N2333" s="517">
        <f t="shared" si="582"/>
        <v>0</v>
      </c>
      <c r="O2333" s="517">
        <f t="shared" si="583"/>
        <v>0</v>
      </c>
      <c r="P2333" s="506"/>
      <c r="Q2333" s="520"/>
      <c r="R2333" s="412" t="str">
        <f t="shared" si="567"/>
        <v/>
      </c>
      <c r="S2333" s="412" t="str">
        <f t="shared" si="577"/>
        <v/>
      </c>
      <c r="T2333" s="427"/>
      <c r="U2333" s="429"/>
      <c r="W2333" s="6" t="str">
        <f>VLOOKUP(A2333,'[3]Cartilha Global'!$A:$A,1,FALSE)</f>
        <v>x</v>
      </c>
    </row>
    <row r="2334" spans="1:23" ht="12" hidden="1" thickBot="1" x14ac:dyDescent="0.25">
      <c r="A2334" s="531" t="s">
        <v>184</v>
      </c>
      <c r="B2334" s="598"/>
      <c r="C2334" s="534">
        <v>0</v>
      </c>
      <c r="D2334" s="535">
        <v>0</v>
      </c>
      <c r="E2334" s="536">
        <v>0</v>
      </c>
      <c r="F2334" s="510">
        <f t="shared" si="578"/>
        <v>0</v>
      </c>
      <c r="G2334" s="527"/>
      <c r="H2334" s="528"/>
      <c r="I2334" s="517">
        <f t="shared" si="579"/>
        <v>0</v>
      </c>
      <c r="J2334" s="517">
        <f t="shared" si="580"/>
        <v>0</v>
      </c>
      <c r="K2334" s="504"/>
      <c r="L2334" s="518">
        <f t="shared" si="581"/>
        <v>0</v>
      </c>
      <c r="M2334" s="518">
        <f t="shared" si="581"/>
        <v>0</v>
      </c>
      <c r="N2334" s="517">
        <f t="shared" si="582"/>
        <v>0</v>
      </c>
      <c r="O2334" s="517">
        <f t="shared" si="583"/>
        <v>0</v>
      </c>
      <c r="P2334" s="506"/>
      <c r="Q2334" s="520"/>
      <c r="R2334" s="412" t="str">
        <f t="shared" si="567"/>
        <v/>
      </c>
      <c r="S2334" s="412" t="str">
        <f t="shared" si="577"/>
        <v/>
      </c>
      <c r="T2334" s="427"/>
      <c r="U2334" s="429"/>
      <c r="W2334" s="6" t="str">
        <f>VLOOKUP(A2334,'[3]Cartilha Global'!$A:$A,1,FALSE)</f>
        <v>x</v>
      </c>
    </row>
    <row r="2335" spans="1:23" ht="12" hidden="1" thickBot="1" x14ac:dyDescent="0.25">
      <c r="A2335" s="531" t="s">
        <v>184</v>
      </c>
      <c r="B2335" s="598"/>
      <c r="C2335" s="534">
        <v>0</v>
      </c>
      <c r="D2335" s="535">
        <v>0</v>
      </c>
      <c r="E2335" s="536">
        <v>0</v>
      </c>
      <c r="F2335" s="510">
        <f t="shared" si="578"/>
        <v>0</v>
      </c>
      <c r="G2335" s="527"/>
      <c r="H2335" s="528"/>
      <c r="I2335" s="517">
        <f t="shared" si="579"/>
        <v>0</v>
      </c>
      <c r="J2335" s="517">
        <f t="shared" si="580"/>
        <v>0</v>
      </c>
      <c r="K2335" s="504"/>
      <c r="L2335" s="518">
        <f t="shared" si="581"/>
        <v>0</v>
      </c>
      <c r="M2335" s="518">
        <f t="shared" si="581"/>
        <v>0</v>
      </c>
      <c r="N2335" s="517">
        <f t="shared" si="582"/>
        <v>0</v>
      </c>
      <c r="O2335" s="517">
        <f t="shared" si="583"/>
        <v>0</v>
      </c>
      <c r="P2335" s="506"/>
      <c r="Q2335" s="520"/>
      <c r="R2335" s="412" t="str">
        <f t="shared" si="567"/>
        <v/>
      </c>
      <c r="S2335" s="412" t="str">
        <f t="shared" si="577"/>
        <v/>
      </c>
      <c r="T2335" s="427"/>
      <c r="U2335" s="429"/>
      <c r="W2335" s="6" t="str">
        <f>VLOOKUP(A2335,'[3]Cartilha Global'!$A:$A,1,FALSE)</f>
        <v>x</v>
      </c>
    </row>
    <row r="2336" spans="1:23" ht="12" hidden="1" thickBot="1" x14ac:dyDescent="0.25">
      <c r="A2336" s="531" t="s">
        <v>184</v>
      </c>
      <c r="B2336" s="598"/>
      <c r="C2336" s="534">
        <v>0</v>
      </c>
      <c r="D2336" s="535">
        <v>0</v>
      </c>
      <c r="E2336" s="536">
        <v>0</v>
      </c>
      <c r="F2336" s="510">
        <f t="shared" si="578"/>
        <v>0</v>
      </c>
      <c r="G2336" s="527"/>
      <c r="H2336" s="528"/>
      <c r="I2336" s="517">
        <f t="shared" si="579"/>
        <v>0</v>
      </c>
      <c r="J2336" s="517">
        <f t="shared" si="580"/>
        <v>0</v>
      </c>
      <c r="K2336" s="504"/>
      <c r="L2336" s="518">
        <f t="shared" si="581"/>
        <v>0</v>
      </c>
      <c r="M2336" s="518">
        <f t="shared" si="581"/>
        <v>0</v>
      </c>
      <c r="N2336" s="517">
        <f t="shared" si="582"/>
        <v>0</v>
      </c>
      <c r="O2336" s="517">
        <f t="shared" si="583"/>
        <v>0</v>
      </c>
      <c r="P2336" s="506"/>
      <c r="Q2336" s="520"/>
      <c r="R2336" s="412" t="str">
        <f t="shared" si="567"/>
        <v/>
      </c>
      <c r="S2336" s="412" t="str">
        <f t="shared" si="577"/>
        <v/>
      </c>
      <c r="T2336" s="427"/>
      <c r="U2336" s="429"/>
      <c r="W2336" s="6" t="str">
        <f>VLOOKUP(A2336,'[3]Cartilha Global'!$A:$A,1,FALSE)</f>
        <v>x</v>
      </c>
    </row>
    <row r="2337" spans="1:23" ht="12" hidden="1" thickBot="1" x14ac:dyDescent="0.25">
      <c r="A2337" s="531" t="s">
        <v>184</v>
      </c>
      <c r="B2337" s="598"/>
      <c r="C2337" s="534">
        <v>0</v>
      </c>
      <c r="D2337" s="535">
        <v>0</v>
      </c>
      <c r="E2337" s="536">
        <v>0</v>
      </c>
      <c r="F2337" s="510">
        <f t="shared" si="578"/>
        <v>0</v>
      </c>
      <c r="G2337" s="527"/>
      <c r="H2337" s="528"/>
      <c r="I2337" s="517">
        <f t="shared" si="579"/>
        <v>0</v>
      </c>
      <c r="J2337" s="517">
        <f t="shared" si="580"/>
        <v>0</v>
      </c>
      <c r="K2337" s="504"/>
      <c r="L2337" s="518">
        <f t="shared" si="581"/>
        <v>0</v>
      </c>
      <c r="M2337" s="518">
        <f t="shared" si="581"/>
        <v>0</v>
      </c>
      <c r="N2337" s="517">
        <f t="shared" si="582"/>
        <v>0</v>
      </c>
      <c r="O2337" s="517">
        <f t="shared" si="583"/>
        <v>0</v>
      </c>
      <c r="P2337" s="506"/>
      <c r="Q2337" s="520"/>
      <c r="R2337" s="412" t="str">
        <f t="shared" si="567"/>
        <v/>
      </c>
      <c r="S2337" s="412" t="str">
        <f t="shared" si="577"/>
        <v/>
      </c>
      <c r="T2337" s="427"/>
      <c r="U2337" s="429"/>
      <c r="W2337" s="6" t="str">
        <f>VLOOKUP(A2337,'[3]Cartilha Global'!$A:$A,1,FALSE)</f>
        <v>x</v>
      </c>
    </row>
    <row r="2338" spans="1:23" ht="12" hidden="1" thickBot="1" x14ac:dyDescent="0.25">
      <c r="A2338" s="531" t="s">
        <v>184</v>
      </c>
      <c r="B2338" s="598"/>
      <c r="C2338" s="534">
        <v>0</v>
      </c>
      <c r="D2338" s="535">
        <v>0</v>
      </c>
      <c r="E2338" s="536">
        <v>0</v>
      </c>
      <c r="F2338" s="510">
        <f t="shared" si="578"/>
        <v>0</v>
      </c>
      <c r="G2338" s="527"/>
      <c r="H2338" s="528"/>
      <c r="I2338" s="517">
        <f t="shared" si="579"/>
        <v>0</v>
      </c>
      <c r="J2338" s="517">
        <f t="shared" si="580"/>
        <v>0</v>
      </c>
      <c r="K2338" s="504"/>
      <c r="L2338" s="518">
        <f t="shared" si="581"/>
        <v>0</v>
      </c>
      <c r="M2338" s="518">
        <f t="shared" si="581"/>
        <v>0</v>
      </c>
      <c r="N2338" s="517">
        <f t="shared" si="582"/>
        <v>0</v>
      </c>
      <c r="O2338" s="517">
        <f t="shared" si="583"/>
        <v>0</v>
      </c>
      <c r="P2338" s="506"/>
      <c r="Q2338" s="520"/>
      <c r="R2338" s="412" t="str">
        <f t="shared" si="567"/>
        <v/>
      </c>
      <c r="S2338" s="412" t="str">
        <f t="shared" si="577"/>
        <v/>
      </c>
      <c r="T2338" s="427"/>
      <c r="U2338" s="429"/>
      <c r="W2338" s="6" t="str">
        <f>VLOOKUP(A2338,'[3]Cartilha Global'!$A:$A,1,FALSE)</f>
        <v>x</v>
      </c>
    </row>
    <row r="2339" spans="1:23" ht="12" hidden="1" thickBot="1" x14ac:dyDescent="0.25">
      <c r="A2339" s="531" t="s">
        <v>184</v>
      </c>
      <c r="B2339" s="598"/>
      <c r="C2339" s="534">
        <v>0</v>
      </c>
      <c r="D2339" s="535">
        <v>0</v>
      </c>
      <c r="E2339" s="536">
        <v>0</v>
      </c>
      <c r="F2339" s="510">
        <f t="shared" si="578"/>
        <v>0</v>
      </c>
      <c r="G2339" s="527"/>
      <c r="H2339" s="528"/>
      <c r="I2339" s="517">
        <f t="shared" si="579"/>
        <v>0</v>
      </c>
      <c r="J2339" s="517">
        <f t="shared" si="580"/>
        <v>0</v>
      </c>
      <c r="K2339" s="504"/>
      <c r="L2339" s="518">
        <f t="shared" si="581"/>
        <v>0</v>
      </c>
      <c r="M2339" s="518">
        <f t="shared" si="581"/>
        <v>0</v>
      </c>
      <c r="N2339" s="517">
        <f t="shared" si="582"/>
        <v>0</v>
      </c>
      <c r="O2339" s="517">
        <f t="shared" si="583"/>
        <v>0</v>
      </c>
      <c r="P2339" s="506"/>
      <c r="Q2339" s="520"/>
      <c r="R2339" s="412" t="str">
        <f t="shared" si="567"/>
        <v/>
      </c>
      <c r="S2339" s="412" t="str">
        <f t="shared" si="577"/>
        <v/>
      </c>
      <c r="T2339" s="427"/>
      <c r="U2339" s="429"/>
      <c r="W2339" s="6" t="str">
        <f>VLOOKUP(A2339,'[3]Cartilha Global'!$A:$A,1,FALSE)</f>
        <v>x</v>
      </c>
    </row>
    <row r="2340" spans="1:23" ht="12" hidden="1" thickBot="1" x14ac:dyDescent="0.25">
      <c r="A2340" s="531" t="s">
        <v>184</v>
      </c>
      <c r="B2340" s="598"/>
      <c r="C2340" s="534">
        <v>0</v>
      </c>
      <c r="D2340" s="535">
        <v>0</v>
      </c>
      <c r="E2340" s="536">
        <v>0</v>
      </c>
      <c r="F2340" s="510">
        <f t="shared" si="578"/>
        <v>0</v>
      </c>
      <c r="G2340" s="527"/>
      <c r="H2340" s="528"/>
      <c r="I2340" s="517">
        <f t="shared" si="579"/>
        <v>0</v>
      </c>
      <c r="J2340" s="517">
        <f t="shared" si="580"/>
        <v>0</v>
      </c>
      <c r="K2340" s="504"/>
      <c r="L2340" s="518">
        <f t="shared" si="581"/>
        <v>0</v>
      </c>
      <c r="M2340" s="518">
        <f t="shared" si="581"/>
        <v>0</v>
      </c>
      <c r="N2340" s="517">
        <f t="shared" si="582"/>
        <v>0</v>
      </c>
      <c r="O2340" s="517">
        <f t="shared" si="583"/>
        <v>0</v>
      </c>
      <c r="P2340" s="506"/>
      <c r="Q2340" s="520"/>
      <c r="R2340" s="412" t="str">
        <f t="shared" si="567"/>
        <v/>
      </c>
      <c r="S2340" s="412" t="str">
        <f t="shared" si="577"/>
        <v/>
      </c>
      <c r="T2340" s="427"/>
      <c r="U2340" s="429"/>
      <c r="W2340" s="6" t="str">
        <f>VLOOKUP(A2340,'[3]Cartilha Global'!$A:$A,1,FALSE)</f>
        <v>x</v>
      </c>
    </row>
    <row r="2341" spans="1:23" ht="12" hidden="1" thickBot="1" x14ac:dyDescent="0.25">
      <c r="A2341" s="531" t="s">
        <v>184</v>
      </c>
      <c r="B2341" s="598"/>
      <c r="C2341" s="534">
        <v>0</v>
      </c>
      <c r="D2341" s="535">
        <v>0</v>
      </c>
      <c r="E2341" s="536">
        <v>0</v>
      </c>
      <c r="F2341" s="510">
        <f t="shared" si="578"/>
        <v>0</v>
      </c>
      <c r="G2341" s="527"/>
      <c r="H2341" s="528"/>
      <c r="I2341" s="517">
        <f t="shared" si="579"/>
        <v>0</v>
      </c>
      <c r="J2341" s="517">
        <f t="shared" si="580"/>
        <v>0</v>
      </c>
      <c r="K2341" s="504"/>
      <c r="L2341" s="518">
        <f t="shared" ref="L2341:M2362" si="584">G2341</f>
        <v>0</v>
      </c>
      <c r="M2341" s="518">
        <f t="shared" si="584"/>
        <v>0</v>
      </c>
      <c r="N2341" s="517">
        <f t="shared" si="582"/>
        <v>0</v>
      </c>
      <c r="O2341" s="517">
        <f t="shared" si="583"/>
        <v>0</v>
      </c>
      <c r="P2341" s="506"/>
      <c r="Q2341" s="520"/>
      <c r="R2341" s="412" t="str">
        <f t="shared" si="567"/>
        <v/>
      </c>
      <c r="S2341" s="412" t="str">
        <f t="shared" si="577"/>
        <v/>
      </c>
      <c r="T2341" s="427"/>
      <c r="U2341" s="429"/>
      <c r="W2341" s="6" t="str">
        <f>VLOOKUP(A2341,'[3]Cartilha Global'!$A:$A,1,FALSE)</f>
        <v>x</v>
      </c>
    </row>
    <row r="2342" spans="1:23" ht="12" hidden="1" thickBot="1" x14ac:dyDescent="0.25">
      <c r="A2342" s="531" t="s">
        <v>184</v>
      </c>
      <c r="B2342" s="598"/>
      <c r="C2342" s="534">
        <v>0</v>
      </c>
      <c r="D2342" s="535">
        <v>0</v>
      </c>
      <c r="E2342" s="536">
        <v>0</v>
      </c>
      <c r="F2342" s="510">
        <f t="shared" si="578"/>
        <v>0</v>
      </c>
      <c r="G2342" s="527"/>
      <c r="H2342" s="528"/>
      <c r="I2342" s="517">
        <f t="shared" si="579"/>
        <v>0</v>
      </c>
      <c r="J2342" s="517">
        <f t="shared" si="580"/>
        <v>0</v>
      </c>
      <c r="K2342" s="504"/>
      <c r="L2342" s="518">
        <f t="shared" si="584"/>
        <v>0</v>
      </c>
      <c r="M2342" s="518">
        <f t="shared" si="584"/>
        <v>0</v>
      </c>
      <c r="N2342" s="517">
        <f t="shared" si="582"/>
        <v>0</v>
      </c>
      <c r="O2342" s="517">
        <f t="shared" si="583"/>
        <v>0</v>
      </c>
      <c r="P2342" s="506"/>
      <c r="Q2342" s="520"/>
      <c r="R2342" s="412" t="str">
        <f t="shared" si="567"/>
        <v/>
      </c>
      <c r="S2342" s="412" t="str">
        <f t="shared" si="577"/>
        <v/>
      </c>
      <c r="T2342" s="427"/>
      <c r="U2342" s="429"/>
      <c r="W2342" s="6" t="str">
        <f>VLOOKUP(A2342,'[3]Cartilha Global'!$A:$A,1,FALSE)</f>
        <v>x</v>
      </c>
    </row>
    <row r="2343" spans="1:23" ht="12" hidden="1" thickBot="1" x14ac:dyDescent="0.25">
      <c r="A2343" s="531" t="s">
        <v>184</v>
      </c>
      <c r="B2343" s="598"/>
      <c r="C2343" s="534">
        <v>0</v>
      </c>
      <c r="D2343" s="535">
        <v>0</v>
      </c>
      <c r="E2343" s="536">
        <v>0</v>
      </c>
      <c r="F2343" s="510">
        <f t="shared" si="578"/>
        <v>0</v>
      </c>
      <c r="G2343" s="527"/>
      <c r="H2343" s="528"/>
      <c r="I2343" s="517">
        <f t="shared" si="579"/>
        <v>0</v>
      </c>
      <c r="J2343" s="517">
        <f t="shared" si="580"/>
        <v>0</v>
      </c>
      <c r="K2343" s="504"/>
      <c r="L2343" s="518">
        <f t="shared" si="584"/>
        <v>0</v>
      </c>
      <c r="M2343" s="518">
        <f t="shared" si="584"/>
        <v>0</v>
      </c>
      <c r="N2343" s="517">
        <f t="shared" si="582"/>
        <v>0</v>
      </c>
      <c r="O2343" s="517">
        <f t="shared" si="583"/>
        <v>0</v>
      </c>
      <c r="P2343" s="506"/>
      <c r="Q2343" s="520"/>
      <c r="R2343" s="412" t="str">
        <f t="shared" si="567"/>
        <v/>
      </c>
      <c r="S2343" s="412" t="str">
        <f t="shared" si="577"/>
        <v/>
      </c>
      <c r="T2343" s="427"/>
      <c r="U2343" s="429"/>
      <c r="W2343" s="6" t="str">
        <f>VLOOKUP(A2343,'[3]Cartilha Global'!$A:$A,1,FALSE)</f>
        <v>x</v>
      </c>
    </row>
    <row r="2344" spans="1:23" ht="12" hidden="1" thickBot="1" x14ac:dyDescent="0.25">
      <c r="A2344" s="531" t="s">
        <v>184</v>
      </c>
      <c r="B2344" s="598"/>
      <c r="C2344" s="534">
        <v>0</v>
      </c>
      <c r="D2344" s="535">
        <v>0</v>
      </c>
      <c r="E2344" s="536">
        <v>0</v>
      </c>
      <c r="F2344" s="510">
        <f t="shared" si="578"/>
        <v>0</v>
      </c>
      <c r="G2344" s="527"/>
      <c r="H2344" s="528"/>
      <c r="I2344" s="517">
        <f t="shared" si="579"/>
        <v>0</v>
      </c>
      <c r="J2344" s="517">
        <f t="shared" si="580"/>
        <v>0</v>
      </c>
      <c r="K2344" s="504"/>
      <c r="L2344" s="518">
        <f t="shared" si="584"/>
        <v>0</v>
      </c>
      <c r="M2344" s="518">
        <f t="shared" si="584"/>
        <v>0</v>
      </c>
      <c r="N2344" s="517">
        <f t="shared" si="582"/>
        <v>0</v>
      </c>
      <c r="O2344" s="517">
        <f t="shared" si="583"/>
        <v>0</v>
      </c>
      <c r="P2344" s="506"/>
      <c r="Q2344" s="520"/>
      <c r="R2344" s="412" t="str">
        <f t="shared" si="567"/>
        <v/>
      </c>
      <c r="S2344" s="412" t="str">
        <f t="shared" si="577"/>
        <v/>
      </c>
      <c r="T2344" s="427"/>
      <c r="U2344" s="429"/>
      <c r="W2344" s="6" t="str">
        <f>VLOOKUP(A2344,'[3]Cartilha Global'!$A:$A,1,FALSE)</f>
        <v>x</v>
      </c>
    </row>
    <row r="2345" spans="1:23" ht="12" hidden="1" thickBot="1" x14ac:dyDescent="0.25">
      <c r="A2345" s="531" t="s">
        <v>184</v>
      </c>
      <c r="B2345" s="598"/>
      <c r="C2345" s="534">
        <v>0</v>
      </c>
      <c r="D2345" s="535">
        <v>0</v>
      </c>
      <c r="E2345" s="536">
        <v>0</v>
      </c>
      <c r="F2345" s="510">
        <f t="shared" si="578"/>
        <v>0</v>
      </c>
      <c r="G2345" s="527"/>
      <c r="H2345" s="528"/>
      <c r="I2345" s="517">
        <f t="shared" si="579"/>
        <v>0</v>
      </c>
      <c r="J2345" s="517">
        <f t="shared" si="580"/>
        <v>0</v>
      </c>
      <c r="K2345" s="504"/>
      <c r="L2345" s="518">
        <f t="shared" si="584"/>
        <v>0</v>
      </c>
      <c r="M2345" s="518">
        <f t="shared" si="584"/>
        <v>0</v>
      </c>
      <c r="N2345" s="517">
        <f t="shared" si="582"/>
        <v>0</v>
      </c>
      <c r="O2345" s="517">
        <f t="shared" si="583"/>
        <v>0</v>
      </c>
      <c r="P2345" s="506"/>
      <c r="Q2345" s="520"/>
      <c r="R2345" s="412" t="str">
        <f t="shared" si="567"/>
        <v/>
      </c>
      <c r="S2345" s="412" t="str">
        <f t="shared" si="577"/>
        <v/>
      </c>
      <c r="T2345" s="427"/>
      <c r="U2345" s="429"/>
      <c r="W2345" s="6" t="str">
        <f>VLOOKUP(A2345,'[3]Cartilha Global'!$A:$A,1,FALSE)</f>
        <v>x</v>
      </c>
    </row>
    <row r="2346" spans="1:23" ht="12" hidden="1" thickBot="1" x14ac:dyDescent="0.25">
      <c r="A2346" s="531" t="s">
        <v>184</v>
      </c>
      <c r="B2346" s="598"/>
      <c r="C2346" s="534">
        <v>0</v>
      </c>
      <c r="D2346" s="535">
        <v>0</v>
      </c>
      <c r="E2346" s="536">
        <v>0</v>
      </c>
      <c r="F2346" s="510">
        <f t="shared" si="578"/>
        <v>0</v>
      </c>
      <c r="G2346" s="527"/>
      <c r="H2346" s="528"/>
      <c r="I2346" s="517">
        <f t="shared" si="579"/>
        <v>0</v>
      </c>
      <c r="J2346" s="517">
        <f t="shared" si="580"/>
        <v>0</v>
      </c>
      <c r="K2346" s="504"/>
      <c r="L2346" s="518">
        <f t="shared" si="584"/>
        <v>0</v>
      </c>
      <c r="M2346" s="518">
        <f t="shared" si="584"/>
        <v>0</v>
      </c>
      <c r="N2346" s="517">
        <f t="shared" si="582"/>
        <v>0</v>
      </c>
      <c r="O2346" s="517">
        <f t="shared" si="583"/>
        <v>0</v>
      </c>
      <c r="P2346" s="506"/>
      <c r="Q2346" s="520"/>
      <c r="R2346" s="412" t="str">
        <f t="shared" si="567"/>
        <v/>
      </c>
      <c r="S2346" s="412" t="str">
        <f t="shared" si="577"/>
        <v/>
      </c>
      <c r="T2346" s="427"/>
      <c r="U2346" s="429"/>
      <c r="W2346" s="6" t="str">
        <f>VLOOKUP(A2346,'[3]Cartilha Global'!$A:$A,1,FALSE)</f>
        <v>x</v>
      </c>
    </row>
    <row r="2347" spans="1:23" ht="12" hidden="1" thickBot="1" x14ac:dyDescent="0.25">
      <c r="A2347" s="531" t="s">
        <v>184</v>
      </c>
      <c r="B2347" s="598"/>
      <c r="C2347" s="534">
        <v>0</v>
      </c>
      <c r="D2347" s="535">
        <v>0</v>
      </c>
      <c r="E2347" s="536">
        <v>0</v>
      </c>
      <c r="F2347" s="510">
        <f t="shared" si="578"/>
        <v>0</v>
      </c>
      <c r="G2347" s="527"/>
      <c r="H2347" s="528"/>
      <c r="I2347" s="517">
        <f t="shared" si="579"/>
        <v>0</v>
      </c>
      <c r="J2347" s="517">
        <f t="shared" si="580"/>
        <v>0</v>
      </c>
      <c r="K2347" s="504"/>
      <c r="L2347" s="518">
        <f t="shared" si="584"/>
        <v>0</v>
      </c>
      <c r="M2347" s="518">
        <f t="shared" si="584"/>
        <v>0</v>
      </c>
      <c r="N2347" s="517">
        <f t="shared" si="582"/>
        <v>0</v>
      </c>
      <c r="O2347" s="517">
        <f t="shared" si="583"/>
        <v>0</v>
      </c>
      <c r="P2347" s="506"/>
      <c r="Q2347" s="520"/>
      <c r="R2347" s="412" t="str">
        <f t="shared" si="567"/>
        <v/>
      </c>
      <c r="S2347" s="412" t="str">
        <f t="shared" si="577"/>
        <v/>
      </c>
      <c r="T2347" s="427"/>
      <c r="U2347" s="429"/>
      <c r="W2347" s="6" t="str">
        <f>VLOOKUP(A2347,'[3]Cartilha Global'!$A:$A,1,FALSE)</f>
        <v>x</v>
      </c>
    </row>
    <row r="2348" spans="1:23" ht="12" hidden="1" thickBot="1" x14ac:dyDescent="0.25">
      <c r="A2348" s="531" t="s">
        <v>184</v>
      </c>
      <c r="B2348" s="598"/>
      <c r="C2348" s="534">
        <v>0</v>
      </c>
      <c r="D2348" s="535">
        <v>0</v>
      </c>
      <c r="E2348" s="536">
        <v>0</v>
      </c>
      <c r="F2348" s="510">
        <f t="shared" si="578"/>
        <v>0</v>
      </c>
      <c r="G2348" s="527"/>
      <c r="H2348" s="528"/>
      <c r="I2348" s="517">
        <f t="shared" si="579"/>
        <v>0</v>
      </c>
      <c r="J2348" s="517">
        <f t="shared" si="580"/>
        <v>0</v>
      </c>
      <c r="K2348" s="504"/>
      <c r="L2348" s="518">
        <f t="shared" si="584"/>
        <v>0</v>
      </c>
      <c r="M2348" s="518">
        <f t="shared" si="584"/>
        <v>0</v>
      </c>
      <c r="N2348" s="517">
        <f t="shared" si="582"/>
        <v>0</v>
      </c>
      <c r="O2348" s="517">
        <f t="shared" si="583"/>
        <v>0</v>
      </c>
      <c r="P2348" s="506"/>
      <c r="Q2348" s="520"/>
      <c r="R2348" s="412" t="str">
        <f t="shared" si="567"/>
        <v/>
      </c>
      <c r="S2348" s="412" t="str">
        <f t="shared" si="577"/>
        <v/>
      </c>
      <c r="T2348" s="427"/>
      <c r="U2348" s="429"/>
      <c r="W2348" s="6" t="str">
        <f>VLOOKUP(A2348,'[3]Cartilha Global'!$A:$A,1,FALSE)</f>
        <v>x</v>
      </c>
    </row>
    <row r="2349" spans="1:23" ht="12" hidden="1" thickBot="1" x14ac:dyDescent="0.25">
      <c r="A2349" s="531" t="s">
        <v>184</v>
      </c>
      <c r="B2349" s="598"/>
      <c r="C2349" s="534">
        <v>0</v>
      </c>
      <c r="D2349" s="535">
        <v>0</v>
      </c>
      <c r="E2349" s="536">
        <v>0</v>
      </c>
      <c r="F2349" s="510">
        <f t="shared" si="578"/>
        <v>0</v>
      </c>
      <c r="G2349" s="527"/>
      <c r="H2349" s="528"/>
      <c r="I2349" s="517">
        <f t="shared" si="579"/>
        <v>0</v>
      </c>
      <c r="J2349" s="517">
        <f t="shared" si="580"/>
        <v>0</v>
      </c>
      <c r="K2349" s="504"/>
      <c r="L2349" s="518">
        <f t="shared" si="584"/>
        <v>0</v>
      </c>
      <c r="M2349" s="518">
        <f t="shared" si="584"/>
        <v>0</v>
      </c>
      <c r="N2349" s="517">
        <f t="shared" si="582"/>
        <v>0</v>
      </c>
      <c r="O2349" s="517">
        <f t="shared" si="583"/>
        <v>0</v>
      </c>
      <c r="P2349" s="506"/>
      <c r="Q2349" s="520"/>
      <c r="R2349" s="412" t="str">
        <f t="shared" si="567"/>
        <v/>
      </c>
      <c r="S2349" s="412" t="str">
        <f t="shared" si="577"/>
        <v/>
      </c>
      <c r="T2349" s="427"/>
      <c r="U2349" s="429"/>
      <c r="W2349" s="6" t="str">
        <f>VLOOKUP(A2349,'[3]Cartilha Global'!$A:$A,1,FALSE)</f>
        <v>x</v>
      </c>
    </row>
    <row r="2350" spans="1:23" ht="12" hidden="1" thickBot="1" x14ac:dyDescent="0.25">
      <c r="A2350" s="531" t="s">
        <v>184</v>
      </c>
      <c r="B2350" s="598"/>
      <c r="C2350" s="534">
        <v>0</v>
      </c>
      <c r="D2350" s="535">
        <v>0</v>
      </c>
      <c r="E2350" s="536">
        <v>0</v>
      </c>
      <c r="F2350" s="510">
        <f t="shared" si="578"/>
        <v>0</v>
      </c>
      <c r="G2350" s="527"/>
      <c r="H2350" s="528"/>
      <c r="I2350" s="517">
        <f t="shared" si="579"/>
        <v>0</v>
      </c>
      <c r="J2350" s="517">
        <f t="shared" si="580"/>
        <v>0</v>
      </c>
      <c r="K2350" s="504"/>
      <c r="L2350" s="518">
        <f t="shared" si="584"/>
        <v>0</v>
      </c>
      <c r="M2350" s="518">
        <f t="shared" si="584"/>
        <v>0</v>
      </c>
      <c r="N2350" s="517">
        <f t="shared" si="582"/>
        <v>0</v>
      </c>
      <c r="O2350" s="517">
        <f t="shared" si="583"/>
        <v>0</v>
      </c>
      <c r="P2350" s="506"/>
      <c r="Q2350" s="520"/>
      <c r="R2350" s="412" t="str">
        <f t="shared" si="567"/>
        <v/>
      </c>
      <c r="S2350" s="412" t="str">
        <f t="shared" si="577"/>
        <v/>
      </c>
      <c r="T2350" s="427"/>
      <c r="U2350" s="429"/>
      <c r="W2350" s="6" t="str">
        <f>VLOOKUP(A2350,'[3]Cartilha Global'!$A:$A,1,FALSE)</f>
        <v>x</v>
      </c>
    </row>
    <row r="2351" spans="1:23" ht="12" hidden="1" thickBot="1" x14ac:dyDescent="0.25">
      <c r="A2351" s="531" t="s">
        <v>184</v>
      </c>
      <c r="B2351" s="598"/>
      <c r="C2351" s="534">
        <v>0</v>
      </c>
      <c r="D2351" s="535">
        <v>0</v>
      </c>
      <c r="E2351" s="536">
        <v>0</v>
      </c>
      <c r="F2351" s="510">
        <f t="shared" si="578"/>
        <v>0</v>
      </c>
      <c r="G2351" s="527"/>
      <c r="H2351" s="528"/>
      <c r="I2351" s="517">
        <f t="shared" si="579"/>
        <v>0</v>
      </c>
      <c r="J2351" s="517">
        <f t="shared" si="580"/>
        <v>0</v>
      </c>
      <c r="K2351" s="504"/>
      <c r="L2351" s="518">
        <f t="shared" si="584"/>
        <v>0</v>
      </c>
      <c r="M2351" s="518">
        <f t="shared" si="584"/>
        <v>0</v>
      </c>
      <c r="N2351" s="517">
        <f t="shared" si="582"/>
        <v>0</v>
      </c>
      <c r="O2351" s="517">
        <f t="shared" si="583"/>
        <v>0</v>
      </c>
      <c r="P2351" s="506"/>
      <c r="Q2351" s="520"/>
      <c r="R2351" s="412" t="str">
        <f t="shared" si="567"/>
        <v/>
      </c>
      <c r="S2351" s="412" t="str">
        <f t="shared" si="577"/>
        <v/>
      </c>
      <c r="T2351" s="427"/>
      <c r="U2351" s="429"/>
      <c r="W2351" s="6" t="str">
        <f>VLOOKUP(A2351,'[3]Cartilha Global'!$A:$A,1,FALSE)</f>
        <v>x</v>
      </c>
    </row>
    <row r="2352" spans="1:23" ht="12" hidden="1" thickBot="1" x14ac:dyDescent="0.25">
      <c r="A2352" s="531" t="s">
        <v>184</v>
      </c>
      <c r="B2352" s="598"/>
      <c r="C2352" s="534">
        <v>0</v>
      </c>
      <c r="D2352" s="535">
        <v>0</v>
      </c>
      <c r="E2352" s="536">
        <v>0</v>
      </c>
      <c r="F2352" s="510">
        <f t="shared" si="578"/>
        <v>0</v>
      </c>
      <c r="G2352" s="527"/>
      <c r="H2352" s="528"/>
      <c r="I2352" s="517">
        <f t="shared" si="579"/>
        <v>0</v>
      </c>
      <c r="J2352" s="517">
        <f t="shared" si="580"/>
        <v>0</v>
      </c>
      <c r="K2352" s="504"/>
      <c r="L2352" s="518">
        <f t="shared" si="584"/>
        <v>0</v>
      </c>
      <c r="M2352" s="518">
        <f t="shared" si="584"/>
        <v>0</v>
      </c>
      <c r="N2352" s="517">
        <f t="shared" si="582"/>
        <v>0</v>
      </c>
      <c r="O2352" s="517">
        <f t="shared" si="583"/>
        <v>0</v>
      </c>
      <c r="P2352" s="506"/>
      <c r="Q2352" s="520"/>
      <c r="R2352" s="412" t="str">
        <f t="shared" si="567"/>
        <v/>
      </c>
      <c r="S2352" s="412" t="str">
        <f t="shared" si="577"/>
        <v/>
      </c>
      <c r="T2352" s="427"/>
      <c r="U2352" s="429"/>
      <c r="W2352" s="6" t="str">
        <f>VLOOKUP(A2352,'[3]Cartilha Global'!$A:$A,1,FALSE)</f>
        <v>x</v>
      </c>
    </row>
    <row r="2353" spans="1:23" ht="12" hidden="1" thickBot="1" x14ac:dyDescent="0.25">
      <c r="A2353" s="531" t="s">
        <v>184</v>
      </c>
      <c r="B2353" s="598"/>
      <c r="C2353" s="534">
        <v>0</v>
      </c>
      <c r="D2353" s="535">
        <v>0</v>
      </c>
      <c r="E2353" s="536">
        <v>0</v>
      </c>
      <c r="F2353" s="510">
        <f t="shared" si="578"/>
        <v>0</v>
      </c>
      <c r="G2353" s="527"/>
      <c r="H2353" s="528"/>
      <c r="I2353" s="517">
        <f t="shared" si="579"/>
        <v>0</v>
      </c>
      <c r="J2353" s="517">
        <f t="shared" si="580"/>
        <v>0</v>
      </c>
      <c r="K2353" s="504"/>
      <c r="L2353" s="518">
        <f t="shared" si="584"/>
        <v>0</v>
      </c>
      <c r="M2353" s="518">
        <f t="shared" si="584"/>
        <v>0</v>
      </c>
      <c r="N2353" s="517">
        <f t="shared" si="582"/>
        <v>0</v>
      </c>
      <c r="O2353" s="517">
        <f t="shared" si="583"/>
        <v>0</v>
      </c>
      <c r="P2353" s="506"/>
      <c r="Q2353" s="520"/>
      <c r="R2353" s="412" t="str">
        <f t="shared" si="567"/>
        <v/>
      </c>
      <c r="S2353" s="412" t="str">
        <f t="shared" si="577"/>
        <v/>
      </c>
      <c r="T2353" s="427"/>
      <c r="U2353" s="429"/>
      <c r="W2353" s="6" t="str">
        <f>VLOOKUP(A2353,'[3]Cartilha Global'!$A:$A,1,FALSE)</f>
        <v>x</v>
      </c>
    </row>
    <row r="2354" spans="1:23" ht="12" hidden="1" thickBot="1" x14ac:dyDescent="0.25">
      <c r="A2354" s="531" t="s">
        <v>184</v>
      </c>
      <c r="B2354" s="598"/>
      <c r="C2354" s="534">
        <v>0</v>
      </c>
      <c r="D2354" s="535">
        <v>0</v>
      </c>
      <c r="E2354" s="536">
        <v>0</v>
      </c>
      <c r="F2354" s="510">
        <f t="shared" si="578"/>
        <v>0</v>
      </c>
      <c r="G2354" s="527"/>
      <c r="H2354" s="528"/>
      <c r="I2354" s="517">
        <f t="shared" si="579"/>
        <v>0</v>
      </c>
      <c r="J2354" s="517">
        <f t="shared" si="580"/>
        <v>0</v>
      </c>
      <c r="K2354" s="504"/>
      <c r="L2354" s="518">
        <f t="shared" si="584"/>
        <v>0</v>
      </c>
      <c r="M2354" s="518">
        <f t="shared" si="584"/>
        <v>0</v>
      </c>
      <c r="N2354" s="517">
        <f t="shared" si="582"/>
        <v>0</v>
      </c>
      <c r="O2354" s="517">
        <f t="shared" si="583"/>
        <v>0</v>
      </c>
      <c r="P2354" s="506"/>
      <c r="Q2354" s="520"/>
      <c r="R2354" s="412" t="str">
        <f t="shared" si="567"/>
        <v/>
      </c>
      <c r="S2354" s="412" t="str">
        <f t="shared" si="577"/>
        <v/>
      </c>
      <c r="T2354" s="427"/>
      <c r="U2354" s="429"/>
      <c r="W2354" s="6" t="str">
        <f>VLOOKUP(A2354,'[3]Cartilha Global'!$A:$A,1,FALSE)</f>
        <v>x</v>
      </c>
    </row>
    <row r="2355" spans="1:23" ht="12" hidden="1" thickBot="1" x14ac:dyDescent="0.25">
      <c r="A2355" s="531" t="s">
        <v>184</v>
      </c>
      <c r="B2355" s="598"/>
      <c r="C2355" s="534">
        <v>0</v>
      </c>
      <c r="D2355" s="535">
        <v>0</v>
      </c>
      <c r="E2355" s="536">
        <v>0</v>
      </c>
      <c r="F2355" s="510">
        <f t="shared" si="578"/>
        <v>0</v>
      </c>
      <c r="G2355" s="527"/>
      <c r="H2355" s="528"/>
      <c r="I2355" s="517">
        <f t="shared" si="579"/>
        <v>0</v>
      </c>
      <c r="J2355" s="517">
        <f t="shared" si="580"/>
        <v>0</v>
      </c>
      <c r="K2355" s="504"/>
      <c r="L2355" s="518">
        <f t="shared" si="584"/>
        <v>0</v>
      </c>
      <c r="M2355" s="518">
        <f t="shared" si="584"/>
        <v>0</v>
      </c>
      <c r="N2355" s="517">
        <f t="shared" si="582"/>
        <v>0</v>
      </c>
      <c r="O2355" s="517">
        <f t="shared" si="583"/>
        <v>0</v>
      </c>
      <c r="P2355" s="506"/>
      <c r="Q2355" s="520"/>
      <c r="R2355" s="412" t="str">
        <f t="shared" si="567"/>
        <v/>
      </c>
      <c r="S2355" s="412" t="str">
        <f t="shared" si="577"/>
        <v/>
      </c>
      <c r="T2355" s="427"/>
      <c r="U2355" s="429"/>
      <c r="W2355" s="6" t="str">
        <f>VLOOKUP(A2355,'[3]Cartilha Global'!$A:$A,1,FALSE)</f>
        <v>x</v>
      </c>
    </row>
    <row r="2356" spans="1:23" ht="12" hidden="1" thickBot="1" x14ac:dyDescent="0.25">
      <c r="A2356" s="531" t="s">
        <v>184</v>
      </c>
      <c r="B2356" s="598"/>
      <c r="C2356" s="534">
        <v>0</v>
      </c>
      <c r="D2356" s="535">
        <v>0</v>
      </c>
      <c r="E2356" s="536">
        <v>0</v>
      </c>
      <c r="F2356" s="510">
        <f t="shared" si="578"/>
        <v>0</v>
      </c>
      <c r="G2356" s="527"/>
      <c r="H2356" s="528"/>
      <c r="I2356" s="517">
        <f t="shared" si="579"/>
        <v>0</v>
      </c>
      <c r="J2356" s="517">
        <f t="shared" si="580"/>
        <v>0</v>
      </c>
      <c r="K2356" s="504"/>
      <c r="L2356" s="518">
        <f t="shared" si="584"/>
        <v>0</v>
      </c>
      <c r="M2356" s="518">
        <f t="shared" si="584"/>
        <v>0</v>
      </c>
      <c r="N2356" s="517">
        <f t="shared" si="582"/>
        <v>0</v>
      </c>
      <c r="O2356" s="517">
        <f t="shared" si="583"/>
        <v>0</v>
      </c>
      <c r="P2356" s="506"/>
      <c r="Q2356" s="520"/>
      <c r="R2356" s="412" t="str">
        <f t="shared" si="567"/>
        <v/>
      </c>
      <c r="S2356" s="412" t="str">
        <f t="shared" si="577"/>
        <v/>
      </c>
      <c r="T2356" s="427"/>
      <c r="U2356" s="429"/>
      <c r="W2356" s="6" t="str">
        <f>VLOOKUP(A2356,'[3]Cartilha Global'!$A:$A,1,FALSE)</f>
        <v>x</v>
      </c>
    </row>
    <row r="2357" spans="1:23" ht="12" hidden="1" thickBot="1" x14ac:dyDescent="0.25">
      <c r="A2357" s="531" t="s">
        <v>184</v>
      </c>
      <c r="B2357" s="598"/>
      <c r="C2357" s="534">
        <v>0</v>
      </c>
      <c r="D2357" s="535">
        <v>0</v>
      </c>
      <c r="E2357" s="536">
        <v>0</v>
      </c>
      <c r="F2357" s="510">
        <f t="shared" si="578"/>
        <v>0</v>
      </c>
      <c r="G2357" s="527"/>
      <c r="H2357" s="528"/>
      <c r="I2357" s="517">
        <f t="shared" si="579"/>
        <v>0</v>
      </c>
      <c r="J2357" s="517">
        <f t="shared" si="580"/>
        <v>0</v>
      </c>
      <c r="K2357" s="504"/>
      <c r="L2357" s="518">
        <f t="shared" si="584"/>
        <v>0</v>
      </c>
      <c r="M2357" s="518">
        <f t="shared" si="584"/>
        <v>0</v>
      </c>
      <c r="N2357" s="517">
        <f t="shared" si="582"/>
        <v>0</v>
      </c>
      <c r="O2357" s="517">
        <f t="shared" si="583"/>
        <v>0</v>
      </c>
      <c r="P2357" s="506"/>
      <c r="Q2357" s="520"/>
      <c r="R2357" s="412" t="str">
        <f t="shared" si="567"/>
        <v/>
      </c>
      <c r="S2357" s="412" t="str">
        <f t="shared" si="577"/>
        <v/>
      </c>
      <c r="T2357" s="427"/>
      <c r="U2357" s="429"/>
      <c r="W2357" s="6" t="str">
        <f>VLOOKUP(A2357,'[3]Cartilha Global'!$A:$A,1,FALSE)</f>
        <v>x</v>
      </c>
    </row>
    <row r="2358" spans="1:23" ht="12" hidden="1" thickBot="1" x14ac:dyDescent="0.25">
      <c r="A2358" s="531" t="s">
        <v>184</v>
      </c>
      <c r="B2358" s="598"/>
      <c r="C2358" s="534">
        <v>0</v>
      </c>
      <c r="D2358" s="535">
        <v>0</v>
      </c>
      <c r="E2358" s="536">
        <v>0</v>
      </c>
      <c r="F2358" s="510">
        <f t="shared" si="578"/>
        <v>0</v>
      </c>
      <c r="G2358" s="527"/>
      <c r="H2358" s="528"/>
      <c r="I2358" s="517">
        <f t="shared" si="579"/>
        <v>0</v>
      </c>
      <c r="J2358" s="517">
        <f t="shared" si="580"/>
        <v>0</v>
      </c>
      <c r="K2358" s="504"/>
      <c r="L2358" s="518">
        <f t="shared" si="584"/>
        <v>0</v>
      </c>
      <c r="M2358" s="518">
        <f t="shared" si="584"/>
        <v>0</v>
      </c>
      <c r="N2358" s="517">
        <f t="shared" si="582"/>
        <v>0</v>
      </c>
      <c r="O2358" s="517">
        <f t="shared" si="583"/>
        <v>0</v>
      </c>
      <c r="P2358" s="506"/>
      <c r="Q2358" s="520"/>
      <c r="R2358" s="412" t="str">
        <f t="shared" si="567"/>
        <v/>
      </c>
      <c r="S2358" s="412" t="str">
        <f t="shared" si="577"/>
        <v/>
      </c>
      <c r="T2358" s="427"/>
      <c r="U2358" s="429"/>
      <c r="W2358" s="6" t="str">
        <f>VLOOKUP(A2358,'[3]Cartilha Global'!$A:$A,1,FALSE)</f>
        <v>x</v>
      </c>
    </row>
    <row r="2359" spans="1:23" ht="12" hidden="1" thickBot="1" x14ac:dyDescent="0.25">
      <c r="A2359" s="531" t="s">
        <v>184</v>
      </c>
      <c r="B2359" s="598"/>
      <c r="C2359" s="534">
        <v>0</v>
      </c>
      <c r="D2359" s="535">
        <v>0</v>
      </c>
      <c r="E2359" s="536">
        <v>0</v>
      </c>
      <c r="F2359" s="510">
        <f t="shared" si="578"/>
        <v>0</v>
      </c>
      <c r="G2359" s="527"/>
      <c r="H2359" s="528"/>
      <c r="I2359" s="517">
        <f t="shared" si="579"/>
        <v>0</v>
      </c>
      <c r="J2359" s="517">
        <f t="shared" si="580"/>
        <v>0</v>
      </c>
      <c r="K2359" s="504"/>
      <c r="L2359" s="518">
        <f t="shared" si="584"/>
        <v>0</v>
      </c>
      <c r="M2359" s="518">
        <f t="shared" si="584"/>
        <v>0</v>
      </c>
      <c r="N2359" s="517">
        <f t="shared" si="582"/>
        <v>0</v>
      </c>
      <c r="O2359" s="517">
        <f t="shared" si="583"/>
        <v>0</v>
      </c>
      <c r="P2359" s="506"/>
      <c r="Q2359" s="520"/>
      <c r="R2359" s="412" t="str">
        <f t="shared" si="567"/>
        <v/>
      </c>
      <c r="S2359" s="412" t="str">
        <f t="shared" si="577"/>
        <v/>
      </c>
      <c r="T2359" s="427"/>
      <c r="U2359" s="429"/>
      <c r="W2359" s="6" t="str">
        <f>VLOOKUP(A2359,'[3]Cartilha Global'!$A:$A,1,FALSE)</f>
        <v>x</v>
      </c>
    </row>
    <row r="2360" spans="1:23" ht="12" hidden="1" thickBot="1" x14ac:dyDescent="0.25">
      <c r="A2360" s="531" t="s">
        <v>184</v>
      </c>
      <c r="B2360" s="598"/>
      <c r="C2360" s="534">
        <v>0</v>
      </c>
      <c r="D2360" s="535">
        <v>0</v>
      </c>
      <c r="E2360" s="536">
        <v>0</v>
      </c>
      <c r="F2360" s="510">
        <f t="shared" si="578"/>
        <v>0</v>
      </c>
      <c r="G2360" s="527"/>
      <c r="H2360" s="528"/>
      <c r="I2360" s="517">
        <f t="shared" si="579"/>
        <v>0</v>
      </c>
      <c r="J2360" s="517">
        <f t="shared" si="580"/>
        <v>0</v>
      </c>
      <c r="K2360" s="504"/>
      <c r="L2360" s="518">
        <f t="shared" si="584"/>
        <v>0</v>
      </c>
      <c r="M2360" s="518">
        <f t="shared" si="584"/>
        <v>0</v>
      </c>
      <c r="N2360" s="517">
        <f t="shared" si="582"/>
        <v>0</v>
      </c>
      <c r="O2360" s="517">
        <f t="shared" si="583"/>
        <v>0</v>
      </c>
      <c r="P2360" s="506"/>
      <c r="Q2360" s="520"/>
      <c r="R2360" s="412" t="str">
        <f t="shared" ref="R2360:R2423" si="585">IF(Q2360="X","x",IF(Q2360="xx","x",IF(O2360&gt;0,"x","")))</f>
        <v/>
      </c>
      <c r="S2360" s="412" t="str">
        <f t="shared" si="577"/>
        <v/>
      </c>
      <c r="T2360" s="427"/>
      <c r="U2360" s="429"/>
      <c r="W2360" s="6" t="str">
        <f>VLOOKUP(A2360,'[3]Cartilha Global'!$A:$A,1,FALSE)</f>
        <v>x</v>
      </c>
    </row>
    <row r="2361" spans="1:23" ht="12" hidden="1" thickBot="1" x14ac:dyDescent="0.25">
      <c r="A2361" s="531" t="s">
        <v>184</v>
      </c>
      <c r="B2361" s="598"/>
      <c r="C2361" s="534">
        <v>0</v>
      </c>
      <c r="D2361" s="535">
        <v>0</v>
      </c>
      <c r="E2361" s="536">
        <v>0</v>
      </c>
      <c r="F2361" s="510">
        <f t="shared" ref="F2361:F2424" si="586">IF(E2361=0,0,ROUND(E2361*(1+E$13)*(1-E$14),2))</f>
        <v>0</v>
      </c>
      <c r="G2361" s="527"/>
      <c r="H2361" s="528"/>
      <c r="I2361" s="517">
        <f t="shared" si="579"/>
        <v>0</v>
      </c>
      <c r="J2361" s="517">
        <f t="shared" si="580"/>
        <v>0</v>
      </c>
      <c r="K2361" s="504"/>
      <c r="L2361" s="518">
        <f t="shared" si="584"/>
        <v>0</v>
      </c>
      <c r="M2361" s="518">
        <f t="shared" si="584"/>
        <v>0</v>
      </c>
      <c r="N2361" s="517">
        <f t="shared" si="582"/>
        <v>0</v>
      </c>
      <c r="O2361" s="517">
        <f t="shared" si="583"/>
        <v>0</v>
      </c>
      <c r="P2361" s="506"/>
      <c r="Q2361" s="520"/>
      <c r="R2361" s="412" t="str">
        <f t="shared" si="585"/>
        <v/>
      </c>
      <c r="S2361" s="412" t="str">
        <f t="shared" si="577"/>
        <v/>
      </c>
      <c r="T2361" s="427"/>
      <c r="U2361" s="429"/>
      <c r="W2361" s="6" t="str">
        <f>VLOOKUP(A2361,'[3]Cartilha Global'!$A:$A,1,FALSE)</f>
        <v>x</v>
      </c>
    </row>
    <row r="2362" spans="1:23" ht="12" hidden="1" thickBot="1" x14ac:dyDescent="0.25">
      <c r="A2362" s="531" t="s">
        <v>184</v>
      </c>
      <c r="B2362" s="598"/>
      <c r="C2362" s="534">
        <v>0</v>
      </c>
      <c r="D2362" s="535">
        <v>0</v>
      </c>
      <c r="E2362" s="536">
        <v>0</v>
      </c>
      <c r="F2362" s="510">
        <f t="shared" si="586"/>
        <v>0</v>
      </c>
      <c r="G2362" s="527"/>
      <c r="H2362" s="528"/>
      <c r="I2362" s="517">
        <f t="shared" si="579"/>
        <v>0</v>
      </c>
      <c r="J2362" s="517">
        <f t="shared" si="580"/>
        <v>0</v>
      </c>
      <c r="K2362" s="504"/>
      <c r="L2362" s="518">
        <f t="shared" si="584"/>
        <v>0</v>
      </c>
      <c r="M2362" s="518">
        <f t="shared" si="584"/>
        <v>0</v>
      </c>
      <c r="N2362" s="517">
        <f t="shared" si="582"/>
        <v>0</v>
      </c>
      <c r="O2362" s="517">
        <f t="shared" si="583"/>
        <v>0</v>
      </c>
      <c r="P2362" s="506"/>
      <c r="Q2362" s="520"/>
      <c r="R2362" s="412" t="str">
        <f t="shared" si="585"/>
        <v/>
      </c>
      <c r="S2362" s="412" t="str">
        <f t="shared" si="577"/>
        <v/>
      </c>
      <c r="T2362" s="427"/>
      <c r="U2362" s="429"/>
      <c r="W2362" s="6" t="str">
        <f>VLOOKUP(A2362,'[3]Cartilha Global'!$A:$A,1,FALSE)</f>
        <v>x</v>
      </c>
    </row>
    <row r="2363" spans="1:23" ht="12" hidden="1" thickBot="1" x14ac:dyDescent="0.25">
      <c r="A2363" s="485" t="s">
        <v>1877</v>
      </c>
      <c r="B2363" s="486"/>
      <c r="C2363" s="487" t="s">
        <v>236</v>
      </c>
      <c r="D2363" s="488">
        <v>0</v>
      </c>
      <c r="E2363" s="547">
        <v>0</v>
      </c>
      <c r="F2363" s="490">
        <f t="shared" si="586"/>
        <v>0</v>
      </c>
      <c r="G2363" s="491"/>
      <c r="H2363" s="491"/>
      <c r="I2363" s="4"/>
      <c r="J2363" s="4"/>
      <c r="K2363" s="492">
        <f>SUM(J2365:J2593)</f>
        <v>0</v>
      </c>
      <c r="L2363" s="491"/>
      <c r="M2363" s="491"/>
      <c r="N2363" s="4"/>
      <c r="O2363" s="493"/>
      <c r="P2363" s="492">
        <f>SUM(O2365:O2593)</f>
        <v>0</v>
      </c>
      <c r="Q2363" s="494" t="str">
        <f>IF(OR(K2363&gt;0,P2363&gt;0),"X","")</f>
        <v/>
      </c>
      <c r="R2363" s="412" t="str">
        <f t="shared" si="585"/>
        <v/>
      </c>
      <c r="S2363" s="412" t="str">
        <f t="shared" si="577"/>
        <v/>
      </c>
      <c r="T2363" s="427"/>
      <c r="U2363" s="429"/>
      <c r="W2363" s="6" t="str">
        <f>VLOOKUP(A2363,'[3]Cartilha Global'!$A:$A,1,FALSE)</f>
        <v>6</v>
      </c>
    </row>
    <row r="2364" spans="1:23" ht="12" hidden="1" thickBot="1" x14ac:dyDescent="0.25">
      <c r="A2364" s="522" t="s">
        <v>1878</v>
      </c>
      <c r="B2364" s="508"/>
      <c r="C2364" s="513" t="s">
        <v>237</v>
      </c>
      <c r="D2364" s="498">
        <v>0</v>
      </c>
      <c r="E2364" s="593">
        <v>0</v>
      </c>
      <c r="F2364" s="568">
        <f t="shared" si="586"/>
        <v>0</v>
      </c>
      <c r="G2364" s="556"/>
      <c r="H2364" s="556"/>
      <c r="I2364" s="557"/>
      <c r="J2364" s="558"/>
      <c r="K2364" s="504"/>
      <c r="L2364" s="580"/>
      <c r="M2364" s="556"/>
      <c r="N2364" s="557"/>
      <c r="O2364" s="558"/>
      <c r="P2364" s="506"/>
      <c r="Q2364" s="494" t="str">
        <f>IF(OR(SUM(J2365:J2381)&gt;0,SUM(O2365:O2381)&gt;0),"xx","")</f>
        <v/>
      </c>
      <c r="R2364" s="412" t="str">
        <f t="shared" si="585"/>
        <v/>
      </c>
      <c r="S2364" s="412" t="str">
        <f t="shared" ref="S2364:S2427" si="587">IF(Q2364="X","x",IF(Q2364="xx","x",IF(OR(J2364&gt;0,O2364&gt;0),"x","")))</f>
        <v/>
      </c>
      <c r="T2364" s="427"/>
      <c r="U2364" s="429"/>
      <c r="W2364" s="6" t="str">
        <f>VLOOKUP(A2364,'[3]Cartilha Global'!$A:$A,1,FALSE)</f>
        <v>6.1</v>
      </c>
    </row>
    <row r="2365" spans="1:23" ht="23.25" hidden="1" thickBot="1" x14ac:dyDescent="0.25">
      <c r="A2365" s="522">
        <v>100328</v>
      </c>
      <c r="B2365" s="508" t="s">
        <v>3144</v>
      </c>
      <c r="C2365" s="513" t="s">
        <v>3393</v>
      </c>
      <c r="D2365" s="498" t="s">
        <v>170</v>
      </c>
      <c r="E2365" s="499">
        <v>14.12</v>
      </c>
      <c r="F2365" s="500">
        <f t="shared" si="586"/>
        <v>17.489999999999998</v>
      </c>
      <c r="G2365" s="527"/>
      <c r="H2365" s="518"/>
      <c r="I2365" s="517">
        <f t="shared" ref="I2365:I2381" si="588">IF(ISBLANK(E2365),0,ROUND(F2365*G2365,2))</f>
        <v>0</v>
      </c>
      <c r="J2365" s="517">
        <f t="shared" ref="J2365:J2381" si="589">IF(ISBLANK(G2365),0,ROUND(G2365*H2365,2))</f>
        <v>0</v>
      </c>
      <c r="K2365" s="504"/>
      <c r="L2365" s="518">
        <f t="shared" ref="L2365:M2381" si="590">G2365</f>
        <v>0</v>
      </c>
      <c r="M2365" s="518">
        <f t="shared" si="590"/>
        <v>0</v>
      </c>
      <c r="N2365" s="519">
        <f t="shared" ref="N2365:N2381" si="591">IF(ISBLANK(E2365),0,ROUND(F2365*L2365,2))</f>
        <v>0</v>
      </c>
      <c r="O2365" s="519">
        <f t="shared" ref="O2365:O2381" si="592">IF(ISBLANK(L2365),0,ROUND(L2365*M2365,2))</f>
        <v>0</v>
      </c>
      <c r="P2365" s="506"/>
      <c r="Q2365" s="494"/>
      <c r="R2365" s="412" t="str">
        <f t="shared" si="585"/>
        <v/>
      </c>
      <c r="S2365" s="412" t="str">
        <f t="shared" si="587"/>
        <v/>
      </c>
      <c r="T2365" s="427"/>
      <c r="U2365" s="429"/>
      <c r="W2365" s="6">
        <f>VLOOKUP(A2365,'[3]Cartilha Global'!$A:$A,1,FALSE)</f>
        <v>100328</v>
      </c>
    </row>
    <row r="2366" spans="1:23" ht="23.25" hidden="1" thickBot="1" x14ac:dyDescent="0.25">
      <c r="A2366" s="522">
        <v>100329</v>
      </c>
      <c r="B2366" s="508" t="s">
        <v>3144</v>
      </c>
      <c r="C2366" s="513" t="s">
        <v>3394</v>
      </c>
      <c r="D2366" s="498" t="s">
        <v>170</v>
      </c>
      <c r="E2366" s="499">
        <v>17.68</v>
      </c>
      <c r="F2366" s="500">
        <f t="shared" si="586"/>
        <v>21.89</v>
      </c>
      <c r="G2366" s="527"/>
      <c r="H2366" s="518"/>
      <c r="I2366" s="517">
        <f t="shared" si="588"/>
        <v>0</v>
      </c>
      <c r="J2366" s="517">
        <f t="shared" si="589"/>
        <v>0</v>
      </c>
      <c r="K2366" s="504"/>
      <c r="L2366" s="518">
        <f t="shared" si="590"/>
        <v>0</v>
      </c>
      <c r="M2366" s="518">
        <f t="shared" si="590"/>
        <v>0</v>
      </c>
      <c r="N2366" s="519">
        <f t="shared" si="591"/>
        <v>0</v>
      </c>
      <c r="O2366" s="519">
        <f t="shared" si="592"/>
        <v>0</v>
      </c>
      <c r="P2366" s="506"/>
      <c r="Q2366" s="494"/>
      <c r="R2366" s="412" t="str">
        <f t="shared" si="585"/>
        <v/>
      </c>
      <c r="S2366" s="412" t="str">
        <f t="shared" si="587"/>
        <v/>
      </c>
      <c r="T2366" s="427"/>
      <c r="U2366" s="429"/>
      <c r="W2366" s="6">
        <f>VLOOKUP(A2366,'[3]Cartilha Global'!$A:$A,1,FALSE)</f>
        <v>100329</v>
      </c>
    </row>
    <row r="2367" spans="1:23" ht="23.25" hidden="1" thickBot="1" x14ac:dyDescent="0.25">
      <c r="A2367" s="522">
        <v>100330</v>
      </c>
      <c r="B2367" s="508" t="s">
        <v>3144</v>
      </c>
      <c r="C2367" s="513" t="s">
        <v>3395</v>
      </c>
      <c r="D2367" s="498" t="s">
        <v>170</v>
      </c>
      <c r="E2367" s="499">
        <v>19.149999999999999</v>
      </c>
      <c r="F2367" s="500">
        <f t="shared" si="586"/>
        <v>23.72</v>
      </c>
      <c r="G2367" s="527"/>
      <c r="H2367" s="518"/>
      <c r="I2367" s="517">
        <f t="shared" si="588"/>
        <v>0</v>
      </c>
      <c r="J2367" s="517">
        <f t="shared" si="589"/>
        <v>0</v>
      </c>
      <c r="K2367" s="504"/>
      <c r="L2367" s="518">
        <f t="shared" si="590"/>
        <v>0</v>
      </c>
      <c r="M2367" s="518">
        <f t="shared" si="590"/>
        <v>0</v>
      </c>
      <c r="N2367" s="519">
        <f t="shared" si="591"/>
        <v>0</v>
      </c>
      <c r="O2367" s="519">
        <f t="shared" si="592"/>
        <v>0</v>
      </c>
      <c r="P2367" s="506"/>
      <c r="Q2367" s="494"/>
      <c r="R2367" s="412" t="str">
        <f t="shared" si="585"/>
        <v/>
      </c>
      <c r="S2367" s="412" t="str">
        <f t="shared" si="587"/>
        <v/>
      </c>
      <c r="T2367" s="427"/>
      <c r="U2367" s="429"/>
      <c r="W2367" s="6">
        <f>VLOOKUP(A2367,'[3]Cartilha Global'!$A:$A,1,FALSE)</f>
        <v>100330</v>
      </c>
    </row>
    <row r="2368" spans="1:23" ht="23.25" hidden="1" thickBot="1" x14ac:dyDescent="0.25">
      <c r="A2368" s="522">
        <v>100331</v>
      </c>
      <c r="B2368" s="508" t="s">
        <v>3144</v>
      </c>
      <c r="C2368" s="513" t="s">
        <v>3396</v>
      </c>
      <c r="D2368" s="498" t="s">
        <v>170</v>
      </c>
      <c r="E2368" s="499">
        <v>25.21</v>
      </c>
      <c r="F2368" s="500">
        <f t="shared" si="586"/>
        <v>31.22</v>
      </c>
      <c r="G2368" s="527"/>
      <c r="H2368" s="518"/>
      <c r="I2368" s="517">
        <f t="shared" si="588"/>
        <v>0</v>
      </c>
      <c r="J2368" s="517">
        <f t="shared" si="589"/>
        <v>0</v>
      </c>
      <c r="K2368" s="504"/>
      <c r="L2368" s="518">
        <f t="shared" si="590"/>
        <v>0</v>
      </c>
      <c r="M2368" s="518">
        <f t="shared" si="590"/>
        <v>0</v>
      </c>
      <c r="N2368" s="519">
        <f t="shared" si="591"/>
        <v>0</v>
      </c>
      <c r="O2368" s="519">
        <f t="shared" si="592"/>
        <v>0</v>
      </c>
      <c r="P2368" s="506"/>
      <c r="Q2368" s="494"/>
      <c r="R2368" s="412" t="str">
        <f t="shared" si="585"/>
        <v/>
      </c>
      <c r="S2368" s="412" t="str">
        <f t="shared" si="587"/>
        <v/>
      </c>
      <c r="T2368" s="427"/>
      <c r="U2368" s="429"/>
      <c r="W2368" s="6">
        <f>VLOOKUP(A2368,'[3]Cartilha Global'!$A:$A,1,FALSE)</f>
        <v>100331</v>
      </c>
    </row>
    <row r="2369" spans="1:23" ht="23.25" hidden="1" thickBot="1" x14ac:dyDescent="0.25">
      <c r="A2369" s="522">
        <v>97647</v>
      </c>
      <c r="B2369" s="508" t="s">
        <v>3144</v>
      </c>
      <c r="C2369" s="513" t="s">
        <v>7189</v>
      </c>
      <c r="D2369" s="498" t="s">
        <v>170</v>
      </c>
      <c r="E2369" s="499">
        <v>3.49</v>
      </c>
      <c r="F2369" s="500">
        <f t="shared" si="586"/>
        <v>4.32</v>
      </c>
      <c r="G2369" s="527"/>
      <c r="H2369" s="518"/>
      <c r="I2369" s="517">
        <f t="shared" si="588"/>
        <v>0</v>
      </c>
      <c r="J2369" s="517">
        <f t="shared" si="589"/>
        <v>0</v>
      </c>
      <c r="K2369" s="504"/>
      <c r="L2369" s="518">
        <f t="shared" si="590"/>
        <v>0</v>
      </c>
      <c r="M2369" s="518">
        <f t="shared" si="590"/>
        <v>0</v>
      </c>
      <c r="N2369" s="519">
        <f t="shared" si="591"/>
        <v>0</v>
      </c>
      <c r="O2369" s="519">
        <f t="shared" si="592"/>
        <v>0</v>
      </c>
      <c r="P2369" s="506"/>
      <c r="Q2369" s="494"/>
      <c r="R2369" s="412" t="str">
        <f t="shared" si="585"/>
        <v/>
      </c>
      <c r="S2369" s="412" t="str">
        <f t="shared" si="587"/>
        <v/>
      </c>
      <c r="T2369" s="427"/>
      <c r="U2369" s="429"/>
      <c r="W2369" s="6">
        <f>VLOOKUP(A2369,'[3]Cartilha Global'!$A:$A,1,FALSE)</f>
        <v>97647</v>
      </c>
    </row>
    <row r="2370" spans="1:23" ht="23.25" hidden="1" thickBot="1" x14ac:dyDescent="0.25">
      <c r="A2370" s="522">
        <v>97649</v>
      </c>
      <c r="B2370" s="508" t="s">
        <v>3144</v>
      </c>
      <c r="C2370" s="513" t="s">
        <v>2292</v>
      </c>
      <c r="D2370" s="498" t="s">
        <v>170</v>
      </c>
      <c r="E2370" s="499">
        <v>4.41</v>
      </c>
      <c r="F2370" s="500">
        <f t="shared" si="586"/>
        <v>5.46</v>
      </c>
      <c r="G2370" s="527"/>
      <c r="H2370" s="518"/>
      <c r="I2370" s="517">
        <f t="shared" si="588"/>
        <v>0</v>
      </c>
      <c r="J2370" s="517">
        <f t="shared" si="589"/>
        <v>0</v>
      </c>
      <c r="K2370" s="504"/>
      <c r="L2370" s="518">
        <f t="shared" si="590"/>
        <v>0</v>
      </c>
      <c r="M2370" s="518">
        <f t="shared" si="590"/>
        <v>0</v>
      </c>
      <c r="N2370" s="519">
        <f t="shared" si="591"/>
        <v>0</v>
      </c>
      <c r="O2370" s="519">
        <f t="shared" si="592"/>
        <v>0</v>
      </c>
      <c r="P2370" s="506"/>
      <c r="Q2370" s="494"/>
      <c r="R2370" s="412" t="str">
        <f t="shared" si="585"/>
        <v/>
      </c>
      <c r="S2370" s="412" t="str">
        <f t="shared" si="587"/>
        <v/>
      </c>
      <c r="T2370" s="427"/>
      <c r="U2370" s="429"/>
      <c r="W2370" s="6">
        <f>VLOOKUP(A2370,'[3]Cartilha Global'!$A:$A,1,FALSE)</f>
        <v>97649</v>
      </c>
    </row>
    <row r="2371" spans="1:23" ht="23.25" hidden="1" thickBot="1" x14ac:dyDescent="0.25">
      <c r="A2371" s="522">
        <v>97650</v>
      </c>
      <c r="B2371" s="508" t="s">
        <v>3144</v>
      </c>
      <c r="C2371" s="513" t="s">
        <v>2293</v>
      </c>
      <c r="D2371" s="498" t="s">
        <v>170</v>
      </c>
      <c r="E2371" s="499">
        <v>7.51</v>
      </c>
      <c r="F2371" s="500">
        <f t="shared" si="586"/>
        <v>9.3000000000000007</v>
      </c>
      <c r="G2371" s="527"/>
      <c r="H2371" s="518"/>
      <c r="I2371" s="517">
        <f t="shared" si="588"/>
        <v>0</v>
      </c>
      <c r="J2371" s="517">
        <f t="shared" si="589"/>
        <v>0</v>
      </c>
      <c r="K2371" s="504"/>
      <c r="L2371" s="518">
        <f t="shared" si="590"/>
        <v>0</v>
      </c>
      <c r="M2371" s="518">
        <f t="shared" si="590"/>
        <v>0</v>
      </c>
      <c r="N2371" s="519">
        <f t="shared" si="591"/>
        <v>0</v>
      </c>
      <c r="O2371" s="519">
        <f t="shared" si="592"/>
        <v>0</v>
      </c>
      <c r="P2371" s="506"/>
      <c r="Q2371" s="494"/>
      <c r="R2371" s="412" t="str">
        <f t="shared" si="585"/>
        <v/>
      </c>
      <c r="S2371" s="412" t="str">
        <f t="shared" si="587"/>
        <v/>
      </c>
      <c r="T2371" s="427"/>
      <c r="U2371" s="429"/>
      <c r="W2371" s="6">
        <f>VLOOKUP(A2371,'[3]Cartilha Global'!$A:$A,1,FALSE)</f>
        <v>97650</v>
      </c>
    </row>
    <row r="2372" spans="1:23" ht="23.25" hidden="1" thickBot="1" x14ac:dyDescent="0.25">
      <c r="A2372" s="522">
        <v>97651</v>
      </c>
      <c r="B2372" s="508" t="s">
        <v>3144</v>
      </c>
      <c r="C2372" s="513" t="s">
        <v>2294</v>
      </c>
      <c r="D2372" s="498" t="s">
        <v>169</v>
      </c>
      <c r="E2372" s="499">
        <v>83.12</v>
      </c>
      <c r="F2372" s="500">
        <f t="shared" si="586"/>
        <v>102.94</v>
      </c>
      <c r="G2372" s="527"/>
      <c r="H2372" s="518"/>
      <c r="I2372" s="517">
        <f t="shared" si="588"/>
        <v>0</v>
      </c>
      <c r="J2372" s="517">
        <f t="shared" si="589"/>
        <v>0</v>
      </c>
      <c r="K2372" s="504"/>
      <c r="L2372" s="518">
        <f t="shared" si="590"/>
        <v>0</v>
      </c>
      <c r="M2372" s="518">
        <f t="shared" si="590"/>
        <v>0</v>
      </c>
      <c r="N2372" s="519">
        <f t="shared" si="591"/>
        <v>0</v>
      </c>
      <c r="O2372" s="519">
        <f t="shared" si="592"/>
        <v>0</v>
      </c>
      <c r="P2372" s="506"/>
      <c r="Q2372" s="494"/>
      <c r="R2372" s="412" t="str">
        <f t="shared" si="585"/>
        <v/>
      </c>
      <c r="S2372" s="412" t="str">
        <f t="shared" si="587"/>
        <v/>
      </c>
      <c r="T2372" s="427"/>
      <c r="U2372" s="429"/>
      <c r="W2372" s="6">
        <f>VLOOKUP(A2372,'[3]Cartilha Global'!$A:$A,1,FALSE)</f>
        <v>97651</v>
      </c>
    </row>
    <row r="2373" spans="1:23" ht="23.25" hidden="1" thickBot="1" x14ac:dyDescent="0.25">
      <c r="A2373" s="522">
        <v>97652</v>
      </c>
      <c r="B2373" s="508" t="s">
        <v>3144</v>
      </c>
      <c r="C2373" s="513" t="s">
        <v>2295</v>
      </c>
      <c r="D2373" s="498" t="s">
        <v>169</v>
      </c>
      <c r="E2373" s="499">
        <v>188.46</v>
      </c>
      <c r="F2373" s="500">
        <f t="shared" si="586"/>
        <v>233.39</v>
      </c>
      <c r="G2373" s="527"/>
      <c r="H2373" s="518"/>
      <c r="I2373" s="517">
        <f t="shared" si="588"/>
        <v>0</v>
      </c>
      <c r="J2373" s="517">
        <f t="shared" si="589"/>
        <v>0</v>
      </c>
      <c r="K2373" s="504"/>
      <c r="L2373" s="518">
        <f t="shared" si="590"/>
        <v>0</v>
      </c>
      <c r="M2373" s="518">
        <f t="shared" si="590"/>
        <v>0</v>
      </c>
      <c r="N2373" s="519">
        <f t="shared" si="591"/>
        <v>0</v>
      </c>
      <c r="O2373" s="519">
        <f t="shared" si="592"/>
        <v>0</v>
      </c>
      <c r="P2373" s="506"/>
      <c r="Q2373" s="494"/>
      <c r="R2373" s="412" t="str">
        <f t="shared" si="585"/>
        <v/>
      </c>
      <c r="S2373" s="412" t="str">
        <f t="shared" si="587"/>
        <v/>
      </c>
      <c r="T2373" s="427"/>
      <c r="U2373" s="429"/>
      <c r="W2373" s="6">
        <f>VLOOKUP(A2373,'[3]Cartilha Global'!$A:$A,1,FALSE)</f>
        <v>97652</v>
      </c>
    </row>
    <row r="2374" spans="1:23" ht="23.25" hidden="1" thickBot="1" x14ac:dyDescent="0.25">
      <c r="A2374" s="522">
        <v>97653</v>
      </c>
      <c r="B2374" s="508" t="s">
        <v>3144</v>
      </c>
      <c r="C2374" s="513" t="s">
        <v>2296</v>
      </c>
      <c r="D2374" s="498" t="s">
        <v>169</v>
      </c>
      <c r="E2374" s="499">
        <v>133.76</v>
      </c>
      <c r="F2374" s="500">
        <f t="shared" si="586"/>
        <v>165.65</v>
      </c>
      <c r="G2374" s="527"/>
      <c r="H2374" s="518"/>
      <c r="I2374" s="517">
        <f t="shared" si="588"/>
        <v>0</v>
      </c>
      <c r="J2374" s="517">
        <f t="shared" si="589"/>
        <v>0</v>
      </c>
      <c r="K2374" s="504"/>
      <c r="L2374" s="518">
        <f t="shared" si="590"/>
        <v>0</v>
      </c>
      <c r="M2374" s="518">
        <f t="shared" si="590"/>
        <v>0</v>
      </c>
      <c r="N2374" s="519">
        <f t="shared" si="591"/>
        <v>0</v>
      </c>
      <c r="O2374" s="519">
        <f t="shared" si="592"/>
        <v>0</v>
      </c>
      <c r="P2374" s="506"/>
      <c r="Q2374" s="494"/>
      <c r="R2374" s="412" t="str">
        <f t="shared" si="585"/>
        <v/>
      </c>
      <c r="S2374" s="412" t="str">
        <f t="shared" si="587"/>
        <v/>
      </c>
      <c r="T2374" s="427"/>
      <c r="U2374" s="429"/>
      <c r="W2374" s="6">
        <f>VLOOKUP(A2374,'[3]Cartilha Global'!$A:$A,1,FALSE)</f>
        <v>97653</v>
      </c>
    </row>
    <row r="2375" spans="1:23" ht="23.25" hidden="1" thickBot="1" x14ac:dyDescent="0.25">
      <c r="A2375" s="522">
        <v>97654</v>
      </c>
      <c r="B2375" s="508" t="s">
        <v>3144</v>
      </c>
      <c r="C2375" s="513" t="s">
        <v>2297</v>
      </c>
      <c r="D2375" s="498" t="s">
        <v>169</v>
      </c>
      <c r="E2375" s="499">
        <v>162.59</v>
      </c>
      <c r="F2375" s="500">
        <f t="shared" si="586"/>
        <v>201.35</v>
      </c>
      <c r="G2375" s="527"/>
      <c r="H2375" s="518"/>
      <c r="I2375" s="517">
        <f t="shared" si="588"/>
        <v>0</v>
      </c>
      <c r="J2375" s="517">
        <f t="shared" si="589"/>
        <v>0</v>
      </c>
      <c r="K2375" s="504"/>
      <c r="L2375" s="518">
        <f t="shared" si="590"/>
        <v>0</v>
      </c>
      <c r="M2375" s="518">
        <f t="shared" si="590"/>
        <v>0</v>
      </c>
      <c r="N2375" s="519">
        <f t="shared" si="591"/>
        <v>0</v>
      </c>
      <c r="O2375" s="519">
        <f t="shared" si="592"/>
        <v>0</v>
      </c>
      <c r="P2375" s="506"/>
      <c r="Q2375" s="494"/>
      <c r="R2375" s="412" t="str">
        <f t="shared" si="585"/>
        <v/>
      </c>
      <c r="S2375" s="412" t="str">
        <f t="shared" si="587"/>
        <v/>
      </c>
      <c r="T2375" s="427"/>
      <c r="U2375" s="429"/>
      <c r="W2375" s="6">
        <f>VLOOKUP(A2375,'[3]Cartilha Global'!$A:$A,1,FALSE)</f>
        <v>97654</v>
      </c>
    </row>
    <row r="2376" spans="1:23" ht="23.25" hidden="1" thickBot="1" x14ac:dyDescent="0.25">
      <c r="A2376" s="522">
        <v>97655</v>
      </c>
      <c r="B2376" s="508" t="s">
        <v>3144</v>
      </c>
      <c r="C2376" s="513" t="s">
        <v>2298</v>
      </c>
      <c r="D2376" s="498" t="s">
        <v>170</v>
      </c>
      <c r="E2376" s="499">
        <v>21.47</v>
      </c>
      <c r="F2376" s="500">
        <f t="shared" si="586"/>
        <v>26.59</v>
      </c>
      <c r="G2376" s="527"/>
      <c r="H2376" s="518"/>
      <c r="I2376" s="517">
        <f t="shared" si="588"/>
        <v>0</v>
      </c>
      <c r="J2376" s="517">
        <f t="shared" si="589"/>
        <v>0</v>
      </c>
      <c r="K2376" s="504"/>
      <c r="L2376" s="518">
        <f t="shared" si="590"/>
        <v>0</v>
      </c>
      <c r="M2376" s="518">
        <f t="shared" si="590"/>
        <v>0</v>
      </c>
      <c r="N2376" s="519">
        <f t="shared" si="591"/>
        <v>0</v>
      </c>
      <c r="O2376" s="519">
        <f t="shared" si="592"/>
        <v>0</v>
      </c>
      <c r="P2376" s="506"/>
      <c r="Q2376" s="494"/>
      <c r="R2376" s="412" t="str">
        <f t="shared" si="585"/>
        <v/>
      </c>
      <c r="S2376" s="412" t="str">
        <f t="shared" si="587"/>
        <v/>
      </c>
      <c r="T2376" s="427"/>
      <c r="U2376" s="429"/>
      <c r="W2376" s="6">
        <f>VLOOKUP(A2376,'[3]Cartilha Global'!$A:$A,1,FALSE)</f>
        <v>97655</v>
      </c>
    </row>
    <row r="2377" spans="1:23" ht="23.25" hidden="1" thickBot="1" x14ac:dyDescent="0.25">
      <c r="A2377" s="522">
        <v>97656</v>
      </c>
      <c r="B2377" s="508" t="s">
        <v>3144</v>
      </c>
      <c r="C2377" s="513" t="s">
        <v>2299</v>
      </c>
      <c r="D2377" s="498" t="s">
        <v>169</v>
      </c>
      <c r="E2377" s="499">
        <v>215.73</v>
      </c>
      <c r="F2377" s="500">
        <f t="shared" si="586"/>
        <v>267.16000000000003</v>
      </c>
      <c r="G2377" s="527"/>
      <c r="H2377" s="518"/>
      <c r="I2377" s="517">
        <f t="shared" si="588"/>
        <v>0</v>
      </c>
      <c r="J2377" s="517">
        <f t="shared" si="589"/>
        <v>0</v>
      </c>
      <c r="K2377" s="504"/>
      <c r="L2377" s="518">
        <f t="shared" si="590"/>
        <v>0</v>
      </c>
      <c r="M2377" s="518">
        <f t="shared" si="590"/>
        <v>0</v>
      </c>
      <c r="N2377" s="519">
        <f t="shared" si="591"/>
        <v>0</v>
      </c>
      <c r="O2377" s="519">
        <f t="shared" si="592"/>
        <v>0</v>
      </c>
      <c r="P2377" s="506"/>
      <c r="Q2377" s="494"/>
      <c r="R2377" s="412" t="str">
        <f t="shared" si="585"/>
        <v/>
      </c>
      <c r="S2377" s="412" t="str">
        <f t="shared" si="587"/>
        <v/>
      </c>
      <c r="T2377" s="427"/>
      <c r="U2377" s="429"/>
      <c r="W2377" s="6">
        <f>VLOOKUP(A2377,'[3]Cartilha Global'!$A:$A,1,FALSE)</f>
        <v>97656</v>
      </c>
    </row>
    <row r="2378" spans="1:23" ht="23.25" hidden="1" thickBot="1" x14ac:dyDescent="0.25">
      <c r="A2378" s="522">
        <v>97657</v>
      </c>
      <c r="B2378" s="508" t="s">
        <v>3144</v>
      </c>
      <c r="C2378" s="513" t="s">
        <v>2300</v>
      </c>
      <c r="D2378" s="498" t="s">
        <v>169</v>
      </c>
      <c r="E2378" s="499">
        <v>427.61</v>
      </c>
      <c r="F2378" s="500">
        <f t="shared" si="586"/>
        <v>529.54999999999995</v>
      </c>
      <c r="G2378" s="527"/>
      <c r="H2378" s="518"/>
      <c r="I2378" s="517">
        <f t="shared" si="588"/>
        <v>0</v>
      </c>
      <c r="J2378" s="517">
        <f t="shared" si="589"/>
        <v>0</v>
      </c>
      <c r="K2378" s="504"/>
      <c r="L2378" s="518">
        <f t="shared" si="590"/>
        <v>0</v>
      </c>
      <c r="M2378" s="518">
        <f t="shared" si="590"/>
        <v>0</v>
      </c>
      <c r="N2378" s="519">
        <f t="shared" si="591"/>
        <v>0</v>
      </c>
      <c r="O2378" s="519">
        <f t="shared" si="592"/>
        <v>0</v>
      </c>
      <c r="P2378" s="506"/>
      <c r="Q2378" s="494"/>
      <c r="R2378" s="412" t="str">
        <f t="shared" si="585"/>
        <v/>
      </c>
      <c r="S2378" s="412" t="str">
        <f t="shared" si="587"/>
        <v/>
      </c>
      <c r="T2378" s="427"/>
      <c r="U2378" s="429"/>
      <c r="W2378" s="6">
        <f>VLOOKUP(A2378,'[3]Cartilha Global'!$A:$A,1,FALSE)</f>
        <v>97657</v>
      </c>
    </row>
    <row r="2379" spans="1:23" ht="23.25" hidden="1" thickBot="1" x14ac:dyDescent="0.25">
      <c r="A2379" s="522">
        <v>97658</v>
      </c>
      <c r="B2379" s="508" t="s">
        <v>3144</v>
      </c>
      <c r="C2379" s="513" t="s">
        <v>2301</v>
      </c>
      <c r="D2379" s="498" t="s">
        <v>169</v>
      </c>
      <c r="E2379" s="499">
        <v>186.09</v>
      </c>
      <c r="F2379" s="500">
        <f t="shared" si="586"/>
        <v>230.45</v>
      </c>
      <c r="G2379" s="527"/>
      <c r="H2379" s="518"/>
      <c r="I2379" s="517">
        <f t="shared" si="588"/>
        <v>0</v>
      </c>
      <c r="J2379" s="517">
        <f t="shared" si="589"/>
        <v>0</v>
      </c>
      <c r="K2379" s="504"/>
      <c r="L2379" s="518">
        <f t="shared" si="590"/>
        <v>0</v>
      </c>
      <c r="M2379" s="518">
        <f t="shared" si="590"/>
        <v>0</v>
      </c>
      <c r="N2379" s="519">
        <f t="shared" si="591"/>
        <v>0</v>
      </c>
      <c r="O2379" s="519">
        <f t="shared" si="592"/>
        <v>0</v>
      </c>
      <c r="P2379" s="506"/>
      <c r="Q2379" s="494"/>
      <c r="R2379" s="412" t="str">
        <f t="shared" si="585"/>
        <v/>
      </c>
      <c r="S2379" s="412" t="str">
        <f t="shared" si="587"/>
        <v/>
      </c>
      <c r="T2379" s="427"/>
      <c r="U2379" s="429"/>
      <c r="W2379" s="6">
        <f>VLOOKUP(A2379,'[3]Cartilha Global'!$A:$A,1,FALSE)</f>
        <v>97658</v>
      </c>
    </row>
    <row r="2380" spans="1:23" ht="23.25" hidden="1" thickBot="1" x14ac:dyDescent="0.25">
      <c r="A2380" s="522">
        <v>97659</v>
      </c>
      <c r="B2380" s="508" t="s">
        <v>3144</v>
      </c>
      <c r="C2380" s="513" t="s">
        <v>2302</v>
      </c>
      <c r="D2380" s="498" t="s">
        <v>169</v>
      </c>
      <c r="E2380" s="499">
        <v>247.03</v>
      </c>
      <c r="F2380" s="500">
        <f t="shared" si="586"/>
        <v>305.92</v>
      </c>
      <c r="G2380" s="527"/>
      <c r="H2380" s="518"/>
      <c r="I2380" s="517">
        <f t="shared" si="588"/>
        <v>0</v>
      </c>
      <c r="J2380" s="517">
        <f t="shared" si="589"/>
        <v>0</v>
      </c>
      <c r="K2380" s="504"/>
      <c r="L2380" s="518">
        <f t="shared" si="590"/>
        <v>0</v>
      </c>
      <c r="M2380" s="518">
        <f t="shared" si="590"/>
        <v>0</v>
      </c>
      <c r="N2380" s="519">
        <f t="shared" si="591"/>
        <v>0</v>
      </c>
      <c r="O2380" s="519">
        <f t="shared" si="592"/>
        <v>0</v>
      </c>
      <c r="P2380" s="506"/>
      <c r="Q2380" s="494"/>
      <c r="R2380" s="412" t="str">
        <f t="shared" si="585"/>
        <v/>
      </c>
      <c r="S2380" s="412" t="str">
        <f t="shared" si="587"/>
        <v/>
      </c>
      <c r="T2380" s="427"/>
      <c r="U2380" s="429"/>
      <c r="W2380" s="6">
        <f>VLOOKUP(A2380,'[3]Cartilha Global'!$A:$A,1,FALSE)</f>
        <v>97659</v>
      </c>
    </row>
    <row r="2381" spans="1:23" ht="23.25" hidden="1" thickBot="1" x14ac:dyDescent="0.25">
      <c r="A2381" s="522">
        <v>94226</v>
      </c>
      <c r="B2381" s="508" t="s">
        <v>3144</v>
      </c>
      <c r="C2381" s="513" t="s">
        <v>3694</v>
      </c>
      <c r="D2381" s="498" t="s">
        <v>170</v>
      </c>
      <c r="E2381" s="499">
        <v>20.100000000000001</v>
      </c>
      <c r="F2381" s="500">
        <f t="shared" si="586"/>
        <v>24.89</v>
      </c>
      <c r="G2381" s="527"/>
      <c r="H2381" s="518"/>
      <c r="I2381" s="517">
        <f t="shared" si="588"/>
        <v>0</v>
      </c>
      <c r="J2381" s="517">
        <f t="shared" si="589"/>
        <v>0</v>
      </c>
      <c r="K2381" s="504"/>
      <c r="L2381" s="518">
        <f t="shared" si="590"/>
        <v>0</v>
      </c>
      <c r="M2381" s="518">
        <f t="shared" si="590"/>
        <v>0</v>
      </c>
      <c r="N2381" s="519">
        <f t="shared" si="591"/>
        <v>0</v>
      </c>
      <c r="O2381" s="519">
        <f t="shared" si="592"/>
        <v>0</v>
      </c>
      <c r="P2381" s="506"/>
      <c r="Q2381" s="494"/>
      <c r="R2381" s="412" t="str">
        <f t="shared" si="585"/>
        <v/>
      </c>
      <c r="S2381" s="412" t="str">
        <f t="shared" si="587"/>
        <v/>
      </c>
      <c r="T2381" s="427"/>
      <c r="U2381" s="429"/>
      <c r="W2381" s="6">
        <f>VLOOKUP(A2381,'[3]Cartilha Global'!$A:$A,1,FALSE)</f>
        <v>94226</v>
      </c>
    </row>
    <row r="2382" spans="1:23" ht="12" hidden="1" thickBot="1" x14ac:dyDescent="0.25">
      <c r="A2382" s="522" t="s">
        <v>1879</v>
      </c>
      <c r="B2382" s="508"/>
      <c r="C2382" s="513" t="s">
        <v>238</v>
      </c>
      <c r="D2382" s="498">
        <v>0</v>
      </c>
      <c r="E2382" s="593">
        <v>0</v>
      </c>
      <c r="F2382" s="568">
        <f t="shared" si="586"/>
        <v>0</v>
      </c>
      <c r="G2382" s="556"/>
      <c r="H2382" s="556"/>
      <c r="I2382" s="557"/>
      <c r="J2382" s="558"/>
      <c r="K2382" s="504"/>
      <c r="L2382" s="580"/>
      <c r="M2382" s="556"/>
      <c r="N2382" s="557"/>
      <c r="O2382" s="558"/>
      <c r="P2382" s="506"/>
      <c r="Q2382" s="494" t="str">
        <f>IF(OR(SUM(J2383:J2457)&gt;0,SUM(O2383:O2457)&gt;0),"xx","")</f>
        <v/>
      </c>
      <c r="R2382" s="412" t="str">
        <f t="shared" si="585"/>
        <v/>
      </c>
      <c r="S2382" s="412" t="str">
        <f t="shared" si="587"/>
        <v/>
      </c>
      <c r="T2382" s="427"/>
      <c r="U2382" s="429"/>
      <c r="W2382" s="6" t="str">
        <f>VLOOKUP(A2382,'[3]Cartilha Global'!$A:$A,1,FALSE)</f>
        <v>6.2</v>
      </c>
    </row>
    <row r="2383" spans="1:23" ht="23.25" hidden="1" thickBot="1" x14ac:dyDescent="0.25">
      <c r="A2383" s="522">
        <v>100388</v>
      </c>
      <c r="B2383" s="508" t="s">
        <v>3144</v>
      </c>
      <c r="C2383" s="513" t="s">
        <v>3427</v>
      </c>
      <c r="D2383" s="498" t="s">
        <v>170</v>
      </c>
      <c r="E2383" s="499">
        <v>22.59</v>
      </c>
      <c r="F2383" s="500">
        <f t="shared" si="586"/>
        <v>27.98</v>
      </c>
      <c r="G2383" s="527"/>
      <c r="H2383" s="518"/>
      <c r="I2383" s="517">
        <f t="shared" ref="I2383:I2446" si="593">IF(ISBLANK(E2383),0,ROUND(F2383*G2383,2))</f>
        <v>0</v>
      </c>
      <c r="J2383" s="517">
        <f t="shared" ref="J2383:J2446" si="594">IF(ISBLANK(G2383),0,ROUND(G2383*H2383,2))</f>
        <v>0</v>
      </c>
      <c r="K2383" s="504"/>
      <c r="L2383" s="518">
        <f t="shared" ref="L2383:M2414" si="595">G2383</f>
        <v>0</v>
      </c>
      <c r="M2383" s="518">
        <f t="shared" si="595"/>
        <v>0</v>
      </c>
      <c r="N2383" s="519">
        <f t="shared" ref="N2383:N2446" si="596">IF(ISBLANK(E2383),0,ROUND(F2383*L2383,2))</f>
        <v>0</v>
      </c>
      <c r="O2383" s="519">
        <f t="shared" ref="O2383:O2446" si="597">IF(ISBLANK(L2383),0,ROUND(L2383*M2383,2))</f>
        <v>0</v>
      </c>
      <c r="P2383" s="506"/>
      <c r="Q2383" s="494"/>
      <c r="R2383" s="412" t="str">
        <f t="shared" si="585"/>
        <v/>
      </c>
      <c r="S2383" s="412" t="str">
        <f t="shared" si="587"/>
        <v/>
      </c>
      <c r="T2383" s="427"/>
      <c r="U2383" s="429"/>
      <c r="W2383" s="6">
        <f>VLOOKUP(A2383,'[3]Cartilha Global'!$A:$A,1,FALSE)</f>
        <v>100388</v>
      </c>
    </row>
    <row r="2384" spans="1:23" ht="23.25" hidden="1" thickBot="1" x14ac:dyDescent="0.25">
      <c r="A2384" s="522">
        <v>100389</v>
      </c>
      <c r="B2384" s="508" t="s">
        <v>3144</v>
      </c>
      <c r="C2384" s="513" t="s">
        <v>3428</v>
      </c>
      <c r="D2384" s="498" t="s">
        <v>170</v>
      </c>
      <c r="E2384" s="499">
        <v>19.59</v>
      </c>
      <c r="F2384" s="500">
        <f t="shared" si="586"/>
        <v>24.26</v>
      </c>
      <c r="G2384" s="527"/>
      <c r="H2384" s="518"/>
      <c r="I2384" s="517">
        <f t="shared" si="593"/>
        <v>0</v>
      </c>
      <c r="J2384" s="517">
        <f t="shared" si="594"/>
        <v>0</v>
      </c>
      <c r="K2384" s="504"/>
      <c r="L2384" s="518">
        <f t="shared" si="595"/>
        <v>0</v>
      </c>
      <c r="M2384" s="518">
        <f t="shared" si="595"/>
        <v>0</v>
      </c>
      <c r="N2384" s="519">
        <f t="shared" si="596"/>
        <v>0</v>
      </c>
      <c r="O2384" s="519">
        <f t="shared" si="597"/>
        <v>0</v>
      </c>
      <c r="P2384" s="506"/>
      <c r="Q2384" s="494"/>
      <c r="R2384" s="412" t="str">
        <f t="shared" si="585"/>
        <v/>
      </c>
      <c r="S2384" s="412" t="str">
        <f t="shared" si="587"/>
        <v/>
      </c>
      <c r="T2384" s="427"/>
      <c r="U2384" s="429"/>
      <c r="W2384" s="6">
        <f>VLOOKUP(A2384,'[3]Cartilha Global'!$A:$A,1,FALSE)</f>
        <v>100389</v>
      </c>
    </row>
    <row r="2385" spans="1:23" ht="23.25" hidden="1" thickBot="1" x14ac:dyDescent="0.25">
      <c r="A2385" s="522">
        <v>100390</v>
      </c>
      <c r="B2385" s="508" t="s">
        <v>3144</v>
      </c>
      <c r="C2385" s="513" t="s">
        <v>3429</v>
      </c>
      <c r="D2385" s="498" t="s">
        <v>170</v>
      </c>
      <c r="E2385" s="499">
        <v>26.56</v>
      </c>
      <c r="F2385" s="500">
        <f t="shared" si="586"/>
        <v>32.89</v>
      </c>
      <c r="G2385" s="527"/>
      <c r="H2385" s="518"/>
      <c r="I2385" s="517">
        <f t="shared" si="593"/>
        <v>0</v>
      </c>
      <c r="J2385" s="517">
        <f t="shared" si="594"/>
        <v>0</v>
      </c>
      <c r="K2385" s="504"/>
      <c r="L2385" s="518">
        <f t="shared" si="595"/>
        <v>0</v>
      </c>
      <c r="M2385" s="518">
        <f t="shared" si="595"/>
        <v>0</v>
      </c>
      <c r="N2385" s="519">
        <f t="shared" si="596"/>
        <v>0</v>
      </c>
      <c r="O2385" s="519">
        <f t="shared" si="597"/>
        <v>0</v>
      </c>
      <c r="P2385" s="506"/>
      <c r="Q2385" s="494"/>
      <c r="R2385" s="412" t="str">
        <f t="shared" si="585"/>
        <v/>
      </c>
      <c r="S2385" s="412" t="str">
        <f t="shared" si="587"/>
        <v/>
      </c>
      <c r="T2385" s="427"/>
      <c r="U2385" s="429"/>
      <c r="W2385" s="6">
        <f>VLOOKUP(A2385,'[3]Cartilha Global'!$A:$A,1,FALSE)</f>
        <v>100390</v>
      </c>
    </row>
    <row r="2386" spans="1:23" ht="23.25" hidden="1" thickBot="1" x14ac:dyDescent="0.25">
      <c r="A2386" s="522">
        <v>100391</v>
      </c>
      <c r="B2386" s="508" t="s">
        <v>3144</v>
      </c>
      <c r="C2386" s="513" t="s">
        <v>3430</v>
      </c>
      <c r="D2386" s="498" t="s">
        <v>170</v>
      </c>
      <c r="E2386" s="499">
        <v>22.21</v>
      </c>
      <c r="F2386" s="500">
        <f t="shared" si="586"/>
        <v>27.5</v>
      </c>
      <c r="G2386" s="527"/>
      <c r="H2386" s="518"/>
      <c r="I2386" s="517">
        <f t="shared" si="593"/>
        <v>0</v>
      </c>
      <c r="J2386" s="517">
        <f t="shared" si="594"/>
        <v>0</v>
      </c>
      <c r="K2386" s="504"/>
      <c r="L2386" s="518">
        <f t="shared" si="595"/>
        <v>0</v>
      </c>
      <c r="M2386" s="518">
        <f t="shared" si="595"/>
        <v>0</v>
      </c>
      <c r="N2386" s="519">
        <f t="shared" si="596"/>
        <v>0</v>
      </c>
      <c r="O2386" s="519">
        <f t="shared" si="597"/>
        <v>0</v>
      </c>
      <c r="P2386" s="506"/>
      <c r="Q2386" s="494"/>
      <c r="R2386" s="412" t="str">
        <f t="shared" si="585"/>
        <v/>
      </c>
      <c r="S2386" s="412" t="str">
        <f t="shared" si="587"/>
        <v/>
      </c>
      <c r="T2386" s="427"/>
      <c r="U2386" s="429"/>
      <c r="W2386" s="6">
        <f>VLOOKUP(A2386,'[3]Cartilha Global'!$A:$A,1,FALSE)</f>
        <v>100391</v>
      </c>
    </row>
    <row r="2387" spans="1:23" ht="23.25" hidden="1" thickBot="1" x14ac:dyDescent="0.25">
      <c r="A2387" s="522">
        <v>100392</v>
      </c>
      <c r="B2387" s="508" t="s">
        <v>3144</v>
      </c>
      <c r="C2387" s="513" t="s">
        <v>3431</v>
      </c>
      <c r="D2387" s="498" t="s">
        <v>170</v>
      </c>
      <c r="E2387" s="499">
        <v>17.79</v>
      </c>
      <c r="F2387" s="500">
        <f t="shared" si="586"/>
        <v>22.03</v>
      </c>
      <c r="G2387" s="527"/>
      <c r="H2387" s="518"/>
      <c r="I2387" s="517">
        <f t="shared" si="593"/>
        <v>0</v>
      </c>
      <c r="J2387" s="517">
        <f t="shared" si="594"/>
        <v>0</v>
      </c>
      <c r="K2387" s="504"/>
      <c r="L2387" s="518">
        <f t="shared" si="595"/>
        <v>0</v>
      </c>
      <c r="M2387" s="518">
        <f t="shared" si="595"/>
        <v>0</v>
      </c>
      <c r="N2387" s="519">
        <f t="shared" si="596"/>
        <v>0</v>
      </c>
      <c r="O2387" s="519">
        <f t="shared" si="597"/>
        <v>0</v>
      </c>
      <c r="P2387" s="506"/>
      <c r="Q2387" s="494"/>
      <c r="R2387" s="412" t="str">
        <f t="shared" si="585"/>
        <v/>
      </c>
      <c r="S2387" s="412" t="str">
        <f t="shared" si="587"/>
        <v/>
      </c>
      <c r="T2387" s="427"/>
      <c r="U2387" s="429"/>
      <c r="W2387" s="6">
        <f>VLOOKUP(A2387,'[3]Cartilha Global'!$A:$A,1,FALSE)</f>
        <v>100392</v>
      </c>
    </row>
    <row r="2388" spans="1:23" ht="23.25" hidden="1" thickBot="1" x14ac:dyDescent="0.25">
      <c r="A2388" s="522">
        <v>100393</v>
      </c>
      <c r="B2388" s="508" t="s">
        <v>3144</v>
      </c>
      <c r="C2388" s="513" t="s">
        <v>3432</v>
      </c>
      <c r="D2388" s="498" t="s">
        <v>170</v>
      </c>
      <c r="E2388" s="499">
        <v>22.5</v>
      </c>
      <c r="F2388" s="500">
        <f t="shared" si="586"/>
        <v>27.86</v>
      </c>
      <c r="G2388" s="527"/>
      <c r="H2388" s="518"/>
      <c r="I2388" s="517">
        <f t="shared" si="593"/>
        <v>0</v>
      </c>
      <c r="J2388" s="517">
        <f t="shared" si="594"/>
        <v>0</v>
      </c>
      <c r="K2388" s="504"/>
      <c r="L2388" s="518">
        <f t="shared" si="595"/>
        <v>0</v>
      </c>
      <c r="M2388" s="518">
        <f t="shared" si="595"/>
        <v>0</v>
      </c>
      <c r="N2388" s="519">
        <f t="shared" si="596"/>
        <v>0</v>
      </c>
      <c r="O2388" s="519">
        <f t="shared" si="597"/>
        <v>0</v>
      </c>
      <c r="P2388" s="506"/>
      <c r="Q2388" s="494"/>
      <c r="R2388" s="412" t="str">
        <f t="shared" si="585"/>
        <v/>
      </c>
      <c r="S2388" s="412" t="str">
        <f t="shared" si="587"/>
        <v/>
      </c>
      <c r="T2388" s="427"/>
      <c r="U2388" s="429"/>
      <c r="W2388" s="6">
        <f>VLOOKUP(A2388,'[3]Cartilha Global'!$A:$A,1,FALSE)</f>
        <v>100393</v>
      </c>
    </row>
    <row r="2389" spans="1:23" ht="23.25" hidden="1" thickBot="1" x14ac:dyDescent="0.25">
      <c r="A2389" s="522">
        <v>100394</v>
      </c>
      <c r="B2389" s="508" t="s">
        <v>3144</v>
      </c>
      <c r="C2389" s="513" t="s">
        <v>3433</v>
      </c>
      <c r="D2389" s="498" t="s">
        <v>170</v>
      </c>
      <c r="E2389" s="499">
        <v>20.89</v>
      </c>
      <c r="F2389" s="500">
        <f t="shared" si="586"/>
        <v>25.87</v>
      </c>
      <c r="G2389" s="527"/>
      <c r="H2389" s="518"/>
      <c r="I2389" s="517">
        <f t="shared" si="593"/>
        <v>0</v>
      </c>
      <c r="J2389" s="517">
        <f t="shared" si="594"/>
        <v>0</v>
      </c>
      <c r="K2389" s="504"/>
      <c r="L2389" s="518">
        <f t="shared" si="595"/>
        <v>0</v>
      </c>
      <c r="M2389" s="518">
        <f t="shared" si="595"/>
        <v>0</v>
      </c>
      <c r="N2389" s="519">
        <f t="shared" si="596"/>
        <v>0</v>
      </c>
      <c r="O2389" s="519">
        <f t="shared" si="597"/>
        <v>0</v>
      </c>
      <c r="P2389" s="506"/>
      <c r="Q2389" s="494"/>
      <c r="R2389" s="412" t="str">
        <f t="shared" si="585"/>
        <v/>
      </c>
      <c r="S2389" s="412" t="str">
        <f t="shared" si="587"/>
        <v/>
      </c>
      <c r="T2389" s="427"/>
      <c r="U2389" s="429"/>
      <c r="W2389" s="6">
        <f>VLOOKUP(A2389,'[3]Cartilha Global'!$A:$A,1,FALSE)</f>
        <v>100394</v>
      </c>
    </row>
    <row r="2390" spans="1:23" ht="23.25" hidden="1" thickBot="1" x14ac:dyDescent="0.25">
      <c r="A2390" s="522">
        <v>100395</v>
      </c>
      <c r="B2390" s="508" t="s">
        <v>3144</v>
      </c>
      <c r="C2390" s="513" t="s">
        <v>3434</v>
      </c>
      <c r="D2390" s="498" t="s">
        <v>170</v>
      </c>
      <c r="E2390" s="499">
        <v>26.48</v>
      </c>
      <c r="F2390" s="500">
        <f t="shared" si="586"/>
        <v>32.79</v>
      </c>
      <c r="G2390" s="527"/>
      <c r="H2390" s="518"/>
      <c r="I2390" s="517">
        <f t="shared" si="593"/>
        <v>0</v>
      </c>
      <c r="J2390" s="517">
        <f t="shared" si="594"/>
        <v>0</v>
      </c>
      <c r="K2390" s="504"/>
      <c r="L2390" s="518">
        <f t="shared" si="595"/>
        <v>0</v>
      </c>
      <c r="M2390" s="518">
        <f t="shared" si="595"/>
        <v>0</v>
      </c>
      <c r="N2390" s="519">
        <f t="shared" si="596"/>
        <v>0</v>
      </c>
      <c r="O2390" s="519">
        <f t="shared" si="597"/>
        <v>0</v>
      </c>
      <c r="P2390" s="506"/>
      <c r="Q2390" s="494"/>
      <c r="R2390" s="412" t="str">
        <f t="shared" si="585"/>
        <v/>
      </c>
      <c r="S2390" s="412" t="str">
        <f t="shared" si="587"/>
        <v/>
      </c>
      <c r="T2390" s="427"/>
      <c r="U2390" s="429"/>
      <c r="W2390" s="6">
        <f>VLOOKUP(A2390,'[3]Cartilha Global'!$A:$A,1,FALSE)</f>
        <v>100395</v>
      </c>
    </row>
    <row r="2391" spans="1:23" ht="34.5" hidden="1" thickBot="1" x14ac:dyDescent="0.25">
      <c r="A2391" s="522">
        <v>100379</v>
      </c>
      <c r="B2391" s="508" t="s">
        <v>3144</v>
      </c>
      <c r="C2391" s="513" t="s">
        <v>3419</v>
      </c>
      <c r="D2391" s="498" t="s">
        <v>170</v>
      </c>
      <c r="E2391" s="499">
        <v>45.61</v>
      </c>
      <c r="F2391" s="500">
        <f t="shared" si="586"/>
        <v>56.48</v>
      </c>
      <c r="G2391" s="527"/>
      <c r="H2391" s="518"/>
      <c r="I2391" s="517">
        <f t="shared" si="593"/>
        <v>0</v>
      </c>
      <c r="J2391" s="517">
        <f t="shared" si="594"/>
        <v>0</v>
      </c>
      <c r="K2391" s="504"/>
      <c r="L2391" s="518">
        <f t="shared" si="595"/>
        <v>0</v>
      </c>
      <c r="M2391" s="518">
        <f t="shared" si="595"/>
        <v>0</v>
      </c>
      <c r="N2391" s="519">
        <f t="shared" si="596"/>
        <v>0</v>
      </c>
      <c r="O2391" s="519">
        <f t="shared" si="597"/>
        <v>0</v>
      </c>
      <c r="P2391" s="506"/>
      <c r="Q2391" s="494"/>
      <c r="R2391" s="412" t="str">
        <f t="shared" si="585"/>
        <v/>
      </c>
      <c r="S2391" s="412" t="str">
        <f t="shared" si="587"/>
        <v/>
      </c>
      <c r="T2391" s="427"/>
      <c r="U2391" s="429"/>
      <c r="W2391" s="6">
        <f>VLOOKUP(A2391,'[3]Cartilha Global'!$A:$A,1,FALSE)</f>
        <v>100379</v>
      </c>
    </row>
    <row r="2392" spans="1:23" ht="34.5" hidden="1" thickBot="1" x14ac:dyDescent="0.25">
      <c r="A2392" s="522">
        <v>100380</v>
      </c>
      <c r="B2392" s="508" t="s">
        <v>3144</v>
      </c>
      <c r="C2392" s="513" t="s">
        <v>3420</v>
      </c>
      <c r="D2392" s="498" t="s">
        <v>170</v>
      </c>
      <c r="E2392" s="499">
        <v>59.81</v>
      </c>
      <c r="F2392" s="500">
        <f t="shared" si="586"/>
        <v>74.069999999999993</v>
      </c>
      <c r="G2392" s="527"/>
      <c r="H2392" s="518"/>
      <c r="I2392" s="517">
        <f t="shared" si="593"/>
        <v>0</v>
      </c>
      <c r="J2392" s="517">
        <f t="shared" si="594"/>
        <v>0</v>
      </c>
      <c r="K2392" s="504"/>
      <c r="L2392" s="518">
        <f t="shared" si="595"/>
        <v>0</v>
      </c>
      <c r="M2392" s="518">
        <f t="shared" si="595"/>
        <v>0</v>
      </c>
      <c r="N2392" s="519">
        <f t="shared" si="596"/>
        <v>0</v>
      </c>
      <c r="O2392" s="519">
        <f t="shared" si="597"/>
        <v>0</v>
      </c>
      <c r="P2392" s="506"/>
      <c r="Q2392" s="494"/>
      <c r="R2392" s="412" t="str">
        <f t="shared" si="585"/>
        <v/>
      </c>
      <c r="S2392" s="412" t="str">
        <f t="shared" si="587"/>
        <v/>
      </c>
      <c r="T2392" s="427"/>
      <c r="U2392" s="429"/>
      <c r="W2392" s="6">
        <f>VLOOKUP(A2392,'[3]Cartilha Global'!$A:$A,1,FALSE)</f>
        <v>100380</v>
      </c>
    </row>
    <row r="2393" spans="1:23" ht="34.5" hidden="1" thickBot="1" x14ac:dyDescent="0.25">
      <c r="A2393" s="522">
        <v>100381</v>
      </c>
      <c r="B2393" s="508" t="s">
        <v>3144</v>
      </c>
      <c r="C2393" s="513" t="s">
        <v>3421</v>
      </c>
      <c r="D2393" s="498" t="s">
        <v>170</v>
      </c>
      <c r="E2393" s="499">
        <v>66.23</v>
      </c>
      <c r="F2393" s="500">
        <f t="shared" si="586"/>
        <v>82.02</v>
      </c>
      <c r="G2393" s="527"/>
      <c r="H2393" s="518"/>
      <c r="I2393" s="517">
        <f t="shared" si="593"/>
        <v>0</v>
      </c>
      <c r="J2393" s="517">
        <f t="shared" si="594"/>
        <v>0</v>
      </c>
      <c r="K2393" s="504"/>
      <c r="L2393" s="518">
        <f t="shared" si="595"/>
        <v>0</v>
      </c>
      <c r="M2393" s="518">
        <f t="shared" si="595"/>
        <v>0</v>
      </c>
      <c r="N2393" s="519">
        <f t="shared" si="596"/>
        <v>0</v>
      </c>
      <c r="O2393" s="519">
        <f t="shared" si="597"/>
        <v>0</v>
      </c>
      <c r="P2393" s="506"/>
      <c r="Q2393" s="494"/>
      <c r="R2393" s="412" t="str">
        <f t="shared" si="585"/>
        <v/>
      </c>
      <c r="S2393" s="412" t="str">
        <f t="shared" si="587"/>
        <v/>
      </c>
      <c r="T2393" s="427"/>
      <c r="U2393" s="429"/>
      <c r="W2393" s="6">
        <f>VLOOKUP(A2393,'[3]Cartilha Global'!$A:$A,1,FALSE)</f>
        <v>100381</v>
      </c>
    </row>
    <row r="2394" spans="1:23" ht="34.5" hidden="1" thickBot="1" x14ac:dyDescent="0.25">
      <c r="A2394" s="522">
        <v>100383</v>
      </c>
      <c r="B2394" s="508" t="s">
        <v>3144</v>
      </c>
      <c r="C2394" s="513" t="s">
        <v>3422</v>
      </c>
      <c r="D2394" s="498" t="s">
        <v>170</v>
      </c>
      <c r="E2394" s="499">
        <v>31.77</v>
      </c>
      <c r="F2394" s="500">
        <f t="shared" si="586"/>
        <v>39.340000000000003</v>
      </c>
      <c r="G2394" s="527"/>
      <c r="H2394" s="518"/>
      <c r="I2394" s="517">
        <f t="shared" si="593"/>
        <v>0</v>
      </c>
      <c r="J2394" s="517">
        <f t="shared" si="594"/>
        <v>0</v>
      </c>
      <c r="K2394" s="504"/>
      <c r="L2394" s="518">
        <f t="shared" si="595"/>
        <v>0</v>
      </c>
      <c r="M2394" s="518">
        <f t="shared" si="595"/>
        <v>0</v>
      </c>
      <c r="N2394" s="519">
        <f t="shared" si="596"/>
        <v>0</v>
      </c>
      <c r="O2394" s="519">
        <f t="shared" si="597"/>
        <v>0</v>
      </c>
      <c r="P2394" s="506"/>
      <c r="Q2394" s="494"/>
      <c r="R2394" s="412" t="str">
        <f t="shared" si="585"/>
        <v/>
      </c>
      <c r="S2394" s="412" t="str">
        <f t="shared" si="587"/>
        <v/>
      </c>
      <c r="T2394" s="427"/>
      <c r="U2394" s="429"/>
      <c r="W2394" s="6">
        <f>VLOOKUP(A2394,'[3]Cartilha Global'!$A:$A,1,FALSE)</f>
        <v>100383</v>
      </c>
    </row>
    <row r="2395" spans="1:23" ht="34.5" hidden="1" thickBot="1" x14ac:dyDescent="0.25">
      <c r="A2395" s="522">
        <v>100384</v>
      </c>
      <c r="B2395" s="508" t="s">
        <v>3144</v>
      </c>
      <c r="C2395" s="513" t="s">
        <v>3423</v>
      </c>
      <c r="D2395" s="498" t="s">
        <v>170</v>
      </c>
      <c r="E2395" s="499">
        <v>32.909999999999997</v>
      </c>
      <c r="F2395" s="500">
        <f t="shared" si="586"/>
        <v>40.76</v>
      </c>
      <c r="G2395" s="527"/>
      <c r="H2395" s="518"/>
      <c r="I2395" s="517">
        <f t="shared" si="593"/>
        <v>0</v>
      </c>
      <c r="J2395" s="517">
        <f t="shared" si="594"/>
        <v>0</v>
      </c>
      <c r="K2395" s="504"/>
      <c r="L2395" s="518">
        <f t="shared" si="595"/>
        <v>0</v>
      </c>
      <c r="M2395" s="518">
        <f t="shared" si="595"/>
        <v>0</v>
      </c>
      <c r="N2395" s="519">
        <f t="shared" si="596"/>
        <v>0</v>
      </c>
      <c r="O2395" s="519">
        <f t="shared" si="597"/>
        <v>0</v>
      </c>
      <c r="P2395" s="506"/>
      <c r="Q2395" s="494"/>
      <c r="R2395" s="412" t="str">
        <f t="shared" si="585"/>
        <v/>
      </c>
      <c r="S2395" s="412" t="str">
        <f t="shared" si="587"/>
        <v/>
      </c>
      <c r="T2395" s="427"/>
      <c r="U2395" s="429"/>
      <c r="W2395" s="6">
        <f>VLOOKUP(A2395,'[3]Cartilha Global'!$A:$A,1,FALSE)</f>
        <v>100384</v>
      </c>
    </row>
    <row r="2396" spans="1:23" ht="34.5" hidden="1" thickBot="1" x14ac:dyDescent="0.25">
      <c r="A2396" s="522">
        <v>100385</v>
      </c>
      <c r="B2396" s="508" t="s">
        <v>3144</v>
      </c>
      <c r="C2396" s="513" t="s">
        <v>3424</v>
      </c>
      <c r="D2396" s="498" t="s">
        <v>170</v>
      </c>
      <c r="E2396" s="499">
        <v>41.35</v>
      </c>
      <c r="F2396" s="500">
        <f t="shared" si="586"/>
        <v>51.21</v>
      </c>
      <c r="G2396" s="527"/>
      <c r="H2396" s="518"/>
      <c r="I2396" s="517">
        <f t="shared" si="593"/>
        <v>0</v>
      </c>
      <c r="J2396" s="517">
        <f t="shared" si="594"/>
        <v>0</v>
      </c>
      <c r="K2396" s="504"/>
      <c r="L2396" s="518">
        <f t="shared" si="595"/>
        <v>0</v>
      </c>
      <c r="M2396" s="518">
        <f t="shared" si="595"/>
        <v>0</v>
      </c>
      <c r="N2396" s="519">
        <f t="shared" si="596"/>
        <v>0</v>
      </c>
      <c r="O2396" s="519">
        <f t="shared" si="597"/>
        <v>0</v>
      </c>
      <c r="P2396" s="506"/>
      <c r="Q2396" s="494"/>
      <c r="R2396" s="412" t="str">
        <f t="shared" si="585"/>
        <v/>
      </c>
      <c r="S2396" s="412" t="str">
        <f t="shared" si="587"/>
        <v/>
      </c>
      <c r="T2396" s="427"/>
      <c r="U2396" s="429"/>
      <c r="W2396" s="6">
        <f>VLOOKUP(A2396,'[3]Cartilha Global'!$A:$A,1,FALSE)</f>
        <v>100385</v>
      </c>
    </row>
    <row r="2397" spans="1:23" ht="34.5" hidden="1" thickBot="1" x14ac:dyDescent="0.25">
      <c r="A2397" s="522">
        <v>100386</v>
      </c>
      <c r="B2397" s="508" t="s">
        <v>3144</v>
      </c>
      <c r="C2397" s="513" t="s">
        <v>3425</v>
      </c>
      <c r="D2397" s="498" t="s">
        <v>170</v>
      </c>
      <c r="E2397" s="499">
        <v>52.93</v>
      </c>
      <c r="F2397" s="500">
        <f t="shared" si="586"/>
        <v>65.55</v>
      </c>
      <c r="G2397" s="527"/>
      <c r="H2397" s="518"/>
      <c r="I2397" s="517">
        <f t="shared" si="593"/>
        <v>0</v>
      </c>
      <c r="J2397" s="517">
        <f t="shared" si="594"/>
        <v>0</v>
      </c>
      <c r="K2397" s="504"/>
      <c r="L2397" s="518">
        <f t="shared" si="595"/>
        <v>0</v>
      </c>
      <c r="M2397" s="518">
        <f t="shared" si="595"/>
        <v>0</v>
      </c>
      <c r="N2397" s="519">
        <f t="shared" si="596"/>
        <v>0</v>
      </c>
      <c r="O2397" s="519">
        <f t="shared" si="597"/>
        <v>0</v>
      </c>
      <c r="P2397" s="506"/>
      <c r="Q2397" s="494"/>
      <c r="R2397" s="412" t="str">
        <f t="shared" si="585"/>
        <v/>
      </c>
      <c r="S2397" s="412" t="str">
        <f t="shared" si="587"/>
        <v/>
      </c>
      <c r="T2397" s="427"/>
      <c r="U2397" s="429"/>
      <c r="W2397" s="6">
        <f>VLOOKUP(A2397,'[3]Cartilha Global'!$A:$A,1,FALSE)</f>
        <v>100386</v>
      </c>
    </row>
    <row r="2398" spans="1:23" ht="34.5" hidden="1" thickBot="1" x14ac:dyDescent="0.25">
      <c r="A2398" s="522">
        <v>100387</v>
      </c>
      <c r="B2398" s="508" t="s">
        <v>3144</v>
      </c>
      <c r="C2398" s="513" t="s">
        <v>3426</v>
      </c>
      <c r="D2398" s="498" t="s">
        <v>170</v>
      </c>
      <c r="E2398" s="499">
        <v>64.45</v>
      </c>
      <c r="F2398" s="500">
        <f t="shared" si="586"/>
        <v>79.81</v>
      </c>
      <c r="G2398" s="527"/>
      <c r="H2398" s="518"/>
      <c r="I2398" s="517">
        <f t="shared" si="593"/>
        <v>0</v>
      </c>
      <c r="J2398" s="517">
        <f t="shared" si="594"/>
        <v>0</v>
      </c>
      <c r="K2398" s="504"/>
      <c r="L2398" s="518">
        <f t="shared" si="595"/>
        <v>0</v>
      </c>
      <c r="M2398" s="518">
        <f t="shared" si="595"/>
        <v>0</v>
      </c>
      <c r="N2398" s="519">
        <f t="shared" si="596"/>
        <v>0</v>
      </c>
      <c r="O2398" s="519">
        <f t="shared" si="597"/>
        <v>0</v>
      </c>
      <c r="P2398" s="506"/>
      <c r="Q2398" s="494"/>
      <c r="R2398" s="412" t="str">
        <f t="shared" si="585"/>
        <v/>
      </c>
      <c r="S2398" s="412" t="str">
        <f t="shared" si="587"/>
        <v/>
      </c>
      <c r="T2398" s="427"/>
      <c r="U2398" s="429"/>
      <c r="W2398" s="6">
        <f>VLOOKUP(A2398,'[3]Cartilha Global'!$A:$A,1,FALSE)</f>
        <v>100387</v>
      </c>
    </row>
    <row r="2399" spans="1:23" ht="23.25" hidden="1" thickBot="1" x14ac:dyDescent="0.25">
      <c r="A2399" s="522">
        <v>100357</v>
      </c>
      <c r="B2399" s="508" t="s">
        <v>3144</v>
      </c>
      <c r="C2399" s="513" t="s">
        <v>3667</v>
      </c>
      <c r="D2399" s="498" t="s">
        <v>169</v>
      </c>
      <c r="E2399" s="499">
        <v>1250.32</v>
      </c>
      <c r="F2399" s="500">
        <f t="shared" si="586"/>
        <v>1548.4</v>
      </c>
      <c r="G2399" s="527"/>
      <c r="H2399" s="518"/>
      <c r="I2399" s="517">
        <f t="shared" si="593"/>
        <v>0</v>
      </c>
      <c r="J2399" s="517">
        <f t="shared" si="594"/>
        <v>0</v>
      </c>
      <c r="K2399" s="504"/>
      <c r="L2399" s="518">
        <f t="shared" si="595"/>
        <v>0</v>
      </c>
      <c r="M2399" s="518">
        <f t="shared" si="595"/>
        <v>0</v>
      </c>
      <c r="N2399" s="519">
        <f t="shared" si="596"/>
        <v>0</v>
      </c>
      <c r="O2399" s="519">
        <f t="shared" si="597"/>
        <v>0</v>
      </c>
      <c r="P2399" s="506"/>
      <c r="Q2399" s="494"/>
      <c r="R2399" s="412" t="str">
        <f t="shared" si="585"/>
        <v/>
      </c>
      <c r="S2399" s="412" t="str">
        <f t="shared" si="587"/>
        <v/>
      </c>
      <c r="T2399" s="427"/>
      <c r="U2399" s="429"/>
      <c r="W2399" s="6">
        <f>VLOOKUP(A2399,'[3]Cartilha Global'!$A:$A,1,FALSE)</f>
        <v>100357</v>
      </c>
    </row>
    <row r="2400" spans="1:23" ht="23.25" hidden="1" thickBot="1" x14ac:dyDescent="0.25">
      <c r="A2400" s="522">
        <v>100358</v>
      </c>
      <c r="B2400" s="508" t="s">
        <v>3144</v>
      </c>
      <c r="C2400" s="513" t="s">
        <v>3397</v>
      </c>
      <c r="D2400" s="498" t="s">
        <v>169</v>
      </c>
      <c r="E2400" s="499">
        <v>1680.16</v>
      </c>
      <c r="F2400" s="500">
        <f t="shared" si="586"/>
        <v>2080.71</v>
      </c>
      <c r="G2400" s="527"/>
      <c r="H2400" s="518"/>
      <c r="I2400" s="517">
        <f t="shared" si="593"/>
        <v>0</v>
      </c>
      <c r="J2400" s="517">
        <f t="shared" si="594"/>
        <v>0</v>
      </c>
      <c r="K2400" s="504"/>
      <c r="L2400" s="518">
        <f t="shared" si="595"/>
        <v>0</v>
      </c>
      <c r="M2400" s="518">
        <f t="shared" si="595"/>
        <v>0</v>
      </c>
      <c r="N2400" s="519">
        <f t="shared" si="596"/>
        <v>0</v>
      </c>
      <c r="O2400" s="519">
        <f t="shared" si="597"/>
        <v>0</v>
      </c>
      <c r="P2400" s="506"/>
      <c r="Q2400" s="494"/>
      <c r="R2400" s="412" t="str">
        <f t="shared" si="585"/>
        <v/>
      </c>
      <c r="S2400" s="412" t="str">
        <f t="shared" si="587"/>
        <v/>
      </c>
      <c r="T2400" s="427"/>
      <c r="U2400" s="429"/>
      <c r="W2400" s="6">
        <f>VLOOKUP(A2400,'[3]Cartilha Global'!$A:$A,1,FALSE)</f>
        <v>100358</v>
      </c>
    </row>
    <row r="2401" spans="1:23" ht="23.25" hidden="1" thickBot="1" x14ac:dyDescent="0.25">
      <c r="A2401" s="522">
        <v>100359</v>
      </c>
      <c r="B2401" s="508" t="s">
        <v>3144</v>
      </c>
      <c r="C2401" s="513" t="s">
        <v>3398</v>
      </c>
      <c r="D2401" s="498" t="s">
        <v>169</v>
      </c>
      <c r="E2401" s="499">
        <v>1776.09</v>
      </c>
      <c r="F2401" s="500">
        <f t="shared" si="586"/>
        <v>2199.5100000000002</v>
      </c>
      <c r="G2401" s="527"/>
      <c r="H2401" s="518"/>
      <c r="I2401" s="517">
        <f t="shared" si="593"/>
        <v>0</v>
      </c>
      <c r="J2401" s="517">
        <f t="shared" si="594"/>
        <v>0</v>
      </c>
      <c r="K2401" s="504"/>
      <c r="L2401" s="518">
        <f t="shared" si="595"/>
        <v>0</v>
      </c>
      <c r="M2401" s="518">
        <f t="shared" si="595"/>
        <v>0</v>
      </c>
      <c r="N2401" s="519">
        <f t="shared" si="596"/>
        <v>0</v>
      </c>
      <c r="O2401" s="519">
        <f t="shared" si="597"/>
        <v>0</v>
      </c>
      <c r="P2401" s="506"/>
      <c r="Q2401" s="494"/>
      <c r="R2401" s="412" t="str">
        <f t="shared" si="585"/>
        <v/>
      </c>
      <c r="S2401" s="412" t="str">
        <f t="shared" si="587"/>
        <v/>
      </c>
      <c r="T2401" s="427"/>
      <c r="U2401" s="429"/>
      <c r="W2401" s="6">
        <f>VLOOKUP(A2401,'[3]Cartilha Global'!$A:$A,1,FALSE)</f>
        <v>100359</v>
      </c>
    </row>
    <row r="2402" spans="1:23" ht="23.25" hidden="1" thickBot="1" x14ac:dyDescent="0.25">
      <c r="A2402" s="522">
        <v>100360</v>
      </c>
      <c r="B2402" s="508" t="s">
        <v>3144</v>
      </c>
      <c r="C2402" s="513" t="s">
        <v>3399</v>
      </c>
      <c r="D2402" s="498" t="s">
        <v>169</v>
      </c>
      <c r="E2402" s="499">
        <v>1974.57</v>
      </c>
      <c r="F2402" s="500">
        <f t="shared" si="586"/>
        <v>2445.31</v>
      </c>
      <c r="G2402" s="527"/>
      <c r="H2402" s="518"/>
      <c r="I2402" s="517">
        <f t="shared" si="593"/>
        <v>0</v>
      </c>
      <c r="J2402" s="517">
        <f t="shared" si="594"/>
        <v>0</v>
      </c>
      <c r="K2402" s="504"/>
      <c r="L2402" s="518">
        <f t="shared" si="595"/>
        <v>0</v>
      </c>
      <c r="M2402" s="518">
        <f t="shared" si="595"/>
        <v>0</v>
      </c>
      <c r="N2402" s="519">
        <f t="shared" si="596"/>
        <v>0</v>
      </c>
      <c r="O2402" s="519">
        <f t="shared" si="597"/>
        <v>0</v>
      </c>
      <c r="P2402" s="506"/>
      <c r="Q2402" s="494"/>
      <c r="R2402" s="412" t="str">
        <f t="shared" si="585"/>
        <v/>
      </c>
      <c r="S2402" s="412" t="str">
        <f t="shared" si="587"/>
        <v/>
      </c>
      <c r="T2402" s="427"/>
      <c r="U2402" s="429"/>
      <c r="W2402" s="6">
        <f>VLOOKUP(A2402,'[3]Cartilha Global'!$A:$A,1,FALSE)</f>
        <v>100360</v>
      </c>
    </row>
    <row r="2403" spans="1:23" ht="23.25" hidden="1" thickBot="1" x14ac:dyDescent="0.25">
      <c r="A2403" s="522">
        <v>100361</v>
      </c>
      <c r="B2403" s="508" t="s">
        <v>3144</v>
      </c>
      <c r="C2403" s="513" t="s">
        <v>3400</v>
      </c>
      <c r="D2403" s="498" t="s">
        <v>169</v>
      </c>
      <c r="E2403" s="499">
        <v>2445.46</v>
      </c>
      <c r="F2403" s="500">
        <f t="shared" si="586"/>
        <v>3028.46</v>
      </c>
      <c r="G2403" s="527"/>
      <c r="H2403" s="518"/>
      <c r="I2403" s="517">
        <f t="shared" si="593"/>
        <v>0</v>
      </c>
      <c r="J2403" s="517">
        <f t="shared" si="594"/>
        <v>0</v>
      </c>
      <c r="K2403" s="504"/>
      <c r="L2403" s="518">
        <f t="shared" si="595"/>
        <v>0</v>
      </c>
      <c r="M2403" s="518">
        <f t="shared" si="595"/>
        <v>0</v>
      </c>
      <c r="N2403" s="519">
        <f t="shared" si="596"/>
        <v>0</v>
      </c>
      <c r="O2403" s="519">
        <f t="shared" si="597"/>
        <v>0</v>
      </c>
      <c r="P2403" s="506"/>
      <c r="Q2403" s="494"/>
      <c r="R2403" s="412" t="str">
        <f t="shared" si="585"/>
        <v/>
      </c>
      <c r="S2403" s="412" t="str">
        <f t="shared" si="587"/>
        <v/>
      </c>
      <c r="T2403" s="427"/>
      <c r="U2403" s="429"/>
      <c r="W2403" s="6">
        <f>VLOOKUP(A2403,'[3]Cartilha Global'!$A:$A,1,FALSE)</f>
        <v>100361</v>
      </c>
    </row>
    <row r="2404" spans="1:23" ht="23.25" hidden="1" thickBot="1" x14ac:dyDescent="0.25">
      <c r="A2404" s="522">
        <v>100362</v>
      </c>
      <c r="B2404" s="508" t="s">
        <v>3144</v>
      </c>
      <c r="C2404" s="513" t="s">
        <v>3401</v>
      </c>
      <c r="D2404" s="498" t="s">
        <v>169</v>
      </c>
      <c r="E2404" s="499">
        <v>3255.19</v>
      </c>
      <c r="F2404" s="500">
        <f t="shared" si="586"/>
        <v>4031.23</v>
      </c>
      <c r="G2404" s="527"/>
      <c r="H2404" s="518"/>
      <c r="I2404" s="517">
        <f t="shared" si="593"/>
        <v>0</v>
      </c>
      <c r="J2404" s="517">
        <f t="shared" si="594"/>
        <v>0</v>
      </c>
      <c r="K2404" s="504"/>
      <c r="L2404" s="518">
        <f t="shared" si="595"/>
        <v>0</v>
      </c>
      <c r="M2404" s="518">
        <f t="shared" si="595"/>
        <v>0</v>
      </c>
      <c r="N2404" s="519">
        <f t="shared" si="596"/>
        <v>0</v>
      </c>
      <c r="O2404" s="519">
        <f t="shared" si="597"/>
        <v>0</v>
      </c>
      <c r="P2404" s="506"/>
      <c r="Q2404" s="494"/>
      <c r="R2404" s="412" t="str">
        <f t="shared" si="585"/>
        <v/>
      </c>
      <c r="S2404" s="412" t="str">
        <f t="shared" si="587"/>
        <v/>
      </c>
      <c r="T2404" s="427"/>
      <c r="U2404" s="429"/>
      <c r="W2404" s="6">
        <f>VLOOKUP(A2404,'[3]Cartilha Global'!$A:$A,1,FALSE)</f>
        <v>100362</v>
      </c>
    </row>
    <row r="2405" spans="1:23" ht="23.25" hidden="1" thickBot="1" x14ac:dyDescent="0.25">
      <c r="A2405" s="522">
        <v>100363</v>
      </c>
      <c r="B2405" s="508" t="s">
        <v>3144</v>
      </c>
      <c r="C2405" s="513" t="s">
        <v>3402</v>
      </c>
      <c r="D2405" s="498" t="s">
        <v>169</v>
      </c>
      <c r="E2405" s="499">
        <v>3371.83</v>
      </c>
      <c r="F2405" s="500">
        <f t="shared" si="586"/>
        <v>4175.67</v>
      </c>
      <c r="G2405" s="527"/>
      <c r="H2405" s="518"/>
      <c r="I2405" s="517">
        <f t="shared" si="593"/>
        <v>0</v>
      </c>
      <c r="J2405" s="517">
        <f t="shared" si="594"/>
        <v>0</v>
      </c>
      <c r="K2405" s="504"/>
      <c r="L2405" s="518">
        <f t="shared" si="595"/>
        <v>0</v>
      </c>
      <c r="M2405" s="518">
        <f t="shared" si="595"/>
        <v>0</v>
      </c>
      <c r="N2405" s="519">
        <f t="shared" si="596"/>
        <v>0</v>
      </c>
      <c r="O2405" s="519">
        <f t="shared" si="597"/>
        <v>0</v>
      </c>
      <c r="P2405" s="506"/>
      <c r="Q2405" s="494"/>
      <c r="R2405" s="412" t="str">
        <f t="shared" si="585"/>
        <v/>
      </c>
      <c r="S2405" s="412" t="str">
        <f t="shared" si="587"/>
        <v/>
      </c>
      <c r="T2405" s="427"/>
      <c r="U2405" s="429"/>
      <c r="W2405" s="6">
        <f>VLOOKUP(A2405,'[3]Cartilha Global'!$A:$A,1,FALSE)</f>
        <v>100363</v>
      </c>
    </row>
    <row r="2406" spans="1:23" ht="23.25" hidden="1" thickBot="1" x14ac:dyDescent="0.25">
      <c r="A2406" s="522">
        <v>100364</v>
      </c>
      <c r="B2406" s="508" t="s">
        <v>3144</v>
      </c>
      <c r="C2406" s="513" t="s">
        <v>3403</v>
      </c>
      <c r="D2406" s="498" t="s">
        <v>169</v>
      </c>
      <c r="E2406" s="499">
        <v>3664.84</v>
      </c>
      <c r="F2406" s="500">
        <f t="shared" si="586"/>
        <v>4538.54</v>
      </c>
      <c r="G2406" s="527"/>
      <c r="H2406" s="518"/>
      <c r="I2406" s="517">
        <f t="shared" si="593"/>
        <v>0</v>
      </c>
      <c r="J2406" s="517">
        <f t="shared" si="594"/>
        <v>0</v>
      </c>
      <c r="K2406" s="504"/>
      <c r="L2406" s="518">
        <f t="shared" si="595"/>
        <v>0</v>
      </c>
      <c r="M2406" s="518">
        <f t="shared" si="595"/>
        <v>0</v>
      </c>
      <c r="N2406" s="519">
        <f t="shared" si="596"/>
        <v>0</v>
      </c>
      <c r="O2406" s="519">
        <f t="shared" si="597"/>
        <v>0</v>
      </c>
      <c r="P2406" s="506"/>
      <c r="Q2406" s="494"/>
      <c r="R2406" s="412" t="str">
        <f t="shared" si="585"/>
        <v/>
      </c>
      <c r="S2406" s="412" t="str">
        <f t="shared" si="587"/>
        <v/>
      </c>
      <c r="T2406" s="427"/>
      <c r="U2406" s="429"/>
      <c r="W2406" s="6">
        <f>VLOOKUP(A2406,'[3]Cartilha Global'!$A:$A,1,FALSE)</f>
        <v>100364</v>
      </c>
    </row>
    <row r="2407" spans="1:23" ht="23.25" hidden="1" thickBot="1" x14ac:dyDescent="0.25">
      <c r="A2407" s="522">
        <v>100365</v>
      </c>
      <c r="B2407" s="508" t="s">
        <v>3144</v>
      </c>
      <c r="C2407" s="513" t="s">
        <v>3404</v>
      </c>
      <c r="D2407" s="498" t="s">
        <v>169</v>
      </c>
      <c r="E2407" s="499">
        <v>4206.3</v>
      </c>
      <c r="F2407" s="500">
        <f t="shared" si="586"/>
        <v>5209.08</v>
      </c>
      <c r="G2407" s="527"/>
      <c r="H2407" s="518"/>
      <c r="I2407" s="517">
        <f t="shared" si="593"/>
        <v>0</v>
      </c>
      <c r="J2407" s="517">
        <f t="shared" si="594"/>
        <v>0</v>
      </c>
      <c r="K2407" s="504"/>
      <c r="L2407" s="518">
        <f t="shared" si="595"/>
        <v>0</v>
      </c>
      <c r="M2407" s="518">
        <f t="shared" si="595"/>
        <v>0</v>
      </c>
      <c r="N2407" s="519">
        <f t="shared" si="596"/>
        <v>0</v>
      </c>
      <c r="O2407" s="519">
        <f t="shared" si="597"/>
        <v>0</v>
      </c>
      <c r="P2407" s="506"/>
      <c r="Q2407" s="494"/>
      <c r="R2407" s="412" t="str">
        <f t="shared" si="585"/>
        <v/>
      </c>
      <c r="S2407" s="412" t="str">
        <f t="shared" si="587"/>
        <v/>
      </c>
      <c r="T2407" s="427"/>
      <c r="U2407" s="429"/>
      <c r="W2407" s="6">
        <f>VLOOKUP(A2407,'[3]Cartilha Global'!$A:$A,1,FALSE)</f>
        <v>100365</v>
      </c>
    </row>
    <row r="2408" spans="1:23" ht="23.25" hidden="1" thickBot="1" x14ac:dyDescent="0.25">
      <c r="A2408" s="522">
        <v>100366</v>
      </c>
      <c r="B2408" s="508" t="s">
        <v>3144</v>
      </c>
      <c r="C2408" s="513" t="s">
        <v>3405</v>
      </c>
      <c r="D2408" s="498" t="s">
        <v>169</v>
      </c>
      <c r="E2408" s="499">
        <v>4521.6499999999996</v>
      </c>
      <c r="F2408" s="500">
        <f t="shared" si="586"/>
        <v>5599.61</v>
      </c>
      <c r="G2408" s="527"/>
      <c r="H2408" s="518"/>
      <c r="I2408" s="517">
        <f t="shared" si="593"/>
        <v>0</v>
      </c>
      <c r="J2408" s="517">
        <f t="shared" si="594"/>
        <v>0</v>
      </c>
      <c r="K2408" s="504"/>
      <c r="L2408" s="518">
        <f t="shared" si="595"/>
        <v>0</v>
      </c>
      <c r="M2408" s="518">
        <f t="shared" si="595"/>
        <v>0</v>
      </c>
      <c r="N2408" s="519">
        <f t="shared" si="596"/>
        <v>0</v>
      </c>
      <c r="O2408" s="519">
        <f t="shared" si="597"/>
        <v>0</v>
      </c>
      <c r="P2408" s="506"/>
      <c r="Q2408" s="494"/>
      <c r="R2408" s="412" t="str">
        <f t="shared" si="585"/>
        <v/>
      </c>
      <c r="S2408" s="412" t="str">
        <f t="shared" si="587"/>
        <v/>
      </c>
      <c r="T2408" s="427"/>
      <c r="U2408" s="429"/>
      <c r="W2408" s="6">
        <f>VLOOKUP(A2408,'[3]Cartilha Global'!$A:$A,1,FALSE)</f>
        <v>100366</v>
      </c>
    </row>
    <row r="2409" spans="1:23" ht="34.5" hidden="1" thickBot="1" x14ac:dyDescent="0.25">
      <c r="A2409" s="522">
        <v>100367</v>
      </c>
      <c r="B2409" s="508" t="s">
        <v>3144</v>
      </c>
      <c r="C2409" s="513" t="s">
        <v>3406</v>
      </c>
      <c r="D2409" s="498" t="s">
        <v>169</v>
      </c>
      <c r="E2409" s="499">
        <v>1213.31</v>
      </c>
      <c r="F2409" s="500">
        <f t="shared" si="586"/>
        <v>1502.56</v>
      </c>
      <c r="G2409" s="527"/>
      <c r="H2409" s="518"/>
      <c r="I2409" s="517">
        <f t="shared" si="593"/>
        <v>0</v>
      </c>
      <c r="J2409" s="517">
        <f t="shared" si="594"/>
        <v>0</v>
      </c>
      <c r="K2409" s="504"/>
      <c r="L2409" s="518">
        <f t="shared" si="595"/>
        <v>0</v>
      </c>
      <c r="M2409" s="518">
        <f t="shared" si="595"/>
        <v>0</v>
      </c>
      <c r="N2409" s="519">
        <f t="shared" si="596"/>
        <v>0</v>
      </c>
      <c r="O2409" s="519">
        <f t="shared" si="597"/>
        <v>0</v>
      </c>
      <c r="P2409" s="506"/>
      <c r="Q2409" s="494"/>
      <c r="R2409" s="412" t="str">
        <f t="shared" si="585"/>
        <v/>
      </c>
      <c r="S2409" s="412" t="str">
        <f t="shared" si="587"/>
        <v/>
      </c>
      <c r="T2409" s="427"/>
      <c r="U2409" s="429"/>
      <c r="W2409" s="6">
        <f>VLOOKUP(A2409,'[3]Cartilha Global'!$A:$A,1,FALSE)</f>
        <v>100367</v>
      </c>
    </row>
    <row r="2410" spans="1:23" ht="34.5" hidden="1" thickBot="1" x14ac:dyDescent="0.25">
      <c r="A2410" s="522">
        <v>100368</v>
      </c>
      <c r="B2410" s="508" t="s">
        <v>3144</v>
      </c>
      <c r="C2410" s="513" t="s">
        <v>3407</v>
      </c>
      <c r="D2410" s="498" t="s">
        <v>169</v>
      </c>
      <c r="E2410" s="499">
        <v>1634.5</v>
      </c>
      <c r="F2410" s="500">
        <f t="shared" si="586"/>
        <v>2024.16</v>
      </c>
      <c r="G2410" s="527"/>
      <c r="H2410" s="518"/>
      <c r="I2410" s="517">
        <f t="shared" si="593"/>
        <v>0</v>
      </c>
      <c r="J2410" s="517">
        <f t="shared" si="594"/>
        <v>0</v>
      </c>
      <c r="K2410" s="504"/>
      <c r="L2410" s="518">
        <f t="shared" si="595"/>
        <v>0</v>
      </c>
      <c r="M2410" s="518">
        <f t="shared" si="595"/>
        <v>0</v>
      </c>
      <c r="N2410" s="519">
        <f t="shared" si="596"/>
        <v>0</v>
      </c>
      <c r="O2410" s="519">
        <f t="shared" si="597"/>
        <v>0</v>
      </c>
      <c r="P2410" s="506"/>
      <c r="Q2410" s="494"/>
      <c r="R2410" s="412" t="str">
        <f t="shared" si="585"/>
        <v/>
      </c>
      <c r="S2410" s="412" t="str">
        <f t="shared" si="587"/>
        <v/>
      </c>
      <c r="T2410" s="427"/>
      <c r="U2410" s="429"/>
      <c r="W2410" s="6">
        <f>VLOOKUP(A2410,'[3]Cartilha Global'!$A:$A,1,FALSE)</f>
        <v>100368</v>
      </c>
    </row>
    <row r="2411" spans="1:23" ht="34.5" hidden="1" thickBot="1" x14ac:dyDescent="0.25">
      <c r="A2411" s="522">
        <v>100369</v>
      </c>
      <c r="B2411" s="508" t="s">
        <v>3144</v>
      </c>
      <c r="C2411" s="513" t="s">
        <v>3408</v>
      </c>
      <c r="D2411" s="498" t="s">
        <v>169</v>
      </c>
      <c r="E2411" s="499">
        <v>1730.44</v>
      </c>
      <c r="F2411" s="500">
        <f t="shared" si="586"/>
        <v>2142.98</v>
      </c>
      <c r="G2411" s="527"/>
      <c r="H2411" s="518"/>
      <c r="I2411" s="517">
        <f t="shared" si="593"/>
        <v>0</v>
      </c>
      <c r="J2411" s="517">
        <f t="shared" si="594"/>
        <v>0</v>
      </c>
      <c r="K2411" s="504"/>
      <c r="L2411" s="518">
        <f t="shared" si="595"/>
        <v>0</v>
      </c>
      <c r="M2411" s="518">
        <f t="shared" si="595"/>
        <v>0</v>
      </c>
      <c r="N2411" s="519">
        <f t="shared" si="596"/>
        <v>0</v>
      </c>
      <c r="O2411" s="519">
        <f t="shared" si="597"/>
        <v>0</v>
      </c>
      <c r="P2411" s="506"/>
      <c r="Q2411" s="494"/>
      <c r="R2411" s="412" t="str">
        <f t="shared" si="585"/>
        <v/>
      </c>
      <c r="S2411" s="412" t="str">
        <f t="shared" si="587"/>
        <v/>
      </c>
      <c r="T2411" s="427"/>
      <c r="U2411" s="429"/>
      <c r="W2411" s="6">
        <f>VLOOKUP(A2411,'[3]Cartilha Global'!$A:$A,1,FALSE)</f>
        <v>100369</v>
      </c>
    </row>
    <row r="2412" spans="1:23" ht="34.5" hidden="1" thickBot="1" x14ac:dyDescent="0.25">
      <c r="A2412" s="522">
        <v>100370</v>
      </c>
      <c r="B2412" s="508" t="s">
        <v>3144</v>
      </c>
      <c r="C2412" s="513" t="s">
        <v>3409</v>
      </c>
      <c r="D2412" s="498" t="s">
        <v>169</v>
      </c>
      <c r="E2412" s="499">
        <v>2070.36</v>
      </c>
      <c r="F2412" s="500">
        <f t="shared" si="586"/>
        <v>2563.9299999999998</v>
      </c>
      <c r="G2412" s="527"/>
      <c r="H2412" s="518"/>
      <c r="I2412" s="517">
        <f t="shared" si="593"/>
        <v>0</v>
      </c>
      <c r="J2412" s="517">
        <f t="shared" si="594"/>
        <v>0</v>
      </c>
      <c r="K2412" s="504"/>
      <c r="L2412" s="518">
        <f t="shared" si="595"/>
        <v>0</v>
      </c>
      <c r="M2412" s="518">
        <f t="shared" si="595"/>
        <v>0</v>
      </c>
      <c r="N2412" s="519">
        <f t="shared" si="596"/>
        <v>0</v>
      </c>
      <c r="O2412" s="519">
        <f t="shared" si="597"/>
        <v>0</v>
      </c>
      <c r="P2412" s="506"/>
      <c r="Q2412" s="494"/>
      <c r="R2412" s="412" t="str">
        <f t="shared" si="585"/>
        <v/>
      </c>
      <c r="S2412" s="412" t="str">
        <f t="shared" si="587"/>
        <v/>
      </c>
      <c r="T2412" s="427"/>
      <c r="U2412" s="429"/>
      <c r="W2412" s="6">
        <f>VLOOKUP(A2412,'[3]Cartilha Global'!$A:$A,1,FALSE)</f>
        <v>100370</v>
      </c>
    </row>
    <row r="2413" spans="1:23" ht="34.5" hidden="1" thickBot="1" x14ac:dyDescent="0.25">
      <c r="A2413" s="522">
        <v>100371</v>
      </c>
      <c r="B2413" s="508" t="s">
        <v>3144</v>
      </c>
      <c r="C2413" s="513" t="s">
        <v>3410</v>
      </c>
      <c r="D2413" s="498" t="s">
        <v>169</v>
      </c>
      <c r="E2413" s="499">
        <v>2323.7199999999998</v>
      </c>
      <c r="F2413" s="500">
        <f t="shared" si="586"/>
        <v>2877.69</v>
      </c>
      <c r="G2413" s="527"/>
      <c r="H2413" s="518"/>
      <c r="I2413" s="517">
        <f t="shared" si="593"/>
        <v>0</v>
      </c>
      <c r="J2413" s="517">
        <f t="shared" si="594"/>
        <v>0</v>
      </c>
      <c r="K2413" s="504"/>
      <c r="L2413" s="518">
        <f t="shared" si="595"/>
        <v>0</v>
      </c>
      <c r="M2413" s="518">
        <f t="shared" si="595"/>
        <v>0</v>
      </c>
      <c r="N2413" s="519">
        <f t="shared" si="596"/>
        <v>0</v>
      </c>
      <c r="O2413" s="519">
        <f t="shared" si="597"/>
        <v>0</v>
      </c>
      <c r="P2413" s="506"/>
      <c r="Q2413" s="494"/>
      <c r="R2413" s="412" t="str">
        <f t="shared" si="585"/>
        <v/>
      </c>
      <c r="S2413" s="412" t="str">
        <f t="shared" si="587"/>
        <v/>
      </c>
      <c r="T2413" s="427"/>
      <c r="U2413" s="429"/>
      <c r="W2413" s="6">
        <f>VLOOKUP(A2413,'[3]Cartilha Global'!$A:$A,1,FALSE)</f>
        <v>100371</v>
      </c>
    </row>
    <row r="2414" spans="1:23" ht="34.5" hidden="1" thickBot="1" x14ac:dyDescent="0.25">
      <c r="A2414" s="522">
        <v>100372</v>
      </c>
      <c r="B2414" s="508" t="s">
        <v>3144</v>
      </c>
      <c r="C2414" s="513" t="s">
        <v>3411</v>
      </c>
      <c r="D2414" s="498" t="s">
        <v>169</v>
      </c>
      <c r="E2414" s="499">
        <v>3046.58</v>
      </c>
      <c r="F2414" s="500">
        <f t="shared" si="586"/>
        <v>3772.88</v>
      </c>
      <c r="G2414" s="527"/>
      <c r="H2414" s="518"/>
      <c r="I2414" s="517">
        <f t="shared" si="593"/>
        <v>0</v>
      </c>
      <c r="J2414" s="517">
        <f t="shared" si="594"/>
        <v>0</v>
      </c>
      <c r="K2414" s="504"/>
      <c r="L2414" s="518">
        <f t="shared" si="595"/>
        <v>0</v>
      </c>
      <c r="M2414" s="518">
        <f t="shared" si="595"/>
        <v>0</v>
      </c>
      <c r="N2414" s="519">
        <f t="shared" si="596"/>
        <v>0</v>
      </c>
      <c r="O2414" s="519">
        <f t="shared" si="597"/>
        <v>0</v>
      </c>
      <c r="P2414" s="506"/>
      <c r="Q2414" s="494"/>
      <c r="R2414" s="412" t="str">
        <f t="shared" si="585"/>
        <v/>
      </c>
      <c r="S2414" s="412" t="str">
        <f t="shared" si="587"/>
        <v/>
      </c>
      <c r="T2414" s="427"/>
      <c r="U2414" s="429"/>
      <c r="W2414" s="6">
        <f>VLOOKUP(A2414,'[3]Cartilha Global'!$A:$A,1,FALSE)</f>
        <v>100372</v>
      </c>
    </row>
    <row r="2415" spans="1:23" ht="34.5" hidden="1" thickBot="1" x14ac:dyDescent="0.25">
      <c r="A2415" s="522">
        <v>100373</v>
      </c>
      <c r="B2415" s="508" t="s">
        <v>3144</v>
      </c>
      <c r="C2415" s="513" t="s">
        <v>3412</v>
      </c>
      <c r="D2415" s="498" t="s">
        <v>169</v>
      </c>
      <c r="E2415" s="499">
        <v>3162.88</v>
      </c>
      <c r="F2415" s="500">
        <f t="shared" si="586"/>
        <v>3916.91</v>
      </c>
      <c r="G2415" s="527"/>
      <c r="H2415" s="518"/>
      <c r="I2415" s="517">
        <f t="shared" si="593"/>
        <v>0</v>
      </c>
      <c r="J2415" s="517">
        <f t="shared" si="594"/>
        <v>0</v>
      </c>
      <c r="K2415" s="504"/>
      <c r="L2415" s="518">
        <f t="shared" ref="L2415:M2457" si="598">G2415</f>
        <v>0</v>
      </c>
      <c r="M2415" s="518">
        <f t="shared" si="598"/>
        <v>0</v>
      </c>
      <c r="N2415" s="519">
        <f t="shared" si="596"/>
        <v>0</v>
      </c>
      <c r="O2415" s="519">
        <f t="shared" si="597"/>
        <v>0</v>
      </c>
      <c r="P2415" s="506"/>
      <c r="Q2415" s="494"/>
      <c r="R2415" s="412" t="str">
        <f t="shared" si="585"/>
        <v/>
      </c>
      <c r="S2415" s="412" t="str">
        <f t="shared" si="587"/>
        <v/>
      </c>
      <c r="T2415" s="427"/>
      <c r="U2415" s="429"/>
      <c r="W2415" s="6">
        <f>VLOOKUP(A2415,'[3]Cartilha Global'!$A:$A,1,FALSE)</f>
        <v>100373</v>
      </c>
    </row>
    <row r="2416" spans="1:23" ht="34.5" hidden="1" thickBot="1" x14ac:dyDescent="0.25">
      <c r="A2416" s="522">
        <v>100374</v>
      </c>
      <c r="B2416" s="508" t="s">
        <v>3144</v>
      </c>
      <c r="C2416" s="513" t="s">
        <v>3413</v>
      </c>
      <c r="D2416" s="498" t="s">
        <v>169</v>
      </c>
      <c r="E2416" s="499">
        <v>3390.08</v>
      </c>
      <c r="F2416" s="500">
        <f t="shared" si="586"/>
        <v>4198.28</v>
      </c>
      <c r="G2416" s="527"/>
      <c r="H2416" s="518"/>
      <c r="I2416" s="517">
        <f t="shared" si="593"/>
        <v>0</v>
      </c>
      <c r="J2416" s="517">
        <f t="shared" si="594"/>
        <v>0</v>
      </c>
      <c r="K2416" s="504"/>
      <c r="L2416" s="518">
        <f t="shared" si="598"/>
        <v>0</v>
      </c>
      <c r="M2416" s="518">
        <f t="shared" si="598"/>
        <v>0</v>
      </c>
      <c r="N2416" s="519">
        <f t="shared" si="596"/>
        <v>0</v>
      </c>
      <c r="O2416" s="519">
        <f t="shared" si="597"/>
        <v>0</v>
      </c>
      <c r="P2416" s="506"/>
      <c r="Q2416" s="494"/>
      <c r="R2416" s="412" t="str">
        <f t="shared" si="585"/>
        <v/>
      </c>
      <c r="S2416" s="412" t="str">
        <f t="shared" si="587"/>
        <v/>
      </c>
      <c r="T2416" s="427"/>
      <c r="U2416" s="429"/>
      <c r="W2416" s="6">
        <f>VLOOKUP(A2416,'[3]Cartilha Global'!$A:$A,1,FALSE)</f>
        <v>100374</v>
      </c>
    </row>
    <row r="2417" spans="1:23" ht="34.5" hidden="1" thickBot="1" x14ac:dyDescent="0.25">
      <c r="A2417" s="522">
        <v>100375</v>
      </c>
      <c r="B2417" s="508" t="s">
        <v>3144</v>
      </c>
      <c r="C2417" s="513" t="s">
        <v>3414</v>
      </c>
      <c r="D2417" s="498" t="s">
        <v>169</v>
      </c>
      <c r="E2417" s="499">
        <v>3796.37</v>
      </c>
      <c r="F2417" s="500">
        <f t="shared" si="586"/>
        <v>4701.42</v>
      </c>
      <c r="G2417" s="527"/>
      <c r="H2417" s="518"/>
      <c r="I2417" s="517">
        <f t="shared" si="593"/>
        <v>0</v>
      </c>
      <c r="J2417" s="517">
        <f t="shared" si="594"/>
        <v>0</v>
      </c>
      <c r="K2417" s="504"/>
      <c r="L2417" s="518">
        <f t="shared" si="598"/>
        <v>0</v>
      </c>
      <c r="M2417" s="518">
        <f t="shared" si="598"/>
        <v>0</v>
      </c>
      <c r="N2417" s="519">
        <f t="shared" si="596"/>
        <v>0</v>
      </c>
      <c r="O2417" s="519">
        <f t="shared" si="597"/>
        <v>0</v>
      </c>
      <c r="P2417" s="506"/>
      <c r="Q2417" s="494"/>
      <c r="R2417" s="412" t="str">
        <f t="shared" si="585"/>
        <v/>
      </c>
      <c r="S2417" s="412" t="str">
        <f t="shared" si="587"/>
        <v/>
      </c>
      <c r="T2417" s="427"/>
      <c r="U2417" s="429"/>
      <c r="W2417" s="6">
        <f>VLOOKUP(A2417,'[3]Cartilha Global'!$A:$A,1,FALSE)</f>
        <v>100375</v>
      </c>
    </row>
    <row r="2418" spans="1:23" ht="34.5" hidden="1" thickBot="1" x14ac:dyDescent="0.25">
      <c r="A2418" s="522">
        <v>100376</v>
      </c>
      <c r="B2418" s="508" t="s">
        <v>3144</v>
      </c>
      <c r="C2418" s="513" t="s">
        <v>3415</v>
      </c>
      <c r="D2418" s="498" t="s">
        <v>169</v>
      </c>
      <c r="E2418" s="499">
        <v>3705.95</v>
      </c>
      <c r="F2418" s="500">
        <f t="shared" si="586"/>
        <v>4589.45</v>
      </c>
      <c r="G2418" s="527"/>
      <c r="H2418" s="518"/>
      <c r="I2418" s="517">
        <f t="shared" si="593"/>
        <v>0</v>
      </c>
      <c r="J2418" s="517">
        <f t="shared" si="594"/>
        <v>0</v>
      </c>
      <c r="K2418" s="504"/>
      <c r="L2418" s="518">
        <f t="shared" si="598"/>
        <v>0</v>
      </c>
      <c r="M2418" s="518">
        <f t="shared" si="598"/>
        <v>0</v>
      </c>
      <c r="N2418" s="519">
        <f t="shared" si="596"/>
        <v>0</v>
      </c>
      <c r="O2418" s="519">
        <f t="shared" si="597"/>
        <v>0</v>
      </c>
      <c r="P2418" s="506"/>
      <c r="Q2418" s="494"/>
      <c r="R2418" s="412" t="str">
        <f t="shared" si="585"/>
        <v/>
      </c>
      <c r="S2418" s="412" t="str">
        <f t="shared" si="587"/>
        <v/>
      </c>
      <c r="T2418" s="427"/>
      <c r="U2418" s="429"/>
      <c r="W2418" s="6">
        <f>VLOOKUP(A2418,'[3]Cartilha Global'!$A:$A,1,FALSE)</f>
        <v>100376</v>
      </c>
    </row>
    <row r="2419" spans="1:23" ht="23.25" hidden="1" thickBot="1" x14ac:dyDescent="0.25">
      <c r="A2419" s="522">
        <v>92545</v>
      </c>
      <c r="B2419" s="508" t="s">
        <v>3144</v>
      </c>
      <c r="C2419" s="513" t="s">
        <v>3695</v>
      </c>
      <c r="D2419" s="498" t="s">
        <v>169</v>
      </c>
      <c r="E2419" s="499">
        <v>1197.74</v>
      </c>
      <c r="F2419" s="500">
        <f t="shared" si="586"/>
        <v>1483.28</v>
      </c>
      <c r="G2419" s="527"/>
      <c r="H2419" s="518"/>
      <c r="I2419" s="517">
        <f t="shared" si="593"/>
        <v>0</v>
      </c>
      <c r="J2419" s="517">
        <f t="shared" si="594"/>
        <v>0</v>
      </c>
      <c r="K2419" s="504"/>
      <c r="L2419" s="518">
        <f t="shared" si="598"/>
        <v>0</v>
      </c>
      <c r="M2419" s="518">
        <f t="shared" si="598"/>
        <v>0</v>
      </c>
      <c r="N2419" s="519">
        <f t="shared" si="596"/>
        <v>0</v>
      </c>
      <c r="O2419" s="519">
        <f t="shared" si="597"/>
        <v>0</v>
      </c>
      <c r="P2419" s="506"/>
      <c r="Q2419" s="494"/>
      <c r="R2419" s="412" t="str">
        <f t="shared" si="585"/>
        <v/>
      </c>
      <c r="S2419" s="412" t="str">
        <f t="shared" si="587"/>
        <v/>
      </c>
      <c r="T2419" s="427"/>
      <c r="U2419" s="429"/>
      <c r="W2419" s="6">
        <f>VLOOKUP(A2419,'[3]Cartilha Global'!$A:$A,1,FALSE)</f>
        <v>92545</v>
      </c>
    </row>
    <row r="2420" spans="1:23" ht="23.25" hidden="1" thickBot="1" x14ac:dyDescent="0.25">
      <c r="A2420" s="522">
        <v>92546</v>
      </c>
      <c r="B2420" s="508" t="s">
        <v>3144</v>
      </c>
      <c r="C2420" s="513" t="s">
        <v>3696</v>
      </c>
      <c r="D2420" s="498" t="s">
        <v>169</v>
      </c>
      <c r="E2420" s="499">
        <v>1472.36</v>
      </c>
      <c r="F2420" s="500">
        <f t="shared" si="586"/>
        <v>1823.37</v>
      </c>
      <c r="G2420" s="527"/>
      <c r="H2420" s="518"/>
      <c r="I2420" s="517">
        <f t="shared" si="593"/>
        <v>0</v>
      </c>
      <c r="J2420" s="517">
        <f t="shared" si="594"/>
        <v>0</v>
      </c>
      <c r="K2420" s="504"/>
      <c r="L2420" s="518">
        <f t="shared" si="598"/>
        <v>0</v>
      </c>
      <c r="M2420" s="518">
        <f t="shared" si="598"/>
        <v>0</v>
      </c>
      <c r="N2420" s="519">
        <f t="shared" si="596"/>
        <v>0</v>
      </c>
      <c r="O2420" s="519">
        <f t="shared" si="597"/>
        <v>0</v>
      </c>
      <c r="P2420" s="506"/>
      <c r="Q2420" s="494"/>
      <c r="R2420" s="412" t="str">
        <f t="shared" si="585"/>
        <v/>
      </c>
      <c r="S2420" s="412" t="str">
        <f t="shared" si="587"/>
        <v/>
      </c>
      <c r="T2420" s="427"/>
      <c r="U2420" s="429"/>
      <c r="W2420" s="6">
        <f>VLOOKUP(A2420,'[3]Cartilha Global'!$A:$A,1,FALSE)</f>
        <v>92546</v>
      </c>
    </row>
    <row r="2421" spans="1:23" ht="23.25" hidden="1" thickBot="1" x14ac:dyDescent="0.25">
      <c r="A2421" s="522">
        <v>92547</v>
      </c>
      <c r="B2421" s="508" t="s">
        <v>3144</v>
      </c>
      <c r="C2421" s="513" t="s">
        <v>3697</v>
      </c>
      <c r="D2421" s="498" t="s">
        <v>169</v>
      </c>
      <c r="E2421" s="499">
        <v>1566.04</v>
      </c>
      <c r="F2421" s="500">
        <f t="shared" si="586"/>
        <v>1939.38</v>
      </c>
      <c r="G2421" s="527"/>
      <c r="H2421" s="518"/>
      <c r="I2421" s="517">
        <f t="shared" si="593"/>
        <v>0</v>
      </c>
      <c r="J2421" s="517">
        <f t="shared" si="594"/>
        <v>0</v>
      </c>
      <c r="K2421" s="504"/>
      <c r="L2421" s="518">
        <f t="shared" si="598"/>
        <v>0</v>
      </c>
      <c r="M2421" s="518">
        <f t="shared" si="598"/>
        <v>0</v>
      </c>
      <c r="N2421" s="519">
        <f t="shared" si="596"/>
        <v>0</v>
      </c>
      <c r="O2421" s="519">
        <f t="shared" si="597"/>
        <v>0</v>
      </c>
      <c r="P2421" s="506"/>
      <c r="Q2421" s="494"/>
      <c r="R2421" s="412" t="str">
        <f t="shared" si="585"/>
        <v/>
      </c>
      <c r="S2421" s="412" t="str">
        <f t="shared" si="587"/>
        <v/>
      </c>
      <c r="T2421" s="427"/>
      <c r="U2421" s="429"/>
      <c r="W2421" s="6">
        <f>VLOOKUP(A2421,'[3]Cartilha Global'!$A:$A,1,FALSE)</f>
        <v>92547</v>
      </c>
    </row>
    <row r="2422" spans="1:23" ht="23.25" hidden="1" thickBot="1" x14ac:dyDescent="0.25">
      <c r="A2422" s="522">
        <v>92548</v>
      </c>
      <c r="B2422" s="508" t="s">
        <v>3144</v>
      </c>
      <c r="C2422" s="513" t="s">
        <v>3698</v>
      </c>
      <c r="D2422" s="498" t="s">
        <v>169</v>
      </c>
      <c r="E2422" s="499">
        <v>1745.02</v>
      </c>
      <c r="F2422" s="500">
        <f t="shared" si="586"/>
        <v>2161.0300000000002</v>
      </c>
      <c r="G2422" s="527"/>
      <c r="H2422" s="518"/>
      <c r="I2422" s="517">
        <f t="shared" si="593"/>
        <v>0</v>
      </c>
      <c r="J2422" s="517">
        <f t="shared" si="594"/>
        <v>0</v>
      </c>
      <c r="K2422" s="504"/>
      <c r="L2422" s="518">
        <f t="shared" si="598"/>
        <v>0</v>
      </c>
      <c r="M2422" s="518">
        <f t="shared" si="598"/>
        <v>0</v>
      </c>
      <c r="N2422" s="519">
        <f t="shared" si="596"/>
        <v>0</v>
      </c>
      <c r="O2422" s="519">
        <f t="shared" si="597"/>
        <v>0</v>
      </c>
      <c r="P2422" s="506"/>
      <c r="Q2422" s="494"/>
      <c r="R2422" s="412" t="str">
        <f t="shared" si="585"/>
        <v/>
      </c>
      <c r="S2422" s="412" t="str">
        <f t="shared" si="587"/>
        <v/>
      </c>
      <c r="T2422" s="427"/>
      <c r="U2422" s="429"/>
      <c r="W2422" s="6">
        <f>VLOOKUP(A2422,'[3]Cartilha Global'!$A:$A,1,FALSE)</f>
        <v>92548</v>
      </c>
    </row>
    <row r="2423" spans="1:23" ht="23.25" hidden="1" thickBot="1" x14ac:dyDescent="0.25">
      <c r="A2423" s="522">
        <v>92549</v>
      </c>
      <c r="B2423" s="508" t="s">
        <v>3144</v>
      </c>
      <c r="C2423" s="513" t="s">
        <v>3699</v>
      </c>
      <c r="D2423" s="498" t="s">
        <v>169</v>
      </c>
      <c r="E2423" s="499">
        <v>2168</v>
      </c>
      <c r="F2423" s="500">
        <f t="shared" si="586"/>
        <v>2684.85</v>
      </c>
      <c r="G2423" s="527"/>
      <c r="H2423" s="518"/>
      <c r="I2423" s="517">
        <f t="shared" si="593"/>
        <v>0</v>
      </c>
      <c r="J2423" s="517">
        <f t="shared" si="594"/>
        <v>0</v>
      </c>
      <c r="K2423" s="504"/>
      <c r="L2423" s="518">
        <f t="shared" si="598"/>
        <v>0</v>
      </c>
      <c r="M2423" s="518">
        <f t="shared" si="598"/>
        <v>0</v>
      </c>
      <c r="N2423" s="519">
        <f t="shared" si="596"/>
        <v>0</v>
      </c>
      <c r="O2423" s="519">
        <f t="shared" si="597"/>
        <v>0</v>
      </c>
      <c r="P2423" s="506"/>
      <c r="Q2423" s="494"/>
      <c r="R2423" s="412" t="str">
        <f t="shared" si="585"/>
        <v/>
      </c>
      <c r="S2423" s="412" t="str">
        <f t="shared" si="587"/>
        <v/>
      </c>
      <c r="T2423" s="427"/>
      <c r="U2423" s="429"/>
      <c r="W2423" s="6">
        <f>VLOOKUP(A2423,'[3]Cartilha Global'!$A:$A,1,FALSE)</f>
        <v>92549</v>
      </c>
    </row>
    <row r="2424" spans="1:23" ht="23.25" hidden="1" thickBot="1" x14ac:dyDescent="0.25">
      <c r="A2424" s="522">
        <v>92550</v>
      </c>
      <c r="B2424" s="508" t="s">
        <v>3144</v>
      </c>
      <c r="C2424" s="513" t="s">
        <v>3700</v>
      </c>
      <c r="D2424" s="498" t="s">
        <v>169</v>
      </c>
      <c r="E2424" s="499">
        <v>2668.94</v>
      </c>
      <c r="F2424" s="500">
        <f t="shared" si="586"/>
        <v>3305.22</v>
      </c>
      <c r="G2424" s="527"/>
      <c r="H2424" s="518"/>
      <c r="I2424" s="517">
        <f t="shared" si="593"/>
        <v>0</v>
      </c>
      <c r="J2424" s="517">
        <f t="shared" si="594"/>
        <v>0</v>
      </c>
      <c r="K2424" s="504"/>
      <c r="L2424" s="518">
        <f t="shared" si="598"/>
        <v>0</v>
      </c>
      <c r="M2424" s="518">
        <f t="shared" si="598"/>
        <v>0</v>
      </c>
      <c r="N2424" s="519">
        <f t="shared" si="596"/>
        <v>0</v>
      </c>
      <c r="O2424" s="519">
        <f t="shared" si="597"/>
        <v>0</v>
      </c>
      <c r="P2424" s="506"/>
      <c r="Q2424" s="494"/>
      <c r="R2424" s="412" t="str">
        <f t="shared" ref="R2424:R2493" si="599">IF(Q2424="X","x",IF(Q2424="xx","x",IF(O2424&gt;0,"x","")))</f>
        <v/>
      </c>
      <c r="S2424" s="412" t="str">
        <f t="shared" si="587"/>
        <v/>
      </c>
      <c r="T2424" s="427"/>
      <c r="U2424" s="429"/>
      <c r="W2424" s="6">
        <f>VLOOKUP(A2424,'[3]Cartilha Global'!$A:$A,1,FALSE)</f>
        <v>92550</v>
      </c>
    </row>
    <row r="2425" spans="1:23" ht="23.25" hidden="1" thickBot="1" x14ac:dyDescent="0.25">
      <c r="A2425" s="522">
        <v>92551</v>
      </c>
      <c r="B2425" s="508" t="s">
        <v>3144</v>
      </c>
      <c r="C2425" s="513" t="s">
        <v>3701</v>
      </c>
      <c r="D2425" s="498" t="s">
        <v>169</v>
      </c>
      <c r="E2425" s="499">
        <v>2789.59</v>
      </c>
      <c r="F2425" s="500">
        <f t="shared" ref="F2425:F2457" si="600">IF(E2425=0,0,ROUND(E2425*(1+E$13)*(1-E$14),2))</f>
        <v>3454.63</v>
      </c>
      <c r="G2425" s="527"/>
      <c r="H2425" s="518"/>
      <c r="I2425" s="517">
        <f t="shared" si="593"/>
        <v>0</v>
      </c>
      <c r="J2425" s="517">
        <f t="shared" si="594"/>
        <v>0</v>
      </c>
      <c r="K2425" s="504"/>
      <c r="L2425" s="518">
        <f t="shared" si="598"/>
        <v>0</v>
      </c>
      <c r="M2425" s="518">
        <f t="shared" si="598"/>
        <v>0</v>
      </c>
      <c r="N2425" s="519">
        <f t="shared" si="596"/>
        <v>0</v>
      </c>
      <c r="O2425" s="519">
        <f t="shared" si="597"/>
        <v>0</v>
      </c>
      <c r="P2425" s="506"/>
      <c r="Q2425" s="494"/>
      <c r="R2425" s="412" t="str">
        <f t="shared" si="599"/>
        <v/>
      </c>
      <c r="S2425" s="412" t="str">
        <f t="shared" si="587"/>
        <v/>
      </c>
      <c r="T2425" s="427"/>
      <c r="U2425" s="429"/>
      <c r="W2425" s="6">
        <f>VLOOKUP(A2425,'[3]Cartilha Global'!$A:$A,1,FALSE)</f>
        <v>92551</v>
      </c>
    </row>
    <row r="2426" spans="1:23" ht="23.25" hidden="1" thickBot="1" x14ac:dyDescent="0.25">
      <c r="A2426" s="522">
        <v>92552</v>
      </c>
      <c r="B2426" s="508" t="s">
        <v>3144</v>
      </c>
      <c r="C2426" s="513" t="s">
        <v>3702</v>
      </c>
      <c r="D2426" s="498" t="s">
        <v>169</v>
      </c>
      <c r="E2426" s="499">
        <v>3033.03</v>
      </c>
      <c r="F2426" s="500">
        <f t="shared" si="600"/>
        <v>3756.1</v>
      </c>
      <c r="G2426" s="527"/>
      <c r="H2426" s="518"/>
      <c r="I2426" s="517">
        <f t="shared" si="593"/>
        <v>0</v>
      </c>
      <c r="J2426" s="517">
        <f t="shared" si="594"/>
        <v>0</v>
      </c>
      <c r="K2426" s="504"/>
      <c r="L2426" s="518">
        <f t="shared" si="598"/>
        <v>0</v>
      </c>
      <c r="M2426" s="518">
        <f t="shared" si="598"/>
        <v>0</v>
      </c>
      <c r="N2426" s="519">
        <f t="shared" si="596"/>
        <v>0</v>
      </c>
      <c r="O2426" s="519">
        <f t="shared" si="597"/>
        <v>0</v>
      </c>
      <c r="P2426" s="506"/>
      <c r="Q2426" s="494"/>
      <c r="R2426" s="412" t="str">
        <f t="shared" si="599"/>
        <v/>
      </c>
      <c r="S2426" s="412" t="str">
        <f t="shared" si="587"/>
        <v/>
      </c>
      <c r="T2426" s="427"/>
      <c r="U2426" s="429"/>
      <c r="W2426" s="6">
        <f>VLOOKUP(A2426,'[3]Cartilha Global'!$A:$A,1,FALSE)</f>
        <v>92552</v>
      </c>
    </row>
    <row r="2427" spans="1:23" ht="23.25" hidden="1" thickBot="1" x14ac:dyDescent="0.25">
      <c r="A2427" s="522">
        <v>92553</v>
      </c>
      <c r="B2427" s="508" t="s">
        <v>3144</v>
      </c>
      <c r="C2427" s="513" t="s">
        <v>3703</v>
      </c>
      <c r="D2427" s="498" t="s">
        <v>169</v>
      </c>
      <c r="E2427" s="499">
        <v>3467.49</v>
      </c>
      <c r="F2427" s="500">
        <f t="shared" si="600"/>
        <v>4294.1400000000003</v>
      </c>
      <c r="G2427" s="527"/>
      <c r="H2427" s="518"/>
      <c r="I2427" s="517">
        <f t="shared" si="593"/>
        <v>0</v>
      </c>
      <c r="J2427" s="517">
        <f t="shared" si="594"/>
        <v>0</v>
      </c>
      <c r="K2427" s="504"/>
      <c r="L2427" s="518">
        <f t="shared" si="598"/>
        <v>0</v>
      </c>
      <c r="M2427" s="518">
        <f t="shared" si="598"/>
        <v>0</v>
      </c>
      <c r="N2427" s="519">
        <f t="shared" si="596"/>
        <v>0</v>
      </c>
      <c r="O2427" s="519">
        <f t="shared" si="597"/>
        <v>0</v>
      </c>
      <c r="P2427" s="506"/>
      <c r="Q2427" s="494"/>
      <c r="R2427" s="412" t="str">
        <f t="shared" si="599"/>
        <v/>
      </c>
      <c r="S2427" s="412" t="str">
        <f t="shared" si="587"/>
        <v/>
      </c>
      <c r="T2427" s="427"/>
      <c r="U2427" s="429"/>
      <c r="W2427" s="6">
        <f>VLOOKUP(A2427,'[3]Cartilha Global'!$A:$A,1,FALSE)</f>
        <v>92553</v>
      </c>
    </row>
    <row r="2428" spans="1:23" ht="23.25" hidden="1" thickBot="1" x14ac:dyDescent="0.25">
      <c r="A2428" s="522">
        <v>92554</v>
      </c>
      <c r="B2428" s="508" t="s">
        <v>3144</v>
      </c>
      <c r="C2428" s="513" t="s">
        <v>3704</v>
      </c>
      <c r="D2428" s="498" t="s">
        <v>169</v>
      </c>
      <c r="E2428" s="499">
        <v>3605.89</v>
      </c>
      <c r="F2428" s="500">
        <f t="shared" si="600"/>
        <v>4465.53</v>
      </c>
      <c r="G2428" s="527"/>
      <c r="H2428" s="518"/>
      <c r="I2428" s="517">
        <f t="shared" si="593"/>
        <v>0</v>
      </c>
      <c r="J2428" s="517">
        <f t="shared" si="594"/>
        <v>0</v>
      </c>
      <c r="K2428" s="504"/>
      <c r="L2428" s="518">
        <f t="shared" si="598"/>
        <v>0</v>
      </c>
      <c r="M2428" s="518">
        <f t="shared" si="598"/>
        <v>0</v>
      </c>
      <c r="N2428" s="519">
        <f t="shared" si="596"/>
        <v>0</v>
      </c>
      <c r="O2428" s="519">
        <f t="shared" si="597"/>
        <v>0</v>
      </c>
      <c r="P2428" s="506"/>
      <c r="Q2428" s="494"/>
      <c r="R2428" s="412" t="str">
        <f t="shared" si="599"/>
        <v/>
      </c>
      <c r="S2428" s="412" t="str">
        <f t="shared" ref="S2428:S2497" si="601">IF(Q2428="X","x",IF(Q2428="xx","x",IF(OR(J2428&gt;0,O2428&gt;0),"x","")))</f>
        <v/>
      </c>
      <c r="T2428" s="427"/>
      <c r="U2428" s="429"/>
      <c r="W2428" s="6">
        <f>VLOOKUP(A2428,'[3]Cartilha Global'!$A:$A,1,FALSE)</f>
        <v>92554</v>
      </c>
    </row>
    <row r="2429" spans="1:23" ht="34.5" hidden="1" thickBot="1" x14ac:dyDescent="0.25">
      <c r="A2429" s="522">
        <v>92555</v>
      </c>
      <c r="B2429" s="508" t="s">
        <v>3144</v>
      </c>
      <c r="C2429" s="513" t="s">
        <v>3705</v>
      </c>
      <c r="D2429" s="498" t="s">
        <v>169</v>
      </c>
      <c r="E2429" s="499">
        <v>1179.24</v>
      </c>
      <c r="F2429" s="500">
        <f t="shared" si="600"/>
        <v>1460.37</v>
      </c>
      <c r="G2429" s="527"/>
      <c r="H2429" s="518"/>
      <c r="I2429" s="517">
        <f t="shared" si="593"/>
        <v>0</v>
      </c>
      <c r="J2429" s="517">
        <f t="shared" si="594"/>
        <v>0</v>
      </c>
      <c r="K2429" s="504"/>
      <c r="L2429" s="518">
        <f t="shared" si="598"/>
        <v>0</v>
      </c>
      <c r="M2429" s="518">
        <f t="shared" si="598"/>
        <v>0</v>
      </c>
      <c r="N2429" s="519">
        <f t="shared" si="596"/>
        <v>0</v>
      </c>
      <c r="O2429" s="519">
        <f t="shared" si="597"/>
        <v>0</v>
      </c>
      <c r="P2429" s="506"/>
      <c r="Q2429" s="494"/>
      <c r="R2429" s="412" t="str">
        <f t="shared" si="599"/>
        <v/>
      </c>
      <c r="S2429" s="412" t="str">
        <f t="shared" si="601"/>
        <v/>
      </c>
      <c r="T2429" s="427"/>
      <c r="U2429" s="429"/>
      <c r="W2429" s="6">
        <f>VLOOKUP(A2429,'[3]Cartilha Global'!$A:$A,1,FALSE)</f>
        <v>92555</v>
      </c>
    </row>
    <row r="2430" spans="1:23" ht="34.5" hidden="1" thickBot="1" x14ac:dyDescent="0.25">
      <c r="A2430" s="522">
        <v>92556</v>
      </c>
      <c r="B2430" s="508" t="s">
        <v>3144</v>
      </c>
      <c r="C2430" s="513" t="s">
        <v>3706</v>
      </c>
      <c r="D2430" s="498" t="s">
        <v>169</v>
      </c>
      <c r="E2430" s="499">
        <v>1439.94</v>
      </c>
      <c r="F2430" s="500">
        <f t="shared" si="600"/>
        <v>1783.22</v>
      </c>
      <c r="G2430" s="527"/>
      <c r="H2430" s="518"/>
      <c r="I2430" s="517">
        <f t="shared" si="593"/>
        <v>0</v>
      </c>
      <c r="J2430" s="517">
        <f t="shared" si="594"/>
        <v>0</v>
      </c>
      <c r="K2430" s="504"/>
      <c r="L2430" s="518">
        <f t="shared" si="598"/>
        <v>0</v>
      </c>
      <c r="M2430" s="518">
        <f t="shared" si="598"/>
        <v>0</v>
      </c>
      <c r="N2430" s="519">
        <f t="shared" si="596"/>
        <v>0</v>
      </c>
      <c r="O2430" s="519">
        <f t="shared" si="597"/>
        <v>0</v>
      </c>
      <c r="P2430" s="506"/>
      <c r="Q2430" s="494"/>
      <c r="R2430" s="412" t="str">
        <f t="shared" si="599"/>
        <v/>
      </c>
      <c r="S2430" s="412" t="str">
        <f t="shared" si="601"/>
        <v/>
      </c>
      <c r="T2430" s="427"/>
      <c r="U2430" s="429"/>
      <c r="W2430" s="6">
        <f>VLOOKUP(A2430,'[3]Cartilha Global'!$A:$A,1,FALSE)</f>
        <v>92556</v>
      </c>
    </row>
    <row r="2431" spans="1:23" ht="34.5" hidden="1" thickBot="1" x14ac:dyDescent="0.25">
      <c r="A2431" s="522">
        <v>92557</v>
      </c>
      <c r="B2431" s="508" t="s">
        <v>3144</v>
      </c>
      <c r="C2431" s="513" t="s">
        <v>3707</v>
      </c>
      <c r="D2431" s="498" t="s">
        <v>169</v>
      </c>
      <c r="E2431" s="499">
        <v>1533.61</v>
      </c>
      <c r="F2431" s="500">
        <f t="shared" si="600"/>
        <v>1899.22</v>
      </c>
      <c r="G2431" s="527"/>
      <c r="H2431" s="518"/>
      <c r="I2431" s="517">
        <f t="shared" si="593"/>
        <v>0</v>
      </c>
      <c r="J2431" s="517">
        <f t="shared" si="594"/>
        <v>0</v>
      </c>
      <c r="K2431" s="504"/>
      <c r="L2431" s="518">
        <f t="shared" si="598"/>
        <v>0</v>
      </c>
      <c r="M2431" s="518">
        <f t="shared" si="598"/>
        <v>0</v>
      </c>
      <c r="N2431" s="519">
        <f t="shared" si="596"/>
        <v>0</v>
      </c>
      <c r="O2431" s="519">
        <f t="shared" si="597"/>
        <v>0</v>
      </c>
      <c r="P2431" s="506"/>
      <c r="Q2431" s="494"/>
      <c r="R2431" s="412" t="str">
        <f t="shared" si="599"/>
        <v/>
      </c>
      <c r="S2431" s="412" t="str">
        <f t="shared" si="601"/>
        <v/>
      </c>
      <c r="T2431" s="427"/>
      <c r="U2431" s="429"/>
      <c r="W2431" s="6">
        <f>VLOOKUP(A2431,'[3]Cartilha Global'!$A:$A,1,FALSE)</f>
        <v>92557</v>
      </c>
    </row>
    <row r="2432" spans="1:23" ht="34.5" hidden="1" thickBot="1" x14ac:dyDescent="0.25">
      <c r="A2432" s="522">
        <v>92558</v>
      </c>
      <c r="B2432" s="508" t="s">
        <v>3144</v>
      </c>
      <c r="C2432" s="513" t="s">
        <v>3708</v>
      </c>
      <c r="D2432" s="498" t="s">
        <v>169</v>
      </c>
      <c r="E2432" s="499">
        <v>1726.51</v>
      </c>
      <c r="F2432" s="500">
        <f t="shared" si="600"/>
        <v>2138.11</v>
      </c>
      <c r="G2432" s="527"/>
      <c r="H2432" s="518"/>
      <c r="I2432" s="517">
        <f t="shared" si="593"/>
        <v>0</v>
      </c>
      <c r="J2432" s="517">
        <f t="shared" si="594"/>
        <v>0</v>
      </c>
      <c r="K2432" s="504"/>
      <c r="L2432" s="518">
        <f t="shared" si="598"/>
        <v>0</v>
      </c>
      <c r="M2432" s="518">
        <f t="shared" si="598"/>
        <v>0</v>
      </c>
      <c r="N2432" s="519">
        <f t="shared" si="596"/>
        <v>0</v>
      </c>
      <c r="O2432" s="519">
        <f t="shared" si="597"/>
        <v>0</v>
      </c>
      <c r="P2432" s="506"/>
      <c r="Q2432" s="494"/>
      <c r="R2432" s="412" t="str">
        <f t="shared" si="599"/>
        <v/>
      </c>
      <c r="S2432" s="412" t="str">
        <f t="shared" si="601"/>
        <v/>
      </c>
      <c r="T2432" s="427"/>
      <c r="U2432" s="429"/>
      <c r="W2432" s="6">
        <f>VLOOKUP(A2432,'[3]Cartilha Global'!$A:$A,1,FALSE)</f>
        <v>92558</v>
      </c>
    </row>
    <row r="2433" spans="1:23" ht="34.5" hidden="1" thickBot="1" x14ac:dyDescent="0.25">
      <c r="A2433" s="522">
        <v>92559</v>
      </c>
      <c r="B2433" s="508" t="s">
        <v>3144</v>
      </c>
      <c r="C2433" s="513" t="s">
        <v>3709</v>
      </c>
      <c r="D2433" s="498" t="s">
        <v>169</v>
      </c>
      <c r="E2433" s="499">
        <v>2133.54</v>
      </c>
      <c r="F2433" s="500">
        <f t="shared" si="600"/>
        <v>2642.18</v>
      </c>
      <c r="G2433" s="527"/>
      <c r="H2433" s="518"/>
      <c r="I2433" s="517">
        <f t="shared" si="593"/>
        <v>0</v>
      </c>
      <c r="J2433" s="517">
        <f t="shared" si="594"/>
        <v>0</v>
      </c>
      <c r="K2433" s="504"/>
      <c r="L2433" s="518">
        <f t="shared" si="598"/>
        <v>0</v>
      </c>
      <c r="M2433" s="518">
        <f t="shared" si="598"/>
        <v>0</v>
      </c>
      <c r="N2433" s="519">
        <f t="shared" si="596"/>
        <v>0</v>
      </c>
      <c r="O2433" s="519">
        <f t="shared" si="597"/>
        <v>0</v>
      </c>
      <c r="P2433" s="506"/>
      <c r="Q2433" s="494"/>
      <c r="R2433" s="412" t="str">
        <f t="shared" si="599"/>
        <v/>
      </c>
      <c r="S2433" s="412" t="str">
        <f t="shared" si="601"/>
        <v/>
      </c>
      <c r="T2433" s="427"/>
      <c r="U2433" s="429"/>
      <c r="W2433" s="6">
        <f>VLOOKUP(A2433,'[3]Cartilha Global'!$A:$A,1,FALSE)</f>
        <v>92559</v>
      </c>
    </row>
    <row r="2434" spans="1:23" ht="34.5" hidden="1" thickBot="1" x14ac:dyDescent="0.25">
      <c r="A2434" s="522">
        <v>92560</v>
      </c>
      <c r="B2434" s="508" t="s">
        <v>3144</v>
      </c>
      <c r="C2434" s="513" t="s">
        <v>3710</v>
      </c>
      <c r="D2434" s="498" t="s">
        <v>169</v>
      </c>
      <c r="E2434" s="499">
        <v>2622.01</v>
      </c>
      <c r="F2434" s="500">
        <f t="shared" si="600"/>
        <v>3247.1</v>
      </c>
      <c r="G2434" s="527"/>
      <c r="H2434" s="518"/>
      <c r="I2434" s="517">
        <f t="shared" si="593"/>
        <v>0</v>
      </c>
      <c r="J2434" s="517">
        <f t="shared" si="594"/>
        <v>0</v>
      </c>
      <c r="K2434" s="504"/>
      <c r="L2434" s="518">
        <f t="shared" si="598"/>
        <v>0</v>
      </c>
      <c r="M2434" s="518">
        <f t="shared" si="598"/>
        <v>0</v>
      </c>
      <c r="N2434" s="519">
        <f t="shared" si="596"/>
        <v>0</v>
      </c>
      <c r="O2434" s="519">
        <f t="shared" si="597"/>
        <v>0</v>
      </c>
      <c r="P2434" s="506"/>
      <c r="Q2434" s="494"/>
      <c r="R2434" s="412" t="str">
        <f t="shared" si="599"/>
        <v/>
      </c>
      <c r="S2434" s="412" t="str">
        <f t="shared" si="601"/>
        <v/>
      </c>
      <c r="T2434" s="427"/>
      <c r="U2434" s="429"/>
      <c r="W2434" s="6">
        <f>VLOOKUP(A2434,'[3]Cartilha Global'!$A:$A,1,FALSE)</f>
        <v>92560</v>
      </c>
    </row>
    <row r="2435" spans="1:23" ht="34.5" hidden="1" thickBot="1" x14ac:dyDescent="0.25">
      <c r="A2435" s="522">
        <v>92561</v>
      </c>
      <c r="B2435" s="508" t="s">
        <v>3144</v>
      </c>
      <c r="C2435" s="513" t="s">
        <v>3711</v>
      </c>
      <c r="D2435" s="498" t="s">
        <v>169</v>
      </c>
      <c r="E2435" s="499">
        <v>2743.93</v>
      </c>
      <c r="F2435" s="500">
        <f t="shared" si="600"/>
        <v>3398.08</v>
      </c>
      <c r="G2435" s="527"/>
      <c r="H2435" s="518"/>
      <c r="I2435" s="517">
        <f t="shared" si="593"/>
        <v>0</v>
      </c>
      <c r="J2435" s="517">
        <f t="shared" si="594"/>
        <v>0</v>
      </c>
      <c r="K2435" s="504"/>
      <c r="L2435" s="518">
        <f t="shared" si="598"/>
        <v>0</v>
      </c>
      <c r="M2435" s="518">
        <f t="shared" si="598"/>
        <v>0</v>
      </c>
      <c r="N2435" s="519">
        <f t="shared" si="596"/>
        <v>0</v>
      </c>
      <c r="O2435" s="519">
        <f t="shared" si="597"/>
        <v>0</v>
      </c>
      <c r="P2435" s="506"/>
      <c r="Q2435" s="494"/>
      <c r="R2435" s="412" t="str">
        <f t="shared" si="599"/>
        <v/>
      </c>
      <c r="S2435" s="412" t="str">
        <f t="shared" si="601"/>
        <v/>
      </c>
      <c r="T2435" s="427"/>
      <c r="U2435" s="429"/>
      <c r="W2435" s="6">
        <f>VLOOKUP(A2435,'[3]Cartilha Global'!$A:$A,1,FALSE)</f>
        <v>92561</v>
      </c>
    </row>
    <row r="2436" spans="1:23" ht="34.5" hidden="1" thickBot="1" x14ac:dyDescent="0.25">
      <c r="A2436" s="522">
        <v>92562</v>
      </c>
      <c r="B2436" s="508" t="s">
        <v>3144</v>
      </c>
      <c r="C2436" s="513" t="s">
        <v>3712</v>
      </c>
      <c r="D2436" s="498" t="s">
        <v>169</v>
      </c>
      <c r="E2436" s="499">
        <v>2954.95</v>
      </c>
      <c r="F2436" s="500">
        <f t="shared" si="600"/>
        <v>3659.41</v>
      </c>
      <c r="G2436" s="527"/>
      <c r="H2436" s="518"/>
      <c r="I2436" s="517">
        <f t="shared" si="593"/>
        <v>0</v>
      </c>
      <c r="J2436" s="517">
        <f t="shared" si="594"/>
        <v>0</v>
      </c>
      <c r="K2436" s="504"/>
      <c r="L2436" s="518">
        <f t="shared" si="598"/>
        <v>0</v>
      </c>
      <c r="M2436" s="518">
        <f t="shared" si="598"/>
        <v>0</v>
      </c>
      <c r="N2436" s="519">
        <f t="shared" si="596"/>
        <v>0</v>
      </c>
      <c r="O2436" s="519">
        <f t="shared" si="597"/>
        <v>0</v>
      </c>
      <c r="P2436" s="506"/>
      <c r="Q2436" s="494"/>
      <c r="R2436" s="412" t="str">
        <f t="shared" si="599"/>
        <v/>
      </c>
      <c r="S2436" s="412" t="str">
        <f t="shared" si="601"/>
        <v/>
      </c>
      <c r="T2436" s="427"/>
      <c r="U2436" s="429"/>
      <c r="W2436" s="6">
        <f>VLOOKUP(A2436,'[3]Cartilha Global'!$A:$A,1,FALSE)</f>
        <v>92562</v>
      </c>
    </row>
    <row r="2437" spans="1:23" ht="34.5" hidden="1" thickBot="1" x14ac:dyDescent="0.25">
      <c r="A2437" s="522">
        <v>92563</v>
      </c>
      <c r="B2437" s="508" t="s">
        <v>3144</v>
      </c>
      <c r="C2437" s="513" t="s">
        <v>3713</v>
      </c>
      <c r="D2437" s="498" t="s">
        <v>169</v>
      </c>
      <c r="E2437" s="499">
        <v>3376.19</v>
      </c>
      <c r="F2437" s="500">
        <f t="shared" si="600"/>
        <v>4181.07</v>
      </c>
      <c r="G2437" s="527"/>
      <c r="H2437" s="518"/>
      <c r="I2437" s="517">
        <f t="shared" si="593"/>
        <v>0</v>
      </c>
      <c r="J2437" s="517">
        <f t="shared" si="594"/>
        <v>0</v>
      </c>
      <c r="K2437" s="504"/>
      <c r="L2437" s="518">
        <f t="shared" si="598"/>
        <v>0</v>
      </c>
      <c r="M2437" s="518">
        <f t="shared" si="598"/>
        <v>0</v>
      </c>
      <c r="N2437" s="519">
        <f t="shared" si="596"/>
        <v>0</v>
      </c>
      <c r="O2437" s="519">
        <f t="shared" si="597"/>
        <v>0</v>
      </c>
      <c r="P2437" s="506"/>
      <c r="Q2437" s="494"/>
      <c r="R2437" s="412" t="str">
        <f t="shared" si="599"/>
        <v/>
      </c>
      <c r="S2437" s="412" t="str">
        <f t="shared" si="601"/>
        <v/>
      </c>
      <c r="T2437" s="427"/>
      <c r="U2437" s="429"/>
      <c r="W2437" s="6">
        <f>VLOOKUP(A2437,'[3]Cartilha Global'!$A:$A,1,FALSE)</f>
        <v>92563</v>
      </c>
    </row>
    <row r="2438" spans="1:23" ht="34.5" hidden="1" thickBot="1" x14ac:dyDescent="0.25">
      <c r="A2438" s="522">
        <v>92564</v>
      </c>
      <c r="B2438" s="508" t="s">
        <v>3144</v>
      </c>
      <c r="C2438" s="513" t="s">
        <v>3714</v>
      </c>
      <c r="D2438" s="498" t="s">
        <v>169</v>
      </c>
      <c r="E2438" s="499">
        <v>3494.06</v>
      </c>
      <c r="F2438" s="500">
        <f t="shared" si="600"/>
        <v>4327.04</v>
      </c>
      <c r="G2438" s="527"/>
      <c r="H2438" s="518"/>
      <c r="I2438" s="517">
        <f t="shared" si="593"/>
        <v>0</v>
      </c>
      <c r="J2438" s="517">
        <f t="shared" si="594"/>
        <v>0</v>
      </c>
      <c r="K2438" s="504"/>
      <c r="L2438" s="518">
        <f t="shared" si="598"/>
        <v>0</v>
      </c>
      <c r="M2438" s="518">
        <f t="shared" si="598"/>
        <v>0</v>
      </c>
      <c r="N2438" s="519">
        <f t="shared" si="596"/>
        <v>0</v>
      </c>
      <c r="O2438" s="519">
        <f t="shared" si="597"/>
        <v>0</v>
      </c>
      <c r="P2438" s="506"/>
      <c r="Q2438" s="494"/>
      <c r="R2438" s="412" t="str">
        <f t="shared" si="599"/>
        <v/>
      </c>
      <c r="S2438" s="412" t="str">
        <f t="shared" si="601"/>
        <v/>
      </c>
      <c r="T2438" s="427"/>
      <c r="U2438" s="429"/>
      <c r="W2438" s="6">
        <f>VLOOKUP(A2438,'[3]Cartilha Global'!$A:$A,1,FALSE)</f>
        <v>92564</v>
      </c>
    </row>
    <row r="2439" spans="1:23" ht="34.5" hidden="1" thickBot="1" x14ac:dyDescent="0.25">
      <c r="A2439" s="522">
        <v>92565</v>
      </c>
      <c r="B2439" s="508" t="s">
        <v>3144</v>
      </c>
      <c r="C2439" s="513" t="s">
        <v>678</v>
      </c>
      <c r="D2439" s="498" t="s">
        <v>170</v>
      </c>
      <c r="E2439" s="499">
        <v>45.61</v>
      </c>
      <c r="F2439" s="500">
        <f t="shared" si="600"/>
        <v>56.48</v>
      </c>
      <c r="G2439" s="527"/>
      <c r="H2439" s="518"/>
      <c r="I2439" s="517">
        <f t="shared" si="593"/>
        <v>0</v>
      </c>
      <c r="J2439" s="517">
        <f t="shared" si="594"/>
        <v>0</v>
      </c>
      <c r="K2439" s="504"/>
      <c r="L2439" s="518">
        <f t="shared" si="598"/>
        <v>0</v>
      </c>
      <c r="M2439" s="518">
        <f t="shared" si="598"/>
        <v>0</v>
      </c>
      <c r="N2439" s="519">
        <f t="shared" si="596"/>
        <v>0</v>
      </c>
      <c r="O2439" s="519">
        <f t="shared" si="597"/>
        <v>0</v>
      </c>
      <c r="P2439" s="506"/>
      <c r="Q2439" s="494"/>
      <c r="R2439" s="412" t="str">
        <f t="shared" si="599"/>
        <v/>
      </c>
      <c r="S2439" s="412" t="str">
        <f t="shared" si="601"/>
        <v/>
      </c>
      <c r="T2439" s="427"/>
      <c r="U2439" s="429"/>
      <c r="W2439" s="6">
        <f>VLOOKUP(A2439,'[3]Cartilha Global'!$A:$A,1,FALSE)</f>
        <v>92565</v>
      </c>
    </row>
    <row r="2440" spans="1:23" ht="34.5" hidden="1" thickBot="1" x14ac:dyDescent="0.25">
      <c r="A2440" s="522">
        <v>92566</v>
      </c>
      <c r="B2440" s="508" t="s">
        <v>3144</v>
      </c>
      <c r="C2440" s="513" t="s">
        <v>679</v>
      </c>
      <c r="D2440" s="498" t="s">
        <v>170</v>
      </c>
      <c r="E2440" s="499">
        <v>29.18</v>
      </c>
      <c r="F2440" s="500">
        <f t="shared" si="600"/>
        <v>36.14</v>
      </c>
      <c r="G2440" s="527"/>
      <c r="H2440" s="518"/>
      <c r="I2440" s="517">
        <f t="shared" si="593"/>
        <v>0</v>
      </c>
      <c r="J2440" s="517">
        <f t="shared" si="594"/>
        <v>0</v>
      </c>
      <c r="K2440" s="504"/>
      <c r="L2440" s="518">
        <f t="shared" si="598"/>
        <v>0</v>
      </c>
      <c r="M2440" s="518">
        <f t="shared" si="598"/>
        <v>0</v>
      </c>
      <c r="N2440" s="519">
        <f t="shared" si="596"/>
        <v>0</v>
      </c>
      <c r="O2440" s="519">
        <f t="shared" si="597"/>
        <v>0</v>
      </c>
      <c r="P2440" s="506"/>
      <c r="Q2440" s="494"/>
      <c r="R2440" s="412" t="str">
        <f t="shared" si="599"/>
        <v/>
      </c>
      <c r="S2440" s="412" t="str">
        <f t="shared" si="601"/>
        <v/>
      </c>
      <c r="T2440" s="427"/>
      <c r="U2440" s="429"/>
      <c r="W2440" s="6">
        <f>VLOOKUP(A2440,'[3]Cartilha Global'!$A:$A,1,FALSE)</f>
        <v>92566</v>
      </c>
    </row>
    <row r="2441" spans="1:23" ht="34.5" hidden="1" thickBot="1" x14ac:dyDescent="0.25">
      <c r="A2441" s="522">
        <v>92567</v>
      </c>
      <c r="B2441" s="508" t="s">
        <v>3144</v>
      </c>
      <c r="C2441" s="513" t="s">
        <v>680</v>
      </c>
      <c r="D2441" s="498" t="s">
        <v>170</v>
      </c>
      <c r="E2441" s="499">
        <v>41.35</v>
      </c>
      <c r="F2441" s="500">
        <f t="shared" si="600"/>
        <v>51.21</v>
      </c>
      <c r="G2441" s="527"/>
      <c r="H2441" s="518"/>
      <c r="I2441" s="517">
        <f t="shared" si="593"/>
        <v>0</v>
      </c>
      <c r="J2441" s="517">
        <f t="shared" si="594"/>
        <v>0</v>
      </c>
      <c r="K2441" s="504"/>
      <c r="L2441" s="518">
        <f t="shared" si="598"/>
        <v>0</v>
      </c>
      <c r="M2441" s="518">
        <f t="shared" si="598"/>
        <v>0</v>
      </c>
      <c r="N2441" s="519">
        <f t="shared" si="596"/>
        <v>0</v>
      </c>
      <c r="O2441" s="519">
        <f t="shared" si="597"/>
        <v>0</v>
      </c>
      <c r="P2441" s="506"/>
      <c r="Q2441" s="494"/>
      <c r="R2441" s="412" t="str">
        <f t="shared" si="599"/>
        <v/>
      </c>
      <c r="S2441" s="412" t="str">
        <f t="shared" si="601"/>
        <v/>
      </c>
      <c r="T2441" s="427"/>
      <c r="U2441" s="429"/>
      <c r="W2441" s="6">
        <f>VLOOKUP(A2441,'[3]Cartilha Global'!$A:$A,1,FALSE)</f>
        <v>92567</v>
      </c>
    </row>
    <row r="2442" spans="1:23" ht="34.5" hidden="1" thickBot="1" x14ac:dyDescent="0.25">
      <c r="A2442" s="522">
        <v>92539</v>
      </c>
      <c r="B2442" s="508" t="s">
        <v>3144</v>
      </c>
      <c r="C2442" s="513" t="s">
        <v>3715</v>
      </c>
      <c r="D2442" s="498" t="s">
        <v>170</v>
      </c>
      <c r="E2442" s="499">
        <v>95.25</v>
      </c>
      <c r="F2442" s="500">
        <f t="shared" si="600"/>
        <v>117.96</v>
      </c>
      <c r="G2442" s="527"/>
      <c r="H2442" s="518"/>
      <c r="I2442" s="517">
        <f t="shared" si="593"/>
        <v>0</v>
      </c>
      <c r="J2442" s="517">
        <f t="shared" si="594"/>
        <v>0</v>
      </c>
      <c r="K2442" s="504"/>
      <c r="L2442" s="518">
        <f t="shared" si="598"/>
        <v>0</v>
      </c>
      <c r="M2442" s="518">
        <f t="shared" si="598"/>
        <v>0</v>
      </c>
      <c r="N2442" s="519">
        <f t="shared" si="596"/>
        <v>0</v>
      </c>
      <c r="O2442" s="519">
        <f t="shared" si="597"/>
        <v>0</v>
      </c>
      <c r="P2442" s="506"/>
      <c r="Q2442" s="494"/>
      <c r="R2442" s="412" t="str">
        <f t="shared" si="599"/>
        <v/>
      </c>
      <c r="S2442" s="412" t="str">
        <f t="shared" si="601"/>
        <v/>
      </c>
      <c r="T2442" s="427"/>
      <c r="U2442" s="429"/>
      <c r="W2442" s="6">
        <f>VLOOKUP(A2442,'[3]Cartilha Global'!$A:$A,1,FALSE)</f>
        <v>92539</v>
      </c>
    </row>
    <row r="2443" spans="1:23" ht="34.5" hidden="1" thickBot="1" x14ac:dyDescent="0.25">
      <c r="A2443" s="522">
        <v>92540</v>
      </c>
      <c r="B2443" s="508" t="s">
        <v>3144</v>
      </c>
      <c r="C2443" s="513" t="s">
        <v>3716</v>
      </c>
      <c r="D2443" s="498" t="s">
        <v>170</v>
      </c>
      <c r="E2443" s="499">
        <v>105.35</v>
      </c>
      <c r="F2443" s="500">
        <f t="shared" si="600"/>
        <v>130.47</v>
      </c>
      <c r="G2443" s="527"/>
      <c r="H2443" s="518"/>
      <c r="I2443" s="517">
        <f t="shared" si="593"/>
        <v>0</v>
      </c>
      <c r="J2443" s="517">
        <f t="shared" si="594"/>
        <v>0</v>
      </c>
      <c r="K2443" s="504"/>
      <c r="L2443" s="518">
        <f t="shared" si="598"/>
        <v>0</v>
      </c>
      <c r="M2443" s="518">
        <f t="shared" si="598"/>
        <v>0</v>
      </c>
      <c r="N2443" s="519">
        <f t="shared" si="596"/>
        <v>0</v>
      </c>
      <c r="O2443" s="519">
        <f t="shared" si="597"/>
        <v>0</v>
      </c>
      <c r="P2443" s="506"/>
      <c r="Q2443" s="494"/>
      <c r="R2443" s="412" t="str">
        <f t="shared" si="599"/>
        <v/>
      </c>
      <c r="S2443" s="412" t="str">
        <f t="shared" si="601"/>
        <v/>
      </c>
      <c r="T2443" s="427"/>
      <c r="U2443" s="429"/>
      <c r="W2443" s="6">
        <f>VLOOKUP(A2443,'[3]Cartilha Global'!$A:$A,1,FALSE)</f>
        <v>92540</v>
      </c>
    </row>
    <row r="2444" spans="1:23" ht="23.25" hidden="1" thickBot="1" x14ac:dyDescent="0.25">
      <c r="A2444" s="522">
        <v>92541</v>
      </c>
      <c r="B2444" s="508" t="s">
        <v>3144</v>
      </c>
      <c r="C2444" s="513" t="s">
        <v>3717</v>
      </c>
      <c r="D2444" s="498" t="s">
        <v>170</v>
      </c>
      <c r="E2444" s="499">
        <v>103.05</v>
      </c>
      <c r="F2444" s="500">
        <f t="shared" si="600"/>
        <v>127.62</v>
      </c>
      <c r="G2444" s="527"/>
      <c r="H2444" s="518"/>
      <c r="I2444" s="517">
        <f t="shared" si="593"/>
        <v>0</v>
      </c>
      <c r="J2444" s="517">
        <f t="shared" si="594"/>
        <v>0</v>
      </c>
      <c r="K2444" s="504"/>
      <c r="L2444" s="518">
        <f t="shared" si="598"/>
        <v>0</v>
      </c>
      <c r="M2444" s="518">
        <f t="shared" si="598"/>
        <v>0</v>
      </c>
      <c r="N2444" s="519">
        <f t="shared" si="596"/>
        <v>0</v>
      </c>
      <c r="O2444" s="519">
        <f t="shared" si="597"/>
        <v>0</v>
      </c>
      <c r="P2444" s="506"/>
      <c r="Q2444" s="494"/>
      <c r="R2444" s="412" t="str">
        <f t="shared" si="599"/>
        <v/>
      </c>
      <c r="S2444" s="412" t="str">
        <f t="shared" si="601"/>
        <v/>
      </c>
      <c r="T2444" s="427"/>
      <c r="U2444" s="429"/>
      <c r="W2444" s="6">
        <f>VLOOKUP(A2444,'[3]Cartilha Global'!$A:$A,1,FALSE)</f>
        <v>92541</v>
      </c>
    </row>
    <row r="2445" spans="1:23" ht="23.25" hidden="1" thickBot="1" x14ac:dyDescent="0.25">
      <c r="A2445" s="522">
        <v>92542</v>
      </c>
      <c r="B2445" s="508" t="s">
        <v>3144</v>
      </c>
      <c r="C2445" s="513" t="s">
        <v>3718</v>
      </c>
      <c r="D2445" s="498" t="s">
        <v>170</v>
      </c>
      <c r="E2445" s="499">
        <v>123.98</v>
      </c>
      <c r="F2445" s="500">
        <f t="shared" si="600"/>
        <v>153.54</v>
      </c>
      <c r="G2445" s="527"/>
      <c r="H2445" s="518"/>
      <c r="I2445" s="517">
        <f t="shared" si="593"/>
        <v>0</v>
      </c>
      <c r="J2445" s="517">
        <f t="shared" si="594"/>
        <v>0</v>
      </c>
      <c r="K2445" s="504"/>
      <c r="L2445" s="518">
        <f t="shared" si="598"/>
        <v>0</v>
      </c>
      <c r="M2445" s="518">
        <f t="shared" si="598"/>
        <v>0</v>
      </c>
      <c r="N2445" s="519">
        <f t="shared" si="596"/>
        <v>0</v>
      </c>
      <c r="O2445" s="519">
        <f t="shared" si="597"/>
        <v>0</v>
      </c>
      <c r="P2445" s="506"/>
      <c r="Q2445" s="494"/>
      <c r="R2445" s="412" t="str">
        <f t="shared" si="599"/>
        <v/>
      </c>
      <c r="S2445" s="412" t="str">
        <f t="shared" si="601"/>
        <v/>
      </c>
      <c r="T2445" s="427"/>
      <c r="U2445" s="429"/>
      <c r="W2445" s="6">
        <f>VLOOKUP(A2445,'[3]Cartilha Global'!$A:$A,1,FALSE)</f>
        <v>92542</v>
      </c>
    </row>
    <row r="2446" spans="1:23" ht="34.5" hidden="1" thickBot="1" x14ac:dyDescent="0.25">
      <c r="A2446" s="522">
        <v>92543</v>
      </c>
      <c r="B2446" s="508" t="s">
        <v>3144</v>
      </c>
      <c r="C2446" s="513" t="s">
        <v>3719</v>
      </c>
      <c r="D2446" s="498" t="s">
        <v>170</v>
      </c>
      <c r="E2446" s="499">
        <v>29.17</v>
      </c>
      <c r="F2446" s="500">
        <f t="shared" si="600"/>
        <v>36.119999999999997</v>
      </c>
      <c r="G2446" s="527"/>
      <c r="H2446" s="518"/>
      <c r="I2446" s="517">
        <f t="shared" si="593"/>
        <v>0</v>
      </c>
      <c r="J2446" s="517">
        <f t="shared" si="594"/>
        <v>0</v>
      </c>
      <c r="K2446" s="504"/>
      <c r="L2446" s="518">
        <f t="shared" si="598"/>
        <v>0</v>
      </c>
      <c r="M2446" s="518">
        <f t="shared" si="598"/>
        <v>0</v>
      </c>
      <c r="N2446" s="519">
        <f t="shared" si="596"/>
        <v>0</v>
      </c>
      <c r="O2446" s="519">
        <f t="shared" si="597"/>
        <v>0</v>
      </c>
      <c r="P2446" s="506"/>
      <c r="Q2446" s="494"/>
      <c r="R2446" s="412" t="str">
        <f t="shared" si="599"/>
        <v/>
      </c>
      <c r="S2446" s="412" t="str">
        <f t="shared" si="601"/>
        <v/>
      </c>
      <c r="T2446" s="427"/>
      <c r="U2446" s="429"/>
      <c r="W2446" s="6">
        <f>VLOOKUP(A2446,'[3]Cartilha Global'!$A:$A,1,FALSE)</f>
        <v>92543</v>
      </c>
    </row>
    <row r="2447" spans="1:23" ht="23.25" hidden="1" thickBot="1" x14ac:dyDescent="0.25">
      <c r="A2447" s="522">
        <v>92544</v>
      </c>
      <c r="B2447" s="508" t="s">
        <v>3144</v>
      </c>
      <c r="C2447" s="513" t="s">
        <v>3720</v>
      </c>
      <c r="D2447" s="498" t="s">
        <v>170</v>
      </c>
      <c r="E2447" s="499">
        <v>23.25</v>
      </c>
      <c r="F2447" s="500">
        <f t="shared" si="600"/>
        <v>28.79</v>
      </c>
      <c r="G2447" s="527"/>
      <c r="H2447" s="518"/>
      <c r="I2447" s="517">
        <f t="shared" ref="I2447:I2457" si="602">IF(ISBLANK(E2447),0,ROUND(F2447*G2447,2))</f>
        <v>0</v>
      </c>
      <c r="J2447" s="517">
        <f t="shared" ref="J2447:J2457" si="603">IF(ISBLANK(G2447),0,ROUND(G2447*H2447,2))</f>
        <v>0</v>
      </c>
      <c r="K2447" s="504"/>
      <c r="L2447" s="518">
        <f t="shared" si="598"/>
        <v>0</v>
      </c>
      <c r="M2447" s="518">
        <f t="shared" si="598"/>
        <v>0</v>
      </c>
      <c r="N2447" s="519">
        <f t="shared" ref="N2447:N2457" si="604">IF(ISBLANK(E2447),0,ROUND(F2447*L2447,2))</f>
        <v>0</v>
      </c>
      <c r="O2447" s="519">
        <f t="shared" ref="O2447:O2457" si="605">IF(ISBLANK(L2447),0,ROUND(L2447*M2447,2))</f>
        <v>0</v>
      </c>
      <c r="P2447" s="506"/>
      <c r="Q2447" s="494"/>
      <c r="R2447" s="412" t="str">
        <f t="shared" si="599"/>
        <v/>
      </c>
      <c r="S2447" s="412" t="str">
        <f t="shared" si="601"/>
        <v/>
      </c>
      <c r="T2447" s="427"/>
      <c r="U2447" s="429"/>
      <c r="W2447" s="6">
        <f>VLOOKUP(A2447,'[3]Cartilha Global'!$A:$A,1,FALSE)</f>
        <v>92544</v>
      </c>
    </row>
    <row r="2448" spans="1:23" ht="23.25" hidden="1" thickBot="1" x14ac:dyDescent="0.25">
      <c r="A2448" s="522">
        <v>92582</v>
      </c>
      <c r="B2448" s="508" t="s">
        <v>3144</v>
      </c>
      <c r="C2448" s="513" t="s">
        <v>6738</v>
      </c>
      <c r="D2448" s="498" t="s">
        <v>169</v>
      </c>
      <c r="E2448" s="499">
        <v>927.26</v>
      </c>
      <c r="F2448" s="500">
        <f t="shared" si="600"/>
        <v>1148.32</v>
      </c>
      <c r="G2448" s="527"/>
      <c r="H2448" s="518"/>
      <c r="I2448" s="517">
        <f t="shared" si="602"/>
        <v>0</v>
      </c>
      <c r="J2448" s="517">
        <f t="shared" si="603"/>
        <v>0</v>
      </c>
      <c r="K2448" s="504"/>
      <c r="L2448" s="518">
        <f t="shared" si="598"/>
        <v>0</v>
      </c>
      <c r="M2448" s="518">
        <f t="shared" si="598"/>
        <v>0</v>
      </c>
      <c r="N2448" s="519">
        <f t="shared" si="604"/>
        <v>0</v>
      </c>
      <c r="O2448" s="519">
        <f t="shared" si="605"/>
        <v>0</v>
      </c>
      <c r="P2448" s="506"/>
      <c r="Q2448" s="494"/>
      <c r="R2448" s="412" t="str">
        <f t="shared" si="599"/>
        <v/>
      </c>
      <c r="S2448" s="412" t="str">
        <f t="shared" si="601"/>
        <v/>
      </c>
      <c r="T2448" s="427"/>
      <c r="U2448" s="429"/>
      <c r="W2448" s="6" t="e">
        <f>VLOOKUP(A2448,'[3]Cartilha Global'!$A:$A,1,FALSE)</f>
        <v>#N/A</v>
      </c>
    </row>
    <row r="2449" spans="1:23" ht="23.25" hidden="1" thickBot="1" x14ac:dyDescent="0.25">
      <c r="A2449" s="522">
        <v>92584</v>
      </c>
      <c r="B2449" s="508" t="s">
        <v>3144</v>
      </c>
      <c r="C2449" s="513" t="s">
        <v>6739</v>
      </c>
      <c r="D2449" s="498" t="s">
        <v>169</v>
      </c>
      <c r="E2449" s="499">
        <v>1103.0999999999999</v>
      </c>
      <c r="F2449" s="500">
        <f t="shared" si="600"/>
        <v>1366.08</v>
      </c>
      <c r="G2449" s="527"/>
      <c r="H2449" s="518"/>
      <c r="I2449" s="517">
        <f t="shared" si="602"/>
        <v>0</v>
      </c>
      <c r="J2449" s="517">
        <f t="shared" si="603"/>
        <v>0</v>
      </c>
      <c r="K2449" s="504"/>
      <c r="L2449" s="518">
        <f t="shared" si="598"/>
        <v>0</v>
      </c>
      <c r="M2449" s="518">
        <f t="shared" si="598"/>
        <v>0</v>
      </c>
      <c r="N2449" s="519">
        <f t="shared" si="604"/>
        <v>0</v>
      </c>
      <c r="O2449" s="519">
        <f t="shared" si="605"/>
        <v>0</v>
      </c>
      <c r="P2449" s="506"/>
      <c r="Q2449" s="494"/>
      <c r="R2449" s="412" t="str">
        <f t="shared" si="599"/>
        <v/>
      </c>
      <c r="S2449" s="412" t="str">
        <f t="shared" si="601"/>
        <v/>
      </c>
      <c r="T2449" s="427"/>
      <c r="U2449" s="429"/>
      <c r="W2449" s="6" t="e">
        <f>VLOOKUP(A2449,'[3]Cartilha Global'!$A:$A,1,FALSE)</f>
        <v>#N/A</v>
      </c>
    </row>
    <row r="2450" spans="1:23" ht="23.25" hidden="1" thickBot="1" x14ac:dyDescent="0.25">
      <c r="A2450" s="522">
        <v>92255</v>
      </c>
      <c r="B2450" s="508" t="s">
        <v>3144</v>
      </c>
      <c r="C2450" s="513" t="s">
        <v>6740</v>
      </c>
      <c r="D2450" s="498" t="s">
        <v>169</v>
      </c>
      <c r="E2450" s="499">
        <v>189.03</v>
      </c>
      <c r="F2450" s="500">
        <f t="shared" si="600"/>
        <v>234.09</v>
      </c>
      <c r="G2450" s="527"/>
      <c r="H2450" s="518"/>
      <c r="I2450" s="517">
        <f t="shared" si="602"/>
        <v>0</v>
      </c>
      <c r="J2450" s="517">
        <f t="shared" si="603"/>
        <v>0</v>
      </c>
      <c r="K2450" s="504"/>
      <c r="L2450" s="518">
        <f t="shared" si="598"/>
        <v>0</v>
      </c>
      <c r="M2450" s="518">
        <f t="shared" si="598"/>
        <v>0</v>
      </c>
      <c r="N2450" s="519">
        <f t="shared" si="604"/>
        <v>0</v>
      </c>
      <c r="O2450" s="519">
        <f t="shared" si="605"/>
        <v>0</v>
      </c>
      <c r="P2450" s="506"/>
      <c r="Q2450" s="494"/>
      <c r="R2450" s="412" t="str">
        <f t="shared" si="599"/>
        <v/>
      </c>
      <c r="S2450" s="412" t="str">
        <f t="shared" si="601"/>
        <v/>
      </c>
      <c r="T2450" s="427"/>
      <c r="U2450" s="429"/>
      <c r="W2450" s="6" t="e">
        <f>VLOOKUP(A2450,'[3]Cartilha Global'!$A:$A,1,FALSE)</f>
        <v>#N/A</v>
      </c>
    </row>
    <row r="2451" spans="1:23" ht="23.25" hidden="1" thickBot="1" x14ac:dyDescent="0.25">
      <c r="A2451" s="522">
        <v>92256</v>
      </c>
      <c r="B2451" s="508" t="s">
        <v>3144</v>
      </c>
      <c r="C2451" s="513" t="s">
        <v>6741</v>
      </c>
      <c r="D2451" s="498" t="s">
        <v>169</v>
      </c>
      <c r="E2451" s="499">
        <v>235.36</v>
      </c>
      <c r="F2451" s="500">
        <f t="shared" si="600"/>
        <v>291.47000000000003</v>
      </c>
      <c r="G2451" s="527"/>
      <c r="H2451" s="518"/>
      <c r="I2451" s="517">
        <f t="shared" si="602"/>
        <v>0</v>
      </c>
      <c r="J2451" s="517">
        <f t="shared" si="603"/>
        <v>0</v>
      </c>
      <c r="K2451" s="504"/>
      <c r="L2451" s="518">
        <f t="shared" si="598"/>
        <v>0</v>
      </c>
      <c r="M2451" s="518">
        <f t="shared" si="598"/>
        <v>0</v>
      </c>
      <c r="N2451" s="519">
        <f t="shared" si="604"/>
        <v>0</v>
      </c>
      <c r="O2451" s="519">
        <f t="shared" si="605"/>
        <v>0</v>
      </c>
      <c r="P2451" s="506"/>
      <c r="Q2451" s="494"/>
      <c r="R2451" s="412" t="str">
        <f t="shared" si="599"/>
        <v/>
      </c>
      <c r="S2451" s="412" t="str">
        <f t="shared" si="601"/>
        <v/>
      </c>
      <c r="T2451" s="427"/>
      <c r="U2451" s="429"/>
      <c r="W2451" s="6" t="e">
        <f>VLOOKUP(A2451,'[3]Cartilha Global'!$A:$A,1,FALSE)</f>
        <v>#N/A</v>
      </c>
    </row>
    <row r="2452" spans="1:23" ht="23.25" hidden="1" thickBot="1" x14ac:dyDescent="0.25">
      <c r="A2452" s="522">
        <v>92257</v>
      </c>
      <c r="B2452" s="508" t="s">
        <v>3144</v>
      </c>
      <c r="C2452" s="513" t="s">
        <v>6742</v>
      </c>
      <c r="D2452" s="498" t="s">
        <v>169</v>
      </c>
      <c r="E2452" s="499">
        <v>281.16000000000003</v>
      </c>
      <c r="F2452" s="500">
        <f t="shared" si="600"/>
        <v>348.19</v>
      </c>
      <c r="G2452" s="527"/>
      <c r="H2452" s="518"/>
      <c r="I2452" s="517">
        <f t="shared" si="602"/>
        <v>0</v>
      </c>
      <c r="J2452" s="517">
        <f t="shared" si="603"/>
        <v>0</v>
      </c>
      <c r="K2452" s="504"/>
      <c r="L2452" s="518">
        <f t="shared" si="598"/>
        <v>0</v>
      </c>
      <c r="M2452" s="518">
        <f t="shared" si="598"/>
        <v>0</v>
      </c>
      <c r="N2452" s="519">
        <f t="shared" si="604"/>
        <v>0</v>
      </c>
      <c r="O2452" s="519">
        <f t="shared" si="605"/>
        <v>0</v>
      </c>
      <c r="P2452" s="506"/>
      <c r="Q2452" s="494"/>
      <c r="R2452" s="412" t="str">
        <f t="shared" si="599"/>
        <v/>
      </c>
      <c r="S2452" s="412" t="str">
        <f t="shared" si="601"/>
        <v/>
      </c>
      <c r="T2452" s="427"/>
      <c r="U2452" s="429"/>
      <c r="W2452" s="6" t="e">
        <f>VLOOKUP(A2452,'[3]Cartilha Global'!$A:$A,1,FALSE)</f>
        <v>#N/A</v>
      </c>
    </row>
    <row r="2453" spans="1:23" ht="23.25" hidden="1" thickBot="1" x14ac:dyDescent="0.25">
      <c r="A2453" s="522">
        <v>92258</v>
      </c>
      <c r="B2453" s="508" t="s">
        <v>3144</v>
      </c>
      <c r="C2453" s="513" t="s">
        <v>6743</v>
      </c>
      <c r="D2453" s="498" t="s">
        <v>169</v>
      </c>
      <c r="E2453" s="499">
        <v>354.81</v>
      </c>
      <c r="F2453" s="500">
        <f t="shared" si="600"/>
        <v>439.4</v>
      </c>
      <c r="G2453" s="527"/>
      <c r="H2453" s="518"/>
      <c r="I2453" s="517">
        <f t="shared" si="602"/>
        <v>0</v>
      </c>
      <c r="J2453" s="517">
        <f t="shared" si="603"/>
        <v>0</v>
      </c>
      <c r="K2453" s="504"/>
      <c r="L2453" s="518">
        <f t="shared" si="598"/>
        <v>0</v>
      </c>
      <c r="M2453" s="518">
        <f t="shared" si="598"/>
        <v>0</v>
      </c>
      <c r="N2453" s="519">
        <f t="shared" si="604"/>
        <v>0</v>
      </c>
      <c r="O2453" s="519">
        <f t="shared" si="605"/>
        <v>0</v>
      </c>
      <c r="P2453" s="506"/>
      <c r="Q2453" s="494"/>
      <c r="R2453" s="412" t="str">
        <f t="shared" si="599"/>
        <v/>
      </c>
      <c r="S2453" s="412" t="str">
        <f t="shared" si="601"/>
        <v/>
      </c>
      <c r="T2453" s="427"/>
      <c r="U2453" s="429"/>
      <c r="W2453" s="6" t="e">
        <f>VLOOKUP(A2453,'[3]Cartilha Global'!$A:$A,1,FALSE)</f>
        <v>#N/A</v>
      </c>
    </row>
    <row r="2454" spans="1:23" ht="23.25" hidden="1" thickBot="1" x14ac:dyDescent="0.25">
      <c r="A2454" s="522">
        <v>92259</v>
      </c>
      <c r="B2454" s="508" t="s">
        <v>3144</v>
      </c>
      <c r="C2454" s="513" t="s">
        <v>3721</v>
      </c>
      <c r="D2454" s="498" t="s">
        <v>169</v>
      </c>
      <c r="E2454" s="499">
        <v>552.89</v>
      </c>
      <c r="F2454" s="500">
        <f t="shared" si="600"/>
        <v>684.7</v>
      </c>
      <c r="G2454" s="527"/>
      <c r="H2454" s="518"/>
      <c r="I2454" s="517">
        <f t="shared" si="602"/>
        <v>0</v>
      </c>
      <c r="J2454" s="517">
        <f t="shared" si="603"/>
        <v>0</v>
      </c>
      <c r="K2454" s="504"/>
      <c r="L2454" s="518">
        <f t="shared" si="598"/>
        <v>0</v>
      </c>
      <c r="M2454" s="518">
        <f t="shared" si="598"/>
        <v>0</v>
      </c>
      <c r="N2454" s="519">
        <f t="shared" si="604"/>
        <v>0</v>
      </c>
      <c r="O2454" s="519">
        <f t="shared" si="605"/>
        <v>0</v>
      </c>
      <c r="P2454" s="506"/>
      <c r="Q2454" s="494"/>
      <c r="R2454" s="412" t="str">
        <f t="shared" si="599"/>
        <v/>
      </c>
      <c r="S2454" s="412" t="str">
        <f t="shared" si="601"/>
        <v/>
      </c>
      <c r="T2454" s="427"/>
      <c r="U2454" s="429"/>
      <c r="W2454" s="6">
        <f>VLOOKUP(A2454,'[3]Cartilha Global'!$A:$A,1,FALSE)</f>
        <v>92259</v>
      </c>
    </row>
    <row r="2455" spans="1:23" ht="23.25" hidden="1" thickBot="1" x14ac:dyDescent="0.25">
      <c r="A2455" s="522">
        <v>92260</v>
      </c>
      <c r="B2455" s="508" t="s">
        <v>3144</v>
      </c>
      <c r="C2455" s="513" t="s">
        <v>3722</v>
      </c>
      <c r="D2455" s="498" t="s">
        <v>169</v>
      </c>
      <c r="E2455" s="499">
        <v>619.70000000000005</v>
      </c>
      <c r="F2455" s="500">
        <f t="shared" si="600"/>
        <v>767.44</v>
      </c>
      <c r="G2455" s="527"/>
      <c r="H2455" s="518"/>
      <c r="I2455" s="517">
        <f t="shared" si="602"/>
        <v>0</v>
      </c>
      <c r="J2455" s="517">
        <f t="shared" si="603"/>
        <v>0</v>
      </c>
      <c r="K2455" s="504"/>
      <c r="L2455" s="518">
        <f t="shared" si="598"/>
        <v>0</v>
      </c>
      <c r="M2455" s="518">
        <f t="shared" si="598"/>
        <v>0</v>
      </c>
      <c r="N2455" s="519">
        <f t="shared" si="604"/>
        <v>0</v>
      </c>
      <c r="O2455" s="519">
        <f t="shared" si="605"/>
        <v>0</v>
      </c>
      <c r="P2455" s="506"/>
      <c r="Q2455" s="494"/>
      <c r="R2455" s="412" t="str">
        <f t="shared" si="599"/>
        <v/>
      </c>
      <c r="S2455" s="412" t="str">
        <f t="shared" si="601"/>
        <v/>
      </c>
      <c r="T2455" s="427"/>
      <c r="U2455" s="429"/>
      <c r="W2455" s="6">
        <f>VLOOKUP(A2455,'[3]Cartilha Global'!$A:$A,1,FALSE)</f>
        <v>92260</v>
      </c>
    </row>
    <row r="2456" spans="1:23" ht="23.25" hidden="1" thickBot="1" x14ac:dyDescent="0.25">
      <c r="A2456" s="522">
        <v>92261</v>
      </c>
      <c r="B2456" s="508" t="s">
        <v>3144</v>
      </c>
      <c r="C2456" s="513" t="s">
        <v>3723</v>
      </c>
      <c r="D2456" s="498" t="s">
        <v>169</v>
      </c>
      <c r="E2456" s="499">
        <v>684.47</v>
      </c>
      <c r="F2456" s="500">
        <f t="shared" si="600"/>
        <v>847.65</v>
      </c>
      <c r="G2456" s="527"/>
      <c r="H2456" s="518"/>
      <c r="I2456" s="517">
        <f t="shared" si="602"/>
        <v>0</v>
      </c>
      <c r="J2456" s="517">
        <f t="shared" si="603"/>
        <v>0</v>
      </c>
      <c r="K2456" s="504"/>
      <c r="L2456" s="518">
        <f t="shared" si="598"/>
        <v>0</v>
      </c>
      <c r="M2456" s="518">
        <f t="shared" si="598"/>
        <v>0</v>
      </c>
      <c r="N2456" s="519">
        <f t="shared" si="604"/>
        <v>0</v>
      </c>
      <c r="O2456" s="519">
        <f t="shared" si="605"/>
        <v>0</v>
      </c>
      <c r="P2456" s="506"/>
      <c r="Q2456" s="494"/>
      <c r="R2456" s="412" t="str">
        <f t="shared" si="599"/>
        <v/>
      </c>
      <c r="S2456" s="412" t="str">
        <f t="shared" si="601"/>
        <v/>
      </c>
      <c r="T2456" s="427"/>
      <c r="U2456" s="429"/>
      <c r="W2456" s="6">
        <f>VLOOKUP(A2456,'[3]Cartilha Global'!$A:$A,1,FALSE)</f>
        <v>92261</v>
      </c>
    </row>
    <row r="2457" spans="1:23" ht="23.25" hidden="1" thickBot="1" x14ac:dyDescent="0.25">
      <c r="A2457" s="522">
        <v>92262</v>
      </c>
      <c r="B2457" s="508" t="s">
        <v>3144</v>
      </c>
      <c r="C2457" s="513" t="s">
        <v>3724</v>
      </c>
      <c r="D2457" s="498" t="s">
        <v>169</v>
      </c>
      <c r="E2457" s="499">
        <v>788.75</v>
      </c>
      <c r="F2457" s="500">
        <f t="shared" si="600"/>
        <v>976.79</v>
      </c>
      <c r="G2457" s="527"/>
      <c r="H2457" s="518"/>
      <c r="I2457" s="517">
        <f t="shared" si="602"/>
        <v>0</v>
      </c>
      <c r="J2457" s="517">
        <f t="shared" si="603"/>
        <v>0</v>
      </c>
      <c r="K2457" s="504"/>
      <c r="L2457" s="518">
        <f t="shared" si="598"/>
        <v>0</v>
      </c>
      <c r="M2457" s="518">
        <f t="shared" si="598"/>
        <v>0</v>
      </c>
      <c r="N2457" s="519">
        <f t="shared" si="604"/>
        <v>0</v>
      </c>
      <c r="O2457" s="519">
        <f t="shared" si="605"/>
        <v>0</v>
      </c>
      <c r="P2457" s="506"/>
      <c r="Q2457" s="494"/>
      <c r="R2457" s="412" t="str">
        <f t="shared" si="599"/>
        <v/>
      </c>
      <c r="S2457" s="412" t="str">
        <f t="shared" si="601"/>
        <v/>
      </c>
      <c r="T2457" s="427"/>
      <c r="U2457" s="429"/>
      <c r="W2457" s="6">
        <f>VLOOKUP(A2457,'[3]Cartilha Global'!$A:$A,1,FALSE)</f>
        <v>92262</v>
      </c>
    </row>
    <row r="2458" spans="1:23" ht="12" hidden="1" thickBot="1" x14ac:dyDescent="0.25">
      <c r="A2458" s="522" t="s">
        <v>6112</v>
      </c>
      <c r="B2458" s="508"/>
      <c r="C2458" s="513" t="s">
        <v>6113</v>
      </c>
      <c r="D2458" s="498">
        <v>0</v>
      </c>
      <c r="E2458" s="593">
        <v>0</v>
      </c>
      <c r="F2458" s="568">
        <f t="shared" ref="F2458:F2494" si="606">IF(E2458=0,0,ROUND(E2458*(1+E$13)*(1-E$14),2))</f>
        <v>0</v>
      </c>
      <c r="G2458" s="556"/>
      <c r="H2458" s="556"/>
      <c r="I2458" s="557"/>
      <c r="J2458" s="558"/>
      <c r="K2458" s="504"/>
      <c r="L2458" s="580"/>
      <c r="M2458" s="556"/>
      <c r="N2458" s="557"/>
      <c r="O2458" s="558"/>
      <c r="P2458" s="506"/>
      <c r="Q2458" s="494" t="str">
        <f>IF(OR(SUM(J2458)&gt;0,SUM(O2458)&gt;0),"xx","")</f>
        <v/>
      </c>
      <c r="R2458" s="412" t="str">
        <f t="shared" si="599"/>
        <v/>
      </c>
      <c r="S2458" s="412" t="str">
        <f t="shared" si="601"/>
        <v/>
      </c>
      <c r="T2458" s="427"/>
      <c r="U2458" s="429"/>
      <c r="W2458" s="6" t="e">
        <f>VLOOKUP(A2458,'[3]Cartilha Global'!$A:$A,1,FALSE)</f>
        <v>#N/A</v>
      </c>
    </row>
    <row r="2459" spans="1:23" ht="12" hidden="1" thickBot="1" x14ac:dyDescent="0.25">
      <c r="A2459" s="522" t="s">
        <v>1880</v>
      </c>
      <c r="B2459" s="508"/>
      <c r="C2459" s="513" t="s">
        <v>239</v>
      </c>
      <c r="D2459" s="498">
        <v>0</v>
      </c>
      <c r="E2459" s="593">
        <v>0</v>
      </c>
      <c r="F2459" s="568">
        <f t="shared" si="606"/>
        <v>0</v>
      </c>
      <c r="G2459" s="556"/>
      <c r="H2459" s="556"/>
      <c r="I2459" s="557"/>
      <c r="J2459" s="558"/>
      <c r="K2459" s="504"/>
      <c r="L2459" s="580"/>
      <c r="M2459" s="556"/>
      <c r="N2459" s="557"/>
      <c r="O2459" s="558"/>
      <c r="P2459" s="506"/>
      <c r="Q2459" s="494" t="str">
        <f>IF(OR(SUM(J2460:J2503)&gt;0,SUM(O2460:O2503)&gt;0),"xx","")</f>
        <v/>
      </c>
      <c r="R2459" s="412" t="str">
        <f t="shared" si="599"/>
        <v/>
      </c>
      <c r="S2459" s="412" t="str">
        <f t="shared" si="601"/>
        <v/>
      </c>
      <c r="T2459" s="427"/>
      <c r="U2459" s="429"/>
      <c r="W2459" s="6" t="str">
        <f>VLOOKUP(A2459,'[3]Cartilha Global'!$A:$A,1,FALSE)</f>
        <v>6.4</v>
      </c>
    </row>
    <row r="2460" spans="1:23" ht="34.5" hidden="1" thickBot="1" x14ac:dyDescent="0.25">
      <c r="A2460" s="522">
        <v>100763</v>
      </c>
      <c r="B2460" s="508" t="s">
        <v>3144</v>
      </c>
      <c r="C2460" s="513" t="s">
        <v>4244</v>
      </c>
      <c r="D2460" s="498" t="s">
        <v>6935</v>
      </c>
      <c r="E2460" s="499">
        <v>19.91</v>
      </c>
      <c r="F2460" s="500">
        <f t="shared" si="606"/>
        <v>24.66</v>
      </c>
      <c r="G2460" s="527"/>
      <c r="H2460" s="518"/>
      <c r="I2460" s="517">
        <f t="shared" ref="I2460:I2503" si="607">IF(ISBLANK(E2460),0,ROUND(F2460*G2460,2))</f>
        <v>0</v>
      </c>
      <c r="J2460" s="517">
        <f t="shared" ref="J2460:J2503" si="608">IF(ISBLANK(G2460),0,ROUND(G2460*H2460,2))</f>
        <v>0</v>
      </c>
      <c r="K2460" s="504"/>
      <c r="L2460" s="518">
        <f t="shared" ref="L2460:M2503" si="609">G2460</f>
        <v>0</v>
      </c>
      <c r="M2460" s="518">
        <f t="shared" si="609"/>
        <v>0</v>
      </c>
      <c r="N2460" s="519">
        <f t="shared" ref="N2460:N2503" si="610">IF(ISBLANK(E2460),0,ROUND(F2460*L2460,2))</f>
        <v>0</v>
      </c>
      <c r="O2460" s="519">
        <f t="shared" ref="O2460:O2503" si="611">IF(ISBLANK(L2460),0,ROUND(L2460*M2460,2))</f>
        <v>0</v>
      </c>
      <c r="P2460" s="506"/>
      <c r="Q2460" s="494"/>
      <c r="R2460" s="412" t="str">
        <f t="shared" si="599"/>
        <v/>
      </c>
      <c r="S2460" s="412" t="str">
        <f t="shared" si="601"/>
        <v/>
      </c>
      <c r="T2460" s="427"/>
      <c r="U2460" s="429"/>
      <c r="W2460" s="6">
        <f>VLOOKUP(A2460,'[3]Cartilha Global'!$A:$A,1,FALSE)</f>
        <v>100763</v>
      </c>
    </row>
    <row r="2461" spans="1:23" ht="34.5" hidden="1" thickBot="1" x14ac:dyDescent="0.25">
      <c r="A2461" s="522">
        <v>100764</v>
      </c>
      <c r="B2461" s="508" t="s">
        <v>3144</v>
      </c>
      <c r="C2461" s="513" t="s">
        <v>4245</v>
      </c>
      <c r="D2461" s="498" t="s">
        <v>6935</v>
      </c>
      <c r="E2461" s="499">
        <v>19.82</v>
      </c>
      <c r="F2461" s="500">
        <f t="shared" si="606"/>
        <v>24.55</v>
      </c>
      <c r="G2461" s="527"/>
      <c r="H2461" s="518"/>
      <c r="I2461" s="517">
        <f t="shared" si="607"/>
        <v>0</v>
      </c>
      <c r="J2461" s="517">
        <f t="shared" si="608"/>
        <v>0</v>
      </c>
      <c r="K2461" s="504"/>
      <c r="L2461" s="518">
        <f t="shared" si="609"/>
        <v>0</v>
      </c>
      <c r="M2461" s="518">
        <f t="shared" si="609"/>
        <v>0</v>
      </c>
      <c r="N2461" s="519">
        <f t="shared" si="610"/>
        <v>0</v>
      </c>
      <c r="O2461" s="519">
        <f t="shared" si="611"/>
        <v>0</v>
      </c>
      <c r="P2461" s="506"/>
      <c r="Q2461" s="494"/>
      <c r="R2461" s="412" t="str">
        <f t="shared" si="599"/>
        <v/>
      </c>
      <c r="S2461" s="412" t="str">
        <f t="shared" si="601"/>
        <v/>
      </c>
      <c r="T2461" s="427"/>
      <c r="U2461" s="429"/>
      <c r="W2461" s="6">
        <f>VLOOKUP(A2461,'[3]Cartilha Global'!$A:$A,1,FALSE)</f>
        <v>100764</v>
      </c>
    </row>
    <row r="2462" spans="1:23" ht="34.5" hidden="1" thickBot="1" x14ac:dyDescent="0.25">
      <c r="A2462" s="522">
        <v>100765</v>
      </c>
      <c r="B2462" s="508" t="s">
        <v>3144</v>
      </c>
      <c r="C2462" s="513" t="s">
        <v>4246</v>
      </c>
      <c r="D2462" s="498" t="s">
        <v>6935</v>
      </c>
      <c r="E2462" s="499">
        <v>19.54</v>
      </c>
      <c r="F2462" s="500">
        <f t="shared" si="606"/>
        <v>24.2</v>
      </c>
      <c r="G2462" s="527"/>
      <c r="H2462" s="518"/>
      <c r="I2462" s="517">
        <f t="shared" si="607"/>
        <v>0</v>
      </c>
      <c r="J2462" s="517">
        <f t="shared" si="608"/>
        <v>0</v>
      </c>
      <c r="K2462" s="504"/>
      <c r="L2462" s="518">
        <f t="shared" si="609"/>
        <v>0</v>
      </c>
      <c r="M2462" s="518">
        <f t="shared" si="609"/>
        <v>0</v>
      </c>
      <c r="N2462" s="519">
        <f t="shared" si="610"/>
        <v>0</v>
      </c>
      <c r="O2462" s="519">
        <f t="shared" si="611"/>
        <v>0</v>
      </c>
      <c r="P2462" s="506"/>
      <c r="Q2462" s="494"/>
      <c r="R2462" s="412" t="str">
        <f t="shared" si="599"/>
        <v/>
      </c>
      <c r="S2462" s="412" t="str">
        <f t="shared" si="601"/>
        <v/>
      </c>
      <c r="T2462" s="427"/>
      <c r="U2462" s="429"/>
      <c r="W2462" s="6">
        <f>VLOOKUP(A2462,'[3]Cartilha Global'!$A:$A,1,FALSE)</f>
        <v>100765</v>
      </c>
    </row>
    <row r="2463" spans="1:23" ht="34.5" hidden="1" thickBot="1" x14ac:dyDescent="0.25">
      <c r="A2463" s="522">
        <v>100766</v>
      </c>
      <c r="B2463" s="508" t="s">
        <v>3144</v>
      </c>
      <c r="C2463" s="513" t="s">
        <v>6114</v>
      </c>
      <c r="D2463" s="498" t="s">
        <v>6935</v>
      </c>
      <c r="E2463" s="499">
        <v>19.89</v>
      </c>
      <c r="F2463" s="500">
        <f t="shared" si="606"/>
        <v>24.63</v>
      </c>
      <c r="G2463" s="527"/>
      <c r="H2463" s="518"/>
      <c r="I2463" s="517">
        <f t="shared" si="607"/>
        <v>0</v>
      </c>
      <c r="J2463" s="517">
        <f t="shared" si="608"/>
        <v>0</v>
      </c>
      <c r="K2463" s="504"/>
      <c r="L2463" s="518">
        <f t="shared" si="609"/>
        <v>0</v>
      </c>
      <c r="M2463" s="518">
        <f t="shared" si="609"/>
        <v>0</v>
      </c>
      <c r="N2463" s="519">
        <f t="shared" si="610"/>
        <v>0</v>
      </c>
      <c r="O2463" s="519">
        <f t="shared" si="611"/>
        <v>0</v>
      </c>
      <c r="P2463" s="506"/>
      <c r="Q2463" s="494"/>
      <c r="R2463" s="412" t="str">
        <f t="shared" si="599"/>
        <v/>
      </c>
      <c r="S2463" s="412" t="str">
        <f t="shared" si="601"/>
        <v/>
      </c>
      <c r="T2463" s="427"/>
      <c r="U2463" s="429"/>
      <c r="W2463" s="6">
        <f>VLOOKUP(A2463,'[3]Cartilha Global'!$A:$A,1,FALSE)</f>
        <v>100766</v>
      </c>
    </row>
    <row r="2464" spans="1:23" ht="34.5" hidden="1" thickBot="1" x14ac:dyDescent="0.25">
      <c r="A2464" s="522">
        <v>100767</v>
      </c>
      <c r="B2464" s="508" t="s">
        <v>3144</v>
      </c>
      <c r="C2464" s="513" t="s">
        <v>4247</v>
      </c>
      <c r="D2464" s="498" t="s">
        <v>6935</v>
      </c>
      <c r="E2464" s="499">
        <v>19.809999999999999</v>
      </c>
      <c r="F2464" s="500">
        <f t="shared" si="606"/>
        <v>24.53</v>
      </c>
      <c r="G2464" s="527"/>
      <c r="H2464" s="518"/>
      <c r="I2464" s="517">
        <f t="shared" si="607"/>
        <v>0</v>
      </c>
      <c r="J2464" s="517">
        <f t="shared" si="608"/>
        <v>0</v>
      </c>
      <c r="K2464" s="504"/>
      <c r="L2464" s="518">
        <f t="shared" si="609"/>
        <v>0</v>
      </c>
      <c r="M2464" s="518">
        <f t="shared" si="609"/>
        <v>0</v>
      </c>
      <c r="N2464" s="519">
        <f t="shared" si="610"/>
        <v>0</v>
      </c>
      <c r="O2464" s="519">
        <f t="shared" si="611"/>
        <v>0</v>
      </c>
      <c r="P2464" s="506"/>
      <c r="Q2464" s="494"/>
      <c r="R2464" s="412" t="str">
        <f t="shared" si="599"/>
        <v/>
      </c>
      <c r="S2464" s="412" t="str">
        <f t="shared" si="601"/>
        <v/>
      </c>
      <c r="T2464" s="427"/>
      <c r="U2464" s="429"/>
      <c r="W2464" s="6">
        <f>VLOOKUP(A2464,'[3]Cartilha Global'!$A:$A,1,FALSE)</f>
        <v>100767</v>
      </c>
    </row>
    <row r="2465" spans="1:23" ht="34.5" hidden="1" thickBot="1" x14ac:dyDescent="0.25">
      <c r="A2465" s="522">
        <v>100768</v>
      </c>
      <c r="B2465" s="508" t="s">
        <v>3144</v>
      </c>
      <c r="C2465" s="513" t="s">
        <v>6115</v>
      </c>
      <c r="D2465" s="498" t="s">
        <v>6935</v>
      </c>
      <c r="E2465" s="499">
        <v>27.55</v>
      </c>
      <c r="F2465" s="500">
        <f t="shared" si="606"/>
        <v>34.119999999999997</v>
      </c>
      <c r="G2465" s="527"/>
      <c r="H2465" s="518"/>
      <c r="I2465" s="517">
        <f t="shared" si="607"/>
        <v>0</v>
      </c>
      <c r="J2465" s="517">
        <f t="shared" si="608"/>
        <v>0</v>
      </c>
      <c r="K2465" s="504"/>
      <c r="L2465" s="518">
        <f t="shared" si="609"/>
        <v>0</v>
      </c>
      <c r="M2465" s="518">
        <f t="shared" si="609"/>
        <v>0</v>
      </c>
      <c r="N2465" s="519">
        <f t="shared" si="610"/>
        <v>0</v>
      </c>
      <c r="O2465" s="519">
        <f t="shared" si="611"/>
        <v>0</v>
      </c>
      <c r="P2465" s="506"/>
      <c r="Q2465" s="494"/>
      <c r="R2465" s="412" t="str">
        <f t="shared" si="599"/>
        <v/>
      </c>
      <c r="S2465" s="412" t="str">
        <f t="shared" si="601"/>
        <v/>
      </c>
      <c r="T2465" s="427"/>
      <c r="U2465" s="429"/>
      <c r="W2465" s="6">
        <f>VLOOKUP(A2465,'[3]Cartilha Global'!$A:$A,1,FALSE)</f>
        <v>100768</v>
      </c>
    </row>
    <row r="2466" spans="1:23" ht="34.5" hidden="1" thickBot="1" x14ac:dyDescent="0.25">
      <c r="A2466" s="522">
        <v>100769</v>
      </c>
      <c r="B2466" s="508" t="s">
        <v>3144</v>
      </c>
      <c r="C2466" s="513" t="s">
        <v>4248</v>
      </c>
      <c r="D2466" s="498" t="s">
        <v>6935</v>
      </c>
      <c r="E2466" s="499">
        <v>25.38</v>
      </c>
      <c r="F2466" s="500">
        <f t="shared" si="606"/>
        <v>31.43</v>
      </c>
      <c r="G2466" s="527"/>
      <c r="H2466" s="518"/>
      <c r="I2466" s="517">
        <f t="shared" si="607"/>
        <v>0</v>
      </c>
      <c r="J2466" s="517">
        <f t="shared" si="608"/>
        <v>0</v>
      </c>
      <c r="K2466" s="504"/>
      <c r="L2466" s="518">
        <f t="shared" si="609"/>
        <v>0</v>
      </c>
      <c r="M2466" s="518">
        <f t="shared" si="609"/>
        <v>0</v>
      </c>
      <c r="N2466" s="519">
        <f t="shared" si="610"/>
        <v>0</v>
      </c>
      <c r="O2466" s="519">
        <f t="shared" si="611"/>
        <v>0</v>
      </c>
      <c r="P2466" s="506"/>
      <c r="Q2466" s="494"/>
      <c r="R2466" s="412" t="str">
        <f t="shared" si="599"/>
        <v/>
      </c>
      <c r="S2466" s="412" t="str">
        <f t="shared" si="601"/>
        <v/>
      </c>
      <c r="T2466" s="427"/>
      <c r="U2466" s="429"/>
      <c r="W2466" s="6">
        <f>VLOOKUP(A2466,'[3]Cartilha Global'!$A:$A,1,FALSE)</f>
        <v>100769</v>
      </c>
    </row>
    <row r="2467" spans="1:23" ht="34.5" hidden="1" thickBot="1" x14ac:dyDescent="0.25">
      <c r="A2467" s="522">
        <v>100770</v>
      </c>
      <c r="B2467" s="508" t="s">
        <v>3144</v>
      </c>
      <c r="C2467" s="513" t="s">
        <v>6116</v>
      </c>
      <c r="D2467" s="498" t="s">
        <v>6935</v>
      </c>
      <c r="E2467" s="499">
        <v>24.81</v>
      </c>
      <c r="F2467" s="500">
        <f t="shared" si="606"/>
        <v>30.72</v>
      </c>
      <c r="G2467" s="527"/>
      <c r="H2467" s="518"/>
      <c r="I2467" s="517">
        <f t="shared" si="607"/>
        <v>0</v>
      </c>
      <c r="J2467" s="517">
        <f t="shared" si="608"/>
        <v>0</v>
      </c>
      <c r="K2467" s="504"/>
      <c r="L2467" s="518">
        <f t="shared" si="609"/>
        <v>0</v>
      </c>
      <c r="M2467" s="518">
        <f t="shared" si="609"/>
        <v>0</v>
      </c>
      <c r="N2467" s="519">
        <f t="shared" si="610"/>
        <v>0</v>
      </c>
      <c r="O2467" s="519">
        <f t="shared" si="611"/>
        <v>0</v>
      </c>
      <c r="P2467" s="506"/>
      <c r="Q2467" s="494"/>
      <c r="R2467" s="412" t="str">
        <f t="shared" si="599"/>
        <v/>
      </c>
      <c r="S2467" s="412" t="str">
        <f t="shared" si="601"/>
        <v/>
      </c>
      <c r="T2467" s="427"/>
      <c r="U2467" s="429"/>
      <c r="W2467" s="6">
        <f>VLOOKUP(A2467,'[3]Cartilha Global'!$A:$A,1,FALSE)</f>
        <v>100770</v>
      </c>
    </row>
    <row r="2468" spans="1:23" ht="34.5" hidden="1" thickBot="1" x14ac:dyDescent="0.25">
      <c r="A2468" s="522">
        <v>100771</v>
      </c>
      <c r="B2468" s="508" t="s">
        <v>3144</v>
      </c>
      <c r="C2468" s="513" t="s">
        <v>4249</v>
      </c>
      <c r="D2468" s="498" t="s">
        <v>6935</v>
      </c>
      <c r="E2468" s="499">
        <v>33.79</v>
      </c>
      <c r="F2468" s="500">
        <f t="shared" si="606"/>
        <v>41.85</v>
      </c>
      <c r="G2468" s="527"/>
      <c r="H2468" s="518"/>
      <c r="I2468" s="517">
        <f t="shared" si="607"/>
        <v>0</v>
      </c>
      <c r="J2468" s="517">
        <f t="shared" si="608"/>
        <v>0</v>
      </c>
      <c r="K2468" s="504"/>
      <c r="L2468" s="518">
        <f t="shared" si="609"/>
        <v>0</v>
      </c>
      <c r="M2468" s="518">
        <f t="shared" si="609"/>
        <v>0</v>
      </c>
      <c r="N2468" s="519">
        <f t="shared" si="610"/>
        <v>0</v>
      </c>
      <c r="O2468" s="519">
        <f t="shared" si="611"/>
        <v>0</v>
      </c>
      <c r="P2468" s="506"/>
      <c r="Q2468" s="494"/>
      <c r="R2468" s="412" t="str">
        <f t="shared" si="599"/>
        <v/>
      </c>
      <c r="S2468" s="412" t="str">
        <f t="shared" si="601"/>
        <v/>
      </c>
      <c r="T2468" s="427"/>
      <c r="U2468" s="429"/>
      <c r="W2468" s="6">
        <f>VLOOKUP(A2468,'[3]Cartilha Global'!$A:$A,1,FALSE)</f>
        <v>100771</v>
      </c>
    </row>
    <row r="2469" spans="1:23" ht="34.5" hidden="1" thickBot="1" x14ac:dyDescent="0.25">
      <c r="A2469" s="522">
        <v>100772</v>
      </c>
      <c r="B2469" s="508" t="s">
        <v>3144</v>
      </c>
      <c r="C2469" s="513" t="s">
        <v>6117</v>
      </c>
      <c r="D2469" s="498" t="s">
        <v>6935</v>
      </c>
      <c r="E2469" s="499">
        <v>20.329999999999998</v>
      </c>
      <c r="F2469" s="500">
        <f t="shared" si="606"/>
        <v>25.18</v>
      </c>
      <c r="G2469" s="527"/>
      <c r="H2469" s="518"/>
      <c r="I2469" s="517">
        <f t="shared" si="607"/>
        <v>0</v>
      </c>
      <c r="J2469" s="517">
        <f t="shared" si="608"/>
        <v>0</v>
      </c>
      <c r="K2469" s="504"/>
      <c r="L2469" s="518">
        <f t="shared" si="609"/>
        <v>0</v>
      </c>
      <c r="M2469" s="518">
        <f t="shared" si="609"/>
        <v>0</v>
      </c>
      <c r="N2469" s="519">
        <f t="shared" si="610"/>
        <v>0</v>
      </c>
      <c r="O2469" s="519">
        <f t="shared" si="611"/>
        <v>0</v>
      </c>
      <c r="P2469" s="506"/>
      <c r="Q2469" s="494"/>
      <c r="R2469" s="412" t="str">
        <f t="shared" si="599"/>
        <v/>
      </c>
      <c r="S2469" s="412" t="str">
        <f t="shared" si="601"/>
        <v/>
      </c>
      <c r="T2469" s="427"/>
      <c r="U2469" s="429"/>
      <c r="W2469" s="6">
        <f>VLOOKUP(A2469,'[3]Cartilha Global'!$A:$A,1,FALSE)</f>
        <v>100772</v>
      </c>
    </row>
    <row r="2470" spans="1:23" ht="34.5" hidden="1" thickBot="1" x14ac:dyDescent="0.25">
      <c r="A2470" s="522">
        <v>100773</v>
      </c>
      <c r="B2470" s="508" t="s">
        <v>3144</v>
      </c>
      <c r="C2470" s="513" t="s">
        <v>4250</v>
      </c>
      <c r="D2470" s="498" t="s">
        <v>6935</v>
      </c>
      <c r="E2470" s="499">
        <v>23.11</v>
      </c>
      <c r="F2470" s="500">
        <f t="shared" si="606"/>
        <v>28.62</v>
      </c>
      <c r="G2470" s="527"/>
      <c r="H2470" s="518"/>
      <c r="I2470" s="517">
        <f t="shared" si="607"/>
        <v>0</v>
      </c>
      <c r="J2470" s="517">
        <f t="shared" si="608"/>
        <v>0</v>
      </c>
      <c r="K2470" s="504"/>
      <c r="L2470" s="518">
        <f t="shared" si="609"/>
        <v>0</v>
      </c>
      <c r="M2470" s="518">
        <f t="shared" si="609"/>
        <v>0</v>
      </c>
      <c r="N2470" s="519">
        <f t="shared" si="610"/>
        <v>0</v>
      </c>
      <c r="O2470" s="519">
        <f t="shared" si="611"/>
        <v>0</v>
      </c>
      <c r="P2470" s="506"/>
      <c r="Q2470" s="494"/>
      <c r="R2470" s="412" t="str">
        <f t="shared" si="599"/>
        <v/>
      </c>
      <c r="S2470" s="412" t="str">
        <f t="shared" si="601"/>
        <v/>
      </c>
      <c r="T2470" s="427"/>
      <c r="U2470" s="429"/>
      <c r="W2470" s="6">
        <f>VLOOKUP(A2470,'[3]Cartilha Global'!$A:$A,1,FALSE)</f>
        <v>100773</v>
      </c>
    </row>
    <row r="2471" spans="1:23" ht="34.5" hidden="1" thickBot="1" x14ac:dyDescent="0.25">
      <c r="A2471" s="522">
        <v>100774</v>
      </c>
      <c r="B2471" s="508" t="s">
        <v>3144</v>
      </c>
      <c r="C2471" s="513" t="s">
        <v>4251</v>
      </c>
      <c r="D2471" s="498" t="s">
        <v>6935</v>
      </c>
      <c r="E2471" s="499">
        <v>15.02</v>
      </c>
      <c r="F2471" s="500">
        <f t="shared" si="606"/>
        <v>18.600000000000001</v>
      </c>
      <c r="G2471" s="527"/>
      <c r="H2471" s="518"/>
      <c r="I2471" s="517">
        <f t="shared" si="607"/>
        <v>0</v>
      </c>
      <c r="J2471" s="517">
        <f t="shared" si="608"/>
        <v>0</v>
      </c>
      <c r="K2471" s="504"/>
      <c r="L2471" s="518">
        <f t="shared" si="609"/>
        <v>0</v>
      </c>
      <c r="M2471" s="518">
        <f t="shared" si="609"/>
        <v>0</v>
      </c>
      <c r="N2471" s="519">
        <f t="shared" si="610"/>
        <v>0</v>
      </c>
      <c r="O2471" s="519">
        <f t="shared" si="611"/>
        <v>0</v>
      </c>
      <c r="P2471" s="506"/>
      <c r="Q2471" s="494"/>
      <c r="R2471" s="412" t="str">
        <f t="shared" si="599"/>
        <v/>
      </c>
      <c r="S2471" s="412" t="str">
        <f t="shared" si="601"/>
        <v/>
      </c>
      <c r="T2471" s="427"/>
      <c r="U2471" s="429"/>
      <c r="W2471" s="6">
        <f>VLOOKUP(A2471,'[3]Cartilha Global'!$A:$A,1,FALSE)</f>
        <v>100774</v>
      </c>
    </row>
    <row r="2472" spans="1:23" ht="34.5" hidden="1" thickBot="1" x14ac:dyDescent="0.25">
      <c r="A2472" s="522">
        <v>100775</v>
      </c>
      <c r="B2472" s="508" t="s">
        <v>3144</v>
      </c>
      <c r="C2472" s="513" t="s">
        <v>4252</v>
      </c>
      <c r="D2472" s="498" t="s">
        <v>6935</v>
      </c>
      <c r="E2472" s="499">
        <v>17.13</v>
      </c>
      <c r="F2472" s="500">
        <f t="shared" si="606"/>
        <v>21.21</v>
      </c>
      <c r="G2472" s="527"/>
      <c r="H2472" s="518"/>
      <c r="I2472" s="517">
        <f t="shared" si="607"/>
        <v>0</v>
      </c>
      <c r="J2472" s="517">
        <f t="shared" si="608"/>
        <v>0</v>
      </c>
      <c r="K2472" s="504"/>
      <c r="L2472" s="518">
        <f t="shared" si="609"/>
        <v>0</v>
      </c>
      <c r="M2472" s="518">
        <f t="shared" si="609"/>
        <v>0</v>
      </c>
      <c r="N2472" s="519">
        <f t="shared" si="610"/>
        <v>0</v>
      </c>
      <c r="O2472" s="519">
        <f t="shared" si="611"/>
        <v>0</v>
      </c>
      <c r="P2472" s="506"/>
      <c r="Q2472" s="494"/>
      <c r="R2472" s="412" t="str">
        <f t="shared" si="599"/>
        <v/>
      </c>
      <c r="S2472" s="412" t="str">
        <f t="shared" si="601"/>
        <v/>
      </c>
      <c r="T2472" s="427"/>
      <c r="U2472" s="429"/>
      <c r="W2472" s="6">
        <f>VLOOKUP(A2472,'[3]Cartilha Global'!$A:$A,1,FALSE)</f>
        <v>100775</v>
      </c>
    </row>
    <row r="2473" spans="1:23" ht="34.5" hidden="1" thickBot="1" x14ac:dyDescent="0.25">
      <c r="A2473" s="522">
        <v>100776</v>
      </c>
      <c r="B2473" s="508" t="s">
        <v>3144</v>
      </c>
      <c r="C2473" s="513" t="s">
        <v>4253</v>
      </c>
      <c r="D2473" s="498" t="s">
        <v>6935</v>
      </c>
      <c r="E2473" s="499">
        <v>23.18</v>
      </c>
      <c r="F2473" s="500">
        <f t="shared" si="606"/>
        <v>28.71</v>
      </c>
      <c r="G2473" s="527"/>
      <c r="H2473" s="518"/>
      <c r="I2473" s="517">
        <f t="shared" si="607"/>
        <v>0</v>
      </c>
      <c r="J2473" s="517">
        <f t="shared" si="608"/>
        <v>0</v>
      </c>
      <c r="K2473" s="504"/>
      <c r="L2473" s="518">
        <f t="shared" si="609"/>
        <v>0</v>
      </c>
      <c r="M2473" s="518">
        <f t="shared" si="609"/>
        <v>0</v>
      </c>
      <c r="N2473" s="519">
        <f t="shared" si="610"/>
        <v>0</v>
      </c>
      <c r="O2473" s="519">
        <f t="shared" si="611"/>
        <v>0</v>
      </c>
      <c r="P2473" s="506"/>
      <c r="Q2473" s="494"/>
      <c r="R2473" s="412" t="str">
        <f t="shared" si="599"/>
        <v/>
      </c>
      <c r="S2473" s="412" t="str">
        <f t="shared" si="601"/>
        <v/>
      </c>
      <c r="T2473" s="427"/>
      <c r="U2473" s="429"/>
      <c r="W2473" s="6">
        <f>VLOOKUP(A2473,'[3]Cartilha Global'!$A:$A,1,FALSE)</f>
        <v>100776</v>
      </c>
    </row>
    <row r="2474" spans="1:23" ht="34.5" hidden="1" thickBot="1" x14ac:dyDescent="0.25">
      <c r="A2474" s="522">
        <v>100777</v>
      </c>
      <c r="B2474" s="508" t="s">
        <v>3144</v>
      </c>
      <c r="C2474" s="513" t="s">
        <v>4254</v>
      </c>
      <c r="D2474" s="498" t="s">
        <v>6935</v>
      </c>
      <c r="E2474" s="499">
        <v>17.440000000000001</v>
      </c>
      <c r="F2474" s="500">
        <f t="shared" si="606"/>
        <v>21.6</v>
      </c>
      <c r="G2474" s="527"/>
      <c r="H2474" s="518"/>
      <c r="I2474" s="517">
        <f t="shared" si="607"/>
        <v>0</v>
      </c>
      <c r="J2474" s="517">
        <f t="shared" si="608"/>
        <v>0</v>
      </c>
      <c r="K2474" s="504"/>
      <c r="L2474" s="518">
        <f t="shared" si="609"/>
        <v>0</v>
      </c>
      <c r="M2474" s="518">
        <f t="shared" si="609"/>
        <v>0</v>
      </c>
      <c r="N2474" s="519">
        <f t="shared" si="610"/>
        <v>0</v>
      </c>
      <c r="O2474" s="519">
        <f t="shared" si="611"/>
        <v>0</v>
      </c>
      <c r="P2474" s="506"/>
      <c r="Q2474" s="494"/>
      <c r="R2474" s="412" t="str">
        <f t="shared" si="599"/>
        <v/>
      </c>
      <c r="S2474" s="412" t="str">
        <f t="shared" si="601"/>
        <v/>
      </c>
      <c r="T2474" s="427"/>
      <c r="U2474" s="429"/>
      <c r="W2474" s="6">
        <f>VLOOKUP(A2474,'[3]Cartilha Global'!$A:$A,1,FALSE)</f>
        <v>100777</v>
      </c>
    </row>
    <row r="2475" spans="1:23" ht="34.5" hidden="1" thickBot="1" x14ac:dyDescent="0.25">
      <c r="A2475" s="522">
        <v>100778</v>
      </c>
      <c r="B2475" s="508" t="s">
        <v>3144</v>
      </c>
      <c r="C2475" s="513" t="s">
        <v>4255</v>
      </c>
      <c r="D2475" s="498" t="s">
        <v>6935</v>
      </c>
      <c r="E2475" s="499">
        <v>13.31</v>
      </c>
      <c r="F2475" s="500">
        <f t="shared" si="606"/>
        <v>16.48</v>
      </c>
      <c r="G2475" s="527"/>
      <c r="H2475" s="518"/>
      <c r="I2475" s="517">
        <f t="shared" si="607"/>
        <v>0</v>
      </c>
      <c r="J2475" s="517">
        <f t="shared" si="608"/>
        <v>0</v>
      </c>
      <c r="K2475" s="504"/>
      <c r="L2475" s="518">
        <f t="shared" si="609"/>
        <v>0</v>
      </c>
      <c r="M2475" s="518">
        <f t="shared" si="609"/>
        <v>0</v>
      </c>
      <c r="N2475" s="519">
        <f t="shared" si="610"/>
        <v>0</v>
      </c>
      <c r="O2475" s="519">
        <f t="shared" si="611"/>
        <v>0</v>
      </c>
      <c r="P2475" s="506"/>
      <c r="Q2475" s="494"/>
      <c r="R2475" s="412" t="str">
        <f t="shared" si="599"/>
        <v/>
      </c>
      <c r="S2475" s="412" t="str">
        <f t="shared" si="601"/>
        <v/>
      </c>
      <c r="T2475" s="427"/>
      <c r="U2475" s="429"/>
      <c r="W2475" s="6">
        <f>VLOOKUP(A2475,'[3]Cartilha Global'!$A:$A,1,FALSE)</f>
        <v>100778</v>
      </c>
    </row>
    <row r="2476" spans="1:23" ht="23.25" hidden="1" thickBot="1" x14ac:dyDescent="0.25">
      <c r="A2476" s="522">
        <v>100377</v>
      </c>
      <c r="B2476" s="508" t="s">
        <v>3144</v>
      </c>
      <c r="C2476" s="513" t="s">
        <v>3416</v>
      </c>
      <c r="D2476" s="498" t="s">
        <v>6935</v>
      </c>
      <c r="E2476" s="499">
        <v>15.79</v>
      </c>
      <c r="F2476" s="500">
        <f t="shared" si="606"/>
        <v>19.55</v>
      </c>
      <c r="G2476" s="527"/>
      <c r="H2476" s="518"/>
      <c r="I2476" s="517">
        <f t="shared" si="607"/>
        <v>0</v>
      </c>
      <c r="J2476" s="517">
        <f t="shared" si="608"/>
        <v>0</v>
      </c>
      <c r="K2476" s="504"/>
      <c r="L2476" s="518">
        <f t="shared" si="609"/>
        <v>0</v>
      </c>
      <c r="M2476" s="518">
        <f t="shared" si="609"/>
        <v>0</v>
      </c>
      <c r="N2476" s="519">
        <f t="shared" si="610"/>
        <v>0</v>
      </c>
      <c r="O2476" s="519">
        <f t="shared" si="611"/>
        <v>0</v>
      </c>
      <c r="P2476" s="506"/>
      <c r="Q2476" s="494"/>
      <c r="R2476" s="412" t="str">
        <f t="shared" si="599"/>
        <v/>
      </c>
      <c r="S2476" s="412" t="str">
        <f t="shared" si="601"/>
        <v/>
      </c>
      <c r="T2476" s="427"/>
      <c r="U2476" s="429"/>
      <c r="W2476" s="6">
        <f>VLOOKUP(A2476,'[3]Cartilha Global'!$A:$A,1,FALSE)</f>
        <v>100377</v>
      </c>
    </row>
    <row r="2477" spans="1:23" ht="23.25" hidden="1" thickBot="1" x14ac:dyDescent="0.25">
      <c r="A2477" s="522">
        <v>100378</v>
      </c>
      <c r="B2477" s="508" t="s">
        <v>3144</v>
      </c>
      <c r="C2477" s="513" t="s">
        <v>3417</v>
      </c>
      <c r="D2477" s="498" t="s">
        <v>6935</v>
      </c>
      <c r="E2477" s="499">
        <v>14.96</v>
      </c>
      <c r="F2477" s="500">
        <f t="shared" si="606"/>
        <v>18.53</v>
      </c>
      <c r="G2477" s="527"/>
      <c r="H2477" s="518"/>
      <c r="I2477" s="517">
        <f t="shared" si="607"/>
        <v>0</v>
      </c>
      <c r="J2477" s="517">
        <f t="shared" si="608"/>
        <v>0</v>
      </c>
      <c r="K2477" s="504"/>
      <c r="L2477" s="518">
        <f t="shared" si="609"/>
        <v>0</v>
      </c>
      <c r="M2477" s="518">
        <f t="shared" si="609"/>
        <v>0</v>
      </c>
      <c r="N2477" s="519">
        <f t="shared" si="610"/>
        <v>0</v>
      </c>
      <c r="O2477" s="519">
        <f t="shared" si="611"/>
        <v>0</v>
      </c>
      <c r="P2477" s="506"/>
      <c r="Q2477" s="494"/>
      <c r="R2477" s="412" t="str">
        <f t="shared" si="599"/>
        <v/>
      </c>
      <c r="S2477" s="412" t="str">
        <f t="shared" si="601"/>
        <v/>
      </c>
      <c r="T2477" s="427"/>
      <c r="U2477" s="429"/>
      <c r="W2477" s="6">
        <f>VLOOKUP(A2477,'[3]Cartilha Global'!$A:$A,1,FALSE)</f>
        <v>100378</v>
      </c>
    </row>
    <row r="2478" spans="1:23" ht="34.5" hidden="1" thickBot="1" x14ac:dyDescent="0.25">
      <c r="A2478" s="522">
        <v>100382</v>
      </c>
      <c r="B2478" s="508" t="s">
        <v>3144</v>
      </c>
      <c r="C2478" s="513" t="s">
        <v>3418</v>
      </c>
      <c r="D2478" s="498" t="s">
        <v>170</v>
      </c>
      <c r="E2478" s="499">
        <v>29.18</v>
      </c>
      <c r="F2478" s="500">
        <f t="shared" si="606"/>
        <v>36.14</v>
      </c>
      <c r="G2478" s="527"/>
      <c r="H2478" s="518"/>
      <c r="I2478" s="517">
        <f t="shared" si="607"/>
        <v>0</v>
      </c>
      <c r="J2478" s="517">
        <f t="shared" si="608"/>
        <v>0</v>
      </c>
      <c r="K2478" s="504"/>
      <c r="L2478" s="518">
        <f t="shared" si="609"/>
        <v>0</v>
      </c>
      <c r="M2478" s="518">
        <f t="shared" si="609"/>
        <v>0</v>
      </c>
      <c r="N2478" s="519">
        <f t="shared" si="610"/>
        <v>0</v>
      </c>
      <c r="O2478" s="519">
        <f t="shared" si="611"/>
        <v>0</v>
      </c>
      <c r="P2478" s="506"/>
      <c r="Q2478" s="494"/>
      <c r="R2478" s="412" t="str">
        <f t="shared" si="599"/>
        <v/>
      </c>
      <c r="S2478" s="412" t="str">
        <f t="shared" si="601"/>
        <v/>
      </c>
      <c r="T2478" s="427"/>
      <c r="U2478" s="429"/>
      <c r="W2478" s="6">
        <f>VLOOKUP(A2478,'[3]Cartilha Global'!$A:$A,1,FALSE)</f>
        <v>100382</v>
      </c>
    </row>
    <row r="2479" spans="1:23" ht="23.25" hidden="1" thickBot="1" x14ac:dyDescent="0.25">
      <c r="A2479" s="522">
        <v>92255</v>
      </c>
      <c r="B2479" s="508" t="s">
        <v>3144</v>
      </c>
      <c r="C2479" s="513" t="s">
        <v>6740</v>
      </c>
      <c r="D2479" s="498" t="s">
        <v>169</v>
      </c>
      <c r="E2479" s="499">
        <v>189.03</v>
      </c>
      <c r="F2479" s="500">
        <f t="shared" si="606"/>
        <v>234.09</v>
      </c>
      <c r="G2479" s="527"/>
      <c r="H2479" s="518"/>
      <c r="I2479" s="517">
        <f t="shared" si="607"/>
        <v>0</v>
      </c>
      <c r="J2479" s="517">
        <f t="shared" si="608"/>
        <v>0</v>
      </c>
      <c r="K2479" s="504"/>
      <c r="L2479" s="518">
        <f t="shared" si="609"/>
        <v>0</v>
      </c>
      <c r="M2479" s="518">
        <f t="shared" si="609"/>
        <v>0</v>
      </c>
      <c r="N2479" s="519">
        <f t="shared" si="610"/>
        <v>0</v>
      </c>
      <c r="O2479" s="519">
        <f t="shared" si="611"/>
        <v>0</v>
      </c>
      <c r="P2479" s="506"/>
      <c r="Q2479" s="494"/>
      <c r="R2479" s="412" t="str">
        <f t="shared" si="599"/>
        <v/>
      </c>
      <c r="S2479" s="412" t="str">
        <f t="shared" si="601"/>
        <v/>
      </c>
      <c r="T2479" s="427"/>
      <c r="U2479" s="429"/>
      <c r="W2479" s="6" t="e">
        <f>VLOOKUP(A2479,'[3]Cartilha Global'!$A:$A,1,FALSE)</f>
        <v>#N/A</v>
      </c>
    </row>
    <row r="2480" spans="1:23" ht="23.25" hidden="1" thickBot="1" x14ac:dyDescent="0.25">
      <c r="A2480" s="522">
        <v>92256</v>
      </c>
      <c r="B2480" s="508" t="s">
        <v>3144</v>
      </c>
      <c r="C2480" s="513" t="s">
        <v>6741</v>
      </c>
      <c r="D2480" s="498" t="s">
        <v>169</v>
      </c>
      <c r="E2480" s="499">
        <v>235.36</v>
      </c>
      <c r="F2480" s="500">
        <f t="shared" si="606"/>
        <v>291.47000000000003</v>
      </c>
      <c r="G2480" s="527"/>
      <c r="H2480" s="518"/>
      <c r="I2480" s="517">
        <f t="shared" si="607"/>
        <v>0</v>
      </c>
      <c r="J2480" s="517">
        <f t="shared" si="608"/>
        <v>0</v>
      </c>
      <c r="K2480" s="504"/>
      <c r="L2480" s="518">
        <f t="shared" si="609"/>
        <v>0</v>
      </c>
      <c r="M2480" s="518">
        <f t="shared" si="609"/>
        <v>0</v>
      </c>
      <c r="N2480" s="519">
        <f t="shared" si="610"/>
        <v>0</v>
      </c>
      <c r="O2480" s="519">
        <f t="shared" si="611"/>
        <v>0</v>
      </c>
      <c r="P2480" s="506"/>
      <c r="Q2480" s="494"/>
      <c r="R2480" s="412" t="str">
        <f t="shared" si="599"/>
        <v/>
      </c>
      <c r="S2480" s="412" t="str">
        <f t="shared" si="601"/>
        <v/>
      </c>
      <c r="T2480" s="427"/>
      <c r="U2480" s="429"/>
      <c r="W2480" s="6" t="e">
        <f>VLOOKUP(A2480,'[3]Cartilha Global'!$A:$A,1,FALSE)</f>
        <v>#N/A</v>
      </c>
    </row>
    <row r="2481" spans="1:23" ht="23.25" hidden="1" thickBot="1" x14ac:dyDescent="0.25">
      <c r="A2481" s="522">
        <v>92257</v>
      </c>
      <c r="B2481" s="508" t="s">
        <v>3144</v>
      </c>
      <c r="C2481" s="513" t="s">
        <v>6742</v>
      </c>
      <c r="D2481" s="498" t="s">
        <v>169</v>
      </c>
      <c r="E2481" s="499">
        <v>281.16000000000003</v>
      </c>
      <c r="F2481" s="500">
        <f t="shared" si="606"/>
        <v>348.19</v>
      </c>
      <c r="G2481" s="527"/>
      <c r="H2481" s="518"/>
      <c r="I2481" s="517">
        <f t="shared" si="607"/>
        <v>0</v>
      </c>
      <c r="J2481" s="517">
        <f t="shared" si="608"/>
        <v>0</v>
      </c>
      <c r="K2481" s="504"/>
      <c r="L2481" s="518">
        <f t="shared" si="609"/>
        <v>0</v>
      </c>
      <c r="M2481" s="518">
        <f t="shared" si="609"/>
        <v>0</v>
      </c>
      <c r="N2481" s="519">
        <f t="shared" si="610"/>
        <v>0</v>
      </c>
      <c r="O2481" s="519">
        <f t="shared" si="611"/>
        <v>0</v>
      </c>
      <c r="P2481" s="506"/>
      <c r="Q2481" s="494"/>
      <c r="R2481" s="412" t="str">
        <f t="shared" si="599"/>
        <v/>
      </c>
      <c r="S2481" s="412" t="str">
        <f t="shared" si="601"/>
        <v/>
      </c>
      <c r="T2481" s="427"/>
      <c r="U2481" s="429"/>
      <c r="W2481" s="6" t="e">
        <f>VLOOKUP(A2481,'[3]Cartilha Global'!$A:$A,1,FALSE)</f>
        <v>#N/A</v>
      </c>
    </row>
    <row r="2482" spans="1:23" ht="23.25" hidden="1" thickBot="1" x14ac:dyDescent="0.25">
      <c r="A2482" s="522">
        <v>92258</v>
      </c>
      <c r="B2482" s="508" t="s">
        <v>3144</v>
      </c>
      <c r="C2482" s="513" t="s">
        <v>6743</v>
      </c>
      <c r="D2482" s="498" t="s">
        <v>169</v>
      </c>
      <c r="E2482" s="499">
        <v>354.81</v>
      </c>
      <c r="F2482" s="500">
        <f t="shared" si="606"/>
        <v>439.4</v>
      </c>
      <c r="G2482" s="527"/>
      <c r="H2482" s="518"/>
      <c r="I2482" s="517">
        <f t="shared" si="607"/>
        <v>0</v>
      </c>
      <c r="J2482" s="517">
        <f t="shared" si="608"/>
        <v>0</v>
      </c>
      <c r="K2482" s="504"/>
      <c r="L2482" s="518">
        <f t="shared" si="609"/>
        <v>0</v>
      </c>
      <c r="M2482" s="518">
        <f t="shared" si="609"/>
        <v>0</v>
      </c>
      <c r="N2482" s="519">
        <f t="shared" si="610"/>
        <v>0</v>
      </c>
      <c r="O2482" s="519">
        <f t="shared" si="611"/>
        <v>0</v>
      </c>
      <c r="P2482" s="506"/>
      <c r="Q2482" s="494"/>
      <c r="R2482" s="412" t="str">
        <f t="shared" si="599"/>
        <v/>
      </c>
      <c r="S2482" s="412" t="str">
        <f t="shared" si="601"/>
        <v/>
      </c>
      <c r="T2482" s="427"/>
      <c r="U2482" s="429"/>
      <c r="W2482" s="6" t="e">
        <f>VLOOKUP(A2482,'[3]Cartilha Global'!$A:$A,1,FALSE)</f>
        <v>#N/A</v>
      </c>
    </row>
    <row r="2483" spans="1:23" ht="23.25" hidden="1" thickBot="1" x14ac:dyDescent="0.25">
      <c r="A2483" s="522">
        <v>92582</v>
      </c>
      <c r="B2483" s="508" t="s">
        <v>3144</v>
      </c>
      <c r="C2483" s="513" t="s">
        <v>6738</v>
      </c>
      <c r="D2483" s="498" t="s">
        <v>169</v>
      </c>
      <c r="E2483" s="499">
        <v>927.26</v>
      </c>
      <c r="F2483" s="500">
        <f t="shared" si="606"/>
        <v>1148.32</v>
      </c>
      <c r="G2483" s="527"/>
      <c r="H2483" s="518"/>
      <c r="I2483" s="517">
        <f t="shared" si="607"/>
        <v>0</v>
      </c>
      <c r="J2483" s="517">
        <f t="shared" si="608"/>
        <v>0</v>
      </c>
      <c r="K2483" s="504"/>
      <c r="L2483" s="518">
        <f t="shared" si="609"/>
        <v>0</v>
      </c>
      <c r="M2483" s="518">
        <f t="shared" si="609"/>
        <v>0</v>
      </c>
      <c r="N2483" s="519">
        <f t="shared" si="610"/>
        <v>0</v>
      </c>
      <c r="O2483" s="519">
        <f t="shared" si="611"/>
        <v>0</v>
      </c>
      <c r="P2483" s="506"/>
      <c r="Q2483" s="494"/>
      <c r="R2483" s="412" t="str">
        <f t="shared" si="599"/>
        <v/>
      </c>
      <c r="S2483" s="412" t="str">
        <f t="shared" si="601"/>
        <v/>
      </c>
      <c r="T2483" s="427"/>
      <c r="U2483" s="429"/>
      <c r="W2483" s="6" t="e">
        <f>VLOOKUP(A2483,'[3]Cartilha Global'!$A:$A,1,FALSE)</f>
        <v>#N/A</v>
      </c>
    </row>
    <row r="2484" spans="1:23" ht="23.25" hidden="1" thickBot="1" x14ac:dyDescent="0.25">
      <c r="A2484" s="522">
        <v>92584</v>
      </c>
      <c r="B2484" s="508" t="s">
        <v>3144</v>
      </c>
      <c r="C2484" s="513" t="s">
        <v>6739</v>
      </c>
      <c r="D2484" s="498" t="s">
        <v>169</v>
      </c>
      <c r="E2484" s="499">
        <v>1103.0999999999999</v>
      </c>
      <c r="F2484" s="500">
        <f t="shared" si="606"/>
        <v>1366.08</v>
      </c>
      <c r="G2484" s="527"/>
      <c r="H2484" s="518"/>
      <c r="I2484" s="517">
        <f t="shared" si="607"/>
        <v>0</v>
      </c>
      <c r="J2484" s="517">
        <f t="shared" si="608"/>
        <v>0</v>
      </c>
      <c r="K2484" s="504"/>
      <c r="L2484" s="518">
        <f t="shared" si="609"/>
        <v>0</v>
      </c>
      <c r="M2484" s="518">
        <f t="shared" si="609"/>
        <v>0</v>
      </c>
      <c r="N2484" s="519">
        <f t="shared" si="610"/>
        <v>0</v>
      </c>
      <c r="O2484" s="519">
        <f t="shared" si="611"/>
        <v>0</v>
      </c>
      <c r="P2484" s="506"/>
      <c r="Q2484" s="494"/>
      <c r="R2484" s="412" t="str">
        <f t="shared" si="599"/>
        <v/>
      </c>
      <c r="S2484" s="412" t="str">
        <f t="shared" si="601"/>
        <v/>
      </c>
      <c r="T2484" s="427"/>
      <c r="U2484" s="429"/>
      <c r="W2484" s="6" t="e">
        <f>VLOOKUP(A2484,'[3]Cartilha Global'!$A:$A,1,FALSE)</f>
        <v>#N/A</v>
      </c>
    </row>
    <row r="2485" spans="1:23" ht="23.25" hidden="1" thickBot="1" x14ac:dyDescent="0.25">
      <c r="A2485" s="522">
        <v>92586</v>
      </c>
      <c r="B2485" s="508" t="s">
        <v>3144</v>
      </c>
      <c r="C2485" s="513" t="s">
        <v>681</v>
      </c>
      <c r="D2485" s="498" t="s">
        <v>169</v>
      </c>
      <c r="E2485" s="499">
        <v>1278.92</v>
      </c>
      <c r="F2485" s="500">
        <f t="shared" si="606"/>
        <v>1583.81</v>
      </c>
      <c r="G2485" s="527"/>
      <c r="H2485" s="518"/>
      <c r="I2485" s="517">
        <f t="shared" si="607"/>
        <v>0</v>
      </c>
      <c r="J2485" s="517">
        <f t="shared" si="608"/>
        <v>0</v>
      </c>
      <c r="K2485" s="504"/>
      <c r="L2485" s="518">
        <f t="shared" si="609"/>
        <v>0</v>
      </c>
      <c r="M2485" s="518">
        <f t="shared" si="609"/>
        <v>0</v>
      </c>
      <c r="N2485" s="519">
        <f t="shared" si="610"/>
        <v>0</v>
      </c>
      <c r="O2485" s="519">
        <f t="shared" si="611"/>
        <v>0</v>
      </c>
      <c r="P2485" s="506"/>
      <c r="Q2485" s="494"/>
      <c r="R2485" s="412" t="str">
        <f t="shared" si="599"/>
        <v/>
      </c>
      <c r="S2485" s="412" t="str">
        <f t="shared" si="601"/>
        <v/>
      </c>
      <c r="T2485" s="427"/>
      <c r="U2485" s="429"/>
      <c r="W2485" s="6">
        <f>VLOOKUP(A2485,'[3]Cartilha Global'!$A:$A,1,FALSE)</f>
        <v>92586</v>
      </c>
    </row>
    <row r="2486" spans="1:23" ht="23.25" hidden="1" thickBot="1" x14ac:dyDescent="0.25">
      <c r="A2486" s="522">
        <v>92588</v>
      </c>
      <c r="B2486" s="508" t="s">
        <v>3144</v>
      </c>
      <c r="C2486" s="513" t="s">
        <v>682</v>
      </c>
      <c r="D2486" s="498" t="s">
        <v>169</v>
      </c>
      <c r="E2486" s="499">
        <v>1618.94</v>
      </c>
      <c r="F2486" s="500">
        <f t="shared" si="606"/>
        <v>2004.9</v>
      </c>
      <c r="G2486" s="527"/>
      <c r="H2486" s="518"/>
      <c r="I2486" s="517">
        <f t="shared" si="607"/>
        <v>0</v>
      </c>
      <c r="J2486" s="517">
        <f t="shared" si="608"/>
        <v>0</v>
      </c>
      <c r="K2486" s="504"/>
      <c r="L2486" s="518">
        <f t="shared" si="609"/>
        <v>0</v>
      </c>
      <c r="M2486" s="518">
        <f t="shared" si="609"/>
        <v>0</v>
      </c>
      <c r="N2486" s="519">
        <f t="shared" si="610"/>
        <v>0</v>
      </c>
      <c r="O2486" s="519">
        <f t="shared" si="611"/>
        <v>0</v>
      </c>
      <c r="P2486" s="506"/>
      <c r="Q2486" s="494"/>
      <c r="R2486" s="412" t="str">
        <f t="shared" si="599"/>
        <v/>
      </c>
      <c r="S2486" s="412" t="str">
        <f t="shared" si="601"/>
        <v/>
      </c>
      <c r="T2486" s="427"/>
      <c r="U2486" s="429"/>
      <c r="W2486" s="6">
        <f>VLOOKUP(A2486,'[3]Cartilha Global'!$A:$A,1,FALSE)</f>
        <v>92588</v>
      </c>
    </row>
    <row r="2487" spans="1:23" ht="23.25" hidden="1" thickBot="1" x14ac:dyDescent="0.25">
      <c r="A2487" s="522">
        <v>92590</v>
      </c>
      <c r="B2487" s="508" t="s">
        <v>3144</v>
      </c>
      <c r="C2487" s="513" t="s">
        <v>683</v>
      </c>
      <c r="D2487" s="498" t="s">
        <v>169</v>
      </c>
      <c r="E2487" s="499">
        <v>1794.78</v>
      </c>
      <c r="F2487" s="500">
        <f t="shared" si="606"/>
        <v>2222.66</v>
      </c>
      <c r="G2487" s="527"/>
      <c r="H2487" s="518"/>
      <c r="I2487" s="517">
        <f t="shared" si="607"/>
        <v>0</v>
      </c>
      <c r="J2487" s="517">
        <f t="shared" si="608"/>
        <v>0</v>
      </c>
      <c r="K2487" s="504"/>
      <c r="L2487" s="518">
        <f t="shared" si="609"/>
        <v>0</v>
      </c>
      <c r="M2487" s="518">
        <f t="shared" si="609"/>
        <v>0</v>
      </c>
      <c r="N2487" s="519">
        <f t="shared" si="610"/>
        <v>0</v>
      </c>
      <c r="O2487" s="519">
        <f t="shared" si="611"/>
        <v>0</v>
      </c>
      <c r="P2487" s="506"/>
      <c r="Q2487" s="494"/>
      <c r="R2487" s="412" t="str">
        <f t="shared" si="599"/>
        <v/>
      </c>
      <c r="S2487" s="412" t="str">
        <f t="shared" si="601"/>
        <v/>
      </c>
      <c r="T2487" s="427"/>
      <c r="U2487" s="429"/>
      <c r="W2487" s="6">
        <f>VLOOKUP(A2487,'[3]Cartilha Global'!$A:$A,1,FALSE)</f>
        <v>92590</v>
      </c>
    </row>
    <row r="2488" spans="1:23" ht="23.25" hidden="1" thickBot="1" x14ac:dyDescent="0.25">
      <c r="A2488" s="522">
        <v>92592</v>
      </c>
      <c r="B2488" s="508" t="s">
        <v>3144</v>
      </c>
      <c r="C2488" s="513" t="s">
        <v>684</v>
      </c>
      <c r="D2488" s="498" t="s">
        <v>169</v>
      </c>
      <c r="E2488" s="499">
        <v>2016.41</v>
      </c>
      <c r="F2488" s="500">
        <f t="shared" si="606"/>
        <v>2497.12</v>
      </c>
      <c r="G2488" s="527"/>
      <c r="H2488" s="518"/>
      <c r="I2488" s="517">
        <f t="shared" si="607"/>
        <v>0</v>
      </c>
      <c r="J2488" s="517">
        <f t="shared" si="608"/>
        <v>0</v>
      </c>
      <c r="K2488" s="504"/>
      <c r="L2488" s="518">
        <f t="shared" si="609"/>
        <v>0</v>
      </c>
      <c r="M2488" s="518">
        <f t="shared" si="609"/>
        <v>0</v>
      </c>
      <c r="N2488" s="519">
        <f t="shared" si="610"/>
        <v>0</v>
      </c>
      <c r="O2488" s="519">
        <f t="shared" si="611"/>
        <v>0</v>
      </c>
      <c r="P2488" s="506"/>
      <c r="Q2488" s="494"/>
      <c r="R2488" s="412" t="str">
        <f t="shared" si="599"/>
        <v/>
      </c>
      <c r="S2488" s="412" t="str">
        <f t="shared" si="601"/>
        <v/>
      </c>
      <c r="T2488" s="427"/>
      <c r="U2488" s="429"/>
      <c r="W2488" s="6">
        <f>VLOOKUP(A2488,'[3]Cartilha Global'!$A:$A,1,FALSE)</f>
        <v>92592</v>
      </c>
    </row>
    <row r="2489" spans="1:23" ht="23.25" hidden="1" thickBot="1" x14ac:dyDescent="0.25">
      <c r="A2489" s="522">
        <v>92593</v>
      </c>
      <c r="B2489" s="508" t="s">
        <v>3144</v>
      </c>
      <c r="C2489" s="513" t="s">
        <v>685</v>
      </c>
      <c r="D2489" s="498" t="s">
        <v>6935</v>
      </c>
      <c r="E2489" s="499">
        <v>15.32</v>
      </c>
      <c r="F2489" s="500">
        <f t="shared" si="606"/>
        <v>18.97</v>
      </c>
      <c r="G2489" s="527"/>
      <c r="H2489" s="518"/>
      <c r="I2489" s="517">
        <f t="shared" si="607"/>
        <v>0</v>
      </c>
      <c r="J2489" s="517">
        <f t="shared" si="608"/>
        <v>0</v>
      </c>
      <c r="K2489" s="504"/>
      <c r="L2489" s="518">
        <f t="shared" si="609"/>
        <v>0</v>
      </c>
      <c r="M2489" s="518">
        <f t="shared" si="609"/>
        <v>0</v>
      </c>
      <c r="N2489" s="519">
        <f t="shared" si="610"/>
        <v>0</v>
      </c>
      <c r="O2489" s="519">
        <f t="shared" si="611"/>
        <v>0</v>
      </c>
      <c r="P2489" s="506"/>
      <c r="Q2489" s="494"/>
      <c r="R2489" s="412" t="str">
        <f t="shared" si="599"/>
        <v/>
      </c>
      <c r="S2489" s="412" t="str">
        <f t="shared" si="601"/>
        <v/>
      </c>
      <c r="T2489" s="427"/>
      <c r="U2489" s="429"/>
      <c r="W2489" s="6">
        <f>VLOOKUP(A2489,'[3]Cartilha Global'!$A:$A,1,FALSE)</f>
        <v>92593</v>
      </c>
    </row>
    <row r="2490" spans="1:23" ht="23.25" hidden="1" thickBot="1" x14ac:dyDescent="0.25">
      <c r="A2490" s="522">
        <v>92594</v>
      </c>
      <c r="B2490" s="508" t="s">
        <v>3144</v>
      </c>
      <c r="C2490" s="513" t="s">
        <v>686</v>
      </c>
      <c r="D2490" s="498" t="s">
        <v>169</v>
      </c>
      <c r="E2490" s="499">
        <v>2354.59</v>
      </c>
      <c r="F2490" s="500">
        <f t="shared" si="606"/>
        <v>2915.92</v>
      </c>
      <c r="G2490" s="527"/>
      <c r="H2490" s="518"/>
      <c r="I2490" s="517">
        <f t="shared" si="607"/>
        <v>0</v>
      </c>
      <c r="J2490" s="517">
        <f t="shared" si="608"/>
        <v>0</v>
      </c>
      <c r="K2490" s="504"/>
      <c r="L2490" s="518">
        <f t="shared" si="609"/>
        <v>0</v>
      </c>
      <c r="M2490" s="518">
        <f t="shared" si="609"/>
        <v>0</v>
      </c>
      <c r="N2490" s="519">
        <f t="shared" si="610"/>
        <v>0</v>
      </c>
      <c r="O2490" s="519">
        <f t="shared" si="611"/>
        <v>0</v>
      </c>
      <c r="P2490" s="506"/>
      <c r="Q2490" s="494"/>
      <c r="R2490" s="412" t="str">
        <f t="shared" si="599"/>
        <v/>
      </c>
      <c r="S2490" s="412" t="str">
        <f t="shared" si="601"/>
        <v/>
      </c>
      <c r="T2490" s="427"/>
      <c r="U2490" s="429"/>
      <c r="W2490" s="6">
        <f>VLOOKUP(A2490,'[3]Cartilha Global'!$A:$A,1,FALSE)</f>
        <v>92594</v>
      </c>
    </row>
    <row r="2491" spans="1:23" ht="23.25" hidden="1" thickBot="1" x14ac:dyDescent="0.25">
      <c r="A2491" s="522">
        <v>92596</v>
      </c>
      <c r="B2491" s="508" t="s">
        <v>3144</v>
      </c>
      <c r="C2491" s="513" t="s">
        <v>687</v>
      </c>
      <c r="D2491" s="498" t="s">
        <v>169</v>
      </c>
      <c r="E2491" s="499">
        <v>2611.61</v>
      </c>
      <c r="F2491" s="500">
        <f t="shared" si="606"/>
        <v>3234.22</v>
      </c>
      <c r="G2491" s="527"/>
      <c r="H2491" s="518"/>
      <c r="I2491" s="517">
        <f t="shared" si="607"/>
        <v>0</v>
      </c>
      <c r="J2491" s="517">
        <f t="shared" si="608"/>
        <v>0</v>
      </c>
      <c r="K2491" s="504"/>
      <c r="L2491" s="518">
        <f t="shared" si="609"/>
        <v>0</v>
      </c>
      <c r="M2491" s="518">
        <f t="shared" si="609"/>
        <v>0</v>
      </c>
      <c r="N2491" s="519">
        <f t="shared" si="610"/>
        <v>0</v>
      </c>
      <c r="O2491" s="519">
        <f t="shared" si="611"/>
        <v>0</v>
      </c>
      <c r="P2491" s="506"/>
      <c r="Q2491" s="494"/>
      <c r="R2491" s="412" t="str">
        <f t="shared" si="599"/>
        <v/>
      </c>
      <c r="S2491" s="412" t="str">
        <f t="shared" si="601"/>
        <v/>
      </c>
      <c r="T2491" s="427"/>
      <c r="U2491" s="429"/>
      <c r="W2491" s="6">
        <f>VLOOKUP(A2491,'[3]Cartilha Global'!$A:$A,1,FALSE)</f>
        <v>92596</v>
      </c>
    </row>
    <row r="2492" spans="1:23" ht="23.25" hidden="1" thickBot="1" x14ac:dyDescent="0.25">
      <c r="A2492" s="522">
        <v>92598</v>
      </c>
      <c r="B2492" s="508" t="s">
        <v>3144</v>
      </c>
      <c r="C2492" s="513" t="s">
        <v>688</v>
      </c>
      <c r="D2492" s="498" t="s">
        <v>169</v>
      </c>
      <c r="E2492" s="499">
        <v>2787.44</v>
      </c>
      <c r="F2492" s="500">
        <f t="shared" si="606"/>
        <v>3451.97</v>
      </c>
      <c r="G2492" s="527"/>
      <c r="H2492" s="518"/>
      <c r="I2492" s="517">
        <f t="shared" si="607"/>
        <v>0</v>
      </c>
      <c r="J2492" s="517">
        <f t="shared" si="608"/>
        <v>0</v>
      </c>
      <c r="K2492" s="504"/>
      <c r="L2492" s="518">
        <f t="shared" si="609"/>
        <v>0</v>
      </c>
      <c r="M2492" s="518">
        <f t="shared" si="609"/>
        <v>0</v>
      </c>
      <c r="N2492" s="519">
        <f t="shared" si="610"/>
        <v>0</v>
      </c>
      <c r="O2492" s="519">
        <f t="shared" si="611"/>
        <v>0</v>
      </c>
      <c r="P2492" s="506"/>
      <c r="Q2492" s="494"/>
      <c r="R2492" s="412" t="str">
        <f t="shared" si="599"/>
        <v/>
      </c>
      <c r="S2492" s="412" t="str">
        <f t="shared" si="601"/>
        <v/>
      </c>
      <c r="T2492" s="427"/>
      <c r="U2492" s="429"/>
      <c r="W2492" s="6">
        <f>VLOOKUP(A2492,'[3]Cartilha Global'!$A:$A,1,FALSE)</f>
        <v>92598</v>
      </c>
    </row>
    <row r="2493" spans="1:23" ht="23.25" hidden="1" thickBot="1" x14ac:dyDescent="0.25">
      <c r="A2493" s="522">
        <v>92600</v>
      </c>
      <c r="B2493" s="508" t="s">
        <v>3144</v>
      </c>
      <c r="C2493" s="513" t="s">
        <v>689</v>
      </c>
      <c r="D2493" s="498" t="s">
        <v>169</v>
      </c>
      <c r="E2493" s="499">
        <v>3007.79</v>
      </c>
      <c r="F2493" s="500">
        <f t="shared" si="606"/>
        <v>3724.85</v>
      </c>
      <c r="G2493" s="527"/>
      <c r="H2493" s="518"/>
      <c r="I2493" s="517">
        <f t="shared" si="607"/>
        <v>0</v>
      </c>
      <c r="J2493" s="517">
        <f t="shared" si="608"/>
        <v>0</v>
      </c>
      <c r="K2493" s="504"/>
      <c r="L2493" s="518">
        <f t="shared" si="609"/>
        <v>0</v>
      </c>
      <c r="M2493" s="518">
        <f t="shared" si="609"/>
        <v>0</v>
      </c>
      <c r="N2493" s="519">
        <f t="shared" si="610"/>
        <v>0</v>
      </c>
      <c r="O2493" s="519">
        <f t="shared" si="611"/>
        <v>0</v>
      </c>
      <c r="P2493" s="506"/>
      <c r="Q2493" s="494"/>
      <c r="R2493" s="412" t="str">
        <f t="shared" si="599"/>
        <v/>
      </c>
      <c r="S2493" s="412" t="str">
        <f t="shared" si="601"/>
        <v/>
      </c>
      <c r="T2493" s="427"/>
      <c r="U2493" s="429"/>
      <c r="W2493" s="6">
        <f>VLOOKUP(A2493,'[3]Cartilha Global'!$A:$A,1,FALSE)</f>
        <v>92600</v>
      </c>
    </row>
    <row r="2494" spans="1:23" ht="23.25" hidden="1" thickBot="1" x14ac:dyDescent="0.25">
      <c r="A2494" s="522">
        <v>92602</v>
      </c>
      <c r="B2494" s="508" t="s">
        <v>3144</v>
      </c>
      <c r="C2494" s="513" t="s">
        <v>690</v>
      </c>
      <c r="D2494" s="498" t="s">
        <v>169</v>
      </c>
      <c r="E2494" s="499">
        <v>927.26</v>
      </c>
      <c r="F2494" s="500">
        <f t="shared" si="606"/>
        <v>1148.32</v>
      </c>
      <c r="G2494" s="527"/>
      <c r="H2494" s="518"/>
      <c r="I2494" s="517">
        <f t="shared" si="607"/>
        <v>0</v>
      </c>
      <c r="J2494" s="517">
        <f t="shared" si="608"/>
        <v>0</v>
      </c>
      <c r="K2494" s="504"/>
      <c r="L2494" s="518">
        <f t="shared" si="609"/>
        <v>0</v>
      </c>
      <c r="M2494" s="518">
        <f t="shared" si="609"/>
        <v>0</v>
      </c>
      <c r="N2494" s="519">
        <f t="shared" si="610"/>
        <v>0</v>
      </c>
      <c r="O2494" s="519">
        <f t="shared" si="611"/>
        <v>0</v>
      </c>
      <c r="P2494" s="506"/>
      <c r="Q2494" s="494"/>
      <c r="R2494" s="412" t="str">
        <f t="shared" ref="R2494:R2557" si="612">IF(Q2494="X","x",IF(Q2494="xx","x",IF(O2494&gt;0,"x","")))</f>
        <v/>
      </c>
      <c r="S2494" s="412" t="str">
        <f t="shared" si="601"/>
        <v/>
      </c>
      <c r="T2494" s="427"/>
      <c r="U2494" s="429"/>
      <c r="W2494" s="6">
        <f>VLOOKUP(A2494,'[3]Cartilha Global'!$A:$A,1,FALSE)</f>
        <v>92602</v>
      </c>
    </row>
    <row r="2495" spans="1:23" ht="23.25" hidden="1" thickBot="1" x14ac:dyDescent="0.25">
      <c r="A2495" s="522">
        <v>92604</v>
      </c>
      <c r="B2495" s="508" t="s">
        <v>3144</v>
      </c>
      <c r="C2495" s="513" t="s">
        <v>691</v>
      </c>
      <c r="D2495" s="498" t="s">
        <v>169</v>
      </c>
      <c r="E2495" s="499">
        <v>1058.5899999999999</v>
      </c>
      <c r="F2495" s="500">
        <f t="shared" ref="F2495:F2503" si="613">IF(E2495=0,0,ROUND(E2495*(1+E$13)*(1-E$14),2))</f>
        <v>1310.96</v>
      </c>
      <c r="G2495" s="527"/>
      <c r="H2495" s="518"/>
      <c r="I2495" s="517">
        <f t="shared" si="607"/>
        <v>0</v>
      </c>
      <c r="J2495" s="517">
        <f t="shared" si="608"/>
        <v>0</v>
      </c>
      <c r="K2495" s="504"/>
      <c r="L2495" s="518">
        <f t="shared" si="609"/>
        <v>0</v>
      </c>
      <c r="M2495" s="518">
        <f t="shared" si="609"/>
        <v>0</v>
      </c>
      <c r="N2495" s="519">
        <f t="shared" si="610"/>
        <v>0</v>
      </c>
      <c r="O2495" s="519">
        <f t="shared" si="611"/>
        <v>0</v>
      </c>
      <c r="P2495" s="506"/>
      <c r="Q2495" s="494"/>
      <c r="R2495" s="412" t="str">
        <f t="shared" si="612"/>
        <v/>
      </c>
      <c r="S2495" s="412" t="str">
        <f t="shared" si="601"/>
        <v/>
      </c>
      <c r="T2495" s="427"/>
      <c r="U2495" s="429"/>
      <c r="W2495" s="6">
        <f>VLOOKUP(A2495,'[3]Cartilha Global'!$A:$A,1,FALSE)</f>
        <v>92604</v>
      </c>
    </row>
    <row r="2496" spans="1:23" ht="23.25" hidden="1" thickBot="1" x14ac:dyDescent="0.25">
      <c r="A2496" s="522">
        <v>92606</v>
      </c>
      <c r="B2496" s="508" t="s">
        <v>3144</v>
      </c>
      <c r="C2496" s="513" t="s">
        <v>692</v>
      </c>
      <c r="D2496" s="498" t="s">
        <v>169</v>
      </c>
      <c r="E2496" s="499">
        <v>1234.42</v>
      </c>
      <c r="F2496" s="500">
        <f t="shared" si="613"/>
        <v>1528.71</v>
      </c>
      <c r="G2496" s="527"/>
      <c r="H2496" s="518"/>
      <c r="I2496" s="517">
        <f t="shared" si="607"/>
        <v>0</v>
      </c>
      <c r="J2496" s="517">
        <f t="shared" si="608"/>
        <v>0</v>
      </c>
      <c r="K2496" s="504"/>
      <c r="L2496" s="518">
        <f t="shared" si="609"/>
        <v>0</v>
      </c>
      <c r="M2496" s="518">
        <f t="shared" si="609"/>
        <v>0</v>
      </c>
      <c r="N2496" s="519">
        <f t="shared" si="610"/>
        <v>0</v>
      </c>
      <c r="O2496" s="519">
        <f t="shared" si="611"/>
        <v>0</v>
      </c>
      <c r="P2496" s="506"/>
      <c r="Q2496" s="494"/>
      <c r="R2496" s="412" t="str">
        <f t="shared" si="612"/>
        <v/>
      </c>
      <c r="S2496" s="412" t="str">
        <f t="shared" si="601"/>
        <v/>
      </c>
      <c r="T2496" s="427"/>
      <c r="U2496" s="429"/>
      <c r="W2496" s="6">
        <f>VLOOKUP(A2496,'[3]Cartilha Global'!$A:$A,1,FALSE)</f>
        <v>92606</v>
      </c>
    </row>
    <row r="2497" spans="1:23" ht="23.25" hidden="1" thickBot="1" x14ac:dyDescent="0.25">
      <c r="A2497" s="522">
        <v>92608</v>
      </c>
      <c r="B2497" s="508" t="s">
        <v>3144</v>
      </c>
      <c r="C2497" s="513" t="s">
        <v>693</v>
      </c>
      <c r="D2497" s="498" t="s">
        <v>169</v>
      </c>
      <c r="E2497" s="499">
        <v>1529.93</v>
      </c>
      <c r="F2497" s="500">
        <f t="shared" si="613"/>
        <v>1894.67</v>
      </c>
      <c r="G2497" s="527"/>
      <c r="H2497" s="518"/>
      <c r="I2497" s="517">
        <f t="shared" si="607"/>
        <v>0</v>
      </c>
      <c r="J2497" s="517">
        <f t="shared" si="608"/>
        <v>0</v>
      </c>
      <c r="K2497" s="504"/>
      <c r="L2497" s="518">
        <f t="shared" si="609"/>
        <v>0</v>
      </c>
      <c r="M2497" s="518">
        <f t="shared" si="609"/>
        <v>0</v>
      </c>
      <c r="N2497" s="519">
        <f t="shared" si="610"/>
        <v>0</v>
      </c>
      <c r="O2497" s="519">
        <f t="shared" si="611"/>
        <v>0</v>
      </c>
      <c r="P2497" s="506"/>
      <c r="Q2497" s="494"/>
      <c r="R2497" s="412" t="str">
        <f t="shared" si="612"/>
        <v/>
      </c>
      <c r="S2497" s="412" t="str">
        <f t="shared" si="601"/>
        <v/>
      </c>
      <c r="T2497" s="427"/>
      <c r="U2497" s="429"/>
      <c r="W2497" s="6">
        <f>VLOOKUP(A2497,'[3]Cartilha Global'!$A:$A,1,FALSE)</f>
        <v>92608</v>
      </c>
    </row>
    <row r="2498" spans="1:23" ht="23.25" hidden="1" thickBot="1" x14ac:dyDescent="0.25">
      <c r="A2498" s="522">
        <v>92610</v>
      </c>
      <c r="B2498" s="508" t="s">
        <v>3144</v>
      </c>
      <c r="C2498" s="513" t="s">
        <v>694</v>
      </c>
      <c r="D2498" s="498" t="s">
        <v>169</v>
      </c>
      <c r="E2498" s="499">
        <v>1705.76</v>
      </c>
      <c r="F2498" s="500">
        <f t="shared" si="613"/>
        <v>2112.41</v>
      </c>
      <c r="G2498" s="527"/>
      <c r="H2498" s="518"/>
      <c r="I2498" s="517">
        <f t="shared" si="607"/>
        <v>0</v>
      </c>
      <c r="J2498" s="517">
        <f t="shared" si="608"/>
        <v>0</v>
      </c>
      <c r="K2498" s="504"/>
      <c r="L2498" s="518">
        <f t="shared" si="609"/>
        <v>0</v>
      </c>
      <c r="M2498" s="518">
        <f t="shared" si="609"/>
        <v>0</v>
      </c>
      <c r="N2498" s="519">
        <f t="shared" si="610"/>
        <v>0</v>
      </c>
      <c r="O2498" s="519">
        <f t="shared" si="611"/>
        <v>0</v>
      </c>
      <c r="P2498" s="506"/>
      <c r="Q2498" s="494"/>
      <c r="R2498" s="412" t="str">
        <f t="shared" si="612"/>
        <v/>
      </c>
      <c r="S2498" s="412" t="str">
        <f t="shared" ref="S2498:S2561" si="614">IF(Q2498="X","x",IF(Q2498="xx","x",IF(OR(J2498&gt;0,O2498&gt;0),"x","")))</f>
        <v/>
      </c>
      <c r="T2498" s="427"/>
      <c r="U2498" s="429"/>
      <c r="W2498" s="6">
        <f>VLOOKUP(A2498,'[3]Cartilha Global'!$A:$A,1,FALSE)</f>
        <v>92610</v>
      </c>
    </row>
    <row r="2499" spans="1:23" ht="34.5" hidden="1" thickBot="1" x14ac:dyDescent="0.25">
      <c r="A2499" s="522">
        <v>92612</v>
      </c>
      <c r="B2499" s="508" t="s">
        <v>3144</v>
      </c>
      <c r="C2499" s="513" t="s">
        <v>695</v>
      </c>
      <c r="D2499" s="498" t="s">
        <v>169</v>
      </c>
      <c r="E2499" s="499">
        <v>1927.4</v>
      </c>
      <c r="F2499" s="500">
        <f t="shared" si="613"/>
        <v>2386.89</v>
      </c>
      <c r="G2499" s="527"/>
      <c r="H2499" s="518"/>
      <c r="I2499" s="517">
        <f t="shared" si="607"/>
        <v>0</v>
      </c>
      <c r="J2499" s="517">
        <f t="shared" si="608"/>
        <v>0</v>
      </c>
      <c r="K2499" s="504"/>
      <c r="L2499" s="518">
        <f t="shared" si="609"/>
        <v>0</v>
      </c>
      <c r="M2499" s="518">
        <f t="shared" si="609"/>
        <v>0</v>
      </c>
      <c r="N2499" s="519">
        <f t="shared" si="610"/>
        <v>0</v>
      </c>
      <c r="O2499" s="519">
        <f t="shared" si="611"/>
        <v>0</v>
      </c>
      <c r="P2499" s="506"/>
      <c r="Q2499" s="494"/>
      <c r="R2499" s="412" t="str">
        <f t="shared" si="612"/>
        <v/>
      </c>
      <c r="S2499" s="412" t="str">
        <f t="shared" si="614"/>
        <v/>
      </c>
      <c r="T2499" s="427"/>
      <c r="U2499" s="429"/>
      <c r="W2499" s="6">
        <f>VLOOKUP(A2499,'[3]Cartilha Global'!$A:$A,1,FALSE)</f>
        <v>92612</v>
      </c>
    </row>
    <row r="2500" spans="1:23" ht="23.25" hidden="1" thickBot="1" x14ac:dyDescent="0.25">
      <c r="A2500" s="522">
        <v>92614</v>
      </c>
      <c r="B2500" s="508" t="s">
        <v>3144</v>
      </c>
      <c r="C2500" s="513" t="s">
        <v>696</v>
      </c>
      <c r="D2500" s="498" t="s">
        <v>169</v>
      </c>
      <c r="E2500" s="499">
        <v>2176.5700000000002</v>
      </c>
      <c r="F2500" s="500">
        <f t="shared" si="613"/>
        <v>2695.46</v>
      </c>
      <c r="G2500" s="527"/>
      <c r="H2500" s="518"/>
      <c r="I2500" s="517">
        <f t="shared" si="607"/>
        <v>0</v>
      </c>
      <c r="J2500" s="517">
        <f t="shared" si="608"/>
        <v>0</v>
      </c>
      <c r="K2500" s="504"/>
      <c r="L2500" s="518">
        <f t="shared" si="609"/>
        <v>0</v>
      </c>
      <c r="M2500" s="518">
        <f t="shared" si="609"/>
        <v>0</v>
      </c>
      <c r="N2500" s="519">
        <f t="shared" si="610"/>
        <v>0</v>
      </c>
      <c r="O2500" s="519">
        <f t="shared" si="611"/>
        <v>0</v>
      </c>
      <c r="P2500" s="506"/>
      <c r="Q2500" s="494"/>
      <c r="R2500" s="412" t="str">
        <f t="shared" si="612"/>
        <v/>
      </c>
      <c r="S2500" s="412" t="str">
        <f t="shared" si="614"/>
        <v/>
      </c>
      <c r="T2500" s="427"/>
      <c r="U2500" s="429"/>
      <c r="W2500" s="6">
        <f>VLOOKUP(A2500,'[3]Cartilha Global'!$A:$A,1,FALSE)</f>
        <v>92614</v>
      </c>
    </row>
    <row r="2501" spans="1:23" ht="23.25" hidden="1" thickBot="1" x14ac:dyDescent="0.25">
      <c r="A2501" s="522">
        <v>92616</v>
      </c>
      <c r="B2501" s="508" t="s">
        <v>3144</v>
      </c>
      <c r="C2501" s="513" t="s">
        <v>697</v>
      </c>
      <c r="D2501" s="498" t="s">
        <v>169</v>
      </c>
      <c r="E2501" s="499">
        <v>2478.09</v>
      </c>
      <c r="F2501" s="500">
        <f t="shared" si="613"/>
        <v>3068.87</v>
      </c>
      <c r="G2501" s="527"/>
      <c r="H2501" s="518"/>
      <c r="I2501" s="517">
        <f t="shared" si="607"/>
        <v>0</v>
      </c>
      <c r="J2501" s="517">
        <f t="shared" si="608"/>
        <v>0</v>
      </c>
      <c r="K2501" s="504"/>
      <c r="L2501" s="518">
        <f t="shared" si="609"/>
        <v>0</v>
      </c>
      <c r="M2501" s="518">
        <f t="shared" si="609"/>
        <v>0</v>
      </c>
      <c r="N2501" s="519">
        <f t="shared" si="610"/>
        <v>0</v>
      </c>
      <c r="O2501" s="519">
        <f t="shared" si="611"/>
        <v>0</v>
      </c>
      <c r="P2501" s="506"/>
      <c r="Q2501" s="494"/>
      <c r="R2501" s="412" t="str">
        <f t="shared" si="612"/>
        <v/>
      </c>
      <c r="S2501" s="412" t="str">
        <f t="shared" si="614"/>
        <v/>
      </c>
      <c r="T2501" s="427"/>
      <c r="U2501" s="429"/>
      <c r="W2501" s="6">
        <f>VLOOKUP(A2501,'[3]Cartilha Global'!$A:$A,1,FALSE)</f>
        <v>92616</v>
      </c>
    </row>
    <row r="2502" spans="1:23" ht="23.25" hidden="1" thickBot="1" x14ac:dyDescent="0.25">
      <c r="A2502" s="522">
        <v>92618</v>
      </c>
      <c r="B2502" s="508" t="s">
        <v>3144</v>
      </c>
      <c r="C2502" s="513" t="s">
        <v>698</v>
      </c>
      <c r="D2502" s="498" t="s">
        <v>169</v>
      </c>
      <c r="E2502" s="499">
        <v>2653.93</v>
      </c>
      <c r="F2502" s="500">
        <f t="shared" si="613"/>
        <v>3286.63</v>
      </c>
      <c r="G2502" s="527"/>
      <c r="H2502" s="518"/>
      <c r="I2502" s="517">
        <f t="shared" si="607"/>
        <v>0</v>
      </c>
      <c r="J2502" s="517">
        <f t="shared" si="608"/>
        <v>0</v>
      </c>
      <c r="K2502" s="504"/>
      <c r="L2502" s="518">
        <f t="shared" si="609"/>
        <v>0</v>
      </c>
      <c r="M2502" s="518">
        <f t="shared" si="609"/>
        <v>0</v>
      </c>
      <c r="N2502" s="519">
        <f t="shared" si="610"/>
        <v>0</v>
      </c>
      <c r="O2502" s="519">
        <f t="shared" si="611"/>
        <v>0</v>
      </c>
      <c r="P2502" s="506"/>
      <c r="Q2502" s="494"/>
      <c r="R2502" s="412" t="str">
        <f t="shared" si="612"/>
        <v/>
      </c>
      <c r="S2502" s="412" t="str">
        <f t="shared" si="614"/>
        <v/>
      </c>
      <c r="T2502" s="427"/>
      <c r="U2502" s="429"/>
      <c r="W2502" s="6">
        <f>VLOOKUP(A2502,'[3]Cartilha Global'!$A:$A,1,FALSE)</f>
        <v>92618</v>
      </c>
    </row>
    <row r="2503" spans="1:23" ht="23.25" hidden="1" thickBot="1" x14ac:dyDescent="0.25">
      <c r="A2503" s="522">
        <v>92620</v>
      </c>
      <c r="B2503" s="508" t="s">
        <v>3144</v>
      </c>
      <c r="C2503" s="513" t="s">
        <v>699</v>
      </c>
      <c r="D2503" s="498" t="s">
        <v>169</v>
      </c>
      <c r="E2503" s="499">
        <v>2829.76</v>
      </c>
      <c r="F2503" s="500">
        <f t="shared" si="613"/>
        <v>3504.37</v>
      </c>
      <c r="G2503" s="527"/>
      <c r="H2503" s="518"/>
      <c r="I2503" s="517">
        <f t="shared" si="607"/>
        <v>0</v>
      </c>
      <c r="J2503" s="517">
        <f t="shared" si="608"/>
        <v>0</v>
      </c>
      <c r="K2503" s="504"/>
      <c r="L2503" s="518">
        <f t="shared" si="609"/>
        <v>0</v>
      </c>
      <c r="M2503" s="518">
        <f t="shared" si="609"/>
        <v>0</v>
      </c>
      <c r="N2503" s="519">
        <f t="shared" si="610"/>
        <v>0</v>
      </c>
      <c r="O2503" s="519">
        <f t="shared" si="611"/>
        <v>0</v>
      </c>
      <c r="P2503" s="506"/>
      <c r="Q2503" s="494"/>
      <c r="R2503" s="412" t="str">
        <f t="shared" si="612"/>
        <v/>
      </c>
      <c r="S2503" s="412" t="str">
        <f t="shared" si="614"/>
        <v/>
      </c>
      <c r="T2503" s="427"/>
      <c r="U2503" s="429"/>
      <c r="W2503" s="6">
        <f>VLOOKUP(A2503,'[3]Cartilha Global'!$A:$A,1,FALSE)</f>
        <v>92620</v>
      </c>
    </row>
    <row r="2504" spans="1:23" ht="12" hidden="1" thickBot="1" x14ac:dyDescent="0.25">
      <c r="A2504" s="522" t="s">
        <v>1881</v>
      </c>
      <c r="B2504" s="508"/>
      <c r="C2504" s="513" t="s">
        <v>240</v>
      </c>
      <c r="D2504" s="498">
        <v>0</v>
      </c>
      <c r="E2504" s="593">
        <v>0</v>
      </c>
      <c r="F2504" s="568">
        <f t="shared" ref="F2504:F2558" si="615">IF(E2504=0,0,ROUND(E2504*(1+E$13)*(1-E$14),2))</f>
        <v>0</v>
      </c>
      <c r="G2504" s="556"/>
      <c r="H2504" s="556"/>
      <c r="I2504" s="557"/>
      <c r="J2504" s="558"/>
      <c r="K2504" s="504"/>
      <c r="L2504" s="580"/>
      <c r="M2504" s="556"/>
      <c r="N2504" s="557"/>
      <c r="O2504" s="558"/>
      <c r="P2504" s="506"/>
      <c r="Q2504" s="494" t="str">
        <f>IF(OR(SUM(J2505:J2506)&gt;0,SUM(O2505:O2506)&gt;0),"xx","")</f>
        <v/>
      </c>
      <c r="R2504" s="412" t="str">
        <f t="shared" si="612"/>
        <v/>
      </c>
      <c r="S2504" s="412" t="str">
        <f t="shared" si="614"/>
        <v/>
      </c>
      <c r="T2504" s="427"/>
      <c r="U2504" s="429"/>
      <c r="W2504" s="6" t="str">
        <f>VLOOKUP(A2504,'[3]Cartilha Global'!$A:$A,1,FALSE)</f>
        <v>6.5</v>
      </c>
    </row>
    <row r="2505" spans="1:23" ht="23.25" hidden="1" thickBot="1" x14ac:dyDescent="0.25">
      <c r="A2505" s="522">
        <v>94213</v>
      </c>
      <c r="B2505" s="508" t="s">
        <v>3144</v>
      </c>
      <c r="C2505" s="513" t="s">
        <v>3725</v>
      </c>
      <c r="D2505" s="498" t="s">
        <v>170</v>
      </c>
      <c r="E2505" s="499">
        <v>93.85</v>
      </c>
      <c r="F2505" s="500">
        <f t="shared" si="615"/>
        <v>116.22</v>
      </c>
      <c r="G2505" s="527"/>
      <c r="H2505" s="518"/>
      <c r="I2505" s="517">
        <f>IF(ISBLANK(E2505),0,ROUND(F2505*G2505,2))</f>
        <v>0</v>
      </c>
      <c r="J2505" s="517">
        <f>IF(ISBLANK(G2505),0,ROUND(G2505*H2505,2))</f>
        <v>0</v>
      </c>
      <c r="K2505" s="504"/>
      <c r="L2505" s="518">
        <f>G2505</f>
        <v>0</v>
      </c>
      <c r="M2505" s="518">
        <f>H2505</f>
        <v>0</v>
      </c>
      <c r="N2505" s="519">
        <f>IF(ISBLANK(E2505),0,ROUND(F2505*L2505,2))</f>
        <v>0</v>
      </c>
      <c r="O2505" s="519">
        <f>IF(ISBLANK(L2505),0,ROUND(L2505*M2505,2))</f>
        <v>0</v>
      </c>
      <c r="P2505" s="506"/>
      <c r="Q2505" s="494"/>
      <c r="R2505" s="412" t="str">
        <f t="shared" si="612"/>
        <v/>
      </c>
      <c r="S2505" s="412" t="str">
        <f t="shared" si="614"/>
        <v/>
      </c>
      <c r="T2505" s="427"/>
      <c r="U2505" s="429"/>
      <c r="W2505" s="6">
        <f>VLOOKUP(A2505,'[3]Cartilha Global'!$A:$A,1,FALSE)</f>
        <v>94213</v>
      </c>
    </row>
    <row r="2506" spans="1:23" ht="23.25" hidden="1" thickBot="1" x14ac:dyDescent="0.25">
      <c r="A2506" s="522">
        <v>94216</v>
      </c>
      <c r="B2506" s="508" t="s">
        <v>3144</v>
      </c>
      <c r="C2506" s="513" t="s">
        <v>3726</v>
      </c>
      <c r="D2506" s="498" t="s">
        <v>170</v>
      </c>
      <c r="E2506" s="499">
        <v>281.58</v>
      </c>
      <c r="F2506" s="500">
        <f t="shared" si="615"/>
        <v>348.71</v>
      </c>
      <c r="G2506" s="527"/>
      <c r="H2506" s="518"/>
      <c r="I2506" s="517">
        <f>IF(ISBLANK(E2506),0,ROUND(F2506*G2506,2))</f>
        <v>0</v>
      </c>
      <c r="J2506" s="517">
        <f>IF(ISBLANK(G2506),0,ROUND(G2506*H2506,2))</f>
        <v>0</v>
      </c>
      <c r="K2506" s="504"/>
      <c r="L2506" s="518">
        <f>G2506</f>
        <v>0</v>
      </c>
      <c r="M2506" s="518">
        <f>H2506</f>
        <v>0</v>
      </c>
      <c r="N2506" s="519">
        <f>IF(ISBLANK(E2506),0,ROUND(F2506*L2506,2))</f>
        <v>0</v>
      </c>
      <c r="O2506" s="519">
        <f>IF(ISBLANK(L2506),0,ROUND(L2506*M2506,2))</f>
        <v>0</v>
      </c>
      <c r="P2506" s="506"/>
      <c r="Q2506" s="494"/>
      <c r="R2506" s="412" t="str">
        <f t="shared" si="612"/>
        <v/>
      </c>
      <c r="S2506" s="412" t="str">
        <f t="shared" si="614"/>
        <v/>
      </c>
      <c r="T2506" s="427"/>
      <c r="U2506" s="429"/>
      <c r="W2506" s="6">
        <f>VLOOKUP(A2506,'[3]Cartilha Global'!$A:$A,1,FALSE)</f>
        <v>94216</v>
      </c>
    </row>
    <row r="2507" spans="1:23" ht="12" hidden="1" thickBot="1" x14ac:dyDescent="0.25">
      <c r="A2507" s="522" t="s">
        <v>1882</v>
      </c>
      <c r="B2507" s="508"/>
      <c r="C2507" s="513" t="s">
        <v>241</v>
      </c>
      <c r="D2507" s="498">
        <v>0</v>
      </c>
      <c r="E2507" s="593">
        <v>0</v>
      </c>
      <c r="F2507" s="568">
        <f t="shared" si="615"/>
        <v>0</v>
      </c>
      <c r="G2507" s="556"/>
      <c r="H2507" s="556"/>
      <c r="I2507" s="557"/>
      <c r="J2507" s="558"/>
      <c r="K2507" s="504"/>
      <c r="L2507" s="580"/>
      <c r="M2507" s="556"/>
      <c r="N2507" s="557"/>
      <c r="O2507" s="558"/>
      <c r="P2507" s="506"/>
      <c r="Q2507" s="494" t="str">
        <f>IF(OR(SUM(J2508:J2522)&gt;0,SUM(O2508:O2522)&gt;0),"xx","")</f>
        <v/>
      </c>
      <c r="R2507" s="412" t="str">
        <f t="shared" si="612"/>
        <v/>
      </c>
      <c r="S2507" s="412" t="str">
        <f t="shared" si="614"/>
        <v/>
      </c>
      <c r="T2507" s="427"/>
      <c r="U2507" s="429"/>
      <c r="W2507" s="6" t="str">
        <f>VLOOKUP(A2507,'[3]Cartilha Global'!$A:$A,1,FALSE)</f>
        <v>6.6</v>
      </c>
    </row>
    <row r="2508" spans="1:23" ht="23.25" hidden="1" thickBot="1" x14ac:dyDescent="0.25">
      <c r="A2508" s="522">
        <v>94195</v>
      </c>
      <c r="B2508" s="508" t="s">
        <v>3144</v>
      </c>
      <c r="C2508" s="513" t="s">
        <v>3727</v>
      </c>
      <c r="D2508" s="498" t="s">
        <v>170</v>
      </c>
      <c r="E2508" s="499">
        <v>36.130000000000003</v>
      </c>
      <c r="F2508" s="500">
        <f t="shared" si="615"/>
        <v>44.74</v>
      </c>
      <c r="G2508" s="527"/>
      <c r="H2508" s="518"/>
      <c r="I2508" s="517">
        <f t="shared" ref="I2508:I2522" si="616">IF(ISBLANK(E2508),0,ROUND(F2508*G2508,2))</f>
        <v>0</v>
      </c>
      <c r="J2508" s="517">
        <f t="shared" ref="J2508:J2522" si="617">IF(ISBLANK(G2508),0,ROUND(G2508*H2508,2))</f>
        <v>0</v>
      </c>
      <c r="K2508" s="504"/>
      <c r="L2508" s="518">
        <f t="shared" ref="L2508:M2522" si="618">G2508</f>
        <v>0</v>
      </c>
      <c r="M2508" s="518">
        <f t="shared" si="618"/>
        <v>0</v>
      </c>
      <c r="N2508" s="519">
        <f t="shared" ref="N2508:N2522" si="619">IF(ISBLANK(E2508),0,ROUND(F2508*L2508,2))</f>
        <v>0</v>
      </c>
      <c r="O2508" s="519">
        <f t="shared" ref="O2508:O2522" si="620">IF(ISBLANK(L2508),0,ROUND(L2508*M2508,2))</f>
        <v>0</v>
      </c>
      <c r="P2508" s="506"/>
      <c r="Q2508" s="494"/>
      <c r="R2508" s="412" t="str">
        <f t="shared" si="612"/>
        <v/>
      </c>
      <c r="S2508" s="412" t="str">
        <f t="shared" si="614"/>
        <v/>
      </c>
      <c r="T2508" s="427"/>
      <c r="U2508" s="429"/>
      <c r="W2508" s="6">
        <f>VLOOKUP(A2508,'[3]Cartilha Global'!$A:$A,1,FALSE)</f>
        <v>94195</v>
      </c>
    </row>
    <row r="2509" spans="1:23" ht="23.25" hidden="1" thickBot="1" x14ac:dyDescent="0.25">
      <c r="A2509" s="522">
        <v>94198</v>
      </c>
      <c r="B2509" s="508" t="s">
        <v>3144</v>
      </c>
      <c r="C2509" s="513" t="s">
        <v>3728</v>
      </c>
      <c r="D2509" s="498" t="s">
        <v>170</v>
      </c>
      <c r="E2509" s="499">
        <v>39.67</v>
      </c>
      <c r="F2509" s="500">
        <f t="shared" si="615"/>
        <v>49.13</v>
      </c>
      <c r="G2509" s="527"/>
      <c r="H2509" s="518"/>
      <c r="I2509" s="517">
        <f t="shared" si="616"/>
        <v>0</v>
      </c>
      <c r="J2509" s="517">
        <f t="shared" si="617"/>
        <v>0</v>
      </c>
      <c r="K2509" s="504"/>
      <c r="L2509" s="518">
        <f t="shared" si="618"/>
        <v>0</v>
      </c>
      <c r="M2509" s="518">
        <f t="shared" si="618"/>
        <v>0</v>
      </c>
      <c r="N2509" s="519">
        <f t="shared" si="619"/>
        <v>0</v>
      </c>
      <c r="O2509" s="519">
        <f t="shared" si="620"/>
        <v>0</v>
      </c>
      <c r="P2509" s="506"/>
      <c r="Q2509" s="494"/>
      <c r="R2509" s="412" t="str">
        <f t="shared" si="612"/>
        <v/>
      </c>
      <c r="S2509" s="412" t="str">
        <f t="shared" si="614"/>
        <v/>
      </c>
      <c r="T2509" s="427"/>
      <c r="U2509" s="429"/>
      <c r="W2509" s="6">
        <f>VLOOKUP(A2509,'[3]Cartilha Global'!$A:$A,1,FALSE)</f>
        <v>94198</v>
      </c>
    </row>
    <row r="2510" spans="1:23" ht="23.25" hidden="1" thickBot="1" x14ac:dyDescent="0.25">
      <c r="A2510" s="522">
        <v>94201</v>
      </c>
      <c r="B2510" s="508" t="s">
        <v>3144</v>
      </c>
      <c r="C2510" s="513" t="s">
        <v>3729</v>
      </c>
      <c r="D2510" s="498" t="s">
        <v>170</v>
      </c>
      <c r="E2510" s="499">
        <v>51.6</v>
      </c>
      <c r="F2510" s="500">
        <f t="shared" si="615"/>
        <v>63.9</v>
      </c>
      <c r="G2510" s="527"/>
      <c r="H2510" s="518"/>
      <c r="I2510" s="517">
        <f t="shared" si="616"/>
        <v>0</v>
      </c>
      <c r="J2510" s="517">
        <f t="shared" si="617"/>
        <v>0</v>
      </c>
      <c r="K2510" s="504"/>
      <c r="L2510" s="518">
        <f t="shared" si="618"/>
        <v>0</v>
      </c>
      <c r="M2510" s="518">
        <f t="shared" si="618"/>
        <v>0</v>
      </c>
      <c r="N2510" s="519">
        <f t="shared" si="619"/>
        <v>0</v>
      </c>
      <c r="O2510" s="519">
        <f t="shared" si="620"/>
        <v>0</v>
      </c>
      <c r="P2510" s="506"/>
      <c r="Q2510" s="494"/>
      <c r="R2510" s="412" t="str">
        <f t="shared" si="612"/>
        <v/>
      </c>
      <c r="S2510" s="412" t="str">
        <f t="shared" si="614"/>
        <v/>
      </c>
      <c r="T2510" s="427"/>
      <c r="U2510" s="429"/>
      <c r="W2510" s="6">
        <f>VLOOKUP(A2510,'[3]Cartilha Global'!$A:$A,1,FALSE)</f>
        <v>94201</v>
      </c>
    </row>
    <row r="2511" spans="1:23" ht="23.25" hidden="1" thickBot="1" x14ac:dyDescent="0.25">
      <c r="A2511" s="522">
        <v>94204</v>
      </c>
      <c r="B2511" s="508" t="s">
        <v>3144</v>
      </c>
      <c r="C2511" s="513" t="s">
        <v>3730</v>
      </c>
      <c r="D2511" s="498" t="s">
        <v>170</v>
      </c>
      <c r="E2511" s="499">
        <v>57.63</v>
      </c>
      <c r="F2511" s="500">
        <f t="shared" si="615"/>
        <v>71.37</v>
      </c>
      <c r="G2511" s="527"/>
      <c r="H2511" s="518"/>
      <c r="I2511" s="517">
        <f t="shared" si="616"/>
        <v>0</v>
      </c>
      <c r="J2511" s="517">
        <f t="shared" si="617"/>
        <v>0</v>
      </c>
      <c r="K2511" s="504"/>
      <c r="L2511" s="518">
        <f t="shared" si="618"/>
        <v>0</v>
      </c>
      <c r="M2511" s="518">
        <f t="shared" si="618"/>
        <v>0</v>
      </c>
      <c r="N2511" s="519">
        <f t="shared" si="619"/>
        <v>0</v>
      </c>
      <c r="O2511" s="519">
        <f t="shared" si="620"/>
        <v>0</v>
      </c>
      <c r="P2511" s="506"/>
      <c r="Q2511" s="494"/>
      <c r="R2511" s="412" t="str">
        <f t="shared" si="612"/>
        <v/>
      </c>
      <c r="S2511" s="412" t="str">
        <f t="shared" si="614"/>
        <v/>
      </c>
      <c r="T2511" s="427"/>
      <c r="U2511" s="429"/>
      <c r="W2511" s="6">
        <f>VLOOKUP(A2511,'[3]Cartilha Global'!$A:$A,1,FALSE)</f>
        <v>94204</v>
      </c>
    </row>
    <row r="2512" spans="1:23" ht="23.25" hidden="1" thickBot="1" x14ac:dyDescent="0.25">
      <c r="A2512" s="522">
        <v>94440</v>
      </c>
      <c r="B2512" s="508" t="s">
        <v>3144</v>
      </c>
      <c r="C2512" s="513" t="s">
        <v>3731</v>
      </c>
      <c r="D2512" s="498" t="s">
        <v>170</v>
      </c>
      <c r="E2512" s="499">
        <v>36.130000000000003</v>
      </c>
      <c r="F2512" s="500">
        <f t="shared" si="615"/>
        <v>44.74</v>
      </c>
      <c r="G2512" s="527"/>
      <c r="H2512" s="518"/>
      <c r="I2512" s="517">
        <f t="shared" si="616"/>
        <v>0</v>
      </c>
      <c r="J2512" s="517">
        <f t="shared" si="617"/>
        <v>0</v>
      </c>
      <c r="K2512" s="504"/>
      <c r="L2512" s="518">
        <f t="shared" si="618"/>
        <v>0</v>
      </c>
      <c r="M2512" s="518">
        <f t="shared" si="618"/>
        <v>0</v>
      </c>
      <c r="N2512" s="519">
        <f t="shared" si="619"/>
        <v>0</v>
      </c>
      <c r="O2512" s="519">
        <f t="shared" si="620"/>
        <v>0</v>
      </c>
      <c r="P2512" s="506"/>
      <c r="Q2512" s="494"/>
      <c r="R2512" s="412" t="str">
        <f t="shared" si="612"/>
        <v/>
      </c>
      <c r="S2512" s="412" t="str">
        <f t="shared" si="614"/>
        <v/>
      </c>
      <c r="T2512" s="427"/>
      <c r="U2512" s="429"/>
      <c r="W2512" s="6">
        <f>VLOOKUP(A2512,'[3]Cartilha Global'!$A:$A,1,FALSE)</f>
        <v>94440</v>
      </c>
    </row>
    <row r="2513" spans="1:23" ht="23.25" hidden="1" thickBot="1" x14ac:dyDescent="0.25">
      <c r="A2513" s="522">
        <v>94441</v>
      </c>
      <c r="B2513" s="508" t="s">
        <v>3144</v>
      </c>
      <c r="C2513" s="513" t="s">
        <v>3732</v>
      </c>
      <c r="D2513" s="498" t="s">
        <v>170</v>
      </c>
      <c r="E2513" s="499">
        <v>39.67</v>
      </c>
      <c r="F2513" s="500">
        <f t="shared" si="615"/>
        <v>49.13</v>
      </c>
      <c r="G2513" s="527"/>
      <c r="H2513" s="518"/>
      <c r="I2513" s="517">
        <f t="shared" si="616"/>
        <v>0</v>
      </c>
      <c r="J2513" s="517">
        <f t="shared" si="617"/>
        <v>0</v>
      </c>
      <c r="K2513" s="504"/>
      <c r="L2513" s="518">
        <f t="shared" si="618"/>
        <v>0</v>
      </c>
      <c r="M2513" s="518">
        <f t="shared" si="618"/>
        <v>0</v>
      </c>
      <c r="N2513" s="519">
        <f t="shared" si="619"/>
        <v>0</v>
      </c>
      <c r="O2513" s="519">
        <f t="shared" si="620"/>
        <v>0</v>
      </c>
      <c r="P2513" s="506"/>
      <c r="Q2513" s="494"/>
      <c r="R2513" s="412" t="str">
        <f t="shared" si="612"/>
        <v/>
      </c>
      <c r="S2513" s="412" t="str">
        <f t="shared" si="614"/>
        <v/>
      </c>
      <c r="T2513" s="427"/>
      <c r="U2513" s="429"/>
      <c r="W2513" s="6">
        <f>VLOOKUP(A2513,'[3]Cartilha Global'!$A:$A,1,FALSE)</f>
        <v>94441</v>
      </c>
    </row>
    <row r="2514" spans="1:23" ht="23.25" hidden="1" thickBot="1" x14ac:dyDescent="0.25">
      <c r="A2514" s="522">
        <v>94442</v>
      </c>
      <c r="B2514" s="508" t="s">
        <v>3144</v>
      </c>
      <c r="C2514" s="513" t="s">
        <v>3733</v>
      </c>
      <c r="D2514" s="498" t="s">
        <v>170</v>
      </c>
      <c r="E2514" s="499">
        <v>36.130000000000003</v>
      </c>
      <c r="F2514" s="500">
        <f t="shared" si="615"/>
        <v>44.74</v>
      </c>
      <c r="G2514" s="527"/>
      <c r="H2514" s="518"/>
      <c r="I2514" s="517">
        <f t="shared" si="616"/>
        <v>0</v>
      </c>
      <c r="J2514" s="517">
        <f t="shared" si="617"/>
        <v>0</v>
      </c>
      <c r="K2514" s="504"/>
      <c r="L2514" s="518">
        <f t="shared" si="618"/>
        <v>0</v>
      </c>
      <c r="M2514" s="518">
        <f t="shared" si="618"/>
        <v>0</v>
      </c>
      <c r="N2514" s="519">
        <f t="shared" si="619"/>
        <v>0</v>
      </c>
      <c r="O2514" s="519">
        <f t="shared" si="620"/>
        <v>0</v>
      </c>
      <c r="P2514" s="506"/>
      <c r="Q2514" s="494"/>
      <c r="R2514" s="412" t="str">
        <f t="shared" si="612"/>
        <v/>
      </c>
      <c r="S2514" s="412" t="str">
        <f t="shared" si="614"/>
        <v/>
      </c>
      <c r="T2514" s="427"/>
      <c r="U2514" s="429"/>
      <c r="W2514" s="6">
        <f>VLOOKUP(A2514,'[3]Cartilha Global'!$A:$A,1,FALSE)</f>
        <v>94442</v>
      </c>
    </row>
    <row r="2515" spans="1:23" ht="23.25" hidden="1" thickBot="1" x14ac:dyDescent="0.25">
      <c r="A2515" s="522">
        <v>94443</v>
      </c>
      <c r="B2515" s="508" t="s">
        <v>3144</v>
      </c>
      <c r="C2515" s="513" t="s">
        <v>3734</v>
      </c>
      <c r="D2515" s="498" t="s">
        <v>170</v>
      </c>
      <c r="E2515" s="499">
        <v>39.67</v>
      </c>
      <c r="F2515" s="500">
        <f t="shared" si="615"/>
        <v>49.13</v>
      </c>
      <c r="G2515" s="527"/>
      <c r="H2515" s="518"/>
      <c r="I2515" s="517">
        <f t="shared" si="616"/>
        <v>0</v>
      </c>
      <c r="J2515" s="517">
        <f t="shared" si="617"/>
        <v>0</v>
      </c>
      <c r="K2515" s="504"/>
      <c r="L2515" s="518">
        <f t="shared" si="618"/>
        <v>0</v>
      </c>
      <c r="M2515" s="518">
        <f t="shared" si="618"/>
        <v>0</v>
      </c>
      <c r="N2515" s="519">
        <f t="shared" si="619"/>
        <v>0</v>
      </c>
      <c r="O2515" s="519">
        <f t="shared" si="620"/>
        <v>0</v>
      </c>
      <c r="P2515" s="506"/>
      <c r="Q2515" s="494"/>
      <c r="R2515" s="412" t="str">
        <f t="shared" si="612"/>
        <v/>
      </c>
      <c r="S2515" s="412" t="str">
        <f t="shared" si="614"/>
        <v/>
      </c>
      <c r="T2515" s="427"/>
      <c r="U2515" s="429"/>
      <c r="W2515" s="6">
        <f>VLOOKUP(A2515,'[3]Cartilha Global'!$A:$A,1,FALSE)</f>
        <v>94443</v>
      </c>
    </row>
    <row r="2516" spans="1:23" ht="23.25" hidden="1" thickBot="1" x14ac:dyDescent="0.25">
      <c r="A2516" s="522">
        <v>94445</v>
      </c>
      <c r="B2516" s="508" t="s">
        <v>3144</v>
      </c>
      <c r="C2516" s="513" t="s">
        <v>3735</v>
      </c>
      <c r="D2516" s="498" t="s">
        <v>170</v>
      </c>
      <c r="E2516" s="499">
        <v>51.6</v>
      </c>
      <c r="F2516" s="500">
        <f t="shared" si="615"/>
        <v>63.9</v>
      </c>
      <c r="G2516" s="527"/>
      <c r="H2516" s="518"/>
      <c r="I2516" s="517">
        <f t="shared" si="616"/>
        <v>0</v>
      </c>
      <c r="J2516" s="517">
        <f t="shared" si="617"/>
        <v>0</v>
      </c>
      <c r="K2516" s="504"/>
      <c r="L2516" s="518">
        <f t="shared" si="618"/>
        <v>0</v>
      </c>
      <c r="M2516" s="518">
        <f t="shared" si="618"/>
        <v>0</v>
      </c>
      <c r="N2516" s="519">
        <f t="shared" si="619"/>
        <v>0</v>
      </c>
      <c r="O2516" s="519">
        <f t="shared" si="620"/>
        <v>0</v>
      </c>
      <c r="P2516" s="506"/>
      <c r="Q2516" s="494"/>
      <c r="R2516" s="412" t="str">
        <f t="shared" si="612"/>
        <v/>
      </c>
      <c r="S2516" s="412" t="str">
        <f t="shared" si="614"/>
        <v/>
      </c>
      <c r="T2516" s="427"/>
      <c r="U2516" s="429"/>
      <c r="W2516" s="6">
        <f>VLOOKUP(A2516,'[3]Cartilha Global'!$A:$A,1,FALSE)</f>
        <v>94445</v>
      </c>
    </row>
    <row r="2517" spans="1:23" ht="23.25" hidden="1" thickBot="1" x14ac:dyDescent="0.25">
      <c r="A2517" s="522">
        <v>94446</v>
      </c>
      <c r="B2517" s="508" t="s">
        <v>3144</v>
      </c>
      <c r="C2517" s="513" t="s">
        <v>3736</v>
      </c>
      <c r="D2517" s="498" t="s">
        <v>170</v>
      </c>
      <c r="E2517" s="499">
        <v>57.63</v>
      </c>
      <c r="F2517" s="500">
        <f t="shared" si="615"/>
        <v>71.37</v>
      </c>
      <c r="G2517" s="527"/>
      <c r="H2517" s="518"/>
      <c r="I2517" s="517">
        <f t="shared" si="616"/>
        <v>0</v>
      </c>
      <c r="J2517" s="517">
        <f t="shared" si="617"/>
        <v>0</v>
      </c>
      <c r="K2517" s="504"/>
      <c r="L2517" s="518">
        <f t="shared" si="618"/>
        <v>0</v>
      </c>
      <c r="M2517" s="518">
        <f t="shared" si="618"/>
        <v>0</v>
      </c>
      <c r="N2517" s="519">
        <f t="shared" si="619"/>
        <v>0</v>
      </c>
      <c r="O2517" s="519">
        <f t="shared" si="620"/>
        <v>0</v>
      </c>
      <c r="P2517" s="506"/>
      <c r="Q2517" s="494"/>
      <c r="R2517" s="412" t="str">
        <f t="shared" si="612"/>
        <v/>
      </c>
      <c r="S2517" s="412" t="str">
        <f t="shared" si="614"/>
        <v/>
      </c>
      <c r="T2517" s="427"/>
      <c r="U2517" s="429"/>
      <c r="W2517" s="6">
        <f>VLOOKUP(A2517,'[3]Cartilha Global'!$A:$A,1,FALSE)</f>
        <v>94446</v>
      </c>
    </row>
    <row r="2518" spans="1:23" ht="23.25" hidden="1" thickBot="1" x14ac:dyDescent="0.25">
      <c r="A2518" s="522">
        <v>94447</v>
      </c>
      <c r="B2518" s="508" t="s">
        <v>3144</v>
      </c>
      <c r="C2518" s="513" t="s">
        <v>3737</v>
      </c>
      <c r="D2518" s="498" t="s">
        <v>170</v>
      </c>
      <c r="E2518" s="499">
        <v>51.6</v>
      </c>
      <c r="F2518" s="500">
        <f t="shared" si="615"/>
        <v>63.9</v>
      </c>
      <c r="G2518" s="527"/>
      <c r="H2518" s="518"/>
      <c r="I2518" s="517">
        <f t="shared" si="616"/>
        <v>0</v>
      </c>
      <c r="J2518" s="517">
        <f t="shared" si="617"/>
        <v>0</v>
      </c>
      <c r="K2518" s="504"/>
      <c r="L2518" s="518">
        <f t="shared" si="618"/>
        <v>0</v>
      </c>
      <c r="M2518" s="518">
        <f t="shared" si="618"/>
        <v>0</v>
      </c>
      <c r="N2518" s="519">
        <f t="shared" si="619"/>
        <v>0</v>
      </c>
      <c r="O2518" s="519">
        <f t="shared" si="620"/>
        <v>0</v>
      </c>
      <c r="P2518" s="506"/>
      <c r="Q2518" s="494"/>
      <c r="R2518" s="412" t="str">
        <f t="shared" si="612"/>
        <v/>
      </c>
      <c r="S2518" s="412" t="str">
        <f t="shared" si="614"/>
        <v/>
      </c>
      <c r="T2518" s="427"/>
      <c r="U2518" s="429"/>
      <c r="W2518" s="6">
        <f>VLOOKUP(A2518,'[3]Cartilha Global'!$A:$A,1,FALSE)</f>
        <v>94447</v>
      </c>
    </row>
    <row r="2519" spans="1:23" ht="23.25" hidden="1" thickBot="1" x14ac:dyDescent="0.25">
      <c r="A2519" s="522">
        <v>94448</v>
      </c>
      <c r="B2519" s="508" t="s">
        <v>3144</v>
      </c>
      <c r="C2519" s="513" t="s">
        <v>3738</v>
      </c>
      <c r="D2519" s="498" t="s">
        <v>170</v>
      </c>
      <c r="E2519" s="499">
        <v>57.63</v>
      </c>
      <c r="F2519" s="500">
        <f t="shared" si="615"/>
        <v>71.37</v>
      </c>
      <c r="G2519" s="527"/>
      <c r="H2519" s="518"/>
      <c r="I2519" s="517">
        <f t="shared" si="616"/>
        <v>0</v>
      </c>
      <c r="J2519" s="517">
        <f t="shared" si="617"/>
        <v>0</v>
      </c>
      <c r="K2519" s="504"/>
      <c r="L2519" s="518">
        <f t="shared" si="618"/>
        <v>0</v>
      </c>
      <c r="M2519" s="518">
        <f t="shared" si="618"/>
        <v>0</v>
      </c>
      <c r="N2519" s="519">
        <f t="shared" si="619"/>
        <v>0</v>
      </c>
      <c r="O2519" s="519">
        <f t="shared" si="620"/>
        <v>0</v>
      </c>
      <c r="P2519" s="506"/>
      <c r="Q2519" s="494"/>
      <c r="R2519" s="412" t="str">
        <f t="shared" si="612"/>
        <v/>
      </c>
      <c r="S2519" s="412" t="str">
        <f t="shared" si="614"/>
        <v/>
      </c>
      <c r="T2519" s="427"/>
      <c r="U2519" s="429"/>
      <c r="W2519" s="6">
        <f>VLOOKUP(A2519,'[3]Cartilha Global'!$A:$A,1,FALSE)</f>
        <v>94448</v>
      </c>
    </row>
    <row r="2520" spans="1:23" ht="12" hidden="1" thickBot="1" x14ac:dyDescent="0.25">
      <c r="A2520" s="522">
        <v>94232</v>
      </c>
      <c r="B2520" s="508" t="s">
        <v>3144</v>
      </c>
      <c r="C2520" s="513" t="s">
        <v>3739</v>
      </c>
      <c r="D2520" s="498" t="s">
        <v>169</v>
      </c>
      <c r="E2520" s="499">
        <v>3.02</v>
      </c>
      <c r="F2520" s="500">
        <f t="shared" si="615"/>
        <v>3.74</v>
      </c>
      <c r="G2520" s="527"/>
      <c r="H2520" s="518"/>
      <c r="I2520" s="517">
        <f t="shared" si="616"/>
        <v>0</v>
      </c>
      <c r="J2520" s="517">
        <f t="shared" si="617"/>
        <v>0</v>
      </c>
      <c r="K2520" s="504"/>
      <c r="L2520" s="518">
        <f t="shared" si="618"/>
        <v>0</v>
      </c>
      <c r="M2520" s="518">
        <f t="shared" si="618"/>
        <v>0</v>
      </c>
      <c r="N2520" s="519">
        <f t="shared" si="619"/>
        <v>0</v>
      </c>
      <c r="O2520" s="519">
        <f t="shared" si="620"/>
        <v>0</v>
      </c>
      <c r="P2520" s="506"/>
      <c r="Q2520" s="494"/>
      <c r="R2520" s="412" t="str">
        <f t="shared" si="612"/>
        <v/>
      </c>
      <c r="S2520" s="412" t="str">
        <f t="shared" si="614"/>
        <v/>
      </c>
      <c r="T2520" s="427"/>
      <c r="U2520" s="429"/>
      <c r="W2520" s="6">
        <f>VLOOKUP(A2520,'[3]Cartilha Global'!$A:$A,1,FALSE)</f>
        <v>94232</v>
      </c>
    </row>
    <row r="2521" spans="1:23" ht="34.5" hidden="1" thickBot="1" x14ac:dyDescent="0.25">
      <c r="A2521" s="522">
        <v>94219</v>
      </c>
      <c r="B2521" s="508" t="s">
        <v>3144</v>
      </c>
      <c r="C2521" s="513" t="s">
        <v>3740</v>
      </c>
      <c r="D2521" s="498" t="s">
        <v>6927</v>
      </c>
      <c r="E2521" s="499">
        <v>31.89</v>
      </c>
      <c r="F2521" s="500">
        <f t="shared" si="615"/>
        <v>39.49</v>
      </c>
      <c r="G2521" s="527"/>
      <c r="H2521" s="518"/>
      <c r="I2521" s="517">
        <f t="shared" si="616"/>
        <v>0</v>
      </c>
      <c r="J2521" s="517">
        <f t="shared" si="617"/>
        <v>0</v>
      </c>
      <c r="K2521" s="504"/>
      <c r="L2521" s="518">
        <f t="shared" si="618"/>
        <v>0</v>
      </c>
      <c r="M2521" s="518">
        <f t="shared" si="618"/>
        <v>0</v>
      </c>
      <c r="N2521" s="519">
        <f t="shared" si="619"/>
        <v>0</v>
      </c>
      <c r="O2521" s="519">
        <f t="shared" si="620"/>
        <v>0</v>
      </c>
      <c r="P2521" s="506"/>
      <c r="Q2521" s="494"/>
      <c r="R2521" s="412" t="str">
        <f t="shared" si="612"/>
        <v/>
      </c>
      <c r="S2521" s="412" t="str">
        <f t="shared" si="614"/>
        <v/>
      </c>
      <c r="T2521" s="427"/>
      <c r="U2521" s="429"/>
      <c r="W2521" s="6">
        <f>VLOOKUP(A2521,'[3]Cartilha Global'!$A:$A,1,FALSE)</f>
        <v>94219</v>
      </c>
    </row>
    <row r="2522" spans="1:23" ht="23.25" hidden="1" thickBot="1" x14ac:dyDescent="0.25">
      <c r="A2522" s="522">
        <v>94221</v>
      </c>
      <c r="B2522" s="508" t="s">
        <v>3144</v>
      </c>
      <c r="C2522" s="513" t="s">
        <v>3741</v>
      </c>
      <c r="D2522" s="498" t="s">
        <v>6927</v>
      </c>
      <c r="E2522" s="499">
        <v>24.89</v>
      </c>
      <c r="F2522" s="500">
        <f t="shared" si="615"/>
        <v>30.82</v>
      </c>
      <c r="G2522" s="527"/>
      <c r="H2522" s="518"/>
      <c r="I2522" s="517">
        <f t="shared" si="616"/>
        <v>0</v>
      </c>
      <c r="J2522" s="517">
        <f t="shared" si="617"/>
        <v>0</v>
      </c>
      <c r="K2522" s="504"/>
      <c r="L2522" s="518">
        <f t="shared" si="618"/>
        <v>0</v>
      </c>
      <c r="M2522" s="518">
        <f t="shared" si="618"/>
        <v>0</v>
      </c>
      <c r="N2522" s="519">
        <f t="shared" si="619"/>
        <v>0</v>
      </c>
      <c r="O2522" s="519">
        <f t="shared" si="620"/>
        <v>0</v>
      </c>
      <c r="P2522" s="506"/>
      <c r="Q2522" s="494"/>
      <c r="R2522" s="412" t="str">
        <f t="shared" si="612"/>
        <v/>
      </c>
      <c r="S2522" s="412" t="str">
        <f t="shared" si="614"/>
        <v/>
      </c>
      <c r="T2522" s="427"/>
      <c r="U2522" s="429"/>
      <c r="W2522" s="6">
        <f>VLOOKUP(A2522,'[3]Cartilha Global'!$A:$A,1,FALSE)</f>
        <v>94221</v>
      </c>
    </row>
    <row r="2523" spans="1:23" ht="12" hidden="1" thickBot="1" x14ac:dyDescent="0.25">
      <c r="A2523" s="522" t="s">
        <v>1883</v>
      </c>
      <c r="B2523" s="508"/>
      <c r="C2523" s="513" t="s">
        <v>700</v>
      </c>
      <c r="D2523" s="498">
        <v>0</v>
      </c>
      <c r="E2523" s="593">
        <v>0</v>
      </c>
      <c r="F2523" s="568">
        <f t="shared" si="615"/>
        <v>0</v>
      </c>
      <c r="G2523" s="556"/>
      <c r="H2523" s="556"/>
      <c r="I2523" s="557"/>
      <c r="J2523" s="558"/>
      <c r="K2523" s="504"/>
      <c r="L2523" s="580"/>
      <c r="M2523" s="556"/>
      <c r="N2523" s="557"/>
      <c r="O2523" s="558"/>
      <c r="P2523" s="506"/>
      <c r="Q2523" s="494" t="str">
        <f>IF(OR(SUM(J2524:J2527)&gt;0,SUM(O2524:O2527)&gt;0),"xx","")</f>
        <v/>
      </c>
      <c r="R2523" s="412" t="str">
        <f t="shared" si="612"/>
        <v/>
      </c>
      <c r="S2523" s="412" t="str">
        <f t="shared" si="614"/>
        <v/>
      </c>
      <c r="T2523" s="427"/>
      <c r="U2523" s="429"/>
      <c r="W2523" s="6" t="str">
        <f>VLOOKUP(A2523,'[3]Cartilha Global'!$A:$A,1,FALSE)</f>
        <v>6.7</v>
      </c>
    </row>
    <row r="2524" spans="1:23" ht="23.25" hidden="1" thickBot="1" x14ac:dyDescent="0.25">
      <c r="A2524" s="522">
        <v>94189</v>
      </c>
      <c r="B2524" s="508" t="s">
        <v>3144</v>
      </c>
      <c r="C2524" s="513" t="s">
        <v>3742</v>
      </c>
      <c r="D2524" s="498" t="s">
        <v>170</v>
      </c>
      <c r="E2524" s="499">
        <v>30.4</v>
      </c>
      <c r="F2524" s="500">
        <f t="shared" si="615"/>
        <v>37.65</v>
      </c>
      <c r="G2524" s="527"/>
      <c r="H2524" s="518"/>
      <c r="I2524" s="517">
        <f>IF(ISBLANK(E2524),0,ROUND(F2524*G2524,2))</f>
        <v>0</v>
      </c>
      <c r="J2524" s="517">
        <f>IF(ISBLANK(G2524),0,ROUND(G2524*H2524,2))</f>
        <v>0</v>
      </c>
      <c r="K2524" s="504"/>
      <c r="L2524" s="518">
        <f t="shared" ref="L2524:M2527" si="621">G2524</f>
        <v>0</v>
      </c>
      <c r="M2524" s="518">
        <f t="shared" si="621"/>
        <v>0</v>
      </c>
      <c r="N2524" s="519">
        <f>IF(ISBLANK(E2524),0,ROUND(F2524*L2524,2))</f>
        <v>0</v>
      </c>
      <c r="O2524" s="519">
        <f>IF(ISBLANK(L2524),0,ROUND(L2524*M2524,2))</f>
        <v>0</v>
      </c>
      <c r="P2524" s="506"/>
      <c r="Q2524" s="494"/>
      <c r="R2524" s="412" t="str">
        <f t="shared" si="612"/>
        <v/>
      </c>
      <c r="S2524" s="412" t="str">
        <f t="shared" si="614"/>
        <v/>
      </c>
      <c r="T2524" s="427"/>
      <c r="U2524" s="429"/>
      <c r="W2524" s="6">
        <f>VLOOKUP(A2524,'[3]Cartilha Global'!$A:$A,1,FALSE)</f>
        <v>94189</v>
      </c>
    </row>
    <row r="2525" spans="1:23" ht="23.25" hidden="1" thickBot="1" x14ac:dyDescent="0.25">
      <c r="A2525" s="522">
        <v>94192</v>
      </c>
      <c r="B2525" s="508" t="s">
        <v>3144</v>
      </c>
      <c r="C2525" s="513" t="s">
        <v>3743</v>
      </c>
      <c r="D2525" s="498" t="s">
        <v>170</v>
      </c>
      <c r="E2525" s="499">
        <v>33.090000000000003</v>
      </c>
      <c r="F2525" s="500">
        <f t="shared" si="615"/>
        <v>40.98</v>
      </c>
      <c r="G2525" s="527"/>
      <c r="H2525" s="518"/>
      <c r="I2525" s="517">
        <f>IF(ISBLANK(E2525),0,ROUND(F2525*G2525,2))</f>
        <v>0</v>
      </c>
      <c r="J2525" s="517">
        <f>IF(ISBLANK(G2525),0,ROUND(G2525*H2525,2))</f>
        <v>0</v>
      </c>
      <c r="K2525" s="504"/>
      <c r="L2525" s="518">
        <f t="shared" si="621"/>
        <v>0</v>
      </c>
      <c r="M2525" s="518">
        <f t="shared" si="621"/>
        <v>0</v>
      </c>
      <c r="N2525" s="519">
        <f>IF(ISBLANK(E2525),0,ROUND(F2525*L2525,2))</f>
        <v>0</v>
      </c>
      <c r="O2525" s="519">
        <f>IF(ISBLANK(L2525),0,ROUND(L2525*M2525,2))</f>
        <v>0</v>
      </c>
      <c r="P2525" s="506"/>
      <c r="Q2525" s="494"/>
      <c r="R2525" s="412" t="str">
        <f t="shared" si="612"/>
        <v/>
      </c>
      <c r="S2525" s="412" t="str">
        <f t="shared" si="614"/>
        <v/>
      </c>
      <c r="T2525" s="427"/>
      <c r="U2525" s="429"/>
      <c r="W2525" s="6">
        <f>VLOOKUP(A2525,'[3]Cartilha Global'!$A:$A,1,FALSE)</f>
        <v>94192</v>
      </c>
    </row>
    <row r="2526" spans="1:23" ht="34.5" hidden="1" thickBot="1" x14ac:dyDescent="0.25">
      <c r="A2526" s="522">
        <v>94220</v>
      </c>
      <c r="B2526" s="508" t="s">
        <v>3144</v>
      </c>
      <c r="C2526" s="513" t="s">
        <v>3744</v>
      </c>
      <c r="D2526" s="498" t="s">
        <v>6927</v>
      </c>
      <c r="E2526" s="499">
        <v>45.06</v>
      </c>
      <c r="F2526" s="500">
        <f t="shared" si="615"/>
        <v>55.8</v>
      </c>
      <c r="G2526" s="527"/>
      <c r="H2526" s="518"/>
      <c r="I2526" s="517">
        <f>IF(ISBLANK(E2526),0,ROUND(F2526*G2526,2))</f>
        <v>0</v>
      </c>
      <c r="J2526" s="517">
        <f>IF(ISBLANK(G2526),0,ROUND(G2526*H2526,2))</f>
        <v>0</v>
      </c>
      <c r="K2526" s="504"/>
      <c r="L2526" s="518">
        <f t="shared" si="621"/>
        <v>0</v>
      </c>
      <c r="M2526" s="518">
        <f t="shared" si="621"/>
        <v>0</v>
      </c>
      <c r="N2526" s="519">
        <f>IF(ISBLANK(E2526),0,ROUND(F2526*L2526,2))</f>
        <v>0</v>
      </c>
      <c r="O2526" s="519">
        <f>IF(ISBLANK(L2526),0,ROUND(L2526*M2526,2))</f>
        <v>0</v>
      </c>
      <c r="P2526" s="506"/>
      <c r="Q2526" s="494"/>
      <c r="R2526" s="412" t="str">
        <f t="shared" si="612"/>
        <v/>
      </c>
      <c r="S2526" s="412" t="str">
        <f t="shared" si="614"/>
        <v/>
      </c>
      <c r="T2526" s="427"/>
      <c r="U2526" s="429"/>
      <c r="W2526" s="6">
        <f>VLOOKUP(A2526,'[3]Cartilha Global'!$A:$A,1,FALSE)</f>
        <v>94220</v>
      </c>
    </row>
    <row r="2527" spans="1:23" ht="23.25" hidden="1" thickBot="1" x14ac:dyDescent="0.25">
      <c r="A2527" s="522">
        <v>94222</v>
      </c>
      <c r="B2527" s="508" t="s">
        <v>3144</v>
      </c>
      <c r="C2527" s="513" t="s">
        <v>3745</v>
      </c>
      <c r="D2527" s="498" t="s">
        <v>6927</v>
      </c>
      <c r="E2527" s="499">
        <v>38.06</v>
      </c>
      <c r="F2527" s="500">
        <f t="shared" si="615"/>
        <v>47.13</v>
      </c>
      <c r="G2527" s="527"/>
      <c r="H2527" s="518"/>
      <c r="I2527" s="517">
        <f>IF(ISBLANK(E2527),0,ROUND(F2527*G2527,2))</f>
        <v>0</v>
      </c>
      <c r="J2527" s="517">
        <f>IF(ISBLANK(G2527),0,ROUND(G2527*H2527,2))</f>
        <v>0</v>
      </c>
      <c r="K2527" s="504"/>
      <c r="L2527" s="518">
        <f t="shared" si="621"/>
        <v>0</v>
      </c>
      <c r="M2527" s="518">
        <f t="shared" si="621"/>
        <v>0</v>
      </c>
      <c r="N2527" s="519">
        <f>IF(ISBLANK(E2527),0,ROUND(F2527*L2527,2))</f>
        <v>0</v>
      </c>
      <c r="O2527" s="519">
        <f>IF(ISBLANK(L2527),0,ROUND(L2527*M2527,2))</f>
        <v>0</v>
      </c>
      <c r="P2527" s="506"/>
      <c r="Q2527" s="494"/>
      <c r="R2527" s="412" t="str">
        <f t="shared" si="612"/>
        <v/>
      </c>
      <c r="S2527" s="412" t="str">
        <f t="shared" si="614"/>
        <v/>
      </c>
      <c r="T2527" s="427"/>
      <c r="U2527" s="429"/>
      <c r="W2527" s="6">
        <f>VLOOKUP(A2527,'[3]Cartilha Global'!$A:$A,1,FALSE)</f>
        <v>94222</v>
      </c>
    </row>
    <row r="2528" spans="1:23" ht="12" hidden="1" thickBot="1" x14ac:dyDescent="0.25">
      <c r="A2528" s="522" t="s">
        <v>1884</v>
      </c>
      <c r="B2528" s="508"/>
      <c r="C2528" s="513" t="s">
        <v>242</v>
      </c>
      <c r="D2528" s="498">
        <v>0</v>
      </c>
      <c r="E2528" s="593">
        <v>0</v>
      </c>
      <c r="F2528" s="568">
        <f t="shared" si="615"/>
        <v>0</v>
      </c>
      <c r="G2528" s="556"/>
      <c r="H2528" s="556"/>
      <c r="I2528" s="557"/>
      <c r="J2528" s="558"/>
      <c r="K2528" s="504"/>
      <c r="L2528" s="580"/>
      <c r="M2528" s="556"/>
      <c r="N2528" s="557"/>
      <c r="O2528" s="558"/>
      <c r="P2528" s="506"/>
      <c r="Q2528" s="494" t="str">
        <f>IF(OR(SUM(J2529:J2534)&gt;0,SUM(O2529:O2534)&gt;0),"xx","")</f>
        <v/>
      </c>
      <c r="R2528" s="412" t="str">
        <f t="shared" si="612"/>
        <v/>
      </c>
      <c r="S2528" s="412" t="str">
        <f t="shared" si="614"/>
        <v/>
      </c>
      <c r="T2528" s="427"/>
      <c r="U2528" s="429"/>
      <c r="W2528" s="6" t="str">
        <f>VLOOKUP(A2528,'[3]Cartilha Global'!$A:$A,1,FALSE)</f>
        <v>6.8</v>
      </c>
    </row>
    <row r="2529" spans="1:23" ht="34.5" hidden="1" thickBot="1" x14ac:dyDescent="0.25">
      <c r="A2529" s="522">
        <v>94207</v>
      </c>
      <c r="B2529" s="508" t="s">
        <v>3144</v>
      </c>
      <c r="C2529" s="513" t="s">
        <v>3746</v>
      </c>
      <c r="D2529" s="498" t="s">
        <v>170</v>
      </c>
      <c r="E2529" s="499">
        <v>46.77</v>
      </c>
      <c r="F2529" s="500">
        <f t="shared" si="615"/>
        <v>57.92</v>
      </c>
      <c r="G2529" s="527"/>
      <c r="H2529" s="518"/>
      <c r="I2529" s="517">
        <f t="shared" ref="I2529:I2534" si="622">IF(ISBLANK(E2529),0,ROUND(F2529*G2529,2))</f>
        <v>0</v>
      </c>
      <c r="J2529" s="517">
        <f t="shared" ref="J2529:J2534" si="623">IF(ISBLANK(G2529),0,ROUND(G2529*H2529,2))</f>
        <v>0</v>
      </c>
      <c r="K2529" s="504"/>
      <c r="L2529" s="518">
        <f t="shared" ref="L2529:M2534" si="624">G2529</f>
        <v>0</v>
      </c>
      <c r="M2529" s="518">
        <f t="shared" si="624"/>
        <v>0</v>
      </c>
      <c r="N2529" s="519">
        <f t="shared" ref="N2529:N2534" si="625">IF(ISBLANK(E2529),0,ROUND(F2529*L2529,2))</f>
        <v>0</v>
      </c>
      <c r="O2529" s="519">
        <f t="shared" ref="O2529:O2534" si="626">IF(ISBLANK(L2529),0,ROUND(L2529*M2529,2))</f>
        <v>0</v>
      </c>
      <c r="P2529" s="506"/>
      <c r="Q2529" s="494"/>
      <c r="R2529" s="412" t="str">
        <f t="shared" si="612"/>
        <v/>
      </c>
      <c r="S2529" s="412" t="str">
        <f t="shared" si="614"/>
        <v/>
      </c>
      <c r="T2529" s="427"/>
      <c r="U2529" s="429"/>
      <c r="W2529" s="6">
        <f>VLOOKUP(A2529,'[3]Cartilha Global'!$A:$A,1,FALSE)</f>
        <v>94207</v>
      </c>
    </row>
    <row r="2530" spans="1:23" ht="34.5" hidden="1" thickBot="1" x14ac:dyDescent="0.25">
      <c r="A2530" s="522">
        <v>94210</v>
      </c>
      <c r="B2530" s="508" t="s">
        <v>3144</v>
      </c>
      <c r="C2530" s="513" t="s">
        <v>3747</v>
      </c>
      <c r="D2530" s="498" t="s">
        <v>170</v>
      </c>
      <c r="E2530" s="499">
        <v>49.78</v>
      </c>
      <c r="F2530" s="500">
        <f t="shared" si="615"/>
        <v>61.65</v>
      </c>
      <c r="G2530" s="527"/>
      <c r="H2530" s="518"/>
      <c r="I2530" s="517">
        <f t="shared" si="622"/>
        <v>0</v>
      </c>
      <c r="J2530" s="517">
        <f t="shared" si="623"/>
        <v>0</v>
      </c>
      <c r="K2530" s="504"/>
      <c r="L2530" s="518">
        <f t="shared" si="624"/>
        <v>0</v>
      </c>
      <c r="M2530" s="518">
        <f t="shared" si="624"/>
        <v>0</v>
      </c>
      <c r="N2530" s="519">
        <f t="shared" si="625"/>
        <v>0</v>
      </c>
      <c r="O2530" s="519">
        <f t="shared" si="626"/>
        <v>0</v>
      </c>
      <c r="P2530" s="506"/>
      <c r="Q2530" s="494"/>
      <c r="R2530" s="412" t="str">
        <f t="shared" si="612"/>
        <v/>
      </c>
      <c r="S2530" s="412" t="str">
        <f t="shared" si="614"/>
        <v/>
      </c>
      <c r="T2530" s="427"/>
      <c r="U2530" s="429"/>
      <c r="W2530" s="6">
        <f>VLOOKUP(A2530,'[3]Cartilha Global'!$A:$A,1,FALSE)</f>
        <v>94210</v>
      </c>
    </row>
    <row r="2531" spans="1:23" ht="23.25" hidden="1" thickBot="1" x14ac:dyDescent="0.25">
      <c r="A2531" s="522">
        <v>94218</v>
      </c>
      <c r="B2531" s="508" t="s">
        <v>3144</v>
      </c>
      <c r="C2531" s="513" t="s">
        <v>6118</v>
      </c>
      <c r="D2531" s="498" t="s">
        <v>170</v>
      </c>
      <c r="E2531" s="499">
        <v>122.87</v>
      </c>
      <c r="F2531" s="500">
        <f t="shared" si="615"/>
        <v>152.16</v>
      </c>
      <c r="G2531" s="527"/>
      <c r="H2531" s="518"/>
      <c r="I2531" s="517">
        <f t="shared" si="622"/>
        <v>0</v>
      </c>
      <c r="J2531" s="517">
        <f t="shared" si="623"/>
        <v>0</v>
      </c>
      <c r="K2531" s="504"/>
      <c r="L2531" s="518">
        <f t="shared" si="624"/>
        <v>0</v>
      </c>
      <c r="M2531" s="518">
        <f t="shared" si="624"/>
        <v>0</v>
      </c>
      <c r="N2531" s="519">
        <f t="shared" si="625"/>
        <v>0</v>
      </c>
      <c r="O2531" s="519">
        <f t="shared" si="626"/>
        <v>0</v>
      </c>
      <c r="P2531" s="506"/>
      <c r="Q2531" s="494"/>
      <c r="R2531" s="412" t="str">
        <f t="shared" si="612"/>
        <v/>
      </c>
      <c r="S2531" s="412" t="str">
        <f t="shared" si="614"/>
        <v/>
      </c>
      <c r="T2531" s="427"/>
      <c r="U2531" s="429"/>
      <c r="W2531" s="6">
        <f>VLOOKUP(A2531,'[3]Cartilha Global'!$A:$A,1,FALSE)</f>
        <v>94218</v>
      </c>
    </row>
    <row r="2532" spans="1:23" ht="23.25" hidden="1" thickBot="1" x14ac:dyDescent="0.25">
      <c r="A2532" s="522">
        <v>94223</v>
      </c>
      <c r="B2532" s="508" t="s">
        <v>3144</v>
      </c>
      <c r="C2532" s="513" t="s">
        <v>3748</v>
      </c>
      <c r="D2532" s="498" t="s">
        <v>6927</v>
      </c>
      <c r="E2532" s="499">
        <v>78.27</v>
      </c>
      <c r="F2532" s="500">
        <f t="shared" si="615"/>
        <v>96.93</v>
      </c>
      <c r="G2532" s="527"/>
      <c r="H2532" s="518"/>
      <c r="I2532" s="517">
        <f t="shared" si="622"/>
        <v>0</v>
      </c>
      <c r="J2532" s="517">
        <f t="shared" si="623"/>
        <v>0</v>
      </c>
      <c r="K2532" s="504"/>
      <c r="L2532" s="518">
        <f t="shared" si="624"/>
        <v>0</v>
      </c>
      <c r="M2532" s="518">
        <f t="shared" si="624"/>
        <v>0</v>
      </c>
      <c r="N2532" s="519">
        <f t="shared" si="625"/>
        <v>0</v>
      </c>
      <c r="O2532" s="519">
        <f t="shared" si="626"/>
        <v>0</v>
      </c>
      <c r="P2532" s="506"/>
      <c r="Q2532" s="494"/>
      <c r="R2532" s="412" t="str">
        <f t="shared" si="612"/>
        <v/>
      </c>
      <c r="S2532" s="412" t="str">
        <f t="shared" si="614"/>
        <v/>
      </c>
      <c r="T2532" s="427"/>
      <c r="U2532" s="429"/>
      <c r="W2532" s="6">
        <f>VLOOKUP(A2532,'[3]Cartilha Global'!$A:$A,1,FALSE)</f>
        <v>94223</v>
      </c>
    </row>
    <row r="2533" spans="1:23" ht="23.25" hidden="1" thickBot="1" x14ac:dyDescent="0.25">
      <c r="A2533" s="522">
        <v>100325</v>
      </c>
      <c r="B2533" s="508" t="s">
        <v>3144</v>
      </c>
      <c r="C2533" s="513" t="s">
        <v>3392</v>
      </c>
      <c r="D2533" s="498" t="s">
        <v>6927</v>
      </c>
      <c r="E2533" s="499">
        <v>85.15</v>
      </c>
      <c r="F2533" s="500">
        <f t="shared" si="615"/>
        <v>105.45</v>
      </c>
      <c r="G2533" s="527"/>
      <c r="H2533" s="518"/>
      <c r="I2533" s="517">
        <f t="shared" si="622"/>
        <v>0</v>
      </c>
      <c r="J2533" s="517">
        <f t="shared" si="623"/>
        <v>0</v>
      </c>
      <c r="K2533" s="504"/>
      <c r="L2533" s="518">
        <f t="shared" si="624"/>
        <v>0</v>
      </c>
      <c r="M2533" s="518">
        <f t="shared" si="624"/>
        <v>0</v>
      </c>
      <c r="N2533" s="519">
        <f t="shared" si="625"/>
        <v>0</v>
      </c>
      <c r="O2533" s="519">
        <f t="shared" si="626"/>
        <v>0</v>
      </c>
      <c r="P2533" s="506"/>
      <c r="Q2533" s="494"/>
      <c r="R2533" s="412" t="str">
        <f t="shared" si="612"/>
        <v/>
      </c>
      <c r="S2533" s="412" t="str">
        <f t="shared" si="614"/>
        <v/>
      </c>
      <c r="T2533" s="427"/>
      <c r="U2533" s="429"/>
      <c r="W2533" s="6">
        <f>VLOOKUP(A2533,'[3]Cartilha Global'!$A:$A,1,FALSE)</f>
        <v>100325</v>
      </c>
    </row>
    <row r="2534" spans="1:23" ht="23.25" hidden="1" thickBot="1" x14ac:dyDescent="0.25">
      <c r="A2534" s="522">
        <v>94451</v>
      </c>
      <c r="B2534" s="508" t="s">
        <v>3144</v>
      </c>
      <c r="C2534" s="513" t="s">
        <v>3749</v>
      </c>
      <c r="D2534" s="498" t="s">
        <v>6927</v>
      </c>
      <c r="E2534" s="499">
        <v>87.79</v>
      </c>
      <c r="F2534" s="500">
        <f t="shared" si="615"/>
        <v>108.72</v>
      </c>
      <c r="G2534" s="527"/>
      <c r="H2534" s="518"/>
      <c r="I2534" s="517">
        <f t="shared" si="622"/>
        <v>0</v>
      </c>
      <c r="J2534" s="517">
        <f t="shared" si="623"/>
        <v>0</v>
      </c>
      <c r="K2534" s="504"/>
      <c r="L2534" s="518">
        <f t="shared" si="624"/>
        <v>0</v>
      </c>
      <c r="M2534" s="518">
        <f t="shared" si="624"/>
        <v>0</v>
      </c>
      <c r="N2534" s="519">
        <f t="shared" si="625"/>
        <v>0</v>
      </c>
      <c r="O2534" s="519">
        <f t="shared" si="626"/>
        <v>0</v>
      </c>
      <c r="P2534" s="506"/>
      <c r="Q2534" s="494"/>
      <c r="R2534" s="412" t="str">
        <f t="shared" si="612"/>
        <v/>
      </c>
      <c r="S2534" s="412" t="str">
        <f t="shared" si="614"/>
        <v/>
      </c>
      <c r="T2534" s="427"/>
      <c r="U2534" s="429"/>
      <c r="W2534" s="6">
        <f>VLOOKUP(A2534,'[3]Cartilha Global'!$A:$A,1,FALSE)</f>
        <v>94451</v>
      </c>
    </row>
    <row r="2535" spans="1:23" ht="12" hidden="1" thickBot="1" x14ac:dyDescent="0.25">
      <c r="A2535" s="522" t="s">
        <v>1885</v>
      </c>
      <c r="B2535" s="508"/>
      <c r="C2535" s="513" t="s">
        <v>3435</v>
      </c>
      <c r="D2535" s="498">
        <v>0</v>
      </c>
      <c r="E2535" s="593">
        <v>0</v>
      </c>
      <c r="F2535" s="568">
        <f t="shared" si="615"/>
        <v>0</v>
      </c>
      <c r="G2535" s="556"/>
      <c r="H2535" s="556"/>
      <c r="I2535" s="557"/>
      <c r="J2535" s="558"/>
      <c r="K2535" s="504"/>
      <c r="L2535" s="580"/>
      <c r="M2535" s="556"/>
      <c r="N2535" s="557"/>
      <c r="O2535" s="558"/>
      <c r="P2535" s="506"/>
      <c r="Q2535" s="494" t="str">
        <f>IF(OR(SUM(J2536:J2537)&gt;0,SUM(O2536:O2537)&gt;0),"xx","")</f>
        <v/>
      </c>
      <c r="R2535" s="412" t="str">
        <f t="shared" si="612"/>
        <v/>
      </c>
      <c r="S2535" s="412" t="str">
        <f t="shared" si="614"/>
        <v/>
      </c>
      <c r="T2535" s="427"/>
      <c r="U2535" s="429"/>
      <c r="W2535" s="6" t="str">
        <f>VLOOKUP(A2535,'[3]Cartilha Global'!$A:$A,1,FALSE)</f>
        <v>6.9</v>
      </c>
    </row>
    <row r="2536" spans="1:23" ht="23.25" hidden="1" thickBot="1" x14ac:dyDescent="0.25">
      <c r="A2536" s="522">
        <v>94449</v>
      </c>
      <c r="B2536" s="508" t="s">
        <v>3144</v>
      </c>
      <c r="C2536" s="513" t="s">
        <v>3750</v>
      </c>
      <c r="D2536" s="498" t="s">
        <v>170</v>
      </c>
      <c r="E2536" s="499">
        <v>78.39</v>
      </c>
      <c r="F2536" s="500">
        <f t="shared" si="615"/>
        <v>97.08</v>
      </c>
      <c r="G2536" s="527"/>
      <c r="H2536" s="518"/>
      <c r="I2536" s="517">
        <f>IF(ISBLANK(E2536),0,ROUND(F2536*G2536,2))</f>
        <v>0</v>
      </c>
      <c r="J2536" s="517">
        <f>IF(ISBLANK(G2536),0,ROUND(G2536*H2536,2))</f>
        <v>0</v>
      </c>
      <c r="K2536" s="504"/>
      <c r="L2536" s="518">
        <f>G2536</f>
        <v>0</v>
      </c>
      <c r="M2536" s="518">
        <f>H2536</f>
        <v>0</v>
      </c>
      <c r="N2536" s="519">
        <f>IF(ISBLANK(E2536),0,ROUND(F2536*L2536,2))</f>
        <v>0</v>
      </c>
      <c r="O2536" s="519">
        <f>IF(ISBLANK(L2536),0,ROUND(L2536*M2536,2))</f>
        <v>0</v>
      </c>
      <c r="P2536" s="506"/>
      <c r="Q2536" s="494"/>
      <c r="R2536" s="412" t="str">
        <f t="shared" si="612"/>
        <v/>
      </c>
      <c r="S2536" s="412" t="str">
        <f t="shared" si="614"/>
        <v/>
      </c>
      <c r="T2536" s="427"/>
      <c r="U2536" s="429"/>
      <c r="W2536" s="6">
        <f>VLOOKUP(A2536,'[3]Cartilha Global'!$A:$A,1,FALSE)</f>
        <v>94449</v>
      </c>
    </row>
    <row r="2537" spans="1:23" ht="23.25" hidden="1" thickBot="1" x14ac:dyDescent="0.25">
      <c r="A2537" s="522">
        <v>94444</v>
      </c>
      <c r="B2537" s="508" t="s">
        <v>3144</v>
      </c>
      <c r="C2537" s="513" t="s">
        <v>3436</v>
      </c>
      <c r="D2537" s="498" t="s">
        <v>170</v>
      </c>
      <c r="E2537" s="499">
        <v>639.95000000000005</v>
      </c>
      <c r="F2537" s="500">
        <f t="shared" si="615"/>
        <v>792.51</v>
      </c>
      <c r="G2537" s="527"/>
      <c r="H2537" s="518"/>
      <c r="I2537" s="517">
        <f>IF(ISBLANK(E2537),0,ROUND(F2537*G2537,2))</f>
        <v>0</v>
      </c>
      <c r="J2537" s="517">
        <f>IF(ISBLANK(G2537),0,ROUND(G2537*H2537,2))</f>
        <v>0</v>
      </c>
      <c r="K2537" s="504"/>
      <c r="L2537" s="518">
        <f>G2537</f>
        <v>0</v>
      </c>
      <c r="M2537" s="518">
        <f>H2537</f>
        <v>0</v>
      </c>
      <c r="N2537" s="519">
        <f>IF(ISBLANK(E2537),0,ROUND(F2537*L2537,2))</f>
        <v>0</v>
      </c>
      <c r="O2537" s="519">
        <f>IF(ISBLANK(L2537),0,ROUND(L2537*M2537,2))</f>
        <v>0</v>
      </c>
      <c r="P2537" s="506"/>
      <c r="Q2537" s="494"/>
      <c r="R2537" s="412" t="str">
        <f t="shared" si="612"/>
        <v/>
      </c>
      <c r="S2537" s="412" t="str">
        <f t="shared" si="614"/>
        <v/>
      </c>
      <c r="T2537" s="427"/>
      <c r="U2537" s="429"/>
      <c r="W2537" s="6">
        <f>VLOOKUP(A2537,'[3]Cartilha Global'!$A:$A,1,FALSE)</f>
        <v>94444</v>
      </c>
    </row>
    <row r="2538" spans="1:23" ht="12" hidden="1" thickBot="1" x14ac:dyDescent="0.25">
      <c r="A2538" s="522" t="s">
        <v>1886</v>
      </c>
      <c r="B2538" s="508"/>
      <c r="C2538" s="513" t="s">
        <v>701</v>
      </c>
      <c r="D2538" s="498">
        <v>0</v>
      </c>
      <c r="E2538" s="593">
        <v>0</v>
      </c>
      <c r="F2538" s="568">
        <f t="shared" si="615"/>
        <v>0</v>
      </c>
      <c r="G2538" s="556"/>
      <c r="H2538" s="556"/>
      <c r="I2538" s="557"/>
      <c r="J2538" s="558"/>
      <c r="K2538" s="504"/>
      <c r="L2538" s="580"/>
      <c r="M2538" s="556"/>
      <c r="N2538" s="557"/>
      <c r="O2538" s="558"/>
      <c r="P2538" s="506"/>
      <c r="Q2538" s="494" t="str">
        <f>IF(OR(SUM(J2539:J2552)&gt;0,SUM(O2539:O2552)&gt;0),"xx","")</f>
        <v/>
      </c>
      <c r="R2538" s="412" t="str">
        <f t="shared" si="612"/>
        <v/>
      </c>
      <c r="S2538" s="412" t="str">
        <f t="shared" si="614"/>
        <v/>
      </c>
      <c r="T2538" s="427"/>
      <c r="U2538" s="429"/>
      <c r="W2538" s="6" t="str">
        <f>VLOOKUP(A2538,'[3]Cartilha Global'!$A:$A,1,FALSE)</f>
        <v>6.10</v>
      </c>
    </row>
    <row r="2539" spans="1:23" ht="23.25" hidden="1" thickBot="1" x14ac:dyDescent="0.25">
      <c r="A2539" s="522">
        <v>92568</v>
      </c>
      <c r="B2539" s="508" t="s">
        <v>3144</v>
      </c>
      <c r="C2539" s="513" t="s">
        <v>3751</v>
      </c>
      <c r="D2539" s="498" t="s">
        <v>170</v>
      </c>
      <c r="E2539" s="499">
        <v>178.64</v>
      </c>
      <c r="F2539" s="500">
        <f t="shared" si="615"/>
        <v>221.23</v>
      </c>
      <c r="G2539" s="527"/>
      <c r="H2539" s="518"/>
      <c r="I2539" s="517">
        <f t="shared" ref="I2539:I2552" si="627">IF(ISBLANK(E2539),0,ROUND(F2539*G2539,2))</f>
        <v>0</v>
      </c>
      <c r="J2539" s="517">
        <f t="shared" ref="J2539:J2552" si="628">IF(ISBLANK(G2539),0,ROUND(G2539*H2539,2))</f>
        <v>0</v>
      </c>
      <c r="K2539" s="504"/>
      <c r="L2539" s="518">
        <f t="shared" ref="L2539:M2552" si="629">G2539</f>
        <v>0</v>
      </c>
      <c r="M2539" s="518">
        <f t="shared" si="629"/>
        <v>0</v>
      </c>
      <c r="N2539" s="519">
        <f t="shared" ref="N2539:N2552" si="630">IF(ISBLANK(E2539),0,ROUND(F2539*L2539,2))</f>
        <v>0</v>
      </c>
      <c r="O2539" s="519">
        <f t="shared" ref="O2539:O2552" si="631">IF(ISBLANK(L2539),0,ROUND(L2539*M2539,2))</f>
        <v>0</v>
      </c>
      <c r="P2539" s="506"/>
      <c r="Q2539" s="494"/>
      <c r="R2539" s="412" t="str">
        <f t="shared" si="612"/>
        <v/>
      </c>
      <c r="S2539" s="412" t="str">
        <f t="shared" si="614"/>
        <v/>
      </c>
      <c r="T2539" s="427"/>
      <c r="U2539" s="429"/>
      <c r="W2539" s="6">
        <f>VLOOKUP(A2539,'[3]Cartilha Global'!$A:$A,1,FALSE)</f>
        <v>92568</v>
      </c>
    </row>
    <row r="2540" spans="1:23" ht="23.25" hidden="1" thickBot="1" x14ac:dyDescent="0.25">
      <c r="A2540" s="522">
        <v>92569</v>
      </c>
      <c r="B2540" s="508" t="s">
        <v>3144</v>
      </c>
      <c r="C2540" s="513" t="s">
        <v>3752</v>
      </c>
      <c r="D2540" s="498" t="s">
        <v>170</v>
      </c>
      <c r="E2540" s="499">
        <v>100.09</v>
      </c>
      <c r="F2540" s="500">
        <f t="shared" si="615"/>
        <v>123.95</v>
      </c>
      <c r="G2540" s="527"/>
      <c r="H2540" s="518"/>
      <c r="I2540" s="517">
        <f t="shared" si="627"/>
        <v>0</v>
      </c>
      <c r="J2540" s="517">
        <f t="shared" si="628"/>
        <v>0</v>
      </c>
      <c r="K2540" s="504"/>
      <c r="L2540" s="518">
        <f t="shared" si="629"/>
        <v>0</v>
      </c>
      <c r="M2540" s="518">
        <f t="shared" si="629"/>
        <v>0</v>
      </c>
      <c r="N2540" s="519">
        <f t="shared" si="630"/>
        <v>0</v>
      </c>
      <c r="O2540" s="519">
        <f t="shared" si="631"/>
        <v>0</v>
      </c>
      <c r="P2540" s="506"/>
      <c r="Q2540" s="494"/>
      <c r="R2540" s="412" t="str">
        <f t="shared" si="612"/>
        <v/>
      </c>
      <c r="S2540" s="412" t="str">
        <f t="shared" si="614"/>
        <v/>
      </c>
      <c r="T2540" s="427"/>
      <c r="U2540" s="429"/>
      <c r="W2540" s="6">
        <f>VLOOKUP(A2540,'[3]Cartilha Global'!$A:$A,1,FALSE)</f>
        <v>92569</v>
      </c>
    </row>
    <row r="2541" spans="1:23" ht="23.25" hidden="1" thickBot="1" x14ac:dyDescent="0.25">
      <c r="A2541" s="522">
        <v>92570</v>
      </c>
      <c r="B2541" s="508" t="s">
        <v>3144</v>
      </c>
      <c r="C2541" s="513" t="s">
        <v>3753</v>
      </c>
      <c r="D2541" s="498" t="s">
        <v>170</v>
      </c>
      <c r="E2541" s="499">
        <v>63.73</v>
      </c>
      <c r="F2541" s="500">
        <f t="shared" si="615"/>
        <v>78.92</v>
      </c>
      <c r="G2541" s="527"/>
      <c r="H2541" s="518"/>
      <c r="I2541" s="517">
        <f t="shared" si="627"/>
        <v>0</v>
      </c>
      <c r="J2541" s="517">
        <f t="shared" si="628"/>
        <v>0</v>
      </c>
      <c r="K2541" s="504"/>
      <c r="L2541" s="518">
        <f t="shared" si="629"/>
        <v>0</v>
      </c>
      <c r="M2541" s="518">
        <f t="shared" si="629"/>
        <v>0</v>
      </c>
      <c r="N2541" s="519">
        <f t="shared" si="630"/>
        <v>0</v>
      </c>
      <c r="O2541" s="519">
        <f t="shared" si="631"/>
        <v>0</v>
      </c>
      <c r="P2541" s="506"/>
      <c r="Q2541" s="494"/>
      <c r="R2541" s="412" t="str">
        <f t="shared" si="612"/>
        <v/>
      </c>
      <c r="S2541" s="412" t="str">
        <f t="shared" si="614"/>
        <v/>
      </c>
      <c r="T2541" s="427"/>
      <c r="U2541" s="429"/>
      <c r="W2541" s="6">
        <f>VLOOKUP(A2541,'[3]Cartilha Global'!$A:$A,1,FALSE)</f>
        <v>92570</v>
      </c>
    </row>
    <row r="2542" spans="1:23" ht="34.5" hidden="1" thickBot="1" x14ac:dyDescent="0.25">
      <c r="A2542" s="522">
        <v>92571</v>
      </c>
      <c r="B2542" s="508" t="s">
        <v>3144</v>
      </c>
      <c r="C2542" s="513" t="s">
        <v>3754</v>
      </c>
      <c r="D2542" s="498" t="s">
        <v>170</v>
      </c>
      <c r="E2542" s="499">
        <v>188.01</v>
      </c>
      <c r="F2542" s="500">
        <f t="shared" si="615"/>
        <v>232.83</v>
      </c>
      <c r="G2542" s="527"/>
      <c r="H2542" s="518"/>
      <c r="I2542" s="517">
        <f t="shared" si="627"/>
        <v>0</v>
      </c>
      <c r="J2542" s="517">
        <f t="shared" si="628"/>
        <v>0</v>
      </c>
      <c r="K2542" s="504"/>
      <c r="L2542" s="518">
        <f t="shared" si="629"/>
        <v>0</v>
      </c>
      <c r="M2542" s="518">
        <f t="shared" si="629"/>
        <v>0</v>
      </c>
      <c r="N2542" s="519">
        <f t="shared" si="630"/>
        <v>0</v>
      </c>
      <c r="O2542" s="519">
        <f t="shared" si="631"/>
        <v>0</v>
      </c>
      <c r="P2542" s="506"/>
      <c r="Q2542" s="494"/>
      <c r="R2542" s="412" t="str">
        <f t="shared" si="612"/>
        <v/>
      </c>
      <c r="S2542" s="412" t="str">
        <f t="shared" si="614"/>
        <v/>
      </c>
      <c r="T2542" s="427"/>
      <c r="U2542" s="429"/>
      <c r="W2542" s="6">
        <f>VLOOKUP(A2542,'[3]Cartilha Global'!$A:$A,1,FALSE)</f>
        <v>92571</v>
      </c>
    </row>
    <row r="2543" spans="1:23" ht="23.25" hidden="1" thickBot="1" x14ac:dyDescent="0.25">
      <c r="A2543" s="522">
        <v>92572</v>
      </c>
      <c r="B2543" s="508" t="s">
        <v>3144</v>
      </c>
      <c r="C2543" s="513" t="s">
        <v>3755</v>
      </c>
      <c r="D2543" s="498" t="s">
        <v>170</v>
      </c>
      <c r="E2543" s="499">
        <v>113.52</v>
      </c>
      <c r="F2543" s="500">
        <f t="shared" si="615"/>
        <v>140.58000000000001</v>
      </c>
      <c r="G2543" s="527"/>
      <c r="H2543" s="518"/>
      <c r="I2543" s="517">
        <f t="shared" si="627"/>
        <v>0</v>
      </c>
      <c r="J2543" s="517">
        <f t="shared" si="628"/>
        <v>0</v>
      </c>
      <c r="K2543" s="504"/>
      <c r="L2543" s="518">
        <f t="shared" si="629"/>
        <v>0</v>
      </c>
      <c r="M2543" s="518">
        <f t="shared" si="629"/>
        <v>0</v>
      </c>
      <c r="N2543" s="519">
        <f t="shared" si="630"/>
        <v>0</v>
      </c>
      <c r="O2543" s="519">
        <f t="shared" si="631"/>
        <v>0</v>
      </c>
      <c r="P2543" s="506"/>
      <c r="Q2543" s="494"/>
      <c r="R2543" s="412" t="str">
        <f t="shared" si="612"/>
        <v/>
      </c>
      <c r="S2543" s="412" t="str">
        <f t="shared" si="614"/>
        <v/>
      </c>
      <c r="T2543" s="427"/>
      <c r="U2543" s="429"/>
      <c r="W2543" s="6">
        <f>VLOOKUP(A2543,'[3]Cartilha Global'!$A:$A,1,FALSE)</f>
        <v>92572</v>
      </c>
    </row>
    <row r="2544" spans="1:23" ht="34.5" hidden="1" thickBot="1" x14ac:dyDescent="0.25">
      <c r="A2544" s="522">
        <v>92573</v>
      </c>
      <c r="B2544" s="508" t="s">
        <v>3144</v>
      </c>
      <c r="C2544" s="513" t="s">
        <v>3756</v>
      </c>
      <c r="D2544" s="498" t="s">
        <v>170</v>
      </c>
      <c r="E2544" s="499">
        <v>67.63</v>
      </c>
      <c r="F2544" s="500">
        <f t="shared" si="615"/>
        <v>83.75</v>
      </c>
      <c r="G2544" s="527"/>
      <c r="H2544" s="518"/>
      <c r="I2544" s="517">
        <f t="shared" si="627"/>
        <v>0</v>
      </c>
      <c r="J2544" s="517">
        <f t="shared" si="628"/>
        <v>0</v>
      </c>
      <c r="K2544" s="504"/>
      <c r="L2544" s="518">
        <f t="shared" si="629"/>
        <v>0</v>
      </c>
      <c r="M2544" s="518">
        <f t="shared" si="629"/>
        <v>0</v>
      </c>
      <c r="N2544" s="519">
        <f t="shared" si="630"/>
        <v>0</v>
      </c>
      <c r="O2544" s="519">
        <f t="shared" si="631"/>
        <v>0</v>
      </c>
      <c r="P2544" s="506"/>
      <c r="Q2544" s="494"/>
      <c r="R2544" s="412" t="str">
        <f t="shared" si="612"/>
        <v/>
      </c>
      <c r="S2544" s="412" t="str">
        <f t="shared" si="614"/>
        <v/>
      </c>
      <c r="T2544" s="427"/>
      <c r="U2544" s="429"/>
      <c r="W2544" s="6">
        <f>VLOOKUP(A2544,'[3]Cartilha Global'!$A:$A,1,FALSE)</f>
        <v>92573</v>
      </c>
    </row>
    <row r="2545" spans="1:23" ht="23.25" hidden="1" thickBot="1" x14ac:dyDescent="0.25">
      <c r="A2545" s="522">
        <v>92574</v>
      </c>
      <c r="B2545" s="508" t="s">
        <v>3144</v>
      </c>
      <c r="C2545" s="513" t="s">
        <v>3757</v>
      </c>
      <c r="D2545" s="498" t="s">
        <v>170</v>
      </c>
      <c r="E2545" s="499">
        <v>181.31</v>
      </c>
      <c r="F2545" s="500">
        <f t="shared" si="615"/>
        <v>224.53</v>
      </c>
      <c r="G2545" s="527"/>
      <c r="H2545" s="518"/>
      <c r="I2545" s="517">
        <f t="shared" si="627"/>
        <v>0</v>
      </c>
      <c r="J2545" s="517">
        <f t="shared" si="628"/>
        <v>0</v>
      </c>
      <c r="K2545" s="504"/>
      <c r="L2545" s="518">
        <f t="shared" si="629"/>
        <v>0</v>
      </c>
      <c r="M2545" s="518">
        <f t="shared" si="629"/>
        <v>0</v>
      </c>
      <c r="N2545" s="519">
        <f t="shared" si="630"/>
        <v>0</v>
      </c>
      <c r="O2545" s="519">
        <f t="shared" si="631"/>
        <v>0</v>
      </c>
      <c r="P2545" s="506"/>
      <c r="Q2545" s="494"/>
      <c r="R2545" s="412" t="str">
        <f t="shared" si="612"/>
        <v/>
      </c>
      <c r="S2545" s="412" t="str">
        <f t="shared" si="614"/>
        <v/>
      </c>
      <c r="T2545" s="427"/>
      <c r="U2545" s="429"/>
      <c r="W2545" s="6">
        <f>VLOOKUP(A2545,'[3]Cartilha Global'!$A:$A,1,FALSE)</f>
        <v>92574</v>
      </c>
    </row>
    <row r="2546" spans="1:23" ht="23.25" hidden="1" thickBot="1" x14ac:dyDescent="0.25">
      <c r="A2546" s="522">
        <v>92575</v>
      </c>
      <c r="B2546" s="508" t="s">
        <v>3144</v>
      </c>
      <c r="C2546" s="513" t="s">
        <v>3758</v>
      </c>
      <c r="D2546" s="498" t="s">
        <v>170</v>
      </c>
      <c r="E2546" s="499">
        <v>91.36</v>
      </c>
      <c r="F2546" s="500">
        <f t="shared" si="615"/>
        <v>113.14</v>
      </c>
      <c r="G2546" s="527"/>
      <c r="H2546" s="518"/>
      <c r="I2546" s="517">
        <f t="shared" si="627"/>
        <v>0</v>
      </c>
      <c r="J2546" s="517">
        <f t="shared" si="628"/>
        <v>0</v>
      </c>
      <c r="K2546" s="504"/>
      <c r="L2546" s="518">
        <f t="shared" si="629"/>
        <v>0</v>
      </c>
      <c r="M2546" s="518">
        <f t="shared" si="629"/>
        <v>0</v>
      </c>
      <c r="N2546" s="519">
        <f t="shared" si="630"/>
        <v>0</v>
      </c>
      <c r="O2546" s="519">
        <f t="shared" si="631"/>
        <v>0</v>
      </c>
      <c r="P2546" s="506"/>
      <c r="Q2546" s="494"/>
      <c r="R2546" s="412" t="str">
        <f t="shared" si="612"/>
        <v/>
      </c>
      <c r="S2546" s="412" t="str">
        <f t="shared" si="614"/>
        <v/>
      </c>
      <c r="T2546" s="427"/>
      <c r="U2546" s="429"/>
      <c r="W2546" s="6">
        <f>VLOOKUP(A2546,'[3]Cartilha Global'!$A:$A,1,FALSE)</f>
        <v>92575</v>
      </c>
    </row>
    <row r="2547" spans="1:23" ht="23.25" hidden="1" thickBot="1" x14ac:dyDescent="0.25">
      <c r="A2547" s="522">
        <v>92576</v>
      </c>
      <c r="B2547" s="508" t="s">
        <v>3144</v>
      </c>
      <c r="C2547" s="513" t="s">
        <v>3759</v>
      </c>
      <c r="D2547" s="498" t="s">
        <v>170</v>
      </c>
      <c r="E2547" s="499">
        <v>50.17</v>
      </c>
      <c r="F2547" s="500">
        <f t="shared" si="615"/>
        <v>62.13</v>
      </c>
      <c r="G2547" s="527"/>
      <c r="H2547" s="518"/>
      <c r="I2547" s="517">
        <f t="shared" si="627"/>
        <v>0</v>
      </c>
      <c r="J2547" s="517">
        <f t="shared" si="628"/>
        <v>0</v>
      </c>
      <c r="K2547" s="504"/>
      <c r="L2547" s="518">
        <f t="shared" si="629"/>
        <v>0</v>
      </c>
      <c r="M2547" s="518">
        <f t="shared" si="629"/>
        <v>0</v>
      </c>
      <c r="N2547" s="519">
        <f t="shared" si="630"/>
        <v>0</v>
      </c>
      <c r="O2547" s="519">
        <f t="shared" si="631"/>
        <v>0</v>
      </c>
      <c r="P2547" s="506"/>
      <c r="Q2547" s="494"/>
      <c r="R2547" s="412" t="str">
        <f t="shared" si="612"/>
        <v/>
      </c>
      <c r="S2547" s="412" t="str">
        <f t="shared" si="614"/>
        <v/>
      </c>
      <c r="T2547" s="427"/>
      <c r="U2547" s="429"/>
      <c r="W2547" s="6">
        <f>VLOOKUP(A2547,'[3]Cartilha Global'!$A:$A,1,FALSE)</f>
        <v>92576</v>
      </c>
    </row>
    <row r="2548" spans="1:23" ht="23.25" hidden="1" thickBot="1" x14ac:dyDescent="0.25">
      <c r="A2548" s="522">
        <v>92577</v>
      </c>
      <c r="B2548" s="508" t="s">
        <v>3144</v>
      </c>
      <c r="C2548" s="513" t="s">
        <v>3760</v>
      </c>
      <c r="D2548" s="498" t="s">
        <v>170</v>
      </c>
      <c r="E2548" s="499">
        <v>191.32</v>
      </c>
      <c r="F2548" s="500">
        <f t="shared" si="615"/>
        <v>236.93</v>
      </c>
      <c r="G2548" s="527"/>
      <c r="H2548" s="518"/>
      <c r="I2548" s="517">
        <f t="shared" si="627"/>
        <v>0</v>
      </c>
      <c r="J2548" s="517">
        <f t="shared" si="628"/>
        <v>0</v>
      </c>
      <c r="K2548" s="504"/>
      <c r="L2548" s="518">
        <f t="shared" si="629"/>
        <v>0</v>
      </c>
      <c r="M2548" s="518">
        <f t="shared" si="629"/>
        <v>0</v>
      </c>
      <c r="N2548" s="519">
        <f t="shared" si="630"/>
        <v>0</v>
      </c>
      <c r="O2548" s="519">
        <f t="shared" si="631"/>
        <v>0</v>
      </c>
      <c r="P2548" s="506"/>
      <c r="Q2548" s="494"/>
      <c r="R2548" s="412" t="str">
        <f t="shared" si="612"/>
        <v/>
      </c>
      <c r="S2548" s="412" t="str">
        <f t="shared" si="614"/>
        <v/>
      </c>
      <c r="T2548" s="427"/>
      <c r="U2548" s="429"/>
      <c r="W2548" s="6">
        <f>VLOOKUP(A2548,'[3]Cartilha Global'!$A:$A,1,FALSE)</f>
        <v>92577</v>
      </c>
    </row>
    <row r="2549" spans="1:23" ht="23.25" hidden="1" thickBot="1" x14ac:dyDescent="0.25">
      <c r="A2549" s="522">
        <v>92578</v>
      </c>
      <c r="B2549" s="508" t="s">
        <v>3144</v>
      </c>
      <c r="C2549" s="513" t="s">
        <v>3761</v>
      </c>
      <c r="D2549" s="498" t="s">
        <v>170</v>
      </c>
      <c r="E2549" s="499">
        <v>96.9</v>
      </c>
      <c r="F2549" s="500">
        <f t="shared" si="615"/>
        <v>120</v>
      </c>
      <c r="G2549" s="527"/>
      <c r="H2549" s="518"/>
      <c r="I2549" s="517">
        <f t="shared" si="627"/>
        <v>0</v>
      </c>
      <c r="J2549" s="517">
        <f t="shared" si="628"/>
        <v>0</v>
      </c>
      <c r="K2549" s="504"/>
      <c r="L2549" s="518">
        <f t="shared" si="629"/>
        <v>0</v>
      </c>
      <c r="M2549" s="518">
        <f t="shared" si="629"/>
        <v>0</v>
      </c>
      <c r="N2549" s="519">
        <f t="shared" si="630"/>
        <v>0</v>
      </c>
      <c r="O2549" s="519">
        <f t="shared" si="631"/>
        <v>0</v>
      </c>
      <c r="P2549" s="506"/>
      <c r="Q2549" s="494"/>
      <c r="R2549" s="412" t="str">
        <f t="shared" si="612"/>
        <v/>
      </c>
      <c r="S2549" s="412" t="str">
        <f t="shared" si="614"/>
        <v/>
      </c>
      <c r="T2549" s="427"/>
      <c r="U2549" s="429"/>
      <c r="W2549" s="6">
        <f>VLOOKUP(A2549,'[3]Cartilha Global'!$A:$A,1,FALSE)</f>
        <v>92578</v>
      </c>
    </row>
    <row r="2550" spans="1:23" ht="23.25" hidden="1" thickBot="1" x14ac:dyDescent="0.25">
      <c r="A2550" s="522">
        <v>92579</v>
      </c>
      <c r="B2550" s="508" t="s">
        <v>3144</v>
      </c>
      <c r="C2550" s="513" t="s">
        <v>3762</v>
      </c>
      <c r="D2550" s="498" t="s">
        <v>170</v>
      </c>
      <c r="E2550" s="499">
        <v>53.29</v>
      </c>
      <c r="F2550" s="500">
        <f t="shared" si="615"/>
        <v>65.989999999999995</v>
      </c>
      <c r="G2550" s="527"/>
      <c r="H2550" s="518"/>
      <c r="I2550" s="517">
        <f t="shared" si="627"/>
        <v>0</v>
      </c>
      <c r="J2550" s="517">
        <f t="shared" si="628"/>
        <v>0</v>
      </c>
      <c r="K2550" s="504"/>
      <c r="L2550" s="518">
        <f t="shared" si="629"/>
        <v>0</v>
      </c>
      <c r="M2550" s="518">
        <f t="shared" si="629"/>
        <v>0</v>
      </c>
      <c r="N2550" s="519">
        <f t="shared" si="630"/>
        <v>0</v>
      </c>
      <c r="O2550" s="519">
        <f t="shared" si="631"/>
        <v>0</v>
      </c>
      <c r="P2550" s="506"/>
      <c r="Q2550" s="494"/>
      <c r="R2550" s="412" t="str">
        <f t="shared" si="612"/>
        <v/>
      </c>
      <c r="S2550" s="412" t="str">
        <f t="shared" si="614"/>
        <v/>
      </c>
      <c r="T2550" s="427"/>
      <c r="U2550" s="429"/>
      <c r="W2550" s="6">
        <f>VLOOKUP(A2550,'[3]Cartilha Global'!$A:$A,1,FALSE)</f>
        <v>92579</v>
      </c>
    </row>
    <row r="2551" spans="1:23" ht="34.5" hidden="1" thickBot="1" x14ac:dyDescent="0.25">
      <c r="A2551" s="522">
        <v>92580</v>
      </c>
      <c r="B2551" s="508" t="s">
        <v>3144</v>
      </c>
      <c r="C2551" s="513" t="s">
        <v>3763</v>
      </c>
      <c r="D2551" s="498" t="s">
        <v>170</v>
      </c>
      <c r="E2551" s="499">
        <v>66.319999999999993</v>
      </c>
      <c r="F2551" s="500">
        <f t="shared" si="615"/>
        <v>82.13</v>
      </c>
      <c r="G2551" s="527"/>
      <c r="H2551" s="518"/>
      <c r="I2551" s="517">
        <f t="shared" si="627"/>
        <v>0</v>
      </c>
      <c r="J2551" s="517">
        <f t="shared" si="628"/>
        <v>0</v>
      </c>
      <c r="K2551" s="504"/>
      <c r="L2551" s="518">
        <f t="shared" si="629"/>
        <v>0</v>
      </c>
      <c r="M2551" s="518">
        <f t="shared" si="629"/>
        <v>0</v>
      </c>
      <c r="N2551" s="519">
        <f t="shared" si="630"/>
        <v>0</v>
      </c>
      <c r="O2551" s="519">
        <f t="shared" si="631"/>
        <v>0</v>
      </c>
      <c r="P2551" s="506"/>
      <c r="Q2551" s="494"/>
      <c r="R2551" s="412" t="str">
        <f t="shared" si="612"/>
        <v/>
      </c>
      <c r="S2551" s="412" t="str">
        <f t="shared" si="614"/>
        <v/>
      </c>
      <c r="T2551" s="427"/>
      <c r="U2551" s="429"/>
      <c r="W2551" s="6">
        <f>VLOOKUP(A2551,'[3]Cartilha Global'!$A:$A,1,FALSE)</f>
        <v>92580</v>
      </c>
    </row>
    <row r="2552" spans="1:23" ht="23.25" hidden="1" thickBot="1" x14ac:dyDescent="0.25">
      <c r="A2552" s="522">
        <v>92581</v>
      </c>
      <c r="B2552" s="508" t="s">
        <v>3144</v>
      </c>
      <c r="C2552" s="513" t="s">
        <v>3764</v>
      </c>
      <c r="D2552" s="498" t="s">
        <v>170</v>
      </c>
      <c r="E2552" s="499">
        <v>69.540000000000006</v>
      </c>
      <c r="F2552" s="500">
        <f t="shared" si="615"/>
        <v>86.12</v>
      </c>
      <c r="G2552" s="527"/>
      <c r="H2552" s="518"/>
      <c r="I2552" s="517">
        <f t="shared" si="627"/>
        <v>0</v>
      </c>
      <c r="J2552" s="517">
        <f t="shared" si="628"/>
        <v>0</v>
      </c>
      <c r="K2552" s="504"/>
      <c r="L2552" s="518">
        <f t="shared" si="629"/>
        <v>0</v>
      </c>
      <c r="M2552" s="518">
        <f t="shared" si="629"/>
        <v>0</v>
      </c>
      <c r="N2552" s="519">
        <f t="shared" si="630"/>
        <v>0</v>
      </c>
      <c r="O2552" s="519">
        <f t="shared" si="631"/>
        <v>0</v>
      </c>
      <c r="P2552" s="506"/>
      <c r="Q2552" s="494"/>
      <c r="R2552" s="412" t="str">
        <f t="shared" si="612"/>
        <v/>
      </c>
      <c r="S2552" s="412" t="str">
        <f t="shared" si="614"/>
        <v/>
      </c>
      <c r="T2552" s="427"/>
      <c r="U2552" s="429"/>
      <c r="W2552" s="6">
        <f>VLOOKUP(A2552,'[3]Cartilha Global'!$A:$A,1,FALSE)</f>
        <v>92581</v>
      </c>
    </row>
    <row r="2553" spans="1:23" ht="12" hidden="1" thickBot="1" x14ac:dyDescent="0.25">
      <c r="A2553" s="522" t="s">
        <v>1887</v>
      </c>
      <c r="B2553" s="508"/>
      <c r="C2553" s="513" t="s">
        <v>243</v>
      </c>
      <c r="D2553" s="498">
        <v>0</v>
      </c>
      <c r="E2553" s="593">
        <v>0</v>
      </c>
      <c r="F2553" s="568">
        <f t="shared" si="615"/>
        <v>0</v>
      </c>
      <c r="G2553" s="556"/>
      <c r="H2553" s="556"/>
      <c r="I2553" s="557"/>
      <c r="J2553" s="558"/>
      <c r="K2553" s="504"/>
      <c r="L2553" s="580"/>
      <c r="M2553" s="556"/>
      <c r="N2553" s="557"/>
      <c r="O2553" s="558"/>
      <c r="P2553" s="506"/>
      <c r="Q2553" s="494" t="str">
        <f>IF(OR(SUM(J2554:J2557)&gt;0,SUM(O2554:O2557)&gt;0),"xx","")</f>
        <v/>
      </c>
      <c r="R2553" s="412" t="str">
        <f t="shared" si="612"/>
        <v/>
      </c>
      <c r="S2553" s="412" t="str">
        <f t="shared" si="614"/>
        <v/>
      </c>
      <c r="T2553" s="427"/>
      <c r="U2553" s="429"/>
      <c r="W2553" s="6" t="str">
        <f>VLOOKUP(A2553,'[3]Cartilha Global'!$A:$A,1,FALSE)</f>
        <v>6.11</v>
      </c>
    </row>
    <row r="2554" spans="1:23" ht="23.25" hidden="1" thickBot="1" x14ac:dyDescent="0.25">
      <c r="A2554" s="522">
        <v>94227</v>
      </c>
      <c r="B2554" s="508" t="s">
        <v>3144</v>
      </c>
      <c r="C2554" s="513" t="s">
        <v>3765</v>
      </c>
      <c r="D2554" s="498" t="s">
        <v>6927</v>
      </c>
      <c r="E2554" s="499">
        <v>83.89</v>
      </c>
      <c r="F2554" s="500">
        <f t="shared" si="615"/>
        <v>103.89</v>
      </c>
      <c r="G2554" s="527"/>
      <c r="H2554" s="518"/>
      <c r="I2554" s="517">
        <f>IF(ISBLANK(E2554),0,ROUND(F2554*G2554,2))</f>
        <v>0</v>
      </c>
      <c r="J2554" s="517">
        <f>IF(ISBLANK(G2554),0,ROUND(G2554*H2554,2))</f>
        <v>0</v>
      </c>
      <c r="K2554" s="504"/>
      <c r="L2554" s="518">
        <f t="shared" ref="L2554:M2557" si="632">G2554</f>
        <v>0</v>
      </c>
      <c r="M2554" s="518">
        <f t="shared" si="632"/>
        <v>0</v>
      </c>
      <c r="N2554" s="519">
        <f>IF(ISBLANK(E2554),0,ROUND(F2554*L2554,2))</f>
        <v>0</v>
      </c>
      <c r="O2554" s="519">
        <f>IF(ISBLANK(L2554),0,ROUND(L2554*M2554,2))</f>
        <v>0</v>
      </c>
      <c r="P2554" s="506"/>
      <c r="Q2554" s="494"/>
      <c r="R2554" s="412" t="str">
        <f t="shared" si="612"/>
        <v/>
      </c>
      <c r="S2554" s="412" t="str">
        <f t="shared" si="614"/>
        <v/>
      </c>
      <c r="T2554" s="427"/>
      <c r="U2554" s="429"/>
      <c r="W2554" s="6">
        <f>VLOOKUP(A2554,'[3]Cartilha Global'!$A:$A,1,FALSE)</f>
        <v>94227</v>
      </c>
    </row>
    <row r="2555" spans="1:23" ht="23.25" hidden="1" thickBot="1" x14ac:dyDescent="0.25">
      <c r="A2555" s="522">
        <v>94228</v>
      </c>
      <c r="B2555" s="508" t="s">
        <v>3144</v>
      </c>
      <c r="C2555" s="513" t="s">
        <v>3766</v>
      </c>
      <c r="D2555" s="498" t="s">
        <v>6927</v>
      </c>
      <c r="E2555" s="499">
        <v>113.49</v>
      </c>
      <c r="F2555" s="500">
        <f t="shared" si="615"/>
        <v>140.55000000000001</v>
      </c>
      <c r="G2555" s="527"/>
      <c r="H2555" s="518"/>
      <c r="I2555" s="517">
        <f>IF(ISBLANK(E2555),0,ROUND(F2555*G2555,2))</f>
        <v>0</v>
      </c>
      <c r="J2555" s="517">
        <f>IF(ISBLANK(G2555),0,ROUND(G2555*H2555,2))</f>
        <v>0</v>
      </c>
      <c r="K2555" s="504"/>
      <c r="L2555" s="518">
        <f t="shared" si="632"/>
        <v>0</v>
      </c>
      <c r="M2555" s="518">
        <f t="shared" si="632"/>
        <v>0</v>
      </c>
      <c r="N2555" s="519">
        <f>IF(ISBLANK(E2555),0,ROUND(F2555*L2555,2))</f>
        <v>0</v>
      </c>
      <c r="O2555" s="519">
        <f>IF(ISBLANK(L2555),0,ROUND(L2555*M2555,2))</f>
        <v>0</v>
      </c>
      <c r="P2555" s="506"/>
      <c r="Q2555" s="494"/>
      <c r="R2555" s="412" t="str">
        <f t="shared" si="612"/>
        <v/>
      </c>
      <c r="S2555" s="412" t="str">
        <f t="shared" si="614"/>
        <v/>
      </c>
      <c r="T2555" s="427"/>
      <c r="U2555" s="429"/>
      <c r="W2555" s="6">
        <f>VLOOKUP(A2555,'[3]Cartilha Global'!$A:$A,1,FALSE)</f>
        <v>94228</v>
      </c>
    </row>
    <row r="2556" spans="1:23" ht="23.25" hidden="1" thickBot="1" x14ac:dyDescent="0.25">
      <c r="A2556" s="522">
        <v>94229</v>
      </c>
      <c r="B2556" s="508" t="s">
        <v>3144</v>
      </c>
      <c r="C2556" s="513" t="s">
        <v>3767</v>
      </c>
      <c r="D2556" s="498" t="s">
        <v>6927</v>
      </c>
      <c r="E2556" s="499">
        <v>220.12</v>
      </c>
      <c r="F2556" s="500">
        <f t="shared" si="615"/>
        <v>272.60000000000002</v>
      </c>
      <c r="G2556" s="527"/>
      <c r="H2556" s="518"/>
      <c r="I2556" s="517">
        <f>IF(ISBLANK(E2556),0,ROUND(F2556*G2556,2))</f>
        <v>0</v>
      </c>
      <c r="J2556" s="517">
        <f>IF(ISBLANK(G2556),0,ROUND(G2556*H2556,2))</f>
        <v>0</v>
      </c>
      <c r="K2556" s="504"/>
      <c r="L2556" s="518">
        <f t="shared" si="632"/>
        <v>0</v>
      </c>
      <c r="M2556" s="518">
        <f t="shared" si="632"/>
        <v>0</v>
      </c>
      <c r="N2556" s="519">
        <f>IF(ISBLANK(E2556),0,ROUND(F2556*L2556,2))</f>
        <v>0</v>
      </c>
      <c r="O2556" s="519">
        <f>IF(ISBLANK(L2556),0,ROUND(L2556*M2556,2))</f>
        <v>0</v>
      </c>
      <c r="P2556" s="506"/>
      <c r="Q2556" s="494"/>
      <c r="R2556" s="412" t="str">
        <f t="shared" si="612"/>
        <v/>
      </c>
      <c r="S2556" s="412" t="str">
        <f t="shared" si="614"/>
        <v/>
      </c>
      <c r="T2556" s="427"/>
      <c r="U2556" s="429"/>
      <c r="W2556" s="6">
        <f>VLOOKUP(A2556,'[3]Cartilha Global'!$A:$A,1,FALSE)</f>
        <v>94229</v>
      </c>
    </row>
    <row r="2557" spans="1:23" ht="34.5" hidden="1" thickBot="1" x14ac:dyDescent="0.25">
      <c r="A2557" s="522">
        <v>100434</v>
      </c>
      <c r="B2557" s="508" t="s">
        <v>3144</v>
      </c>
      <c r="C2557" s="513" t="s">
        <v>3389</v>
      </c>
      <c r="D2557" s="498" t="s">
        <v>6927</v>
      </c>
      <c r="E2557" s="499">
        <v>71.010000000000005</v>
      </c>
      <c r="F2557" s="500">
        <f t="shared" si="615"/>
        <v>87.94</v>
      </c>
      <c r="G2557" s="527"/>
      <c r="H2557" s="518"/>
      <c r="I2557" s="517">
        <f>IF(ISBLANK(E2557),0,ROUND(F2557*G2557,2))</f>
        <v>0</v>
      </c>
      <c r="J2557" s="517">
        <f>IF(ISBLANK(G2557),0,ROUND(G2557*H2557,2))</f>
        <v>0</v>
      </c>
      <c r="K2557" s="504"/>
      <c r="L2557" s="518">
        <f t="shared" si="632"/>
        <v>0</v>
      </c>
      <c r="M2557" s="518">
        <f t="shared" si="632"/>
        <v>0</v>
      </c>
      <c r="N2557" s="519">
        <f>IF(ISBLANK(E2557),0,ROUND(F2557*L2557,2))</f>
        <v>0</v>
      </c>
      <c r="O2557" s="519">
        <f>IF(ISBLANK(L2557),0,ROUND(L2557*M2557,2))</f>
        <v>0</v>
      </c>
      <c r="P2557" s="506"/>
      <c r="Q2557" s="494"/>
      <c r="R2557" s="412" t="str">
        <f t="shared" si="612"/>
        <v/>
      </c>
      <c r="S2557" s="412" t="str">
        <f t="shared" si="614"/>
        <v/>
      </c>
      <c r="T2557" s="427"/>
      <c r="U2557" s="429"/>
      <c r="W2557" s="6">
        <f>VLOOKUP(A2557,'[3]Cartilha Global'!$A:$A,1,FALSE)</f>
        <v>100434</v>
      </c>
    </row>
    <row r="2558" spans="1:23" ht="12" hidden="1" thickBot="1" x14ac:dyDescent="0.25">
      <c r="A2558" s="522" t="s">
        <v>6119</v>
      </c>
      <c r="B2558" s="508"/>
      <c r="C2558" s="513" t="s">
        <v>6120</v>
      </c>
      <c r="D2558" s="498">
        <v>0</v>
      </c>
      <c r="E2558" s="593">
        <v>0</v>
      </c>
      <c r="F2558" s="568">
        <f t="shared" si="615"/>
        <v>0</v>
      </c>
      <c r="G2558" s="556"/>
      <c r="H2558" s="556"/>
      <c r="I2558" s="557"/>
      <c r="J2558" s="558"/>
      <c r="K2558" s="504"/>
      <c r="L2558" s="580"/>
      <c r="M2558" s="556"/>
      <c r="N2558" s="557"/>
      <c r="O2558" s="558"/>
      <c r="P2558" s="506"/>
      <c r="Q2558" s="494" t="str">
        <f>IF(OR(SUM(J2558:J2558)&gt;0,SUM(O2558:O2558)&gt;0),"xx","")</f>
        <v/>
      </c>
      <c r="R2558" s="412" t="str">
        <f t="shared" ref="R2558:R2621" si="633">IF(Q2558="X","x",IF(Q2558="xx","x",IF(O2558&gt;0,"x","")))</f>
        <v/>
      </c>
      <c r="S2558" s="412" t="str">
        <f t="shared" si="614"/>
        <v/>
      </c>
      <c r="T2558" s="427"/>
      <c r="U2558" s="429"/>
      <c r="W2558" s="6" t="e">
        <f>VLOOKUP(A2558,'[3]Cartilha Global'!$A:$A,1,FALSE)</f>
        <v>#N/A</v>
      </c>
    </row>
    <row r="2559" spans="1:23" ht="12" hidden="1" thickBot="1" x14ac:dyDescent="0.25">
      <c r="A2559" s="522" t="s">
        <v>1888</v>
      </c>
      <c r="B2559" s="508"/>
      <c r="C2559" s="513" t="s">
        <v>244</v>
      </c>
      <c r="D2559" s="498">
        <v>0</v>
      </c>
      <c r="E2559" s="593">
        <v>0</v>
      </c>
      <c r="F2559" s="568">
        <f t="shared" ref="F2559:F2622" si="634">IF(E2559=0,0,ROUND(E2559*(1+E$13)*(1-E$14),2))</f>
        <v>0</v>
      </c>
      <c r="G2559" s="556"/>
      <c r="H2559" s="556"/>
      <c r="I2559" s="557"/>
      <c r="J2559" s="558"/>
      <c r="K2559" s="504"/>
      <c r="L2559" s="580"/>
      <c r="M2559" s="556"/>
      <c r="N2559" s="557"/>
      <c r="O2559" s="558"/>
      <c r="P2559" s="506"/>
      <c r="Q2559" s="494" t="str">
        <f>IF(OR(SUM(J2560:J2562)&gt;0,SUM(O2560:O2562)&gt;0),"xx","")</f>
        <v/>
      </c>
      <c r="R2559" s="412" t="str">
        <f t="shared" si="633"/>
        <v/>
      </c>
      <c r="S2559" s="412" t="str">
        <f t="shared" si="614"/>
        <v/>
      </c>
      <c r="T2559" s="427"/>
      <c r="U2559" s="429"/>
      <c r="W2559" s="6" t="str">
        <f>VLOOKUP(A2559,'[3]Cartilha Global'!$A:$A,1,FALSE)</f>
        <v>6.13</v>
      </c>
    </row>
    <row r="2560" spans="1:23" ht="23.25" hidden="1" thickBot="1" x14ac:dyDescent="0.25">
      <c r="A2560" s="522">
        <v>94231</v>
      </c>
      <c r="B2560" s="508" t="s">
        <v>3144</v>
      </c>
      <c r="C2560" s="513" t="s">
        <v>3768</v>
      </c>
      <c r="D2560" s="498" t="s">
        <v>6927</v>
      </c>
      <c r="E2560" s="499">
        <v>65.75</v>
      </c>
      <c r="F2560" s="500">
        <f t="shared" si="634"/>
        <v>81.42</v>
      </c>
      <c r="G2560" s="527"/>
      <c r="H2560" s="518"/>
      <c r="I2560" s="517">
        <f>IF(ISBLANK(E2560),0,ROUND(F2560*G2560,2))</f>
        <v>0</v>
      </c>
      <c r="J2560" s="517">
        <f>IF(ISBLANK(G2560),0,ROUND(G2560*H2560,2))</f>
        <v>0</v>
      </c>
      <c r="K2560" s="504"/>
      <c r="L2560" s="518">
        <f t="shared" ref="L2560:M2562" si="635">G2560</f>
        <v>0</v>
      </c>
      <c r="M2560" s="518">
        <f t="shared" si="635"/>
        <v>0</v>
      </c>
      <c r="N2560" s="519">
        <f>IF(ISBLANK(E2560),0,ROUND(F2560*L2560,2))</f>
        <v>0</v>
      </c>
      <c r="O2560" s="519">
        <f>IF(ISBLANK(L2560),0,ROUND(L2560*M2560,2))</f>
        <v>0</v>
      </c>
      <c r="P2560" s="506"/>
      <c r="Q2560" s="494"/>
      <c r="R2560" s="412" t="str">
        <f t="shared" si="633"/>
        <v/>
      </c>
      <c r="S2560" s="412" t="str">
        <f t="shared" si="614"/>
        <v/>
      </c>
      <c r="T2560" s="427"/>
      <c r="U2560" s="429"/>
      <c r="W2560" s="6">
        <f>VLOOKUP(A2560,'[3]Cartilha Global'!$A:$A,1,FALSE)</f>
        <v>94231</v>
      </c>
    </row>
    <row r="2561" spans="1:23" ht="23.25" hidden="1" thickBot="1" x14ac:dyDescent="0.25">
      <c r="A2561" s="522">
        <v>100435</v>
      </c>
      <c r="B2561" s="508" t="s">
        <v>3144</v>
      </c>
      <c r="C2561" s="513" t="s">
        <v>3390</v>
      </c>
      <c r="D2561" s="498" t="s">
        <v>6927</v>
      </c>
      <c r="E2561" s="499">
        <v>63.09</v>
      </c>
      <c r="F2561" s="500">
        <f t="shared" si="634"/>
        <v>78.13</v>
      </c>
      <c r="G2561" s="527"/>
      <c r="H2561" s="518"/>
      <c r="I2561" s="517">
        <f>IF(ISBLANK(E2561),0,ROUND(F2561*G2561,2))</f>
        <v>0</v>
      </c>
      <c r="J2561" s="517">
        <f>IF(ISBLANK(G2561),0,ROUND(G2561*H2561,2))</f>
        <v>0</v>
      </c>
      <c r="K2561" s="504"/>
      <c r="L2561" s="518">
        <f t="shared" si="635"/>
        <v>0</v>
      </c>
      <c r="M2561" s="518">
        <f t="shared" si="635"/>
        <v>0</v>
      </c>
      <c r="N2561" s="519">
        <f>IF(ISBLANK(E2561),0,ROUND(F2561*L2561,2))</f>
        <v>0</v>
      </c>
      <c r="O2561" s="519">
        <f>IF(ISBLANK(L2561),0,ROUND(L2561*M2561,2))</f>
        <v>0</v>
      </c>
      <c r="P2561" s="506"/>
      <c r="Q2561" s="494"/>
      <c r="R2561" s="412" t="str">
        <f t="shared" si="633"/>
        <v/>
      </c>
      <c r="S2561" s="412" t="str">
        <f t="shared" si="614"/>
        <v/>
      </c>
      <c r="T2561" s="427"/>
      <c r="U2561" s="429"/>
      <c r="W2561" s="6">
        <f>VLOOKUP(A2561,'[3]Cartilha Global'!$A:$A,1,FALSE)</f>
        <v>100435</v>
      </c>
    </row>
    <row r="2562" spans="1:23" ht="23.25" hidden="1" thickBot="1" x14ac:dyDescent="0.25">
      <c r="A2562" s="522">
        <v>100327</v>
      </c>
      <c r="B2562" s="508" t="s">
        <v>3144</v>
      </c>
      <c r="C2562" s="513" t="s">
        <v>3391</v>
      </c>
      <c r="D2562" s="498" t="s">
        <v>6927</v>
      </c>
      <c r="E2562" s="499">
        <v>74.02</v>
      </c>
      <c r="F2562" s="500">
        <f t="shared" si="634"/>
        <v>91.67</v>
      </c>
      <c r="G2562" s="527"/>
      <c r="H2562" s="518"/>
      <c r="I2562" s="517">
        <f>IF(ISBLANK(E2562),0,ROUND(F2562*G2562,2))</f>
        <v>0</v>
      </c>
      <c r="J2562" s="517">
        <f>IF(ISBLANK(G2562),0,ROUND(G2562*H2562,2))</f>
        <v>0</v>
      </c>
      <c r="K2562" s="504"/>
      <c r="L2562" s="518">
        <f t="shared" si="635"/>
        <v>0</v>
      </c>
      <c r="M2562" s="518">
        <f t="shared" si="635"/>
        <v>0</v>
      </c>
      <c r="N2562" s="519">
        <f>IF(ISBLANK(E2562),0,ROUND(F2562*L2562,2))</f>
        <v>0</v>
      </c>
      <c r="O2562" s="519">
        <f>IF(ISBLANK(L2562),0,ROUND(L2562*M2562,2))</f>
        <v>0</v>
      </c>
      <c r="P2562" s="506"/>
      <c r="Q2562" s="494"/>
      <c r="R2562" s="412" t="str">
        <f t="shared" si="633"/>
        <v/>
      </c>
      <c r="S2562" s="412" t="str">
        <f t="shared" ref="S2562:S2625" si="636">IF(Q2562="X","x",IF(Q2562="xx","x",IF(OR(J2562&gt;0,O2562&gt;0),"x","")))</f>
        <v/>
      </c>
      <c r="T2562" s="427"/>
      <c r="U2562" s="429"/>
      <c r="W2562" s="6">
        <f>VLOOKUP(A2562,'[3]Cartilha Global'!$A:$A,1,FALSE)</f>
        <v>100327</v>
      </c>
    </row>
    <row r="2563" spans="1:23" ht="12" hidden="1" thickBot="1" x14ac:dyDescent="0.25">
      <c r="A2563" s="531" t="s">
        <v>184</v>
      </c>
      <c r="B2563" s="598"/>
      <c r="C2563" s="532" t="s">
        <v>245</v>
      </c>
      <c r="D2563" s="498">
        <v>0</v>
      </c>
      <c r="E2563" s="600">
        <v>0</v>
      </c>
      <c r="F2563" s="568">
        <f t="shared" si="634"/>
        <v>0</v>
      </c>
      <c r="G2563" s="556"/>
      <c r="H2563" s="556"/>
      <c r="I2563" s="557"/>
      <c r="J2563" s="558"/>
      <c r="K2563" s="504"/>
      <c r="L2563" s="580"/>
      <c r="M2563" s="556"/>
      <c r="N2563" s="557"/>
      <c r="O2563" s="558"/>
      <c r="P2563" s="506"/>
      <c r="Q2563" s="494" t="str">
        <f>IF(OR(SUM(J2564:J2593)&gt;0,SUM(O2564:O2593)&gt;0),"xx","")</f>
        <v/>
      </c>
      <c r="R2563" s="412" t="str">
        <f t="shared" si="633"/>
        <v/>
      </c>
      <c r="S2563" s="412" t="str">
        <f t="shared" si="636"/>
        <v/>
      </c>
      <c r="T2563" s="427"/>
      <c r="U2563" s="429"/>
      <c r="W2563" s="6" t="str">
        <f>VLOOKUP(A2563,'[3]Cartilha Global'!$A:$A,1,FALSE)</f>
        <v>x</v>
      </c>
    </row>
    <row r="2564" spans="1:23" ht="12" hidden="1" thickBot="1" x14ac:dyDescent="0.25">
      <c r="A2564" s="531" t="s">
        <v>184</v>
      </c>
      <c r="B2564" s="598"/>
      <c r="C2564" s="534">
        <v>0</v>
      </c>
      <c r="D2564" s="535">
        <v>0</v>
      </c>
      <c r="E2564" s="536">
        <v>0</v>
      </c>
      <c r="F2564" s="510">
        <f t="shared" si="634"/>
        <v>0</v>
      </c>
      <c r="G2564" s="527"/>
      <c r="H2564" s="528"/>
      <c r="I2564" s="517">
        <f t="shared" ref="I2564:I2593" si="637">IF(ISBLANK(E2564),0,ROUND(F2564*G2564,2))</f>
        <v>0</v>
      </c>
      <c r="J2564" s="517">
        <f t="shared" ref="J2564:J2593" si="638">IF(ISBLANK(G2564),0,ROUND(G2564*H2564,2))</f>
        <v>0</v>
      </c>
      <c r="K2564" s="504"/>
      <c r="L2564" s="518">
        <f t="shared" ref="L2564:M2593" si="639">G2564</f>
        <v>0</v>
      </c>
      <c r="M2564" s="518">
        <f t="shared" si="639"/>
        <v>0</v>
      </c>
      <c r="N2564" s="517">
        <f t="shared" ref="N2564:N2593" si="640">IF(ISBLANK(E2564),0,ROUND(F2564*L2564,2))</f>
        <v>0</v>
      </c>
      <c r="O2564" s="517">
        <f t="shared" ref="O2564:O2593" si="641">IF(ISBLANK(L2564),0,ROUND(L2564*M2564,2))</f>
        <v>0</v>
      </c>
      <c r="P2564" s="506"/>
      <c r="Q2564" s="520"/>
      <c r="R2564" s="412" t="str">
        <f t="shared" si="633"/>
        <v/>
      </c>
      <c r="S2564" s="412" t="str">
        <f t="shared" si="636"/>
        <v/>
      </c>
      <c r="T2564" s="427"/>
      <c r="U2564" s="429"/>
      <c r="W2564" s="6" t="str">
        <f>VLOOKUP(A2564,'[3]Cartilha Global'!$A:$A,1,FALSE)</f>
        <v>x</v>
      </c>
    </row>
    <row r="2565" spans="1:23" ht="12" hidden="1" thickBot="1" x14ac:dyDescent="0.25">
      <c r="A2565" s="531" t="s">
        <v>184</v>
      </c>
      <c r="B2565" s="598"/>
      <c r="C2565" s="534">
        <v>0</v>
      </c>
      <c r="D2565" s="535">
        <v>0</v>
      </c>
      <c r="E2565" s="536">
        <v>0</v>
      </c>
      <c r="F2565" s="510">
        <f t="shared" si="634"/>
        <v>0</v>
      </c>
      <c r="G2565" s="527"/>
      <c r="H2565" s="528"/>
      <c r="I2565" s="517">
        <f t="shared" si="637"/>
        <v>0</v>
      </c>
      <c r="J2565" s="517">
        <f t="shared" si="638"/>
        <v>0</v>
      </c>
      <c r="K2565" s="504"/>
      <c r="L2565" s="518">
        <f t="shared" si="639"/>
        <v>0</v>
      </c>
      <c r="M2565" s="518">
        <f t="shared" si="639"/>
        <v>0</v>
      </c>
      <c r="N2565" s="517">
        <f t="shared" si="640"/>
        <v>0</v>
      </c>
      <c r="O2565" s="517">
        <f t="shared" si="641"/>
        <v>0</v>
      </c>
      <c r="P2565" s="506"/>
      <c r="Q2565" s="520"/>
      <c r="R2565" s="412" t="str">
        <f t="shared" si="633"/>
        <v/>
      </c>
      <c r="S2565" s="412" t="str">
        <f t="shared" si="636"/>
        <v/>
      </c>
      <c r="T2565" s="427"/>
      <c r="U2565" s="429"/>
      <c r="W2565" s="6" t="str">
        <f>VLOOKUP(A2565,'[3]Cartilha Global'!$A:$A,1,FALSE)</f>
        <v>x</v>
      </c>
    </row>
    <row r="2566" spans="1:23" ht="12" hidden="1" thickBot="1" x14ac:dyDescent="0.25">
      <c r="A2566" s="531" t="s">
        <v>184</v>
      </c>
      <c r="B2566" s="598"/>
      <c r="C2566" s="534">
        <v>0</v>
      </c>
      <c r="D2566" s="535">
        <v>0</v>
      </c>
      <c r="E2566" s="536">
        <v>0</v>
      </c>
      <c r="F2566" s="510">
        <f t="shared" si="634"/>
        <v>0</v>
      </c>
      <c r="G2566" s="527"/>
      <c r="H2566" s="528"/>
      <c r="I2566" s="517">
        <f t="shared" si="637"/>
        <v>0</v>
      </c>
      <c r="J2566" s="517">
        <f t="shared" si="638"/>
        <v>0</v>
      </c>
      <c r="K2566" s="504"/>
      <c r="L2566" s="518">
        <f t="shared" si="639"/>
        <v>0</v>
      </c>
      <c r="M2566" s="518">
        <f t="shared" si="639"/>
        <v>0</v>
      </c>
      <c r="N2566" s="517">
        <f t="shared" si="640"/>
        <v>0</v>
      </c>
      <c r="O2566" s="517">
        <f t="shared" si="641"/>
        <v>0</v>
      </c>
      <c r="P2566" s="506"/>
      <c r="Q2566" s="520"/>
      <c r="R2566" s="412" t="str">
        <f t="shared" si="633"/>
        <v/>
      </c>
      <c r="S2566" s="412" t="str">
        <f t="shared" si="636"/>
        <v/>
      </c>
      <c r="T2566" s="427"/>
      <c r="U2566" s="429"/>
      <c r="W2566" s="6" t="str">
        <f>VLOOKUP(A2566,'[3]Cartilha Global'!$A:$A,1,FALSE)</f>
        <v>x</v>
      </c>
    </row>
    <row r="2567" spans="1:23" ht="12" hidden="1" thickBot="1" x14ac:dyDescent="0.25">
      <c r="A2567" s="531" t="s">
        <v>184</v>
      </c>
      <c r="B2567" s="598"/>
      <c r="C2567" s="534">
        <v>0</v>
      </c>
      <c r="D2567" s="535">
        <v>0</v>
      </c>
      <c r="E2567" s="536">
        <v>0</v>
      </c>
      <c r="F2567" s="510">
        <f t="shared" si="634"/>
        <v>0</v>
      </c>
      <c r="G2567" s="527"/>
      <c r="H2567" s="528"/>
      <c r="I2567" s="517">
        <f t="shared" si="637"/>
        <v>0</v>
      </c>
      <c r="J2567" s="517">
        <f t="shared" si="638"/>
        <v>0</v>
      </c>
      <c r="K2567" s="504"/>
      <c r="L2567" s="518">
        <f t="shared" si="639"/>
        <v>0</v>
      </c>
      <c r="M2567" s="518">
        <f t="shared" si="639"/>
        <v>0</v>
      </c>
      <c r="N2567" s="517">
        <f t="shared" si="640"/>
        <v>0</v>
      </c>
      <c r="O2567" s="517">
        <f t="shared" si="641"/>
        <v>0</v>
      </c>
      <c r="P2567" s="506"/>
      <c r="Q2567" s="520"/>
      <c r="R2567" s="412" t="str">
        <f t="shared" si="633"/>
        <v/>
      </c>
      <c r="S2567" s="412" t="str">
        <f t="shared" si="636"/>
        <v/>
      </c>
      <c r="T2567" s="427"/>
      <c r="U2567" s="429"/>
      <c r="W2567" s="6" t="str">
        <f>VLOOKUP(A2567,'[3]Cartilha Global'!$A:$A,1,FALSE)</f>
        <v>x</v>
      </c>
    </row>
    <row r="2568" spans="1:23" ht="12" hidden="1" thickBot="1" x14ac:dyDescent="0.25">
      <c r="A2568" s="531" t="s">
        <v>184</v>
      </c>
      <c r="B2568" s="598"/>
      <c r="C2568" s="534">
        <v>0</v>
      </c>
      <c r="D2568" s="535">
        <v>0</v>
      </c>
      <c r="E2568" s="536">
        <v>0</v>
      </c>
      <c r="F2568" s="510">
        <f t="shared" si="634"/>
        <v>0</v>
      </c>
      <c r="G2568" s="527"/>
      <c r="H2568" s="528"/>
      <c r="I2568" s="517">
        <f t="shared" si="637"/>
        <v>0</v>
      </c>
      <c r="J2568" s="517">
        <f t="shared" si="638"/>
        <v>0</v>
      </c>
      <c r="K2568" s="504"/>
      <c r="L2568" s="518">
        <f t="shared" si="639"/>
        <v>0</v>
      </c>
      <c r="M2568" s="518">
        <f t="shared" si="639"/>
        <v>0</v>
      </c>
      <c r="N2568" s="517">
        <f t="shared" si="640"/>
        <v>0</v>
      </c>
      <c r="O2568" s="517">
        <f t="shared" si="641"/>
        <v>0</v>
      </c>
      <c r="P2568" s="506"/>
      <c r="Q2568" s="520"/>
      <c r="R2568" s="412" t="str">
        <f t="shared" si="633"/>
        <v/>
      </c>
      <c r="S2568" s="412" t="str">
        <f t="shared" si="636"/>
        <v/>
      </c>
      <c r="T2568" s="427"/>
      <c r="U2568" s="429"/>
      <c r="W2568" s="6" t="str">
        <f>VLOOKUP(A2568,'[3]Cartilha Global'!$A:$A,1,FALSE)</f>
        <v>x</v>
      </c>
    </row>
    <row r="2569" spans="1:23" ht="12" hidden="1" thickBot="1" x14ac:dyDescent="0.25">
      <c r="A2569" s="531" t="s">
        <v>184</v>
      </c>
      <c r="B2569" s="598"/>
      <c r="C2569" s="534">
        <v>0</v>
      </c>
      <c r="D2569" s="535">
        <v>0</v>
      </c>
      <c r="E2569" s="536">
        <v>0</v>
      </c>
      <c r="F2569" s="510">
        <f t="shared" si="634"/>
        <v>0</v>
      </c>
      <c r="G2569" s="527"/>
      <c r="H2569" s="528"/>
      <c r="I2569" s="517">
        <f t="shared" si="637"/>
        <v>0</v>
      </c>
      <c r="J2569" s="517">
        <f t="shared" si="638"/>
        <v>0</v>
      </c>
      <c r="K2569" s="504"/>
      <c r="L2569" s="518">
        <f t="shared" si="639"/>
        <v>0</v>
      </c>
      <c r="M2569" s="518">
        <f t="shared" si="639"/>
        <v>0</v>
      </c>
      <c r="N2569" s="517">
        <f t="shared" si="640"/>
        <v>0</v>
      </c>
      <c r="O2569" s="517">
        <f t="shared" si="641"/>
        <v>0</v>
      </c>
      <c r="P2569" s="506"/>
      <c r="Q2569" s="520"/>
      <c r="R2569" s="412" t="str">
        <f t="shared" si="633"/>
        <v/>
      </c>
      <c r="S2569" s="412" t="str">
        <f t="shared" si="636"/>
        <v/>
      </c>
      <c r="T2569" s="427"/>
      <c r="U2569" s="429"/>
      <c r="W2569" s="6" t="str">
        <f>VLOOKUP(A2569,'[3]Cartilha Global'!$A:$A,1,FALSE)</f>
        <v>x</v>
      </c>
    </row>
    <row r="2570" spans="1:23" ht="12" hidden="1" thickBot="1" x14ac:dyDescent="0.25">
      <c r="A2570" s="531" t="s">
        <v>184</v>
      </c>
      <c r="B2570" s="598"/>
      <c r="C2570" s="534">
        <v>0</v>
      </c>
      <c r="D2570" s="535">
        <v>0</v>
      </c>
      <c r="E2570" s="536">
        <v>0</v>
      </c>
      <c r="F2570" s="510">
        <f t="shared" si="634"/>
        <v>0</v>
      </c>
      <c r="G2570" s="527"/>
      <c r="H2570" s="528"/>
      <c r="I2570" s="517">
        <f t="shared" si="637"/>
        <v>0</v>
      </c>
      <c r="J2570" s="517">
        <f t="shared" si="638"/>
        <v>0</v>
      </c>
      <c r="K2570" s="504"/>
      <c r="L2570" s="518">
        <f t="shared" si="639"/>
        <v>0</v>
      </c>
      <c r="M2570" s="518">
        <f t="shared" si="639"/>
        <v>0</v>
      </c>
      <c r="N2570" s="517">
        <f t="shared" si="640"/>
        <v>0</v>
      </c>
      <c r="O2570" s="517">
        <f t="shared" si="641"/>
        <v>0</v>
      </c>
      <c r="P2570" s="506"/>
      <c r="Q2570" s="520"/>
      <c r="R2570" s="412" t="str">
        <f t="shared" si="633"/>
        <v/>
      </c>
      <c r="S2570" s="412" t="str">
        <f t="shared" si="636"/>
        <v/>
      </c>
      <c r="T2570" s="427"/>
      <c r="U2570" s="429"/>
      <c r="W2570" s="6" t="str">
        <f>VLOOKUP(A2570,'[3]Cartilha Global'!$A:$A,1,FALSE)</f>
        <v>x</v>
      </c>
    </row>
    <row r="2571" spans="1:23" ht="12" hidden="1" thickBot="1" x14ac:dyDescent="0.25">
      <c r="A2571" s="531" t="s">
        <v>184</v>
      </c>
      <c r="B2571" s="598"/>
      <c r="C2571" s="534">
        <v>0</v>
      </c>
      <c r="D2571" s="535">
        <v>0</v>
      </c>
      <c r="E2571" s="536">
        <v>0</v>
      </c>
      <c r="F2571" s="510">
        <f t="shared" si="634"/>
        <v>0</v>
      </c>
      <c r="G2571" s="527"/>
      <c r="H2571" s="528"/>
      <c r="I2571" s="517">
        <f t="shared" si="637"/>
        <v>0</v>
      </c>
      <c r="J2571" s="517">
        <f t="shared" si="638"/>
        <v>0</v>
      </c>
      <c r="K2571" s="504"/>
      <c r="L2571" s="518">
        <f t="shared" si="639"/>
        <v>0</v>
      </c>
      <c r="M2571" s="518">
        <f t="shared" si="639"/>
        <v>0</v>
      </c>
      <c r="N2571" s="517">
        <f t="shared" si="640"/>
        <v>0</v>
      </c>
      <c r="O2571" s="517">
        <f t="shared" si="641"/>
        <v>0</v>
      </c>
      <c r="P2571" s="506"/>
      <c r="Q2571" s="520"/>
      <c r="R2571" s="412" t="str">
        <f t="shared" si="633"/>
        <v/>
      </c>
      <c r="S2571" s="412" t="str">
        <f t="shared" si="636"/>
        <v/>
      </c>
      <c r="T2571" s="427"/>
      <c r="U2571" s="429"/>
      <c r="W2571" s="6" t="str">
        <f>VLOOKUP(A2571,'[3]Cartilha Global'!$A:$A,1,FALSE)</f>
        <v>x</v>
      </c>
    </row>
    <row r="2572" spans="1:23" ht="12" hidden="1" thickBot="1" x14ac:dyDescent="0.25">
      <c r="A2572" s="531" t="s">
        <v>184</v>
      </c>
      <c r="B2572" s="598"/>
      <c r="C2572" s="534">
        <v>0</v>
      </c>
      <c r="D2572" s="535">
        <v>0</v>
      </c>
      <c r="E2572" s="536">
        <v>0</v>
      </c>
      <c r="F2572" s="510">
        <f t="shared" si="634"/>
        <v>0</v>
      </c>
      <c r="G2572" s="527"/>
      <c r="H2572" s="528"/>
      <c r="I2572" s="517">
        <f t="shared" si="637"/>
        <v>0</v>
      </c>
      <c r="J2572" s="517">
        <f t="shared" si="638"/>
        <v>0</v>
      </c>
      <c r="K2572" s="504"/>
      <c r="L2572" s="518">
        <f t="shared" si="639"/>
        <v>0</v>
      </c>
      <c r="M2572" s="518">
        <f t="shared" si="639"/>
        <v>0</v>
      </c>
      <c r="N2572" s="517">
        <f t="shared" si="640"/>
        <v>0</v>
      </c>
      <c r="O2572" s="517">
        <f t="shared" si="641"/>
        <v>0</v>
      </c>
      <c r="P2572" s="506"/>
      <c r="Q2572" s="520"/>
      <c r="R2572" s="412" t="str">
        <f t="shared" si="633"/>
        <v/>
      </c>
      <c r="S2572" s="412" t="str">
        <f t="shared" si="636"/>
        <v/>
      </c>
      <c r="T2572" s="427"/>
      <c r="U2572" s="429"/>
      <c r="W2572" s="6" t="str">
        <f>VLOOKUP(A2572,'[3]Cartilha Global'!$A:$A,1,FALSE)</f>
        <v>x</v>
      </c>
    </row>
    <row r="2573" spans="1:23" ht="12" hidden="1" thickBot="1" x14ac:dyDescent="0.25">
      <c r="A2573" s="531" t="s">
        <v>184</v>
      </c>
      <c r="B2573" s="598"/>
      <c r="C2573" s="534">
        <v>0</v>
      </c>
      <c r="D2573" s="535">
        <v>0</v>
      </c>
      <c r="E2573" s="536">
        <v>0</v>
      </c>
      <c r="F2573" s="510">
        <f t="shared" si="634"/>
        <v>0</v>
      </c>
      <c r="G2573" s="527"/>
      <c r="H2573" s="528"/>
      <c r="I2573" s="517">
        <f t="shared" si="637"/>
        <v>0</v>
      </c>
      <c r="J2573" s="517">
        <f t="shared" si="638"/>
        <v>0</v>
      </c>
      <c r="K2573" s="504"/>
      <c r="L2573" s="518">
        <f t="shared" si="639"/>
        <v>0</v>
      </c>
      <c r="M2573" s="518">
        <f t="shared" si="639"/>
        <v>0</v>
      </c>
      <c r="N2573" s="517">
        <f t="shared" si="640"/>
        <v>0</v>
      </c>
      <c r="O2573" s="517">
        <f t="shared" si="641"/>
        <v>0</v>
      </c>
      <c r="P2573" s="506"/>
      <c r="Q2573" s="520"/>
      <c r="R2573" s="412" t="str">
        <f t="shared" si="633"/>
        <v/>
      </c>
      <c r="S2573" s="412" t="str">
        <f t="shared" si="636"/>
        <v/>
      </c>
      <c r="T2573" s="427"/>
      <c r="U2573" s="429"/>
      <c r="W2573" s="6" t="str">
        <f>VLOOKUP(A2573,'[3]Cartilha Global'!$A:$A,1,FALSE)</f>
        <v>x</v>
      </c>
    </row>
    <row r="2574" spans="1:23" ht="12" hidden="1" thickBot="1" x14ac:dyDescent="0.25">
      <c r="A2574" s="531" t="s">
        <v>184</v>
      </c>
      <c r="B2574" s="598"/>
      <c r="C2574" s="534">
        <v>0</v>
      </c>
      <c r="D2574" s="535">
        <v>0</v>
      </c>
      <c r="E2574" s="536">
        <v>0</v>
      </c>
      <c r="F2574" s="510">
        <f t="shared" si="634"/>
        <v>0</v>
      </c>
      <c r="G2574" s="527"/>
      <c r="H2574" s="528"/>
      <c r="I2574" s="517">
        <f t="shared" si="637"/>
        <v>0</v>
      </c>
      <c r="J2574" s="517">
        <f t="shared" si="638"/>
        <v>0</v>
      </c>
      <c r="K2574" s="504"/>
      <c r="L2574" s="518">
        <f t="shared" si="639"/>
        <v>0</v>
      </c>
      <c r="M2574" s="518">
        <f t="shared" si="639"/>
        <v>0</v>
      </c>
      <c r="N2574" s="517">
        <f t="shared" si="640"/>
        <v>0</v>
      </c>
      <c r="O2574" s="517">
        <f t="shared" si="641"/>
        <v>0</v>
      </c>
      <c r="P2574" s="506"/>
      <c r="Q2574" s="520"/>
      <c r="R2574" s="412" t="str">
        <f t="shared" si="633"/>
        <v/>
      </c>
      <c r="S2574" s="412" t="str">
        <f t="shared" si="636"/>
        <v/>
      </c>
      <c r="T2574" s="427"/>
      <c r="U2574" s="429"/>
      <c r="W2574" s="6" t="str">
        <f>VLOOKUP(A2574,'[3]Cartilha Global'!$A:$A,1,FALSE)</f>
        <v>x</v>
      </c>
    </row>
    <row r="2575" spans="1:23" ht="12" hidden="1" thickBot="1" x14ac:dyDescent="0.25">
      <c r="A2575" s="531" t="s">
        <v>184</v>
      </c>
      <c r="B2575" s="598"/>
      <c r="C2575" s="534">
        <v>0</v>
      </c>
      <c r="D2575" s="535">
        <v>0</v>
      </c>
      <c r="E2575" s="536">
        <v>0</v>
      </c>
      <c r="F2575" s="510">
        <f t="shared" si="634"/>
        <v>0</v>
      </c>
      <c r="G2575" s="527"/>
      <c r="H2575" s="528"/>
      <c r="I2575" s="517">
        <f t="shared" si="637"/>
        <v>0</v>
      </c>
      <c r="J2575" s="517">
        <f t="shared" si="638"/>
        <v>0</v>
      </c>
      <c r="K2575" s="504"/>
      <c r="L2575" s="518">
        <f t="shared" si="639"/>
        <v>0</v>
      </c>
      <c r="M2575" s="518">
        <f t="shared" si="639"/>
        <v>0</v>
      </c>
      <c r="N2575" s="517">
        <f t="shared" si="640"/>
        <v>0</v>
      </c>
      <c r="O2575" s="517">
        <f t="shared" si="641"/>
        <v>0</v>
      </c>
      <c r="P2575" s="506"/>
      <c r="Q2575" s="520"/>
      <c r="R2575" s="412" t="str">
        <f t="shared" si="633"/>
        <v/>
      </c>
      <c r="S2575" s="412" t="str">
        <f t="shared" si="636"/>
        <v/>
      </c>
      <c r="T2575" s="427"/>
      <c r="U2575" s="429"/>
      <c r="W2575" s="6" t="str">
        <f>VLOOKUP(A2575,'[3]Cartilha Global'!$A:$A,1,FALSE)</f>
        <v>x</v>
      </c>
    </row>
    <row r="2576" spans="1:23" ht="12" hidden="1" thickBot="1" x14ac:dyDescent="0.25">
      <c r="A2576" s="531" t="s">
        <v>184</v>
      </c>
      <c r="B2576" s="598"/>
      <c r="C2576" s="534">
        <v>0</v>
      </c>
      <c r="D2576" s="535">
        <v>0</v>
      </c>
      <c r="E2576" s="536">
        <v>0</v>
      </c>
      <c r="F2576" s="510">
        <f t="shared" si="634"/>
        <v>0</v>
      </c>
      <c r="G2576" s="527"/>
      <c r="H2576" s="528"/>
      <c r="I2576" s="517">
        <f t="shared" si="637"/>
        <v>0</v>
      </c>
      <c r="J2576" s="517">
        <f t="shared" si="638"/>
        <v>0</v>
      </c>
      <c r="K2576" s="504"/>
      <c r="L2576" s="518">
        <f t="shared" si="639"/>
        <v>0</v>
      </c>
      <c r="M2576" s="518">
        <f t="shared" si="639"/>
        <v>0</v>
      </c>
      <c r="N2576" s="517">
        <f t="shared" si="640"/>
        <v>0</v>
      </c>
      <c r="O2576" s="517">
        <f t="shared" si="641"/>
        <v>0</v>
      </c>
      <c r="P2576" s="506"/>
      <c r="Q2576" s="520"/>
      <c r="R2576" s="412" t="str">
        <f t="shared" si="633"/>
        <v/>
      </c>
      <c r="S2576" s="412" t="str">
        <f t="shared" si="636"/>
        <v/>
      </c>
      <c r="T2576" s="427"/>
      <c r="U2576" s="429"/>
      <c r="W2576" s="6" t="str">
        <f>VLOOKUP(A2576,'[3]Cartilha Global'!$A:$A,1,FALSE)</f>
        <v>x</v>
      </c>
    </row>
    <row r="2577" spans="1:23" ht="12" hidden="1" thickBot="1" x14ac:dyDescent="0.25">
      <c r="A2577" s="531" t="s">
        <v>184</v>
      </c>
      <c r="B2577" s="598"/>
      <c r="C2577" s="534">
        <v>0</v>
      </c>
      <c r="D2577" s="535">
        <v>0</v>
      </c>
      <c r="E2577" s="536">
        <v>0</v>
      </c>
      <c r="F2577" s="510">
        <f t="shared" si="634"/>
        <v>0</v>
      </c>
      <c r="G2577" s="527"/>
      <c r="H2577" s="528"/>
      <c r="I2577" s="517">
        <f t="shared" si="637"/>
        <v>0</v>
      </c>
      <c r="J2577" s="517">
        <f t="shared" si="638"/>
        <v>0</v>
      </c>
      <c r="K2577" s="504"/>
      <c r="L2577" s="518">
        <f t="shared" si="639"/>
        <v>0</v>
      </c>
      <c r="M2577" s="518">
        <f t="shared" si="639"/>
        <v>0</v>
      </c>
      <c r="N2577" s="517">
        <f t="shared" si="640"/>
        <v>0</v>
      </c>
      <c r="O2577" s="517">
        <f t="shared" si="641"/>
        <v>0</v>
      </c>
      <c r="P2577" s="506"/>
      <c r="Q2577" s="520"/>
      <c r="R2577" s="412" t="str">
        <f t="shared" si="633"/>
        <v/>
      </c>
      <c r="S2577" s="412" t="str">
        <f t="shared" si="636"/>
        <v/>
      </c>
      <c r="T2577" s="427"/>
      <c r="U2577" s="429"/>
      <c r="W2577" s="6" t="str">
        <f>VLOOKUP(A2577,'[3]Cartilha Global'!$A:$A,1,FALSE)</f>
        <v>x</v>
      </c>
    </row>
    <row r="2578" spans="1:23" ht="12" hidden="1" thickBot="1" x14ac:dyDescent="0.25">
      <c r="A2578" s="531" t="s">
        <v>184</v>
      </c>
      <c r="B2578" s="598"/>
      <c r="C2578" s="534">
        <v>0</v>
      </c>
      <c r="D2578" s="535">
        <v>0</v>
      </c>
      <c r="E2578" s="536">
        <v>0</v>
      </c>
      <c r="F2578" s="510">
        <f t="shared" si="634"/>
        <v>0</v>
      </c>
      <c r="G2578" s="527"/>
      <c r="H2578" s="528"/>
      <c r="I2578" s="517">
        <f t="shared" si="637"/>
        <v>0</v>
      </c>
      <c r="J2578" s="517">
        <f t="shared" si="638"/>
        <v>0</v>
      </c>
      <c r="K2578" s="504"/>
      <c r="L2578" s="518">
        <f t="shared" si="639"/>
        <v>0</v>
      </c>
      <c r="M2578" s="518">
        <f t="shared" si="639"/>
        <v>0</v>
      </c>
      <c r="N2578" s="517">
        <f t="shared" si="640"/>
        <v>0</v>
      </c>
      <c r="O2578" s="517">
        <f t="shared" si="641"/>
        <v>0</v>
      </c>
      <c r="P2578" s="506"/>
      <c r="Q2578" s="520"/>
      <c r="R2578" s="412" t="str">
        <f t="shared" si="633"/>
        <v/>
      </c>
      <c r="S2578" s="412" t="str">
        <f t="shared" si="636"/>
        <v/>
      </c>
      <c r="T2578" s="427"/>
      <c r="U2578" s="429"/>
      <c r="W2578" s="6" t="str">
        <f>VLOOKUP(A2578,'[3]Cartilha Global'!$A:$A,1,FALSE)</f>
        <v>x</v>
      </c>
    </row>
    <row r="2579" spans="1:23" ht="12" hidden="1" thickBot="1" x14ac:dyDescent="0.25">
      <c r="A2579" s="531" t="s">
        <v>184</v>
      </c>
      <c r="B2579" s="598"/>
      <c r="C2579" s="534">
        <v>0</v>
      </c>
      <c r="D2579" s="535">
        <v>0</v>
      </c>
      <c r="E2579" s="536">
        <v>0</v>
      </c>
      <c r="F2579" s="510">
        <f t="shared" si="634"/>
        <v>0</v>
      </c>
      <c r="G2579" s="527"/>
      <c r="H2579" s="528"/>
      <c r="I2579" s="517">
        <f t="shared" si="637"/>
        <v>0</v>
      </c>
      <c r="J2579" s="517">
        <f t="shared" si="638"/>
        <v>0</v>
      </c>
      <c r="K2579" s="504"/>
      <c r="L2579" s="518">
        <f t="shared" si="639"/>
        <v>0</v>
      </c>
      <c r="M2579" s="518">
        <f t="shared" si="639"/>
        <v>0</v>
      </c>
      <c r="N2579" s="517">
        <f t="shared" si="640"/>
        <v>0</v>
      </c>
      <c r="O2579" s="517">
        <f t="shared" si="641"/>
        <v>0</v>
      </c>
      <c r="P2579" s="506"/>
      <c r="Q2579" s="520"/>
      <c r="R2579" s="412" t="str">
        <f t="shared" si="633"/>
        <v/>
      </c>
      <c r="S2579" s="412" t="str">
        <f t="shared" si="636"/>
        <v/>
      </c>
      <c r="T2579" s="427"/>
      <c r="U2579" s="429"/>
      <c r="W2579" s="6" t="str">
        <f>VLOOKUP(A2579,'[3]Cartilha Global'!$A:$A,1,FALSE)</f>
        <v>x</v>
      </c>
    </row>
    <row r="2580" spans="1:23" ht="12" hidden="1" thickBot="1" x14ac:dyDescent="0.25">
      <c r="A2580" s="531" t="s">
        <v>184</v>
      </c>
      <c r="B2580" s="598"/>
      <c r="C2580" s="534">
        <v>0</v>
      </c>
      <c r="D2580" s="535">
        <v>0</v>
      </c>
      <c r="E2580" s="536">
        <v>0</v>
      </c>
      <c r="F2580" s="510">
        <f t="shared" si="634"/>
        <v>0</v>
      </c>
      <c r="G2580" s="527"/>
      <c r="H2580" s="528"/>
      <c r="I2580" s="517">
        <f t="shared" si="637"/>
        <v>0</v>
      </c>
      <c r="J2580" s="517">
        <f t="shared" si="638"/>
        <v>0</v>
      </c>
      <c r="K2580" s="504"/>
      <c r="L2580" s="518">
        <f t="shared" si="639"/>
        <v>0</v>
      </c>
      <c r="M2580" s="518">
        <f t="shared" si="639"/>
        <v>0</v>
      </c>
      <c r="N2580" s="517">
        <f t="shared" si="640"/>
        <v>0</v>
      </c>
      <c r="O2580" s="517">
        <f t="shared" si="641"/>
        <v>0</v>
      </c>
      <c r="P2580" s="506"/>
      <c r="Q2580" s="520"/>
      <c r="R2580" s="412" t="str">
        <f t="shared" si="633"/>
        <v/>
      </c>
      <c r="S2580" s="412" t="str">
        <f t="shared" si="636"/>
        <v/>
      </c>
      <c r="T2580" s="427"/>
      <c r="U2580" s="429"/>
      <c r="W2580" s="6" t="str">
        <f>VLOOKUP(A2580,'[3]Cartilha Global'!$A:$A,1,FALSE)</f>
        <v>x</v>
      </c>
    </row>
    <row r="2581" spans="1:23" ht="12" hidden="1" thickBot="1" x14ac:dyDescent="0.25">
      <c r="A2581" s="531" t="s">
        <v>184</v>
      </c>
      <c r="B2581" s="598"/>
      <c r="C2581" s="534">
        <v>0</v>
      </c>
      <c r="D2581" s="535">
        <v>0</v>
      </c>
      <c r="E2581" s="536">
        <v>0</v>
      </c>
      <c r="F2581" s="510">
        <f t="shared" si="634"/>
        <v>0</v>
      </c>
      <c r="G2581" s="527"/>
      <c r="H2581" s="528"/>
      <c r="I2581" s="517">
        <f t="shared" si="637"/>
        <v>0</v>
      </c>
      <c r="J2581" s="517">
        <f t="shared" si="638"/>
        <v>0</v>
      </c>
      <c r="K2581" s="504"/>
      <c r="L2581" s="518">
        <f t="shared" si="639"/>
        <v>0</v>
      </c>
      <c r="M2581" s="518">
        <f t="shared" si="639"/>
        <v>0</v>
      </c>
      <c r="N2581" s="517">
        <f t="shared" si="640"/>
        <v>0</v>
      </c>
      <c r="O2581" s="517">
        <f t="shared" si="641"/>
        <v>0</v>
      </c>
      <c r="P2581" s="506"/>
      <c r="Q2581" s="520"/>
      <c r="R2581" s="412" t="str">
        <f t="shared" si="633"/>
        <v/>
      </c>
      <c r="S2581" s="412" t="str">
        <f t="shared" si="636"/>
        <v/>
      </c>
      <c r="T2581" s="427"/>
      <c r="U2581" s="429"/>
      <c r="W2581" s="6" t="str">
        <f>VLOOKUP(A2581,'[3]Cartilha Global'!$A:$A,1,FALSE)</f>
        <v>x</v>
      </c>
    </row>
    <row r="2582" spans="1:23" ht="12" hidden="1" thickBot="1" x14ac:dyDescent="0.25">
      <c r="A2582" s="531" t="s">
        <v>184</v>
      </c>
      <c r="B2582" s="598"/>
      <c r="C2582" s="534">
        <v>0</v>
      </c>
      <c r="D2582" s="535">
        <v>0</v>
      </c>
      <c r="E2582" s="536">
        <v>0</v>
      </c>
      <c r="F2582" s="510">
        <f t="shared" si="634"/>
        <v>0</v>
      </c>
      <c r="G2582" s="527"/>
      <c r="H2582" s="528"/>
      <c r="I2582" s="517">
        <f t="shared" si="637"/>
        <v>0</v>
      </c>
      <c r="J2582" s="517">
        <f t="shared" si="638"/>
        <v>0</v>
      </c>
      <c r="K2582" s="504"/>
      <c r="L2582" s="518">
        <f t="shared" si="639"/>
        <v>0</v>
      </c>
      <c r="M2582" s="518">
        <f t="shared" si="639"/>
        <v>0</v>
      </c>
      <c r="N2582" s="517">
        <f t="shared" si="640"/>
        <v>0</v>
      </c>
      <c r="O2582" s="517">
        <f t="shared" si="641"/>
        <v>0</v>
      </c>
      <c r="P2582" s="506"/>
      <c r="Q2582" s="520"/>
      <c r="R2582" s="412" t="str">
        <f t="shared" si="633"/>
        <v/>
      </c>
      <c r="S2582" s="412" t="str">
        <f t="shared" si="636"/>
        <v/>
      </c>
      <c r="T2582" s="427"/>
      <c r="U2582" s="429"/>
      <c r="W2582" s="6" t="str">
        <f>VLOOKUP(A2582,'[3]Cartilha Global'!$A:$A,1,FALSE)</f>
        <v>x</v>
      </c>
    </row>
    <row r="2583" spans="1:23" ht="12" hidden="1" thickBot="1" x14ac:dyDescent="0.25">
      <c r="A2583" s="531" t="s">
        <v>184</v>
      </c>
      <c r="B2583" s="598"/>
      <c r="C2583" s="534">
        <v>0</v>
      </c>
      <c r="D2583" s="535">
        <v>0</v>
      </c>
      <c r="E2583" s="536">
        <v>0</v>
      </c>
      <c r="F2583" s="510">
        <f t="shared" si="634"/>
        <v>0</v>
      </c>
      <c r="G2583" s="527"/>
      <c r="H2583" s="528"/>
      <c r="I2583" s="517">
        <f t="shared" si="637"/>
        <v>0</v>
      </c>
      <c r="J2583" s="517">
        <f t="shared" si="638"/>
        <v>0</v>
      </c>
      <c r="K2583" s="504"/>
      <c r="L2583" s="518">
        <f t="shared" si="639"/>
        <v>0</v>
      </c>
      <c r="M2583" s="518">
        <f t="shared" si="639"/>
        <v>0</v>
      </c>
      <c r="N2583" s="517">
        <f t="shared" si="640"/>
        <v>0</v>
      </c>
      <c r="O2583" s="517">
        <f t="shared" si="641"/>
        <v>0</v>
      </c>
      <c r="P2583" s="506"/>
      <c r="Q2583" s="520"/>
      <c r="R2583" s="412" t="str">
        <f t="shared" si="633"/>
        <v/>
      </c>
      <c r="S2583" s="412" t="str">
        <f t="shared" si="636"/>
        <v/>
      </c>
      <c r="T2583" s="427"/>
      <c r="U2583" s="429"/>
      <c r="W2583" s="6" t="str">
        <f>VLOOKUP(A2583,'[3]Cartilha Global'!$A:$A,1,FALSE)</f>
        <v>x</v>
      </c>
    </row>
    <row r="2584" spans="1:23" ht="12" hidden="1" thickBot="1" x14ac:dyDescent="0.25">
      <c r="A2584" s="531" t="s">
        <v>184</v>
      </c>
      <c r="B2584" s="598"/>
      <c r="C2584" s="534">
        <v>0</v>
      </c>
      <c r="D2584" s="535">
        <v>0</v>
      </c>
      <c r="E2584" s="536">
        <v>0</v>
      </c>
      <c r="F2584" s="510">
        <f t="shared" si="634"/>
        <v>0</v>
      </c>
      <c r="G2584" s="527"/>
      <c r="H2584" s="528"/>
      <c r="I2584" s="517">
        <f t="shared" si="637"/>
        <v>0</v>
      </c>
      <c r="J2584" s="517">
        <f t="shared" si="638"/>
        <v>0</v>
      </c>
      <c r="K2584" s="504"/>
      <c r="L2584" s="518">
        <f t="shared" si="639"/>
        <v>0</v>
      </c>
      <c r="M2584" s="518">
        <f t="shared" si="639"/>
        <v>0</v>
      </c>
      <c r="N2584" s="517">
        <f t="shared" si="640"/>
        <v>0</v>
      </c>
      <c r="O2584" s="517">
        <f t="shared" si="641"/>
        <v>0</v>
      </c>
      <c r="P2584" s="506"/>
      <c r="Q2584" s="520"/>
      <c r="R2584" s="412" t="str">
        <f t="shared" si="633"/>
        <v/>
      </c>
      <c r="S2584" s="412" t="str">
        <f t="shared" si="636"/>
        <v/>
      </c>
      <c r="T2584" s="427"/>
      <c r="U2584" s="429"/>
      <c r="W2584" s="6" t="str">
        <f>VLOOKUP(A2584,'[3]Cartilha Global'!$A:$A,1,FALSE)</f>
        <v>x</v>
      </c>
    </row>
    <row r="2585" spans="1:23" ht="12" hidden="1" thickBot="1" x14ac:dyDescent="0.25">
      <c r="A2585" s="531" t="s">
        <v>184</v>
      </c>
      <c r="B2585" s="598"/>
      <c r="C2585" s="534">
        <v>0</v>
      </c>
      <c r="D2585" s="535">
        <v>0</v>
      </c>
      <c r="E2585" s="536">
        <v>0</v>
      </c>
      <c r="F2585" s="510">
        <f t="shared" si="634"/>
        <v>0</v>
      </c>
      <c r="G2585" s="527"/>
      <c r="H2585" s="528"/>
      <c r="I2585" s="517">
        <f t="shared" si="637"/>
        <v>0</v>
      </c>
      <c r="J2585" s="517">
        <f t="shared" si="638"/>
        <v>0</v>
      </c>
      <c r="K2585" s="504"/>
      <c r="L2585" s="518">
        <f t="shared" si="639"/>
        <v>0</v>
      </c>
      <c r="M2585" s="518">
        <f t="shared" si="639"/>
        <v>0</v>
      </c>
      <c r="N2585" s="517">
        <f t="shared" si="640"/>
        <v>0</v>
      </c>
      <c r="O2585" s="517">
        <f t="shared" si="641"/>
        <v>0</v>
      </c>
      <c r="P2585" s="506"/>
      <c r="Q2585" s="520"/>
      <c r="R2585" s="412" t="str">
        <f t="shared" si="633"/>
        <v/>
      </c>
      <c r="S2585" s="412" t="str">
        <f t="shared" si="636"/>
        <v/>
      </c>
      <c r="T2585" s="427"/>
      <c r="U2585" s="429"/>
      <c r="W2585" s="6" t="str">
        <f>VLOOKUP(A2585,'[3]Cartilha Global'!$A:$A,1,FALSE)</f>
        <v>x</v>
      </c>
    </row>
    <row r="2586" spans="1:23" ht="12" hidden="1" thickBot="1" x14ac:dyDescent="0.25">
      <c r="A2586" s="531" t="s">
        <v>184</v>
      </c>
      <c r="B2586" s="598"/>
      <c r="C2586" s="534">
        <v>0</v>
      </c>
      <c r="D2586" s="535">
        <v>0</v>
      </c>
      <c r="E2586" s="536">
        <v>0</v>
      </c>
      <c r="F2586" s="510">
        <f t="shared" si="634"/>
        <v>0</v>
      </c>
      <c r="G2586" s="527"/>
      <c r="H2586" s="528"/>
      <c r="I2586" s="517">
        <f t="shared" si="637"/>
        <v>0</v>
      </c>
      <c r="J2586" s="517">
        <f t="shared" si="638"/>
        <v>0</v>
      </c>
      <c r="K2586" s="504"/>
      <c r="L2586" s="518">
        <f t="shared" si="639"/>
        <v>0</v>
      </c>
      <c r="M2586" s="518">
        <f t="shared" si="639"/>
        <v>0</v>
      </c>
      <c r="N2586" s="517">
        <f t="shared" si="640"/>
        <v>0</v>
      </c>
      <c r="O2586" s="517">
        <f t="shared" si="641"/>
        <v>0</v>
      </c>
      <c r="P2586" s="506"/>
      <c r="Q2586" s="520"/>
      <c r="R2586" s="412" t="str">
        <f t="shared" si="633"/>
        <v/>
      </c>
      <c r="S2586" s="412" t="str">
        <f t="shared" si="636"/>
        <v/>
      </c>
      <c r="T2586" s="427"/>
      <c r="U2586" s="429"/>
      <c r="W2586" s="6" t="str">
        <f>VLOOKUP(A2586,'[3]Cartilha Global'!$A:$A,1,FALSE)</f>
        <v>x</v>
      </c>
    </row>
    <row r="2587" spans="1:23" ht="12" hidden="1" thickBot="1" x14ac:dyDescent="0.25">
      <c r="A2587" s="531" t="s">
        <v>184</v>
      </c>
      <c r="B2587" s="598"/>
      <c r="C2587" s="534">
        <v>0</v>
      </c>
      <c r="D2587" s="535">
        <v>0</v>
      </c>
      <c r="E2587" s="536">
        <v>0</v>
      </c>
      <c r="F2587" s="510">
        <f t="shared" si="634"/>
        <v>0</v>
      </c>
      <c r="G2587" s="527"/>
      <c r="H2587" s="528"/>
      <c r="I2587" s="517">
        <f t="shared" si="637"/>
        <v>0</v>
      </c>
      <c r="J2587" s="517">
        <f t="shared" si="638"/>
        <v>0</v>
      </c>
      <c r="K2587" s="504"/>
      <c r="L2587" s="518">
        <f t="shared" si="639"/>
        <v>0</v>
      </c>
      <c r="M2587" s="518">
        <f t="shared" si="639"/>
        <v>0</v>
      </c>
      <c r="N2587" s="517">
        <f t="shared" si="640"/>
        <v>0</v>
      </c>
      <c r="O2587" s="517">
        <f t="shared" si="641"/>
        <v>0</v>
      </c>
      <c r="P2587" s="506"/>
      <c r="Q2587" s="520"/>
      <c r="R2587" s="412" t="str">
        <f t="shared" si="633"/>
        <v/>
      </c>
      <c r="S2587" s="412" t="str">
        <f t="shared" si="636"/>
        <v/>
      </c>
      <c r="T2587" s="427"/>
      <c r="U2587" s="429"/>
      <c r="W2587" s="6" t="str">
        <f>VLOOKUP(A2587,'[3]Cartilha Global'!$A:$A,1,FALSE)</f>
        <v>x</v>
      </c>
    </row>
    <row r="2588" spans="1:23" ht="12" hidden="1" thickBot="1" x14ac:dyDescent="0.25">
      <c r="A2588" s="531" t="s">
        <v>184</v>
      </c>
      <c r="B2588" s="598"/>
      <c r="C2588" s="534">
        <v>0</v>
      </c>
      <c r="D2588" s="535">
        <v>0</v>
      </c>
      <c r="E2588" s="536">
        <v>0</v>
      </c>
      <c r="F2588" s="510">
        <f t="shared" si="634"/>
        <v>0</v>
      </c>
      <c r="G2588" s="527"/>
      <c r="H2588" s="528"/>
      <c r="I2588" s="517">
        <f t="shared" si="637"/>
        <v>0</v>
      </c>
      <c r="J2588" s="517">
        <f t="shared" si="638"/>
        <v>0</v>
      </c>
      <c r="K2588" s="504"/>
      <c r="L2588" s="518">
        <f t="shared" si="639"/>
        <v>0</v>
      </c>
      <c r="M2588" s="518">
        <f t="shared" si="639"/>
        <v>0</v>
      </c>
      <c r="N2588" s="517">
        <f t="shared" si="640"/>
        <v>0</v>
      </c>
      <c r="O2588" s="517">
        <f t="shared" si="641"/>
        <v>0</v>
      </c>
      <c r="P2588" s="506"/>
      <c r="Q2588" s="520"/>
      <c r="R2588" s="412" t="str">
        <f t="shared" si="633"/>
        <v/>
      </c>
      <c r="S2588" s="412" t="str">
        <f t="shared" si="636"/>
        <v/>
      </c>
      <c r="T2588" s="427"/>
      <c r="U2588" s="429"/>
      <c r="W2588" s="6" t="str">
        <f>VLOOKUP(A2588,'[3]Cartilha Global'!$A:$A,1,FALSE)</f>
        <v>x</v>
      </c>
    </row>
    <row r="2589" spans="1:23" ht="12" hidden="1" thickBot="1" x14ac:dyDescent="0.25">
      <c r="A2589" s="531" t="s">
        <v>184</v>
      </c>
      <c r="B2589" s="598"/>
      <c r="C2589" s="534">
        <v>0</v>
      </c>
      <c r="D2589" s="535">
        <v>0</v>
      </c>
      <c r="E2589" s="536">
        <v>0</v>
      </c>
      <c r="F2589" s="510">
        <f t="shared" si="634"/>
        <v>0</v>
      </c>
      <c r="G2589" s="527"/>
      <c r="H2589" s="528"/>
      <c r="I2589" s="517">
        <f t="shared" si="637"/>
        <v>0</v>
      </c>
      <c r="J2589" s="517">
        <f t="shared" si="638"/>
        <v>0</v>
      </c>
      <c r="K2589" s="504"/>
      <c r="L2589" s="518">
        <f t="shared" si="639"/>
        <v>0</v>
      </c>
      <c r="M2589" s="518">
        <f t="shared" si="639"/>
        <v>0</v>
      </c>
      <c r="N2589" s="517">
        <f t="shared" si="640"/>
        <v>0</v>
      </c>
      <c r="O2589" s="517">
        <f t="shared" si="641"/>
        <v>0</v>
      </c>
      <c r="P2589" s="506"/>
      <c r="Q2589" s="520"/>
      <c r="R2589" s="412" t="str">
        <f t="shared" si="633"/>
        <v/>
      </c>
      <c r="S2589" s="412" t="str">
        <f t="shared" si="636"/>
        <v/>
      </c>
      <c r="T2589" s="427"/>
      <c r="U2589" s="429"/>
      <c r="W2589" s="6" t="str">
        <f>VLOOKUP(A2589,'[3]Cartilha Global'!$A:$A,1,FALSE)</f>
        <v>x</v>
      </c>
    </row>
    <row r="2590" spans="1:23" ht="12" hidden="1" thickBot="1" x14ac:dyDescent="0.25">
      <c r="A2590" s="531" t="s">
        <v>184</v>
      </c>
      <c r="B2590" s="598"/>
      <c r="C2590" s="534">
        <v>0</v>
      </c>
      <c r="D2590" s="535">
        <v>0</v>
      </c>
      <c r="E2590" s="536">
        <v>0</v>
      </c>
      <c r="F2590" s="510">
        <f t="shared" si="634"/>
        <v>0</v>
      </c>
      <c r="G2590" s="527"/>
      <c r="H2590" s="528"/>
      <c r="I2590" s="517">
        <f t="shared" si="637"/>
        <v>0</v>
      </c>
      <c r="J2590" s="517">
        <f t="shared" si="638"/>
        <v>0</v>
      </c>
      <c r="K2590" s="504"/>
      <c r="L2590" s="518">
        <f t="shared" si="639"/>
        <v>0</v>
      </c>
      <c r="M2590" s="518">
        <f t="shared" si="639"/>
        <v>0</v>
      </c>
      <c r="N2590" s="517">
        <f t="shared" si="640"/>
        <v>0</v>
      </c>
      <c r="O2590" s="517">
        <f t="shared" si="641"/>
        <v>0</v>
      </c>
      <c r="P2590" s="506"/>
      <c r="Q2590" s="520"/>
      <c r="R2590" s="412" t="str">
        <f t="shared" si="633"/>
        <v/>
      </c>
      <c r="S2590" s="412" t="str">
        <f t="shared" si="636"/>
        <v/>
      </c>
      <c r="T2590" s="427"/>
      <c r="U2590" s="429"/>
      <c r="W2590" s="6" t="str">
        <f>VLOOKUP(A2590,'[3]Cartilha Global'!$A:$A,1,FALSE)</f>
        <v>x</v>
      </c>
    </row>
    <row r="2591" spans="1:23" ht="12" hidden="1" thickBot="1" x14ac:dyDescent="0.25">
      <c r="A2591" s="531" t="s">
        <v>184</v>
      </c>
      <c r="B2591" s="598"/>
      <c r="C2591" s="534">
        <v>0</v>
      </c>
      <c r="D2591" s="535">
        <v>0</v>
      </c>
      <c r="E2591" s="536">
        <v>0</v>
      </c>
      <c r="F2591" s="510">
        <f t="shared" si="634"/>
        <v>0</v>
      </c>
      <c r="G2591" s="527"/>
      <c r="H2591" s="528"/>
      <c r="I2591" s="517">
        <f t="shared" si="637"/>
        <v>0</v>
      </c>
      <c r="J2591" s="517">
        <f t="shared" si="638"/>
        <v>0</v>
      </c>
      <c r="K2591" s="504"/>
      <c r="L2591" s="518">
        <f t="shared" si="639"/>
        <v>0</v>
      </c>
      <c r="M2591" s="518">
        <f t="shared" si="639"/>
        <v>0</v>
      </c>
      <c r="N2591" s="517">
        <f t="shared" si="640"/>
        <v>0</v>
      </c>
      <c r="O2591" s="517">
        <f t="shared" si="641"/>
        <v>0</v>
      </c>
      <c r="P2591" s="506"/>
      <c r="Q2591" s="520"/>
      <c r="R2591" s="412" t="str">
        <f t="shared" si="633"/>
        <v/>
      </c>
      <c r="S2591" s="412" t="str">
        <f t="shared" si="636"/>
        <v/>
      </c>
      <c r="T2591" s="427"/>
      <c r="U2591" s="429"/>
      <c r="W2591" s="6" t="str">
        <f>VLOOKUP(A2591,'[3]Cartilha Global'!$A:$A,1,FALSE)</f>
        <v>x</v>
      </c>
    </row>
    <row r="2592" spans="1:23" ht="12" hidden="1" thickBot="1" x14ac:dyDescent="0.25">
      <c r="A2592" s="531" t="s">
        <v>184</v>
      </c>
      <c r="B2592" s="598"/>
      <c r="C2592" s="534">
        <v>0</v>
      </c>
      <c r="D2592" s="535">
        <v>0</v>
      </c>
      <c r="E2592" s="536">
        <v>0</v>
      </c>
      <c r="F2592" s="510">
        <f t="shared" si="634"/>
        <v>0</v>
      </c>
      <c r="G2592" s="527"/>
      <c r="H2592" s="528"/>
      <c r="I2592" s="517">
        <f t="shared" si="637"/>
        <v>0</v>
      </c>
      <c r="J2592" s="517">
        <f t="shared" si="638"/>
        <v>0</v>
      </c>
      <c r="K2592" s="504"/>
      <c r="L2592" s="518">
        <f t="shared" si="639"/>
        <v>0</v>
      </c>
      <c r="M2592" s="518">
        <f t="shared" si="639"/>
        <v>0</v>
      </c>
      <c r="N2592" s="517">
        <f t="shared" si="640"/>
        <v>0</v>
      </c>
      <c r="O2592" s="517">
        <f t="shared" si="641"/>
        <v>0</v>
      </c>
      <c r="P2592" s="506"/>
      <c r="Q2592" s="520"/>
      <c r="R2592" s="412" t="str">
        <f t="shared" si="633"/>
        <v/>
      </c>
      <c r="S2592" s="412" t="str">
        <f t="shared" si="636"/>
        <v/>
      </c>
      <c r="T2592" s="427"/>
      <c r="U2592" s="429"/>
      <c r="W2592" s="6" t="str">
        <f>VLOOKUP(A2592,'[3]Cartilha Global'!$A:$A,1,FALSE)</f>
        <v>x</v>
      </c>
    </row>
    <row r="2593" spans="1:23" ht="12" hidden="1" thickBot="1" x14ac:dyDescent="0.25">
      <c r="A2593" s="531" t="s">
        <v>184</v>
      </c>
      <c r="B2593" s="598"/>
      <c r="C2593" s="534">
        <v>0</v>
      </c>
      <c r="D2593" s="535">
        <v>0</v>
      </c>
      <c r="E2593" s="536">
        <v>0</v>
      </c>
      <c r="F2593" s="510">
        <f t="shared" si="634"/>
        <v>0</v>
      </c>
      <c r="G2593" s="527"/>
      <c r="H2593" s="528"/>
      <c r="I2593" s="517">
        <f t="shared" si="637"/>
        <v>0</v>
      </c>
      <c r="J2593" s="517">
        <f t="shared" si="638"/>
        <v>0</v>
      </c>
      <c r="K2593" s="504"/>
      <c r="L2593" s="518">
        <f t="shared" si="639"/>
        <v>0</v>
      </c>
      <c r="M2593" s="518">
        <f t="shared" si="639"/>
        <v>0</v>
      </c>
      <c r="N2593" s="517">
        <f t="shared" si="640"/>
        <v>0</v>
      </c>
      <c r="O2593" s="517">
        <f t="shared" si="641"/>
        <v>0</v>
      </c>
      <c r="P2593" s="506"/>
      <c r="Q2593" s="520"/>
      <c r="R2593" s="412" t="str">
        <f t="shared" si="633"/>
        <v/>
      </c>
      <c r="S2593" s="412" t="str">
        <f t="shared" si="636"/>
        <v/>
      </c>
      <c r="T2593" s="427"/>
      <c r="U2593" s="429"/>
      <c r="W2593" s="6" t="str">
        <f>VLOOKUP(A2593,'[3]Cartilha Global'!$A:$A,1,FALSE)</f>
        <v>x</v>
      </c>
    </row>
    <row r="2594" spans="1:23" ht="12" hidden="1" thickBot="1" x14ac:dyDescent="0.25">
      <c r="A2594" s="485" t="s">
        <v>1889</v>
      </c>
      <c r="B2594" s="486"/>
      <c r="C2594" s="487" t="s">
        <v>1890</v>
      </c>
      <c r="D2594" s="488">
        <v>0</v>
      </c>
      <c r="E2594" s="547">
        <v>0</v>
      </c>
      <c r="F2594" s="490">
        <f t="shared" si="634"/>
        <v>0</v>
      </c>
      <c r="G2594" s="491"/>
      <c r="H2594" s="491"/>
      <c r="I2594" s="4"/>
      <c r="J2594" s="4"/>
      <c r="K2594" s="492">
        <f>SUM(J2597:J2878)</f>
        <v>0</v>
      </c>
      <c r="L2594" s="491"/>
      <c r="M2594" s="491"/>
      <c r="N2594" s="4"/>
      <c r="O2594" s="493"/>
      <c r="P2594" s="492">
        <f>SUM(O2597:O2878)</f>
        <v>0</v>
      </c>
      <c r="Q2594" s="494" t="str">
        <f>IF(OR(K2594&gt;0,P2594&gt;0),"X","")</f>
        <v/>
      </c>
      <c r="R2594" s="412" t="str">
        <f t="shared" si="633"/>
        <v/>
      </c>
      <c r="S2594" s="412" t="str">
        <f t="shared" si="636"/>
        <v/>
      </c>
      <c r="T2594" s="427"/>
      <c r="U2594" s="429"/>
      <c r="W2594" s="6" t="str">
        <f>VLOOKUP(A2594,'[3]Cartilha Global'!$A:$A,1,FALSE)</f>
        <v>7</v>
      </c>
    </row>
    <row r="2595" spans="1:23" ht="12" hidden="1" thickBot="1" x14ac:dyDescent="0.25">
      <c r="A2595" s="522" t="s">
        <v>1891</v>
      </c>
      <c r="B2595" s="508"/>
      <c r="C2595" s="592" t="s">
        <v>2163</v>
      </c>
      <c r="D2595" s="498">
        <v>0</v>
      </c>
      <c r="E2595" s="567">
        <v>0</v>
      </c>
      <c r="F2595" s="568">
        <f t="shared" si="634"/>
        <v>0</v>
      </c>
      <c r="G2595" s="556"/>
      <c r="H2595" s="556"/>
      <c r="I2595" s="557"/>
      <c r="J2595" s="558"/>
      <c r="K2595" s="504"/>
      <c r="L2595" s="580"/>
      <c r="M2595" s="556"/>
      <c r="N2595" s="557"/>
      <c r="O2595" s="558"/>
      <c r="P2595" s="506"/>
      <c r="Q2595" s="494" t="str">
        <f>IF(OR(SUM(J2597:J2801)&gt;0,SUM(O2597:O2801)&gt;0),"xx","")</f>
        <v/>
      </c>
      <c r="R2595" s="412" t="str">
        <f t="shared" si="633"/>
        <v/>
      </c>
      <c r="S2595" s="412" t="str">
        <f t="shared" si="636"/>
        <v/>
      </c>
      <c r="T2595" s="427"/>
      <c r="U2595" s="429"/>
      <c r="W2595" s="6" t="str">
        <f>VLOOKUP(A2595,'[3]Cartilha Global'!$A:$A,1,FALSE)</f>
        <v>7.1</v>
      </c>
    </row>
    <row r="2596" spans="1:23" ht="12" hidden="1" thickBot="1" x14ac:dyDescent="0.25">
      <c r="A2596" s="601" t="s">
        <v>2164</v>
      </c>
      <c r="B2596" s="508"/>
      <c r="C2596" s="569" t="s">
        <v>246</v>
      </c>
      <c r="D2596" s="509">
        <v>0</v>
      </c>
      <c r="E2596" s="570">
        <v>0</v>
      </c>
      <c r="F2596" s="571">
        <f t="shared" si="634"/>
        <v>0</v>
      </c>
      <c r="G2596" s="572"/>
      <c r="H2596" s="572"/>
      <c r="I2596" s="573"/>
      <c r="J2596" s="573"/>
      <c r="K2596" s="504"/>
      <c r="L2596" s="572"/>
      <c r="M2596" s="572"/>
      <c r="N2596" s="573"/>
      <c r="O2596" s="573"/>
      <c r="P2596" s="506"/>
      <c r="Q2596" s="494" t="str">
        <f>IF(OR(SUM(J2597:J2600)&gt;0,SUM(O2597:O2600)&gt;0),"xx","")</f>
        <v/>
      </c>
      <c r="R2596" s="412" t="str">
        <f t="shared" si="633"/>
        <v/>
      </c>
      <c r="S2596" s="412" t="str">
        <f t="shared" si="636"/>
        <v/>
      </c>
      <c r="T2596" s="427"/>
      <c r="U2596" s="429"/>
      <c r="W2596" s="6" t="str">
        <f>VLOOKUP(A2596,'[3]Cartilha Global'!$A:$A,1,FALSE)</f>
        <v>7.1.1</v>
      </c>
    </row>
    <row r="2597" spans="1:23" ht="12" hidden="1" thickBot="1" x14ac:dyDescent="0.25">
      <c r="A2597" s="522">
        <v>100705</v>
      </c>
      <c r="B2597" s="508" t="s">
        <v>3144</v>
      </c>
      <c r="C2597" s="513" t="s">
        <v>6121</v>
      </c>
      <c r="D2597" s="498" t="s">
        <v>169</v>
      </c>
      <c r="E2597" s="514">
        <v>80.12</v>
      </c>
      <c r="F2597" s="500">
        <f t="shared" si="634"/>
        <v>99.22</v>
      </c>
      <c r="G2597" s="527"/>
      <c r="H2597" s="518"/>
      <c r="I2597" s="517">
        <f>IF(ISBLANK(E2597),0,ROUND(F2597*G2597,2))</f>
        <v>0</v>
      </c>
      <c r="J2597" s="517">
        <f>IF(ISBLANK(G2597),0,ROUND(G2597*H2597,2))</f>
        <v>0</v>
      </c>
      <c r="K2597" s="504"/>
      <c r="L2597" s="518">
        <f t="shared" ref="L2597:M2600" si="642">G2597</f>
        <v>0</v>
      </c>
      <c r="M2597" s="518">
        <f t="shared" si="642"/>
        <v>0</v>
      </c>
      <c r="N2597" s="519">
        <f>IF(ISBLANK(E2597),0,ROUND(F2597*L2597,2))</f>
        <v>0</v>
      </c>
      <c r="O2597" s="519">
        <f>IF(ISBLANK(L2597),0,ROUND(L2597*M2597,2))</f>
        <v>0</v>
      </c>
      <c r="P2597" s="506"/>
      <c r="Q2597" s="520"/>
      <c r="R2597" s="412" t="str">
        <f t="shared" si="633"/>
        <v/>
      </c>
      <c r="S2597" s="412" t="str">
        <f t="shared" si="636"/>
        <v/>
      </c>
      <c r="T2597" s="427"/>
      <c r="U2597" s="429"/>
      <c r="W2597" s="6" t="e">
        <f>VLOOKUP(A2597,'[3]Cartilha Global'!$A:$A,1,FALSE)</f>
        <v>#N/A</v>
      </c>
    </row>
    <row r="2598" spans="1:23" ht="23.25" hidden="1" thickBot="1" x14ac:dyDescent="0.25">
      <c r="A2598" s="522">
        <v>97039</v>
      </c>
      <c r="B2598" s="508" t="s">
        <v>3144</v>
      </c>
      <c r="C2598" s="513" t="s">
        <v>2944</v>
      </c>
      <c r="D2598" s="498" t="s">
        <v>170</v>
      </c>
      <c r="E2598" s="499">
        <v>44.69</v>
      </c>
      <c r="F2598" s="500">
        <f t="shared" si="634"/>
        <v>55.34</v>
      </c>
      <c r="G2598" s="527"/>
      <c r="H2598" s="518"/>
      <c r="I2598" s="517">
        <f>IF(ISBLANK(E2598),0,ROUND(F2598*G2598,2))</f>
        <v>0</v>
      </c>
      <c r="J2598" s="517">
        <f>IF(ISBLANK(G2598),0,ROUND(G2598*H2598,2))</f>
        <v>0</v>
      </c>
      <c r="K2598" s="504"/>
      <c r="L2598" s="518">
        <f t="shared" si="642"/>
        <v>0</v>
      </c>
      <c r="M2598" s="518">
        <f t="shared" si="642"/>
        <v>0</v>
      </c>
      <c r="N2598" s="519">
        <f>IF(ISBLANK(E2598),0,ROUND(F2598*L2598,2))</f>
        <v>0</v>
      </c>
      <c r="O2598" s="519">
        <f>IF(ISBLANK(L2598),0,ROUND(L2598*M2598,2))</f>
        <v>0</v>
      </c>
      <c r="P2598" s="506"/>
      <c r="Q2598" s="494"/>
      <c r="R2598" s="412" t="str">
        <f t="shared" si="633"/>
        <v/>
      </c>
      <c r="S2598" s="412" t="str">
        <f t="shared" si="636"/>
        <v/>
      </c>
      <c r="T2598" s="427"/>
      <c r="U2598" s="429"/>
      <c r="W2598" s="6">
        <f>VLOOKUP(A2598,'[3]Cartilha Global'!$A:$A,1,FALSE)</f>
        <v>97039</v>
      </c>
    </row>
    <row r="2599" spans="1:23" ht="23.25" hidden="1" thickBot="1" x14ac:dyDescent="0.25">
      <c r="A2599" s="522">
        <v>97040</v>
      </c>
      <c r="B2599" s="508" t="s">
        <v>3144</v>
      </c>
      <c r="C2599" s="513" t="s">
        <v>2945</v>
      </c>
      <c r="D2599" s="498" t="s">
        <v>170</v>
      </c>
      <c r="E2599" s="499">
        <v>16.2</v>
      </c>
      <c r="F2599" s="500">
        <f t="shared" si="634"/>
        <v>20.059999999999999</v>
      </c>
      <c r="G2599" s="527"/>
      <c r="H2599" s="518"/>
      <c r="I2599" s="517">
        <f>IF(ISBLANK(E2599),0,ROUND(F2599*G2599,2))</f>
        <v>0</v>
      </c>
      <c r="J2599" s="517">
        <f>IF(ISBLANK(G2599),0,ROUND(G2599*H2599,2))</f>
        <v>0</v>
      </c>
      <c r="K2599" s="504"/>
      <c r="L2599" s="518">
        <f t="shared" si="642"/>
        <v>0</v>
      </c>
      <c r="M2599" s="518">
        <f t="shared" si="642"/>
        <v>0</v>
      </c>
      <c r="N2599" s="519">
        <f>IF(ISBLANK(E2599),0,ROUND(F2599*L2599,2))</f>
        <v>0</v>
      </c>
      <c r="O2599" s="519">
        <f>IF(ISBLANK(L2599),0,ROUND(L2599*M2599,2))</f>
        <v>0</v>
      </c>
      <c r="P2599" s="506"/>
      <c r="Q2599" s="494"/>
      <c r="R2599" s="412" t="str">
        <f t="shared" si="633"/>
        <v/>
      </c>
      <c r="S2599" s="412" t="str">
        <f t="shared" si="636"/>
        <v/>
      </c>
      <c r="T2599" s="427"/>
      <c r="U2599" s="429"/>
      <c r="W2599" s="6">
        <f>VLOOKUP(A2599,'[3]Cartilha Global'!$A:$A,1,FALSE)</f>
        <v>97040</v>
      </c>
    </row>
    <row r="2600" spans="1:23" ht="12" hidden="1" thickBot="1" x14ac:dyDescent="0.25">
      <c r="A2600" s="522">
        <v>97041</v>
      </c>
      <c r="B2600" s="508" t="s">
        <v>3144</v>
      </c>
      <c r="C2600" s="513" t="s">
        <v>2946</v>
      </c>
      <c r="D2600" s="498" t="s">
        <v>170</v>
      </c>
      <c r="E2600" s="499">
        <v>331.97</v>
      </c>
      <c r="F2600" s="500">
        <f t="shared" si="634"/>
        <v>411.11</v>
      </c>
      <c r="G2600" s="527"/>
      <c r="H2600" s="518"/>
      <c r="I2600" s="517">
        <f>IF(ISBLANK(E2600),0,ROUND(F2600*G2600,2))</f>
        <v>0</v>
      </c>
      <c r="J2600" s="517">
        <f>IF(ISBLANK(G2600),0,ROUND(G2600*H2600,2))</f>
        <v>0</v>
      </c>
      <c r="K2600" s="504"/>
      <c r="L2600" s="518">
        <f t="shared" si="642"/>
        <v>0</v>
      </c>
      <c r="M2600" s="518">
        <f t="shared" si="642"/>
        <v>0</v>
      </c>
      <c r="N2600" s="519">
        <f>IF(ISBLANK(E2600),0,ROUND(F2600*L2600,2))</f>
        <v>0</v>
      </c>
      <c r="O2600" s="519">
        <f>IF(ISBLANK(L2600),0,ROUND(L2600*M2600,2))</f>
        <v>0</v>
      </c>
      <c r="P2600" s="506"/>
      <c r="Q2600" s="494"/>
      <c r="R2600" s="412" t="str">
        <f t="shared" si="633"/>
        <v/>
      </c>
      <c r="S2600" s="412" t="str">
        <f t="shared" si="636"/>
        <v/>
      </c>
      <c r="T2600" s="427"/>
      <c r="U2600" s="429"/>
      <c r="W2600" s="6">
        <f>VLOOKUP(A2600,'[3]Cartilha Global'!$A:$A,1,FALSE)</f>
        <v>97041</v>
      </c>
    </row>
    <row r="2601" spans="1:23" ht="12" hidden="1" thickBot="1" x14ac:dyDescent="0.25">
      <c r="A2601" s="522" t="s">
        <v>6122</v>
      </c>
      <c r="B2601" s="508"/>
      <c r="C2601" s="569" t="s">
        <v>6123</v>
      </c>
      <c r="D2601" s="498">
        <v>0</v>
      </c>
      <c r="E2601" s="567">
        <v>0</v>
      </c>
      <c r="F2601" s="568">
        <f t="shared" si="634"/>
        <v>0</v>
      </c>
      <c r="G2601" s="556"/>
      <c r="H2601" s="556"/>
      <c r="I2601" s="557"/>
      <c r="J2601" s="558"/>
      <c r="K2601" s="504"/>
      <c r="L2601" s="580"/>
      <c r="M2601" s="556"/>
      <c r="N2601" s="557"/>
      <c r="O2601" s="558"/>
      <c r="P2601" s="506"/>
      <c r="Q2601" s="494" t="str">
        <f>IF(OR(SUM(J2601)&gt;0,SUM(O2601)&gt;0),"xx","")</f>
        <v/>
      </c>
      <c r="R2601" s="412" t="str">
        <f t="shared" si="633"/>
        <v/>
      </c>
      <c r="S2601" s="412" t="str">
        <f t="shared" si="636"/>
        <v/>
      </c>
      <c r="T2601" s="427"/>
      <c r="U2601" s="429"/>
      <c r="W2601" s="6" t="e">
        <f>VLOOKUP(A2601,'[3]Cartilha Global'!$A:$A,1,FALSE)</f>
        <v>#N/A</v>
      </c>
    </row>
    <row r="2602" spans="1:23" ht="12" hidden="1" thickBot="1" x14ac:dyDescent="0.25">
      <c r="A2602" s="522" t="s">
        <v>2165</v>
      </c>
      <c r="B2602" s="508"/>
      <c r="C2602" s="592" t="s">
        <v>247</v>
      </c>
      <c r="D2602" s="498">
        <v>0</v>
      </c>
      <c r="E2602" s="567">
        <v>0</v>
      </c>
      <c r="F2602" s="568">
        <f t="shared" si="634"/>
        <v>0</v>
      </c>
      <c r="G2602" s="556"/>
      <c r="H2602" s="556"/>
      <c r="I2602" s="557"/>
      <c r="J2602" s="558"/>
      <c r="K2602" s="504"/>
      <c r="L2602" s="580"/>
      <c r="M2602" s="556"/>
      <c r="N2602" s="557"/>
      <c r="O2602" s="558"/>
      <c r="P2602" s="506"/>
      <c r="Q2602" s="494" t="str">
        <f>IF(OR(SUM(J2604:J2710)&gt;0,SUM(O2604:O2710)&gt;0),"xx","")</f>
        <v/>
      </c>
      <c r="R2602" s="412" t="str">
        <f t="shared" si="633"/>
        <v/>
      </c>
      <c r="S2602" s="412" t="str">
        <f t="shared" si="636"/>
        <v/>
      </c>
      <c r="T2602" s="427"/>
      <c r="U2602" s="429"/>
      <c r="W2602" s="6" t="str">
        <f>VLOOKUP(A2602,'[3]Cartilha Global'!$A:$A,1,FALSE)</f>
        <v>7.1.3</v>
      </c>
    </row>
    <row r="2603" spans="1:23" ht="12" hidden="1" thickBot="1" x14ac:dyDescent="0.25">
      <c r="A2603" s="507" t="s">
        <v>2166</v>
      </c>
      <c r="B2603" s="508"/>
      <c r="C2603" s="592" t="s">
        <v>269</v>
      </c>
      <c r="D2603" s="498">
        <v>0</v>
      </c>
      <c r="E2603" s="567">
        <v>0</v>
      </c>
      <c r="F2603" s="568">
        <f t="shared" si="634"/>
        <v>0</v>
      </c>
      <c r="G2603" s="556"/>
      <c r="H2603" s="556"/>
      <c r="I2603" s="557"/>
      <c r="J2603" s="558"/>
      <c r="K2603" s="504"/>
      <c r="L2603" s="580"/>
      <c r="M2603" s="556"/>
      <c r="N2603" s="557"/>
      <c r="O2603" s="558"/>
      <c r="P2603" s="506"/>
      <c r="Q2603" s="494" t="str">
        <f>IF(OR(SUM(J2604:J2616)&gt;0,SUM(O2604:O2616)&gt;0),"xx","")</f>
        <v/>
      </c>
      <c r="R2603" s="412" t="str">
        <f t="shared" si="633"/>
        <v/>
      </c>
      <c r="S2603" s="412" t="str">
        <f t="shared" si="636"/>
        <v/>
      </c>
      <c r="T2603" s="427"/>
      <c r="U2603" s="429"/>
      <c r="W2603" s="6" t="str">
        <f>VLOOKUP(A2603,'[3]Cartilha Global'!$A:$A,1,FALSE)</f>
        <v>7.1.3.1</v>
      </c>
    </row>
    <row r="2604" spans="1:23" ht="23.25" hidden="1" thickBot="1" x14ac:dyDescent="0.25">
      <c r="A2604" s="522">
        <v>91295</v>
      </c>
      <c r="B2604" s="508" t="s">
        <v>3144</v>
      </c>
      <c r="C2604" s="513" t="s">
        <v>3769</v>
      </c>
      <c r="D2604" s="498" t="s">
        <v>169</v>
      </c>
      <c r="E2604" s="499">
        <v>318.73</v>
      </c>
      <c r="F2604" s="500">
        <f t="shared" si="634"/>
        <v>394.72</v>
      </c>
      <c r="G2604" s="527"/>
      <c r="H2604" s="518"/>
      <c r="I2604" s="517">
        <f t="shared" ref="I2604:I2616" si="643">IF(ISBLANK(E2604),0,ROUND(F2604*G2604,2))</f>
        <v>0</v>
      </c>
      <c r="J2604" s="517">
        <f t="shared" ref="J2604:J2616" si="644">IF(ISBLANK(G2604),0,ROUND(G2604*H2604,2))</f>
        <v>0</v>
      </c>
      <c r="K2604" s="504"/>
      <c r="L2604" s="518">
        <f t="shared" ref="L2604:M2616" si="645">G2604</f>
        <v>0</v>
      </c>
      <c r="M2604" s="518">
        <f t="shared" si="645"/>
        <v>0</v>
      </c>
      <c r="N2604" s="519">
        <f t="shared" ref="N2604:N2616" si="646">IF(ISBLANK(E2604),0,ROUND(F2604*L2604,2))</f>
        <v>0</v>
      </c>
      <c r="O2604" s="519">
        <f t="shared" ref="O2604:O2616" si="647">IF(ISBLANK(L2604),0,ROUND(L2604*M2604,2))</f>
        <v>0</v>
      </c>
      <c r="P2604" s="506"/>
      <c r="Q2604" s="494"/>
      <c r="R2604" s="412" t="str">
        <f t="shared" si="633"/>
        <v/>
      </c>
      <c r="S2604" s="412" t="str">
        <f t="shared" si="636"/>
        <v/>
      </c>
      <c r="T2604" s="427"/>
      <c r="U2604" s="429"/>
      <c r="W2604" s="6">
        <f>VLOOKUP(A2604,'[3]Cartilha Global'!$A:$A,1,FALSE)</f>
        <v>91295</v>
      </c>
    </row>
    <row r="2605" spans="1:23" ht="23.25" hidden="1" thickBot="1" x14ac:dyDescent="0.25">
      <c r="A2605" s="522">
        <v>91296</v>
      </c>
      <c r="B2605" s="508" t="s">
        <v>3144</v>
      </c>
      <c r="C2605" s="513" t="s">
        <v>3770</v>
      </c>
      <c r="D2605" s="498" t="s">
        <v>169</v>
      </c>
      <c r="E2605" s="499">
        <v>341.89</v>
      </c>
      <c r="F2605" s="500">
        <f t="shared" si="634"/>
        <v>423.4</v>
      </c>
      <c r="G2605" s="527"/>
      <c r="H2605" s="518"/>
      <c r="I2605" s="517">
        <f t="shared" si="643"/>
        <v>0</v>
      </c>
      <c r="J2605" s="517">
        <f t="shared" si="644"/>
        <v>0</v>
      </c>
      <c r="K2605" s="504"/>
      <c r="L2605" s="518">
        <f t="shared" si="645"/>
        <v>0</v>
      </c>
      <c r="M2605" s="518">
        <f t="shared" si="645"/>
        <v>0</v>
      </c>
      <c r="N2605" s="519">
        <f t="shared" si="646"/>
        <v>0</v>
      </c>
      <c r="O2605" s="519">
        <f t="shared" si="647"/>
        <v>0</v>
      </c>
      <c r="P2605" s="506"/>
      <c r="Q2605" s="494"/>
      <c r="R2605" s="412" t="str">
        <f t="shared" si="633"/>
        <v/>
      </c>
      <c r="S2605" s="412" t="str">
        <f t="shared" si="636"/>
        <v/>
      </c>
      <c r="T2605" s="427"/>
      <c r="U2605" s="429"/>
      <c r="W2605" s="6">
        <f>VLOOKUP(A2605,'[3]Cartilha Global'!$A:$A,1,FALSE)</f>
        <v>91296</v>
      </c>
    </row>
    <row r="2606" spans="1:23" ht="23.25" hidden="1" thickBot="1" x14ac:dyDescent="0.25">
      <c r="A2606" s="522">
        <v>91297</v>
      </c>
      <c r="B2606" s="508" t="s">
        <v>3144</v>
      </c>
      <c r="C2606" s="513" t="s">
        <v>3771</v>
      </c>
      <c r="D2606" s="498" t="s">
        <v>169</v>
      </c>
      <c r="E2606" s="499">
        <v>376.24</v>
      </c>
      <c r="F2606" s="500">
        <f t="shared" si="634"/>
        <v>465.94</v>
      </c>
      <c r="G2606" s="527"/>
      <c r="H2606" s="518"/>
      <c r="I2606" s="517">
        <f t="shared" si="643"/>
        <v>0</v>
      </c>
      <c r="J2606" s="517">
        <f t="shared" si="644"/>
        <v>0</v>
      </c>
      <c r="K2606" s="504"/>
      <c r="L2606" s="518">
        <f t="shared" si="645"/>
        <v>0</v>
      </c>
      <c r="M2606" s="518">
        <f t="shared" si="645"/>
        <v>0</v>
      </c>
      <c r="N2606" s="519">
        <f t="shared" si="646"/>
        <v>0</v>
      </c>
      <c r="O2606" s="519">
        <f t="shared" si="647"/>
        <v>0</v>
      </c>
      <c r="P2606" s="506"/>
      <c r="Q2606" s="494"/>
      <c r="R2606" s="412" t="str">
        <f t="shared" si="633"/>
        <v/>
      </c>
      <c r="S2606" s="412" t="str">
        <f t="shared" si="636"/>
        <v/>
      </c>
      <c r="T2606" s="427"/>
      <c r="U2606" s="429"/>
      <c r="W2606" s="6">
        <f>VLOOKUP(A2606,'[3]Cartilha Global'!$A:$A,1,FALSE)</f>
        <v>91297</v>
      </c>
    </row>
    <row r="2607" spans="1:23" ht="34.5" hidden="1" thickBot="1" x14ac:dyDescent="0.25">
      <c r="A2607" s="522">
        <v>91324</v>
      </c>
      <c r="B2607" s="508" t="s">
        <v>3144</v>
      </c>
      <c r="C2607" s="513" t="s">
        <v>3772</v>
      </c>
      <c r="D2607" s="498" t="s">
        <v>169</v>
      </c>
      <c r="E2607" s="499">
        <v>726.21</v>
      </c>
      <c r="F2607" s="500">
        <f t="shared" si="634"/>
        <v>899.34</v>
      </c>
      <c r="G2607" s="527"/>
      <c r="H2607" s="518"/>
      <c r="I2607" s="517">
        <f t="shared" si="643"/>
        <v>0</v>
      </c>
      <c r="J2607" s="517">
        <f t="shared" si="644"/>
        <v>0</v>
      </c>
      <c r="K2607" s="504"/>
      <c r="L2607" s="518">
        <f t="shared" si="645"/>
        <v>0</v>
      </c>
      <c r="M2607" s="518">
        <f t="shared" si="645"/>
        <v>0</v>
      </c>
      <c r="N2607" s="519">
        <f t="shared" si="646"/>
        <v>0</v>
      </c>
      <c r="O2607" s="519">
        <f t="shared" si="647"/>
        <v>0</v>
      </c>
      <c r="P2607" s="506"/>
      <c r="Q2607" s="520"/>
      <c r="R2607" s="412" t="str">
        <f t="shared" si="633"/>
        <v/>
      </c>
      <c r="S2607" s="412" t="str">
        <f t="shared" si="636"/>
        <v/>
      </c>
      <c r="T2607" s="427"/>
      <c r="U2607" s="429"/>
      <c r="W2607" s="6">
        <f>VLOOKUP(A2607,'[3]Cartilha Global'!$A:$A,1,FALSE)</f>
        <v>91324</v>
      </c>
    </row>
    <row r="2608" spans="1:23" ht="34.5" hidden="1" thickBot="1" x14ac:dyDescent="0.25">
      <c r="A2608" s="522">
        <v>91325</v>
      </c>
      <c r="B2608" s="508" t="s">
        <v>3144</v>
      </c>
      <c r="C2608" s="513" t="s">
        <v>3773</v>
      </c>
      <c r="D2608" s="498" t="s">
        <v>169</v>
      </c>
      <c r="E2608" s="499">
        <v>735.04</v>
      </c>
      <c r="F2608" s="500">
        <f t="shared" si="634"/>
        <v>910.27</v>
      </c>
      <c r="G2608" s="527"/>
      <c r="H2608" s="518"/>
      <c r="I2608" s="517">
        <f t="shared" si="643"/>
        <v>0</v>
      </c>
      <c r="J2608" s="517">
        <f t="shared" si="644"/>
        <v>0</v>
      </c>
      <c r="K2608" s="504"/>
      <c r="L2608" s="518">
        <f t="shared" si="645"/>
        <v>0</v>
      </c>
      <c r="M2608" s="518">
        <f t="shared" si="645"/>
        <v>0</v>
      </c>
      <c r="N2608" s="519">
        <f t="shared" si="646"/>
        <v>0</v>
      </c>
      <c r="O2608" s="519">
        <f t="shared" si="647"/>
        <v>0</v>
      </c>
      <c r="P2608" s="506"/>
      <c r="Q2608" s="520"/>
      <c r="R2608" s="412" t="str">
        <f t="shared" si="633"/>
        <v/>
      </c>
      <c r="S2608" s="412" t="str">
        <f t="shared" si="636"/>
        <v/>
      </c>
      <c r="T2608" s="427"/>
      <c r="U2608" s="429"/>
      <c r="W2608" s="6">
        <f>VLOOKUP(A2608,'[3]Cartilha Global'!$A:$A,1,FALSE)</f>
        <v>91325</v>
      </c>
    </row>
    <row r="2609" spans="1:23" ht="34.5" hidden="1" thickBot="1" x14ac:dyDescent="0.25">
      <c r="A2609" s="522">
        <v>91326</v>
      </c>
      <c r="B2609" s="508" t="s">
        <v>3144</v>
      </c>
      <c r="C2609" s="513" t="s">
        <v>3774</v>
      </c>
      <c r="D2609" s="498" t="s">
        <v>169</v>
      </c>
      <c r="E2609" s="499">
        <v>790.02</v>
      </c>
      <c r="F2609" s="500">
        <f t="shared" si="634"/>
        <v>978.36</v>
      </c>
      <c r="G2609" s="527"/>
      <c r="H2609" s="518"/>
      <c r="I2609" s="517">
        <f t="shared" si="643"/>
        <v>0</v>
      </c>
      <c r="J2609" s="517">
        <f t="shared" si="644"/>
        <v>0</v>
      </c>
      <c r="K2609" s="504"/>
      <c r="L2609" s="518">
        <f t="shared" si="645"/>
        <v>0</v>
      </c>
      <c r="M2609" s="518">
        <f t="shared" si="645"/>
        <v>0</v>
      </c>
      <c r="N2609" s="519">
        <f t="shared" si="646"/>
        <v>0</v>
      </c>
      <c r="O2609" s="519">
        <f t="shared" si="647"/>
        <v>0</v>
      </c>
      <c r="P2609" s="506"/>
      <c r="Q2609" s="520"/>
      <c r="R2609" s="412" t="str">
        <f t="shared" si="633"/>
        <v/>
      </c>
      <c r="S2609" s="412" t="str">
        <f t="shared" si="636"/>
        <v/>
      </c>
      <c r="T2609" s="427"/>
      <c r="U2609" s="429"/>
      <c r="W2609" s="6">
        <f>VLOOKUP(A2609,'[3]Cartilha Global'!$A:$A,1,FALSE)</f>
        <v>91326</v>
      </c>
    </row>
    <row r="2610" spans="1:23" ht="34.5" hidden="1" thickBot="1" x14ac:dyDescent="0.25">
      <c r="A2610" s="522">
        <v>91327</v>
      </c>
      <c r="B2610" s="508" t="s">
        <v>3144</v>
      </c>
      <c r="C2610" s="513" t="s">
        <v>3775</v>
      </c>
      <c r="D2610" s="498" t="s">
        <v>169</v>
      </c>
      <c r="E2610" s="499">
        <v>832.73</v>
      </c>
      <c r="F2610" s="500">
        <f t="shared" si="634"/>
        <v>1031.25</v>
      </c>
      <c r="G2610" s="527"/>
      <c r="H2610" s="518"/>
      <c r="I2610" s="517">
        <f t="shared" si="643"/>
        <v>0</v>
      </c>
      <c r="J2610" s="517">
        <f t="shared" si="644"/>
        <v>0</v>
      </c>
      <c r="K2610" s="504"/>
      <c r="L2610" s="518">
        <f t="shared" si="645"/>
        <v>0</v>
      </c>
      <c r="M2610" s="518">
        <f t="shared" si="645"/>
        <v>0</v>
      </c>
      <c r="N2610" s="519">
        <f t="shared" si="646"/>
        <v>0</v>
      </c>
      <c r="O2610" s="519">
        <f t="shared" si="647"/>
        <v>0</v>
      </c>
      <c r="P2610" s="506"/>
      <c r="Q2610" s="520"/>
      <c r="R2610" s="412" t="str">
        <f t="shared" si="633"/>
        <v/>
      </c>
      <c r="S2610" s="412" t="str">
        <f t="shared" si="636"/>
        <v/>
      </c>
      <c r="T2610" s="427"/>
      <c r="U2610" s="429"/>
      <c r="W2610" s="6">
        <f>VLOOKUP(A2610,'[3]Cartilha Global'!$A:$A,1,FALSE)</f>
        <v>91327</v>
      </c>
    </row>
    <row r="2611" spans="1:23" ht="34.5" hidden="1" thickBot="1" x14ac:dyDescent="0.25">
      <c r="A2611" s="522">
        <v>91329</v>
      </c>
      <c r="B2611" s="508" t="s">
        <v>3144</v>
      </c>
      <c r="C2611" s="513" t="s">
        <v>3776</v>
      </c>
      <c r="D2611" s="498" t="s">
        <v>169</v>
      </c>
      <c r="E2611" s="499">
        <v>735.12</v>
      </c>
      <c r="F2611" s="500">
        <f t="shared" si="634"/>
        <v>910.37</v>
      </c>
      <c r="G2611" s="527"/>
      <c r="H2611" s="518"/>
      <c r="I2611" s="517">
        <f t="shared" si="643"/>
        <v>0</v>
      </c>
      <c r="J2611" s="517">
        <f t="shared" si="644"/>
        <v>0</v>
      </c>
      <c r="K2611" s="504"/>
      <c r="L2611" s="518">
        <f t="shared" si="645"/>
        <v>0</v>
      </c>
      <c r="M2611" s="518">
        <f t="shared" si="645"/>
        <v>0</v>
      </c>
      <c r="N2611" s="519">
        <f t="shared" si="646"/>
        <v>0</v>
      </c>
      <c r="O2611" s="519">
        <f t="shared" si="647"/>
        <v>0</v>
      </c>
      <c r="P2611" s="506"/>
      <c r="Q2611" s="520"/>
      <c r="R2611" s="412" t="str">
        <f t="shared" si="633"/>
        <v/>
      </c>
      <c r="S2611" s="412" t="str">
        <f t="shared" si="636"/>
        <v/>
      </c>
      <c r="T2611" s="427"/>
      <c r="U2611" s="429"/>
      <c r="W2611" s="6">
        <f>VLOOKUP(A2611,'[3]Cartilha Global'!$A:$A,1,FALSE)</f>
        <v>91329</v>
      </c>
    </row>
    <row r="2612" spans="1:23" ht="34.5" hidden="1" thickBot="1" x14ac:dyDescent="0.25">
      <c r="A2612" s="522">
        <v>91330</v>
      </c>
      <c r="B2612" s="508" t="s">
        <v>3144</v>
      </c>
      <c r="C2612" s="513" t="s">
        <v>3777</v>
      </c>
      <c r="D2612" s="498" t="s">
        <v>169</v>
      </c>
      <c r="E2612" s="499">
        <v>881.65</v>
      </c>
      <c r="F2612" s="500">
        <f t="shared" si="634"/>
        <v>1091.8399999999999</v>
      </c>
      <c r="G2612" s="527"/>
      <c r="H2612" s="518"/>
      <c r="I2612" s="517">
        <f t="shared" si="643"/>
        <v>0</v>
      </c>
      <c r="J2612" s="517">
        <f t="shared" si="644"/>
        <v>0</v>
      </c>
      <c r="K2612" s="504"/>
      <c r="L2612" s="518">
        <f t="shared" si="645"/>
        <v>0</v>
      </c>
      <c r="M2612" s="518">
        <f t="shared" si="645"/>
        <v>0</v>
      </c>
      <c r="N2612" s="519">
        <f t="shared" si="646"/>
        <v>0</v>
      </c>
      <c r="O2612" s="519">
        <f t="shared" si="647"/>
        <v>0</v>
      </c>
      <c r="P2612" s="506"/>
      <c r="Q2612" s="520"/>
      <c r="R2612" s="412" t="str">
        <f t="shared" si="633"/>
        <v/>
      </c>
      <c r="S2612" s="412" t="str">
        <f t="shared" si="636"/>
        <v/>
      </c>
      <c r="T2612" s="427"/>
      <c r="U2612" s="429"/>
      <c r="W2612" s="6">
        <f>VLOOKUP(A2612,'[3]Cartilha Global'!$A:$A,1,FALSE)</f>
        <v>91330</v>
      </c>
    </row>
    <row r="2613" spans="1:23" ht="34.5" hidden="1" thickBot="1" x14ac:dyDescent="0.25">
      <c r="A2613" s="522">
        <v>91331</v>
      </c>
      <c r="B2613" s="508" t="s">
        <v>3144</v>
      </c>
      <c r="C2613" s="513" t="s">
        <v>3778</v>
      </c>
      <c r="D2613" s="498" t="s">
        <v>169</v>
      </c>
      <c r="E2613" s="499">
        <v>759.94</v>
      </c>
      <c r="F2613" s="500">
        <f t="shared" si="634"/>
        <v>941.11</v>
      </c>
      <c r="G2613" s="527"/>
      <c r="H2613" s="518"/>
      <c r="I2613" s="517">
        <f t="shared" si="643"/>
        <v>0</v>
      </c>
      <c r="J2613" s="517">
        <f t="shared" si="644"/>
        <v>0</v>
      </c>
      <c r="K2613" s="504"/>
      <c r="L2613" s="518">
        <f t="shared" si="645"/>
        <v>0</v>
      </c>
      <c r="M2613" s="518">
        <f t="shared" si="645"/>
        <v>0</v>
      </c>
      <c r="N2613" s="519">
        <f t="shared" si="646"/>
        <v>0</v>
      </c>
      <c r="O2613" s="519">
        <f t="shared" si="647"/>
        <v>0</v>
      </c>
      <c r="P2613" s="506"/>
      <c r="Q2613" s="520"/>
      <c r="R2613" s="412" t="str">
        <f t="shared" si="633"/>
        <v/>
      </c>
      <c r="S2613" s="412" t="str">
        <f t="shared" si="636"/>
        <v/>
      </c>
      <c r="T2613" s="427"/>
      <c r="U2613" s="429"/>
      <c r="W2613" s="6">
        <f>VLOOKUP(A2613,'[3]Cartilha Global'!$A:$A,1,FALSE)</f>
        <v>91331</v>
      </c>
    </row>
    <row r="2614" spans="1:23" ht="34.5" hidden="1" thickBot="1" x14ac:dyDescent="0.25">
      <c r="A2614" s="522">
        <v>91332</v>
      </c>
      <c r="B2614" s="508" t="s">
        <v>3144</v>
      </c>
      <c r="C2614" s="513" t="s">
        <v>3779</v>
      </c>
      <c r="D2614" s="498" t="s">
        <v>169</v>
      </c>
      <c r="E2614" s="499">
        <v>918.43</v>
      </c>
      <c r="F2614" s="500">
        <f t="shared" si="634"/>
        <v>1137.3800000000001</v>
      </c>
      <c r="G2614" s="527"/>
      <c r="H2614" s="518"/>
      <c r="I2614" s="517">
        <f t="shared" si="643"/>
        <v>0</v>
      </c>
      <c r="J2614" s="517">
        <f t="shared" si="644"/>
        <v>0</v>
      </c>
      <c r="K2614" s="504"/>
      <c r="L2614" s="518">
        <f t="shared" si="645"/>
        <v>0</v>
      </c>
      <c r="M2614" s="518">
        <f t="shared" si="645"/>
        <v>0</v>
      </c>
      <c r="N2614" s="519">
        <f t="shared" si="646"/>
        <v>0</v>
      </c>
      <c r="O2614" s="519">
        <f t="shared" si="647"/>
        <v>0</v>
      </c>
      <c r="P2614" s="506"/>
      <c r="Q2614" s="520"/>
      <c r="R2614" s="412" t="str">
        <f t="shared" si="633"/>
        <v/>
      </c>
      <c r="S2614" s="412" t="str">
        <f t="shared" si="636"/>
        <v/>
      </c>
      <c r="T2614" s="427"/>
      <c r="U2614" s="429"/>
      <c r="W2614" s="6">
        <f>VLOOKUP(A2614,'[3]Cartilha Global'!$A:$A,1,FALSE)</f>
        <v>91332</v>
      </c>
    </row>
    <row r="2615" spans="1:23" ht="34.5" hidden="1" thickBot="1" x14ac:dyDescent="0.25">
      <c r="A2615" s="522">
        <v>91333</v>
      </c>
      <c r="B2615" s="508" t="s">
        <v>3144</v>
      </c>
      <c r="C2615" s="513" t="s">
        <v>3780</v>
      </c>
      <c r="D2615" s="498" t="s">
        <v>169</v>
      </c>
      <c r="E2615" s="499">
        <v>795.96</v>
      </c>
      <c r="F2615" s="500">
        <f t="shared" si="634"/>
        <v>985.72</v>
      </c>
      <c r="G2615" s="527"/>
      <c r="H2615" s="518"/>
      <c r="I2615" s="517">
        <f t="shared" si="643"/>
        <v>0</v>
      </c>
      <c r="J2615" s="517">
        <f t="shared" si="644"/>
        <v>0</v>
      </c>
      <c r="K2615" s="504"/>
      <c r="L2615" s="518">
        <f t="shared" si="645"/>
        <v>0</v>
      </c>
      <c r="M2615" s="518">
        <f t="shared" si="645"/>
        <v>0</v>
      </c>
      <c r="N2615" s="519">
        <f t="shared" si="646"/>
        <v>0</v>
      </c>
      <c r="O2615" s="519">
        <f t="shared" si="647"/>
        <v>0</v>
      </c>
      <c r="P2615" s="506"/>
      <c r="Q2615" s="520"/>
      <c r="R2615" s="412" t="str">
        <f t="shared" si="633"/>
        <v/>
      </c>
      <c r="S2615" s="412" t="str">
        <f t="shared" si="636"/>
        <v/>
      </c>
      <c r="T2615" s="427"/>
      <c r="U2615" s="429"/>
      <c r="W2615" s="6">
        <f>VLOOKUP(A2615,'[3]Cartilha Global'!$A:$A,1,FALSE)</f>
        <v>91333</v>
      </c>
    </row>
    <row r="2616" spans="1:23" ht="34.5" hidden="1" thickBot="1" x14ac:dyDescent="0.25">
      <c r="A2616" s="522">
        <v>91328</v>
      </c>
      <c r="B2616" s="508" t="s">
        <v>3144</v>
      </c>
      <c r="C2616" s="513" t="s">
        <v>3781</v>
      </c>
      <c r="D2616" s="498" t="s">
        <v>169</v>
      </c>
      <c r="E2616" s="499">
        <v>856.07</v>
      </c>
      <c r="F2616" s="500">
        <f t="shared" si="634"/>
        <v>1060.1600000000001</v>
      </c>
      <c r="G2616" s="527"/>
      <c r="H2616" s="518"/>
      <c r="I2616" s="517">
        <f t="shared" si="643"/>
        <v>0</v>
      </c>
      <c r="J2616" s="517">
        <f t="shared" si="644"/>
        <v>0</v>
      </c>
      <c r="K2616" s="504"/>
      <c r="L2616" s="518">
        <f t="shared" si="645"/>
        <v>0</v>
      </c>
      <c r="M2616" s="518">
        <f t="shared" si="645"/>
        <v>0</v>
      </c>
      <c r="N2616" s="519">
        <f t="shared" si="646"/>
        <v>0</v>
      </c>
      <c r="O2616" s="519">
        <f t="shared" si="647"/>
        <v>0</v>
      </c>
      <c r="P2616" s="506"/>
      <c r="Q2616" s="520"/>
      <c r="R2616" s="412" t="str">
        <f t="shared" si="633"/>
        <v/>
      </c>
      <c r="S2616" s="412" t="str">
        <f t="shared" si="636"/>
        <v/>
      </c>
      <c r="T2616" s="427"/>
      <c r="U2616" s="429"/>
      <c r="W2616" s="6">
        <f>VLOOKUP(A2616,'[3]Cartilha Global'!$A:$A,1,FALSE)</f>
        <v>91328</v>
      </c>
    </row>
    <row r="2617" spans="1:23" ht="12" hidden="1" thickBot="1" x14ac:dyDescent="0.25">
      <c r="A2617" s="507" t="s">
        <v>2167</v>
      </c>
      <c r="B2617" s="508"/>
      <c r="C2617" s="592" t="s">
        <v>270</v>
      </c>
      <c r="D2617" s="498">
        <v>0</v>
      </c>
      <c r="E2617" s="567">
        <v>0</v>
      </c>
      <c r="F2617" s="568">
        <f t="shared" si="634"/>
        <v>0</v>
      </c>
      <c r="G2617" s="556"/>
      <c r="H2617" s="556"/>
      <c r="I2617" s="557"/>
      <c r="J2617" s="558"/>
      <c r="K2617" s="504"/>
      <c r="L2617" s="580"/>
      <c r="M2617" s="556"/>
      <c r="N2617" s="557"/>
      <c r="O2617" s="558"/>
      <c r="P2617" s="506"/>
      <c r="Q2617" s="494" t="str">
        <f>IF(OR(SUM(J2618:J2625)&gt;0,SUM(O2618:O2625)&gt;0),"xx","")</f>
        <v/>
      </c>
      <c r="R2617" s="412" t="str">
        <f t="shared" si="633"/>
        <v/>
      </c>
      <c r="S2617" s="412" t="str">
        <f t="shared" si="636"/>
        <v/>
      </c>
      <c r="T2617" s="427"/>
      <c r="U2617" s="429"/>
      <c r="W2617" s="6" t="str">
        <f>VLOOKUP(A2617,'[3]Cartilha Global'!$A:$A,1,FALSE)</f>
        <v>7.1.3.2</v>
      </c>
    </row>
    <row r="2618" spans="1:23" ht="23.25" hidden="1" thickBot="1" x14ac:dyDescent="0.25">
      <c r="A2618" s="522">
        <v>91009</v>
      </c>
      <c r="B2618" s="508" t="s">
        <v>3144</v>
      </c>
      <c r="C2618" s="513" t="s">
        <v>3782</v>
      </c>
      <c r="D2618" s="498" t="s">
        <v>169</v>
      </c>
      <c r="E2618" s="499">
        <v>309.82</v>
      </c>
      <c r="F2618" s="500">
        <f t="shared" si="634"/>
        <v>383.68</v>
      </c>
      <c r="G2618" s="527"/>
      <c r="H2618" s="518"/>
      <c r="I2618" s="517">
        <f t="shared" ref="I2618:I2625" si="648">IF(ISBLANK(E2618),0,ROUND(F2618*G2618,2))</f>
        <v>0</v>
      </c>
      <c r="J2618" s="517">
        <f t="shared" ref="J2618:J2625" si="649">IF(ISBLANK(G2618),0,ROUND(G2618*H2618,2))</f>
        <v>0</v>
      </c>
      <c r="K2618" s="504"/>
      <c r="L2618" s="518">
        <f t="shared" ref="L2618:M2625" si="650">G2618</f>
        <v>0</v>
      </c>
      <c r="M2618" s="518">
        <f t="shared" si="650"/>
        <v>0</v>
      </c>
      <c r="N2618" s="519">
        <f t="shared" ref="N2618:N2625" si="651">IF(ISBLANK(E2618),0,ROUND(F2618*L2618,2))</f>
        <v>0</v>
      </c>
      <c r="O2618" s="519">
        <f t="shared" ref="O2618:O2625" si="652">IF(ISBLANK(L2618),0,ROUND(L2618*M2618,2))</f>
        <v>0</v>
      </c>
      <c r="P2618" s="506"/>
      <c r="Q2618" s="520"/>
      <c r="R2618" s="412" t="str">
        <f t="shared" si="633"/>
        <v/>
      </c>
      <c r="S2618" s="412" t="str">
        <f t="shared" si="636"/>
        <v/>
      </c>
      <c r="T2618" s="427"/>
      <c r="U2618" s="429"/>
      <c r="W2618" s="6">
        <f>VLOOKUP(A2618,'[3]Cartilha Global'!$A:$A,1,FALSE)</f>
        <v>91009</v>
      </c>
    </row>
    <row r="2619" spans="1:23" ht="23.25" hidden="1" thickBot="1" x14ac:dyDescent="0.25">
      <c r="A2619" s="522">
        <v>91010</v>
      </c>
      <c r="B2619" s="508" t="s">
        <v>3144</v>
      </c>
      <c r="C2619" s="513" t="s">
        <v>3783</v>
      </c>
      <c r="D2619" s="498" t="s">
        <v>169</v>
      </c>
      <c r="E2619" s="499">
        <v>316.99</v>
      </c>
      <c r="F2619" s="500">
        <f t="shared" si="634"/>
        <v>392.56</v>
      </c>
      <c r="G2619" s="527"/>
      <c r="H2619" s="518"/>
      <c r="I2619" s="517">
        <f t="shared" si="648"/>
        <v>0</v>
      </c>
      <c r="J2619" s="517">
        <f t="shared" si="649"/>
        <v>0</v>
      </c>
      <c r="K2619" s="504"/>
      <c r="L2619" s="518">
        <f t="shared" si="650"/>
        <v>0</v>
      </c>
      <c r="M2619" s="518">
        <f t="shared" si="650"/>
        <v>0</v>
      </c>
      <c r="N2619" s="519">
        <f t="shared" si="651"/>
        <v>0</v>
      </c>
      <c r="O2619" s="519">
        <f t="shared" si="652"/>
        <v>0</v>
      </c>
      <c r="P2619" s="506"/>
      <c r="Q2619" s="520"/>
      <c r="R2619" s="412" t="str">
        <f t="shared" si="633"/>
        <v/>
      </c>
      <c r="S2619" s="412" t="str">
        <f t="shared" si="636"/>
        <v/>
      </c>
      <c r="T2619" s="427"/>
      <c r="U2619" s="429"/>
      <c r="W2619" s="6">
        <f>VLOOKUP(A2619,'[3]Cartilha Global'!$A:$A,1,FALSE)</f>
        <v>91010</v>
      </c>
    </row>
    <row r="2620" spans="1:23" ht="23.25" hidden="1" thickBot="1" x14ac:dyDescent="0.25">
      <c r="A2620" s="522">
        <v>91011</v>
      </c>
      <c r="B2620" s="508" t="s">
        <v>3144</v>
      </c>
      <c r="C2620" s="513" t="s">
        <v>3784</v>
      </c>
      <c r="D2620" s="498" t="s">
        <v>169</v>
      </c>
      <c r="E2620" s="499">
        <v>370.3</v>
      </c>
      <c r="F2620" s="500">
        <f t="shared" si="634"/>
        <v>458.58</v>
      </c>
      <c r="G2620" s="527"/>
      <c r="H2620" s="518"/>
      <c r="I2620" s="517">
        <f t="shared" si="648"/>
        <v>0</v>
      </c>
      <c r="J2620" s="517">
        <f t="shared" si="649"/>
        <v>0</v>
      </c>
      <c r="K2620" s="504"/>
      <c r="L2620" s="518">
        <f t="shared" si="650"/>
        <v>0</v>
      </c>
      <c r="M2620" s="518">
        <f t="shared" si="650"/>
        <v>0</v>
      </c>
      <c r="N2620" s="519">
        <f t="shared" si="651"/>
        <v>0</v>
      </c>
      <c r="O2620" s="519">
        <f t="shared" si="652"/>
        <v>0</v>
      </c>
      <c r="P2620" s="506"/>
      <c r="Q2620" s="520"/>
      <c r="R2620" s="412" t="str">
        <f t="shared" si="633"/>
        <v/>
      </c>
      <c r="S2620" s="412" t="str">
        <f t="shared" si="636"/>
        <v/>
      </c>
      <c r="T2620" s="427"/>
      <c r="U2620" s="429"/>
      <c r="W2620" s="6">
        <f>VLOOKUP(A2620,'[3]Cartilha Global'!$A:$A,1,FALSE)</f>
        <v>91011</v>
      </c>
    </row>
    <row r="2621" spans="1:23" ht="23.25" hidden="1" thickBot="1" x14ac:dyDescent="0.25">
      <c r="A2621" s="522">
        <v>91012</v>
      </c>
      <c r="B2621" s="508" t="s">
        <v>3144</v>
      </c>
      <c r="C2621" s="513" t="s">
        <v>3785</v>
      </c>
      <c r="D2621" s="498" t="s">
        <v>169</v>
      </c>
      <c r="E2621" s="499">
        <v>411.35</v>
      </c>
      <c r="F2621" s="500">
        <f t="shared" si="634"/>
        <v>509.42</v>
      </c>
      <c r="G2621" s="527"/>
      <c r="H2621" s="518"/>
      <c r="I2621" s="517">
        <f t="shared" si="648"/>
        <v>0</v>
      </c>
      <c r="J2621" s="517">
        <f t="shared" si="649"/>
        <v>0</v>
      </c>
      <c r="K2621" s="504"/>
      <c r="L2621" s="518">
        <f t="shared" si="650"/>
        <v>0</v>
      </c>
      <c r="M2621" s="518">
        <f t="shared" si="650"/>
        <v>0</v>
      </c>
      <c r="N2621" s="519">
        <f t="shared" si="651"/>
        <v>0</v>
      </c>
      <c r="O2621" s="519">
        <f t="shared" si="652"/>
        <v>0</v>
      </c>
      <c r="P2621" s="506"/>
      <c r="Q2621" s="520"/>
      <c r="R2621" s="412" t="str">
        <f t="shared" si="633"/>
        <v/>
      </c>
      <c r="S2621" s="412" t="str">
        <f t="shared" si="636"/>
        <v/>
      </c>
      <c r="T2621" s="427"/>
      <c r="U2621" s="429"/>
      <c r="W2621" s="6">
        <f>VLOOKUP(A2621,'[3]Cartilha Global'!$A:$A,1,FALSE)</f>
        <v>91012</v>
      </c>
    </row>
    <row r="2622" spans="1:23" ht="34.5" hidden="1" thickBot="1" x14ac:dyDescent="0.25">
      <c r="A2622" s="522">
        <v>91013</v>
      </c>
      <c r="B2622" s="508" t="s">
        <v>3144</v>
      </c>
      <c r="C2622" s="513" t="s">
        <v>3786</v>
      </c>
      <c r="D2622" s="498" t="s">
        <v>169</v>
      </c>
      <c r="E2622" s="499">
        <v>847.16</v>
      </c>
      <c r="F2622" s="500">
        <f t="shared" si="634"/>
        <v>1049.1199999999999</v>
      </c>
      <c r="G2622" s="527"/>
      <c r="H2622" s="518"/>
      <c r="I2622" s="517">
        <f t="shared" si="648"/>
        <v>0</v>
      </c>
      <c r="J2622" s="517">
        <f t="shared" si="649"/>
        <v>0</v>
      </c>
      <c r="K2622" s="504"/>
      <c r="L2622" s="518">
        <f t="shared" si="650"/>
        <v>0</v>
      </c>
      <c r="M2622" s="518">
        <f t="shared" si="650"/>
        <v>0</v>
      </c>
      <c r="N2622" s="519">
        <f t="shared" si="651"/>
        <v>0</v>
      </c>
      <c r="O2622" s="519">
        <f t="shared" si="652"/>
        <v>0</v>
      </c>
      <c r="P2622" s="506"/>
      <c r="Q2622" s="520"/>
      <c r="R2622" s="412" t="str">
        <f t="shared" ref="R2622:R2686" si="653">IF(Q2622="X","x",IF(Q2622="xx","x",IF(O2622&gt;0,"x","")))</f>
        <v/>
      </c>
      <c r="S2622" s="412" t="str">
        <f t="shared" si="636"/>
        <v/>
      </c>
      <c r="T2622" s="427"/>
      <c r="U2622" s="429"/>
      <c r="W2622" s="6">
        <f>VLOOKUP(A2622,'[3]Cartilha Global'!$A:$A,1,FALSE)</f>
        <v>91013</v>
      </c>
    </row>
    <row r="2623" spans="1:23" ht="34.5" hidden="1" thickBot="1" x14ac:dyDescent="0.25">
      <c r="A2623" s="522">
        <v>91014</v>
      </c>
      <c r="B2623" s="508" t="s">
        <v>3144</v>
      </c>
      <c r="C2623" s="513" t="s">
        <v>3787</v>
      </c>
      <c r="D2623" s="498" t="s">
        <v>169</v>
      </c>
      <c r="E2623" s="499">
        <v>856.75</v>
      </c>
      <c r="F2623" s="500">
        <f t="shared" ref="F2623:F2625" si="654">IF(E2623=0,0,ROUND(E2623*(1+E$13)*(1-E$14),2))</f>
        <v>1061</v>
      </c>
      <c r="G2623" s="527"/>
      <c r="H2623" s="518"/>
      <c r="I2623" s="517">
        <f t="shared" si="648"/>
        <v>0</v>
      </c>
      <c r="J2623" s="517">
        <f t="shared" si="649"/>
        <v>0</v>
      </c>
      <c r="K2623" s="504"/>
      <c r="L2623" s="518">
        <f t="shared" si="650"/>
        <v>0</v>
      </c>
      <c r="M2623" s="518">
        <f t="shared" si="650"/>
        <v>0</v>
      </c>
      <c r="N2623" s="519">
        <f t="shared" si="651"/>
        <v>0</v>
      </c>
      <c r="O2623" s="519">
        <f t="shared" si="652"/>
        <v>0</v>
      </c>
      <c r="P2623" s="506"/>
      <c r="Q2623" s="520"/>
      <c r="R2623" s="412" t="str">
        <f t="shared" si="653"/>
        <v/>
      </c>
      <c r="S2623" s="412" t="str">
        <f t="shared" si="636"/>
        <v/>
      </c>
      <c r="T2623" s="427"/>
      <c r="U2623" s="429"/>
      <c r="W2623" s="6">
        <f>VLOOKUP(A2623,'[3]Cartilha Global'!$A:$A,1,FALSE)</f>
        <v>91014</v>
      </c>
    </row>
    <row r="2624" spans="1:23" ht="34.5" hidden="1" thickBot="1" x14ac:dyDescent="0.25">
      <c r="A2624" s="522">
        <v>91015</v>
      </c>
      <c r="B2624" s="508" t="s">
        <v>3144</v>
      </c>
      <c r="C2624" s="513" t="s">
        <v>3788</v>
      </c>
      <c r="D2624" s="498" t="s">
        <v>169</v>
      </c>
      <c r="E2624" s="499">
        <v>912.49</v>
      </c>
      <c r="F2624" s="500">
        <f t="shared" si="654"/>
        <v>1130.03</v>
      </c>
      <c r="G2624" s="527"/>
      <c r="H2624" s="518"/>
      <c r="I2624" s="517">
        <f t="shared" si="648"/>
        <v>0</v>
      </c>
      <c r="J2624" s="517">
        <f t="shared" si="649"/>
        <v>0</v>
      </c>
      <c r="K2624" s="504"/>
      <c r="L2624" s="518">
        <f t="shared" si="650"/>
        <v>0</v>
      </c>
      <c r="M2624" s="518">
        <f t="shared" si="650"/>
        <v>0</v>
      </c>
      <c r="N2624" s="519">
        <f t="shared" si="651"/>
        <v>0</v>
      </c>
      <c r="O2624" s="519">
        <f t="shared" si="652"/>
        <v>0</v>
      </c>
      <c r="P2624" s="506"/>
      <c r="Q2624" s="520"/>
      <c r="R2624" s="412" t="str">
        <f t="shared" si="653"/>
        <v/>
      </c>
      <c r="S2624" s="412" t="str">
        <f t="shared" si="636"/>
        <v/>
      </c>
      <c r="T2624" s="427"/>
      <c r="U2624" s="429"/>
      <c r="W2624" s="6">
        <f>VLOOKUP(A2624,'[3]Cartilha Global'!$A:$A,1,FALSE)</f>
        <v>91015</v>
      </c>
    </row>
    <row r="2625" spans="1:23" ht="34.5" hidden="1" thickBot="1" x14ac:dyDescent="0.25">
      <c r="A2625" s="522">
        <v>91016</v>
      </c>
      <c r="B2625" s="508" t="s">
        <v>3144</v>
      </c>
      <c r="C2625" s="513" t="s">
        <v>3789</v>
      </c>
      <c r="D2625" s="498" t="s">
        <v>169</v>
      </c>
      <c r="E2625" s="499">
        <v>955.96</v>
      </c>
      <c r="F2625" s="500">
        <f t="shared" si="654"/>
        <v>1183.8599999999999</v>
      </c>
      <c r="G2625" s="527"/>
      <c r="H2625" s="518"/>
      <c r="I2625" s="517">
        <f t="shared" si="648"/>
        <v>0</v>
      </c>
      <c r="J2625" s="517">
        <f t="shared" si="649"/>
        <v>0</v>
      </c>
      <c r="K2625" s="504"/>
      <c r="L2625" s="518">
        <f t="shared" si="650"/>
        <v>0</v>
      </c>
      <c r="M2625" s="518">
        <f t="shared" si="650"/>
        <v>0</v>
      </c>
      <c r="N2625" s="519">
        <f t="shared" si="651"/>
        <v>0</v>
      </c>
      <c r="O2625" s="519">
        <f t="shared" si="652"/>
        <v>0</v>
      </c>
      <c r="P2625" s="506"/>
      <c r="Q2625" s="520"/>
      <c r="R2625" s="412" t="str">
        <f t="shared" si="653"/>
        <v/>
      </c>
      <c r="S2625" s="412" t="str">
        <f t="shared" si="636"/>
        <v/>
      </c>
      <c r="T2625" s="427"/>
      <c r="U2625" s="429"/>
      <c r="W2625" s="6">
        <f>VLOOKUP(A2625,'[3]Cartilha Global'!$A:$A,1,FALSE)</f>
        <v>91016</v>
      </c>
    </row>
    <row r="2626" spans="1:23" ht="12" hidden="1" thickBot="1" x14ac:dyDescent="0.25">
      <c r="A2626" s="507" t="s">
        <v>2168</v>
      </c>
      <c r="B2626" s="508"/>
      <c r="C2626" s="592" t="s">
        <v>270</v>
      </c>
      <c r="D2626" s="498">
        <v>0</v>
      </c>
      <c r="E2626" s="567">
        <v>0</v>
      </c>
      <c r="F2626" s="568">
        <f t="shared" ref="F2626:F2686" si="655">IF(E2626=0,0,ROUND(E2626*(1+E$13)*(1-E$14),2))</f>
        <v>0</v>
      </c>
      <c r="G2626" s="556"/>
      <c r="H2626" s="556"/>
      <c r="I2626" s="557"/>
      <c r="J2626" s="558"/>
      <c r="K2626" s="504"/>
      <c r="L2626" s="580"/>
      <c r="M2626" s="556"/>
      <c r="N2626" s="557"/>
      <c r="O2626" s="558"/>
      <c r="P2626" s="506"/>
      <c r="Q2626" s="494" t="str">
        <f>IF(OR(SUM(J2627:J2647)&gt;0,SUM(O2627:O2647)&gt;0),"xx","")</f>
        <v/>
      </c>
      <c r="R2626" s="412" t="str">
        <f t="shared" si="653"/>
        <v/>
      </c>
      <c r="S2626" s="412" t="str">
        <f t="shared" ref="S2626:S2689" si="656">IF(Q2626="X","x",IF(Q2626="xx","x",IF(OR(J2626&gt;0,O2626&gt;0),"x","")))</f>
        <v/>
      </c>
      <c r="T2626" s="427"/>
      <c r="U2626" s="429"/>
      <c r="W2626" s="6" t="str">
        <f>VLOOKUP(A2626,'[3]Cartilha Global'!$A:$A,1,FALSE)</f>
        <v>7.1.3.3</v>
      </c>
    </row>
    <row r="2627" spans="1:23" ht="23.25" hidden="1" thickBot="1" x14ac:dyDescent="0.25">
      <c r="A2627" s="522">
        <v>90820</v>
      </c>
      <c r="B2627" s="508" t="s">
        <v>3144</v>
      </c>
      <c r="C2627" s="513" t="s">
        <v>3790</v>
      </c>
      <c r="D2627" s="498" t="s">
        <v>169</v>
      </c>
      <c r="E2627" s="499">
        <v>299.52999999999997</v>
      </c>
      <c r="F2627" s="500">
        <f t="shared" si="655"/>
        <v>370.94</v>
      </c>
      <c r="G2627" s="527"/>
      <c r="H2627" s="518"/>
      <c r="I2627" s="517">
        <f t="shared" ref="I2627:I2647" si="657">IF(ISBLANK(E2627),0,ROUND(F2627*G2627,2))</f>
        <v>0</v>
      </c>
      <c r="J2627" s="517">
        <f t="shared" ref="J2627:J2647" si="658">IF(ISBLANK(G2627),0,ROUND(G2627*H2627,2))</f>
        <v>0</v>
      </c>
      <c r="K2627" s="504"/>
      <c r="L2627" s="518">
        <f t="shared" ref="L2627:M2647" si="659">G2627</f>
        <v>0</v>
      </c>
      <c r="M2627" s="518">
        <f t="shared" si="659"/>
        <v>0</v>
      </c>
      <c r="N2627" s="519">
        <f t="shared" ref="N2627:N2647" si="660">IF(ISBLANK(E2627),0,ROUND(F2627*L2627,2))</f>
        <v>0</v>
      </c>
      <c r="O2627" s="519">
        <f t="shared" ref="O2627:O2647" si="661">IF(ISBLANK(L2627),0,ROUND(L2627*M2627,2))</f>
        <v>0</v>
      </c>
      <c r="P2627" s="506"/>
      <c r="Q2627" s="520"/>
      <c r="R2627" s="412" t="str">
        <f t="shared" si="653"/>
        <v/>
      </c>
      <c r="S2627" s="412" t="str">
        <f t="shared" si="656"/>
        <v/>
      </c>
      <c r="T2627" s="427"/>
      <c r="U2627" s="429"/>
      <c r="W2627" s="6">
        <f>VLOOKUP(A2627,'[3]Cartilha Global'!$A:$A,1,FALSE)</f>
        <v>90820</v>
      </c>
    </row>
    <row r="2628" spans="1:23" ht="23.25" hidden="1" thickBot="1" x14ac:dyDescent="0.25">
      <c r="A2628" s="522">
        <v>90821</v>
      </c>
      <c r="B2628" s="508" t="s">
        <v>3144</v>
      </c>
      <c r="C2628" s="513" t="s">
        <v>3791</v>
      </c>
      <c r="D2628" s="498" t="s">
        <v>169</v>
      </c>
      <c r="E2628" s="499">
        <v>306.20999999999998</v>
      </c>
      <c r="F2628" s="500">
        <f t="shared" si="655"/>
        <v>379.21</v>
      </c>
      <c r="G2628" s="527"/>
      <c r="H2628" s="518"/>
      <c r="I2628" s="517">
        <f t="shared" si="657"/>
        <v>0</v>
      </c>
      <c r="J2628" s="517">
        <f t="shared" si="658"/>
        <v>0</v>
      </c>
      <c r="K2628" s="504"/>
      <c r="L2628" s="518">
        <f t="shared" si="659"/>
        <v>0</v>
      </c>
      <c r="M2628" s="518">
        <f t="shared" si="659"/>
        <v>0</v>
      </c>
      <c r="N2628" s="519">
        <f t="shared" si="660"/>
        <v>0</v>
      </c>
      <c r="O2628" s="519">
        <f t="shared" si="661"/>
        <v>0</v>
      </c>
      <c r="P2628" s="506"/>
      <c r="Q2628" s="520"/>
      <c r="R2628" s="412" t="str">
        <f t="shared" si="653"/>
        <v/>
      </c>
      <c r="S2628" s="412" t="str">
        <f t="shared" si="656"/>
        <v/>
      </c>
      <c r="T2628" s="427"/>
      <c r="U2628" s="429"/>
      <c r="W2628" s="6">
        <f>VLOOKUP(A2628,'[3]Cartilha Global'!$A:$A,1,FALSE)</f>
        <v>90821</v>
      </c>
    </row>
    <row r="2629" spans="1:23" ht="23.25" hidden="1" thickBot="1" x14ac:dyDescent="0.25">
      <c r="A2629" s="522">
        <v>90822</v>
      </c>
      <c r="B2629" s="508" t="s">
        <v>3144</v>
      </c>
      <c r="C2629" s="513" t="s">
        <v>3792</v>
      </c>
      <c r="D2629" s="498" t="s">
        <v>169</v>
      </c>
      <c r="E2629" s="499">
        <v>328.51</v>
      </c>
      <c r="F2629" s="500">
        <f t="shared" si="655"/>
        <v>406.83</v>
      </c>
      <c r="G2629" s="527"/>
      <c r="H2629" s="518"/>
      <c r="I2629" s="517">
        <f t="shared" si="657"/>
        <v>0</v>
      </c>
      <c r="J2629" s="517">
        <f t="shared" si="658"/>
        <v>0</v>
      </c>
      <c r="K2629" s="504"/>
      <c r="L2629" s="518">
        <f t="shared" si="659"/>
        <v>0</v>
      </c>
      <c r="M2629" s="518">
        <f t="shared" si="659"/>
        <v>0</v>
      </c>
      <c r="N2629" s="519">
        <f t="shared" si="660"/>
        <v>0</v>
      </c>
      <c r="O2629" s="519">
        <f t="shared" si="661"/>
        <v>0</v>
      </c>
      <c r="P2629" s="506"/>
      <c r="Q2629" s="520"/>
      <c r="R2629" s="412" t="str">
        <f t="shared" si="653"/>
        <v/>
      </c>
      <c r="S2629" s="412" t="str">
        <f t="shared" si="656"/>
        <v/>
      </c>
      <c r="T2629" s="427"/>
      <c r="U2629" s="429"/>
      <c r="W2629" s="6">
        <f>VLOOKUP(A2629,'[3]Cartilha Global'!$A:$A,1,FALSE)</f>
        <v>90822</v>
      </c>
    </row>
    <row r="2630" spans="1:23" ht="23.25" hidden="1" thickBot="1" x14ac:dyDescent="0.25">
      <c r="A2630" s="522">
        <v>90823</v>
      </c>
      <c r="B2630" s="508" t="s">
        <v>3144</v>
      </c>
      <c r="C2630" s="513" t="s">
        <v>3793</v>
      </c>
      <c r="D2630" s="498" t="s">
        <v>169</v>
      </c>
      <c r="E2630" s="499">
        <v>402.23</v>
      </c>
      <c r="F2630" s="500">
        <f t="shared" si="655"/>
        <v>498.12</v>
      </c>
      <c r="G2630" s="527"/>
      <c r="H2630" s="518"/>
      <c r="I2630" s="517">
        <f t="shared" si="657"/>
        <v>0</v>
      </c>
      <c r="J2630" s="517">
        <f t="shared" si="658"/>
        <v>0</v>
      </c>
      <c r="K2630" s="504"/>
      <c r="L2630" s="518">
        <f t="shared" si="659"/>
        <v>0</v>
      </c>
      <c r="M2630" s="518">
        <f t="shared" si="659"/>
        <v>0</v>
      </c>
      <c r="N2630" s="519">
        <f t="shared" si="660"/>
        <v>0</v>
      </c>
      <c r="O2630" s="519">
        <f t="shared" si="661"/>
        <v>0</v>
      </c>
      <c r="P2630" s="506"/>
      <c r="Q2630" s="520"/>
      <c r="R2630" s="412" t="str">
        <f t="shared" si="653"/>
        <v/>
      </c>
      <c r="S2630" s="412" t="str">
        <f t="shared" si="656"/>
        <v/>
      </c>
      <c r="T2630" s="427"/>
      <c r="U2630" s="429"/>
      <c r="W2630" s="6">
        <f>VLOOKUP(A2630,'[3]Cartilha Global'!$A:$A,1,FALSE)</f>
        <v>90823</v>
      </c>
    </row>
    <row r="2631" spans="1:23" ht="34.5" hidden="1" thickBot="1" x14ac:dyDescent="0.25">
      <c r="A2631" s="522">
        <v>90841</v>
      </c>
      <c r="B2631" s="508" t="s">
        <v>3144</v>
      </c>
      <c r="C2631" s="513" t="s">
        <v>3794</v>
      </c>
      <c r="D2631" s="498" t="s">
        <v>169</v>
      </c>
      <c r="E2631" s="499">
        <v>984.02</v>
      </c>
      <c r="F2631" s="500">
        <f t="shared" si="655"/>
        <v>1218.6099999999999</v>
      </c>
      <c r="G2631" s="527"/>
      <c r="H2631" s="518"/>
      <c r="I2631" s="517">
        <f t="shared" si="657"/>
        <v>0</v>
      </c>
      <c r="J2631" s="517">
        <f t="shared" si="658"/>
        <v>0</v>
      </c>
      <c r="K2631" s="504"/>
      <c r="L2631" s="518">
        <f t="shared" si="659"/>
        <v>0</v>
      </c>
      <c r="M2631" s="518">
        <f t="shared" si="659"/>
        <v>0</v>
      </c>
      <c r="N2631" s="519">
        <f t="shared" si="660"/>
        <v>0</v>
      </c>
      <c r="O2631" s="519">
        <f t="shared" si="661"/>
        <v>0</v>
      </c>
      <c r="P2631" s="506"/>
      <c r="Q2631" s="520"/>
      <c r="R2631" s="412" t="str">
        <f t="shared" si="653"/>
        <v/>
      </c>
      <c r="S2631" s="412" t="str">
        <f t="shared" si="656"/>
        <v/>
      </c>
      <c r="T2631" s="427"/>
      <c r="U2631" s="429"/>
      <c r="W2631" s="6">
        <f>VLOOKUP(A2631,'[3]Cartilha Global'!$A:$A,1,FALSE)</f>
        <v>90841</v>
      </c>
    </row>
    <row r="2632" spans="1:23" ht="34.5" hidden="1" thickBot="1" x14ac:dyDescent="0.25">
      <c r="A2632" s="522">
        <v>90842</v>
      </c>
      <c r="B2632" s="508" t="s">
        <v>3144</v>
      </c>
      <c r="C2632" s="513" t="s">
        <v>3795</v>
      </c>
      <c r="D2632" s="498" t="s">
        <v>169</v>
      </c>
      <c r="E2632" s="499">
        <v>993.12</v>
      </c>
      <c r="F2632" s="500">
        <f t="shared" si="655"/>
        <v>1229.8800000000001</v>
      </c>
      <c r="G2632" s="527"/>
      <c r="H2632" s="518"/>
      <c r="I2632" s="517">
        <f t="shared" si="657"/>
        <v>0</v>
      </c>
      <c r="J2632" s="517">
        <f t="shared" si="658"/>
        <v>0</v>
      </c>
      <c r="K2632" s="504"/>
      <c r="L2632" s="518">
        <f t="shared" si="659"/>
        <v>0</v>
      </c>
      <c r="M2632" s="518">
        <f t="shared" si="659"/>
        <v>0</v>
      </c>
      <c r="N2632" s="519">
        <f t="shared" si="660"/>
        <v>0</v>
      </c>
      <c r="O2632" s="519">
        <f t="shared" si="661"/>
        <v>0</v>
      </c>
      <c r="P2632" s="506"/>
      <c r="Q2632" s="520"/>
      <c r="R2632" s="412" t="str">
        <f t="shared" si="653"/>
        <v/>
      </c>
      <c r="S2632" s="412" t="str">
        <f t="shared" si="656"/>
        <v/>
      </c>
      <c r="T2632" s="427"/>
      <c r="U2632" s="429"/>
      <c r="W2632" s="6">
        <f>VLOOKUP(A2632,'[3]Cartilha Global'!$A:$A,1,FALSE)</f>
        <v>90842</v>
      </c>
    </row>
    <row r="2633" spans="1:23" ht="34.5" hidden="1" thickBot="1" x14ac:dyDescent="0.25">
      <c r="A2633" s="522">
        <v>90843</v>
      </c>
      <c r="B2633" s="508" t="s">
        <v>3144</v>
      </c>
      <c r="C2633" s="513" t="s">
        <v>3796</v>
      </c>
      <c r="D2633" s="498" t="s">
        <v>169</v>
      </c>
      <c r="E2633" s="499">
        <v>1038.97</v>
      </c>
      <c r="F2633" s="500">
        <f t="shared" si="655"/>
        <v>1286.6600000000001</v>
      </c>
      <c r="G2633" s="527"/>
      <c r="H2633" s="518"/>
      <c r="I2633" s="517">
        <f t="shared" si="657"/>
        <v>0</v>
      </c>
      <c r="J2633" s="517">
        <f t="shared" si="658"/>
        <v>0</v>
      </c>
      <c r="K2633" s="504"/>
      <c r="L2633" s="518">
        <f t="shared" si="659"/>
        <v>0</v>
      </c>
      <c r="M2633" s="518">
        <f t="shared" si="659"/>
        <v>0</v>
      </c>
      <c r="N2633" s="519">
        <f t="shared" si="660"/>
        <v>0</v>
      </c>
      <c r="O2633" s="519">
        <f t="shared" si="661"/>
        <v>0</v>
      </c>
      <c r="P2633" s="506"/>
      <c r="Q2633" s="520"/>
      <c r="R2633" s="412" t="str">
        <f t="shared" si="653"/>
        <v/>
      </c>
      <c r="S2633" s="412" t="str">
        <f t="shared" si="656"/>
        <v/>
      </c>
      <c r="T2633" s="427"/>
      <c r="U2633" s="429"/>
      <c r="W2633" s="6">
        <f>VLOOKUP(A2633,'[3]Cartilha Global'!$A:$A,1,FALSE)</f>
        <v>90843</v>
      </c>
    </row>
    <row r="2634" spans="1:23" ht="34.5" hidden="1" thickBot="1" x14ac:dyDescent="0.25">
      <c r="A2634" s="522">
        <v>90844</v>
      </c>
      <c r="B2634" s="508" t="s">
        <v>3144</v>
      </c>
      <c r="C2634" s="513" t="s">
        <v>3797</v>
      </c>
      <c r="D2634" s="498" t="s">
        <v>169</v>
      </c>
      <c r="E2634" s="499">
        <v>1115.1099999999999</v>
      </c>
      <c r="F2634" s="500">
        <f t="shared" si="655"/>
        <v>1380.95</v>
      </c>
      <c r="G2634" s="527"/>
      <c r="H2634" s="518"/>
      <c r="I2634" s="517">
        <f t="shared" si="657"/>
        <v>0</v>
      </c>
      <c r="J2634" s="517">
        <f t="shared" si="658"/>
        <v>0</v>
      </c>
      <c r="K2634" s="504"/>
      <c r="L2634" s="518">
        <f t="shared" si="659"/>
        <v>0</v>
      </c>
      <c r="M2634" s="518">
        <f t="shared" si="659"/>
        <v>0</v>
      </c>
      <c r="N2634" s="519">
        <f t="shared" si="660"/>
        <v>0</v>
      </c>
      <c r="O2634" s="519">
        <f t="shared" si="661"/>
        <v>0</v>
      </c>
      <c r="P2634" s="506"/>
      <c r="Q2634" s="520"/>
      <c r="R2634" s="412" t="str">
        <f t="shared" si="653"/>
        <v/>
      </c>
      <c r="S2634" s="412" t="str">
        <f t="shared" si="656"/>
        <v/>
      </c>
      <c r="T2634" s="427"/>
      <c r="U2634" s="429"/>
      <c r="W2634" s="6">
        <f>VLOOKUP(A2634,'[3]Cartilha Global'!$A:$A,1,FALSE)</f>
        <v>90844</v>
      </c>
    </row>
    <row r="2635" spans="1:23" ht="34.5" hidden="1" thickBot="1" x14ac:dyDescent="0.25">
      <c r="A2635" s="522">
        <v>90847</v>
      </c>
      <c r="B2635" s="508" t="s">
        <v>3144</v>
      </c>
      <c r="C2635" s="513" t="s">
        <v>3798</v>
      </c>
      <c r="D2635" s="498" t="s">
        <v>169</v>
      </c>
      <c r="E2635" s="499">
        <v>836.87</v>
      </c>
      <c r="F2635" s="500">
        <f t="shared" si="655"/>
        <v>1036.3800000000001</v>
      </c>
      <c r="G2635" s="527"/>
      <c r="H2635" s="518"/>
      <c r="I2635" s="517">
        <f t="shared" si="657"/>
        <v>0</v>
      </c>
      <c r="J2635" s="517">
        <f t="shared" si="658"/>
        <v>0</v>
      </c>
      <c r="K2635" s="504"/>
      <c r="L2635" s="518">
        <f t="shared" si="659"/>
        <v>0</v>
      </c>
      <c r="M2635" s="518">
        <f t="shared" si="659"/>
        <v>0</v>
      </c>
      <c r="N2635" s="519">
        <f t="shared" si="660"/>
        <v>0</v>
      </c>
      <c r="O2635" s="519">
        <f t="shared" si="661"/>
        <v>0</v>
      </c>
      <c r="P2635" s="506"/>
      <c r="Q2635" s="520"/>
      <c r="R2635" s="412" t="str">
        <f t="shared" si="653"/>
        <v/>
      </c>
      <c r="S2635" s="412" t="str">
        <f t="shared" si="656"/>
        <v/>
      </c>
      <c r="T2635" s="427"/>
      <c r="U2635" s="429"/>
      <c r="W2635" s="6">
        <f>VLOOKUP(A2635,'[3]Cartilha Global'!$A:$A,1,FALSE)</f>
        <v>90847</v>
      </c>
    </row>
    <row r="2636" spans="1:23" ht="34.5" hidden="1" thickBot="1" x14ac:dyDescent="0.25">
      <c r="A2636" s="522">
        <v>90848</v>
      </c>
      <c r="B2636" s="508" t="s">
        <v>3144</v>
      </c>
      <c r="C2636" s="513" t="s">
        <v>3799</v>
      </c>
      <c r="D2636" s="498" t="s">
        <v>169</v>
      </c>
      <c r="E2636" s="499">
        <v>845.97</v>
      </c>
      <c r="F2636" s="500">
        <f t="shared" si="655"/>
        <v>1047.6500000000001</v>
      </c>
      <c r="G2636" s="527"/>
      <c r="H2636" s="518"/>
      <c r="I2636" s="517">
        <f t="shared" si="657"/>
        <v>0</v>
      </c>
      <c r="J2636" s="517">
        <f t="shared" si="658"/>
        <v>0</v>
      </c>
      <c r="K2636" s="504"/>
      <c r="L2636" s="518">
        <f t="shared" si="659"/>
        <v>0</v>
      </c>
      <c r="M2636" s="518">
        <f t="shared" si="659"/>
        <v>0</v>
      </c>
      <c r="N2636" s="519">
        <f t="shared" si="660"/>
        <v>0</v>
      </c>
      <c r="O2636" s="519">
        <f t="shared" si="661"/>
        <v>0</v>
      </c>
      <c r="P2636" s="506"/>
      <c r="Q2636" s="520"/>
      <c r="R2636" s="412" t="str">
        <f t="shared" si="653"/>
        <v/>
      </c>
      <c r="S2636" s="412" t="str">
        <f t="shared" si="656"/>
        <v/>
      </c>
      <c r="T2636" s="427"/>
      <c r="U2636" s="429"/>
      <c r="W2636" s="6">
        <f>VLOOKUP(A2636,'[3]Cartilha Global'!$A:$A,1,FALSE)</f>
        <v>90848</v>
      </c>
    </row>
    <row r="2637" spans="1:23" ht="34.5" hidden="1" thickBot="1" x14ac:dyDescent="0.25">
      <c r="A2637" s="522">
        <v>90849</v>
      </c>
      <c r="B2637" s="508" t="s">
        <v>3144</v>
      </c>
      <c r="C2637" s="513" t="s">
        <v>3800</v>
      </c>
      <c r="D2637" s="498" t="s">
        <v>169</v>
      </c>
      <c r="E2637" s="499">
        <v>870.7</v>
      </c>
      <c r="F2637" s="500">
        <f t="shared" si="655"/>
        <v>1078.27</v>
      </c>
      <c r="G2637" s="527"/>
      <c r="H2637" s="518"/>
      <c r="I2637" s="517">
        <f t="shared" si="657"/>
        <v>0</v>
      </c>
      <c r="J2637" s="517">
        <f t="shared" si="658"/>
        <v>0</v>
      </c>
      <c r="K2637" s="504"/>
      <c r="L2637" s="518">
        <f t="shared" si="659"/>
        <v>0</v>
      </c>
      <c r="M2637" s="518">
        <f t="shared" si="659"/>
        <v>0</v>
      </c>
      <c r="N2637" s="519">
        <f t="shared" si="660"/>
        <v>0</v>
      </c>
      <c r="O2637" s="519">
        <f t="shared" si="661"/>
        <v>0</v>
      </c>
      <c r="P2637" s="506"/>
      <c r="Q2637" s="520"/>
      <c r="R2637" s="412" t="str">
        <f t="shared" si="653"/>
        <v/>
      </c>
      <c r="S2637" s="412" t="str">
        <f t="shared" si="656"/>
        <v/>
      </c>
      <c r="T2637" s="427"/>
      <c r="U2637" s="429"/>
      <c r="W2637" s="6">
        <f>VLOOKUP(A2637,'[3]Cartilha Global'!$A:$A,1,FALSE)</f>
        <v>90849</v>
      </c>
    </row>
    <row r="2638" spans="1:23" ht="34.5" hidden="1" thickBot="1" x14ac:dyDescent="0.25">
      <c r="A2638" s="522">
        <v>90850</v>
      </c>
      <c r="B2638" s="508" t="s">
        <v>3144</v>
      </c>
      <c r="C2638" s="513" t="s">
        <v>3801</v>
      </c>
      <c r="D2638" s="498" t="s">
        <v>169</v>
      </c>
      <c r="E2638" s="499">
        <v>946.84</v>
      </c>
      <c r="F2638" s="500">
        <f t="shared" si="655"/>
        <v>1172.57</v>
      </c>
      <c r="G2638" s="527"/>
      <c r="H2638" s="518"/>
      <c r="I2638" s="517">
        <f t="shared" si="657"/>
        <v>0</v>
      </c>
      <c r="J2638" s="517">
        <f t="shared" si="658"/>
        <v>0</v>
      </c>
      <c r="K2638" s="504"/>
      <c r="L2638" s="518">
        <f t="shared" si="659"/>
        <v>0</v>
      </c>
      <c r="M2638" s="518">
        <f t="shared" si="659"/>
        <v>0</v>
      </c>
      <c r="N2638" s="519">
        <f t="shared" si="660"/>
        <v>0</v>
      </c>
      <c r="O2638" s="519">
        <f t="shared" si="661"/>
        <v>0</v>
      </c>
      <c r="P2638" s="506"/>
      <c r="Q2638" s="520"/>
      <c r="R2638" s="412" t="str">
        <f t="shared" si="653"/>
        <v/>
      </c>
      <c r="S2638" s="412" t="str">
        <f t="shared" si="656"/>
        <v/>
      </c>
      <c r="T2638" s="427"/>
      <c r="U2638" s="429"/>
      <c r="W2638" s="6">
        <f>VLOOKUP(A2638,'[3]Cartilha Global'!$A:$A,1,FALSE)</f>
        <v>90850</v>
      </c>
    </row>
    <row r="2639" spans="1:23" ht="34.5" hidden="1" thickBot="1" x14ac:dyDescent="0.25">
      <c r="A2639" s="522">
        <v>90852</v>
      </c>
      <c r="B2639" s="508" t="s">
        <v>3144</v>
      </c>
      <c r="C2639" s="513" t="s">
        <v>4933</v>
      </c>
      <c r="D2639" s="498" t="s">
        <v>169</v>
      </c>
      <c r="E2639" s="499">
        <v>1182.47</v>
      </c>
      <c r="F2639" s="500">
        <f t="shared" si="655"/>
        <v>1464.37</v>
      </c>
      <c r="G2639" s="527"/>
      <c r="H2639" s="518"/>
      <c r="I2639" s="517">
        <f>IF(ISBLANK(E2639),0,ROUND(F2639*G2639,2))</f>
        <v>0</v>
      </c>
      <c r="J2639" s="517">
        <f>IF(ISBLANK(G2639),0,ROUND(G2639*H2639,2))</f>
        <v>0</v>
      </c>
      <c r="K2639" s="504"/>
      <c r="L2639" s="518">
        <f>G2639</f>
        <v>0</v>
      </c>
      <c r="M2639" s="518">
        <f>H2639</f>
        <v>0</v>
      </c>
      <c r="N2639" s="519">
        <f>IF(ISBLANK(E2639),0,ROUND(F2639*L2639,2))</f>
        <v>0</v>
      </c>
      <c r="O2639" s="519">
        <f>IF(ISBLANK(L2639),0,ROUND(L2639*M2639,2))</f>
        <v>0</v>
      </c>
      <c r="P2639" s="506"/>
      <c r="Q2639" s="520"/>
      <c r="R2639" s="412" t="str">
        <f>IF(Q2639="X","x",IF(Q2639="xx","x",IF(O2639&gt;0,"x","")))</f>
        <v/>
      </c>
      <c r="S2639" s="412" t="str">
        <f t="shared" si="656"/>
        <v/>
      </c>
      <c r="T2639" s="427"/>
      <c r="U2639" s="429"/>
      <c r="W2639" s="6">
        <f>VLOOKUP(A2639,'[3]Cartilha Global'!$A:$A,1,FALSE)</f>
        <v>90852</v>
      </c>
    </row>
    <row r="2640" spans="1:23" ht="34.5" hidden="1" thickBot="1" x14ac:dyDescent="0.25">
      <c r="A2640" s="522">
        <v>91312</v>
      </c>
      <c r="B2640" s="508" t="s">
        <v>3144</v>
      </c>
      <c r="C2640" s="513" t="s">
        <v>3802</v>
      </c>
      <c r="D2640" s="498" t="s">
        <v>169</v>
      </c>
      <c r="E2640" s="499">
        <v>818.71</v>
      </c>
      <c r="F2640" s="500">
        <f t="shared" si="655"/>
        <v>1013.89</v>
      </c>
      <c r="G2640" s="527"/>
      <c r="H2640" s="518"/>
      <c r="I2640" s="517">
        <f t="shared" si="657"/>
        <v>0</v>
      </c>
      <c r="J2640" s="517">
        <f t="shared" si="658"/>
        <v>0</v>
      </c>
      <c r="K2640" s="504"/>
      <c r="L2640" s="518">
        <f t="shared" si="659"/>
        <v>0</v>
      </c>
      <c r="M2640" s="518">
        <f t="shared" si="659"/>
        <v>0</v>
      </c>
      <c r="N2640" s="519">
        <f t="shared" si="660"/>
        <v>0</v>
      </c>
      <c r="O2640" s="519">
        <f t="shared" si="661"/>
        <v>0</v>
      </c>
      <c r="P2640" s="506"/>
      <c r="Q2640" s="520"/>
      <c r="R2640" s="412" t="str">
        <f t="shared" si="653"/>
        <v/>
      </c>
      <c r="S2640" s="412" t="str">
        <f t="shared" si="656"/>
        <v/>
      </c>
      <c r="T2640" s="427"/>
      <c r="U2640" s="429"/>
      <c r="W2640" s="6">
        <f>VLOOKUP(A2640,'[3]Cartilha Global'!$A:$A,1,FALSE)</f>
        <v>91312</v>
      </c>
    </row>
    <row r="2641" spans="1:23" ht="34.5" hidden="1" thickBot="1" x14ac:dyDescent="0.25">
      <c r="A2641" s="522">
        <v>91313</v>
      </c>
      <c r="B2641" s="508" t="s">
        <v>3144</v>
      </c>
      <c r="C2641" s="513" t="s">
        <v>3803</v>
      </c>
      <c r="D2641" s="498" t="s">
        <v>169</v>
      </c>
      <c r="E2641" s="499">
        <v>812.09</v>
      </c>
      <c r="F2641" s="500">
        <f t="shared" si="655"/>
        <v>1005.69</v>
      </c>
      <c r="G2641" s="527"/>
      <c r="H2641" s="518"/>
      <c r="I2641" s="517">
        <f t="shared" si="657"/>
        <v>0</v>
      </c>
      <c r="J2641" s="517">
        <f t="shared" si="658"/>
        <v>0</v>
      </c>
      <c r="K2641" s="504"/>
      <c r="L2641" s="518">
        <f t="shared" si="659"/>
        <v>0</v>
      </c>
      <c r="M2641" s="518">
        <f t="shared" si="659"/>
        <v>0</v>
      </c>
      <c r="N2641" s="519">
        <f t="shared" si="660"/>
        <v>0</v>
      </c>
      <c r="O2641" s="519">
        <f t="shared" si="661"/>
        <v>0</v>
      </c>
      <c r="P2641" s="506"/>
      <c r="Q2641" s="520"/>
      <c r="R2641" s="412" t="str">
        <f t="shared" si="653"/>
        <v/>
      </c>
      <c r="S2641" s="412" t="str">
        <f t="shared" si="656"/>
        <v/>
      </c>
      <c r="T2641" s="427"/>
      <c r="U2641" s="429"/>
      <c r="W2641" s="6">
        <f>VLOOKUP(A2641,'[3]Cartilha Global'!$A:$A,1,FALSE)</f>
        <v>91313</v>
      </c>
    </row>
    <row r="2642" spans="1:23" ht="34.5" hidden="1" thickBot="1" x14ac:dyDescent="0.25">
      <c r="A2642" s="522">
        <v>91314</v>
      </c>
      <c r="B2642" s="508" t="s">
        <v>3144</v>
      </c>
      <c r="C2642" s="513" t="s">
        <v>3804</v>
      </c>
      <c r="D2642" s="498" t="s">
        <v>169</v>
      </c>
      <c r="E2642" s="499">
        <v>852.02</v>
      </c>
      <c r="F2642" s="500">
        <f t="shared" si="655"/>
        <v>1055.1400000000001</v>
      </c>
      <c r="G2642" s="527"/>
      <c r="H2642" s="518"/>
      <c r="I2642" s="517">
        <f t="shared" si="657"/>
        <v>0</v>
      </c>
      <c r="J2642" s="517">
        <f t="shared" si="658"/>
        <v>0</v>
      </c>
      <c r="K2642" s="504"/>
      <c r="L2642" s="518">
        <f t="shared" si="659"/>
        <v>0</v>
      </c>
      <c r="M2642" s="518">
        <f t="shared" si="659"/>
        <v>0</v>
      </c>
      <c r="N2642" s="519">
        <f t="shared" si="660"/>
        <v>0</v>
      </c>
      <c r="O2642" s="519">
        <f t="shared" si="661"/>
        <v>0</v>
      </c>
      <c r="P2642" s="506"/>
      <c r="Q2642" s="520"/>
      <c r="R2642" s="412" t="str">
        <f t="shared" si="653"/>
        <v/>
      </c>
      <c r="S2642" s="412" t="str">
        <f t="shared" si="656"/>
        <v/>
      </c>
      <c r="T2642" s="427"/>
      <c r="U2642" s="429"/>
      <c r="W2642" s="6">
        <f>VLOOKUP(A2642,'[3]Cartilha Global'!$A:$A,1,FALSE)</f>
        <v>91314</v>
      </c>
    </row>
    <row r="2643" spans="1:23" ht="34.5" hidden="1" thickBot="1" x14ac:dyDescent="0.25">
      <c r="A2643" s="522">
        <v>91315</v>
      </c>
      <c r="B2643" s="508" t="s">
        <v>3144</v>
      </c>
      <c r="C2643" s="513" t="s">
        <v>3805</v>
      </c>
      <c r="D2643" s="498" t="s">
        <v>169</v>
      </c>
      <c r="E2643" s="499">
        <v>927.4</v>
      </c>
      <c r="F2643" s="500">
        <f t="shared" si="655"/>
        <v>1148.49</v>
      </c>
      <c r="G2643" s="527"/>
      <c r="H2643" s="518"/>
      <c r="I2643" s="517">
        <f t="shared" si="657"/>
        <v>0</v>
      </c>
      <c r="J2643" s="517">
        <f t="shared" si="658"/>
        <v>0</v>
      </c>
      <c r="K2643" s="504"/>
      <c r="L2643" s="518">
        <f t="shared" si="659"/>
        <v>0</v>
      </c>
      <c r="M2643" s="518">
        <f t="shared" si="659"/>
        <v>0</v>
      </c>
      <c r="N2643" s="519">
        <f t="shared" si="660"/>
        <v>0</v>
      </c>
      <c r="O2643" s="519">
        <f t="shared" si="661"/>
        <v>0</v>
      </c>
      <c r="P2643" s="506"/>
      <c r="Q2643" s="520"/>
      <c r="R2643" s="412" t="str">
        <f t="shared" si="653"/>
        <v/>
      </c>
      <c r="S2643" s="412" t="str">
        <f t="shared" si="656"/>
        <v/>
      </c>
      <c r="T2643" s="427"/>
      <c r="U2643" s="429"/>
      <c r="W2643" s="6">
        <f>VLOOKUP(A2643,'[3]Cartilha Global'!$A:$A,1,FALSE)</f>
        <v>91315</v>
      </c>
    </row>
    <row r="2644" spans="1:23" ht="34.5" hidden="1" thickBot="1" x14ac:dyDescent="0.25">
      <c r="A2644" s="522">
        <v>91318</v>
      </c>
      <c r="B2644" s="508" t="s">
        <v>3144</v>
      </c>
      <c r="C2644" s="513" t="s">
        <v>3806</v>
      </c>
      <c r="D2644" s="498" t="s">
        <v>169</v>
      </c>
      <c r="E2644" s="499">
        <v>715.92</v>
      </c>
      <c r="F2644" s="500">
        <f t="shared" si="655"/>
        <v>886.6</v>
      </c>
      <c r="G2644" s="527"/>
      <c r="H2644" s="518"/>
      <c r="I2644" s="517">
        <f t="shared" si="657"/>
        <v>0</v>
      </c>
      <c r="J2644" s="517">
        <f t="shared" si="658"/>
        <v>0</v>
      </c>
      <c r="K2644" s="504"/>
      <c r="L2644" s="518">
        <f t="shared" si="659"/>
        <v>0</v>
      </c>
      <c r="M2644" s="518">
        <f t="shared" si="659"/>
        <v>0</v>
      </c>
      <c r="N2644" s="519">
        <f t="shared" si="660"/>
        <v>0</v>
      </c>
      <c r="O2644" s="519">
        <f t="shared" si="661"/>
        <v>0</v>
      </c>
      <c r="P2644" s="506"/>
      <c r="Q2644" s="520"/>
      <c r="R2644" s="412" t="str">
        <f t="shared" si="653"/>
        <v/>
      </c>
      <c r="S2644" s="412" t="str">
        <f t="shared" si="656"/>
        <v/>
      </c>
      <c r="T2644" s="427"/>
      <c r="U2644" s="429"/>
      <c r="W2644" s="6">
        <f>VLOOKUP(A2644,'[3]Cartilha Global'!$A:$A,1,FALSE)</f>
        <v>91318</v>
      </c>
    </row>
    <row r="2645" spans="1:23" ht="34.5" hidden="1" thickBot="1" x14ac:dyDescent="0.25">
      <c r="A2645" s="522">
        <v>91319</v>
      </c>
      <c r="B2645" s="508" t="s">
        <v>3144</v>
      </c>
      <c r="C2645" s="513" t="s">
        <v>3807</v>
      </c>
      <c r="D2645" s="498" t="s">
        <v>169</v>
      </c>
      <c r="E2645" s="499">
        <v>724.26</v>
      </c>
      <c r="F2645" s="500">
        <f t="shared" si="655"/>
        <v>896.92</v>
      </c>
      <c r="G2645" s="527"/>
      <c r="H2645" s="518"/>
      <c r="I2645" s="517">
        <f t="shared" si="657"/>
        <v>0</v>
      </c>
      <c r="J2645" s="517">
        <f t="shared" si="658"/>
        <v>0</v>
      </c>
      <c r="K2645" s="504"/>
      <c r="L2645" s="518">
        <f t="shared" si="659"/>
        <v>0</v>
      </c>
      <c r="M2645" s="518">
        <f t="shared" si="659"/>
        <v>0</v>
      </c>
      <c r="N2645" s="519">
        <f t="shared" si="660"/>
        <v>0</v>
      </c>
      <c r="O2645" s="519">
        <f t="shared" si="661"/>
        <v>0</v>
      </c>
      <c r="P2645" s="506"/>
      <c r="Q2645" s="520"/>
      <c r="R2645" s="412" t="str">
        <f t="shared" si="653"/>
        <v/>
      </c>
      <c r="S2645" s="412" t="str">
        <f t="shared" si="656"/>
        <v/>
      </c>
      <c r="T2645" s="427"/>
      <c r="U2645" s="429"/>
      <c r="W2645" s="6">
        <f>VLOOKUP(A2645,'[3]Cartilha Global'!$A:$A,1,FALSE)</f>
        <v>91319</v>
      </c>
    </row>
    <row r="2646" spans="1:23" ht="34.5" hidden="1" thickBot="1" x14ac:dyDescent="0.25">
      <c r="A2646" s="522">
        <v>91320</v>
      </c>
      <c r="B2646" s="508" t="s">
        <v>3144</v>
      </c>
      <c r="C2646" s="513" t="s">
        <v>3808</v>
      </c>
      <c r="D2646" s="498" t="s">
        <v>169</v>
      </c>
      <c r="E2646" s="499">
        <v>748.23</v>
      </c>
      <c r="F2646" s="500">
        <f t="shared" si="655"/>
        <v>926.61</v>
      </c>
      <c r="G2646" s="527"/>
      <c r="H2646" s="518"/>
      <c r="I2646" s="517">
        <f t="shared" si="657"/>
        <v>0</v>
      </c>
      <c r="J2646" s="517">
        <f t="shared" si="658"/>
        <v>0</v>
      </c>
      <c r="K2646" s="504"/>
      <c r="L2646" s="518">
        <f t="shared" si="659"/>
        <v>0</v>
      </c>
      <c r="M2646" s="518">
        <f t="shared" si="659"/>
        <v>0</v>
      </c>
      <c r="N2646" s="519">
        <f t="shared" si="660"/>
        <v>0</v>
      </c>
      <c r="O2646" s="519">
        <f t="shared" si="661"/>
        <v>0</v>
      </c>
      <c r="P2646" s="506"/>
      <c r="Q2646" s="520"/>
      <c r="R2646" s="412" t="str">
        <f t="shared" si="653"/>
        <v/>
      </c>
      <c r="S2646" s="412" t="str">
        <f t="shared" si="656"/>
        <v/>
      </c>
      <c r="T2646" s="427"/>
      <c r="U2646" s="429"/>
      <c r="W2646" s="6">
        <f>VLOOKUP(A2646,'[3]Cartilha Global'!$A:$A,1,FALSE)</f>
        <v>91320</v>
      </c>
    </row>
    <row r="2647" spans="1:23" ht="34.5" hidden="1" thickBot="1" x14ac:dyDescent="0.25">
      <c r="A2647" s="522">
        <v>91321</v>
      </c>
      <c r="B2647" s="508" t="s">
        <v>3144</v>
      </c>
      <c r="C2647" s="513" t="s">
        <v>3809</v>
      </c>
      <c r="D2647" s="498" t="s">
        <v>169</v>
      </c>
      <c r="E2647" s="499">
        <v>823.61</v>
      </c>
      <c r="F2647" s="500">
        <f t="shared" si="655"/>
        <v>1019.96</v>
      </c>
      <c r="G2647" s="527"/>
      <c r="H2647" s="518"/>
      <c r="I2647" s="517">
        <f t="shared" si="657"/>
        <v>0</v>
      </c>
      <c r="J2647" s="517">
        <f t="shared" si="658"/>
        <v>0</v>
      </c>
      <c r="K2647" s="504"/>
      <c r="L2647" s="518">
        <f t="shared" si="659"/>
        <v>0</v>
      </c>
      <c r="M2647" s="518">
        <f t="shared" si="659"/>
        <v>0</v>
      </c>
      <c r="N2647" s="519">
        <f t="shared" si="660"/>
        <v>0</v>
      </c>
      <c r="O2647" s="519">
        <f t="shared" si="661"/>
        <v>0</v>
      </c>
      <c r="P2647" s="506"/>
      <c r="Q2647" s="520"/>
      <c r="R2647" s="412" t="str">
        <f t="shared" si="653"/>
        <v/>
      </c>
      <c r="S2647" s="412" t="str">
        <f t="shared" si="656"/>
        <v/>
      </c>
      <c r="T2647" s="427"/>
      <c r="U2647" s="429"/>
      <c r="W2647" s="6">
        <f>VLOOKUP(A2647,'[3]Cartilha Global'!$A:$A,1,FALSE)</f>
        <v>91321</v>
      </c>
    </row>
    <row r="2648" spans="1:23" ht="12" hidden="1" thickBot="1" x14ac:dyDescent="0.25">
      <c r="A2648" s="507" t="s">
        <v>2169</v>
      </c>
      <c r="B2648" s="508"/>
      <c r="C2648" s="569" t="s">
        <v>448</v>
      </c>
      <c r="D2648" s="498">
        <v>0</v>
      </c>
      <c r="E2648" s="567">
        <v>0</v>
      </c>
      <c r="F2648" s="568">
        <f t="shared" si="655"/>
        <v>0</v>
      </c>
      <c r="G2648" s="556"/>
      <c r="H2648" s="556"/>
      <c r="I2648" s="557"/>
      <c r="J2648" s="558"/>
      <c r="K2648" s="504"/>
      <c r="L2648" s="580"/>
      <c r="M2648" s="556"/>
      <c r="N2648" s="557"/>
      <c r="O2648" s="558"/>
      <c r="P2648" s="506"/>
      <c r="Q2648" s="494" t="str">
        <f>IF(OR(SUM(J2649:J2651)&gt;0,SUM(O2649:O2651)&gt;0),"xx","")</f>
        <v/>
      </c>
      <c r="R2648" s="412" t="str">
        <f t="shared" si="653"/>
        <v/>
      </c>
      <c r="S2648" s="412" t="str">
        <f t="shared" si="656"/>
        <v/>
      </c>
      <c r="T2648" s="427"/>
      <c r="U2648" s="429"/>
      <c r="W2648" s="6" t="str">
        <f>VLOOKUP(A2648,'[3]Cartilha Global'!$A:$A,1,FALSE)</f>
        <v>7.1.3.4</v>
      </c>
    </row>
    <row r="2649" spans="1:23" ht="23.25" hidden="1" thickBot="1" x14ac:dyDescent="0.25">
      <c r="A2649" s="522">
        <v>91299</v>
      </c>
      <c r="B2649" s="508" t="s">
        <v>3144</v>
      </c>
      <c r="C2649" s="513" t="s">
        <v>3810</v>
      </c>
      <c r="D2649" s="498" t="s">
        <v>169</v>
      </c>
      <c r="E2649" s="499">
        <v>1221.56</v>
      </c>
      <c r="F2649" s="500">
        <f t="shared" si="655"/>
        <v>1512.78</v>
      </c>
      <c r="G2649" s="527"/>
      <c r="H2649" s="518"/>
      <c r="I2649" s="517">
        <f>IF(ISBLANK(E2649),0,ROUND(F2649*G2649,2))</f>
        <v>0</v>
      </c>
      <c r="J2649" s="517">
        <f>IF(ISBLANK(G2649),0,ROUND(G2649*H2649,2))</f>
        <v>0</v>
      </c>
      <c r="K2649" s="504"/>
      <c r="L2649" s="518">
        <f t="shared" ref="L2649:M2651" si="662">G2649</f>
        <v>0</v>
      </c>
      <c r="M2649" s="518">
        <f t="shared" si="662"/>
        <v>0</v>
      </c>
      <c r="N2649" s="519">
        <f>IF(ISBLANK(E2649),0,ROUND(F2649*L2649,2))</f>
        <v>0</v>
      </c>
      <c r="O2649" s="519">
        <f>IF(ISBLANK(L2649),0,ROUND(L2649*M2649,2))</f>
        <v>0</v>
      </c>
      <c r="P2649" s="506"/>
      <c r="Q2649" s="520"/>
      <c r="R2649" s="412" t="str">
        <f t="shared" si="653"/>
        <v/>
      </c>
      <c r="S2649" s="412" t="str">
        <f t="shared" si="656"/>
        <v/>
      </c>
      <c r="T2649" s="427"/>
      <c r="U2649" s="429"/>
      <c r="W2649" s="6">
        <f>VLOOKUP(A2649,'[3]Cartilha Global'!$A:$A,1,FALSE)</f>
        <v>91299</v>
      </c>
    </row>
    <row r="2650" spans="1:23" ht="34.5" hidden="1" thickBot="1" x14ac:dyDescent="0.25">
      <c r="A2650" s="522">
        <v>91336</v>
      </c>
      <c r="B2650" s="508" t="s">
        <v>3144</v>
      </c>
      <c r="C2650" s="513" t="s">
        <v>3811</v>
      </c>
      <c r="D2650" s="498" t="s">
        <v>169</v>
      </c>
      <c r="E2650" s="499">
        <v>1763.75</v>
      </c>
      <c r="F2650" s="500">
        <f t="shared" si="655"/>
        <v>2184.23</v>
      </c>
      <c r="G2650" s="527"/>
      <c r="H2650" s="518"/>
      <c r="I2650" s="517">
        <f>IF(ISBLANK(E2650),0,ROUND(F2650*G2650,2))</f>
        <v>0</v>
      </c>
      <c r="J2650" s="517">
        <f>IF(ISBLANK(G2650),0,ROUND(G2650*H2650,2))</f>
        <v>0</v>
      </c>
      <c r="K2650" s="504"/>
      <c r="L2650" s="518">
        <f t="shared" si="662"/>
        <v>0</v>
      </c>
      <c r="M2650" s="518">
        <f t="shared" si="662"/>
        <v>0</v>
      </c>
      <c r="N2650" s="519">
        <f>IF(ISBLANK(E2650),0,ROUND(F2650*L2650,2))</f>
        <v>0</v>
      </c>
      <c r="O2650" s="519">
        <f>IF(ISBLANK(L2650),0,ROUND(L2650*M2650,2))</f>
        <v>0</v>
      </c>
      <c r="P2650" s="506"/>
      <c r="Q2650" s="520"/>
      <c r="R2650" s="412" t="str">
        <f t="shared" si="653"/>
        <v/>
      </c>
      <c r="S2650" s="412" t="str">
        <f t="shared" si="656"/>
        <v/>
      </c>
      <c r="T2650" s="427"/>
      <c r="U2650" s="429"/>
      <c r="W2650" s="6">
        <f>VLOOKUP(A2650,'[3]Cartilha Global'!$A:$A,1,FALSE)</f>
        <v>91336</v>
      </c>
    </row>
    <row r="2651" spans="1:23" ht="34.5" hidden="1" thickBot="1" x14ac:dyDescent="0.25">
      <c r="A2651" s="522">
        <v>91337</v>
      </c>
      <c r="B2651" s="508" t="s">
        <v>3144</v>
      </c>
      <c r="C2651" s="513" t="s">
        <v>3812</v>
      </c>
      <c r="D2651" s="498" t="s">
        <v>169</v>
      </c>
      <c r="E2651" s="499">
        <v>1641.28</v>
      </c>
      <c r="F2651" s="500">
        <f t="shared" si="655"/>
        <v>2032.56</v>
      </c>
      <c r="G2651" s="527"/>
      <c r="H2651" s="518"/>
      <c r="I2651" s="517">
        <f>IF(ISBLANK(E2651),0,ROUND(F2651*G2651,2))</f>
        <v>0</v>
      </c>
      <c r="J2651" s="517">
        <f>IF(ISBLANK(G2651),0,ROUND(G2651*H2651,2))</f>
        <v>0</v>
      </c>
      <c r="K2651" s="504"/>
      <c r="L2651" s="518">
        <f t="shared" si="662"/>
        <v>0</v>
      </c>
      <c r="M2651" s="518">
        <f t="shared" si="662"/>
        <v>0</v>
      </c>
      <c r="N2651" s="519">
        <f>IF(ISBLANK(E2651),0,ROUND(F2651*L2651,2))</f>
        <v>0</v>
      </c>
      <c r="O2651" s="519">
        <f>IF(ISBLANK(L2651),0,ROUND(L2651*M2651,2))</f>
        <v>0</v>
      </c>
      <c r="P2651" s="506"/>
      <c r="Q2651" s="520"/>
      <c r="R2651" s="412" t="str">
        <f t="shared" si="653"/>
        <v/>
      </c>
      <c r="S2651" s="412" t="str">
        <f t="shared" si="656"/>
        <v/>
      </c>
      <c r="T2651" s="427"/>
      <c r="U2651" s="429"/>
      <c r="W2651" s="6">
        <f>VLOOKUP(A2651,'[3]Cartilha Global'!$A:$A,1,FALSE)</f>
        <v>91337</v>
      </c>
    </row>
    <row r="2652" spans="1:23" ht="12" hidden="1" thickBot="1" x14ac:dyDescent="0.25">
      <c r="A2652" s="507" t="s">
        <v>2170</v>
      </c>
      <c r="B2652" s="508"/>
      <c r="C2652" s="569" t="s">
        <v>2411</v>
      </c>
      <c r="D2652" s="498">
        <v>0</v>
      </c>
      <c r="E2652" s="567">
        <v>0</v>
      </c>
      <c r="F2652" s="568">
        <f t="shared" si="655"/>
        <v>0</v>
      </c>
      <c r="G2652" s="556"/>
      <c r="H2652" s="556"/>
      <c r="I2652" s="557"/>
      <c r="J2652" s="558"/>
      <c r="K2652" s="504"/>
      <c r="L2652" s="580"/>
      <c r="M2652" s="556"/>
      <c r="N2652" s="557"/>
      <c r="O2652" s="558"/>
      <c r="P2652" s="506"/>
      <c r="Q2652" s="494" t="str">
        <f>IF(OR(SUM(J2653:J2657)&gt;0,SUM(O2653:O2657)&gt;0),"xx","")</f>
        <v/>
      </c>
      <c r="R2652" s="412" t="str">
        <f t="shared" si="653"/>
        <v/>
      </c>
      <c r="S2652" s="412" t="str">
        <f t="shared" si="656"/>
        <v/>
      </c>
      <c r="T2652" s="427"/>
      <c r="U2652" s="429"/>
      <c r="W2652" s="6" t="str">
        <f>VLOOKUP(A2652,'[3]Cartilha Global'!$A:$A,1,FALSE)</f>
        <v>7.1.3.5</v>
      </c>
    </row>
    <row r="2653" spans="1:23" ht="34.5" hidden="1" thickBot="1" x14ac:dyDescent="0.25">
      <c r="A2653" s="522">
        <v>90788</v>
      </c>
      <c r="B2653" s="508" t="s">
        <v>3144</v>
      </c>
      <c r="C2653" s="513" t="s">
        <v>3813</v>
      </c>
      <c r="D2653" s="498" t="s">
        <v>169</v>
      </c>
      <c r="E2653" s="499">
        <v>757.13</v>
      </c>
      <c r="F2653" s="500">
        <f t="shared" si="655"/>
        <v>937.63</v>
      </c>
      <c r="G2653" s="527"/>
      <c r="H2653" s="518"/>
      <c r="I2653" s="517">
        <f>IF(ISBLANK(E2653),0,ROUND(F2653*G2653,2))</f>
        <v>0</v>
      </c>
      <c r="J2653" s="517">
        <f>IF(ISBLANK(G2653),0,ROUND(G2653*H2653,2))</f>
        <v>0</v>
      </c>
      <c r="K2653" s="504"/>
      <c r="L2653" s="518">
        <f t="shared" ref="L2653:M2657" si="663">G2653</f>
        <v>0</v>
      </c>
      <c r="M2653" s="518">
        <f t="shared" si="663"/>
        <v>0</v>
      </c>
      <c r="N2653" s="519">
        <f>IF(ISBLANK(E2653),0,ROUND(F2653*L2653,2))</f>
        <v>0</v>
      </c>
      <c r="O2653" s="519">
        <f>IF(ISBLANK(L2653),0,ROUND(L2653*M2653,2))</f>
        <v>0</v>
      </c>
      <c r="P2653" s="506"/>
      <c r="Q2653" s="520"/>
      <c r="R2653" s="412" t="str">
        <f t="shared" si="653"/>
        <v/>
      </c>
      <c r="S2653" s="412" t="str">
        <f t="shared" si="656"/>
        <v/>
      </c>
      <c r="T2653" s="427"/>
      <c r="U2653" s="429"/>
      <c r="W2653" s="6">
        <f>VLOOKUP(A2653,'[3]Cartilha Global'!$A:$A,1,FALSE)</f>
        <v>90788</v>
      </c>
    </row>
    <row r="2654" spans="1:23" ht="34.5" hidden="1" thickBot="1" x14ac:dyDescent="0.25">
      <c r="A2654" s="522">
        <v>90789</v>
      </c>
      <c r="B2654" s="508" t="s">
        <v>3144</v>
      </c>
      <c r="C2654" s="513" t="s">
        <v>3814</v>
      </c>
      <c r="D2654" s="498" t="s">
        <v>169</v>
      </c>
      <c r="E2654" s="499">
        <v>758.95</v>
      </c>
      <c r="F2654" s="500">
        <f t="shared" si="655"/>
        <v>939.88</v>
      </c>
      <c r="G2654" s="527"/>
      <c r="H2654" s="518"/>
      <c r="I2654" s="517">
        <f>IF(ISBLANK(E2654),0,ROUND(F2654*G2654,2))</f>
        <v>0</v>
      </c>
      <c r="J2654" s="517">
        <f>IF(ISBLANK(G2654),0,ROUND(G2654*H2654,2))</f>
        <v>0</v>
      </c>
      <c r="K2654" s="504"/>
      <c r="L2654" s="518">
        <f t="shared" si="663"/>
        <v>0</v>
      </c>
      <c r="M2654" s="518">
        <f t="shared" si="663"/>
        <v>0</v>
      </c>
      <c r="N2654" s="519">
        <f>IF(ISBLANK(E2654),0,ROUND(F2654*L2654,2))</f>
        <v>0</v>
      </c>
      <c r="O2654" s="519">
        <f>IF(ISBLANK(L2654),0,ROUND(L2654*M2654,2))</f>
        <v>0</v>
      </c>
      <c r="P2654" s="506"/>
      <c r="Q2654" s="520"/>
      <c r="R2654" s="412" t="str">
        <f t="shared" si="653"/>
        <v/>
      </c>
      <c r="S2654" s="412" t="str">
        <f t="shared" si="656"/>
        <v/>
      </c>
      <c r="T2654" s="427"/>
      <c r="U2654" s="429"/>
      <c r="W2654" s="6">
        <f>VLOOKUP(A2654,'[3]Cartilha Global'!$A:$A,1,FALSE)</f>
        <v>90789</v>
      </c>
    </row>
    <row r="2655" spans="1:23" ht="34.5" hidden="1" thickBot="1" x14ac:dyDescent="0.25">
      <c r="A2655" s="522">
        <v>90790</v>
      </c>
      <c r="B2655" s="508" t="s">
        <v>3144</v>
      </c>
      <c r="C2655" s="513" t="s">
        <v>3815</v>
      </c>
      <c r="D2655" s="498" t="s">
        <v>169</v>
      </c>
      <c r="E2655" s="499">
        <v>782.98</v>
      </c>
      <c r="F2655" s="500">
        <f t="shared" si="655"/>
        <v>969.64</v>
      </c>
      <c r="G2655" s="527"/>
      <c r="H2655" s="518"/>
      <c r="I2655" s="517">
        <f>IF(ISBLANK(E2655),0,ROUND(F2655*G2655,2))</f>
        <v>0</v>
      </c>
      <c r="J2655" s="517">
        <f>IF(ISBLANK(G2655),0,ROUND(G2655*H2655,2))</f>
        <v>0</v>
      </c>
      <c r="K2655" s="504"/>
      <c r="L2655" s="518">
        <f t="shared" si="663"/>
        <v>0</v>
      </c>
      <c r="M2655" s="518">
        <f t="shared" si="663"/>
        <v>0</v>
      </c>
      <c r="N2655" s="519">
        <f>IF(ISBLANK(E2655),0,ROUND(F2655*L2655,2))</f>
        <v>0</v>
      </c>
      <c r="O2655" s="519">
        <f>IF(ISBLANK(L2655),0,ROUND(L2655*M2655,2))</f>
        <v>0</v>
      </c>
      <c r="P2655" s="506"/>
      <c r="Q2655" s="520"/>
      <c r="R2655" s="412" t="str">
        <f t="shared" si="653"/>
        <v/>
      </c>
      <c r="S2655" s="412" t="str">
        <f t="shared" si="656"/>
        <v/>
      </c>
      <c r="T2655" s="427"/>
      <c r="U2655" s="429"/>
      <c r="W2655" s="6">
        <f>VLOOKUP(A2655,'[3]Cartilha Global'!$A:$A,1,FALSE)</f>
        <v>90790</v>
      </c>
    </row>
    <row r="2656" spans="1:23" ht="34.5" hidden="1" thickBot="1" x14ac:dyDescent="0.25">
      <c r="A2656" s="522">
        <v>90791</v>
      </c>
      <c r="B2656" s="508" t="s">
        <v>3144</v>
      </c>
      <c r="C2656" s="513" t="s">
        <v>4566</v>
      </c>
      <c r="D2656" s="498" t="s">
        <v>169</v>
      </c>
      <c r="E2656" s="499">
        <v>918.41</v>
      </c>
      <c r="F2656" s="500">
        <f t="shared" si="655"/>
        <v>1137.3599999999999</v>
      </c>
      <c r="G2656" s="527"/>
      <c r="H2656" s="518"/>
      <c r="I2656" s="517">
        <f>IF(ISBLANK(E2656),0,ROUND(F2656*G2656,2))</f>
        <v>0</v>
      </c>
      <c r="J2656" s="517">
        <f>IF(ISBLANK(G2656),0,ROUND(G2656*H2656,2))</f>
        <v>0</v>
      </c>
      <c r="K2656" s="504"/>
      <c r="L2656" s="518">
        <f t="shared" si="663"/>
        <v>0</v>
      </c>
      <c r="M2656" s="518">
        <f t="shared" si="663"/>
        <v>0</v>
      </c>
      <c r="N2656" s="519">
        <f>IF(ISBLANK(E2656),0,ROUND(F2656*L2656,2))</f>
        <v>0</v>
      </c>
      <c r="O2656" s="519">
        <f>IF(ISBLANK(L2656),0,ROUND(L2656*M2656,2))</f>
        <v>0</v>
      </c>
      <c r="P2656" s="506"/>
      <c r="Q2656" s="520"/>
      <c r="R2656" s="412" t="str">
        <f t="shared" si="653"/>
        <v/>
      </c>
      <c r="S2656" s="412" t="str">
        <f t="shared" si="656"/>
        <v/>
      </c>
      <c r="T2656" s="427"/>
      <c r="U2656" s="429"/>
      <c r="W2656" s="6">
        <f>VLOOKUP(A2656,'[3]Cartilha Global'!$A:$A,1,FALSE)</f>
        <v>90791</v>
      </c>
    </row>
    <row r="2657" spans="1:23" ht="34.5" hidden="1" thickBot="1" x14ac:dyDescent="0.25">
      <c r="A2657" s="522">
        <v>90793</v>
      </c>
      <c r="B2657" s="508" t="s">
        <v>3144</v>
      </c>
      <c r="C2657" s="513" t="s">
        <v>4567</v>
      </c>
      <c r="D2657" s="498" t="s">
        <v>169</v>
      </c>
      <c r="E2657" s="499">
        <v>969.4</v>
      </c>
      <c r="F2657" s="500">
        <f t="shared" si="655"/>
        <v>1200.5</v>
      </c>
      <c r="G2657" s="527"/>
      <c r="H2657" s="518"/>
      <c r="I2657" s="517">
        <f>IF(ISBLANK(E2657),0,ROUND(F2657*G2657,2))</f>
        <v>0</v>
      </c>
      <c r="J2657" s="517">
        <f>IF(ISBLANK(G2657),0,ROUND(G2657*H2657,2))</f>
        <v>0</v>
      </c>
      <c r="K2657" s="504"/>
      <c r="L2657" s="518">
        <f t="shared" si="663"/>
        <v>0</v>
      </c>
      <c r="M2657" s="518">
        <f t="shared" si="663"/>
        <v>0</v>
      </c>
      <c r="N2657" s="519">
        <f>IF(ISBLANK(E2657),0,ROUND(F2657*L2657,2))</f>
        <v>0</v>
      </c>
      <c r="O2657" s="519">
        <f>IF(ISBLANK(L2657),0,ROUND(L2657*M2657,2))</f>
        <v>0</v>
      </c>
      <c r="P2657" s="506"/>
      <c r="Q2657" s="520"/>
      <c r="R2657" s="412" t="str">
        <f t="shared" si="653"/>
        <v/>
      </c>
      <c r="S2657" s="412" t="str">
        <f t="shared" si="656"/>
        <v/>
      </c>
      <c r="T2657" s="427"/>
      <c r="U2657" s="429"/>
      <c r="W2657" s="6">
        <f>VLOOKUP(A2657,'[3]Cartilha Global'!$A:$A,1,FALSE)</f>
        <v>90793</v>
      </c>
    </row>
    <row r="2658" spans="1:23" ht="12" hidden="1" thickBot="1" x14ac:dyDescent="0.25">
      <c r="A2658" s="507" t="s">
        <v>2170</v>
      </c>
      <c r="B2658" s="508"/>
      <c r="C2658" s="592" t="s">
        <v>6124</v>
      </c>
      <c r="D2658" s="498">
        <v>0</v>
      </c>
      <c r="E2658" s="567">
        <v>0</v>
      </c>
      <c r="F2658" s="568">
        <f t="shared" si="655"/>
        <v>0</v>
      </c>
      <c r="G2658" s="556"/>
      <c r="H2658" s="556"/>
      <c r="I2658" s="557"/>
      <c r="J2658" s="558"/>
      <c r="K2658" s="504"/>
      <c r="L2658" s="580"/>
      <c r="M2658" s="556"/>
      <c r="N2658" s="557"/>
      <c r="O2658" s="558"/>
      <c r="P2658" s="506"/>
      <c r="Q2658" s="494" t="str">
        <f>IF(OR(SUM(J2658)&gt;0,SUM(O2658)&gt;0),"xx","")</f>
        <v/>
      </c>
      <c r="R2658" s="412" t="str">
        <f t="shared" si="653"/>
        <v/>
      </c>
      <c r="S2658" s="412" t="str">
        <f t="shared" si="656"/>
        <v/>
      </c>
      <c r="T2658" s="427"/>
      <c r="U2658" s="429"/>
      <c r="W2658" s="6" t="str">
        <f>VLOOKUP(A2658,'[3]Cartilha Global'!$A:$A,1,FALSE)</f>
        <v>7.1.3.5</v>
      </c>
    </row>
    <row r="2659" spans="1:23" ht="12" hidden="1" thickBot="1" x14ac:dyDescent="0.25">
      <c r="A2659" s="507" t="s">
        <v>6125</v>
      </c>
      <c r="B2659" s="508"/>
      <c r="C2659" s="592" t="s">
        <v>6126</v>
      </c>
      <c r="D2659" s="498">
        <v>0</v>
      </c>
      <c r="E2659" s="567">
        <v>0</v>
      </c>
      <c r="F2659" s="568">
        <f t="shared" si="655"/>
        <v>0</v>
      </c>
      <c r="G2659" s="556"/>
      <c r="H2659" s="556"/>
      <c r="I2659" s="557"/>
      <c r="J2659" s="558"/>
      <c r="K2659" s="504"/>
      <c r="L2659" s="580"/>
      <c r="M2659" s="556"/>
      <c r="N2659" s="557"/>
      <c r="O2659" s="558"/>
      <c r="P2659" s="506"/>
      <c r="Q2659" s="494" t="str">
        <f>IF(OR(SUM(J2659)&gt;0,SUM(O2659)&gt;0),"xx","")</f>
        <v/>
      </c>
      <c r="R2659" s="412" t="str">
        <f t="shared" si="653"/>
        <v/>
      </c>
      <c r="S2659" s="412" t="str">
        <f t="shared" si="656"/>
        <v/>
      </c>
      <c r="T2659" s="427"/>
      <c r="U2659" s="429"/>
      <c r="W2659" s="6" t="e">
        <f>VLOOKUP(A2659,'[3]Cartilha Global'!$A:$A,1,FALSE)</f>
        <v>#N/A</v>
      </c>
    </row>
    <row r="2660" spans="1:23" ht="12" hidden="1" thickBot="1" x14ac:dyDescent="0.25">
      <c r="A2660" s="507" t="s">
        <v>6127</v>
      </c>
      <c r="B2660" s="508"/>
      <c r="C2660" s="592" t="s">
        <v>6128</v>
      </c>
      <c r="D2660" s="498">
        <v>0</v>
      </c>
      <c r="E2660" s="567">
        <v>0</v>
      </c>
      <c r="F2660" s="568">
        <f t="shared" si="655"/>
        <v>0</v>
      </c>
      <c r="G2660" s="556"/>
      <c r="H2660" s="556"/>
      <c r="I2660" s="557"/>
      <c r="J2660" s="558"/>
      <c r="K2660" s="504"/>
      <c r="L2660" s="580"/>
      <c r="M2660" s="556"/>
      <c r="N2660" s="557"/>
      <c r="O2660" s="558"/>
      <c r="P2660" s="506"/>
      <c r="Q2660" s="494" t="str">
        <f>IF(OR(SUM(J2660)&gt;0,SUM(O2660)&gt;0),"xx","")</f>
        <v/>
      </c>
      <c r="R2660" s="412" t="str">
        <f t="shared" si="653"/>
        <v/>
      </c>
      <c r="S2660" s="412" t="str">
        <f t="shared" si="656"/>
        <v/>
      </c>
      <c r="T2660" s="427"/>
      <c r="U2660" s="429"/>
      <c r="W2660" s="6" t="e">
        <f>VLOOKUP(A2660,'[3]Cartilha Global'!$A:$A,1,FALSE)</f>
        <v>#N/A</v>
      </c>
    </row>
    <row r="2661" spans="1:23" ht="12" hidden="1" thickBot="1" x14ac:dyDescent="0.25">
      <c r="A2661" s="507" t="s">
        <v>2171</v>
      </c>
      <c r="B2661" s="508"/>
      <c r="C2661" s="569" t="s">
        <v>271</v>
      </c>
      <c r="D2661" s="498">
        <v>0</v>
      </c>
      <c r="E2661" s="567">
        <v>0</v>
      </c>
      <c r="F2661" s="568">
        <f t="shared" si="655"/>
        <v>0</v>
      </c>
      <c r="G2661" s="556"/>
      <c r="H2661" s="556"/>
      <c r="I2661" s="557"/>
      <c r="J2661" s="558"/>
      <c r="K2661" s="504"/>
      <c r="L2661" s="580"/>
      <c r="M2661" s="556"/>
      <c r="N2661" s="557"/>
      <c r="O2661" s="558"/>
      <c r="P2661" s="506"/>
      <c r="Q2661" s="494" t="str">
        <f>IF(OR(SUM(J2662:J2708)&gt;0,SUM(O2662:O2708)&gt;0),"xx","")</f>
        <v/>
      </c>
      <c r="R2661" s="412" t="str">
        <f t="shared" si="653"/>
        <v/>
      </c>
      <c r="S2661" s="412" t="str">
        <f t="shared" si="656"/>
        <v/>
      </c>
      <c r="T2661" s="427"/>
      <c r="U2661" s="429"/>
      <c r="W2661" s="6" t="str">
        <f>VLOOKUP(A2661,'[3]Cartilha Global'!$A:$A,1,FALSE)</f>
        <v>7.1.3.8</v>
      </c>
    </row>
    <row r="2662" spans="1:23" ht="23.25" hidden="1" thickBot="1" x14ac:dyDescent="0.25">
      <c r="A2662" s="522">
        <v>91298</v>
      </c>
      <c r="B2662" s="508" t="s">
        <v>3144</v>
      </c>
      <c r="C2662" s="513" t="s">
        <v>3816</v>
      </c>
      <c r="D2662" s="498" t="s">
        <v>169</v>
      </c>
      <c r="E2662" s="499">
        <v>870.87</v>
      </c>
      <c r="F2662" s="500">
        <f t="shared" si="655"/>
        <v>1078.49</v>
      </c>
      <c r="G2662" s="527"/>
      <c r="H2662" s="518"/>
      <c r="I2662" s="517">
        <f t="shared" ref="I2662:I2707" si="664">IF(ISBLANK(E2662),0,ROUND(F2662*G2662,2))</f>
        <v>0</v>
      </c>
      <c r="J2662" s="517">
        <f t="shared" ref="J2662:J2707" si="665">IF(ISBLANK(G2662),0,ROUND(G2662*H2662,2))</f>
        <v>0</v>
      </c>
      <c r="K2662" s="504"/>
      <c r="L2662" s="518">
        <f t="shared" ref="L2662:M2700" si="666">G2662</f>
        <v>0</v>
      </c>
      <c r="M2662" s="518">
        <f t="shared" si="666"/>
        <v>0</v>
      </c>
      <c r="N2662" s="519">
        <f t="shared" ref="N2662:N2707" si="667">IF(ISBLANK(E2662),0,ROUND(F2662*L2662,2))</f>
        <v>0</v>
      </c>
      <c r="O2662" s="519">
        <f t="shared" ref="O2662:O2707" si="668">IF(ISBLANK(L2662),0,ROUND(L2662*M2662,2))</f>
        <v>0</v>
      </c>
      <c r="P2662" s="506"/>
      <c r="Q2662" s="520"/>
      <c r="R2662" s="412" t="str">
        <f t="shared" si="653"/>
        <v/>
      </c>
      <c r="S2662" s="412" t="str">
        <f t="shared" si="656"/>
        <v/>
      </c>
      <c r="T2662" s="427"/>
      <c r="U2662" s="429"/>
      <c r="W2662" s="6">
        <f>VLOOKUP(A2662,'[3]Cartilha Global'!$A:$A,1,FALSE)</f>
        <v>91298</v>
      </c>
    </row>
    <row r="2663" spans="1:23" ht="34.5" hidden="1" thickBot="1" x14ac:dyDescent="0.25">
      <c r="A2663" s="522">
        <v>91334</v>
      </c>
      <c r="B2663" s="508" t="s">
        <v>3144</v>
      </c>
      <c r="C2663" s="513" t="s">
        <v>3817</v>
      </c>
      <c r="D2663" s="498" t="s">
        <v>169</v>
      </c>
      <c r="E2663" s="499">
        <v>1413.06</v>
      </c>
      <c r="F2663" s="500">
        <f t="shared" si="655"/>
        <v>1749.93</v>
      </c>
      <c r="G2663" s="527"/>
      <c r="H2663" s="518"/>
      <c r="I2663" s="517">
        <f t="shared" si="664"/>
        <v>0</v>
      </c>
      <c r="J2663" s="517">
        <f t="shared" si="665"/>
        <v>0</v>
      </c>
      <c r="K2663" s="504"/>
      <c r="L2663" s="518">
        <f t="shared" si="666"/>
        <v>0</v>
      </c>
      <c r="M2663" s="518">
        <f t="shared" si="666"/>
        <v>0</v>
      </c>
      <c r="N2663" s="519">
        <f t="shared" si="667"/>
        <v>0</v>
      </c>
      <c r="O2663" s="519">
        <f t="shared" si="668"/>
        <v>0</v>
      </c>
      <c r="P2663" s="506"/>
      <c r="Q2663" s="494"/>
      <c r="R2663" s="412" t="str">
        <f t="shared" si="653"/>
        <v/>
      </c>
      <c r="S2663" s="412" t="str">
        <f t="shared" si="656"/>
        <v/>
      </c>
      <c r="T2663" s="427"/>
      <c r="U2663" s="429"/>
      <c r="W2663" s="6">
        <f>VLOOKUP(A2663,'[3]Cartilha Global'!$A:$A,1,FALSE)</f>
        <v>91334</v>
      </c>
    </row>
    <row r="2664" spans="1:23" ht="34.5" hidden="1" thickBot="1" x14ac:dyDescent="0.25">
      <c r="A2664" s="522">
        <v>91335</v>
      </c>
      <c r="B2664" s="508" t="s">
        <v>3144</v>
      </c>
      <c r="C2664" s="513" t="s">
        <v>3818</v>
      </c>
      <c r="D2664" s="498" t="s">
        <v>169</v>
      </c>
      <c r="E2664" s="499">
        <v>1290.5899999999999</v>
      </c>
      <c r="F2664" s="500">
        <f t="shared" si="655"/>
        <v>1598.27</v>
      </c>
      <c r="G2664" s="527"/>
      <c r="H2664" s="518"/>
      <c r="I2664" s="517">
        <f t="shared" si="664"/>
        <v>0</v>
      </c>
      <c r="J2664" s="517">
        <f t="shared" si="665"/>
        <v>0</v>
      </c>
      <c r="K2664" s="504"/>
      <c r="L2664" s="518">
        <f t="shared" si="666"/>
        <v>0</v>
      </c>
      <c r="M2664" s="518">
        <f t="shared" si="666"/>
        <v>0</v>
      </c>
      <c r="N2664" s="519">
        <f t="shared" si="667"/>
        <v>0</v>
      </c>
      <c r="O2664" s="519">
        <f t="shared" si="668"/>
        <v>0</v>
      </c>
      <c r="P2664" s="506"/>
      <c r="Q2664" s="520"/>
      <c r="R2664" s="412" t="str">
        <f t="shared" si="653"/>
        <v/>
      </c>
      <c r="S2664" s="412" t="str">
        <f t="shared" si="656"/>
        <v/>
      </c>
      <c r="T2664" s="427"/>
      <c r="U2664" s="429"/>
      <c r="W2664" s="6">
        <f>VLOOKUP(A2664,'[3]Cartilha Global'!$A:$A,1,FALSE)</f>
        <v>91335</v>
      </c>
    </row>
    <row r="2665" spans="1:23" ht="34.5" hidden="1" thickBot="1" x14ac:dyDescent="0.25">
      <c r="A2665" s="522">
        <v>90794</v>
      </c>
      <c r="B2665" s="508" t="s">
        <v>3144</v>
      </c>
      <c r="C2665" s="513" t="s">
        <v>4568</v>
      </c>
      <c r="D2665" s="498" t="s">
        <v>169</v>
      </c>
      <c r="E2665" s="499">
        <v>663.02</v>
      </c>
      <c r="F2665" s="500">
        <f t="shared" si="655"/>
        <v>821.08</v>
      </c>
      <c r="G2665" s="527"/>
      <c r="H2665" s="518"/>
      <c r="I2665" s="517">
        <f t="shared" si="664"/>
        <v>0</v>
      </c>
      <c r="J2665" s="517">
        <f t="shared" si="665"/>
        <v>0</v>
      </c>
      <c r="K2665" s="504"/>
      <c r="L2665" s="518">
        <f t="shared" si="666"/>
        <v>0</v>
      </c>
      <c r="M2665" s="518">
        <f t="shared" si="666"/>
        <v>0</v>
      </c>
      <c r="N2665" s="519">
        <f t="shared" si="667"/>
        <v>0</v>
      </c>
      <c r="O2665" s="519">
        <f t="shared" si="668"/>
        <v>0</v>
      </c>
      <c r="P2665" s="506"/>
      <c r="Q2665" s="520"/>
      <c r="R2665" s="412" t="str">
        <f t="shared" si="653"/>
        <v/>
      </c>
      <c r="S2665" s="412" t="str">
        <f t="shared" si="656"/>
        <v/>
      </c>
      <c r="T2665" s="427"/>
      <c r="U2665" s="429"/>
      <c r="W2665" s="6">
        <f>VLOOKUP(A2665,'[3]Cartilha Global'!$A:$A,1,FALSE)</f>
        <v>90794</v>
      </c>
    </row>
    <row r="2666" spans="1:23" ht="34.5" hidden="1" thickBot="1" x14ac:dyDescent="0.25">
      <c r="A2666" s="522">
        <v>90795</v>
      </c>
      <c r="B2666" s="508" t="s">
        <v>3144</v>
      </c>
      <c r="C2666" s="513" t="s">
        <v>4569</v>
      </c>
      <c r="D2666" s="498" t="s">
        <v>169</v>
      </c>
      <c r="E2666" s="499">
        <v>670.73</v>
      </c>
      <c r="F2666" s="500">
        <f t="shared" si="655"/>
        <v>830.63</v>
      </c>
      <c r="G2666" s="527"/>
      <c r="H2666" s="518"/>
      <c r="I2666" s="517">
        <f t="shared" si="664"/>
        <v>0</v>
      </c>
      <c r="J2666" s="517">
        <f t="shared" si="665"/>
        <v>0</v>
      </c>
      <c r="K2666" s="504"/>
      <c r="L2666" s="518">
        <f t="shared" si="666"/>
        <v>0</v>
      </c>
      <c r="M2666" s="518">
        <f t="shared" si="666"/>
        <v>0</v>
      </c>
      <c r="N2666" s="519">
        <f t="shared" si="667"/>
        <v>0</v>
      </c>
      <c r="O2666" s="519">
        <f t="shared" si="668"/>
        <v>0</v>
      </c>
      <c r="P2666" s="506"/>
      <c r="Q2666" s="520"/>
      <c r="R2666" s="412" t="str">
        <f t="shared" si="653"/>
        <v/>
      </c>
      <c r="S2666" s="412" t="str">
        <f t="shared" si="656"/>
        <v/>
      </c>
      <c r="T2666" s="427"/>
      <c r="U2666" s="429"/>
      <c r="W2666" s="6">
        <f>VLOOKUP(A2666,'[3]Cartilha Global'!$A:$A,1,FALSE)</f>
        <v>90795</v>
      </c>
    </row>
    <row r="2667" spans="1:23" ht="34.5" hidden="1" thickBot="1" x14ac:dyDescent="0.25">
      <c r="A2667" s="522">
        <v>90796</v>
      </c>
      <c r="B2667" s="508" t="s">
        <v>3144</v>
      </c>
      <c r="C2667" s="513" t="s">
        <v>4570</v>
      </c>
      <c r="D2667" s="498" t="s">
        <v>169</v>
      </c>
      <c r="E2667" s="499">
        <v>678.43</v>
      </c>
      <c r="F2667" s="500">
        <f t="shared" si="655"/>
        <v>840.17</v>
      </c>
      <c r="G2667" s="527"/>
      <c r="H2667" s="518"/>
      <c r="I2667" s="517">
        <f t="shared" si="664"/>
        <v>0</v>
      </c>
      <c r="J2667" s="517">
        <f t="shared" si="665"/>
        <v>0</v>
      </c>
      <c r="K2667" s="504"/>
      <c r="L2667" s="518">
        <f t="shared" si="666"/>
        <v>0</v>
      </c>
      <c r="M2667" s="518">
        <f t="shared" si="666"/>
        <v>0</v>
      </c>
      <c r="N2667" s="519">
        <f t="shared" si="667"/>
        <v>0</v>
      </c>
      <c r="O2667" s="519">
        <f t="shared" si="668"/>
        <v>0</v>
      </c>
      <c r="P2667" s="506"/>
      <c r="Q2667" s="520"/>
      <c r="R2667" s="412" t="str">
        <f t="shared" si="653"/>
        <v/>
      </c>
      <c r="S2667" s="412" t="str">
        <f t="shared" si="656"/>
        <v/>
      </c>
      <c r="T2667" s="427"/>
      <c r="U2667" s="429"/>
      <c r="W2667" s="6">
        <f>VLOOKUP(A2667,'[3]Cartilha Global'!$A:$A,1,FALSE)</f>
        <v>90796</v>
      </c>
    </row>
    <row r="2668" spans="1:23" ht="34.5" hidden="1" thickBot="1" x14ac:dyDescent="0.25">
      <c r="A2668" s="522">
        <v>90797</v>
      </c>
      <c r="B2668" s="508" t="s">
        <v>3144</v>
      </c>
      <c r="C2668" s="513" t="s">
        <v>4571</v>
      </c>
      <c r="D2668" s="498" t="s">
        <v>169</v>
      </c>
      <c r="E2668" s="499">
        <v>686.14</v>
      </c>
      <c r="F2668" s="500">
        <f t="shared" si="655"/>
        <v>849.72</v>
      </c>
      <c r="G2668" s="527"/>
      <c r="H2668" s="518"/>
      <c r="I2668" s="517">
        <f t="shared" si="664"/>
        <v>0</v>
      </c>
      <c r="J2668" s="517">
        <f t="shared" si="665"/>
        <v>0</v>
      </c>
      <c r="K2668" s="504"/>
      <c r="L2668" s="518">
        <f t="shared" si="666"/>
        <v>0</v>
      </c>
      <c r="M2668" s="518">
        <f t="shared" si="666"/>
        <v>0</v>
      </c>
      <c r="N2668" s="519">
        <f t="shared" si="667"/>
        <v>0</v>
      </c>
      <c r="O2668" s="519">
        <f t="shared" si="668"/>
        <v>0</v>
      </c>
      <c r="P2668" s="506"/>
      <c r="Q2668" s="520"/>
      <c r="R2668" s="412" t="str">
        <f t="shared" si="653"/>
        <v/>
      </c>
      <c r="S2668" s="412" t="str">
        <f t="shared" si="656"/>
        <v/>
      </c>
      <c r="T2668" s="427"/>
      <c r="U2668" s="429"/>
      <c r="W2668" s="6">
        <f>VLOOKUP(A2668,'[3]Cartilha Global'!$A:$A,1,FALSE)</f>
        <v>90797</v>
      </c>
    </row>
    <row r="2669" spans="1:23" ht="34.5" hidden="1" thickBot="1" x14ac:dyDescent="0.25">
      <c r="A2669" s="522">
        <v>90798</v>
      </c>
      <c r="B2669" s="508" t="s">
        <v>3144</v>
      </c>
      <c r="C2669" s="513" t="s">
        <v>4572</v>
      </c>
      <c r="D2669" s="498" t="s">
        <v>169</v>
      </c>
      <c r="E2669" s="499">
        <v>989.01</v>
      </c>
      <c r="F2669" s="500">
        <f t="shared" si="655"/>
        <v>1224.79</v>
      </c>
      <c r="G2669" s="527"/>
      <c r="H2669" s="518"/>
      <c r="I2669" s="517">
        <f t="shared" si="664"/>
        <v>0</v>
      </c>
      <c r="J2669" s="517">
        <f t="shared" si="665"/>
        <v>0</v>
      </c>
      <c r="K2669" s="504"/>
      <c r="L2669" s="518">
        <f t="shared" si="666"/>
        <v>0</v>
      </c>
      <c r="M2669" s="518">
        <f t="shared" si="666"/>
        <v>0</v>
      </c>
      <c r="N2669" s="519">
        <f t="shared" si="667"/>
        <v>0</v>
      </c>
      <c r="O2669" s="519">
        <f t="shared" si="668"/>
        <v>0</v>
      </c>
      <c r="P2669" s="506"/>
      <c r="Q2669" s="520"/>
      <c r="R2669" s="412" t="str">
        <f t="shared" si="653"/>
        <v/>
      </c>
      <c r="S2669" s="412" t="str">
        <f t="shared" si="656"/>
        <v/>
      </c>
      <c r="T2669" s="427"/>
      <c r="U2669" s="429"/>
      <c r="W2669" s="6">
        <f>VLOOKUP(A2669,'[3]Cartilha Global'!$A:$A,1,FALSE)</f>
        <v>90798</v>
      </c>
    </row>
    <row r="2670" spans="1:23" ht="34.5" hidden="1" thickBot="1" x14ac:dyDescent="0.25">
      <c r="A2670" s="522">
        <v>90799</v>
      </c>
      <c r="B2670" s="508" t="s">
        <v>3144</v>
      </c>
      <c r="C2670" s="513" t="s">
        <v>4573</v>
      </c>
      <c r="D2670" s="498" t="s">
        <v>169</v>
      </c>
      <c r="E2670" s="499">
        <v>1021.5</v>
      </c>
      <c r="F2670" s="500">
        <f t="shared" si="655"/>
        <v>1265.03</v>
      </c>
      <c r="G2670" s="527"/>
      <c r="H2670" s="518"/>
      <c r="I2670" s="517">
        <f t="shared" si="664"/>
        <v>0</v>
      </c>
      <c r="J2670" s="517">
        <f t="shared" si="665"/>
        <v>0</v>
      </c>
      <c r="K2670" s="504"/>
      <c r="L2670" s="518">
        <f t="shared" si="666"/>
        <v>0</v>
      </c>
      <c r="M2670" s="518">
        <f t="shared" si="666"/>
        <v>0</v>
      </c>
      <c r="N2670" s="519">
        <f t="shared" si="667"/>
        <v>0</v>
      </c>
      <c r="O2670" s="519">
        <f t="shared" si="668"/>
        <v>0</v>
      </c>
      <c r="P2670" s="506"/>
      <c r="Q2670" s="520"/>
      <c r="R2670" s="412" t="str">
        <f t="shared" si="653"/>
        <v/>
      </c>
      <c r="S2670" s="412" t="str">
        <f t="shared" si="656"/>
        <v/>
      </c>
      <c r="T2670" s="427"/>
      <c r="U2670" s="429"/>
      <c r="W2670" s="6">
        <f>VLOOKUP(A2670,'[3]Cartilha Global'!$A:$A,1,FALSE)</f>
        <v>90799</v>
      </c>
    </row>
    <row r="2671" spans="1:23" ht="23.25" hidden="1" thickBot="1" x14ac:dyDescent="0.25">
      <c r="A2671" s="522">
        <v>90824</v>
      </c>
      <c r="B2671" s="508" t="s">
        <v>3144</v>
      </c>
      <c r="C2671" s="513" t="s">
        <v>3469</v>
      </c>
      <c r="D2671" s="498" t="s">
        <v>169</v>
      </c>
      <c r="E2671" s="499">
        <v>573.17999999999995</v>
      </c>
      <c r="F2671" s="500">
        <f t="shared" si="655"/>
        <v>709.83</v>
      </c>
      <c r="G2671" s="527"/>
      <c r="H2671" s="518"/>
      <c r="I2671" s="517">
        <f t="shared" si="664"/>
        <v>0</v>
      </c>
      <c r="J2671" s="517">
        <f t="shared" si="665"/>
        <v>0</v>
      </c>
      <c r="K2671" s="504"/>
      <c r="L2671" s="518">
        <f t="shared" si="666"/>
        <v>0</v>
      </c>
      <c r="M2671" s="518">
        <f t="shared" si="666"/>
        <v>0</v>
      </c>
      <c r="N2671" s="519">
        <f t="shared" si="667"/>
        <v>0</v>
      </c>
      <c r="O2671" s="519">
        <f t="shared" si="668"/>
        <v>0</v>
      </c>
      <c r="P2671" s="506"/>
      <c r="Q2671" s="520"/>
      <c r="R2671" s="412" t="str">
        <f t="shared" si="653"/>
        <v/>
      </c>
      <c r="S2671" s="412" t="str">
        <f t="shared" si="656"/>
        <v/>
      </c>
      <c r="T2671" s="427"/>
      <c r="U2671" s="429"/>
      <c r="W2671" s="6">
        <f>VLOOKUP(A2671,'[3]Cartilha Global'!$A:$A,1,FALSE)</f>
        <v>90824</v>
      </c>
    </row>
    <row r="2672" spans="1:23" ht="23.25" hidden="1" thickBot="1" x14ac:dyDescent="0.25">
      <c r="A2672" s="522">
        <v>90825</v>
      </c>
      <c r="B2672" s="508" t="s">
        <v>3144</v>
      </c>
      <c r="C2672" s="513" t="s">
        <v>3470</v>
      </c>
      <c r="D2672" s="498" t="s">
        <v>169</v>
      </c>
      <c r="E2672" s="499">
        <v>637.86</v>
      </c>
      <c r="F2672" s="500">
        <f t="shared" si="655"/>
        <v>789.93</v>
      </c>
      <c r="G2672" s="527"/>
      <c r="H2672" s="518"/>
      <c r="I2672" s="517">
        <f t="shared" si="664"/>
        <v>0</v>
      </c>
      <c r="J2672" s="517">
        <f t="shared" si="665"/>
        <v>0</v>
      </c>
      <c r="K2672" s="504"/>
      <c r="L2672" s="518">
        <f t="shared" si="666"/>
        <v>0</v>
      </c>
      <c r="M2672" s="518">
        <f t="shared" si="666"/>
        <v>0</v>
      </c>
      <c r="N2672" s="519">
        <f t="shared" si="667"/>
        <v>0</v>
      </c>
      <c r="O2672" s="519">
        <f t="shared" si="668"/>
        <v>0</v>
      </c>
      <c r="P2672" s="506"/>
      <c r="Q2672" s="520"/>
      <c r="R2672" s="412" t="str">
        <f t="shared" si="653"/>
        <v/>
      </c>
      <c r="S2672" s="412" t="str">
        <f t="shared" si="656"/>
        <v/>
      </c>
      <c r="T2672" s="427"/>
      <c r="U2672" s="429"/>
      <c r="W2672" s="6">
        <f>VLOOKUP(A2672,'[3]Cartilha Global'!$A:$A,1,FALSE)</f>
        <v>90825</v>
      </c>
    </row>
    <row r="2673" spans="1:23" ht="23.25" hidden="1" thickBot="1" x14ac:dyDescent="0.25">
      <c r="A2673" s="522">
        <v>100659</v>
      </c>
      <c r="B2673" s="508" t="s">
        <v>3144</v>
      </c>
      <c r="C2673" s="513" t="s">
        <v>3471</v>
      </c>
      <c r="D2673" s="498" t="s">
        <v>6927</v>
      </c>
      <c r="E2673" s="499">
        <v>12.12</v>
      </c>
      <c r="F2673" s="500">
        <f t="shared" si="655"/>
        <v>15.01</v>
      </c>
      <c r="G2673" s="527"/>
      <c r="H2673" s="518"/>
      <c r="I2673" s="517">
        <f t="shared" si="664"/>
        <v>0</v>
      </c>
      <c r="J2673" s="517">
        <f t="shared" si="665"/>
        <v>0</v>
      </c>
      <c r="K2673" s="504"/>
      <c r="L2673" s="518">
        <f t="shared" si="666"/>
        <v>0</v>
      </c>
      <c r="M2673" s="518">
        <f t="shared" si="666"/>
        <v>0</v>
      </c>
      <c r="N2673" s="519">
        <f t="shared" si="667"/>
        <v>0</v>
      </c>
      <c r="O2673" s="519">
        <f t="shared" si="668"/>
        <v>0</v>
      </c>
      <c r="P2673" s="506"/>
      <c r="Q2673" s="520"/>
      <c r="R2673" s="412" t="str">
        <f t="shared" si="653"/>
        <v/>
      </c>
      <c r="S2673" s="412" t="str">
        <f t="shared" si="656"/>
        <v/>
      </c>
      <c r="T2673" s="427"/>
      <c r="U2673" s="429"/>
      <c r="W2673" s="6">
        <f>VLOOKUP(A2673,'[3]Cartilha Global'!$A:$A,1,FALSE)</f>
        <v>100659</v>
      </c>
    </row>
    <row r="2674" spans="1:23" ht="23.25" hidden="1" thickBot="1" x14ac:dyDescent="0.25">
      <c r="A2674" s="522">
        <v>100660</v>
      </c>
      <c r="B2674" s="508" t="s">
        <v>3144</v>
      </c>
      <c r="C2674" s="513" t="s">
        <v>3472</v>
      </c>
      <c r="D2674" s="498" t="s">
        <v>6927</v>
      </c>
      <c r="E2674" s="499">
        <v>8.32</v>
      </c>
      <c r="F2674" s="500">
        <f t="shared" si="655"/>
        <v>10.3</v>
      </c>
      <c r="G2674" s="527"/>
      <c r="H2674" s="518"/>
      <c r="I2674" s="517">
        <f t="shared" si="664"/>
        <v>0</v>
      </c>
      <c r="J2674" s="517">
        <f t="shared" si="665"/>
        <v>0</v>
      </c>
      <c r="K2674" s="504"/>
      <c r="L2674" s="518">
        <f t="shared" si="666"/>
        <v>0</v>
      </c>
      <c r="M2674" s="518">
        <f t="shared" si="666"/>
        <v>0</v>
      </c>
      <c r="N2674" s="519">
        <f t="shared" si="667"/>
        <v>0</v>
      </c>
      <c r="O2674" s="519">
        <f t="shared" si="668"/>
        <v>0</v>
      </c>
      <c r="P2674" s="506"/>
      <c r="Q2674" s="520"/>
      <c r="R2674" s="412" t="str">
        <f t="shared" si="653"/>
        <v/>
      </c>
      <c r="S2674" s="412" t="str">
        <f t="shared" si="656"/>
        <v/>
      </c>
      <c r="T2674" s="427"/>
      <c r="U2674" s="429"/>
      <c r="W2674" s="6">
        <f>VLOOKUP(A2674,'[3]Cartilha Global'!$A:$A,1,FALSE)</f>
        <v>100660</v>
      </c>
    </row>
    <row r="2675" spans="1:23" ht="34.5" hidden="1" thickBot="1" x14ac:dyDescent="0.25">
      <c r="A2675" s="522">
        <v>100675</v>
      </c>
      <c r="B2675" s="508" t="s">
        <v>3144</v>
      </c>
      <c r="C2675" s="513" t="s">
        <v>3473</v>
      </c>
      <c r="D2675" s="498" t="s">
        <v>169</v>
      </c>
      <c r="E2675" s="499">
        <v>862.75</v>
      </c>
      <c r="F2675" s="500">
        <f t="shared" si="655"/>
        <v>1068.43</v>
      </c>
      <c r="G2675" s="527"/>
      <c r="H2675" s="518"/>
      <c r="I2675" s="517">
        <f t="shared" si="664"/>
        <v>0</v>
      </c>
      <c r="J2675" s="517">
        <f t="shared" si="665"/>
        <v>0</v>
      </c>
      <c r="K2675" s="504"/>
      <c r="L2675" s="518">
        <f t="shared" si="666"/>
        <v>0</v>
      </c>
      <c r="M2675" s="518">
        <f t="shared" si="666"/>
        <v>0</v>
      </c>
      <c r="N2675" s="519">
        <f t="shared" si="667"/>
        <v>0</v>
      </c>
      <c r="O2675" s="519">
        <f t="shared" si="668"/>
        <v>0</v>
      </c>
      <c r="P2675" s="506"/>
      <c r="Q2675" s="520"/>
      <c r="R2675" s="412" t="str">
        <f t="shared" si="653"/>
        <v/>
      </c>
      <c r="S2675" s="412" t="str">
        <f t="shared" si="656"/>
        <v/>
      </c>
      <c r="T2675" s="427"/>
      <c r="U2675" s="429"/>
      <c r="W2675" s="6">
        <f>VLOOKUP(A2675,'[3]Cartilha Global'!$A:$A,1,FALSE)</f>
        <v>100675</v>
      </c>
    </row>
    <row r="2676" spans="1:23" ht="12" hidden="1" thickBot="1" x14ac:dyDescent="0.25">
      <c r="A2676" s="522">
        <v>100676</v>
      </c>
      <c r="B2676" s="508" t="s">
        <v>3144</v>
      </c>
      <c r="C2676" s="513" t="s">
        <v>3474</v>
      </c>
      <c r="D2676" s="498" t="s">
        <v>169</v>
      </c>
      <c r="E2676" s="499">
        <v>202.53</v>
      </c>
      <c r="F2676" s="500">
        <f t="shared" si="655"/>
        <v>250.81</v>
      </c>
      <c r="G2676" s="527"/>
      <c r="H2676" s="518"/>
      <c r="I2676" s="517">
        <f t="shared" si="664"/>
        <v>0</v>
      </c>
      <c r="J2676" s="517">
        <f t="shared" si="665"/>
        <v>0</v>
      </c>
      <c r="K2676" s="504"/>
      <c r="L2676" s="518">
        <f t="shared" si="666"/>
        <v>0</v>
      </c>
      <c r="M2676" s="518">
        <f t="shared" si="666"/>
        <v>0</v>
      </c>
      <c r="N2676" s="519">
        <f t="shared" si="667"/>
        <v>0</v>
      </c>
      <c r="O2676" s="519">
        <f t="shared" si="668"/>
        <v>0</v>
      </c>
      <c r="P2676" s="506"/>
      <c r="Q2676" s="520"/>
      <c r="R2676" s="412" t="str">
        <f t="shared" si="653"/>
        <v/>
      </c>
      <c r="S2676" s="412" t="str">
        <f t="shared" si="656"/>
        <v/>
      </c>
      <c r="T2676" s="427"/>
      <c r="U2676" s="429"/>
      <c r="W2676" s="6">
        <f>VLOOKUP(A2676,'[3]Cartilha Global'!$A:$A,1,FALSE)</f>
        <v>100676</v>
      </c>
    </row>
    <row r="2677" spans="1:23" ht="34.5" hidden="1" thickBot="1" x14ac:dyDescent="0.25">
      <c r="A2677" s="522">
        <v>100678</v>
      </c>
      <c r="B2677" s="508" t="s">
        <v>3144</v>
      </c>
      <c r="C2677" s="513" t="s">
        <v>3475</v>
      </c>
      <c r="D2677" s="498" t="s">
        <v>169</v>
      </c>
      <c r="E2677" s="499">
        <v>994.31</v>
      </c>
      <c r="F2677" s="500">
        <f t="shared" si="655"/>
        <v>1231.3499999999999</v>
      </c>
      <c r="G2677" s="527"/>
      <c r="H2677" s="518"/>
      <c r="I2677" s="517">
        <f t="shared" si="664"/>
        <v>0</v>
      </c>
      <c r="J2677" s="517">
        <f t="shared" si="665"/>
        <v>0</v>
      </c>
      <c r="K2677" s="504"/>
      <c r="L2677" s="518">
        <f t="shared" si="666"/>
        <v>0</v>
      </c>
      <c r="M2677" s="518">
        <f t="shared" si="666"/>
        <v>0</v>
      </c>
      <c r="N2677" s="519">
        <f t="shared" si="667"/>
        <v>0</v>
      </c>
      <c r="O2677" s="519">
        <f t="shared" si="668"/>
        <v>0</v>
      </c>
      <c r="P2677" s="506"/>
      <c r="Q2677" s="520"/>
      <c r="R2677" s="412" t="str">
        <f t="shared" si="653"/>
        <v/>
      </c>
      <c r="S2677" s="412" t="str">
        <f t="shared" si="656"/>
        <v/>
      </c>
      <c r="T2677" s="427"/>
      <c r="U2677" s="429"/>
      <c r="W2677" s="6">
        <f>VLOOKUP(A2677,'[3]Cartilha Global'!$A:$A,1,FALSE)</f>
        <v>100678</v>
      </c>
    </row>
    <row r="2678" spans="1:23" ht="34.5" hidden="1" thickBot="1" x14ac:dyDescent="0.25">
      <c r="A2678" s="522">
        <v>100679</v>
      </c>
      <c r="B2678" s="508" t="s">
        <v>3144</v>
      </c>
      <c r="C2678" s="513" t="s">
        <v>3476</v>
      </c>
      <c r="D2678" s="498" t="s">
        <v>169</v>
      </c>
      <c r="E2678" s="499">
        <v>829</v>
      </c>
      <c r="F2678" s="500">
        <f t="shared" si="655"/>
        <v>1026.6300000000001</v>
      </c>
      <c r="G2678" s="527"/>
      <c r="H2678" s="518"/>
      <c r="I2678" s="517">
        <f t="shared" si="664"/>
        <v>0</v>
      </c>
      <c r="J2678" s="517">
        <f t="shared" si="665"/>
        <v>0</v>
      </c>
      <c r="K2678" s="504"/>
      <c r="L2678" s="518">
        <f t="shared" si="666"/>
        <v>0</v>
      </c>
      <c r="M2678" s="518">
        <f t="shared" si="666"/>
        <v>0</v>
      </c>
      <c r="N2678" s="519">
        <f t="shared" si="667"/>
        <v>0</v>
      </c>
      <c r="O2678" s="519">
        <f t="shared" si="668"/>
        <v>0</v>
      </c>
      <c r="P2678" s="506"/>
      <c r="Q2678" s="520"/>
      <c r="R2678" s="412" t="str">
        <f t="shared" si="653"/>
        <v/>
      </c>
      <c r="S2678" s="412" t="str">
        <f t="shared" si="656"/>
        <v/>
      </c>
      <c r="T2678" s="427"/>
      <c r="U2678" s="429"/>
      <c r="W2678" s="6">
        <f>VLOOKUP(A2678,'[3]Cartilha Global'!$A:$A,1,FALSE)</f>
        <v>100679</v>
      </c>
    </row>
    <row r="2679" spans="1:23" ht="34.5" hidden="1" thickBot="1" x14ac:dyDescent="0.25">
      <c r="A2679" s="522">
        <v>100680</v>
      </c>
      <c r="B2679" s="508" t="s">
        <v>3144</v>
      </c>
      <c r="C2679" s="513" t="s">
        <v>3477</v>
      </c>
      <c r="D2679" s="498" t="s">
        <v>169</v>
      </c>
      <c r="E2679" s="499">
        <v>1003.9</v>
      </c>
      <c r="F2679" s="500">
        <f t="shared" si="655"/>
        <v>1243.23</v>
      </c>
      <c r="G2679" s="527"/>
      <c r="H2679" s="518"/>
      <c r="I2679" s="517">
        <f t="shared" si="664"/>
        <v>0</v>
      </c>
      <c r="J2679" s="517">
        <f t="shared" si="665"/>
        <v>0</v>
      </c>
      <c r="K2679" s="504"/>
      <c r="L2679" s="518">
        <f t="shared" si="666"/>
        <v>0</v>
      </c>
      <c r="M2679" s="518">
        <f t="shared" si="666"/>
        <v>0</v>
      </c>
      <c r="N2679" s="519">
        <f t="shared" si="667"/>
        <v>0</v>
      </c>
      <c r="O2679" s="519">
        <f t="shared" si="668"/>
        <v>0</v>
      </c>
      <c r="P2679" s="506"/>
      <c r="Q2679" s="520"/>
      <c r="R2679" s="412" t="str">
        <f t="shared" si="653"/>
        <v/>
      </c>
      <c r="S2679" s="412" t="str">
        <f t="shared" si="656"/>
        <v/>
      </c>
      <c r="T2679" s="427"/>
      <c r="U2679" s="429"/>
      <c r="W2679" s="6">
        <f>VLOOKUP(A2679,'[3]Cartilha Global'!$A:$A,1,FALSE)</f>
        <v>100680</v>
      </c>
    </row>
    <row r="2680" spans="1:23" ht="34.5" hidden="1" thickBot="1" x14ac:dyDescent="0.25">
      <c r="A2680" s="522">
        <v>100681</v>
      </c>
      <c r="B2680" s="508" t="s">
        <v>3144</v>
      </c>
      <c r="C2680" s="513" t="s">
        <v>3478</v>
      </c>
      <c r="D2680" s="498" t="s">
        <v>169</v>
      </c>
      <c r="E2680" s="499">
        <v>1028.8</v>
      </c>
      <c r="F2680" s="500">
        <f t="shared" si="655"/>
        <v>1274.07</v>
      </c>
      <c r="G2680" s="527"/>
      <c r="H2680" s="518"/>
      <c r="I2680" s="517">
        <f t="shared" si="664"/>
        <v>0</v>
      </c>
      <c r="J2680" s="517">
        <f t="shared" si="665"/>
        <v>0</v>
      </c>
      <c r="K2680" s="504"/>
      <c r="L2680" s="518">
        <f t="shared" si="666"/>
        <v>0</v>
      </c>
      <c r="M2680" s="518">
        <f t="shared" si="666"/>
        <v>0</v>
      </c>
      <c r="N2680" s="519">
        <f t="shared" si="667"/>
        <v>0</v>
      </c>
      <c r="O2680" s="519">
        <f t="shared" si="668"/>
        <v>0</v>
      </c>
      <c r="P2680" s="506"/>
      <c r="Q2680" s="520"/>
      <c r="R2680" s="412" t="str">
        <f t="shared" si="653"/>
        <v/>
      </c>
      <c r="S2680" s="412" t="str">
        <f t="shared" si="656"/>
        <v/>
      </c>
      <c r="T2680" s="427"/>
      <c r="U2680" s="429"/>
      <c r="W2680" s="6">
        <f>VLOOKUP(A2680,'[3]Cartilha Global'!$A:$A,1,FALSE)</f>
        <v>100681</v>
      </c>
    </row>
    <row r="2681" spans="1:23" ht="34.5" hidden="1" thickBot="1" x14ac:dyDescent="0.25">
      <c r="A2681" s="522">
        <v>100682</v>
      </c>
      <c r="B2681" s="508" t="s">
        <v>3144</v>
      </c>
      <c r="C2681" s="513" t="s">
        <v>3479</v>
      </c>
      <c r="D2681" s="498" t="s">
        <v>169</v>
      </c>
      <c r="E2681" s="499">
        <v>847.77</v>
      </c>
      <c r="F2681" s="500">
        <f t="shared" si="655"/>
        <v>1049.8800000000001</v>
      </c>
      <c r="G2681" s="527"/>
      <c r="H2681" s="518"/>
      <c r="I2681" s="517">
        <f t="shared" si="664"/>
        <v>0</v>
      </c>
      <c r="J2681" s="517">
        <f t="shared" si="665"/>
        <v>0</v>
      </c>
      <c r="K2681" s="504"/>
      <c r="L2681" s="518">
        <f t="shared" si="666"/>
        <v>0</v>
      </c>
      <c r="M2681" s="518">
        <f t="shared" si="666"/>
        <v>0</v>
      </c>
      <c r="N2681" s="519">
        <f t="shared" si="667"/>
        <v>0</v>
      </c>
      <c r="O2681" s="519">
        <f t="shared" si="668"/>
        <v>0</v>
      </c>
      <c r="P2681" s="506"/>
      <c r="Q2681" s="520"/>
      <c r="R2681" s="412" t="str">
        <f t="shared" si="653"/>
        <v/>
      </c>
      <c r="S2681" s="412" t="str">
        <f t="shared" si="656"/>
        <v/>
      </c>
      <c r="T2681" s="427"/>
      <c r="U2681" s="429"/>
      <c r="W2681" s="6">
        <f>VLOOKUP(A2681,'[3]Cartilha Global'!$A:$A,1,FALSE)</f>
        <v>100682</v>
      </c>
    </row>
    <row r="2682" spans="1:23" ht="34.5" hidden="1" thickBot="1" x14ac:dyDescent="0.25">
      <c r="A2682" s="522">
        <v>100683</v>
      </c>
      <c r="B2682" s="508" t="s">
        <v>3144</v>
      </c>
      <c r="C2682" s="513" t="s">
        <v>3480</v>
      </c>
      <c r="D2682" s="498" t="s">
        <v>169</v>
      </c>
      <c r="E2682" s="499">
        <v>1080.76</v>
      </c>
      <c r="F2682" s="500">
        <f t="shared" si="655"/>
        <v>1338.41</v>
      </c>
      <c r="G2682" s="527"/>
      <c r="H2682" s="518"/>
      <c r="I2682" s="517">
        <f t="shared" si="664"/>
        <v>0</v>
      </c>
      <c r="J2682" s="517">
        <f t="shared" si="665"/>
        <v>0</v>
      </c>
      <c r="K2682" s="504"/>
      <c r="L2682" s="518">
        <f t="shared" si="666"/>
        <v>0</v>
      </c>
      <c r="M2682" s="518">
        <f t="shared" si="666"/>
        <v>0</v>
      </c>
      <c r="N2682" s="519">
        <f t="shared" si="667"/>
        <v>0</v>
      </c>
      <c r="O2682" s="519">
        <f t="shared" si="668"/>
        <v>0</v>
      </c>
      <c r="P2682" s="506"/>
      <c r="Q2682" s="520"/>
      <c r="R2682" s="412" t="str">
        <f t="shared" si="653"/>
        <v/>
      </c>
      <c r="S2682" s="412" t="str">
        <f t="shared" si="656"/>
        <v/>
      </c>
      <c r="T2682" s="427"/>
      <c r="U2682" s="429"/>
      <c r="W2682" s="6">
        <f>VLOOKUP(A2682,'[3]Cartilha Global'!$A:$A,1,FALSE)</f>
        <v>100683</v>
      </c>
    </row>
    <row r="2683" spans="1:23" ht="34.5" hidden="1" thickBot="1" x14ac:dyDescent="0.25">
      <c r="A2683" s="522">
        <v>100684</v>
      </c>
      <c r="B2683" s="508" t="s">
        <v>3144</v>
      </c>
      <c r="C2683" s="513" t="s">
        <v>3481</v>
      </c>
      <c r="D2683" s="498" t="s">
        <v>169</v>
      </c>
      <c r="E2683" s="499">
        <v>893.81</v>
      </c>
      <c r="F2683" s="500">
        <f t="shared" si="655"/>
        <v>1106.8900000000001</v>
      </c>
      <c r="G2683" s="527"/>
      <c r="H2683" s="518"/>
      <c r="I2683" s="517">
        <f t="shared" si="664"/>
        <v>0</v>
      </c>
      <c r="J2683" s="517">
        <f t="shared" si="665"/>
        <v>0</v>
      </c>
      <c r="K2683" s="504"/>
      <c r="L2683" s="518">
        <f t="shared" si="666"/>
        <v>0</v>
      </c>
      <c r="M2683" s="518">
        <f t="shared" si="666"/>
        <v>0</v>
      </c>
      <c r="N2683" s="519">
        <f t="shared" si="667"/>
        <v>0</v>
      </c>
      <c r="O2683" s="519">
        <f t="shared" si="668"/>
        <v>0</v>
      </c>
      <c r="P2683" s="506"/>
      <c r="Q2683" s="520"/>
      <c r="R2683" s="412" t="str">
        <f t="shared" si="653"/>
        <v/>
      </c>
      <c r="S2683" s="412" t="str">
        <f t="shared" si="656"/>
        <v/>
      </c>
      <c r="T2683" s="427"/>
      <c r="U2683" s="429"/>
      <c r="W2683" s="6">
        <f>VLOOKUP(A2683,'[3]Cartilha Global'!$A:$A,1,FALSE)</f>
        <v>100684</v>
      </c>
    </row>
    <row r="2684" spans="1:23" ht="34.5" hidden="1" thickBot="1" x14ac:dyDescent="0.25">
      <c r="A2684" s="522">
        <v>100685</v>
      </c>
      <c r="B2684" s="508" t="s">
        <v>3144</v>
      </c>
      <c r="C2684" s="513" t="s">
        <v>3482</v>
      </c>
      <c r="D2684" s="498" t="s">
        <v>169</v>
      </c>
      <c r="E2684" s="499">
        <v>1124.23</v>
      </c>
      <c r="F2684" s="500">
        <f t="shared" si="655"/>
        <v>1392.25</v>
      </c>
      <c r="G2684" s="527"/>
      <c r="H2684" s="518"/>
      <c r="I2684" s="517">
        <f t="shared" si="664"/>
        <v>0</v>
      </c>
      <c r="J2684" s="517">
        <f t="shared" si="665"/>
        <v>0</v>
      </c>
      <c r="K2684" s="504"/>
      <c r="L2684" s="518">
        <f t="shared" si="666"/>
        <v>0</v>
      </c>
      <c r="M2684" s="518">
        <f t="shared" si="666"/>
        <v>0</v>
      </c>
      <c r="N2684" s="519">
        <f t="shared" si="667"/>
        <v>0</v>
      </c>
      <c r="O2684" s="519">
        <f t="shared" si="668"/>
        <v>0</v>
      </c>
      <c r="P2684" s="506"/>
      <c r="Q2684" s="520"/>
      <c r="R2684" s="412" t="str">
        <f t="shared" si="653"/>
        <v/>
      </c>
      <c r="S2684" s="412" t="str">
        <f t="shared" si="656"/>
        <v/>
      </c>
      <c r="T2684" s="427"/>
      <c r="U2684" s="429"/>
      <c r="W2684" s="6">
        <f>VLOOKUP(A2684,'[3]Cartilha Global'!$A:$A,1,FALSE)</f>
        <v>100685</v>
      </c>
    </row>
    <row r="2685" spans="1:23" ht="34.5" hidden="1" thickBot="1" x14ac:dyDescent="0.25">
      <c r="A2685" s="522">
        <v>100686</v>
      </c>
      <c r="B2685" s="508" t="s">
        <v>3144</v>
      </c>
      <c r="C2685" s="513" t="s">
        <v>3483</v>
      </c>
      <c r="D2685" s="498" t="s">
        <v>169</v>
      </c>
      <c r="E2685" s="499">
        <v>936.52</v>
      </c>
      <c r="F2685" s="500">
        <f t="shared" si="655"/>
        <v>1159.79</v>
      </c>
      <c r="G2685" s="527"/>
      <c r="H2685" s="518"/>
      <c r="I2685" s="517">
        <f t="shared" si="664"/>
        <v>0</v>
      </c>
      <c r="J2685" s="517">
        <f t="shared" si="665"/>
        <v>0</v>
      </c>
      <c r="K2685" s="504"/>
      <c r="L2685" s="518">
        <f t="shared" si="666"/>
        <v>0</v>
      </c>
      <c r="M2685" s="518">
        <f t="shared" si="666"/>
        <v>0</v>
      </c>
      <c r="N2685" s="519">
        <f t="shared" si="667"/>
        <v>0</v>
      </c>
      <c r="O2685" s="519">
        <f t="shared" si="668"/>
        <v>0</v>
      </c>
      <c r="P2685" s="506"/>
      <c r="Q2685" s="520"/>
      <c r="R2685" s="412" t="str">
        <f t="shared" si="653"/>
        <v/>
      </c>
      <c r="S2685" s="412" t="str">
        <f t="shared" si="656"/>
        <v/>
      </c>
      <c r="T2685" s="427"/>
      <c r="U2685" s="429"/>
      <c r="W2685" s="6">
        <f>VLOOKUP(A2685,'[3]Cartilha Global'!$A:$A,1,FALSE)</f>
        <v>100686</v>
      </c>
    </row>
    <row r="2686" spans="1:23" ht="34.5" hidden="1" thickBot="1" x14ac:dyDescent="0.25">
      <c r="A2686" s="522">
        <v>100687</v>
      </c>
      <c r="B2686" s="508" t="s">
        <v>3144</v>
      </c>
      <c r="C2686" s="513" t="s">
        <v>3484</v>
      </c>
      <c r="D2686" s="498" t="s">
        <v>169</v>
      </c>
      <c r="E2686" s="499">
        <v>1003.22</v>
      </c>
      <c r="F2686" s="500">
        <f t="shared" si="655"/>
        <v>1242.3900000000001</v>
      </c>
      <c r="G2686" s="527"/>
      <c r="H2686" s="518"/>
      <c r="I2686" s="517">
        <f t="shared" si="664"/>
        <v>0</v>
      </c>
      <c r="J2686" s="517">
        <f t="shared" si="665"/>
        <v>0</v>
      </c>
      <c r="K2686" s="504"/>
      <c r="L2686" s="518">
        <f t="shared" si="666"/>
        <v>0</v>
      </c>
      <c r="M2686" s="518">
        <f t="shared" si="666"/>
        <v>0</v>
      </c>
      <c r="N2686" s="519">
        <f t="shared" si="667"/>
        <v>0</v>
      </c>
      <c r="O2686" s="519">
        <f t="shared" si="668"/>
        <v>0</v>
      </c>
      <c r="P2686" s="506"/>
      <c r="Q2686" s="520"/>
      <c r="R2686" s="412" t="str">
        <f t="shared" si="653"/>
        <v/>
      </c>
      <c r="S2686" s="412" t="str">
        <f t="shared" si="656"/>
        <v/>
      </c>
      <c r="T2686" s="427"/>
      <c r="U2686" s="429"/>
      <c r="W2686" s="6">
        <f>VLOOKUP(A2686,'[3]Cartilha Global'!$A:$A,1,FALSE)</f>
        <v>100687</v>
      </c>
    </row>
    <row r="2687" spans="1:23" ht="34.5" hidden="1" thickBot="1" x14ac:dyDescent="0.25">
      <c r="A2687" s="522">
        <v>100688</v>
      </c>
      <c r="B2687" s="508" t="s">
        <v>3144</v>
      </c>
      <c r="C2687" s="513" t="s">
        <v>3485</v>
      </c>
      <c r="D2687" s="498" t="s">
        <v>169</v>
      </c>
      <c r="E2687" s="499">
        <v>837.91</v>
      </c>
      <c r="F2687" s="500">
        <f t="shared" ref="F2687:F2708" si="669">IF(E2687=0,0,ROUND(E2687*(1+E$13)*(1-E$14),2))</f>
        <v>1037.67</v>
      </c>
      <c r="G2687" s="527"/>
      <c r="H2687" s="518"/>
      <c r="I2687" s="517">
        <f t="shared" si="664"/>
        <v>0</v>
      </c>
      <c r="J2687" s="517">
        <f t="shared" si="665"/>
        <v>0</v>
      </c>
      <c r="K2687" s="504"/>
      <c r="L2687" s="518">
        <f t="shared" si="666"/>
        <v>0</v>
      </c>
      <c r="M2687" s="518">
        <f t="shared" si="666"/>
        <v>0</v>
      </c>
      <c r="N2687" s="519">
        <f t="shared" si="667"/>
        <v>0</v>
      </c>
      <c r="O2687" s="519">
        <f t="shared" si="668"/>
        <v>0</v>
      </c>
      <c r="P2687" s="506"/>
      <c r="Q2687" s="520"/>
      <c r="R2687" s="412" t="str">
        <f t="shared" ref="R2687:R2750" si="670">IF(Q2687="X","x",IF(Q2687="xx","x",IF(O2687&gt;0,"x","")))</f>
        <v/>
      </c>
      <c r="S2687" s="412" t="str">
        <f t="shared" si="656"/>
        <v/>
      </c>
      <c r="T2687" s="427"/>
      <c r="U2687" s="429"/>
      <c r="W2687" s="6">
        <f>VLOOKUP(A2687,'[3]Cartilha Global'!$A:$A,1,FALSE)</f>
        <v>100688</v>
      </c>
    </row>
    <row r="2688" spans="1:23" ht="34.5" hidden="1" thickBot="1" x14ac:dyDescent="0.25">
      <c r="A2688" s="522">
        <v>100689</v>
      </c>
      <c r="B2688" s="508" t="s">
        <v>3144</v>
      </c>
      <c r="C2688" s="513" t="s">
        <v>3486</v>
      </c>
      <c r="D2688" s="498" t="s">
        <v>169</v>
      </c>
      <c r="E2688" s="499">
        <v>1086.7</v>
      </c>
      <c r="F2688" s="500">
        <f t="shared" si="669"/>
        <v>1345.77</v>
      </c>
      <c r="G2688" s="527"/>
      <c r="H2688" s="518"/>
      <c r="I2688" s="517">
        <f t="shared" si="664"/>
        <v>0</v>
      </c>
      <c r="J2688" s="517">
        <f t="shared" si="665"/>
        <v>0</v>
      </c>
      <c r="K2688" s="504"/>
      <c r="L2688" s="518">
        <f t="shared" si="666"/>
        <v>0</v>
      </c>
      <c r="M2688" s="518">
        <f t="shared" si="666"/>
        <v>0</v>
      </c>
      <c r="N2688" s="519">
        <f t="shared" si="667"/>
        <v>0</v>
      </c>
      <c r="O2688" s="519">
        <f t="shared" si="668"/>
        <v>0</v>
      </c>
      <c r="P2688" s="506"/>
      <c r="Q2688" s="520"/>
      <c r="R2688" s="412" t="str">
        <f t="shared" si="670"/>
        <v/>
      </c>
      <c r="S2688" s="412" t="str">
        <f t="shared" si="656"/>
        <v/>
      </c>
      <c r="T2688" s="427"/>
      <c r="U2688" s="429"/>
      <c r="W2688" s="6">
        <f>VLOOKUP(A2688,'[3]Cartilha Global'!$A:$A,1,FALSE)</f>
        <v>100689</v>
      </c>
    </row>
    <row r="2689" spans="1:23" ht="34.5" hidden="1" thickBot="1" x14ac:dyDescent="0.25">
      <c r="A2689" s="522">
        <v>100690</v>
      </c>
      <c r="B2689" s="508" t="s">
        <v>3144</v>
      </c>
      <c r="C2689" s="513" t="s">
        <v>3487</v>
      </c>
      <c r="D2689" s="498" t="s">
        <v>169</v>
      </c>
      <c r="E2689" s="499">
        <v>899.75</v>
      </c>
      <c r="F2689" s="500">
        <f t="shared" si="669"/>
        <v>1114.25</v>
      </c>
      <c r="G2689" s="527"/>
      <c r="H2689" s="518"/>
      <c r="I2689" s="517">
        <f t="shared" si="664"/>
        <v>0</v>
      </c>
      <c r="J2689" s="517">
        <f t="shared" si="665"/>
        <v>0</v>
      </c>
      <c r="K2689" s="504"/>
      <c r="L2689" s="518">
        <f t="shared" si="666"/>
        <v>0</v>
      </c>
      <c r="M2689" s="518">
        <f t="shared" si="666"/>
        <v>0</v>
      </c>
      <c r="N2689" s="519">
        <f t="shared" si="667"/>
        <v>0</v>
      </c>
      <c r="O2689" s="519">
        <f t="shared" si="668"/>
        <v>0</v>
      </c>
      <c r="P2689" s="506"/>
      <c r="Q2689" s="520"/>
      <c r="R2689" s="412" t="str">
        <f t="shared" si="670"/>
        <v/>
      </c>
      <c r="S2689" s="412" t="str">
        <f t="shared" si="656"/>
        <v/>
      </c>
      <c r="T2689" s="427"/>
      <c r="U2689" s="429"/>
      <c r="W2689" s="6">
        <f>VLOOKUP(A2689,'[3]Cartilha Global'!$A:$A,1,FALSE)</f>
        <v>100690</v>
      </c>
    </row>
    <row r="2690" spans="1:23" ht="34.5" hidden="1" thickBot="1" x14ac:dyDescent="0.25">
      <c r="A2690" s="522">
        <v>100691</v>
      </c>
      <c r="B2690" s="508" t="s">
        <v>3144</v>
      </c>
      <c r="C2690" s="513" t="s">
        <v>3488</v>
      </c>
      <c r="D2690" s="498" t="s">
        <v>169</v>
      </c>
      <c r="E2690" s="499">
        <v>1581.33</v>
      </c>
      <c r="F2690" s="500">
        <f t="shared" si="669"/>
        <v>1958.32</v>
      </c>
      <c r="G2690" s="527"/>
      <c r="H2690" s="518"/>
      <c r="I2690" s="517">
        <f t="shared" si="664"/>
        <v>0</v>
      </c>
      <c r="J2690" s="517">
        <f t="shared" si="665"/>
        <v>0</v>
      </c>
      <c r="K2690" s="504"/>
      <c r="L2690" s="518">
        <f t="shared" si="666"/>
        <v>0</v>
      </c>
      <c r="M2690" s="518">
        <f t="shared" si="666"/>
        <v>0</v>
      </c>
      <c r="N2690" s="519">
        <f t="shared" si="667"/>
        <v>0</v>
      </c>
      <c r="O2690" s="519">
        <f t="shared" si="668"/>
        <v>0</v>
      </c>
      <c r="P2690" s="506"/>
      <c r="Q2690" s="520"/>
      <c r="R2690" s="412" t="str">
        <f t="shared" si="670"/>
        <v/>
      </c>
      <c r="S2690" s="412" t="str">
        <f t="shared" ref="S2690:S2753" si="671">IF(Q2690="X","x",IF(Q2690="xx","x",IF(OR(J2690&gt;0,O2690&gt;0),"x","")))</f>
        <v/>
      </c>
      <c r="T2690" s="427"/>
      <c r="U2690" s="429"/>
      <c r="W2690" s="6">
        <f>VLOOKUP(A2690,'[3]Cartilha Global'!$A:$A,1,FALSE)</f>
        <v>100691</v>
      </c>
    </row>
    <row r="2691" spans="1:23" ht="34.5" hidden="1" thickBot="1" x14ac:dyDescent="0.25">
      <c r="A2691" s="522">
        <v>100692</v>
      </c>
      <c r="B2691" s="508" t="s">
        <v>3144</v>
      </c>
      <c r="C2691" s="513" t="s">
        <v>3489</v>
      </c>
      <c r="D2691" s="498" t="s">
        <v>169</v>
      </c>
      <c r="E2691" s="499">
        <v>1394.38</v>
      </c>
      <c r="F2691" s="500">
        <f t="shared" si="669"/>
        <v>1726.8</v>
      </c>
      <c r="G2691" s="527"/>
      <c r="H2691" s="518"/>
      <c r="I2691" s="517">
        <f t="shared" si="664"/>
        <v>0</v>
      </c>
      <c r="J2691" s="517">
        <f t="shared" si="665"/>
        <v>0</v>
      </c>
      <c r="K2691" s="504"/>
      <c r="L2691" s="518">
        <f t="shared" si="666"/>
        <v>0</v>
      </c>
      <c r="M2691" s="518">
        <f t="shared" si="666"/>
        <v>0</v>
      </c>
      <c r="N2691" s="519">
        <f t="shared" si="667"/>
        <v>0</v>
      </c>
      <c r="O2691" s="519">
        <f t="shared" si="668"/>
        <v>0</v>
      </c>
      <c r="P2691" s="506"/>
      <c r="Q2691" s="520"/>
      <c r="R2691" s="412" t="str">
        <f t="shared" si="670"/>
        <v/>
      </c>
      <c r="S2691" s="412" t="str">
        <f t="shared" si="671"/>
        <v/>
      </c>
      <c r="T2691" s="427"/>
      <c r="U2691" s="429"/>
      <c r="W2691" s="6">
        <f>VLOOKUP(A2691,'[3]Cartilha Global'!$A:$A,1,FALSE)</f>
        <v>100692</v>
      </c>
    </row>
    <row r="2692" spans="1:23" ht="34.5" hidden="1" thickBot="1" x14ac:dyDescent="0.25">
      <c r="A2692" s="522">
        <v>100693</v>
      </c>
      <c r="B2692" s="508" t="s">
        <v>3144</v>
      </c>
      <c r="C2692" s="513" t="s">
        <v>3490</v>
      </c>
      <c r="D2692" s="498" t="s">
        <v>169</v>
      </c>
      <c r="E2692" s="499">
        <v>1932.02</v>
      </c>
      <c r="F2692" s="500">
        <f t="shared" si="669"/>
        <v>2392.61</v>
      </c>
      <c r="G2692" s="527"/>
      <c r="H2692" s="518"/>
      <c r="I2692" s="517">
        <f t="shared" si="664"/>
        <v>0</v>
      </c>
      <c r="J2692" s="517">
        <f t="shared" si="665"/>
        <v>0</v>
      </c>
      <c r="K2692" s="504"/>
      <c r="L2692" s="518">
        <f t="shared" si="666"/>
        <v>0</v>
      </c>
      <c r="M2692" s="518">
        <f t="shared" si="666"/>
        <v>0</v>
      </c>
      <c r="N2692" s="519">
        <f t="shared" si="667"/>
        <v>0</v>
      </c>
      <c r="O2692" s="519">
        <f t="shared" si="668"/>
        <v>0</v>
      </c>
      <c r="P2692" s="506"/>
      <c r="Q2692" s="520"/>
      <c r="R2692" s="412" t="str">
        <f t="shared" si="670"/>
        <v/>
      </c>
      <c r="S2692" s="412" t="str">
        <f t="shared" si="671"/>
        <v/>
      </c>
      <c r="T2692" s="427"/>
      <c r="U2692" s="429"/>
      <c r="W2692" s="6">
        <f>VLOOKUP(A2692,'[3]Cartilha Global'!$A:$A,1,FALSE)</f>
        <v>100693</v>
      </c>
    </row>
    <row r="2693" spans="1:23" ht="34.5" hidden="1" thickBot="1" x14ac:dyDescent="0.25">
      <c r="A2693" s="522">
        <v>100694</v>
      </c>
      <c r="B2693" s="508" t="s">
        <v>3144</v>
      </c>
      <c r="C2693" s="513" t="s">
        <v>3491</v>
      </c>
      <c r="D2693" s="498" t="s">
        <v>169</v>
      </c>
      <c r="E2693" s="499">
        <v>1745.07</v>
      </c>
      <c r="F2693" s="500">
        <f t="shared" si="669"/>
        <v>2161.09</v>
      </c>
      <c r="G2693" s="527"/>
      <c r="H2693" s="518"/>
      <c r="I2693" s="517">
        <f t="shared" si="664"/>
        <v>0</v>
      </c>
      <c r="J2693" s="517">
        <f t="shared" si="665"/>
        <v>0</v>
      </c>
      <c r="K2693" s="504"/>
      <c r="L2693" s="518">
        <f t="shared" si="666"/>
        <v>0</v>
      </c>
      <c r="M2693" s="518">
        <f t="shared" si="666"/>
        <v>0</v>
      </c>
      <c r="N2693" s="519">
        <f t="shared" si="667"/>
        <v>0</v>
      </c>
      <c r="O2693" s="519">
        <f t="shared" si="668"/>
        <v>0</v>
      </c>
      <c r="P2693" s="506"/>
      <c r="Q2693" s="520"/>
      <c r="R2693" s="412" t="str">
        <f t="shared" si="670"/>
        <v/>
      </c>
      <c r="S2693" s="412" t="str">
        <f t="shared" si="671"/>
        <v/>
      </c>
      <c r="T2693" s="427"/>
      <c r="U2693" s="429"/>
      <c r="W2693" s="6">
        <f>VLOOKUP(A2693,'[3]Cartilha Global'!$A:$A,1,FALSE)</f>
        <v>100694</v>
      </c>
    </row>
    <row r="2694" spans="1:23" ht="23.25" hidden="1" thickBot="1" x14ac:dyDescent="0.25">
      <c r="A2694" s="522">
        <v>100695</v>
      </c>
      <c r="B2694" s="508" t="s">
        <v>3144</v>
      </c>
      <c r="C2694" s="513" t="s">
        <v>3492</v>
      </c>
      <c r="D2694" s="498" t="s">
        <v>169</v>
      </c>
      <c r="E2694" s="499">
        <v>61.48</v>
      </c>
      <c r="F2694" s="500">
        <f t="shared" si="669"/>
        <v>76.14</v>
      </c>
      <c r="G2694" s="527"/>
      <c r="H2694" s="518"/>
      <c r="I2694" s="517">
        <f t="shared" si="664"/>
        <v>0</v>
      </c>
      <c r="J2694" s="517">
        <f t="shared" si="665"/>
        <v>0</v>
      </c>
      <c r="K2694" s="504"/>
      <c r="L2694" s="518">
        <f t="shared" si="666"/>
        <v>0</v>
      </c>
      <c r="M2694" s="518">
        <f t="shared" si="666"/>
        <v>0</v>
      </c>
      <c r="N2694" s="519">
        <f t="shared" si="667"/>
        <v>0</v>
      </c>
      <c r="O2694" s="519">
        <f t="shared" si="668"/>
        <v>0</v>
      </c>
      <c r="P2694" s="506"/>
      <c r="Q2694" s="520"/>
      <c r="R2694" s="412" t="str">
        <f t="shared" si="670"/>
        <v/>
      </c>
      <c r="S2694" s="412" t="str">
        <f t="shared" si="671"/>
        <v/>
      </c>
      <c r="T2694" s="427"/>
      <c r="U2694" s="429"/>
      <c r="W2694" s="6">
        <f>VLOOKUP(A2694,'[3]Cartilha Global'!$A:$A,1,FALSE)</f>
        <v>100695</v>
      </c>
    </row>
    <row r="2695" spans="1:23" ht="23.25" hidden="1" thickBot="1" x14ac:dyDescent="0.25">
      <c r="A2695" s="522">
        <v>100696</v>
      </c>
      <c r="B2695" s="508" t="s">
        <v>3144</v>
      </c>
      <c r="C2695" s="513" t="s">
        <v>3493</v>
      </c>
      <c r="D2695" s="498" t="s">
        <v>169</v>
      </c>
      <c r="E2695" s="499">
        <v>68.42</v>
      </c>
      <c r="F2695" s="500">
        <f t="shared" si="669"/>
        <v>84.73</v>
      </c>
      <c r="G2695" s="527"/>
      <c r="H2695" s="518"/>
      <c r="I2695" s="517">
        <f t="shared" si="664"/>
        <v>0</v>
      </c>
      <c r="J2695" s="517">
        <f t="shared" si="665"/>
        <v>0</v>
      </c>
      <c r="K2695" s="504"/>
      <c r="L2695" s="518">
        <f t="shared" si="666"/>
        <v>0</v>
      </c>
      <c r="M2695" s="518">
        <f t="shared" si="666"/>
        <v>0</v>
      </c>
      <c r="N2695" s="519">
        <f t="shared" si="667"/>
        <v>0</v>
      </c>
      <c r="O2695" s="519">
        <f t="shared" si="668"/>
        <v>0</v>
      </c>
      <c r="P2695" s="506"/>
      <c r="Q2695" s="520"/>
      <c r="R2695" s="412" t="str">
        <f t="shared" si="670"/>
        <v/>
      </c>
      <c r="S2695" s="412" t="str">
        <f t="shared" si="671"/>
        <v/>
      </c>
      <c r="T2695" s="427"/>
      <c r="U2695" s="429"/>
      <c r="W2695" s="6">
        <f>VLOOKUP(A2695,'[3]Cartilha Global'!$A:$A,1,FALSE)</f>
        <v>100696</v>
      </c>
    </row>
    <row r="2696" spans="1:23" ht="23.25" hidden="1" thickBot="1" x14ac:dyDescent="0.25">
      <c r="A2696" s="522">
        <v>100697</v>
      </c>
      <c r="B2696" s="508" t="s">
        <v>3144</v>
      </c>
      <c r="C2696" s="513" t="s">
        <v>3494</v>
      </c>
      <c r="D2696" s="498" t="s">
        <v>169</v>
      </c>
      <c r="E2696" s="499">
        <v>75.41</v>
      </c>
      <c r="F2696" s="500">
        <f t="shared" si="669"/>
        <v>93.39</v>
      </c>
      <c r="G2696" s="527"/>
      <c r="H2696" s="518"/>
      <c r="I2696" s="517">
        <f t="shared" si="664"/>
        <v>0</v>
      </c>
      <c r="J2696" s="517">
        <f t="shared" si="665"/>
        <v>0</v>
      </c>
      <c r="K2696" s="504"/>
      <c r="L2696" s="518">
        <f t="shared" si="666"/>
        <v>0</v>
      </c>
      <c r="M2696" s="518">
        <f t="shared" si="666"/>
        <v>0</v>
      </c>
      <c r="N2696" s="519">
        <f t="shared" si="667"/>
        <v>0</v>
      </c>
      <c r="O2696" s="519">
        <f t="shared" si="668"/>
        <v>0</v>
      </c>
      <c r="P2696" s="506"/>
      <c r="Q2696" s="520"/>
      <c r="R2696" s="412" t="str">
        <f t="shared" si="670"/>
        <v/>
      </c>
      <c r="S2696" s="412" t="str">
        <f t="shared" si="671"/>
        <v/>
      </c>
      <c r="T2696" s="427"/>
      <c r="U2696" s="429"/>
      <c r="W2696" s="6">
        <f>VLOOKUP(A2696,'[3]Cartilha Global'!$A:$A,1,FALSE)</f>
        <v>100697</v>
      </c>
    </row>
    <row r="2697" spans="1:23" ht="23.25" hidden="1" thickBot="1" x14ac:dyDescent="0.25">
      <c r="A2697" s="522">
        <v>100698</v>
      </c>
      <c r="B2697" s="508" t="s">
        <v>3144</v>
      </c>
      <c r="C2697" s="513" t="s">
        <v>3495</v>
      </c>
      <c r="D2697" s="498" t="s">
        <v>169</v>
      </c>
      <c r="E2697" s="499">
        <v>82.38</v>
      </c>
      <c r="F2697" s="500">
        <f t="shared" si="669"/>
        <v>102.02</v>
      </c>
      <c r="G2697" s="527"/>
      <c r="H2697" s="518"/>
      <c r="I2697" s="517">
        <f t="shared" si="664"/>
        <v>0</v>
      </c>
      <c r="J2697" s="517">
        <f t="shared" si="665"/>
        <v>0</v>
      </c>
      <c r="K2697" s="504"/>
      <c r="L2697" s="518">
        <f t="shared" si="666"/>
        <v>0</v>
      </c>
      <c r="M2697" s="518">
        <f t="shared" si="666"/>
        <v>0</v>
      </c>
      <c r="N2697" s="519">
        <f t="shared" si="667"/>
        <v>0</v>
      </c>
      <c r="O2697" s="519">
        <f t="shared" si="668"/>
        <v>0</v>
      </c>
      <c r="P2697" s="506"/>
      <c r="Q2697" s="520"/>
      <c r="R2697" s="412" t="str">
        <f t="shared" si="670"/>
        <v/>
      </c>
      <c r="S2697" s="412" t="str">
        <f t="shared" si="671"/>
        <v/>
      </c>
      <c r="T2697" s="427"/>
      <c r="U2697" s="429"/>
      <c r="W2697" s="6">
        <f>VLOOKUP(A2697,'[3]Cartilha Global'!$A:$A,1,FALSE)</f>
        <v>100698</v>
      </c>
    </row>
    <row r="2698" spans="1:23" ht="23.25" hidden="1" thickBot="1" x14ac:dyDescent="0.25">
      <c r="A2698" s="522">
        <v>100699</v>
      </c>
      <c r="B2698" s="508" t="s">
        <v>3144</v>
      </c>
      <c r="C2698" s="513" t="s">
        <v>3496</v>
      </c>
      <c r="D2698" s="498" t="s">
        <v>169</v>
      </c>
      <c r="E2698" s="499">
        <v>98.05</v>
      </c>
      <c r="F2698" s="500">
        <f t="shared" si="669"/>
        <v>121.43</v>
      </c>
      <c r="G2698" s="527"/>
      <c r="H2698" s="518"/>
      <c r="I2698" s="517">
        <f t="shared" si="664"/>
        <v>0</v>
      </c>
      <c r="J2698" s="517">
        <f t="shared" si="665"/>
        <v>0</v>
      </c>
      <c r="K2698" s="504"/>
      <c r="L2698" s="518">
        <f t="shared" si="666"/>
        <v>0</v>
      </c>
      <c r="M2698" s="518">
        <f t="shared" si="666"/>
        <v>0</v>
      </c>
      <c r="N2698" s="519">
        <f t="shared" si="667"/>
        <v>0</v>
      </c>
      <c r="O2698" s="519">
        <f t="shared" si="668"/>
        <v>0</v>
      </c>
      <c r="P2698" s="506"/>
      <c r="Q2698" s="520"/>
      <c r="R2698" s="412" t="str">
        <f t="shared" si="670"/>
        <v/>
      </c>
      <c r="S2698" s="412" t="str">
        <f t="shared" si="671"/>
        <v/>
      </c>
      <c r="T2698" s="427"/>
      <c r="U2698" s="429"/>
      <c r="W2698" s="6">
        <f>VLOOKUP(A2698,'[3]Cartilha Global'!$A:$A,1,FALSE)</f>
        <v>100699</v>
      </c>
    </row>
    <row r="2699" spans="1:23" ht="23.25" hidden="1" thickBot="1" x14ac:dyDescent="0.25">
      <c r="A2699" s="522">
        <v>100700</v>
      </c>
      <c r="B2699" s="508" t="s">
        <v>3144</v>
      </c>
      <c r="C2699" s="513" t="s">
        <v>3497</v>
      </c>
      <c r="D2699" s="498" t="s">
        <v>169</v>
      </c>
      <c r="E2699" s="499">
        <v>816.32</v>
      </c>
      <c r="F2699" s="500">
        <f t="shared" si="669"/>
        <v>1010.93</v>
      </c>
      <c r="G2699" s="527"/>
      <c r="H2699" s="518"/>
      <c r="I2699" s="517">
        <f t="shared" si="664"/>
        <v>0</v>
      </c>
      <c r="J2699" s="517">
        <f t="shared" si="665"/>
        <v>0</v>
      </c>
      <c r="K2699" s="504"/>
      <c r="L2699" s="518">
        <f t="shared" si="666"/>
        <v>0</v>
      </c>
      <c r="M2699" s="518">
        <f t="shared" si="666"/>
        <v>0</v>
      </c>
      <c r="N2699" s="519">
        <f t="shared" si="667"/>
        <v>0</v>
      </c>
      <c r="O2699" s="519">
        <f t="shared" si="668"/>
        <v>0</v>
      </c>
      <c r="P2699" s="506"/>
      <c r="Q2699" s="520"/>
      <c r="R2699" s="412" t="str">
        <f t="shared" si="670"/>
        <v/>
      </c>
      <c r="S2699" s="412" t="str">
        <f t="shared" si="671"/>
        <v/>
      </c>
      <c r="T2699" s="427"/>
      <c r="U2699" s="429"/>
      <c r="W2699" s="6">
        <f>VLOOKUP(A2699,'[3]Cartilha Global'!$A:$A,1,FALSE)</f>
        <v>100700</v>
      </c>
    </row>
    <row r="2700" spans="1:23" ht="34.5" hidden="1" thickBot="1" x14ac:dyDescent="0.25">
      <c r="A2700" s="522">
        <v>100712</v>
      </c>
      <c r="B2700" s="508" t="s">
        <v>3144</v>
      </c>
      <c r="C2700" s="513" t="s">
        <v>3498</v>
      </c>
      <c r="D2700" s="498" t="s">
        <v>169</v>
      </c>
      <c r="E2700" s="499">
        <v>822.87</v>
      </c>
      <c r="F2700" s="500">
        <f t="shared" si="669"/>
        <v>1019.04</v>
      </c>
      <c r="G2700" s="527"/>
      <c r="H2700" s="518"/>
      <c r="I2700" s="517">
        <f t="shared" si="664"/>
        <v>0</v>
      </c>
      <c r="J2700" s="517">
        <f t="shared" si="665"/>
        <v>0</v>
      </c>
      <c r="K2700" s="504"/>
      <c r="L2700" s="518">
        <f t="shared" si="666"/>
        <v>0</v>
      </c>
      <c r="M2700" s="518">
        <f t="shared" si="666"/>
        <v>0</v>
      </c>
      <c r="N2700" s="519">
        <f t="shared" si="667"/>
        <v>0</v>
      </c>
      <c r="O2700" s="519">
        <f t="shared" si="668"/>
        <v>0</v>
      </c>
      <c r="P2700" s="506"/>
      <c r="Q2700" s="520"/>
      <c r="R2700" s="412" t="str">
        <f t="shared" si="670"/>
        <v/>
      </c>
      <c r="S2700" s="412" t="str">
        <f t="shared" si="671"/>
        <v/>
      </c>
      <c r="T2700" s="427"/>
      <c r="U2700" s="429"/>
      <c r="W2700" s="6">
        <f>VLOOKUP(A2700,'[3]Cartilha Global'!$A:$A,1,FALSE)</f>
        <v>100712</v>
      </c>
    </row>
    <row r="2701" spans="1:23" ht="34.5" hidden="1" thickBot="1" x14ac:dyDescent="0.25">
      <c r="A2701" s="522">
        <v>90845</v>
      </c>
      <c r="B2701" s="508" t="s">
        <v>3144</v>
      </c>
      <c r="C2701" s="513" t="s">
        <v>4930</v>
      </c>
      <c r="D2701" s="498" t="s">
        <v>169</v>
      </c>
      <c r="E2701" s="499">
        <v>1283.6400000000001</v>
      </c>
      <c r="F2701" s="500">
        <f t="shared" si="669"/>
        <v>1589.66</v>
      </c>
      <c r="G2701" s="527"/>
      <c r="H2701" s="518"/>
      <c r="I2701" s="517">
        <f t="shared" si="664"/>
        <v>0</v>
      </c>
      <c r="J2701" s="517">
        <f t="shared" si="665"/>
        <v>0</v>
      </c>
      <c r="K2701" s="504"/>
      <c r="L2701" s="518">
        <f t="shared" ref="L2701:M2707" si="672">G2701</f>
        <v>0</v>
      </c>
      <c r="M2701" s="518">
        <f t="shared" si="672"/>
        <v>0</v>
      </c>
      <c r="N2701" s="519">
        <f t="shared" si="667"/>
        <v>0</v>
      </c>
      <c r="O2701" s="519">
        <f t="shared" si="668"/>
        <v>0</v>
      </c>
      <c r="P2701" s="506"/>
      <c r="Q2701" s="520"/>
      <c r="R2701" s="412" t="str">
        <f t="shared" si="670"/>
        <v/>
      </c>
      <c r="S2701" s="412" t="str">
        <f t="shared" si="671"/>
        <v/>
      </c>
      <c r="T2701" s="427"/>
      <c r="U2701" s="429"/>
      <c r="W2701" s="6">
        <f>VLOOKUP(A2701,'[3]Cartilha Global'!$A:$A,1,FALSE)</f>
        <v>90845</v>
      </c>
    </row>
    <row r="2702" spans="1:23" ht="34.5" hidden="1" thickBot="1" x14ac:dyDescent="0.25">
      <c r="A2702" s="522">
        <v>90846</v>
      </c>
      <c r="B2702" s="508" t="s">
        <v>3144</v>
      </c>
      <c r="C2702" s="513" t="s">
        <v>4931</v>
      </c>
      <c r="D2702" s="498" t="s">
        <v>169</v>
      </c>
      <c r="E2702" s="499">
        <v>1350.74</v>
      </c>
      <c r="F2702" s="500">
        <f t="shared" si="669"/>
        <v>1672.76</v>
      </c>
      <c r="G2702" s="527"/>
      <c r="H2702" s="518"/>
      <c r="I2702" s="517">
        <f t="shared" si="664"/>
        <v>0</v>
      </c>
      <c r="J2702" s="517">
        <f t="shared" si="665"/>
        <v>0</v>
      </c>
      <c r="K2702" s="504"/>
      <c r="L2702" s="518">
        <f t="shared" si="672"/>
        <v>0</v>
      </c>
      <c r="M2702" s="518">
        <f t="shared" si="672"/>
        <v>0</v>
      </c>
      <c r="N2702" s="519">
        <f t="shared" si="667"/>
        <v>0</v>
      </c>
      <c r="O2702" s="519">
        <f t="shared" si="668"/>
        <v>0</v>
      </c>
      <c r="P2702" s="506"/>
      <c r="Q2702" s="520"/>
      <c r="R2702" s="412" t="str">
        <f t="shared" si="670"/>
        <v/>
      </c>
      <c r="S2702" s="412" t="str">
        <f t="shared" si="671"/>
        <v/>
      </c>
      <c r="T2702" s="427"/>
      <c r="U2702" s="429"/>
      <c r="W2702" s="6">
        <f>VLOOKUP(A2702,'[3]Cartilha Global'!$A:$A,1,FALSE)</f>
        <v>90846</v>
      </c>
    </row>
    <row r="2703" spans="1:23" ht="34.5" hidden="1" thickBot="1" x14ac:dyDescent="0.25">
      <c r="A2703" s="522">
        <v>90851</v>
      </c>
      <c r="B2703" s="508" t="s">
        <v>3144</v>
      </c>
      <c r="C2703" s="513" t="s">
        <v>4932</v>
      </c>
      <c r="D2703" s="498" t="s">
        <v>169</v>
      </c>
      <c r="E2703" s="499">
        <v>1115.3699999999999</v>
      </c>
      <c r="F2703" s="500">
        <f t="shared" si="669"/>
        <v>1381.27</v>
      </c>
      <c r="G2703" s="527"/>
      <c r="H2703" s="518"/>
      <c r="I2703" s="517">
        <f t="shared" si="664"/>
        <v>0</v>
      </c>
      <c r="J2703" s="517">
        <f t="shared" si="665"/>
        <v>0</v>
      </c>
      <c r="K2703" s="504"/>
      <c r="L2703" s="518">
        <f t="shared" si="672"/>
        <v>0</v>
      </c>
      <c r="M2703" s="518">
        <f t="shared" si="672"/>
        <v>0</v>
      </c>
      <c r="N2703" s="519">
        <f t="shared" si="667"/>
        <v>0</v>
      </c>
      <c r="O2703" s="519">
        <f t="shared" si="668"/>
        <v>0</v>
      </c>
      <c r="P2703" s="506"/>
      <c r="Q2703" s="520"/>
      <c r="R2703" s="412" t="str">
        <f t="shared" si="670"/>
        <v/>
      </c>
      <c r="S2703" s="412" t="str">
        <f t="shared" si="671"/>
        <v/>
      </c>
      <c r="T2703" s="427"/>
      <c r="U2703" s="429"/>
      <c r="W2703" s="6">
        <f>VLOOKUP(A2703,'[3]Cartilha Global'!$A:$A,1,FALSE)</f>
        <v>90851</v>
      </c>
    </row>
    <row r="2704" spans="1:23" ht="34.5" hidden="1" thickBot="1" x14ac:dyDescent="0.25">
      <c r="A2704" s="522">
        <v>90845</v>
      </c>
      <c r="B2704" s="508" t="s">
        <v>3144</v>
      </c>
      <c r="C2704" s="513" t="s">
        <v>4930</v>
      </c>
      <c r="D2704" s="498" t="s">
        <v>169</v>
      </c>
      <c r="E2704" s="499">
        <v>1283.6400000000001</v>
      </c>
      <c r="F2704" s="500">
        <f t="shared" si="669"/>
        <v>1589.66</v>
      </c>
      <c r="G2704" s="527"/>
      <c r="H2704" s="518"/>
      <c r="I2704" s="517">
        <f t="shared" si="664"/>
        <v>0</v>
      </c>
      <c r="J2704" s="517">
        <f t="shared" si="665"/>
        <v>0</v>
      </c>
      <c r="K2704" s="504"/>
      <c r="L2704" s="518">
        <f t="shared" si="672"/>
        <v>0</v>
      </c>
      <c r="M2704" s="518">
        <f t="shared" si="672"/>
        <v>0</v>
      </c>
      <c r="N2704" s="519">
        <f t="shared" si="667"/>
        <v>0</v>
      </c>
      <c r="O2704" s="519">
        <f t="shared" si="668"/>
        <v>0</v>
      </c>
      <c r="P2704" s="506"/>
      <c r="Q2704" s="520"/>
      <c r="R2704" s="412" t="str">
        <f t="shared" si="670"/>
        <v/>
      </c>
      <c r="S2704" s="412" t="str">
        <f t="shared" si="671"/>
        <v/>
      </c>
      <c r="T2704" s="427"/>
      <c r="U2704" s="429"/>
      <c r="W2704" s="6">
        <f>VLOOKUP(A2704,'[3]Cartilha Global'!$A:$A,1,FALSE)</f>
        <v>90845</v>
      </c>
    </row>
    <row r="2705" spans="1:23" ht="45.75" hidden="1" thickBot="1" x14ac:dyDescent="0.25">
      <c r="A2705" s="522">
        <v>91316</v>
      </c>
      <c r="B2705" s="508" t="s">
        <v>3144</v>
      </c>
      <c r="C2705" s="513" t="s">
        <v>4934</v>
      </c>
      <c r="D2705" s="498" t="s">
        <v>169</v>
      </c>
      <c r="E2705" s="499">
        <v>1096.69</v>
      </c>
      <c r="F2705" s="500">
        <f t="shared" si="669"/>
        <v>1358.14</v>
      </c>
      <c r="G2705" s="527"/>
      <c r="H2705" s="518"/>
      <c r="I2705" s="517">
        <f t="shared" si="664"/>
        <v>0</v>
      </c>
      <c r="J2705" s="517">
        <f t="shared" si="665"/>
        <v>0</v>
      </c>
      <c r="K2705" s="504"/>
      <c r="L2705" s="518">
        <f t="shared" si="672"/>
        <v>0</v>
      </c>
      <c r="M2705" s="518">
        <f t="shared" si="672"/>
        <v>0</v>
      </c>
      <c r="N2705" s="519">
        <f t="shared" si="667"/>
        <v>0</v>
      </c>
      <c r="O2705" s="519">
        <f t="shared" si="668"/>
        <v>0</v>
      </c>
      <c r="P2705" s="506"/>
      <c r="Q2705" s="520"/>
      <c r="R2705" s="412" t="str">
        <f t="shared" si="670"/>
        <v/>
      </c>
      <c r="S2705" s="412" t="str">
        <f t="shared" si="671"/>
        <v/>
      </c>
      <c r="T2705" s="427"/>
      <c r="U2705" s="429"/>
      <c r="W2705" s="6">
        <f>VLOOKUP(A2705,'[3]Cartilha Global'!$A:$A,1,FALSE)</f>
        <v>91316</v>
      </c>
    </row>
    <row r="2706" spans="1:23" ht="45.75" hidden="1" thickBot="1" x14ac:dyDescent="0.25">
      <c r="A2706" s="522">
        <v>91317</v>
      </c>
      <c r="B2706" s="508" t="s">
        <v>3144</v>
      </c>
      <c r="C2706" s="513" t="s">
        <v>4935</v>
      </c>
      <c r="D2706" s="498" t="s">
        <v>169</v>
      </c>
      <c r="E2706" s="499">
        <v>1163.03</v>
      </c>
      <c r="F2706" s="500">
        <f t="shared" si="669"/>
        <v>1440.3</v>
      </c>
      <c r="G2706" s="527"/>
      <c r="H2706" s="518"/>
      <c r="I2706" s="517">
        <f t="shared" si="664"/>
        <v>0</v>
      </c>
      <c r="J2706" s="517">
        <f t="shared" si="665"/>
        <v>0</v>
      </c>
      <c r="K2706" s="504"/>
      <c r="L2706" s="518">
        <f t="shared" si="672"/>
        <v>0</v>
      </c>
      <c r="M2706" s="518">
        <f t="shared" si="672"/>
        <v>0</v>
      </c>
      <c r="N2706" s="519">
        <f t="shared" si="667"/>
        <v>0</v>
      </c>
      <c r="O2706" s="519">
        <f t="shared" si="668"/>
        <v>0</v>
      </c>
      <c r="P2706" s="506"/>
      <c r="Q2706" s="520"/>
      <c r="R2706" s="412" t="str">
        <f t="shared" si="670"/>
        <v/>
      </c>
      <c r="S2706" s="412" t="str">
        <f t="shared" si="671"/>
        <v/>
      </c>
      <c r="T2706" s="427"/>
      <c r="U2706" s="429"/>
      <c r="W2706" s="6">
        <f>VLOOKUP(A2706,'[3]Cartilha Global'!$A:$A,1,FALSE)</f>
        <v>91317</v>
      </c>
    </row>
    <row r="2707" spans="1:23" ht="34.5" hidden="1" thickBot="1" x14ac:dyDescent="0.25">
      <c r="A2707" s="522">
        <v>91322</v>
      </c>
      <c r="B2707" s="508" t="s">
        <v>3144</v>
      </c>
      <c r="C2707" s="513" t="s">
        <v>4936</v>
      </c>
      <c r="D2707" s="498" t="s">
        <v>169</v>
      </c>
      <c r="E2707" s="499">
        <v>992.9</v>
      </c>
      <c r="F2707" s="500">
        <f t="shared" si="669"/>
        <v>1229.6099999999999</v>
      </c>
      <c r="G2707" s="527"/>
      <c r="H2707" s="518"/>
      <c r="I2707" s="517">
        <f t="shared" si="664"/>
        <v>0</v>
      </c>
      <c r="J2707" s="517">
        <f t="shared" si="665"/>
        <v>0</v>
      </c>
      <c r="K2707" s="504"/>
      <c r="L2707" s="518">
        <f t="shared" si="672"/>
        <v>0</v>
      </c>
      <c r="M2707" s="518">
        <f t="shared" si="672"/>
        <v>0</v>
      </c>
      <c r="N2707" s="519">
        <f t="shared" si="667"/>
        <v>0</v>
      </c>
      <c r="O2707" s="519">
        <f t="shared" si="668"/>
        <v>0</v>
      </c>
      <c r="P2707" s="506"/>
      <c r="Q2707" s="520"/>
      <c r="R2707" s="412" t="str">
        <f t="shared" si="670"/>
        <v/>
      </c>
      <c r="S2707" s="412" t="str">
        <f t="shared" si="671"/>
        <v/>
      </c>
      <c r="T2707" s="427"/>
      <c r="U2707" s="429"/>
      <c r="W2707" s="6">
        <f>VLOOKUP(A2707,'[3]Cartilha Global'!$A:$A,1,FALSE)</f>
        <v>91322</v>
      </c>
    </row>
    <row r="2708" spans="1:23" ht="34.5" hidden="1" thickBot="1" x14ac:dyDescent="0.25">
      <c r="A2708" s="522">
        <v>91323</v>
      </c>
      <c r="B2708" s="508" t="s">
        <v>3144</v>
      </c>
      <c r="C2708" s="513" t="s">
        <v>5641</v>
      </c>
      <c r="D2708" s="498" t="s">
        <v>169</v>
      </c>
      <c r="E2708" s="499">
        <v>1059.24</v>
      </c>
      <c r="F2708" s="500">
        <f t="shared" si="669"/>
        <v>1311.76</v>
      </c>
      <c r="G2708" s="527"/>
      <c r="H2708" s="518"/>
      <c r="I2708" s="517">
        <f>IF(ISBLANK(E2708),0,ROUND(F2708*G2708,2))</f>
        <v>0</v>
      </c>
      <c r="J2708" s="517">
        <f>IF(ISBLANK(G2708),0,ROUND(G2708*H2708,2))</f>
        <v>0</v>
      </c>
      <c r="K2708" s="504"/>
      <c r="L2708" s="518">
        <f>G2708</f>
        <v>0</v>
      </c>
      <c r="M2708" s="518">
        <f>H2708</f>
        <v>0</v>
      </c>
      <c r="N2708" s="519">
        <f>IF(ISBLANK(E2708),0,ROUND(F2708*L2708,2))</f>
        <v>0</v>
      </c>
      <c r="O2708" s="519">
        <f>IF(ISBLANK(L2708),0,ROUND(L2708*M2708,2))</f>
        <v>0</v>
      </c>
      <c r="P2708" s="506"/>
      <c r="Q2708" s="520"/>
      <c r="R2708" s="412" t="str">
        <f t="shared" si="670"/>
        <v/>
      </c>
      <c r="S2708" s="412" t="str">
        <f t="shared" si="671"/>
        <v/>
      </c>
      <c r="T2708" s="427"/>
      <c r="U2708" s="429"/>
      <c r="W2708" s="6">
        <f>VLOOKUP(A2708,'[3]Cartilha Global'!$A:$A,1,FALSE)</f>
        <v>91323</v>
      </c>
    </row>
    <row r="2709" spans="1:23" ht="12" hidden="1" thickBot="1" x14ac:dyDescent="0.25">
      <c r="A2709" s="522" t="s">
        <v>6129</v>
      </c>
      <c r="B2709" s="508"/>
      <c r="C2709" s="592" t="s">
        <v>6130</v>
      </c>
      <c r="D2709" s="498">
        <v>0</v>
      </c>
      <c r="E2709" s="567">
        <v>0</v>
      </c>
      <c r="F2709" s="568">
        <f t="shared" ref="F2709:F2750" si="673">IF(E2709=0,0,ROUND(E2709*(1+E$13)*(1-E$14),2))</f>
        <v>0</v>
      </c>
      <c r="G2709" s="556"/>
      <c r="H2709" s="556"/>
      <c r="I2709" s="557"/>
      <c r="J2709" s="558"/>
      <c r="K2709" s="504"/>
      <c r="L2709" s="580"/>
      <c r="M2709" s="556"/>
      <c r="N2709" s="557"/>
      <c r="O2709" s="558"/>
      <c r="P2709" s="506"/>
      <c r="Q2709" s="494" t="str">
        <f>IF(OR(SUM(J2709)&gt;0,SUM(O2709)&gt;0),"xx","")</f>
        <v/>
      </c>
      <c r="R2709" s="412" t="str">
        <f t="shared" si="670"/>
        <v/>
      </c>
      <c r="S2709" s="412" t="str">
        <f t="shared" si="671"/>
        <v/>
      </c>
      <c r="T2709" s="427"/>
      <c r="U2709" s="429"/>
      <c r="W2709" s="6" t="e">
        <f>VLOOKUP(A2709,'[3]Cartilha Global'!$A:$A,1,FALSE)</f>
        <v>#N/A</v>
      </c>
    </row>
    <row r="2710" spans="1:23" ht="12" hidden="1" thickBot="1" x14ac:dyDescent="0.25">
      <c r="A2710" s="522" t="s">
        <v>6131</v>
      </c>
      <c r="B2710" s="508"/>
      <c r="C2710" s="592" t="s">
        <v>6132</v>
      </c>
      <c r="D2710" s="498">
        <v>0</v>
      </c>
      <c r="E2710" s="567">
        <v>0</v>
      </c>
      <c r="F2710" s="568">
        <f t="shared" si="673"/>
        <v>0</v>
      </c>
      <c r="G2710" s="556"/>
      <c r="H2710" s="556"/>
      <c r="I2710" s="557"/>
      <c r="J2710" s="558"/>
      <c r="K2710" s="504"/>
      <c r="L2710" s="580"/>
      <c r="M2710" s="556"/>
      <c r="N2710" s="557"/>
      <c r="O2710" s="558"/>
      <c r="P2710" s="506"/>
      <c r="Q2710" s="494" t="str">
        <f>IF(OR(SUM(J2710)&gt;0,SUM(O2710)&gt;0),"xx","")</f>
        <v/>
      </c>
      <c r="R2710" s="412" t="str">
        <f t="shared" si="670"/>
        <v/>
      </c>
      <c r="S2710" s="412" t="str">
        <f t="shared" si="671"/>
        <v/>
      </c>
      <c r="T2710" s="427"/>
      <c r="U2710" s="429"/>
      <c r="W2710" s="6" t="e">
        <f>VLOOKUP(A2710,'[3]Cartilha Global'!$A:$A,1,FALSE)</f>
        <v>#N/A</v>
      </c>
    </row>
    <row r="2711" spans="1:23" ht="12" hidden="1" thickBot="1" x14ac:dyDescent="0.25">
      <c r="A2711" s="522" t="s">
        <v>2172</v>
      </c>
      <c r="B2711" s="508"/>
      <c r="C2711" s="592" t="s">
        <v>248</v>
      </c>
      <c r="D2711" s="498">
        <v>0</v>
      </c>
      <c r="E2711" s="567">
        <v>0</v>
      </c>
      <c r="F2711" s="568">
        <f t="shared" si="673"/>
        <v>0</v>
      </c>
      <c r="G2711" s="556"/>
      <c r="H2711" s="556"/>
      <c r="I2711" s="557"/>
      <c r="J2711" s="558"/>
      <c r="K2711" s="504"/>
      <c r="L2711" s="580"/>
      <c r="M2711" s="556"/>
      <c r="N2711" s="557"/>
      <c r="O2711" s="558"/>
      <c r="P2711" s="506"/>
      <c r="Q2711" s="494" t="str">
        <f>IF(OR(SUM(J2712:J2719)&gt;0,SUM(O2712:O2719)&gt;0),"xx","")</f>
        <v/>
      </c>
      <c r="R2711" s="412" t="str">
        <f t="shared" si="670"/>
        <v/>
      </c>
      <c r="S2711" s="412" t="str">
        <f t="shared" si="671"/>
        <v/>
      </c>
      <c r="T2711" s="427"/>
      <c r="U2711" s="429"/>
      <c r="W2711" s="6" t="str">
        <f>VLOOKUP(A2711,'[3]Cartilha Global'!$A:$A,1,FALSE)</f>
        <v>7.1.4</v>
      </c>
    </row>
    <row r="2712" spans="1:23" ht="34.5" hidden="1" thickBot="1" x14ac:dyDescent="0.25">
      <c r="A2712" s="522">
        <v>100665</v>
      </c>
      <c r="B2712" s="508" t="s">
        <v>3144</v>
      </c>
      <c r="C2712" s="513" t="s">
        <v>3461</v>
      </c>
      <c r="D2712" s="498" t="s">
        <v>170</v>
      </c>
      <c r="E2712" s="499">
        <v>657.61</v>
      </c>
      <c r="F2712" s="500">
        <f t="shared" si="673"/>
        <v>814.38</v>
      </c>
      <c r="G2712" s="527"/>
      <c r="H2712" s="518"/>
      <c r="I2712" s="517">
        <f t="shared" ref="I2712:I2719" si="674">IF(ISBLANK(E2712),0,ROUND(F2712*G2712,2))</f>
        <v>0</v>
      </c>
      <c r="J2712" s="517">
        <f t="shared" ref="J2712:J2719" si="675">IF(ISBLANK(G2712),0,ROUND(G2712*H2712,2))</f>
        <v>0</v>
      </c>
      <c r="K2712" s="504"/>
      <c r="L2712" s="518">
        <f t="shared" ref="L2712:M2719" si="676">G2712</f>
        <v>0</v>
      </c>
      <c r="M2712" s="518">
        <f t="shared" si="676"/>
        <v>0</v>
      </c>
      <c r="N2712" s="519">
        <f t="shared" ref="N2712:N2719" si="677">IF(ISBLANK(E2712),0,ROUND(F2712*L2712,2))</f>
        <v>0</v>
      </c>
      <c r="O2712" s="519">
        <f t="shared" ref="O2712:O2719" si="678">IF(ISBLANK(L2712),0,ROUND(L2712*M2712,2))</f>
        <v>0</v>
      </c>
      <c r="P2712" s="506"/>
      <c r="Q2712" s="520"/>
      <c r="R2712" s="412" t="str">
        <f t="shared" si="670"/>
        <v/>
      </c>
      <c r="S2712" s="412" t="str">
        <f t="shared" si="671"/>
        <v/>
      </c>
      <c r="T2712" s="427"/>
      <c r="U2712" s="429"/>
      <c r="W2712" s="6">
        <f>VLOOKUP(A2712,'[3]Cartilha Global'!$A:$A,1,FALSE)</f>
        <v>100665</v>
      </c>
    </row>
    <row r="2713" spans="1:23" ht="34.5" hidden="1" thickBot="1" x14ac:dyDescent="0.25">
      <c r="A2713" s="522">
        <v>100666</v>
      </c>
      <c r="B2713" s="508" t="s">
        <v>3144</v>
      </c>
      <c r="C2713" s="513" t="s">
        <v>3462</v>
      </c>
      <c r="D2713" s="498" t="s">
        <v>170</v>
      </c>
      <c r="E2713" s="499">
        <v>530.71</v>
      </c>
      <c r="F2713" s="500">
        <f t="shared" si="673"/>
        <v>657.23</v>
      </c>
      <c r="G2713" s="527"/>
      <c r="H2713" s="518"/>
      <c r="I2713" s="517">
        <f t="shared" si="674"/>
        <v>0</v>
      </c>
      <c r="J2713" s="517">
        <f t="shared" si="675"/>
        <v>0</v>
      </c>
      <c r="K2713" s="504"/>
      <c r="L2713" s="518">
        <f t="shared" si="676"/>
        <v>0</v>
      </c>
      <c r="M2713" s="518">
        <f t="shared" si="676"/>
        <v>0</v>
      </c>
      <c r="N2713" s="519">
        <f t="shared" si="677"/>
        <v>0</v>
      </c>
      <c r="O2713" s="519">
        <f t="shared" si="678"/>
        <v>0</v>
      </c>
      <c r="P2713" s="506"/>
      <c r="Q2713" s="520"/>
      <c r="R2713" s="412" t="str">
        <f t="shared" si="670"/>
        <v/>
      </c>
      <c r="S2713" s="412" t="str">
        <f t="shared" si="671"/>
        <v/>
      </c>
      <c r="T2713" s="427"/>
      <c r="U2713" s="429"/>
      <c r="W2713" s="6">
        <f>VLOOKUP(A2713,'[3]Cartilha Global'!$A:$A,1,FALSE)</f>
        <v>100666</v>
      </c>
    </row>
    <row r="2714" spans="1:23" ht="34.5" hidden="1" thickBot="1" x14ac:dyDescent="0.25">
      <c r="A2714" s="522">
        <v>100667</v>
      </c>
      <c r="B2714" s="508" t="s">
        <v>3144</v>
      </c>
      <c r="C2714" s="513" t="s">
        <v>3463</v>
      </c>
      <c r="D2714" s="498" t="s">
        <v>170</v>
      </c>
      <c r="E2714" s="499">
        <v>837.02</v>
      </c>
      <c r="F2714" s="500">
        <f t="shared" si="673"/>
        <v>1036.57</v>
      </c>
      <c r="G2714" s="527"/>
      <c r="H2714" s="518"/>
      <c r="I2714" s="517">
        <f t="shared" si="674"/>
        <v>0</v>
      </c>
      <c r="J2714" s="517">
        <f t="shared" si="675"/>
        <v>0</v>
      </c>
      <c r="K2714" s="504"/>
      <c r="L2714" s="518">
        <f t="shared" si="676"/>
        <v>0</v>
      </c>
      <c r="M2714" s="518">
        <f t="shared" si="676"/>
        <v>0</v>
      </c>
      <c r="N2714" s="519">
        <f t="shared" si="677"/>
        <v>0</v>
      </c>
      <c r="O2714" s="519">
        <f t="shared" si="678"/>
        <v>0</v>
      </c>
      <c r="P2714" s="506"/>
      <c r="Q2714" s="520"/>
      <c r="R2714" s="412" t="str">
        <f t="shared" si="670"/>
        <v/>
      </c>
      <c r="S2714" s="412" t="str">
        <f t="shared" si="671"/>
        <v/>
      </c>
      <c r="T2714" s="427"/>
      <c r="U2714" s="429"/>
      <c r="W2714" s="6">
        <f>VLOOKUP(A2714,'[3]Cartilha Global'!$A:$A,1,FALSE)</f>
        <v>100667</v>
      </c>
    </row>
    <row r="2715" spans="1:23" ht="34.5" hidden="1" thickBot="1" x14ac:dyDescent="0.25">
      <c r="A2715" s="522">
        <v>100668</v>
      </c>
      <c r="B2715" s="508" t="s">
        <v>3144</v>
      </c>
      <c r="C2715" s="513" t="s">
        <v>3464</v>
      </c>
      <c r="D2715" s="498" t="s">
        <v>170</v>
      </c>
      <c r="E2715" s="499">
        <v>1077.25</v>
      </c>
      <c r="F2715" s="500">
        <f t="shared" si="673"/>
        <v>1334.07</v>
      </c>
      <c r="G2715" s="527"/>
      <c r="H2715" s="518"/>
      <c r="I2715" s="517">
        <f t="shared" si="674"/>
        <v>0</v>
      </c>
      <c r="J2715" s="517">
        <f t="shared" si="675"/>
        <v>0</v>
      </c>
      <c r="K2715" s="504"/>
      <c r="L2715" s="518">
        <f t="shared" si="676"/>
        <v>0</v>
      </c>
      <c r="M2715" s="518">
        <f t="shared" si="676"/>
        <v>0</v>
      </c>
      <c r="N2715" s="519">
        <f t="shared" si="677"/>
        <v>0</v>
      </c>
      <c r="O2715" s="519">
        <f t="shared" si="678"/>
        <v>0</v>
      </c>
      <c r="P2715" s="506"/>
      <c r="Q2715" s="520"/>
      <c r="R2715" s="412" t="str">
        <f t="shared" si="670"/>
        <v/>
      </c>
      <c r="S2715" s="412" t="str">
        <f t="shared" si="671"/>
        <v/>
      </c>
      <c r="T2715" s="427"/>
      <c r="U2715" s="429"/>
      <c r="W2715" s="6">
        <f>VLOOKUP(A2715,'[3]Cartilha Global'!$A:$A,1,FALSE)</f>
        <v>100668</v>
      </c>
    </row>
    <row r="2716" spans="1:23" ht="34.5" hidden="1" thickBot="1" x14ac:dyDescent="0.25">
      <c r="A2716" s="522">
        <v>100669</v>
      </c>
      <c r="B2716" s="508" t="s">
        <v>3144</v>
      </c>
      <c r="C2716" s="513" t="s">
        <v>3465</v>
      </c>
      <c r="D2716" s="498" t="s">
        <v>170</v>
      </c>
      <c r="E2716" s="499">
        <v>625.04</v>
      </c>
      <c r="F2716" s="500">
        <f t="shared" si="673"/>
        <v>774.05</v>
      </c>
      <c r="G2716" s="527"/>
      <c r="H2716" s="518"/>
      <c r="I2716" s="517">
        <f t="shared" si="674"/>
        <v>0</v>
      </c>
      <c r="J2716" s="517">
        <f t="shared" si="675"/>
        <v>0</v>
      </c>
      <c r="K2716" s="504"/>
      <c r="L2716" s="518">
        <f t="shared" si="676"/>
        <v>0</v>
      </c>
      <c r="M2716" s="518">
        <f t="shared" si="676"/>
        <v>0</v>
      </c>
      <c r="N2716" s="519">
        <f t="shared" si="677"/>
        <v>0</v>
      </c>
      <c r="O2716" s="519">
        <f t="shared" si="678"/>
        <v>0</v>
      </c>
      <c r="P2716" s="506"/>
      <c r="Q2716" s="520"/>
      <c r="R2716" s="412" t="str">
        <f t="shared" si="670"/>
        <v/>
      </c>
      <c r="S2716" s="412" t="str">
        <f t="shared" si="671"/>
        <v/>
      </c>
      <c r="T2716" s="427"/>
      <c r="U2716" s="429"/>
      <c r="W2716" s="6">
        <f>VLOOKUP(A2716,'[3]Cartilha Global'!$A:$A,1,FALSE)</f>
        <v>100669</v>
      </c>
    </row>
    <row r="2717" spans="1:23" ht="34.5" hidden="1" thickBot="1" x14ac:dyDescent="0.25">
      <c r="A2717" s="522">
        <v>100670</v>
      </c>
      <c r="B2717" s="508" t="s">
        <v>3144</v>
      </c>
      <c r="C2717" s="513" t="s">
        <v>3466</v>
      </c>
      <c r="D2717" s="498" t="s">
        <v>170</v>
      </c>
      <c r="E2717" s="499">
        <v>812.76</v>
      </c>
      <c r="F2717" s="500">
        <f t="shared" si="673"/>
        <v>1006.52</v>
      </c>
      <c r="G2717" s="527"/>
      <c r="H2717" s="518"/>
      <c r="I2717" s="517">
        <f t="shared" si="674"/>
        <v>0</v>
      </c>
      <c r="J2717" s="517">
        <f t="shared" si="675"/>
        <v>0</v>
      </c>
      <c r="K2717" s="504"/>
      <c r="L2717" s="518">
        <f t="shared" si="676"/>
        <v>0</v>
      </c>
      <c r="M2717" s="518">
        <f t="shared" si="676"/>
        <v>0</v>
      </c>
      <c r="N2717" s="519">
        <f t="shared" si="677"/>
        <v>0</v>
      </c>
      <c r="O2717" s="519">
        <f t="shared" si="678"/>
        <v>0</v>
      </c>
      <c r="P2717" s="506"/>
      <c r="Q2717" s="520"/>
      <c r="R2717" s="412" t="str">
        <f t="shared" si="670"/>
        <v/>
      </c>
      <c r="S2717" s="412" t="str">
        <f t="shared" si="671"/>
        <v/>
      </c>
      <c r="T2717" s="427"/>
      <c r="U2717" s="429"/>
      <c r="W2717" s="6">
        <f>VLOOKUP(A2717,'[3]Cartilha Global'!$A:$A,1,FALSE)</f>
        <v>100670</v>
      </c>
    </row>
    <row r="2718" spans="1:23" ht="34.5" hidden="1" thickBot="1" x14ac:dyDescent="0.25">
      <c r="A2718" s="522">
        <v>100671</v>
      </c>
      <c r="B2718" s="508" t="s">
        <v>3144</v>
      </c>
      <c r="C2718" s="513" t="s">
        <v>3467</v>
      </c>
      <c r="D2718" s="498" t="s">
        <v>170</v>
      </c>
      <c r="E2718" s="499">
        <v>995.31</v>
      </c>
      <c r="F2718" s="500">
        <f t="shared" si="673"/>
        <v>1232.5899999999999</v>
      </c>
      <c r="G2718" s="527"/>
      <c r="H2718" s="518"/>
      <c r="I2718" s="517">
        <f t="shared" si="674"/>
        <v>0</v>
      </c>
      <c r="J2718" s="517">
        <f t="shared" si="675"/>
        <v>0</v>
      </c>
      <c r="K2718" s="504"/>
      <c r="L2718" s="518">
        <f t="shared" si="676"/>
        <v>0</v>
      </c>
      <c r="M2718" s="518">
        <f t="shared" si="676"/>
        <v>0</v>
      </c>
      <c r="N2718" s="519">
        <f t="shared" si="677"/>
        <v>0</v>
      </c>
      <c r="O2718" s="519">
        <f t="shared" si="678"/>
        <v>0</v>
      </c>
      <c r="P2718" s="506"/>
      <c r="Q2718" s="520"/>
      <c r="R2718" s="412" t="str">
        <f t="shared" si="670"/>
        <v/>
      </c>
      <c r="S2718" s="412" t="str">
        <f t="shared" si="671"/>
        <v/>
      </c>
      <c r="T2718" s="427"/>
      <c r="U2718" s="429"/>
      <c r="W2718" s="6">
        <f>VLOOKUP(A2718,'[3]Cartilha Global'!$A:$A,1,FALSE)</f>
        <v>100671</v>
      </c>
    </row>
    <row r="2719" spans="1:23" ht="34.5" hidden="1" thickBot="1" x14ac:dyDescent="0.25">
      <c r="A2719" s="522">
        <v>100672</v>
      </c>
      <c r="B2719" s="508" t="s">
        <v>3144</v>
      </c>
      <c r="C2719" s="513" t="s">
        <v>3468</v>
      </c>
      <c r="D2719" s="498" t="s">
        <v>170</v>
      </c>
      <c r="E2719" s="499">
        <v>662.58</v>
      </c>
      <c r="F2719" s="500">
        <f t="shared" si="673"/>
        <v>820.54</v>
      </c>
      <c r="G2719" s="527"/>
      <c r="H2719" s="518"/>
      <c r="I2719" s="517">
        <f t="shared" si="674"/>
        <v>0</v>
      </c>
      <c r="J2719" s="517">
        <f t="shared" si="675"/>
        <v>0</v>
      </c>
      <c r="K2719" s="504"/>
      <c r="L2719" s="518">
        <f t="shared" si="676"/>
        <v>0</v>
      </c>
      <c r="M2719" s="518">
        <f t="shared" si="676"/>
        <v>0</v>
      </c>
      <c r="N2719" s="519">
        <f t="shared" si="677"/>
        <v>0</v>
      </c>
      <c r="O2719" s="519">
        <f t="shared" si="678"/>
        <v>0</v>
      </c>
      <c r="P2719" s="506"/>
      <c r="Q2719" s="520"/>
      <c r="R2719" s="412" t="str">
        <f t="shared" si="670"/>
        <v/>
      </c>
      <c r="S2719" s="412" t="str">
        <f t="shared" si="671"/>
        <v/>
      </c>
      <c r="T2719" s="427"/>
      <c r="U2719" s="429"/>
      <c r="W2719" s="6">
        <f>VLOOKUP(A2719,'[3]Cartilha Global'!$A:$A,1,FALSE)</f>
        <v>100672</v>
      </c>
    </row>
    <row r="2720" spans="1:23" ht="12" hidden="1" thickBot="1" x14ac:dyDescent="0.25">
      <c r="A2720" s="522" t="s">
        <v>2173</v>
      </c>
      <c r="B2720" s="508"/>
      <c r="C2720" s="592" t="s">
        <v>249</v>
      </c>
      <c r="D2720" s="498">
        <v>0</v>
      </c>
      <c r="E2720" s="567">
        <v>0</v>
      </c>
      <c r="F2720" s="568">
        <f t="shared" si="673"/>
        <v>0</v>
      </c>
      <c r="G2720" s="556"/>
      <c r="H2720" s="556"/>
      <c r="I2720" s="557"/>
      <c r="J2720" s="558"/>
      <c r="K2720" s="504"/>
      <c r="L2720" s="580"/>
      <c r="M2720" s="556"/>
      <c r="N2720" s="557"/>
      <c r="O2720" s="558"/>
      <c r="P2720" s="506"/>
      <c r="Q2720" s="494" t="str">
        <f>IF(OR(SUM(J2721:J2724)&gt;0,SUM(O2721:O2724)&gt;0),"xx","")</f>
        <v/>
      </c>
      <c r="R2720" s="412" t="str">
        <f t="shared" si="670"/>
        <v/>
      </c>
      <c r="S2720" s="412" t="str">
        <f t="shared" si="671"/>
        <v/>
      </c>
      <c r="T2720" s="427"/>
      <c r="U2720" s="429"/>
      <c r="W2720" s="6" t="str">
        <f>VLOOKUP(A2720,'[3]Cartilha Global'!$A:$A,1,FALSE)</f>
        <v>7.1.5</v>
      </c>
    </row>
    <row r="2721" spans="1:23" ht="12" hidden="1" thickBot="1" x14ac:dyDescent="0.25">
      <c r="A2721" s="522">
        <v>91287</v>
      </c>
      <c r="B2721" s="508" t="s">
        <v>3144</v>
      </c>
      <c r="C2721" s="513" t="s">
        <v>3819</v>
      </c>
      <c r="D2721" s="498" t="s">
        <v>169</v>
      </c>
      <c r="E2721" s="499">
        <v>242.65</v>
      </c>
      <c r="F2721" s="500">
        <f t="shared" si="673"/>
        <v>300.5</v>
      </c>
      <c r="G2721" s="527"/>
      <c r="H2721" s="518"/>
      <c r="I2721" s="517">
        <f>IF(ISBLANK(E2721),0,ROUND(F2721*G2721,2))</f>
        <v>0</v>
      </c>
      <c r="J2721" s="517">
        <f>IF(ISBLANK(G2721),0,ROUND(G2721*H2721,2))</f>
        <v>0</v>
      </c>
      <c r="K2721" s="504"/>
      <c r="L2721" s="518">
        <f t="shared" ref="L2721:M2724" si="679">G2721</f>
        <v>0</v>
      </c>
      <c r="M2721" s="518">
        <f t="shared" si="679"/>
        <v>0</v>
      </c>
      <c r="N2721" s="519">
        <f>IF(ISBLANK(E2721),0,ROUND(F2721*L2721,2))</f>
        <v>0</v>
      </c>
      <c r="O2721" s="519">
        <f>IF(ISBLANK(L2721),0,ROUND(L2721*M2721,2))</f>
        <v>0</v>
      </c>
      <c r="P2721" s="506"/>
      <c r="Q2721" s="520"/>
      <c r="R2721" s="412" t="str">
        <f t="shared" si="670"/>
        <v/>
      </c>
      <c r="S2721" s="412" t="str">
        <f t="shared" si="671"/>
        <v/>
      </c>
      <c r="T2721" s="427"/>
      <c r="U2721" s="429"/>
      <c r="W2721" s="6">
        <f>VLOOKUP(A2721,'[3]Cartilha Global'!$A:$A,1,FALSE)</f>
        <v>91287</v>
      </c>
    </row>
    <row r="2722" spans="1:23" ht="23.25" hidden="1" thickBot="1" x14ac:dyDescent="0.25">
      <c r="A2722" s="522">
        <v>91292</v>
      </c>
      <c r="B2722" s="508" t="s">
        <v>3144</v>
      </c>
      <c r="C2722" s="513" t="s">
        <v>3820</v>
      </c>
      <c r="D2722" s="498" t="s">
        <v>169</v>
      </c>
      <c r="E2722" s="499">
        <v>336.52</v>
      </c>
      <c r="F2722" s="500">
        <f t="shared" si="673"/>
        <v>416.75</v>
      </c>
      <c r="G2722" s="527"/>
      <c r="H2722" s="518"/>
      <c r="I2722" s="517">
        <f>IF(ISBLANK(E2722),0,ROUND(F2722*G2722,2))</f>
        <v>0</v>
      </c>
      <c r="J2722" s="517">
        <f>IF(ISBLANK(G2722),0,ROUND(G2722*H2722,2))</f>
        <v>0</v>
      </c>
      <c r="K2722" s="504"/>
      <c r="L2722" s="518">
        <f t="shared" si="679"/>
        <v>0</v>
      </c>
      <c r="M2722" s="518">
        <f t="shared" si="679"/>
        <v>0</v>
      </c>
      <c r="N2722" s="519">
        <f>IF(ISBLANK(E2722),0,ROUND(F2722*L2722,2))</f>
        <v>0</v>
      </c>
      <c r="O2722" s="519">
        <f>IF(ISBLANK(L2722),0,ROUND(L2722*M2722,2))</f>
        <v>0</v>
      </c>
      <c r="P2722" s="506"/>
      <c r="Q2722" s="520"/>
      <c r="R2722" s="412" t="str">
        <f t="shared" si="670"/>
        <v/>
      </c>
      <c r="S2722" s="412" t="str">
        <f t="shared" si="671"/>
        <v/>
      </c>
      <c r="T2722" s="427"/>
      <c r="U2722" s="429"/>
      <c r="W2722" s="6">
        <f>VLOOKUP(A2722,'[3]Cartilha Global'!$A:$A,1,FALSE)</f>
        <v>91292</v>
      </c>
    </row>
    <row r="2723" spans="1:23" ht="12" hidden="1" thickBot="1" x14ac:dyDescent="0.25">
      <c r="A2723" s="522">
        <v>90801</v>
      </c>
      <c r="B2723" s="508" t="s">
        <v>3144</v>
      </c>
      <c r="C2723" s="513" t="s">
        <v>3821</v>
      </c>
      <c r="D2723" s="498" t="s">
        <v>169</v>
      </c>
      <c r="E2723" s="499">
        <v>327.12</v>
      </c>
      <c r="F2723" s="500">
        <f t="shared" si="673"/>
        <v>405.11</v>
      </c>
      <c r="G2723" s="527"/>
      <c r="H2723" s="518"/>
      <c r="I2723" s="517">
        <f>IF(ISBLANK(E2723),0,ROUND(F2723*G2723,2))</f>
        <v>0</v>
      </c>
      <c r="J2723" s="517">
        <f>IF(ISBLANK(G2723),0,ROUND(G2723*H2723,2))</f>
        <v>0</v>
      </c>
      <c r="K2723" s="504"/>
      <c r="L2723" s="518">
        <f t="shared" si="679"/>
        <v>0</v>
      </c>
      <c r="M2723" s="518">
        <f t="shared" si="679"/>
        <v>0</v>
      </c>
      <c r="N2723" s="519">
        <f>IF(ISBLANK(E2723),0,ROUND(F2723*L2723,2))</f>
        <v>0</v>
      </c>
      <c r="O2723" s="519">
        <f>IF(ISBLANK(L2723),0,ROUND(L2723*M2723,2))</f>
        <v>0</v>
      </c>
      <c r="P2723" s="506"/>
      <c r="Q2723" s="520"/>
      <c r="R2723" s="412" t="str">
        <f t="shared" si="670"/>
        <v/>
      </c>
      <c r="S2723" s="412" t="str">
        <f t="shared" si="671"/>
        <v/>
      </c>
      <c r="T2723" s="427"/>
      <c r="U2723" s="429"/>
      <c r="W2723" s="6">
        <f>VLOOKUP(A2723,'[3]Cartilha Global'!$A:$A,1,FALSE)</f>
        <v>90801</v>
      </c>
    </row>
    <row r="2724" spans="1:23" ht="23.25" hidden="1" thickBot="1" x14ac:dyDescent="0.25">
      <c r="A2724" s="522">
        <v>90806</v>
      </c>
      <c r="B2724" s="508" t="s">
        <v>3144</v>
      </c>
      <c r="C2724" s="513" t="s">
        <v>3822</v>
      </c>
      <c r="D2724" s="498" t="s">
        <v>169</v>
      </c>
      <c r="E2724" s="499">
        <v>420.99</v>
      </c>
      <c r="F2724" s="500">
        <f t="shared" si="673"/>
        <v>521.35</v>
      </c>
      <c r="G2724" s="527"/>
      <c r="H2724" s="518"/>
      <c r="I2724" s="517">
        <f>IF(ISBLANK(E2724),0,ROUND(F2724*G2724,2))</f>
        <v>0</v>
      </c>
      <c r="J2724" s="517">
        <f>IF(ISBLANK(G2724),0,ROUND(G2724*H2724,2))</f>
        <v>0</v>
      </c>
      <c r="K2724" s="504"/>
      <c r="L2724" s="518">
        <f t="shared" si="679"/>
        <v>0</v>
      </c>
      <c r="M2724" s="518">
        <f t="shared" si="679"/>
        <v>0</v>
      </c>
      <c r="N2724" s="519">
        <f>IF(ISBLANK(E2724),0,ROUND(F2724*L2724,2))</f>
        <v>0</v>
      </c>
      <c r="O2724" s="519">
        <f>IF(ISBLANK(L2724),0,ROUND(L2724*M2724,2))</f>
        <v>0</v>
      </c>
      <c r="P2724" s="506"/>
      <c r="Q2724" s="520"/>
      <c r="R2724" s="412" t="str">
        <f t="shared" si="670"/>
        <v/>
      </c>
      <c r="S2724" s="412" t="str">
        <f t="shared" si="671"/>
        <v/>
      </c>
      <c r="T2724" s="427"/>
      <c r="U2724" s="429"/>
      <c r="W2724" s="6">
        <f>VLOOKUP(A2724,'[3]Cartilha Global'!$A:$A,1,FALSE)</f>
        <v>90806</v>
      </c>
    </row>
    <row r="2725" spans="1:23" ht="12" hidden="1" thickBot="1" x14ac:dyDescent="0.25">
      <c r="A2725" s="522" t="s">
        <v>2174</v>
      </c>
      <c r="B2725" s="508"/>
      <c r="C2725" s="592" t="s">
        <v>182</v>
      </c>
      <c r="D2725" s="498">
        <v>0</v>
      </c>
      <c r="E2725" s="567">
        <v>0</v>
      </c>
      <c r="F2725" s="568">
        <f t="shared" si="673"/>
        <v>0</v>
      </c>
      <c r="G2725" s="556"/>
      <c r="H2725" s="556"/>
      <c r="I2725" s="557"/>
      <c r="J2725" s="558"/>
      <c r="K2725" s="504"/>
      <c r="L2725" s="580"/>
      <c r="M2725" s="556"/>
      <c r="N2725" s="557"/>
      <c r="O2725" s="558"/>
      <c r="P2725" s="506"/>
      <c r="Q2725" s="494" t="str">
        <f>IF(OR(SUM(J2726:J2729)&gt;0,SUM(O2726:O2729)&gt;0),"xx","")</f>
        <v/>
      </c>
      <c r="R2725" s="412" t="str">
        <f t="shared" si="670"/>
        <v/>
      </c>
      <c r="S2725" s="412" t="str">
        <f t="shared" si="671"/>
        <v/>
      </c>
      <c r="T2725" s="427"/>
      <c r="U2725" s="429"/>
      <c r="W2725" s="6" t="str">
        <f>VLOOKUP(A2725,'[3]Cartilha Global'!$A:$A,1,FALSE)</f>
        <v>7.1.6</v>
      </c>
    </row>
    <row r="2726" spans="1:23" ht="23.25" hidden="1" thickBot="1" x14ac:dyDescent="0.25">
      <c r="A2726" s="522">
        <v>100702</v>
      </c>
      <c r="B2726" s="508" t="s">
        <v>3144</v>
      </c>
      <c r="C2726" s="513" t="s">
        <v>3499</v>
      </c>
      <c r="D2726" s="498" t="s">
        <v>170</v>
      </c>
      <c r="E2726" s="499">
        <v>498.66</v>
      </c>
      <c r="F2726" s="500">
        <f t="shared" si="673"/>
        <v>617.54</v>
      </c>
      <c r="G2726" s="527"/>
      <c r="H2726" s="518"/>
      <c r="I2726" s="517">
        <f>IF(ISBLANK(E2726),0,ROUND(F2726*G2726,2))</f>
        <v>0</v>
      </c>
      <c r="J2726" s="517">
        <f>IF(ISBLANK(G2726),0,ROUND(G2726*H2726,2))</f>
        <v>0</v>
      </c>
      <c r="K2726" s="504"/>
      <c r="L2726" s="518">
        <f t="shared" ref="L2726:M2729" si="680">G2726</f>
        <v>0</v>
      </c>
      <c r="M2726" s="518">
        <f t="shared" si="680"/>
        <v>0</v>
      </c>
      <c r="N2726" s="519">
        <f>IF(ISBLANK(E2726),0,ROUND(F2726*L2726,2))</f>
        <v>0</v>
      </c>
      <c r="O2726" s="519">
        <f>IF(ISBLANK(L2726),0,ROUND(L2726*M2726,2))</f>
        <v>0</v>
      </c>
      <c r="P2726" s="506"/>
      <c r="Q2726" s="520"/>
      <c r="R2726" s="412" t="str">
        <f t="shared" si="670"/>
        <v/>
      </c>
      <c r="S2726" s="412" t="str">
        <f t="shared" si="671"/>
        <v/>
      </c>
      <c r="T2726" s="427"/>
      <c r="U2726" s="429"/>
      <c r="W2726" s="6">
        <f>VLOOKUP(A2726,'[3]Cartilha Global'!$A:$A,1,FALSE)</f>
        <v>100702</v>
      </c>
    </row>
    <row r="2727" spans="1:23" ht="23.25" hidden="1" thickBot="1" x14ac:dyDescent="0.25">
      <c r="A2727" s="522">
        <v>94805</v>
      </c>
      <c r="B2727" s="508" t="s">
        <v>3144</v>
      </c>
      <c r="C2727" s="513" t="s">
        <v>3823</v>
      </c>
      <c r="D2727" s="498" t="s">
        <v>169</v>
      </c>
      <c r="E2727" s="499">
        <v>898.16</v>
      </c>
      <c r="F2727" s="500">
        <f t="shared" si="673"/>
        <v>1112.28</v>
      </c>
      <c r="G2727" s="527"/>
      <c r="H2727" s="518"/>
      <c r="I2727" s="517">
        <f>IF(ISBLANK(E2727),0,ROUND(F2727*G2727,2))</f>
        <v>0</v>
      </c>
      <c r="J2727" s="517">
        <f>IF(ISBLANK(G2727),0,ROUND(G2727*H2727,2))</f>
        <v>0</v>
      </c>
      <c r="K2727" s="504"/>
      <c r="L2727" s="518">
        <f t="shared" si="680"/>
        <v>0</v>
      </c>
      <c r="M2727" s="518">
        <f t="shared" si="680"/>
        <v>0</v>
      </c>
      <c r="N2727" s="519">
        <f>IF(ISBLANK(E2727),0,ROUND(F2727*L2727,2))</f>
        <v>0</v>
      </c>
      <c r="O2727" s="519">
        <f>IF(ISBLANK(L2727),0,ROUND(L2727*M2727,2))</f>
        <v>0</v>
      </c>
      <c r="P2727" s="506"/>
      <c r="Q2727" s="520"/>
      <c r="R2727" s="412" t="str">
        <f t="shared" si="670"/>
        <v/>
      </c>
      <c r="S2727" s="412" t="str">
        <f t="shared" si="671"/>
        <v/>
      </c>
      <c r="T2727" s="427"/>
      <c r="U2727" s="429"/>
      <c r="W2727" s="6">
        <f>VLOOKUP(A2727,'[3]Cartilha Global'!$A:$A,1,FALSE)</f>
        <v>94805</v>
      </c>
    </row>
    <row r="2728" spans="1:23" ht="23.25" hidden="1" thickBot="1" x14ac:dyDescent="0.25">
      <c r="A2728" s="522">
        <v>91338</v>
      </c>
      <c r="B2728" s="508" t="s">
        <v>3144</v>
      </c>
      <c r="C2728" s="513" t="s">
        <v>3824</v>
      </c>
      <c r="D2728" s="498" t="s">
        <v>170</v>
      </c>
      <c r="E2728" s="499">
        <v>887.49</v>
      </c>
      <c r="F2728" s="500">
        <f t="shared" si="673"/>
        <v>1099.07</v>
      </c>
      <c r="G2728" s="527"/>
      <c r="H2728" s="518"/>
      <c r="I2728" s="517">
        <f>IF(ISBLANK(E2728),0,ROUND(F2728*G2728,2))</f>
        <v>0</v>
      </c>
      <c r="J2728" s="517">
        <f>IF(ISBLANK(G2728),0,ROUND(G2728*H2728,2))</f>
        <v>0</v>
      </c>
      <c r="K2728" s="504"/>
      <c r="L2728" s="518">
        <f t="shared" si="680"/>
        <v>0</v>
      </c>
      <c r="M2728" s="518">
        <f t="shared" si="680"/>
        <v>0</v>
      </c>
      <c r="N2728" s="519">
        <f>IF(ISBLANK(E2728),0,ROUND(F2728*L2728,2))</f>
        <v>0</v>
      </c>
      <c r="O2728" s="519">
        <f>IF(ISBLANK(L2728),0,ROUND(L2728*M2728,2))</f>
        <v>0</v>
      </c>
      <c r="P2728" s="506"/>
      <c r="Q2728" s="520"/>
      <c r="R2728" s="412" t="str">
        <f t="shared" si="670"/>
        <v/>
      </c>
      <c r="S2728" s="412" t="str">
        <f t="shared" si="671"/>
        <v/>
      </c>
      <c r="T2728" s="427"/>
      <c r="U2728" s="429"/>
      <c r="W2728" s="6">
        <f>VLOOKUP(A2728,'[3]Cartilha Global'!$A:$A,1,FALSE)</f>
        <v>91338</v>
      </c>
    </row>
    <row r="2729" spans="1:23" ht="23.25" hidden="1" thickBot="1" x14ac:dyDescent="0.25">
      <c r="A2729" s="522">
        <v>91341</v>
      </c>
      <c r="B2729" s="508" t="s">
        <v>3144</v>
      </c>
      <c r="C2729" s="513" t="s">
        <v>3825</v>
      </c>
      <c r="D2729" s="498" t="s">
        <v>170</v>
      </c>
      <c r="E2729" s="499">
        <v>684.7</v>
      </c>
      <c r="F2729" s="500">
        <f t="shared" si="673"/>
        <v>847.93</v>
      </c>
      <c r="G2729" s="527"/>
      <c r="H2729" s="518"/>
      <c r="I2729" s="517">
        <f>IF(ISBLANK(E2729),0,ROUND(F2729*G2729,2))</f>
        <v>0</v>
      </c>
      <c r="J2729" s="517">
        <f>IF(ISBLANK(G2729),0,ROUND(G2729*H2729,2))</f>
        <v>0</v>
      </c>
      <c r="K2729" s="504"/>
      <c r="L2729" s="518">
        <f t="shared" si="680"/>
        <v>0</v>
      </c>
      <c r="M2729" s="518">
        <f t="shared" si="680"/>
        <v>0</v>
      </c>
      <c r="N2729" s="519">
        <f>IF(ISBLANK(E2729),0,ROUND(F2729*L2729,2))</f>
        <v>0</v>
      </c>
      <c r="O2729" s="519">
        <f>IF(ISBLANK(L2729),0,ROUND(L2729*M2729,2))</f>
        <v>0</v>
      </c>
      <c r="P2729" s="506"/>
      <c r="Q2729" s="520"/>
      <c r="R2729" s="412" t="str">
        <f t="shared" si="670"/>
        <v/>
      </c>
      <c r="S2729" s="412" t="str">
        <f t="shared" si="671"/>
        <v/>
      </c>
      <c r="T2729" s="427"/>
      <c r="U2729" s="429"/>
      <c r="W2729" s="6">
        <f>VLOOKUP(A2729,'[3]Cartilha Global'!$A:$A,1,FALSE)</f>
        <v>91341</v>
      </c>
    </row>
    <row r="2730" spans="1:23" ht="12" hidden="1" thickBot="1" x14ac:dyDescent="0.25">
      <c r="A2730" s="522" t="s">
        <v>2175</v>
      </c>
      <c r="B2730" s="508"/>
      <c r="C2730" s="569" t="s">
        <v>250</v>
      </c>
      <c r="D2730" s="498">
        <v>0</v>
      </c>
      <c r="E2730" s="567">
        <v>0</v>
      </c>
      <c r="F2730" s="568">
        <f t="shared" si="673"/>
        <v>0</v>
      </c>
      <c r="G2730" s="556"/>
      <c r="H2730" s="556"/>
      <c r="I2730" s="557"/>
      <c r="J2730" s="558"/>
      <c r="K2730" s="504"/>
      <c r="L2730" s="580"/>
      <c r="M2730" s="556"/>
      <c r="N2730" s="557"/>
      <c r="O2730" s="558"/>
      <c r="P2730" s="506"/>
      <c r="Q2730" s="494" t="str">
        <f>IF(OR(SUM(J2732:J2742)&gt;0,SUM(O2732:O2742)&gt;0),"xx","")</f>
        <v/>
      </c>
      <c r="R2730" s="412" t="str">
        <f t="shared" si="670"/>
        <v/>
      </c>
      <c r="S2730" s="412" t="str">
        <f t="shared" si="671"/>
        <v/>
      </c>
      <c r="T2730" s="427"/>
      <c r="U2730" s="429"/>
      <c r="W2730" s="6" t="str">
        <f>VLOOKUP(A2730,'[3]Cartilha Global'!$A:$A,1,FALSE)</f>
        <v>7.1.7</v>
      </c>
    </row>
    <row r="2731" spans="1:23" ht="12" hidden="1" thickBot="1" x14ac:dyDescent="0.25">
      <c r="A2731" s="522" t="s">
        <v>2183</v>
      </c>
      <c r="B2731" s="508"/>
      <c r="C2731" s="592" t="s">
        <v>272</v>
      </c>
      <c r="D2731" s="498">
        <v>0</v>
      </c>
      <c r="E2731" s="567">
        <v>0</v>
      </c>
      <c r="F2731" s="568">
        <f t="shared" si="673"/>
        <v>0</v>
      </c>
      <c r="G2731" s="556"/>
      <c r="H2731" s="556"/>
      <c r="I2731" s="557"/>
      <c r="J2731" s="558"/>
      <c r="K2731" s="504"/>
      <c r="L2731" s="580"/>
      <c r="M2731" s="556"/>
      <c r="N2731" s="557"/>
      <c r="O2731" s="558"/>
      <c r="P2731" s="506"/>
      <c r="Q2731" s="494" t="str">
        <f>IF(OR(SUM(J2732:J2733)&gt;0,SUM(O2732:O2733)&gt;0),"xx","")</f>
        <v/>
      </c>
      <c r="R2731" s="412" t="str">
        <f t="shared" si="670"/>
        <v/>
      </c>
      <c r="S2731" s="412" t="str">
        <f t="shared" si="671"/>
        <v/>
      </c>
      <c r="T2731" s="427"/>
      <c r="U2731" s="429"/>
      <c r="W2731" s="6" t="str">
        <f>VLOOKUP(A2731,'[3]Cartilha Global'!$A:$A,1,FALSE)</f>
        <v>7.1.7.1</v>
      </c>
    </row>
    <row r="2732" spans="1:23" ht="12" hidden="1" thickBot="1" x14ac:dyDescent="0.25">
      <c r="A2732" s="522">
        <v>100701</v>
      </c>
      <c r="B2732" s="508" t="s">
        <v>3144</v>
      </c>
      <c r="C2732" s="513" t="s">
        <v>3500</v>
      </c>
      <c r="D2732" s="498" t="s">
        <v>170</v>
      </c>
      <c r="E2732" s="499">
        <v>1127.17</v>
      </c>
      <c r="F2732" s="500">
        <f t="shared" si="673"/>
        <v>1395.89</v>
      </c>
      <c r="G2732" s="527"/>
      <c r="H2732" s="518"/>
      <c r="I2732" s="517">
        <f>IF(ISBLANK(E2732),0,ROUND(F2732*G2732,2))</f>
        <v>0</v>
      </c>
      <c r="J2732" s="517">
        <f>IF(ISBLANK(G2732),0,ROUND(G2732*H2732,2))</f>
        <v>0</v>
      </c>
      <c r="K2732" s="504"/>
      <c r="L2732" s="518">
        <f t="shared" ref="L2732:M2733" si="681">G2732</f>
        <v>0</v>
      </c>
      <c r="M2732" s="518">
        <f t="shared" si="681"/>
        <v>0</v>
      </c>
      <c r="N2732" s="519">
        <f>IF(ISBLANK(E2732),0,ROUND(F2732*L2732,2))</f>
        <v>0</v>
      </c>
      <c r="O2732" s="519">
        <f>IF(ISBLANK(L2732),0,ROUND(L2732*M2732,2))</f>
        <v>0</v>
      </c>
      <c r="P2732" s="506"/>
      <c r="Q2732" s="520"/>
      <c r="R2732" s="412" t="str">
        <f t="shared" si="670"/>
        <v/>
      </c>
      <c r="S2732" s="412" t="str">
        <f t="shared" si="671"/>
        <v/>
      </c>
      <c r="T2732" s="427"/>
      <c r="U2732" s="429"/>
      <c r="W2732" s="6">
        <f>VLOOKUP(A2732,'[3]Cartilha Global'!$A:$A,1,FALSE)</f>
        <v>100701</v>
      </c>
    </row>
    <row r="2733" spans="1:23" ht="23.25" hidden="1" thickBot="1" x14ac:dyDescent="0.25">
      <c r="A2733" s="522">
        <v>94806</v>
      </c>
      <c r="B2733" s="508" t="s">
        <v>3144</v>
      </c>
      <c r="C2733" s="513" t="s">
        <v>3826</v>
      </c>
      <c r="D2733" s="498" t="s">
        <v>169</v>
      </c>
      <c r="E2733" s="499">
        <v>1264.46</v>
      </c>
      <c r="F2733" s="500">
        <f t="shared" si="673"/>
        <v>1565.91</v>
      </c>
      <c r="G2733" s="527"/>
      <c r="H2733" s="518"/>
      <c r="I2733" s="517">
        <f>IF(ISBLANK(E2733),0,ROUND(F2733*G2733,2))</f>
        <v>0</v>
      </c>
      <c r="J2733" s="517">
        <f>IF(ISBLANK(G2733),0,ROUND(G2733*H2733,2))</f>
        <v>0</v>
      </c>
      <c r="K2733" s="504"/>
      <c r="L2733" s="518">
        <f t="shared" si="681"/>
        <v>0</v>
      </c>
      <c r="M2733" s="518">
        <f t="shared" si="681"/>
        <v>0</v>
      </c>
      <c r="N2733" s="519">
        <f>IF(ISBLANK(E2733),0,ROUND(F2733*L2733,2))</f>
        <v>0</v>
      </c>
      <c r="O2733" s="519">
        <f>IF(ISBLANK(L2733),0,ROUND(L2733*M2733,2))</f>
        <v>0</v>
      </c>
      <c r="P2733" s="506"/>
      <c r="Q2733" s="520"/>
      <c r="R2733" s="412" t="str">
        <f t="shared" si="670"/>
        <v/>
      </c>
      <c r="S2733" s="412" t="str">
        <f t="shared" si="671"/>
        <v/>
      </c>
      <c r="T2733" s="427"/>
      <c r="U2733" s="429"/>
      <c r="W2733" s="6">
        <f>VLOOKUP(A2733,'[3]Cartilha Global'!$A:$A,1,FALSE)</f>
        <v>94806</v>
      </c>
    </row>
    <row r="2734" spans="1:23" ht="12" hidden="1" thickBot="1" x14ac:dyDescent="0.25">
      <c r="A2734" s="522" t="s">
        <v>6133</v>
      </c>
      <c r="B2734" s="508"/>
      <c r="C2734" s="569" t="s">
        <v>6134</v>
      </c>
      <c r="D2734" s="498">
        <v>0</v>
      </c>
      <c r="E2734" s="567">
        <v>0</v>
      </c>
      <c r="F2734" s="568">
        <f t="shared" si="673"/>
        <v>0</v>
      </c>
      <c r="G2734" s="556"/>
      <c r="H2734" s="556"/>
      <c r="I2734" s="557"/>
      <c r="J2734" s="558"/>
      <c r="K2734" s="504"/>
      <c r="L2734" s="580"/>
      <c r="M2734" s="556"/>
      <c r="N2734" s="557"/>
      <c r="O2734" s="558"/>
      <c r="P2734" s="506"/>
      <c r="Q2734" s="494" t="str">
        <f>IF(OR(SUM(J2734)&gt;0,SUM(O2734)&gt;0),"xx","")</f>
        <v/>
      </c>
      <c r="R2734" s="412" t="str">
        <f t="shared" si="670"/>
        <v/>
      </c>
      <c r="S2734" s="412" t="str">
        <f t="shared" si="671"/>
        <v/>
      </c>
      <c r="T2734" s="427"/>
      <c r="U2734" s="429"/>
      <c r="W2734" s="6" t="e">
        <f>VLOOKUP(A2734,'[3]Cartilha Global'!$A:$A,1,FALSE)</f>
        <v>#N/A</v>
      </c>
    </row>
    <row r="2735" spans="1:23" ht="12" hidden="1" thickBot="1" x14ac:dyDescent="0.25">
      <c r="A2735" s="594" t="s">
        <v>2184</v>
      </c>
      <c r="B2735" s="595"/>
      <c r="C2735" s="596" t="s">
        <v>702</v>
      </c>
      <c r="D2735" s="498">
        <v>0</v>
      </c>
      <c r="E2735" s="567">
        <v>0</v>
      </c>
      <c r="F2735" s="568">
        <f t="shared" si="673"/>
        <v>0</v>
      </c>
      <c r="G2735" s="556"/>
      <c r="H2735" s="556"/>
      <c r="I2735" s="557"/>
      <c r="J2735" s="558"/>
      <c r="K2735" s="504"/>
      <c r="L2735" s="580"/>
      <c r="M2735" s="556"/>
      <c r="N2735" s="557"/>
      <c r="O2735" s="558"/>
      <c r="P2735" s="506"/>
      <c r="Q2735" s="494"/>
      <c r="R2735" s="412" t="str">
        <f t="shared" si="670"/>
        <v/>
      </c>
      <c r="S2735" s="412" t="str">
        <f t="shared" si="671"/>
        <v/>
      </c>
      <c r="T2735" s="427"/>
      <c r="U2735" s="429"/>
      <c r="W2735" s="6" t="str">
        <f>VLOOKUP(A2735,'[3]Cartilha Global'!$A:$A,1,FALSE)</f>
        <v>7.1.7.3</v>
      </c>
    </row>
    <row r="2736" spans="1:23" ht="12" hidden="1" thickBot="1" x14ac:dyDescent="0.25">
      <c r="A2736" s="594" t="s">
        <v>2185</v>
      </c>
      <c r="B2736" s="595"/>
      <c r="C2736" s="596" t="s">
        <v>703</v>
      </c>
      <c r="D2736" s="498">
        <v>0</v>
      </c>
      <c r="E2736" s="567">
        <v>0</v>
      </c>
      <c r="F2736" s="568">
        <f t="shared" si="673"/>
        <v>0</v>
      </c>
      <c r="G2736" s="556"/>
      <c r="H2736" s="556"/>
      <c r="I2736" s="557"/>
      <c r="J2736" s="558"/>
      <c r="K2736" s="504"/>
      <c r="L2736" s="580"/>
      <c r="M2736" s="556"/>
      <c r="N2736" s="557"/>
      <c r="O2736" s="558"/>
      <c r="P2736" s="506"/>
      <c r="Q2736" s="494"/>
      <c r="R2736" s="412" t="str">
        <f t="shared" si="670"/>
        <v/>
      </c>
      <c r="S2736" s="412" t="str">
        <f t="shared" si="671"/>
        <v/>
      </c>
      <c r="T2736" s="427"/>
      <c r="U2736" s="429"/>
      <c r="W2736" s="6" t="str">
        <f>VLOOKUP(A2736,'[3]Cartilha Global'!$A:$A,1,FALSE)</f>
        <v>7.1.7.4</v>
      </c>
    </row>
    <row r="2737" spans="1:23" ht="12" hidden="1" thickBot="1" x14ac:dyDescent="0.25">
      <c r="A2737" s="522" t="s">
        <v>2186</v>
      </c>
      <c r="B2737" s="508"/>
      <c r="C2737" s="592" t="s">
        <v>704</v>
      </c>
      <c r="D2737" s="498">
        <v>0</v>
      </c>
      <c r="E2737" s="567">
        <v>0</v>
      </c>
      <c r="F2737" s="568">
        <f t="shared" si="673"/>
        <v>0</v>
      </c>
      <c r="G2737" s="556"/>
      <c r="H2737" s="556"/>
      <c r="I2737" s="557"/>
      <c r="J2737" s="558"/>
      <c r="K2737" s="504"/>
      <c r="L2737" s="580"/>
      <c r="M2737" s="556"/>
      <c r="N2737" s="557"/>
      <c r="O2737" s="558"/>
      <c r="P2737" s="506"/>
      <c r="Q2737" s="494" t="str">
        <f>IF(OR(SUM(J2738:J2738)&gt;0,SUM(O2738:O2738)&gt;0),"xx","")</f>
        <v/>
      </c>
      <c r="R2737" s="412" t="str">
        <f t="shared" si="670"/>
        <v/>
      </c>
      <c r="S2737" s="412" t="str">
        <f t="shared" si="671"/>
        <v/>
      </c>
      <c r="T2737" s="427"/>
      <c r="U2737" s="429"/>
      <c r="W2737" s="6" t="str">
        <f>VLOOKUP(A2737,'[3]Cartilha Global'!$A:$A,1,FALSE)</f>
        <v>7.1.7.5</v>
      </c>
    </row>
    <row r="2738" spans="1:23" ht="23.25" hidden="1" thickBot="1" x14ac:dyDescent="0.25">
      <c r="A2738" s="522">
        <v>94807</v>
      </c>
      <c r="B2738" s="508" t="s">
        <v>3144</v>
      </c>
      <c r="C2738" s="513" t="s">
        <v>3827</v>
      </c>
      <c r="D2738" s="498" t="s">
        <v>169</v>
      </c>
      <c r="E2738" s="499">
        <v>1144.1400000000001</v>
      </c>
      <c r="F2738" s="500">
        <f t="shared" si="673"/>
        <v>1416.9</v>
      </c>
      <c r="G2738" s="527"/>
      <c r="H2738" s="518"/>
      <c r="I2738" s="517">
        <f>IF(ISBLANK(E2738),0,ROUND(F2738*G2738,2))</f>
        <v>0</v>
      </c>
      <c r="J2738" s="517">
        <f>IF(ISBLANK(G2738),0,ROUND(G2738*H2738,2))</f>
        <v>0</v>
      </c>
      <c r="K2738" s="504"/>
      <c r="L2738" s="518">
        <f>G2738</f>
        <v>0</v>
      </c>
      <c r="M2738" s="518">
        <f>H2738</f>
        <v>0</v>
      </c>
      <c r="N2738" s="519">
        <f>IF(ISBLANK(E2738),0,ROUND(F2738*L2738,2))</f>
        <v>0</v>
      </c>
      <c r="O2738" s="519">
        <f>IF(ISBLANK(L2738),0,ROUND(L2738*M2738,2))</f>
        <v>0</v>
      </c>
      <c r="P2738" s="506"/>
      <c r="Q2738" s="520"/>
      <c r="R2738" s="412" t="str">
        <f t="shared" si="670"/>
        <v/>
      </c>
      <c r="S2738" s="412" t="str">
        <f t="shared" si="671"/>
        <v/>
      </c>
      <c r="T2738" s="427"/>
      <c r="U2738" s="429"/>
      <c r="W2738" s="6">
        <f>VLOOKUP(A2738,'[3]Cartilha Global'!$A:$A,1,FALSE)</f>
        <v>94807</v>
      </c>
    </row>
    <row r="2739" spans="1:23" ht="12" hidden="1" thickBot="1" x14ac:dyDescent="0.25">
      <c r="A2739" s="522" t="s">
        <v>6135</v>
      </c>
      <c r="B2739" s="508"/>
      <c r="C2739" s="592" t="s">
        <v>6136</v>
      </c>
      <c r="D2739" s="498">
        <v>0</v>
      </c>
      <c r="E2739" s="567">
        <v>0</v>
      </c>
      <c r="F2739" s="568">
        <f t="shared" si="673"/>
        <v>0</v>
      </c>
      <c r="G2739" s="556"/>
      <c r="H2739" s="556"/>
      <c r="I2739" s="557"/>
      <c r="J2739" s="558"/>
      <c r="K2739" s="504"/>
      <c r="L2739" s="580"/>
      <c r="M2739" s="556"/>
      <c r="N2739" s="557"/>
      <c r="O2739" s="558"/>
      <c r="P2739" s="506"/>
      <c r="Q2739" s="494" t="str">
        <f>IF(OR(SUM(J2739)&gt;0,SUM(O2739)&gt;0),"xx","")</f>
        <v/>
      </c>
      <c r="R2739" s="412" t="str">
        <f t="shared" si="670"/>
        <v/>
      </c>
      <c r="S2739" s="412" t="str">
        <f t="shared" si="671"/>
        <v/>
      </c>
      <c r="T2739" s="427"/>
      <c r="U2739" s="429"/>
      <c r="W2739" s="6" t="e">
        <f>VLOOKUP(A2739,'[3]Cartilha Global'!$A:$A,1,FALSE)</f>
        <v>#N/A</v>
      </c>
    </row>
    <row r="2740" spans="1:23" ht="12" hidden="1" thickBot="1" x14ac:dyDescent="0.25">
      <c r="A2740" s="522" t="s">
        <v>6137</v>
      </c>
      <c r="B2740" s="508"/>
      <c r="C2740" s="592" t="s">
        <v>6138</v>
      </c>
      <c r="D2740" s="498">
        <v>0</v>
      </c>
      <c r="E2740" s="567">
        <v>0</v>
      </c>
      <c r="F2740" s="568">
        <f t="shared" si="673"/>
        <v>0</v>
      </c>
      <c r="G2740" s="556"/>
      <c r="H2740" s="556"/>
      <c r="I2740" s="557"/>
      <c r="J2740" s="558"/>
      <c r="K2740" s="504"/>
      <c r="L2740" s="580"/>
      <c r="M2740" s="556"/>
      <c r="N2740" s="557"/>
      <c r="O2740" s="558"/>
      <c r="P2740" s="506"/>
      <c r="Q2740" s="494" t="str">
        <f>IF(OR(SUM(J2740)&gt;0,SUM(O2740)&gt;0),"xx","")</f>
        <v/>
      </c>
      <c r="R2740" s="412" t="str">
        <f t="shared" si="670"/>
        <v/>
      </c>
      <c r="S2740" s="412" t="str">
        <f t="shared" si="671"/>
        <v/>
      </c>
      <c r="T2740" s="427"/>
      <c r="U2740" s="429"/>
      <c r="W2740" s="6" t="e">
        <f>VLOOKUP(A2740,'[3]Cartilha Global'!$A:$A,1,FALSE)</f>
        <v>#N/A</v>
      </c>
    </row>
    <row r="2741" spans="1:23" ht="12" hidden="1" thickBot="1" x14ac:dyDescent="0.25">
      <c r="A2741" s="522" t="s">
        <v>2187</v>
      </c>
      <c r="B2741" s="508"/>
      <c r="C2741" s="592" t="s">
        <v>273</v>
      </c>
      <c r="D2741" s="498">
        <v>0</v>
      </c>
      <c r="E2741" s="567">
        <v>0</v>
      </c>
      <c r="F2741" s="568">
        <f t="shared" si="673"/>
        <v>0</v>
      </c>
      <c r="G2741" s="556"/>
      <c r="H2741" s="556"/>
      <c r="I2741" s="557"/>
      <c r="J2741" s="558"/>
      <c r="K2741" s="504"/>
      <c r="L2741" s="580"/>
      <c r="M2741" s="556"/>
      <c r="N2741" s="557"/>
      <c r="O2741" s="558"/>
      <c r="P2741" s="506"/>
      <c r="Q2741" s="494" t="str">
        <f>IF(OR(SUM(J2742)&gt;0,SUM(O2742)&gt;0),"xx","")</f>
        <v/>
      </c>
      <c r="R2741" s="412" t="str">
        <f t="shared" si="670"/>
        <v/>
      </c>
      <c r="S2741" s="412" t="str">
        <f t="shared" si="671"/>
        <v/>
      </c>
      <c r="T2741" s="427"/>
      <c r="U2741" s="429"/>
      <c r="W2741" s="6" t="str">
        <f>VLOOKUP(A2741,'[3]Cartilha Global'!$A:$A,1,FALSE)</f>
        <v>7.1.7.8</v>
      </c>
    </row>
    <row r="2742" spans="1:23" ht="12" hidden="1" thickBot="1" x14ac:dyDescent="0.25">
      <c r="A2742" s="522">
        <v>90838</v>
      </c>
      <c r="B2742" s="508" t="s">
        <v>3144</v>
      </c>
      <c r="C2742" s="513" t="s">
        <v>3828</v>
      </c>
      <c r="D2742" s="498" t="s">
        <v>169</v>
      </c>
      <c r="E2742" s="499">
        <v>2764.37</v>
      </c>
      <c r="F2742" s="500">
        <f t="shared" si="673"/>
        <v>3423.4</v>
      </c>
      <c r="G2742" s="527"/>
      <c r="H2742" s="518"/>
      <c r="I2742" s="517">
        <f>IF(ISBLANK(E2742),0,ROUND(F2742*G2742,2))</f>
        <v>0</v>
      </c>
      <c r="J2742" s="517">
        <f>IF(ISBLANK(G2742),0,ROUND(G2742*H2742,2))</f>
        <v>0</v>
      </c>
      <c r="K2742" s="504"/>
      <c r="L2742" s="518">
        <f>G2742</f>
        <v>0</v>
      </c>
      <c r="M2742" s="518">
        <f>H2742</f>
        <v>0</v>
      </c>
      <c r="N2742" s="519">
        <f>IF(ISBLANK(E2742),0,ROUND(F2742*L2742,2))</f>
        <v>0</v>
      </c>
      <c r="O2742" s="519">
        <f>IF(ISBLANK(L2742),0,ROUND(L2742*M2742,2))</f>
        <v>0</v>
      </c>
      <c r="P2742" s="506"/>
      <c r="Q2742" s="520"/>
      <c r="R2742" s="412" t="str">
        <f t="shared" si="670"/>
        <v/>
      </c>
      <c r="S2742" s="412" t="str">
        <f t="shared" si="671"/>
        <v/>
      </c>
      <c r="T2742" s="427"/>
      <c r="U2742" s="429"/>
      <c r="W2742" s="6">
        <f>VLOOKUP(A2742,'[3]Cartilha Global'!$A:$A,1,FALSE)</f>
        <v>90838</v>
      </c>
    </row>
    <row r="2743" spans="1:23" ht="12" hidden="1" thickBot="1" x14ac:dyDescent="0.25">
      <c r="A2743" s="522" t="s">
        <v>6139</v>
      </c>
      <c r="B2743" s="508"/>
      <c r="C2743" s="592" t="s">
        <v>6140</v>
      </c>
      <c r="D2743" s="498">
        <v>0</v>
      </c>
      <c r="E2743" s="567">
        <v>0</v>
      </c>
      <c r="F2743" s="568">
        <f t="shared" si="673"/>
        <v>0</v>
      </c>
      <c r="G2743" s="556"/>
      <c r="H2743" s="556"/>
      <c r="I2743" s="557"/>
      <c r="J2743" s="558"/>
      <c r="K2743" s="504"/>
      <c r="L2743" s="580"/>
      <c r="M2743" s="556"/>
      <c r="N2743" s="557"/>
      <c r="O2743" s="558"/>
      <c r="P2743" s="506"/>
      <c r="Q2743" s="494" t="str">
        <f>IF(OR(SUM(J2743)&gt;0,SUM(O2743)&gt;0),"xx","")</f>
        <v/>
      </c>
      <c r="R2743" s="412" t="str">
        <f t="shared" si="670"/>
        <v/>
      </c>
      <c r="S2743" s="412" t="str">
        <f t="shared" si="671"/>
        <v/>
      </c>
      <c r="T2743" s="427"/>
      <c r="U2743" s="429"/>
      <c r="W2743" s="6" t="e">
        <f>VLOOKUP(A2743,'[3]Cartilha Global'!$A:$A,1,FALSE)</f>
        <v>#N/A</v>
      </c>
    </row>
    <row r="2744" spans="1:23" ht="12" hidden="1" thickBot="1" x14ac:dyDescent="0.25">
      <c r="A2744" s="522" t="s">
        <v>2176</v>
      </c>
      <c r="B2744" s="508"/>
      <c r="C2744" s="592" t="s">
        <v>255</v>
      </c>
      <c r="D2744" s="498">
        <v>0</v>
      </c>
      <c r="E2744" s="567">
        <v>0</v>
      </c>
      <c r="F2744" s="568">
        <f t="shared" si="673"/>
        <v>0</v>
      </c>
      <c r="G2744" s="556"/>
      <c r="H2744" s="556"/>
      <c r="I2744" s="557"/>
      <c r="J2744" s="558"/>
      <c r="K2744" s="504"/>
      <c r="L2744" s="580"/>
      <c r="M2744" s="556"/>
      <c r="N2744" s="557"/>
      <c r="O2744" s="558"/>
      <c r="P2744" s="506"/>
      <c r="Q2744" s="494" t="str">
        <f>IF(OR(SUM(J2746:J2749)&gt;0,SUM(O2746:O2749)&gt;0),"xx","")</f>
        <v/>
      </c>
      <c r="R2744" s="412" t="str">
        <f t="shared" si="670"/>
        <v/>
      </c>
      <c r="S2744" s="412" t="str">
        <f t="shared" si="671"/>
        <v/>
      </c>
      <c r="T2744" s="427"/>
      <c r="U2744" s="429"/>
      <c r="W2744" s="6" t="str">
        <f>VLOOKUP(A2744,'[3]Cartilha Global'!$A:$A,1,FALSE)</f>
        <v>7.1.9</v>
      </c>
    </row>
    <row r="2745" spans="1:23" ht="12" hidden="1" thickBot="1" x14ac:dyDescent="0.25">
      <c r="A2745" s="522" t="s">
        <v>2177</v>
      </c>
      <c r="B2745" s="508"/>
      <c r="C2745" s="569" t="s">
        <v>274</v>
      </c>
      <c r="D2745" s="498">
        <v>0</v>
      </c>
      <c r="E2745" s="567">
        <v>0</v>
      </c>
      <c r="F2745" s="568">
        <f t="shared" si="673"/>
        <v>0</v>
      </c>
      <c r="G2745" s="556"/>
      <c r="H2745" s="556"/>
      <c r="I2745" s="557"/>
      <c r="J2745" s="558"/>
      <c r="K2745" s="504"/>
      <c r="L2745" s="580"/>
      <c r="M2745" s="556"/>
      <c r="N2745" s="557"/>
      <c r="O2745" s="558"/>
      <c r="P2745" s="506"/>
      <c r="Q2745" s="494" t="str">
        <f>IF(OR(SUM(J2746:J2746)&gt;0,SUM(O2746:O2746)&gt;0),"xx","")</f>
        <v/>
      </c>
      <c r="R2745" s="412" t="str">
        <f t="shared" si="670"/>
        <v/>
      </c>
      <c r="S2745" s="412" t="str">
        <f t="shared" si="671"/>
        <v/>
      </c>
      <c r="T2745" s="427"/>
      <c r="U2745" s="429"/>
      <c r="W2745" s="6" t="str">
        <f>VLOOKUP(A2745,'[3]Cartilha Global'!$A:$A,1,FALSE)</f>
        <v>7.1.9.1</v>
      </c>
    </row>
    <row r="2746" spans="1:23" ht="34.5" hidden="1" thickBot="1" x14ac:dyDescent="0.25">
      <c r="A2746" s="522">
        <v>94559</v>
      </c>
      <c r="B2746" s="508" t="s">
        <v>3144</v>
      </c>
      <c r="C2746" s="513" t="s">
        <v>3829</v>
      </c>
      <c r="D2746" s="498" t="s">
        <v>170</v>
      </c>
      <c r="E2746" s="499">
        <v>828.91</v>
      </c>
      <c r="F2746" s="500">
        <f t="shared" si="673"/>
        <v>1026.52</v>
      </c>
      <c r="G2746" s="527"/>
      <c r="H2746" s="518"/>
      <c r="I2746" s="517">
        <f>IF(ISBLANK(E2746),0,ROUND(F2746*G2746,2))</f>
        <v>0</v>
      </c>
      <c r="J2746" s="517">
        <f>IF(ISBLANK(G2746),0,ROUND(G2746*H2746,2))</f>
        <v>0</v>
      </c>
      <c r="K2746" s="504"/>
      <c r="L2746" s="518">
        <f>G2746</f>
        <v>0</v>
      </c>
      <c r="M2746" s="518">
        <f>H2746</f>
        <v>0</v>
      </c>
      <c r="N2746" s="519">
        <f>IF(ISBLANK(E2746),0,ROUND(F2746*L2746,2))</f>
        <v>0</v>
      </c>
      <c r="O2746" s="519">
        <f>IF(ISBLANK(L2746),0,ROUND(L2746*M2746,2))</f>
        <v>0</v>
      </c>
      <c r="P2746" s="506"/>
      <c r="Q2746" s="520"/>
      <c r="R2746" s="412" t="str">
        <f t="shared" si="670"/>
        <v/>
      </c>
      <c r="S2746" s="412" t="str">
        <f t="shared" si="671"/>
        <v/>
      </c>
      <c r="T2746" s="427"/>
      <c r="U2746" s="429"/>
      <c r="W2746" s="6">
        <f>VLOOKUP(A2746,'[3]Cartilha Global'!$A:$A,1,FALSE)</f>
        <v>94559</v>
      </c>
    </row>
    <row r="2747" spans="1:23" ht="12" hidden="1" thickBot="1" x14ac:dyDescent="0.25">
      <c r="A2747" s="522" t="s">
        <v>2178</v>
      </c>
      <c r="B2747" s="508"/>
      <c r="C2747" s="569" t="s">
        <v>275</v>
      </c>
      <c r="D2747" s="498">
        <v>0</v>
      </c>
      <c r="E2747" s="567">
        <v>0</v>
      </c>
      <c r="F2747" s="568">
        <f t="shared" si="673"/>
        <v>0</v>
      </c>
      <c r="G2747" s="556"/>
      <c r="H2747" s="556"/>
      <c r="I2747" s="557"/>
      <c r="J2747" s="558"/>
      <c r="K2747" s="504"/>
      <c r="L2747" s="580"/>
      <c r="M2747" s="556"/>
      <c r="N2747" s="557"/>
      <c r="O2747" s="558"/>
      <c r="P2747" s="506"/>
      <c r="Q2747" s="494" t="str">
        <f>IF(OR(SUM(J2748:J2748)&gt;0,SUM(O2748:O2748)&gt;0),"xx","")</f>
        <v/>
      </c>
      <c r="R2747" s="412" t="str">
        <f t="shared" si="670"/>
        <v/>
      </c>
      <c r="S2747" s="412" t="str">
        <f t="shared" si="671"/>
        <v/>
      </c>
      <c r="T2747" s="427"/>
      <c r="U2747" s="429"/>
      <c r="W2747" s="6" t="str">
        <f>VLOOKUP(A2747,'[3]Cartilha Global'!$A:$A,1,FALSE)</f>
        <v>7.1.9.2</v>
      </c>
    </row>
    <row r="2748" spans="1:23" ht="34.5" hidden="1" thickBot="1" x14ac:dyDescent="0.25">
      <c r="A2748" s="522">
        <v>94562</v>
      </c>
      <c r="B2748" s="508" t="s">
        <v>3144</v>
      </c>
      <c r="C2748" s="513" t="s">
        <v>3830</v>
      </c>
      <c r="D2748" s="498" t="s">
        <v>170</v>
      </c>
      <c r="E2748" s="499">
        <v>790.25</v>
      </c>
      <c r="F2748" s="500">
        <f t="shared" si="673"/>
        <v>978.65</v>
      </c>
      <c r="G2748" s="527"/>
      <c r="H2748" s="518"/>
      <c r="I2748" s="517">
        <f>IF(ISBLANK(E2748),0,ROUND(F2748*G2748,2))</f>
        <v>0</v>
      </c>
      <c r="J2748" s="517">
        <f>IF(ISBLANK(G2748),0,ROUND(G2748*H2748,2))</f>
        <v>0</v>
      </c>
      <c r="K2748" s="504"/>
      <c r="L2748" s="518">
        <f>G2748</f>
        <v>0</v>
      </c>
      <c r="M2748" s="518">
        <f>H2748</f>
        <v>0</v>
      </c>
      <c r="N2748" s="519">
        <f>IF(ISBLANK(E2748),0,ROUND(F2748*L2748,2))</f>
        <v>0</v>
      </c>
      <c r="O2748" s="519">
        <f>IF(ISBLANK(L2748),0,ROUND(L2748*M2748,2))</f>
        <v>0</v>
      </c>
      <c r="P2748" s="506"/>
      <c r="Q2748" s="520"/>
      <c r="R2748" s="412" t="str">
        <f t="shared" si="670"/>
        <v/>
      </c>
      <c r="S2748" s="412" t="str">
        <f t="shared" si="671"/>
        <v/>
      </c>
      <c r="T2748" s="427"/>
      <c r="U2748" s="429"/>
      <c r="W2748" s="6">
        <f>VLOOKUP(A2748,'[3]Cartilha Global'!$A:$A,1,FALSE)</f>
        <v>94562</v>
      </c>
    </row>
    <row r="2749" spans="1:23" ht="12" hidden="1" thickBot="1" x14ac:dyDescent="0.25">
      <c r="A2749" s="522" t="s">
        <v>6141</v>
      </c>
      <c r="B2749" s="508"/>
      <c r="C2749" s="592" t="s">
        <v>6142</v>
      </c>
      <c r="D2749" s="498">
        <v>0</v>
      </c>
      <c r="E2749" s="567">
        <v>0</v>
      </c>
      <c r="F2749" s="568">
        <f t="shared" si="673"/>
        <v>0</v>
      </c>
      <c r="G2749" s="556"/>
      <c r="H2749" s="556"/>
      <c r="I2749" s="557"/>
      <c r="J2749" s="558"/>
      <c r="K2749" s="504"/>
      <c r="L2749" s="580"/>
      <c r="M2749" s="556"/>
      <c r="N2749" s="557"/>
      <c r="O2749" s="558"/>
      <c r="P2749" s="506"/>
      <c r="Q2749" s="494" t="str">
        <f>IF(OR(SUM(J2749)&gt;0,SUM(O2749)&gt;0),"xx","")</f>
        <v/>
      </c>
      <c r="R2749" s="412" t="str">
        <f t="shared" si="670"/>
        <v/>
      </c>
      <c r="S2749" s="412" t="str">
        <f t="shared" si="671"/>
        <v/>
      </c>
      <c r="T2749" s="427"/>
      <c r="U2749" s="429"/>
      <c r="W2749" s="6" t="e">
        <f>VLOOKUP(A2749,'[3]Cartilha Global'!$A:$A,1,FALSE)</f>
        <v>#N/A</v>
      </c>
    </row>
    <row r="2750" spans="1:23" ht="12" hidden="1" thickBot="1" x14ac:dyDescent="0.25">
      <c r="A2750" s="522" t="s">
        <v>2179</v>
      </c>
      <c r="B2750" s="508"/>
      <c r="C2750" s="569" t="s">
        <v>256</v>
      </c>
      <c r="D2750" s="498">
        <v>0</v>
      </c>
      <c r="E2750" s="567">
        <v>0</v>
      </c>
      <c r="F2750" s="568">
        <f t="shared" si="673"/>
        <v>0</v>
      </c>
      <c r="G2750" s="556"/>
      <c r="H2750" s="556"/>
      <c r="I2750" s="557"/>
      <c r="J2750" s="558"/>
      <c r="K2750" s="504"/>
      <c r="L2750" s="580"/>
      <c r="M2750" s="556"/>
      <c r="N2750" s="557"/>
      <c r="O2750" s="558"/>
      <c r="P2750" s="506"/>
      <c r="Q2750" s="494" t="str">
        <f>IF(OR(SUM(J2751:J2759)&gt;0,SUM(O2751:O2759)&gt;0),"xx","")</f>
        <v/>
      </c>
      <c r="R2750" s="412" t="str">
        <f t="shared" si="670"/>
        <v/>
      </c>
      <c r="S2750" s="412" t="str">
        <f t="shared" si="671"/>
        <v/>
      </c>
      <c r="T2750" s="427"/>
      <c r="U2750" s="429"/>
      <c r="W2750" s="6" t="str">
        <f>VLOOKUP(A2750,'[3]Cartilha Global'!$A:$A,1,FALSE)</f>
        <v>7.1.10</v>
      </c>
    </row>
    <row r="2751" spans="1:23" ht="12" hidden="1" thickBot="1" x14ac:dyDescent="0.25">
      <c r="A2751" s="522">
        <v>94587</v>
      </c>
      <c r="B2751" s="508" t="s">
        <v>3144</v>
      </c>
      <c r="C2751" s="513" t="s">
        <v>3459</v>
      </c>
      <c r="D2751" s="498" t="s">
        <v>6927</v>
      </c>
      <c r="E2751" s="499">
        <v>82.68</v>
      </c>
      <c r="F2751" s="500">
        <f t="shared" ref="F2751:F2759" si="682">IF(E2751=0,0,ROUND(E2751*(1+E$13)*(1-E$14),2))</f>
        <v>102.39</v>
      </c>
      <c r="G2751" s="527"/>
      <c r="H2751" s="518"/>
      <c r="I2751" s="517">
        <f t="shared" ref="I2751:I2759" si="683">IF(ISBLANK(E2751),0,ROUND(F2751*G2751,2))</f>
        <v>0</v>
      </c>
      <c r="J2751" s="517">
        <f t="shared" ref="J2751:J2759" si="684">IF(ISBLANK(G2751),0,ROUND(G2751*H2751,2))</f>
        <v>0</v>
      </c>
      <c r="K2751" s="504"/>
      <c r="L2751" s="518">
        <f t="shared" ref="L2751:M2759" si="685">G2751</f>
        <v>0</v>
      </c>
      <c r="M2751" s="518">
        <f t="shared" si="685"/>
        <v>0</v>
      </c>
      <c r="N2751" s="519">
        <f t="shared" ref="N2751:N2759" si="686">IF(ISBLANK(E2751),0,ROUND(F2751*L2751,2))</f>
        <v>0</v>
      </c>
      <c r="O2751" s="519">
        <f t="shared" ref="O2751:O2759" si="687">IF(ISBLANK(L2751),0,ROUND(L2751*M2751,2))</f>
        <v>0</v>
      </c>
      <c r="P2751" s="506"/>
      <c r="Q2751" s="520"/>
      <c r="R2751" s="412" t="str">
        <f t="shared" ref="R2751:R2814" si="688">IF(Q2751="X","x",IF(Q2751="xx","x",IF(O2751&gt;0,"x","")))</f>
        <v/>
      </c>
      <c r="S2751" s="412" t="str">
        <f t="shared" si="671"/>
        <v/>
      </c>
      <c r="T2751" s="427"/>
      <c r="U2751" s="429"/>
      <c r="W2751" s="6">
        <f>VLOOKUP(A2751,'[3]Cartilha Global'!$A:$A,1,FALSE)</f>
        <v>94587</v>
      </c>
    </row>
    <row r="2752" spans="1:23" ht="12" hidden="1" thickBot="1" x14ac:dyDescent="0.25">
      <c r="A2752" s="522">
        <v>94588</v>
      </c>
      <c r="B2752" s="508" t="s">
        <v>3144</v>
      </c>
      <c r="C2752" s="513" t="s">
        <v>3460</v>
      </c>
      <c r="D2752" s="498" t="s">
        <v>6927</v>
      </c>
      <c r="E2752" s="499">
        <v>73.92</v>
      </c>
      <c r="F2752" s="500">
        <f t="shared" si="682"/>
        <v>91.54</v>
      </c>
      <c r="G2752" s="527"/>
      <c r="H2752" s="518"/>
      <c r="I2752" s="517">
        <f t="shared" si="683"/>
        <v>0</v>
      </c>
      <c r="J2752" s="517">
        <f t="shared" si="684"/>
        <v>0</v>
      </c>
      <c r="K2752" s="504"/>
      <c r="L2752" s="518">
        <f t="shared" si="685"/>
        <v>0</v>
      </c>
      <c r="M2752" s="518">
        <f t="shared" si="685"/>
        <v>0</v>
      </c>
      <c r="N2752" s="519">
        <f t="shared" si="686"/>
        <v>0</v>
      </c>
      <c r="O2752" s="519">
        <f t="shared" si="687"/>
        <v>0</v>
      </c>
      <c r="P2752" s="506"/>
      <c r="Q2752" s="520"/>
      <c r="R2752" s="412" t="str">
        <f t="shared" si="688"/>
        <v/>
      </c>
      <c r="S2752" s="412" t="str">
        <f t="shared" si="671"/>
        <v/>
      </c>
      <c r="T2752" s="427"/>
      <c r="U2752" s="429"/>
      <c r="W2752" s="6">
        <f>VLOOKUP(A2752,'[3]Cartilha Global'!$A:$A,1,FALSE)</f>
        <v>94588</v>
      </c>
    </row>
    <row r="2753" spans="1:23" ht="34.5" hidden="1" thickBot="1" x14ac:dyDescent="0.25">
      <c r="A2753" s="522">
        <v>99837</v>
      </c>
      <c r="B2753" s="508" t="s">
        <v>3144</v>
      </c>
      <c r="C2753" s="513" t="s">
        <v>3127</v>
      </c>
      <c r="D2753" s="498" t="s">
        <v>6927</v>
      </c>
      <c r="E2753" s="499">
        <v>668.54</v>
      </c>
      <c r="F2753" s="500">
        <f t="shared" si="682"/>
        <v>827.92</v>
      </c>
      <c r="G2753" s="527"/>
      <c r="H2753" s="518"/>
      <c r="I2753" s="517">
        <f t="shared" si="683"/>
        <v>0</v>
      </c>
      <c r="J2753" s="517">
        <f t="shared" si="684"/>
        <v>0</v>
      </c>
      <c r="K2753" s="504"/>
      <c r="L2753" s="518">
        <f t="shared" si="685"/>
        <v>0</v>
      </c>
      <c r="M2753" s="518">
        <f t="shared" si="685"/>
        <v>0</v>
      </c>
      <c r="N2753" s="519">
        <f t="shared" si="686"/>
        <v>0</v>
      </c>
      <c r="O2753" s="519">
        <f t="shared" si="687"/>
        <v>0</v>
      </c>
      <c r="P2753" s="506"/>
      <c r="Q2753" s="520"/>
      <c r="R2753" s="412" t="str">
        <f t="shared" si="688"/>
        <v/>
      </c>
      <c r="S2753" s="412" t="str">
        <f t="shared" si="671"/>
        <v/>
      </c>
      <c r="T2753" s="427"/>
      <c r="U2753" s="429"/>
      <c r="W2753" s="6">
        <f>VLOOKUP(A2753,'[3]Cartilha Global'!$A:$A,1,FALSE)</f>
        <v>99837</v>
      </c>
    </row>
    <row r="2754" spans="1:23" ht="34.5" hidden="1" thickBot="1" x14ac:dyDescent="0.25">
      <c r="A2754" s="522">
        <v>99839</v>
      </c>
      <c r="B2754" s="508" t="s">
        <v>3144</v>
      </c>
      <c r="C2754" s="513" t="s">
        <v>3128</v>
      </c>
      <c r="D2754" s="498" t="s">
        <v>6927</v>
      </c>
      <c r="E2754" s="499">
        <v>551.04999999999995</v>
      </c>
      <c r="F2754" s="500">
        <f t="shared" si="682"/>
        <v>682.42</v>
      </c>
      <c r="G2754" s="527"/>
      <c r="H2754" s="518"/>
      <c r="I2754" s="517">
        <f t="shared" si="683"/>
        <v>0</v>
      </c>
      <c r="J2754" s="517">
        <f t="shared" si="684"/>
        <v>0</v>
      </c>
      <c r="K2754" s="504"/>
      <c r="L2754" s="518">
        <f t="shared" si="685"/>
        <v>0</v>
      </c>
      <c r="M2754" s="518">
        <f t="shared" si="685"/>
        <v>0</v>
      </c>
      <c r="N2754" s="519">
        <f t="shared" si="686"/>
        <v>0</v>
      </c>
      <c r="O2754" s="519">
        <f t="shared" si="687"/>
        <v>0</v>
      </c>
      <c r="P2754" s="506"/>
      <c r="Q2754" s="520"/>
      <c r="R2754" s="412" t="str">
        <f t="shared" si="688"/>
        <v/>
      </c>
      <c r="S2754" s="412" t="str">
        <f t="shared" ref="S2754:S2817" si="689">IF(Q2754="X","x",IF(Q2754="xx","x",IF(OR(J2754&gt;0,O2754&gt;0),"x","")))</f>
        <v/>
      </c>
      <c r="T2754" s="427"/>
      <c r="U2754" s="429"/>
      <c r="W2754" s="6">
        <f>VLOOKUP(A2754,'[3]Cartilha Global'!$A:$A,1,FALSE)</f>
        <v>99839</v>
      </c>
    </row>
    <row r="2755" spans="1:23" ht="23.25" hidden="1" thickBot="1" x14ac:dyDescent="0.25">
      <c r="A2755" s="522">
        <v>99841</v>
      </c>
      <c r="B2755" s="508" t="s">
        <v>3144</v>
      </c>
      <c r="C2755" s="513" t="s">
        <v>3129</v>
      </c>
      <c r="D2755" s="498" t="s">
        <v>6927</v>
      </c>
      <c r="E2755" s="499">
        <v>1261.31</v>
      </c>
      <c r="F2755" s="500">
        <f t="shared" si="682"/>
        <v>1562.01</v>
      </c>
      <c r="G2755" s="527"/>
      <c r="H2755" s="518"/>
      <c r="I2755" s="517">
        <f t="shared" si="683"/>
        <v>0</v>
      </c>
      <c r="J2755" s="517">
        <f t="shared" si="684"/>
        <v>0</v>
      </c>
      <c r="K2755" s="504"/>
      <c r="L2755" s="518">
        <f t="shared" si="685"/>
        <v>0</v>
      </c>
      <c r="M2755" s="518">
        <f t="shared" si="685"/>
        <v>0</v>
      </c>
      <c r="N2755" s="519">
        <f t="shared" si="686"/>
        <v>0</v>
      </c>
      <c r="O2755" s="519">
        <f t="shared" si="687"/>
        <v>0</v>
      </c>
      <c r="P2755" s="506"/>
      <c r="Q2755" s="520"/>
      <c r="R2755" s="412" t="str">
        <f t="shared" si="688"/>
        <v/>
      </c>
      <c r="S2755" s="412" t="str">
        <f t="shared" si="689"/>
        <v/>
      </c>
      <c r="T2755" s="427"/>
      <c r="U2755" s="429"/>
      <c r="W2755" s="6">
        <f>VLOOKUP(A2755,'[3]Cartilha Global'!$A:$A,1,FALSE)</f>
        <v>99841</v>
      </c>
    </row>
    <row r="2756" spans="1:23" ht="23.25" hidden="1" thickBot="1" x14ac:dyDescent="0.25">
      <c r="A2756" s="522">
        <v>99861</v>
      </c>
      <c r="B2756" s="508" t="s">
        <v>3144</v>
      </c>
      <c r="C2756" s="513" t="s">
        <v>6744</v>
      </c>
      <c r="D2756" s="498" t="s">
        <v>170</v>
      </c>
      <c r="E2756" s="499">
        <v>693.39</v>
      </c>
      <c r="F2756" s="500">
        <f t="shared" si="682"/>
        <v>858.69</v>
      </c>
      <c r="G2756" s="527"/>
      <c r="H2756" s="518"/>
      <c r="I2756" s="517">
        <f t="shared" si="683"/>
        <v>0</v>
      </c>
      <c r="J2756" s="517">
        <f t="shared" si="684"/>
        <v>0</v>
      </c>
      <c r="K2756" s="504"/>
      <c r="L2756" s="518">
        <f t="shared" si="685"/>
        <v>0</v>
      </c>
      <c r="M2756" s="518">
        <f t="shared" si="685"/>
        <v>0</v>
      </c>
      <c r="N2756" s="519">
        <f t="shared" si="686"/>
        <v>0</v>
      </c>
      <c r="O2756" s="519">
        <f t="shared" si="687"/>
        <v>0</v>
      </c>
      <c r="P2756" s="506"/>
      <c r="Q2756" s="520"/>
      <c r="R2756" s="412" t="str">
        <f t="shared" si="688"/>
        <v/>
      </c>
      <c r="S2756" s="412" t="str">
        <f t="shared" si="689"/>
        <v/>
      </c>
      <c r="T2756" s="427"/>
      <c r="U2756" s="429"/>
      <c r="W2756" s="6" t="e">
        <f>VLOOKUP(A2756,'[3]Cartilha Global'!$A:$A,1,FALSE)</f>
        <v>#N/A</v>
      </c>
    </row>
    <row r="2757" spans="1:23" ht="12" hidden="1" thickBot="1" x14ac:dyDescent="0.25">
      <c r="A2757" s="522">
        <v>99855</v>
      </c>
      <c r="B2757" s="508" t="s">
        <v>3144</v>
      </c>
      <c r="C2757" s="513" t="s">
        <v>3130</v>
      </c>
      <c r="D2757" s="498" t="s">
        <v>6927</v>
      </c>
      <c r="E2757" s="499">
        <v>119.43</v>
      </c>
      <c r="F2757" s="500">
        <f t="shared" si="682"/>
        <v>147.9</v>
      </c>
      <c r="G2757" s="527"/>
      <c r="H2757" s="518"/>
      <c r="I2757" s="517">
        <f t="shared" si="683"/>
        <v>0</v>
      </c>
      <c r="J2757" s="517">
        <f t="shared" si="684"/>
        <v>0</v>
      </c>
      <c r="K2757" s="504"/>
      <c r="L2757" s="518">
        <f t="shared" si="685"/>
        <v>0</v>
      </c>
      <c r="M2757" s="518">
        <f t="shared" si="685"/>
        <v>0</v>
      </c>
      <c r="N2757" s="519">
        <f t="shared" si="686"/>
        <v>0</v>
      </c>
      <c r="O2757" s="519">
        <f t="shared" si="687"/>
        <v>0</v>
      </c>
      <c r="P2757" s="506"/>
      <c r="Q2757" s="520"/>
      <c r="R2757" s="412" t="str">
        <f t="shared" si="688"/>
        <v/>
      </c>
      <c r="S2757" s="412" t="str">
        <f t="shared" si="689"/>
        <v/>
      </c>
      <c r="T2757" s="427"/>
      <c r="U2757" s="429"/>
      <c r="W2757" s="6">
        <f>VLOOKUP(A2757,'[3]Cartilha Global'!$A:$A,1,FALSE)</f>
        <v>99855</v>
      </c>
    </row>
    <row r="2758" spans="1:23" ht="12" hidden="1" thickBot="1" x14ac:dyDescent="0.25">
      <c r="A2758" s="522">
        <v>99857</v>
      </c>
      <c r="B2758" s="508" t="s">
        <v>3144</v>
      </c>
      <c r="C2758" s="513" t="s">
        <v>3131</v>
      </c>
      <c r="D2758" s="498" t="s">
        <v>6927</v>
      </c>
      <c r="E2758" s="499">
        <v>91.53</v>
      </c>
      <c r="F2758" s="500">
        <f t="shared" si="682"/>
        <v>113.35</v>
      </c>
      <c r="G2758" s="527"/>
      <c r="H2758" s="518"/>
      <c r="I2758" s="517">
        <f t="shared" si="683"/>
        <v>0</v>
      </c>
      <c r="J2758" s="517">
        <f t="shared" si="684"/>
        <v>0</v>
      </c>
      <c r="K2758" s="504"/>
      <c r="L2758" s="518">
        <f t="shared" si="685"/>
        <v>0</v>
      </c>
      <c r="M2758" s="518">
        <f t="shared" si="685"/>
        <v>0</v>
      </c>
      <c r="N2758" s="519">
        <f t="shared" si="686"/>
        <v>0</v>
      </c>
      <c r="O2758" s="519">
        <f t="shared" si="687"/>
        <v>0</v>
      </c>
      <c r="P2758" s="506"/>
      <c r="Q2758" s="520"/>
      <c r="R2758" s="412" t="str">
        <f t="shared" si="688"/>
        <v/>
      </c>
      <c r="S2758" s="412" t="str">
        <f t="shared" si="689"/>
        <v/>
      </c>
      <c r="T2758" s="427"/>
      <c r="U2758" s="429"/>
      <c r="W2758" s="6">
        <f>VLOOKUP(A2758,'[3]Cartilha Global'!$A:$A,1,FALSE)</f>
        <v>99857</v>
      </c>
    </row>
    <row r="2759" spans="1:23" ht="12" hidden="1" thickBot="1" x14ac:dyDescent="0.25">
      <c r="A2759" s="522">
        <v>95541</v>
      </c>
      <c r="B2759" s="508" t="s">
        <v>3144</v>
      </c>
      <c r="C2759" s="513" t="s">
        <v>705</v>
      </c>
      <c r="D2759" s="498" t="s">
        <v>169</v>
      </c>
      <c r="E2759" s="499">
        <v>5</v>
      </c>
      <c r="F2759" s="500">
        <f t="shared" si="682"/>
        <v>6.19</v>
      </c>
      <c r="G2759" s="527"/>
      <c r="H2759" s="518"/>
      <c r="I2759" s="517">
        <f t="shared" si="683"/>
        <v>0</v>
      </c>
      <c r="J2759" s="517">
        <f t="shared" si="684"/>
        <v>0</v>
      </c>
      <c r="K2759" s="504"/>
      <c r="L2759" s="518">
        <f t="shared" si="685"/>
        <v>0</v>
      </c>
      <c r="M2759" s="518">
        <f t="shared" si="685"/>
        <v>0</v>
      </c>
      <c r="N2759" s="519">
        <f t="shared" si="686"/>
        <v>0</v>
      </c>
      <c r="O2759" s="519">
        <f t="shared" si="687"/>
        <v>0</v>
      </c>
      <c r="P2759" s="506"/>
      <c r="Q2759" s="520"/>
      <c r="R2759" s="412" t="str">
        <f t="shared" si="688"/>
        <v/>
      </c>
      <c r="S2759" s="412" t="str">
        <f t="shared" si="689"/>
        <v/>
      </c>
      <c r="T2759" s="427"/>
      <c r="U2759" s="429"/>
      <c r="W2759" s="6">
        <f>VLOOKUP(A2759,'[3]Cartilha Global'!$A:$A,1,FALSE)</f>
        <v>95541</v>
      </c>
    </row>
    <row r="2760" spans="1:23" ht="12" hidden="1" thickBot="1" x14ac:dyDescent="0.25">
      <c r="A2760" s="522" t="s">
        <v>2180</v>
      </c>
      <c r="B2760" s="508"/>
      <c r="C2760" s="569" t="s">
        <v>215</v>
      </c>
      <c r="D2760" s="498">
        <v>0</v>
      </c>
      <c r="E2760" s="567">
        <v>0</v>
      </c>
      <c r="F2760" s="568">
        <f t="shared" ref="F2760:F2814" si="690">IF(E2760=0,0,ROUND(E2760*(1+E$13)*(1-E$14),2))</f>
        <v>0</v>
      </c>
      <c r="G2760" s="556"/>
      <c r="H2760" s="556"/>
      <c r="I2760" s="557"/>
      <c r="J2760" s="558"/>
      <c r="K2760" s="504"/>
      <c r="L2760" s="580"/>
      <c r="M2760" s="556"/>
      <c r="N2760" s="557"/>
      <c r="O2760" s="558"/>
      <c r="P2760" s="506"/>
      <c r="Q2760" s="494" t="str">
        <f>IF(OR(SUM(J2761:J2766)&gt;0,SUM(O2761:O2766)&gt;0),"xx","")</f>
        <v/>
      </c>
      <c r="R2760" s="412" t="str">
        <f t="shared" si="688"/>
        <v/>
      </c>
      <c r="S2760" s="412" t="str">
        <f t="shared" si="689"/>
        <v/>
      </c>
      <c r="T2760" s="427"/>
      <c r="U2760" s="429"/>
      <c r="W2760" s="6" t="str">
        <f>VLOOKUP(A2760,'[3]Cartilha Global'!$A:$A,1,FALSE)</f>
        <v>7.1.11</v>
      </c>
    </row>
    <row r="2761" spans="1:23" ht="23.25" hidden="1" thickBot="1" x14ac:dyDescent="0.25">
      <c r="A2761" s="522">
        <v>100674</v>
      </c>
      <c r="B2761" s="508" t="s">
        <v>3144</v>
      </c>
      <c r="C2761" s="513" t="s">
        <v>3458</v>
      </c>
      <c r="D2761" s="498" t="s">
        <v>170</v>
      </c>
      <c r="E2761" s="499">
        <v>696.27</v>
      </c>
      <c r="F2761" s="500">
        <f t="shared" si="690"/>
        <v>862.26</v>
      </c>
      <c r="G2761" s="527"/>
      <c r="H2761" s="518"/>
      <c r="I2761" s="517">
        <f t="shared" ref="I2761:I2766" si="691">IF(ISBLANK(E2761),0,ROUND(F2761*G2761,2))</f>
        <v>0</v>
      </c>
      <c r="J2761" s="517">
        <f t="shared" ref="J2761:J2766" si="692">IF(ISBLANK(G2761),0,ROUND(G2761*H2761,2))</f>
        <v>0</v>
      </c>
      <c r="K2761" s="504"/>
      <c r="L2761" s="518">
        <f t="shared" ref="L2761:M2766" si="693">G2761</f>
        <v>0</v>
      </c>
      <c r="M2761" s="518">
        <f t="shared" si="693"/>
        <v>0</v>
      </c>
      <c r="N2761" s="519">
        <f t="shared" ref="N2761:N2766" si="694">IF(ISBLANK(E2761),0,ROUND(F2761*L2761,2))</f>
        <v>0</v>
      </c>
      <c r="O2761" s="519">
        <f t="shared" ref="O2761:O2766" si="695">IF(ISBLANK(L2761),0,ROUND(L2761*M2761,2))</f>
        <v>0</v>
      </c>
      <c r="P2761" s="506"/>
      <c r="Q2761" s="520"/>
      <c r="R2761" s="412" t="str">
        <f t="shared" si="688"/>
        <v/>
      </c>
      <c r="S2761" s="412" t="str">
        <f t="shared" si="689"/>
        <v/>
      </c>
      <c r="T2761" s="427"/>
      <c r="U2761" s="429"/>
      <c r="W2761" s="6">
        <f>VLOOKUP(A2761,'[3]Cartilha Global'!$A:$A,1,FALSE)</f>
        <v>100674</v>
      </c>
    </row>
    <row r="2762" spans="1:23" ht="23.25" hidden="1" thickBot="1" x14ac:dyDescent="0.25">
      <c r="A2762" s="522">
        <v>94569</v>
      </c>
      <c r="B2762" s="508" t="s">
        <v>3144</v>
      </c>
      <c r="C2762" s="513" t="s">
        <v>3831</v>
      </c>
      <c r="D2762" s="498" t="s">
        <v>170</v>
      </c>
      <c r="E2762" s="499">
        <v>648.75</v>
      </c>
      <c r="F2762" s="500">
        <f t="shared" si="690"/>
        <v>803.41</v>
      </c>
      <c r="G2762" s="527"/>
      <c r="H2762" s="518"/>
      <c r="I2762" s="517">
        <f t="shared" si="691"/>
        <v>0</v>
      </c>
      <c r="J2762" s="517">
        <f t="shared" si="692"/>
        <v>0</v>
      </c>
      <c r="K2762" s="504"/>
      <c r="L2762" s="518">
        <f t="shared" si="693"/>
        <v>0</v>
      </c>
      <c r="M2762" s="518">
        <f t="shared" si="693"/>
        <v>0</v>
      </c>
      <c r="N2762" s="519">
        <f t="shared" si="694"/>
        <v>0</v>
      </c>
      <c r="O2762" s="519">
        <f t="shared" si="695"/>
        <v>0</v>
      </c>
      <c r="P2762" s="506"/>
      <c r="Q2762" s="520"/>
      <c r="R2762" s="412" t="str">
        <f t="shared" si="688"/>
        <v/>
      </c>
      <c r="S2762" s="412" t="str">
        <f t="shared" si="689"/>
        <v/>
      </c>
      <c r="T2762" s="427"/>
      <c r="U2762" s="429"/>
      <c r="W2762" s="6">
        <f>VLOOKUP(A2762,'[3]Cartilha Global'!$A:$A,1,FALSE)</f>
        <v>94569</v>
      </c>
    </row>
    <row r="2763" spans="1:23" ht="34.5" hidden="1" thickBot="1" x14ac:dyDescent="0.25">
      <c r="A2763" s="522">
        <v>94570</v>
      </c>
      <c r="B2763" s="508" t="s">
        <v>3144</v>
      </c>
      <c r="C2763" s="513" t="s">
        <v>3832</v>
      </c>
      <c r="D2763" s="498" t="s">
        <v>170</v>
      </c>
      <c r="E2763" s="499">
        <v>334.53</v>
      </c>
      <c r="F2763" s="500">
        <f t="shared" si="690"/>
        <v>414.28</v>
      </c>
      <c r="G2763" s="527"/>
      <c r="H2763" s="518"/>
      <c r="I2763" s="517">
        <f t="shared" si="691"/>
        <v>0</v>
      </c>
      <c r="J2763" s="517">
        <f t="shared" si="692"/>
        <v>0</v>
      </c>
      <c r="K2763" s="504"/>
      <c r="L2763" s="518">
        <f t="shared" si="693"/>
        <v>0</v>
      </c>
      <c r="M2763" s="518">
        <f t="shared" si="693"/>
        <v>0</v>
      </c>
      <c r="N2763" s="519">
        <f t="shared" si="694"/>
        <v>0</v>
      </c>
      <c r="O2763" s="519">
        <f t="shared" si="695"/>
        <v>0</v>
      </c>
      <c r="P2763" s="506"/>
      <c r="Q2763" s="520"/>
      <c r="R2763" s="412" t="str">
        <f t="shared" si="688"/>
        <v/>
      </c>
      <c r="S2763" s="412" t="str">
        <f t="shared" si="689"/>
        <v/>
      </c>
      <c r="T2763" s="427"/>
      <c r="U2763" s="429"/>
      <c r="W2763" s="6">
        <f>VLOOKUP(A2763,'[3]Cartilha Global'!$A:$A,1,FALSE)</f>
        <v>94570</v>
      </c>
    </row>
    <row r="2764" spans="1:23" ht="34.5" hidden="1" thickBot="1" x14ac:dyDescent="0.25">
      <c r="A2764" s="522">
        <v>94572</v>
      </c>
      <c r="B2764" s="508" t="s">
        <v>3144</v>
      </c>
      <c r="C2764" s="513" t="s">
        <v>3833</v>
      </c>
      <c r="D2764" s="498" t="s">
        <v>170</v>
      </c>
      <c r="E2764" s="499">
        <v>476.88</v>
      </c>
      <c r="F2764" s="500">
        <f t="shared" si="690"/>
        <v>590.57000000000005</v>
      </c>
      <c r="G2764" s="527"/>
      <c r="H2764" s="518"/>
      <c r="I2764" s="517">
        <f t="shared" si="691"/>
        <v>0</v>
      </c>
      <c r="J2764" s="517">
        <f t="shared" si="692"/>
        <v>0</v>
      </c>
      <c r="K2764" s="504"/>
      <c r="L2764" s="518">
        <f t="shared" si="693"/>
        <v>0</v>
      </c>
      <c r="M2764" s="518">
        <f t="shared" si="693"/>
        <v>0</v>
      </c>
      <c r="N2764" s="519">
        <f t="shared" si="694"/>
        <v>0</v>
      </c>
      <c r="O2764" s="519">
        <f t="shared" si="695"/>
        <v>0</v>
      </c>
      <c r="P2764" s="506"/>
      <c r="Q2764" s="520"/>
      <c r="R2764" s="412" t="str">
        <f t="shared" si="688"/>
        <v/>
      </c>
      <c r="S2764" s="412" t="str">
        <f t="shared" si="689"/>
        <v/>
      </c>
      <c r="T2764" s="427"/>
      <c r="U2764" s="429"/>
      <c r="W2764" s="6">
        <f>VLOOKUP(A2764,'[3]Cartilha Global'!$A:$A,1,FALSE)</f>
        <v>94572</v>
      </c>
    </row>
    <row r="2765" spans="1:23" ht="34.5" hidden="1" thickBot="1" x14ac:dyDescent="0.25">
      <c r="A2765" s="522">
        <v>94573</v>
      </c>
      <c r="B2765" s="508" t="s">
        <v>3144</v>
      </c>
      <c r="C2765" s="513" t="s">
        <v>3834</v>
      </c>
      <c r="D2765" s="498" t="s">
        <v>170</v>
      </c>
      <c r="E2765" s="499">
        <v>389.37</v>
      </c>
      <c r="F2765" s="500">
        <f t="shared" si="690"/>
        <v>482.2</v>
      </c>
      <c r="G2765" s="527"/>
      <c r="H2765" s="518"/>
      <c r="I2765" s="517">
        <f t="shared" si="691"/>
        <v>0</v>
      </c>
      <c r="J2765" s="517">
        <f t="shared" si="692"/>
        <v>0</v>
      </c>
      <c r="K2765" s="504"/>
      <c r="L2765" s="518">
        <f t="shared" si="693"/>
        <v>0</v>
      </c>
      <c r="M2765" s="518">
        <f t="shared" si="693"/>
        <v>0</v>
      </c>
      <c r="N2765" s="519">
        <f t="shared" si="694"/>
        <v>0</v>
      </c>
      <c r="O2765" s="519">
        <f t="shared" si="695"/>
        <v>0</v>
      </c>
      <c r="P2765" s="506"/>
      <c r="Q2765" s="520"/>
      <c r="R2765" s="412" t="str">
        <f t="shared" si="688"/>
        <v/>
      </c>
      <c r="S2765" s="412" t="str">
        <f t="shared" si="689"/>
        <v/>
      </c>
      <c r="T2765" s="427"/>
      <c r="U2765" s="429"/>
      <c r="W2765" s="6">
        <f>VLOOKUP(A2765,'[3]Cartilha Global'!$A:$A,1,FALSE)</f>
        <v>94573</v>
      </c>
    </row>
    <row r="2766" spans="1:23" ht="34.5" hidden="1" thickBot="1" x14ac:dyDescent="0.25">
      <c r="A2766" s="522">
        <v>94580</v>
      </c>
      <c r="B2766" s="508" t="s">
        <v>3144</v>
      </c>
      <c r="C2766" s="513" t="s">
        <v>3835</v>
      </c>
      <c r="D2766" s="498" t="s">
        <v>170</v>
      </c>
      <c r="E2766" s="499">
        <v>533.6</v>
      </c>
      <c r="F2766" s="500">
        <f t="shared" si="690"/>
        <v>660.81</v>
      </c>
      <c r="G2766" s="527"/>
      <c r="H2766" s="518"/>
      <c r="I2766" s="517">
        <f t="shared" si="691"/>
        <v>0</v>
      </c>
      <c r="J2766" s="517">
        <f t="shared" si="692"/>
        <v>0</v>
      </c>
      <c r="K2766" s="504"/>
      <c r="L2766" s="518">
        <f t="shared" si="693"/>
        <v>0</v>
      </c>
      <c r="M2766" s="518">
        <f t="shared" si="693"/>
        <v>0</v>
      </c>
      <c r="N2766" s="519">
        <f t="shared" si="694"/>
        <v>0</v>
      </c>
      <c r="O2766" s="519">
        <f t="shared" si="695"/>
        <v>0</v>
      </c>
      <c r="P2766" s="506"/>
      <c r="Q2766" s="520"/>
      <c r="R2766" s="412" t="str">
        <f t="shared" si="688"/>
        <v/>
      </c>
      <c r="S2766" s="412" t="str">
        <f t="shared" si="689"/>
        <v/>
      </c>
      <c r="T2766" s="427"/>
      <c r="U2766" s="429"/>
      <c r="W2766" s="6">
        <f>VLOOKUP(A2766,'[3]Cartilha Global'!$A:$A,1,FALSE)</f>
        <v>94580</v>
      </c>
    </row>
    <row r="2767" spans="1:23" ht="12" hidden="1" thickBot="1" x14ac:dyDescent="0.25">
      <c r="A2767" s="522" t="s">
        <v>2181</v>
      </c>
      <c r="B2767" s="508"/>
      <c r="C2767" s="569" t="s">
        <v>216</v>
      </c>
      <c r="D2767" s="498">
        <v>0</v>
      </c>
      <c r="E2767" s="567">
        <v>0</v>
      </c>
      <c r="F2767" s="568">
        <f t="shared" si="690"/>
        <v>0</v>
      </c>
      <c r="G2767" s="556"/>
      <c r="H2767" s="556"/>
      <c r="I2767" s="557"/>
      <c r="J2767" s="558"/>
      <c r="K2767" s="504"/>
      <c r="L2767" s="580"/>
      <c r="M2767" s="556"/>
      <c r="N2767" s="557"/>
      <c r="O2767" s="558"/>
      <c r="P2767" s="506"/>
      <c r="Q2767" s="494" t="str">
        <f>IF(OR(SUM(J2768:J2770)&gt;0,SUM(O2768:O2770)&gt;0),"xx","")</f>
        <v/>
      </c>
      <c r="R2767" s="412" t="str">
        <f t="shared" si="688"/>
        <v/>
      </c>
      <c r="S2767" s="412" t="str">
        <f t="shared" si="689"/>
        <v/>
      </c>
      <c r="T2767" s="427"/>
      <c r="U2767" s="429"/>
      <c r="W2767" s="6" t="str">
        <f>VLOOKUP(A2767,'[3]Cartilha Global'!$A:$A,1,FALSE)</f>
        <v>7.1.12</v>
      </c>
    </row>
    <row r="2768" spans="1:23" ht="12" hidden="1" thickBot="1" x14ac:dyDescent="0.25">
      <c r="A2768" s="522">
        <v>99862</v>
      </c>
      <c r="B2768" s="508" t="s">
        <v>3144</v>
      </c>
      <c r="C2768" s="513" t="s">
        <v>3132</v>
      </c>
      <c r="D2768" s="498" t="s">
        <v>170</v>
      </c>
      <c r="E2768" s="499">
        <v>615.38</v>
      </c>
      <c r="F2768" s="500">
        <f t="shared" si="690"/>
        <v>762.09</v>
      </c>
      <c r="G2768" s="527"/>
      <c r="H2768" s="518"/>
      <c r="I2768" s="517">
        <f t="shared" ref="I2768:I2769" si="696">IF(ISBLANK(E2768),0,ROUND(F2768*G2768,2))</f>
        <v>0</v>
      </c>
      <c r="J2768" s="517">
        <f t="shared" ref="J2768:J2769" si="697">IF(ISBLANK(G2768),0,ROUND(G2768*H2768,2))</f>
        <v>0</v>
      </c>
      <c r="K2768" s="504"/>
      <c r="L2768" s="518">
        <f t="shared" ref="L2768:M2769" si="698">G2768</f>
        <v>0</v>
      </c>
      <c r="M2768" s="518">
        <f t="shared" si="698"/>
        <v>0</v>
      </c>
      <c r="N2768" s="519">
        <f t="shared" ref="N2768:N2769" si="699">IF(ISBLANK(E2768),0,ROUND(F2768*L2768,2))</f>
        <v>0</v>
      </c>
      <c r="O2768" s="519">
        <f t="shared" ref="O2768:O2769" si="700">IF(ISBLANK(L2768),0,ROUND(L2768*M2768,2))</f>
        <v>0</v>
      </c>
      <c r="P2768" s="506"/>
      <c r="Q2768" s="520"/>
      <c r="R2768" s="412" t="str">
        <f t="shared" si="688"/>
        <v/>
      </c>
      <c r="S2768" s="412" t="str">
        <f t="shared" si="689"/>
        <v/>
      </c>
      <c r="T2768" s="427"/>
      <c r="U2768" s="429"/>
      <c r="W2768" s="6">
        <f>VLOOKUP(A2768,'[3]Cartilha Global'!$A:$A,1,FALSE)</f>
        <v>99862</v>
      </c>
    </row>
    <row r="2769" spans="1:23" ht="23.25" hidden="1" thickBot="1" x14ac:dyDescent="0.25">
      <c r="A2769" s="522">
        <v>94589</v>
      </c>
      <c r="B2769" s="508" t="s">
        <v>3144</v>
      </c>
      <c r="C2769" s="513" t="s">
        <v>6745</v>
      </c>
      <c r="D2769" s="498" t="s">
        <v>6927</v>
      </c>
      <c r="E2769" s="499">
        <v>21.76</v>
      </c>
      <c r="F2769" s="500">
        <f t="shared" si="690"/>
        <v>26.95</v>
      </c>
      <c r="G2769" s="527"/>
      <c r="H2769" s="518"/>
      <c r="I2769" s="517">
        <f t="shared" si="696"/>
        <v>0</v>
      </c>
      <c r="J2769" s="517">
        <f t="shared" si="697"/>
        <v>0</v>
      </c>
      <c r="K2769" s="504"/>
      <c r="L2769" s="518">
        <f t="shared" si="698"/>
        <v>0</v>
      </c>
      <c r="M2769" s="518">
        <f t="shared" si="698"/>
        <v>0</v>
      </c>
      <c r="N2769" s="519">
        <f t="shared" si="699"/>
        <v>0</v>
      </c>
      <c r="O2769" s="519">
        <f t="shared" si="700"/>
        <v>0</v>
      </c>
      <c r="P2769" s="506"/>
      <c r="Q2769" s="520"/>
      <c r="R2769" s="412" t="str">
        <f t="shared" si="688"/>
        <v/>
      </c>
      <c r="S2769" s="412" t="str">
        <f t="shared" si="689"/>
        <v/>
      </c>
      <c r="T2769" s="427"/>
      <c r="U2769" s="429"/>
      <c r="W2769" s="6" t="e">
        <f>VLOOKUP(A2769,'[3]Cartilha Global'!$A:$A,1,FALSE)</f>
        <v>#N/A</v>
      </c>
    </row>
    <row r="2770" spans="1:23" ht="23.25" hidden="1" thickBot="1" x14ac:dyDescent="0.25">
      <c r="A2770" s="522">
        <v>94590</v>
      </c>
      <c r="B2770" s="508" t="s">
        <v>3144</v>
      </c>
      <c r="C2770" s="513" t="s">
        <v>6746</v>
      </c>
      <c r="D2770" s="498" t="s">
        <v>6927</v>
      </c>
      <c r="E2770" s="499">
        <v>17.600000000000001</v>
      </c>
      <c r="F2770" s="500">
        <f t="shared" si="690"/>
        <v>21.8</v>
      </c>
      <c r="G2770" s="527"/>
      <c r="H2770" s="518"/>
      <c r="I2770" s="517">
        <f>IF(ISBLANK(E2770),0,ROUND(F2770*G2770,2))</f>
        <v>0</v>
      </c>
      <c r="J2770" s="517">
        <f>IF(ISBLANK(G2770),0,ROUND(G2770*H2770,2))</f>
        <v>0</v>
      </c>
      <c r="K2770" s="504"/>
      <c r="L2770" s="518">
        <f>G2770</f>
        <v>0</v>
      </c>
      <c r="M2770" s="518">
        <f>H2770</f>
        <v>0</v>
      </c>
      <c r="N2770" s="519">
        <f>IF(ISBLANK(E2770),0,ROUND(F2770*L2770,2))</f>
        <v>0</v>
      </c>
      <c r="O2770" s="519">
        <f>IF(ISBLANK(L2770),0,ROUND(L2770*M2770,2))</f>
        <v>0</v>
      </c>
      <c r="P2770" s="506"/>
      <c r="Q2770" s="520"/>
      <c r="R2770" s="412" t="str">
        <f t="shared" si="688"/>
        <v/>
      </c>
      <c r="S2770" s="412" t="str">
        <f t="shared" si="689"/>
        <v/>
      </c>
      <c r="T2770" s="427"/>
      <c r="U2770" s="429"/>
      <c r="W2770" s="6" t="e">
        <f>VLOOKUP(A2770,'[3]Cartilha Global'!$A:$A,1,FALSE)</f>
        <v>#N/A</v>
      </c>
    </row>
    <row r="2771" spans="1:23" ht="12" hidden="1" thickBot="1" x14ac:dyDescent="0.25">
      <c r="A2771" s="522" t="s">
        <v>2182</v>
      </c>
      <c r="B2771" s="508"/>
      <c r="C2771" s="569" t="s">
        <v>217</v>
      </c>
      <c r="D2771" s="498">
        <v>0</v>
      </c>
      <c r="E2771" s="567">
        <v>0</v>
      </c>
      <c r="F2771" s="568">
        <f t="shared" si="690"/>
        <v>0</v>
      </c>
      <c r="G2771" s="556"/>
      <c r="H2771" s="556"/>
      <c r="I2771" s="557"/>
      <c r="J2771" s="558"/>
      <c r="K2771" s="504"/>
      <c r="L2771" s="580"/>
      <c r="M2771" s="556"/>
      <c r="N2771" s="557"/>
      <c r="O2771" s="558"/>
      <c r="P2771" s="506"/>
      <c r="Q2771" s="494" t="str">
        <f>IF(OR(SUM(J2772:J2787)&gt;0,SUM(O2772:O2787)&gt;0),"xx","")</f>
        <v/>
      </c>
      <c r="R2771" s="412" t="str">
        <f t="shared" si="688"/>
        <v/>
      </c>
      <c r="S2771" s="412" t="str">
        <f t="shared" si="689"/>
        <v/>
      </c>
      <c r="T2771" s="427"/>
      <c r="U2771" s="429"/>
      <c r="W2771" s="6" t="str">
        <f>VLOOKUP(A2771,'[3]Cartilha Global'!$A:$A,1,FALSE)</f>
        <v>7.1.13</v>
      </c>
    </row>
    <row r="2772" spans="1:23" ht="12" hidden="1" thickBot="1" x14ac:dyDescent="0.25">
      <c r="A2772" s="522">
        <v>100703</v>
      </c>
      <c r="B2772" s="508" t="s">
        <v>3144</v>
      </c>
      <c r="C2772" s="513" t="s">
        <v>3451</v>
      </c>
      <c r="D2772" s="498" t="s">
        <v>169</v>
      </c>
      <c r="E2772" s="499">
        <v>32.729999999999997</v>
      </c>
      <c r="F2772" s="500">
        <f t="shared" si="690"/>
        <v>40.53</v>
      </c>
      <c r="G2772" s="527"/>
      <c r="H2772" s="518"/>
      <c r="I2772" s="517">
        <f t="shared" ref="I2772:I2787" si="701">IF(ISBLANK(E2772),0,ROUND(F2772*G2772,2))</f>
        <v>0</v>
      </c>
      <c r="J2772" s="517">
        <f t="shared" ref="J2772:J2787" si="702">IF(ISBLANK(G2772),0,ROUND(G2772*H2772,2))</f>
        <v>0</v>
      </c>
      <c r="K2772" s="504"/>
      <c r="L2772" s="518">
        <f t="shared" ref="L2772:M2787" si="703">G2772</f>
        <v>0</v>
      </c>
      <c r="M2772" s="518">
        <f t="shared" si="703"/>
        <v>0</v>
      </c>
      <c r="N2772" s="519">
        <f t="shared" ref="N2772:N2787" si="704">IF(ISBLANK(E2772),0,ROUND(F2772*L2772,2))</f>
        <v>0</v>
      </c>
      <c r="O2772" s="519">
        <f t="shared" ref="O2772:O2787" si="705">IF(ISBLANK(L2772),0,ROUND(L2772*M2772,2))</f>
        <v>0</v>
      </c>
      <c r="P2772" s="506"/>
      <c r="Q2772" s="520"/>
      <c r="R2772" s="412" t="str">
        <f t="shared" si="688"/>
        <v/>
      </c>
      <c r="S2772" s="412" t="str">
        <f t="shared" si="689"/>
        <v/>
      </c>
      <c r="T2772" s="427"/>
      <c r="U2772" s="429"/>
      <c r="W2772" s="6">
        <f>VLOOKUP(A2772,'[3]Cartilha Global'!$A:$A,1,FALSE)</f>
        <v>100703</v>
      </c>
    </row>
    <row r="2773" spans="1:23" ht="23.25" hidden="1" thickBot="1" x14ac:dyDescent="0.25">
      <c r="A2773" s="522">
        <v>100704</v>
      </c>
      <c r="B2773" s="508" t="s">
        <v>3144</v>
      </c>
      <c r="C2773" s="513" t="s">
        <v>3452</v>
      </c>
      <c r="D2773" s="498" t="s">
        <v>169</v>
      </c>
      <c r="E2773" s="499">
        <v>69.040000000000006</v>
      </c>
      <c r="F2773" s="500">
        <f t="shared" si="690"/>
        <v>85.5</v>
      </c>
      <c r="G2773" s="527"/>
      <c r="H2773" s="518"/>
      <c r="I2773" s="517">
        <f t="shared" si="701"/>
        <v>0</v>
      </c>
      <c r="J2773" s="517">
        <f t="shared" si="702"/>
        <v>0</v>
      </c>
      <c r="K2773" s="504"/>
      <c r="L2773" s="518">
        <f t="shared" si="703"/>
        <v>0</v>
      </c>
      <c r="M2773" s="518">
        <f t="shared" si="703"/>
        <v>0</v>
      </c>
      <c r="N2773" s="519">
        <f t="shared" si="704"/>
        <v>0</v>
      </c>
      <c r="O2773" s="519">
        <f t="shared" si="705"/>
        <v>0</v>
      </c>
      <c r="P2773" s="506"/>
      <c r="Q2773" s="520"/>
      <c r="R2773" s="412" t="str">
        <f t="shared" si="688"/>
        <v/>
      </c>
      <c r="S2773" s="412" t="str">
        <f t="shared" si="689"/>
        <v/>
      </c>
      <c r="T2773" s="427"/>
      <c r="U2773" s="429"/>
      <c r="W2773" s="6">
        <f>VLOOKUP(A2773,'[3]Cartilha Global'!$A:$A,1,FALSE)</f>
        <v>100704</v>
      </c>
    </row>
    <row r="2774" spans="1:23" ht="12" hidden="1" thickBot="1" x14ac:dyDescent="0.25">
      <c r="A2774" s="522">
        <v>102188</v>
      </c>
      <c r="B2774" s="508" t="s">
        <v>3144</v>
      </c>
      <c r="C2774" s="513" t="s">
        <v>5324</v>
      </c>
      <c r="D2774" s="498" t="s">
        <v>169</v>
      </c>
      <c r="E2774" s="499">
        <v>909.18</v>
      </c>
      <c r="F2774" s="500">
        <f t="shared" si="690"/>
        <v>1125.93</v>
      </c>
      <c r="G2774" s="527"/>
      <c r="H2774" s="518"/>
      <c r="I2774" s="517">
        <f>IF(ISBLANK(E2774),0,ROUND(F2774*G2774,2))</f>
        <v>0</v>
      </c>
      <c r="J2774" s="517">
        <f>IF(ISBLANK(G2774),0,ROUND(G2774*H2774,2))</f>
        <v>0</v>
      </c>
      <c r="K2774" s="504"/>
      <c r="L2774" s="518">
        <f t="shared" si="703"/>
        <v>0</v>
      </c>
      <c r="M2774" s="518">
        <f t="shared" si="703"/>
        <v>0</v>
      </c>
      <c r="N2774" s="519">
        <f>IF(ISBLANK(E2774),0,ROUND(F2774*L2774,2))</f>
        <v>0</v>
      </c>
      <c r="O2774" s="519">
        <f>IF(ISBLANK(L2774),0,ROUND(L2774*M2774,2))</f>
        <v>0</v>
      </c>
      <c r="P2774" s="506"/>
      <c r="Q2774" s="520"/>
      <c r="R2774" s="412" t="str">
        <f>IF(Q2774="X","x",IF(Q2774="xx","x",IF(O2774&gt;0,"x","")))</f>
        <v/>
      </c>
      <c r="S2774" s="412" t="str">
        <f t="shared" si="689"/>
        <v/>
      </c>
      <c r="T2774" s="427"/>
      <c r="U2774" s="429"/>
      <c r="W2774" s="6">
        <f>VLOOKUP(A2774,'[3]Cartilha Global'!$A:$A,1,FALSE)</f>
        <v>102188</v>
      </c>
    </row>
    <row r="2775" spans="1:23" ht="34.5" hidden="1" thickBot="1" x14ac:dyDescent="0.25">
      <c r="A2775" s="522">
        <v>102189</v>
      </c>
      <c r="B2775" s="508" t="s">
        <v>3144</v>
      </c>
      <c r="C2775" s="513" t="s">
        <v>5325</v>
      </c>
      <c r="D2775" s="498" t="s">
        <v>169</v>
      </c>
      <c r="E2775" s="499">
        <v>252.54</v>
      </c>
      <c r="F2775" s="500">
        <f t="shared" si="690"/>
        <v>312.75</v>
      </c>
      <c r="G2775" s="527"/>
      <c r="H2775" s="518"/>
      <c r="I2775" s="517">
        <f>IF(ISBLANK(E2775),0,ROUND(F2775*G2775,2))</f>
        <v>0</v>
      </c>
      <c r="J2775" s="517">
        <f>IF(ISBLANK(G2775),0,ROUND(G2775*H2775,2))</f>
        <v>0</v>
      </c>
      <c r="K2775" s="504"/>
      <c r="L2775" s="518">
        <f t="shared" si="703"/>
        <v>0</v>
      </c>
      <c r="M2775" s="518">
        <f t="shared" si="703"/>
        <v>0</v>
      </c>
      <c r="N2775" s="519">
        <f>IF(ISBLANK(E2775),0,ROUND(F2775*L2775,2))</f>
        <v>0</v>
      </c>
      <c r="O2775" s="519">
        <f>IF(ISBLANK(L2775),0,ROUND(L2775*M2775,2))</f>
        <v>0</v>
      </c>
      <c r="P2775" s="506"/>
      <c r="Q2775" s="520"/>
      <c r="R2775" s="412" t="str">
        <f>IF(Q2775="X","x",IF(Q2775="xx","x",IF(O2775&gt;0,"x","")))</f>
        <v/>
      </c>
      <c r="S2775" s="412" t="str">
        <f t="shared" si="689"/>
        <v/>
      </c>
      <c r="T2775" s="427"/>
      <c r="U2775" s="429"/>
      <c r="W2775" s="6">
        <f>VLOOKUP(A2775,'[3]Cartilha Global'!$A:$A,1,FALSE)</f>
        <v>102189</v>
      </c>
    </row>
    <row r="2776" spans="1:23" ht="23.25" hidden="1" thickBot="1" x14ac:dyDescent="0.25">
      <c r="A2776" s="522">
        <v>100704</v>
      </c>
      <c r="B2776" s="508" t="s">
        <v>3144</v>
      </c>
      <c r="C2776" s="513" t="s">
        <v>3452</v>
      </c>
      <c r="D2776" s="498" t="s">
        <v>169</v>
      </c>
      <c r="E2776" s="499">
        <v>69.040000000000006</v>
      </c>
      <c r="F2776" s="500">
        <f t="shared" si="690"/>
        <v>85.5</v>
      </c>
      <c r="G2776" s="527"/>
      <c r="H2776" s="518"/>
      <c r="I2776" s="517">
        <f>IF(ISBLANK(E2776),0,ROUND(F2776*G2776,2))</f>
        <v>0</v>
      </c>
      <c r="J2776" s="517">
        <f>IF(ISBLANK(G2776),0,ROUND(G2776*H2776,2))</f>
        <v>0</v>
      </c>
      <c r="K2776" s="504"/>
      <c r="L2776" s="518">
        <f t="shared" si="703"/>
        <v>0</v>
      </c>
      <c r="M2776" s="518">
        <f t="shared" si="703"/>
        <v>0</v>
      </c>
      <c r="N2776" s="519">
        <f>IF(ISBLANK(E2776),0,ROUND(F2776*L2776,2))</f>
        <v>0</v>
      </c>
      <c r="O2776" s="519">
        <f>IF(ISBLANK(L2776),0,ROUND(L2776*M2776,2))</f>
        <v>0</v>
      </c>
      <c r="P2776" s="506"/>
      <c r="Q2776" s="520"/>
      <c r="R2776" s="412" t="str">
        <f>IF(Q2776="X","x",IF(Q2776="xx","x",IF(O2776&gt;0,"x","")))</f>
        <v/>
      </c>
      <c r="S2776" s="412" t="str">
        <f t="shared" si="689"/>
        <v/>
      </c>
      <c r="T2776" s="427"/>
      <c r="U2776" s="429"/>
      <c r="W2776" s="6">
        <f>VLOOKUP(A2776,'[3]Cartilha Global'!$A:$A,1,FALSE)</f>
        <v>100704</v>
      </c>
    </row>
    <row r="2777" spans="1:23" ht="12" hidden="1" thickBot="1" x14ac:dyDescent="0.25">
      <c r="A2777" s="522">
        <v>100706</v>
      </c>
      <c r="B2777" s="508" t="s">
        <v>3144</v>
      </c>
      <c r="C2777" s="513" t="s">
        <v>3453</v>
      </c>
      <c r="D2777" s="498" t="s">
        <v>169</v>
      </c>
      <c r="E2777" s="499">
        <v>72.2</v>
      </c>
      <c r="F2777" s="500">
        <f t="shared" si="690"/>
        <v>89.41</v>
      </c>
      <c r="G2777" s="527"/>
      <c r="H2777" s="518"/>
      <c r="I2777" s="517">
        <f t="shared" si="701"/>
        <v>0</v>
      </c>
      <c r="J2777" s="517">
        <f t="shared" si="702"/>
        <v>0</v>
      </c>
      <c r="K2777" s="504"/>
      <c r="L2777" s="518">
        <f t="shared" si="703"/>
        <v>0</v>
      </c>
      <c r="M2777" s="518">
        <f t="shared" si="703"/>
        <v>0</v>
      </c>
      <c r="N2777" s="519">
        <f t="shared" si="704"/>
        <v>0</v>
      </c>
      <c r="O2777" s="519">
        <f t="shared" si="705"/>
        <v>0</v>
      </c>
      <c r="P2777" s="506"/>
      <c r="Q2777" s="520"/>
      <c r="R2777" s="412" t="str">
        <f t="shared" si="688"/>
        <v/>
      </c>
      <c r="S2777" s="412" t="str">
        <f t="shared" si="689"/>
        <v/>
      </c>
      <c r="T2777" s="427"/>
      <c r="U2777" s="429"/>
      <c r="W2777" s="6">
        <f>VLOOKUP(A2777,'[3]Cartilha Global'!$A:$A,1,FALSE)</f>
        <v>100706</v>
      </c>
    </row>
    <row r="2778" spans="1:23" ht="12" hidden="1" thickBot="1" x14ac:dyDescent="0.25">
      <c r="A2778" s="522">
        <v>100707</v>
      </c>
      <c r="B2778" s="508" t="s">
        <v>3144</v>
      </c>
      <c r="C2778" s="513" t="s">
        <v>3454</v>
      </c>
      <c r="D2778" s="498" t="s">
        <v>169</v>
      </c>
      <c r="E2778" s="499">
        <v>146.07</v>
      </c>
      <c r="F2778" s="500">
        <f t="shared" si="690"/>
        <v>180.89</v>
      </c>
      <c r="G2778" s="527"/>
      <c r="H2778" s="518"/>
      <c r="I2778" s="517">
        <f t="shared" si="701"/>
        <v>0</v>
      </c>
      <c r="J2778" s="517">
        <f t="shared" si="702"/>
        <v>0</v>
      </c>
      <c r="K2778" s="504"/>
      <c r="L2778" s="518">
        <f t="shared" si="703"/>
        <v>0</v>
      </c>
      <c r="M2778" s="518">
        <f t="shared" si="703"/>
        <v>0</v>
      </c>
      <c r="N2778" s="519">
        <f t="shared" si="704"/>
        <v>0</v>
      </c>
      <c r="O2778" s="519">
        <f t="shared" si="705"/>
        <v>0</v>
      </c>
      <c r="P2778" s="506"/>
      <c r="Q2778" s="520"/>
      <c r="R2778" s="412" t="str">
        <f t="shared" si="688"/>
        <v/>
      </c>
      <c r="S2778" s="412" t="str">
        <f t="shared" si="689"/>
        <v/>
      </c>
      <c r="T2778" s="427"/>
      <c r="U2778" s="429"/>
      <c r="W2778" s="6">
        <f>VLOOKUP(A2778,'[3]Cartilha Global'!$A:$A,1,FALSE)</f>
        <v>100707</v>
      </c>
    </row>
    <row r="2779" spans="1:23" ht="12" hidden="1" thickBot="1" x14ac:dyDescent="0.25">
      <c r="A2779" s="522">
        <v>100708</v>
      </c>
      <c r="B2779" s="508" t="s">
        <v>3144</v>
      </c>
      <c r="C2779" s="513" t="s">
        <v>3455</v>
      </c>
      <c r="D2779" s="498" t="s">
        <v>169</v>
      </c>
      <c r="E2779" s="499">
        <v>182.58</v>
      </c>
      <c r="F2779" s="500">
        <f t="shared" si="690"/>
        <v>226.11</v>
      </c>
      <c r="G2779" s="527"/>
      <c r="H2779" s="518"/>
      <c r="I2779" s="517">
        <f t="shared" si="701"/>
        <v>0</v>
      </c>
      <c r="J2779" s="517">
        <f t="shared" si="702"/>
        <v>0</v>
      </c>
      <c r="K2779" s="504"/>
      <c r="L2779" s="518">
        <f t="shared" si="703"/>
        <v>0</v>
      </c>
      <c r="M2779" s="518">
        <f t="shared" si="703"/>
        <v>0</v>
      </c>
      <c r="N2779" s="519">
        <f t="shared" si="704"/>
        <v>0</v>
      </c>
      <c r="O2779" s="519">
        <f t="shared" si="705"/>
        <v>0</v>
      </c>
      <c r="P2779" s="506"/>
      <c r="Q2779" s="520"/>
      <c r="R2779" s="412" t="str">
        <f t="shared" si="688"/>
        <v/>
      </c>
      <c r="S2779" s="412" t="str">
        <f t="shared" si="689"/>
        <v/>
      </c>
      <c r="T2779" s="427"/>
      <c r="U2779" s="429"/>
      <c r="W2779" s="6">
        <f>VLOOKUP(A2779,'[3]Cartilha Global'!$A:$A,1,FALSE)</f>
        <v>100708</v>
      </c>
    </row>
    <row r="2780" spans="1:23" ht="23.25" hidden="1" thickBot="1" x14ac:dyDescent="0.25">
      <c r="A2780" s="522">
        <v>100709</v>
      </c>
      <c r="B2780" s="508" t="s">
        <v>3144</v>
      </c>
      <c r="C2780" s="513" t="s">
        <v>3456</v>
      </c>
      <c r="D2780" s="498" t="s">
        <v>169</v>
      </c>
      <c r="E2780" s="499">
        <v>46.34</v>
      </c>
      <c r="F2780" s="500">
        <f t="shared" si="690"/>
        <v>57.39</v>
      </c>
      <c r="G2780" s="527"/>
      <c r="H2780" s="518"/>
      <c r="I2780" s="517">
        <f t="shared" si="701"/>
        <v>0</v>
      </c>
      <c r="J2780" s="517">
        <f t="shared" si="702"/>
        <v>0</v>
      </c>
      <c r="K2780" s="504"/>
      <c r="L2780" s="518">
        <f t="shared" si="703"/>
        <v>0</v>
      </c>
      <c r="M2780" s="518">
        <f t="shared" si="703"/>
        <v>0</v>
      </c>
      <c r="N2780" s="519">
        <f t="shared" si="704"/>
        <v>0</v>
      </c>
      <c r="O2780" s="519">
        <f t="shared" si="705"/>
        <v>0</v>
      </c>
      <c r="P2780" s="506"/>
      <c r="Q2780" s="520"/>
      <c r="R2780" s="412" t="str">
        <f t="shared" si="688"/>
        <v/>
      </c>
      <c r="S2780" s="412" t="str">
        <f t="shared" si="689"/>
        <v/>
      </c>
      <c r="T2780" s="427"/>
      <c r="U2780" s="429"/>
      <c r="W2780" s="6">
        <f>VLOOKUP(A2780,'[3]Cartilha Global'!$A:$A,1,FALSE)</f>
        <v>100709</v>
      </c>
    </row>
    <row r="2781" spans="1:23" ht="12" hidden="1" thickBot="1" x14ac:dyDescent="0.25">
      <c r="A2781" s="522">
        <v>100710</v>
      </c>
      <c r="B2781" s="508" t="s">
        <v>3144</v>
      </c>
      <c r="C2781" s="513" t="s">
        <v>3457</v>
      </c>
      <c r="D2781" s="498" t="s">
        <v>169</v>
      </c>
      <c r="E2781" s="499">
        <v>108.2</v>
      </c>
      <c r="F2781" s="500">
        <f t="shared" si="690"/>
        <v>133.99</v>
      </c>
      <c r="G2781" s="527"/>
      <c r="H2781" s="518"/>
      <c r="I2781" s="517">
        <f t="shared" si="701"/>
        <v>0</v>
      </c>
      <c r="J2781" s="517">
        <f t="shared" si="702"/>
        <v>0</v>
      </c>
      <c r="K2781" s="504"/>
      <c r="L2781" s="518">
        <f t="shared" si="703"/>
        <v>0</v>
      </c>
      <c r="M2781" s="518">
        <f t="shared" si="703"/>
        <v>0</v>
      </c>
      <c r="N2781" s="519">
        <f t="shared" si="704"/>
        <v>0</v>
      </c>
      <c r="O2781" s="519">
        <f t="shared" si="705"/>
        <v>0</v>
      </c>
      <c r="P2781" s="506"/>
      <c r="Q2781" s="520"/>
      <c r="R2781" s="412" t="str">
        <f t="shared" si="688"/>
        <v/>
      </c>
      <c r="S2781" s="412" t="str">
        <f t="shared" si="689"/>
        <v/>
      </c>
      <c r="T2781" s="427"/>
      <c r="U2781" s="429"/>
      <c r="W2781" s="6">
        <f>VLOOKUP(A2781,'[3]Cartilha Global'!$A:$A,1,FALSE)</f>
        <v>100710</v>
      </c>
    </row>
    <row r="2782" spans="1:23" ht="23.25" hidden="1" thickBot="1" x14ac:dyDescent="0.25">
      <c r="A2782" s="522">
        <v>91304</v>
      </c>
      <c r="B2782" s="508" t="s">
        <v>3144</v>
      </c>
      <c r="C2782" s="513" t="s">
        <v>3836</v>
      </c>
      <c r="D2782" s="498" t="s">
        <v>169</v>
      </c>
      <c r="E2782" s="499">
        <v>103.79</v>
      </c>
      <c r="F2782" s="500">
        <f t="shared" si="690"/>
        <v>128.53</v>
      </c>
      <c r="G2782" s="527"/>
      <c r="H2782" s="518"/>
      <c r="I2782" s="517">
        <f t="shared" si="701"/>
        <v>0</v>
      </c>
      <c r="J2782" s="517">
        <f t="shared" si="702"/>
        <v>0</v>
      </c>
      <c r="K2782" s="504"/>
      <c r="L2782" s="518">
        <f t="shared" si="703"/>
        <v>0</v>
      </c>
      <c r="M2782" s="518">
        <f t="shared" si="703"/>
        <v>0</v>
      </c>
      <c r="N2782" s="519">
        <f t="shared" si="704"/>
        <v>0</v>
      </c>
      <c r="O2782" s="519">
        <f t="shared" si="705"/>
        <v>0</v>
      </c>
      <c r="P2782" s="506"/>
      <c r="Q2782" s="520"/>
      <c r="R2782" s="412" t="str">
        <f t="shared" si="688"/>
        <v/>
      </c>
      <c r="S2782" s="412" t="str">
        <f t="shared" si="689"/>
        <v/>
      </c>
      <c r="T2782" s="427"/>
      <c r="U2782" s="429"/>
      <c r="W2782" s="6">
        <f>VLOOKUP(A2782,'[3]Cartilha Global'!$A:$A,1,FALSE)</f>
        <v>91304</v>
      </c>
    </row>
    <row r="2783" spans="1:23" ht="23.25" hidden="1" thickBot="1" x14ac:dyDescent="0.25">
      <c r="A2783" s="522">
        <v>91305</v>
      </c>
      <c r="B2783" s="508" t="s">
        <v>3144</v>
      </c>
      <c r="C2783" s="513" t="s">
        <v>3837</v>
      </c>
      <c r="D2783" s="498" t="s">
        <v>169</v>
      </c>
      <c r="E2783" s="499">
        <v>102.79</v>
      </c>
      <c r="F2783" s="500">
        <f t="shared" si="690"/>
        <v>127.3</v>
      </c>
      <c r="G2783" s="527"/>
      <c r="H2783" s="518"/>
      <c r="I2783" s="517">
        <f t="shared" si="701"/>
        <v>0</v>
      </c>
      <c r="J2783" s="517">
        <f t="shared" si="702"/>
        <v>0</v>
      </c>
      <c r="K2783" s="504"/>
      <c r="L2783" s="518">
        <f t="shared" si="703"/>
        <v>0</v>
      </c>
      <c r="M2783" s="518">
        <f t="shared" si="703"/>
        <v>0</v>
      </c>
      <c r="N2783" s="519">
        <f t="shared" si="704"/>
        <v>0</v>
      </c>
      <c r="O2783" s="519">
        <f t="shared" si="705"/>
        <v>0</v>
      </c>
      <c r="P2783" s="506"/>
      <c r="Q2783" s="520"/>
      <c r="R2783" s="412" t="str">
        <f t="shared" si="688"/>
        <v/>
      </c>
      <c r="S2783" s="412" t="str">
        <f t="shared" si="689"/>
        <v/>
      </c>
      <c r="T2783" s="427"/>
      <c r="U2783" s="429"/>
      <c r="W2783" s="6">
        <f>VLOOKUP(A2783,'[3]Cartilha Global'!$A:$A,1,FALSE)</f>
        <v>91305</v>
      </c>
    </row>
    <row r="2784" spans="1:23" ht="23.25" hidden="1" thickBot="1" x14ac:dyDescent="0.25">
      <c r="A2784" s="522">
        <v>91306</v>
      </c>
      <c r="B2784" s="508" t="s">
        <v>3144</v>
      </c>
      <c r="C2784" s="513" t="s">
        <v>3838</v>
      </c>
      <c r="D2784" s="498" t="s">
        <v>169</v>
      </c>
      <c r="E2784" s="499">
        <v>147.15</v>
      </c>
      <c r="F2784" s="500">
        <f t="shared" si="690"/>
        <v>182.23</v>
      </c>
      <c r="G2784" s="527"/>
      <c r="H2784" s="518"/>
      <c r="I2784" s="517">
        <f t="shared" si="701"/>
        <v>0</v>
      </c>
      <c r="J2784" s="517">
        <f t="shared" si="702"/>
        <v>0</v>
      </c>
      <c r="K2784" s="504"/>
      <c r="L2784" s="518">
        <f t="shared" si="703"/>
        <v>0</v>
      </c>
      <c r="M2784" s="518">
        <f t="shared" si="703"/>
        <v>0</v>
      </c>
      <c r="N2784" s="519">
        <f t="shared" si="704"/>
        <v>0</v>
      </c>
      <c r="O2784" s="519">
        <f t="shared" si="705"/>
        <v>0</v>
      </c>
      <c r="P2784" s="506"/>
      <c r="Q2784" s="520"/>
      <c r="R2784" s="412" t="str">
        <f t="shared" si="688"/>
        <v/>
      </c>
      <c r="S2784" s="412" t="str">
        <f t="shared" si="689"/>
        <v/>
      </c>
      <c r="T2784" s="427"/>
      <c r="U2784" s="429"/>
      <c r="W2784" s="6">
        <f>VLOOKUP(A2784,'[3]Cartilha Global'!$A:$A,1,FALSE)</f>
        <v>91306</v>
      </c>
    </row>
    <row r="2785" spans="1:23" ht="23.25" hidden="1" thickBot="1" x14ac:dyDescent="0.25">
      <c r="A2785" s="522">
        <v>91307</v>
      </c>
      <c r="B2785" s="508" t="s">
        <v>3144</v>
      </c>
      <c r="C2785" s="513" t="s">
        <v>3839</v>
      </c>
      <c r="D2785" s="498" t="s">
        <v>169</v>
      </c>
      <c r="E2785" s="499">
        <v>87.83</v>
      </c>
      <c r="F2785" s="500">
        <f t="shared" si="690"/>
        <v>108.77</v>
      </c>
      <c r="G2785" s="527"/>
      <c r="H2785" s="518"/>
      <c r="I2785" s="517">
        <f t="shared" si="701"/>
        <v>0</v>
      </c>
      <c r="J2785" s="517">
        <f t="shared" si="702"/>
        <v>0</v>
      </c>
      <c r="K2785" s="504"/>
      <c r="L2785" s="518">
        <f t="shared" si="703"/>
        <v>0</v>
      </c>
      <c r="M2785" s="518">
        <f t="shared" si="703"/>
        <v>0</v>
      </c>
      <c r="N2785" s="519">
        <f t="shared" si="704"/>
        <v>0</v>
      </c>
      <c r="O2785" s="519">
        <f t="shared" si="705"/>
        <v>0</v>
      </c>
      <c r="P2785" s="506"/>
      <c r="Q2785" s="520"/>
      <c r="R2785" s="412" t="str">
        <f t="shared" si="688"/>
        <v/>
      </c>
      <c r="S2785" s="412" t="str">
        <f t="shared" si="689"/>
        <v/>
      </c>
      <c r="T2785" s="427"/>
      <c r="U2785" s="429"/>
      <c r="W2785" s="6">
        <f>VLOOKUP(A2785,'[3]Cartilha Global'!$A:$A,1,FALSE)</f>
        <v>91307</v>
      </c>
    </row>
    <row r="2786" spans="1:23" ht="23.25" hidden="1" thickBot="1" x14ac:dyDescent="0.25">
      <c r="A2786" s="522">
        <v>90830</v>
      </c>
      <c r="B2786" s="508" t="s">
        <v>3144</v>
      </c>
      <c r="C2786" s="513" t="s">
        <v>3840</v>
      </c>
      <c r="D2786" s="498" t="s">
        <v>169</v>
      </c>
      <c r="E2786" s="499">
        <v>168.27</v>
      </c>
      <c r="F2786" s="500">
        <f t="shared" si="690"/>
        <v>208.39</v>
      </c>
      <c r="G2786" s="527"/>
      <c r="H2786" s="518"/>
      <c r="I2786" s="517">
        <f t="shared" si="701"/>
        <v>0</v>
      </c>
      <c r="J2786" s="517">
        <f t="shared" si="702"/>
        <v>0</v>
      </c>
      <c r="K2786" s="504"/>
      <c r="L2786" s="518">
        <f t="shared" si="703"/>
        <v>0</v>
      </c>
      <c r="M2786" s="518">
        <f t="shared" si="703"/>
        <v>0</v>
      </c>
      <c r="N2786" s="519">
        <f t="shared" si="704"/>
        <v>0</v>
      </c>
      <c r="O2786" s="519">
        <f t="shared" si="705"/>
        <v>0</v>
      </c>
      <c r="P2786" s="506"/>
      <c r="Q2786" s="520"/>
      <c r="R2786" s="412" t="str">
        <f t="shared" si="688"/>
        <v/>
      </c>
      <c r="S2786" s="412" t="str">
        <f t="shared" si="689"/>
        <v/>
      </c>
      <c r="T2786" s="427"/>
      <c r="U2786" s="429"/>
      <c r="W2786" s="6">
        <f>VLOOKUP(A2786,'[3]Cartilha Global'!$A:$A,1,FALSE)</f>
        <v>90830</v>
      </c>
    </row>
    <row r="2787" spans="1:23" ht="23.25" hidden="1" thickBot="1" x14ac:dyDescent="0.25">
      <c r="A2787" s="522">
        <v>90831</v>
      </c>
      <c r="B2787" s="508" t="s">
        <v>3144</v>
      </c>
      <c r="C2787" s="513" t="s">
        <v>3841</v>
      </c>
      <c r="D2787" s="498" t="s">
        <v>169</v>
      </c>
      <c r="E2787" s="499">
        <v>147.15</v>
      </c>
      <c r="F2787" s="500">
        <f t="shared" si="690"/>
        <v>182.23</v>
      </c>
      <c r="G2787" s="527"/>
      <c r="H2787" s="518"/>
      <c r="I2787" s="517">
        <f t="shared" si="701"/>
        <v>0</v>
      </c>
      <c r="J2787" s="517">
        <f t="shared" si="702"/>
        <v>0</v>
      </c>
      <c r="K2787" s="504"/>
      <c r="L2787" s="518">
        <f t="shared" si="703"/>
        <v>0</v>
      </c>
      <c r="M2787" s="518">
        <f t="shared" si="703"/>
        <v>0</v>
      </c>
      <c r="N2787" s="519">
        <f t="shared" si="704"/>
        <v>0</v>
      </c>
      <c r="O2787" s="519">
        <f t="shared" si="705"/>
        <v>0</v>
      </c>
      <c r="P2787" s="506"/>
      <c r="Q2787" s="520"/>
      <c r="R2787" s="412" t="str">
        <f t="shared" si="688"/>
        <v/>
      </c>
      <c r="S2787" s="412" t="str">
        <f t="shared" si="689"/>
        <v/>
      </c>
      <c r="T2787" s="427"/>
      <c r="U2787" s="429"/>
      <c r="W2787" s="6">
        <f>VLOOKUP(A2787,'[3]Cartilha Global'!$A:$A,1,FALSE)</f>
        <v>90831</v>
      </c>
    </row>
    <row r="2788" spans="1:23" ht="12" hidden="1" thickBot="1" x14ac:dyDescent="0.25">
      <c r="A2788" s="522" t="s">
        <v>2629</v>
      </c>
      <c r="B2788" s="508"/>
      <c r="C2788" s="569" t="s">
        <v>249</v>
      </c>
      <c r="D2788" s="498">
        <v>0</v>
      </c>
      <c r="E2788" s="567">
        <v>0</v>
      </c>
      <c r="F2788" s="568">
        <f t="shared" si="690"/>
        <v>0</v>
      </c>
      <c r="G2788" s="556"/>
      <c r="H2788" s="556"/>
      <c r="I2788" s="557"/>
      <c r="J2788" s="558"/>
      <c r="K2788" s="504"/>
      <c r="L2788" s="580"/>
      <c r="M2788" s="556"/>
      <c r="N2788" s="557"/>
      <c r="O2788" s="558"/>
      <c r="P2788" s="506"/>
      <c r="Q2788" s="494" t="str">
        <f>IF(OR(SUM(J2789:J2801)&gt;0,SUM(O2789:O2801)&gt;0),"xx","")</f>
        <v/>
      </c>
      <c r="R2788" s="412" t="str">
        <f t="shared" si="688"/>
        <v/>
      </c>
      <c r="S2788" s="412" t="str">
        <f t="shared" si="689"/>
        <v/>
      </c>
      <c r="T2788" s="427"/>
      <c r="U2788" s="429"/>
      <c r="W2788" s="6" t="str">
        <f>VLOOKUP(A2788,'[3]Cartilha Global'!$A:$A,1,FALSE)</f>
        <v>7.1.14</v>
      </c>
    </row>
    <row r="2789" spans="1:23" ht="23.25" hidden="1" thickBot="1" x14ac:dyDescent="0.25">
      <c r="A2789" s="522">
        <v>97010</v>
      </c>
      <c r="B2789" s="508" t="s">
        <v>3144</v>
      </c>
      <c r="C2789" s="513" t="s">
        <v>2630</v>
      </c>
      <c r="D2789" s="498" t="s">
        <v>6927</v>
      </c>
      <c r="E2789" s="499">
        <v>81.459999999999994</v>
      </c>
      <c r="F2789" s="500">
        <f t="shared" si="690"/>
        <v>100.88</v>
      </c>
      <c r="G2789" s="527"/>
      <c r="H2789" s="518"/>
      <c r="I2789" s="517">
        <f t="shared" ref="I2789:I2801" si="706">IF(ISBLANK(E2789),0,ROUND(F2789*G2789,2))</f>
        <v>0</v>
      </c>
      <c r="J2789" s="517">
        <f t="shared" ref="J2789:J2801" si="707">IF(ISBLANK(G2789),0,ROUND(G2789*H2789,2))</f>
        <v>0</v>
      </c>
      <c r="K2789" s="504"/>
      <c r="L2789" s="518">
        <f t="shared" ref="L2789:M2801" si="708">G2789</f>
        <v>0</v>
      </c>
      <c r="M2789" s="518">
        <f t="shared" si="708"/>
        <v>0</v>
      </c>
      <c r="N2789" s="519">
        <f t="shared" ref="N2789:N2801" si="709">IF(ISBLANK(E2789),0,ROUND(F2789*L2789,2))</f>
        <v>0</v>
      </c>
      <c r="O2789" s="519">
        <f t="shared" ref="O2789:O2801" si="710">IF(ISBLANK(L2789),0,ROUND(L2789*M2789,2))</f>
        <v>0</v>
      </c>
      <c r="P2789" s="506"/>
      <c r="Q2789" s="520"/>
      <c r="R2789" s="412" t="str">
        <f t="shared" si="688"/>
        <v/>
      </c>
      <c r="S2789" s="412" t="str">
        <f t="shared" si="689"/>
        <v/>
      </c>
      <c r="T2789" s="427"/>
      <c r="U2789" s="429"/>
      <c r="W2789" s="6">
        <f>VLOOKUP(A2789,'[3]Cartilha Global'!$A:$A,1,FALSE)</f>
        <v>97010</v>
      </c>
    </row>
    <row r="2790" spans="1:23" ht="23.25" hidden="1" thickBot="1" x14ac:dyDescent="0.25">
      <c r="A2790" s="522">
        <v>97011</v>
      </c>
      <c r="B2790" s="508" t="s">
        <v>3144</v>
      </c>
      <c r="C2790" s="513" t="s">
        <v>2631</v>
      </c>
      <c r="D2790" s="498" t="s">
        <v>6927</v>
      </c>
      <c r="E2790" s="499">
        <v>61.45</v>
      </c>
      <c r="F2790" s="500">
        <f t="shared" si="690"/>
        <v>76.099999999999994</v>
      </c>
      <c r="G2790" s="527"/>
      <c r="H2790" s="518"/>
      <c r="I2790" s="517">
        <f t="shared" si="706"/>
        <v>0</v>
      </c>
      <c r="J2790" s="517">
        <f t="shared" si="707"/>
        <v>0</v>
      </c>
      <c r="K2790" s="504"/>
      <c r="L2790" s="518">
        <f t="shared" si="708"/>
        <v>0</v>
      </c>
      <c r="M2790" s="518">
        <f t="shared" si="708"/>
        <v>0</v>
      </c>
      <c r="N2790" s="519">
        <f t="shared" si="709"/>
        <v>0</v>
      </c>
      <c r="O2790" s="519">
        <f t="shared" si="710"/>
        <v>0</v>
      </c>
      <c r="P2790" s="506"/>
      <c r="Q2790" s="520"/>
      <c r="R2790" s="412" t="str">
        <f t="shared" si="688"/>
        <v/>
      </c>
      <c r="S2790" s="412" t="str">
        <f t="shared" si="689"/>
        <v/>
      </c>
      <c r="T2790" s="427"/>
      <c r="U2790" s="429"/>
      <c r="W2790" s="6">
        <f>VLOOKUP(A2790,'[3]Cartilha Global'!$A:$A,1,FALSE)</f>
        <v>97011</v>
      </c>
    </row>
    <row r="2791" spans="1:23" ht="34.5" hidden="1" thickBot="1" x14ac:dyDescent="0.25">
      <c r="A2791" s="522">
        <v>97012</v>
      </c>
      <c r="B2791" s="508" t="s">
        <v>3144</v>
      </c>
      <c r="C2791" s="513" t="s">
        <v>2632</v>
      </c>
      <c r="D2791" s="498" t="s">
        <v>6927</v>
      </c>
      <c r="E2791" s="499">
        <v>51.46</v>
      </c>
      <c r="F2791" s="500">
        <f t="shared" si="690"/>
        <v>63.73</v>
      </c>
      <c r="G2791" s="527"/>
      <c r="H2791" s="518"/>
      <c r="I2791" s="517">
        <f t="shared" si="706"/>
        <v>0</v>
      </c>
      <c r="J2791" s="517">
        <f t="shared" si="707"/>
        <v>0</v>
      </c>
      <c r="K2791" s="504"/>
      <c r="L2791" s="518">
        <f t="shared" si="708"/>
        <v>0</v>
      </c>
      <c r="M2791" s="518">
        <f t="shared" si="708"/>
        <v>0</v>
      </c>
      <c r="N2791" s="519">
        <f t="shared" si="709"/>
        <v>0</v>
      </c>
      <c r="O2791" s="519">
        <f t="shared" si="710"/>
        <v>0</v>
      </c>
      <c r="P2791" s="506"/>
      <c r="Q2791" s="520"/>
      <c r="R2791" s="412" t="str">
        <f t="shared" si="688"/>
        <v/>
      </c>
      <c r="S2791" s="412" t="str">
        <f t="shared" si="689"/>
        <v/>
      </c>
      <c r="T2791" s="427"/>
      <c r="U2791" s="429"/>
      <c r="W2791" s="6">
        <f>VLOOKUP(A2791,'[3]Cartilha Global'!$A:$A,1,FALSE)</f>
        <v>97012</v>
      </c>
    </row>
    <row r="2792" spans="1:23" ht="23.25" hidden="1" thickBot="1" x14ac:dyDescent="0.25">
      <c r="A2792" s="522">
        <v>97013</v>
      </c>
      <c r="B2792" s="508" t="s">
        <v>3144</v>
      </c>
      <c r="C2792" s="513" t="s">
        <v>2633</v>
      </c>
      <c r="D2792" s="498" t="s">
        <v>6927</v>
      </c>
      <c r="E2792" s="499">
        <v>104.06</v>
      </c>
      <c r="F2792" s="500">
        <f t="shared" si="690"/>
        <v>128.87</v>
      </c>
      <c r="G2792" s="527"/>
      <c r="H2792" s="518"/>
      <c r="I2792" s="517">
        <f t="shared" si="706"/>
        <v>0</v>
      </c>
      <c r="J2792" s="517">
        <f t="shared" si="707"/>
        <v>0</v>
      </c>
      <c r="K2792" s="504"/>
      <c r="L2792" s="518">
        <f t="shared" si="708"/>
        <v>0</v>
      </c>
      <c r="M2792" s="518">
        <f t="shared" si="708"/>
        <v>0</v>
      </c>
      <c r="N2792" s="519">
        <f t="shared" si="709"/>
        <v>0</v>
      </c>
      <c r="O2792" s="519">
        <f t="shared" si="710"/>
        <v>0</v>
      </c>
      <c r="P2792" s="506"/>
      <c r="Q2792" s="520"/>
      <c r="R2792" s="412" t="str">
        <f t="shared" si="688"/>
        <v/>
      </c>
      <c r="S2792" s="412" t="str">
        <f t="shared" si="689"/>
        <v/>
      </c>
      <c r="T2792" s="427"/>
      <c r="U2792" s="429"/>
      <c r="W2792" s="6">
        <f>VLOOKUP(A2792,'[3]Cartilha Global'!$A:$A,1,FALSE)</f>
        <v>97013</v>
      </c>
    </row>
    <row r="2793" spans="1:23" ht="23.25" hidden="1" thickBot="1" x14ac:dyDescent="0.25">
      <c r="A2793" s="522">
        <v>97014</v>
      </c>
      <c r="B2793" s="508" t="s">
        <v>3144</v>
      </c>
      <c r="C2793" s="513" t="s">
        <v>2634</v>
      </c>
      <c r="D2793" s="498" t="s">
        <v>6927</v>
      </c>
      <c r="E2793" s="499">
        <v>76.8</v>
      </c>
      <c r="F2793" s="500">
        <f t="shared" si="690"/>
        <v>95.11</v>
      </c>
      <c r="G2793" s="527"/>
      <c r="H2793" s="518"/>
      <c r="I2793" s="517">
        <f t="shared" si="706"/>
        <v>0</v>
      </c>
      <c r="J2793" s="517">
        <f t="shared" si="707"/>
        <v>0</v>
      </c>
      <c r="K2793" s="504"/>
      <c r="L2793" s="518">
        <f t="shared" si="708"/>
        <v>0</v>
      </c>
      <c r="M2793" s="518">
        <f t="shared" si="708"/>
        <v>0</v>
      </c>
      <c r="N2793" s="519">
        <f t="shared" si="709"/>
        <v>0</v>
      </c>
      <c r="O2793" s="519">
        <f t="shared" si="710"/>
        <v>0</v>
      </c>
      <c r="P2793" s="506"/>
      <c r="Q2793" s="520"/>
      <c r="R2793" s="412" t="str">
        <f t="shared" si="688"/>
        <v/>
      </c>
      <c r="S2793" s="412" t="str">
        <f t="shared" si="689"/>
        <v/>
      </c>
      <c r="T2793" s="427"/>
      <c r="U2793" s="429"/>
      <c r="W2793" s="6">
        <f>VLOOKUP(A2793,'[3]Cartilha Global'!$A:$A,1,FALSE)</f>
        <v>97014</v>
      </c>
    </row>
    <row r="2794" spans="1:23" ht="34.5" hidden="1" thickBot="1" x14ac:dyDescent="0.25">
      <c r="A2794" s="522">
        <v>97015</v>
      </c>
      <c r="B2794" s="508" t="s">
        <v>3144</v>
      </c>
      <c r="C2794" s="513" t="s">
        <v>2635</v>
      </c>
      <c r="D2794" s="498" t="s">
        <v>6927</v>
      </c>
      <c r="E2794" s="499">
        <v>63.02</v>
      </c>
      <c r="F2794" s="500">
        <f t="shared" si="690"/>
        <v>78.040000000000006</v>
      </c>
      <c r="G2794" s="527"/>
      <c r="H2794" s="518"/>
      <c r="I2794" s="517">
        <f t="shared" si="706"/>
        <v>0</v>
      </c>
      <c r="J2794" s="517">
        <f t="shared" si="707"/>
        <v>0</v>
      </c>
      <c r="K2794" s="504"/>
      <c r="L2794" s="518">
        <f t="shared" si="708"/>
        <v>0</v>
      </c>
      <c r="M2794" s="518">
        <f t="shared" si="708"/>
        <v>0</v>
      </c>
      <c r="N2794" s="519">
        <f t="shared" si="709"/>
        <v>0</v>
      </c>
      <c r="O2794" s="519">
        <f t="shared" si="710"/>
        <v>0</v>
      </c>
      <c r="P2794" s="506"/>
      <c r="Q2794" s="520"/>
      <c r="R2794" s="412" t="str">
        <f t="shared" si="688"/>
        <v/>
      </c>
      <c r="S2794" s="412" t="str">
        <f t="shared" si="689"/>
        <v/>
      </c>
      <c r="T2794" s="427"/>
      <c r="U2794" s="429"/>
      <c r="W2794" s="6">
        <f>VLOOKUP(A2794,'[3]Cartilha Global'!$A:$A,1,FALSE)</f>
        <v>97015</v>
      </c>
    </row>
    <row r="2795" spans="1:23" ht="23.25" hidden="1" thickBot="1" x14ac:dyDescent="0.25">
      <c r="A2795" s="522">
        <v>97016</v>
      </c>
      <c r="B2795" s="508" t="s">
        <v>3144</v>
      </c>
      <c r="C2795" s="513" t="s">
        <v>2636</v>
      </c>
      <c r="D2795" s="498" t="s">
        <v>6927</v>
      </c>
      <c r="E2795" s="499">
        <v>73.260000000000005</v>
      </c>
      <c r="F2795" s="500">
        <f t="shared" si="690"/>
        <v>90.73</v>
      </c>
      <c r="G2795" s="527"/>
      <c r="H2795" s="518"/>
      <c r="I2795" s="517">
        <f t="shared" si="706"/>
        <v>0</v>
      </c>
      <c r="J2795" s="517">
        <f t="shared" si="707"/>
        <v>0</v>
      </c>
      <c r="K2795" s="504"/>
      <c r="L2795" s="518">
        <f t="shared" si="708"/>
        <v>0</v>
      </c>
      <c r="M2795" s="518">
        <f t="shared" si="708"/>
        <v>0</v>
      </c>
      <c r="N2795" s="519">
        <f t="shared" si="709"/>
        <v>0</v>
      </c>
      <c r="O2795" s="519">
        <f t="shared" si="710"/>
        <v>0</v>
      </c>
      <c r="P2795" s="506"/>
      <c r="Q2795" s="520"/>
      <c r="R2795" s="412" t="str">
        <f t="shared" si="688"/>
        <v/>
      </c>
      <c r="S2795" s="412" t="str">
        <f t="shared" si="689"/>
        <v/>
      </c>
      <c r="T2795" s="427"/>
      <c r="U2795" s="429"/>
      <c r="W2795" s="6">
        <f>VLOOKUP(A2795,'[3]Cartilha Global'!$A:$A,1,FALSE)</f>
        <v>97016</v>
      </c>
    </row>
    <row r="2796" spans="1:23" ht="23.25" hidden="1" thickBot="1" x14ac:dyDescent="0.25">
      <c r="A2796" s="522">
        <v>97017</v>
      </c>
      <c r="B2796" s="508" t="s">
        <v>3144</v>
      </c>
      <c r="C2796" s="513" t="s">
        <v>2637</v>
      </c>
      <c r="D2796" s="498" t="s">
        <v>6927</v>
      </c>
      <c r="E2796" s="499">
        <v>54.2</v>
      </c>
      <c r="F2796" s="500">
        <f t="shared" si="690"/>
        <v>67.12</v>
      </c>
      <c r="G2796" s="527"/>
      <c r="H2796" s="518"/>
      <c r="I2796" s="517">
        <f t="shared" si="706"/>
        <v>0</v>
      </c>
      <c r="J2796" s="517">
        <f t="shared" si="707"/>
        <v>0</v>
      </c>
      <c r="K2796" s="504"/>
      <c r="L2796" s="518">
        <f t="shared" si="708"/>
        <v>0</v>
      </c>
      <c r="M2796" s="518">
        <f t="shared" si="708"/>
        <v>0</v>
      </c>
      <c r="N2796" s="519">
        <f t="shared" si="709"/>
        <v>0</v>
      </c>
      <c r="O2796" s="519">
        <f t="shared" si="710"/>
        <v>0</v>
      </c>
      <c r="P2796" s="506"/>
      <c r="Q2796" s="520"/>
      <c r="R2796" s="412" t="str">
        <f t="shared" si="688"/>
        <v/>
      </c>
      <c r="S2796" s="412" t="str">
        <f t="shared" si="689"/>
        <v/>
      </c>
      <c r="T2796" s="427"/>
      <c r="U2796" s="429"/>
      <c r="W2796" s="6">
        <f>VLOOKUP(A2796,'[3]Cartilha Global'!$A:$A,1,FALSE)</f>
        <v>97017</v>
      </c>
    </row>
    <row r="2797" spans="1:23" ht="34.5" hidden="1" thickBot="1" x14ac:dyDescent="0.25">
      <c r="A2797" s="522">
        <v>97018</v>
      </c>
      <c r="B2797" s="508" t="s">
        <v>3144</v>
      </c>
      <c r="C2797" s="513" t="s">
        <v>2638</v>
      </c>
      <c r="D2797" s="498" t="s">
        <v>6927</v>
      </c>
      <c r="E2797" s="499">
        <v>44.31</v>
      </c>
      <c r="F2797" s="500">
        <f t="shared" si="690"/>
        <v>54.87</v>
      </c>
      <c r="G2797" s="527"/>
      <c r="H2797" s="518"/>
      <c r="I2797" s="517">
        <f t="shared" si="706"/>
        <v>0</v>
      </c>
      <c r="J2797" s="517">
        <f t="shared" si="707"/>
        <v>0</v>
      </c>
      <c r="K2797" s="504"/>
      <c r="L2797" s="518">
        <f t="shared" si="708"/>
        <v>0</v>
      </c>
      <c r="M2797" s="518">
        <f t="shared" si="708"/>
        <v>0</v>
      </c>
      <c r="N2797" s="519">
        <f t="shared" si="709"/>
        <v>0</v>
      </c>
      <c r="O2797" s="519">
        <f t="shared" si="710"/>
        <v>0</v>
      </c>
      <c r="P2797" s="506"/>
      <c r="Q2797" s="520"/>
      <c r="R2797" s="412" t="str">
        <f t="shared" si="688"/>
        <v/>
      </c>
      <c r="S2797" s="412" t="str">
        <f t="shared" si="689"/>
        <v/>
      </c>
      <c r="T2797" s="427"/>
      <c r="U2797" s="429"/>
      <c r="W2797" s="6">
        <f>VLOOKUP(A2797,'[3]Cartilha Global'!$A:$A,1,FALSE)</f>
        <v>97018</v>
      </c>
    </row>
    <row r="2798" spans="1:23" ht="45.75" hidden="1" thickBot="1" x14ac:dyDescent="0.25">
      <c r="A2798" s="522">
        <v>97031</v>
      </c>
      <c r="B2798" s="508" t="s">
        <v>3144</v>
      </c>
      <c r="C2798" s="513" t="s">
        <v>2639</v>
      </c>
      <c r="D2798" s="498" t="s">
        <v>6927</v>
      </c>
      <c r="E2798" s="499">
        <v>107.54</v>
      </c>
      <c r="F2798" s="500">
        <f t="shared" si="690"/>
        <v>133.18</v>
      </c>
      <c r="G2798" s="527"/>
      <c r="H2798" s="518"/>
      <c r="I2798" s="517">
        <f t="shared" si="706"/>
        <v>0</v>
      </c>
      <c r="J2798" s="517">
        <f t="shared" si="707"/>
        <v>0</v>
      </c>
      <c r="K2798" s="504"/>
      <c r="L2798" s="518">
        <f t="shared" si="708"/>
        <v>0</v>
      </c>
      <c r="M2798" s="518">
        <f t="shared" si="708"/>
        <v>0</v>
      </c>
      <c r="N2798" s="519">
        <f t="shared" si="709"/>
        <v>0</v>
      </c>
      <c r="O2798" s="519">
        <f t="shared" si="710"/>
        <v>0</v>
      </c>
      <c r="P2798" s="506"/>
      <c r="Q2798" s="520"/>
      <c r="R2798" s="412" t="str">
        <f t="shared" si="688"/>
        <v/>
      </c>
      <c r="S2798" s="412" t="str">
        <f t="shared" si="689"/>
        <v/>
      </c>
      <c r="T2798" s="427"/>
      <c r="U2798" s="429"/>
      <c r="W2798" s="6">
        <f>VLOOKUP(A2798,'[3]Cartilha Global'!$A:$A,1,FALSE)</f>
        <v>97031</v>
      </c>
    </row>
    <row r="2799" spans="1:23" ht="45.75" hidden="1" thickBot="1" x14ac:dyDescent="0.25">
      <c r="A2799" s="522">
        <v>97032</v>
      </c>
      <c r="B2799" s="508" t="s">
        <v>3144</v>
      </c>
      <c r="C2799" s="513" t="s">
        <v>2640</v>
      </c>
      <c r="D2799" s="498" t="s">
        <v>6927</v>
      </c>
      <c r="E2799" s="499">
        <v>65.17</v>
      </c>
      <c r="F2799" s="500">
        <f t="shared" si="690"/>
        <v>80.709999999999994</v>
      </c>
      <c r="G2799" s="527"/>
      <c r="H2799" s="518"/>
      <c r="I2799" s="517">
        <f t="shared" si="706"/>
        <v>0</v>
      </c>
      <c r="J2799" s="517">
        <f t="shared" si="707"/>
        <v>0</v>
      </c>
      <c r="K2799" s="504"/>
      <c r="L2799" s="518">
        <f t="shared" si="708"/>
        <v>0</v>
      </c>
      <c r="M2799" s="518">
        <f t="shared" si="708"/>
        <v>0</v>
      </c>
      <c r="N2799" s="519">
        <f t="shared" si="709"/>
        <v>0</v>
      </c>
      <c r="O2799" s="519">
        <f t="shared" si="710"/>
        <v>0</v>
      </c>
      <c r="P2799" s="506"/>
      <c r="Q2799" s="520"/>
      <c r="R2799" s="412" t="str">
        <f t="shared" si="688"/>
        <v/>
      </c>
      <c r="S2799" s="412" t="str">
        <f t="shared" si="689"/>
        <v/>
      </c>
      <c r="T2799" s="427"/>
      <c r="U2799" s="429"/>
      <c r="W2799" s="6">
        <f>VLOOKUP(A2799,'[3]Cartilha Global'!$A:$A,1,FALSE)</f>
        <v>97032</v>
      </c>
    </row>
    <row r="2800" spans="1:23" ht="45.75" hidden="1" thickBot="1" x14ac:dyDescent="0.25">
      <c r="A2800" s="522">
        <v>97033</v>
      </c>
      <c r="B2800" s="508" t="s">
        <v>3144</v>
      </c>
      <c r="C2800" s="513" t="s">
        <v>2641</v>
      </c>
      <c r="D2800" s="498" t="s">
        <v>6927</v>
      </c>
      <c r="E2800" s="499">
        <v>113.15</v>
      </c>
      <c r="F2800" s="500">
        <f t="shared" si="690"/>
        <v>140.12</v>
      </c>
      <c r="G2800" s="527"/>
      <c r="H2800" s="518"/>
      <c r="I2800" s="517">
        <f t="shared" si="706"/>
        <v>0</v>
      </c>
      <c r="J2800" s="517">
        <f t="shared" si="707"/>
        <v>0</v>
      </c>
      <c r="K2800" s="504"/>
      <c r="L2800" s="518">
        <f t="shared" si="708"/>
        <v>0</v>
      </c>
      <c r="M2800" s="518">
        <f t="shared" si="708"/>
        <v>0</v>
      </c>
      <c r="N2800" s="519">
        <f t="shared" si="709"/>
        <v>0</v>
      </c>
      <c r="O2800" s="519">
        <f t="shared" si="710"/>
        <v>0</v>
      </c>
      <c r="P2800" s="506"/>
      <c r="Q2800" s="520"/>
      <c r="R2800" s="412" t="str">
        <f t="shared" si="688"/>
        <v/>
      </c>
      <c r="S2800" s="412" t="str">
        <f t="shared" si="689"/>
        <v/>
      </c>
      <c r="T2800" s="427"/>
      <c r="U2800" s="429"/>
      <c r="W2800" s="6">
        <f>VLOOKUP(A2800,'[3]Cartilha Global'!$A:$A,1,FALSE)</f>
        <v>97033</v>
      </c>
    </row>
    <row r="2801" spans="1:23" ht="45.75" hidden="1" thickBot="1" x14ac:dyDescent="0.25">
      <c r="A2801" s="522">
        <v>97034</v>
      </c>
      <c r="B2801" s="508" t="s">
        <v>3144</v>
      </c>
      <c r="C2801" s="513" t="s">
        <v>2642</v>
      </c>
      <c r="D2801" s="498" t="s">
        <v>6927</v>
      </c>
      <c r="E2801" s="499">
        <v>66.87</v>
      </c>
      <c r="F2801" s="500">
        <f t="shared" si="690"/>
        <v>82.81</v>
      </c>
      <c r="G2801" s="527"/>
      <c r="H2801" s="518"/>
      <c r="I2801" s="517">
        <f t="shared" si="706"/>
        <v>0</v>
      </c>
      <c r="J2801" s="517">
        <f t="shared" si="707"/>
        <v>0</v>
      </c>
      <c r="K2801" s="504"/>
      <c r="L2801" s="518">
        <f t="shared" si="708"/>
        <v>0</v>
      </c>
      <c r="M2801" s="518">
        <f t="shared" si="708"/>
        <v>0</v>
      </c>
      <c r="N2801" s="519">
        <f t="shared" si="709"/>
        <v>0</v>
      </c>
      <c r="O2801" s="519">
        <f t="shared" si="710"/>
        <v>0</v>
      </c>
      <c r="P2801" s="506"/>
      <c r="Q2801" s="520"/>
      <c r="R2801" s="412" t="str">
        <f t="shared" si="688"/>
        <v/>
      </c>
      <c r="S2801" s="412" t="str">
        <f t="shared" si="689"/>
        <v/>
      </c>
      <c r="T2801" s="427"/>
      <c r="U2801" s="429"/>
      <c r="W2801" s="6">
        <f>VLOOKUP(A2801,'[3]Cartilha Global'!$A:$A,1,FALSE)</f>
        <v>97034</v>
      </c>
    </row>
    <row r="2802" spans="1:23" ht="12" hidden="1" thickBot="1" x14ac:dyDescent="0.25">
      <c r="A2802" s="522" t="s">
        <v>1892</v>
      </c>
      <c r="B2802" s="508"/>
      <c r="C2802" s="569" t="s">
        <v>179</v>
      </c>
      <c r="D2802" s="498">
        <v>0</v>
      </c>
      <c r="E2802" s="567">
        <v>0</v>
      </c>
      <c r="F2802" s="568">
        <f t="shared" si="690"/>
        <v>0</v>
      </c>
      <c r="G2802" s="556"/>
      <c r="H2802" s="556"/>
      <c r="I2802" s="557"/>
      <c r="J2802" s="558"/>
      <c r="K2802" s="504"/>
      <c r="L2802" s="580"/>
      <c r="M2802" s="556"/>
      <c r="N2802" s="557"/>
      <c r="O2802" s="558"/>
      <c r="P2802" s="506"/>
      <c r="Q2802" s="494" t="str">
        <f>IF(OR(SUM(J2804:J2841)&gt;0,SUM(O2804:O2841)&gt;0),"xx","")</f>
        <v/>
      </c>
      <c r="R2802" s="412" t="str">
        <f t="shared" si="688"/>
        <v/>
      </c>
      <c r="S2802" s="412" t="str">
        <f t="shared" si="689"/>
        <v/>
      </c>
      <c r="T2802" s="427"/>
      <c r="U2802" s="429"/>
      <c r="W2802" s="6" t="str">
        <f>VLOOKUP(A2802,'[3]Cartilha Global'!$A:$A,1,FALSE)</f>
        <v>7.2</v>
      </c>
    </row>
    <row r="2803" spans="1:23" ht="12" hidden="1" thickBot="1" x14ac:dyDescent="0.25">
      <c r="A2803" s="522" t="s">
        <v>6143</v>
      </c>
      <c r="B2803" s="508"/>
      <c r="C2803" s="513" t="s">
        <v>6144</v>
      </c>
      <c r="D2803" s="498">
        <v>0</v>
      </c>
      <c r="E2803" s="567">
        <v>0</v>
      </c>
      <c r="F2803" s="568">
        <f t="shared" si="690"/>
        <v>0</v>
      </c>
      <c r="G2803" s="556"/>
      <c r="H2803" s="556"/>
      <c r="I2803" s="557"/>
      <c r="J2803" s="558"/>
      <c r="K2803" s="504"/>
      <c r="L2803" s="580"/>
      <c r="M2803" s="556"/>
      <c r="N2803" s="557"/>
      <c r="O2803" s="558"/>
      <c r="P2803" s="506"/>
      <c r="Q2803" s="494" t="str">
        <f>IF(OR(SUM(J2803)&gt;0,SUM(O2803)&gt;0),"xx","")</f>
        <v/>
      </c>
      <c r="R2803" s="412" t="str">
        <f t="shared" si="688"/>
        <v/>
      </c>
      <c r="S2803" s="412" t="str">
        <f t="shared" si="689"/>
        <v/>
      </c>
      <c r="T2803" s="427"/>
      <c r="U2803" s="429"/>
      <c r="W2803" s="6" t="e">
        <f>VLOOKUP(A2803,'[3]Cartilha Global'!$A:$A,1,FALSE)</f>
        <v>#N/A</v>
      </c>
    </row>
    <row r="2804" spans="1:23" ht="12" hidden="1" thickBot="1" x14ac:dyDescent="0.25">
      <c r="A2804" s="522" t="s">
        <v>2188</v>
      </c>
      <c r="B2804" s="508"/>
      <c r="C2804" s="513" t="s">
        <v>180</v>
      </c>
      <c r="D2804" s="498">
        <v>0</v>
      </c>
      <c r="E2804" s="499">
        <v>0</v>
      </c>
      <c r="F2804" s="500">
        <f t="shared" si="690"/>
        <v>0</v>
      </c>
      <c r="G2804" s="556"/>
      <c r="H2804" s="556"/>
      <c r="I2804" s="557"/>
      <c r="J2804" s="558"/>
      <c r="K2804" s="504"/>
      <c r="L2804" s="580"/>
      <c r="M2804" s="556"/>
      <c r="N2804" s="557"/>
      <c r="O2804" s="558"/>
      <c r="P2804" s="506"/>
      <c r="Q2804" s="494" t="str">
        <f>IF(OR(SUM(J2805:J2839)&gt;0,SUM(O2805:O2839)&gt;0),"xx","")</f>
        <v/>
      </c>
      <c r="R2804" s="412" t="str">
        <f t="shared" si="688"/>
        <v/>
      </c>
      <c r="S2804" s="412" t="str">
        <f t="shared" si="689"/>
        <v/>
      </c>
      <c r="T2804" s="427"/>
      <c r="U2804" s="429"/>
      <c r="W2804" s="6" t="str">
        <f>VLOOKUP(A2804,'[3]Cartilha Global'!$A:$A,1,FALSE)</f>
        <v>7.2.2</v>
      </c>
    </row>
    <row r="2805" spans="1:23" ht="23.25" hidden="1" thickBot="1" x14ac:dyDescent="0.25">
      <c r="A2805" s="522">
        <v>102151</v>
      </c>
      <c r="B2805" s="508" t="s">
        <v>3144</v>
      </c>
      <c r="C2805" s="513" t="s">
        <v>5326</v>
      </c>
      <c r="D2805" s="498" t="s">
        <v>170</v>
      </c>
      <c r="E2805" s="499">
        <v>174.47</v>
      </c>
      <c r="F2805" s="500">
        <f t="shared" si="690"/>
        <v>216.06</v>
      </c>
      <c r="G2805" s="527"/>
      <c r="H2805" s="518"/>
      <c r="I2805" s="517">
        <f t="shared" ref="I2805:I2839" si="711">IF(ISBLANK(E2805),0,ROUND(F2805*G2805,2))</f>
        <v>0</v>
      </c>
      <c r="J2805" s="517">
        <f t="shared" ref="J2805:J2839" si="712">IF(ISBLANK(G2805),0,ROUND(G2805*H2805,2))</f>
        <v>0</v>
      </c>
      <c r="K2805" s="504"/>
      <c r="L2805" s="518">
        <f t="shared" ref="L2805:M2839" si="713">G2805</f>
        <v>0</v>
      </c>
      <c r="M2805" s="518">
        <f t="shared" si="713"/>
        <v>0</v>
      </c>
      <c r="N2805" s="519">
        <f t="shared" ref="N2805:N2839" si="714">IF(ISBLANK(E2805),0,ROUND(F2805*L2805,2))</f>
        <v>0</v>
      </c>
      <c r="O2805" s="519">
        <f t="shared" ref="O2805:O2839" si="715">IF(ISBLANK(L2805),0,ROUND(L2805*M2805,2))</f>
        <v>0</v>
      </c>
      <c r="P2805" s="506"/>
      <c r="Q2805" s="520"/>
      <c r="R2805" s="412" t="str">
        <f t="shared" si="688"/>
        <v/>
      </c>
      <c r="S2805" s="412" t="str">
        <f t="shared" si="689"/>
        <v/>
      </c>
      <c r="T2805" s="427"/>
      <c r="U2805" s="429"/>
      <c r="W2805" s="6">
        <f>VLOOKUP(A2805,'[3]Cartilha Global'!$A:$A,1,FALSE)</f>
        <v>102151</v>
      </c>
    </row>
    <row r="2806" spans="1:23" ht="23.25" hidden="1" thickBot="1" x14ac:dyDescent="0.25">
      <c r="A2806" s="522">
        <v>102152</v>
      </c>
      <c r="B2806" s="508" t="s">
        <v>3144</v>
      </c>
      <c r="C2806" s="513" t="s">
        <v>5327</v>
      </c>
      <c r="D2806" s="498" t="s">
        <v>170</v>
      </c>
      <c r="E2806" s="499">
        <v>217.8</v>
      </c>
      <c r="F2806" s="500">
        <f t="shared" si="690"/>
        <v>269.72000000000003</v>
      </c>
      <c r="G2806" s="527"/>
      <c r="H2806" s="518"/>
      <c r="I2806" s="517">
        <f t="shared" si="711"/>
        <v>0</v>
      </c>
      <c r="J2806" s="517">
        <f t="shared" si="712"/>
        <v>0</v>
      </c>
      <c r="K2806" s="504"/>
      <c r="L2806" s="518">
        <f t="shared" si="713"/>
        <v>0</v>
      </c>
      <c r="M2806" s="518">
        <f t="shared" si="713"/>
        <v>0</v>
      </c>
      <c r="N2806" s="519">
        <f t="shared" si="714"/>
        <v>0</v>
      </c>
      <c r="O2806" s="519">
        <f t="shared" si="715"/>
        <v>0</v>
      </c>
      <c r="P2806" s="506"/>
      <c r="Q2806" s="520"/>
      <c r="R2806" s="412" t="str">
        <f t="shared" si="688"/>
        <v/>
      </c>
      <c r="S2806" s="412" t="str">
        <f t="shared" si="689"/>
        <v/>
      </c>
      <c r="T2806" s="427"/>
      <c r="U2806" s="429"/>
      <c r="W2806" s="6">
        <f>VLOOKUP(A2806,'[3]Cartilha Global'!$A:$A,1,FALSE)</f>
        <v>102152</v>
      </c>
    </row>
    <row r="2807" spans="1:23" ht="23.25" hidden="1" thickBot="1" x14ac:dyDescent="0.25">
      <c r="A2807" s="522">
        <v>102153</v>
      </c>
      <c r="B2807" s="508" t="s">
        <v>3144</v>
      </c>
      <c r="C2807" s="513" t="s">
        <v>5328</v>
      </c>
      <c r="D2807" s="498" t="s">
        <v>170</v>
      </c>
      <c r="E2807" s="499">
        <v>275.58</v>
      </c>
      <c r="F2807" s="500">
        <f t="shared" si="690"/>
        <v>341.28</v>
      </c>
      <c r="G2807" s="527"/>
      <c r="H2807" s="518"/>
      <c r="I2807" s="517">
        <f t="shared" si="711"/>
        <v>0</v>
      </c>
      <c r="J2807" s="517">
        <f t="shared" si="712"/>
        <v>0</v>
      </c>
      <c r="K2807" s="504"/>
      <c r="L2807" s="518">
        <f t="shared" si="713"/>
        <v>0</v>
      </c>
      <c r="M2807" s="518">
        <f t="shared" si="713"/>
        <v>0</v>
      </c>
      <c r="N2807" s="519">
        <f t="shared" si="714"/>
        <v>0</v>
      </c>
      <c r="O2807" s="519">
        <f t="shared" si="715"/>
        <v>0</v>
      </c>
      <c r="P2807" s="506"/>
      <c r="Q2807" s="520"/>
      <c r="R2807" s="412" t="str">
        <f t="shared" si="688"/>
        <v/>
      </c>
      <c r="S2807" s="412" t="str">
        <f t="shared" si="689"/>
        <v/>
      </c>
      <c r="T2807" s="427"/>
      <c r="U2807" s="429"/>
      <c r="W2807" s="6">
        <f>VLOOKUP(A2807,'[3]Cartilha Global'!$A:$A,1,FALSE)</f>
        <v>102153</v>
      </c>
    </row>
    <row r="2808" spans="1:23" ht="23.25" hidden="1" thickBot="1" x14ac:dyDescent="0.25">
      <c r="A2808" s="522">
        <v>102154</v>
      </c>
      <c r="B2808" s="508" t="s">
        <v>3144</v>
      </c>
      <c r="C2808" s="513" t="s">
        <v>5329</v>
      </c>
      <c r="D2808" s="498" t="s">
        <v>170</v>
      </c>
      <c r="E2808" s="499">
        <v>237.96</v>
      </c>
      <c r="F2808" s="500">
        <f t="shared" si="690"/>
        <v>294.69</v>
      </c>
      <c r="G2808" s="527"/>
      <c r="H2808" s="518"/>
      <c r="I2808" s="517">
        <f t="shared" si="711"/>
        <v>0</v>
      </c>
      <c r="J2808" s="517">
        <f t="shared" si="712"/>
        <v>0</v>
      </c>
      <c r="K2808" s="504"/>
      <c r="L2808" s="518">
        <f t="shared" si="713"/>
        <v>0</v>
      </c>
      <c r="M2808" s="518">
        <f t="shared" si="713"/>
        <v>0</v>
      </c>
      <c r="N2808" s="519">
        <f t="shared" si="714"/>
        <v>0</v>
      </c>
      <c r="O2808" s="519">
        <f t="shared" si="715"/>
        <v>0</v>
      </c>
      <c r="P2808" s="506"/>
      <c r="Q2808" s="520"/>
      <c r="R2808" s="412" t="str">
        <f t="shared" si="688"/>
        <v/>
      </c>
      <c r="S2808" s="412" t="str">
        <f t="shared" si="689"/>
        <v/>
      </c>
      <c r="T2808" s="427"/>
      <c r="U2808" s="429"/>
      <c r="W2808" s="6">
        <f>VLOOKUP(A2808,'[3]Cartilha Global'!$A:$A,1,FALSE)</f>
        <v>102154</v>
      </c>
    </row>
    <row r="2809" spans="1:23" ht="23.25" hidden="1" thickBot="1" x14ac:dyDescent="0.25">
      <c r="A2809" s="522">
        <v>102155</v>
      </c>
      <c r="B2809" s="508" t="s">
        <v>3144</v>
      </c>
      <c r="C2809" s="513" t="s">
        <v>5330</v>
      </c>
      <c r="D2809" s="498" t="s">
        <v>170</v>
      </c>
      <c r="E2809" s="499">
        <v>285.20999999999998</v>
      </c>
      <c r="F2809" s="500">
        <f t="shared" si="690"/>
        <v>353.2</v>
      </c>
      <c r="G2809" s="527"/>
      <c r="H2809" s="518"/>
      <c r="I2809" s="517">
        <f t="shared" si="711"/>
        <v>0</v>
      </c>
      <c r="J2809" s="517">
        <f t="shared" si="712"/>
        <v>0</v>
      </c>
      <c r="K2809" s="504"/>
      <c r="L2809" s="518">
        <f t="shared" si="713"/>
        <v>0</v>
      </c>
      <c r="M2809" s="518">
        <f t="shared" si="713"/>
        <v>0</v>
      </c>
      <c r="N2809" s="519">
        <f t="shared" si="714"/>
        <v>0</v>
      </c>
      <c r="O2809" s="519">
        <f t="shared" si="715"/>
        <v>0</v>
      </c>
      <c r="P2809" s="506"/>
      <c r="Q2809" s="520"/>
      <c r="R2809" s="412" t="str">
        <f t="shared" si="688"/>
        <v/>
      </c>
      <c r="S2809" s="412" t="str">
        <f t="shared" si="689"/>
        <v/>
      </c>
      <c r="T2809" s="427"/>
      <c r="U2809" s="429"/>
      <c r="W2809" s="6">
        <f>VLOOKUP(A2809,'[3]Cartilha Global'!$A:$A,1,FALSE)</f>
        <v>102155</v>
      </c>
    </row>
    <row r="2810" spans="1:23" ht="23.25" hidden="1" thickBot="1" x14ac:dyDescent="0.25">
      <c r="A2810" s="522">
        <v>102156</v>
      </c>
      <c r="B2810" s="508" t="s">
        <v>3144</v>
      </c>
      <c r="C2810" s="513" t="s">
        <v>5331</v>
      </c>
      <c r="D2810" s="498" t="s">
        <v>170</v>
      </c>
      <c r="E2810" s="499">
        <v>272.94</v>
      </c>
      <c r="F2810" s="500">
        <f t="shared" si="690"/>
        <v>338.01</v>
      </c>
      <c r="G2810" s="527"/>
      <c r="H2810" s="518"/>
      <c r="I2810" s="517">
        <f t="shared" si="711"/>
        <v>0</v>
      </c>
      <c r="J2810" s="517">
        <f t="shared" si="712"/>
        <v>0</v>
      </c>
      <c r="K2810" s="504"/>
      <c r="L2810" s="518">
        <f t="shared" si="713"/>
        <v>0</v>
      </c>
      <c r="M2810" s="518">
        <f t="shared" si="713"/>
        <v>0</v>
      </c>
      <c r="N2810" s="519">
        <f t="shared" si="714"/>
        <v>0</v>
      </c>
      <c r="O2810" s="519">
        <f t="shared" si="715"/>
        <v>0</v>
      </c>
      <c r="P2810" s="506"/>
      <c r="Q2810" s="520"/>
      <c r="R2810" s="412" t="str">
        <f t="shared" si="688"/>
        <v/>
      </c>
      <c r="S2810" s="412" t="str">
        <f t="shared" si="689"/>
        <v/>
      </c>
      <c r="T2810" s="427"/>
      <c r="U2810" s="429"/>
      <c r="W2810" s="6">
        <f>VLOOKUP(A2810,'[3]Cartilha Global'!$A:$A,1,FALSE)</f>
        <v>102156</v>
      </c>
    </row>
    <row r="2811" spans="1:23" ht="23.25" hidden="1" thickBot="1" x14ac:dyDescent="0.25">
      <c r="A2811" s="522">
        <v>102157</v>
      </c>
      <c r="B2811" s="508" t="s">
        <v>3144</v>
      </c>
      <c r="C2811" s="513" t="s">
        <v>5332</v>
      </c>
      <c r="D2811" s="498" t="s">
        <v>170</v>
      </c>
      <c r="E2811" s="499">
        <v>374.05</v>
      </c>
      <c r="F2811" s="500">
        <f t="shared" si="690"/>
        <v>463.22</v>
      </c>
      <c r="G2811" s="527"/>
      <c r="H2811" s="518"/>
      <c r="I2811" s="517">
        <f t="shared" si="711"/>
        <v>0</v>
      </c>
      <c r="J2811" s="517">
        <f t="shared" si="712"/>
        <v>0</v>
      </c>
      <c r="K2811" s="504"/>
      <c r="L2811" s="518">
        <f t="shared" si="713"/>
        <v>0</v>
      </c>
      <c r="M2811" s="518">
        <f t="shared" si="713"/>
        <v>0</v>
      </c>
      <c r="N2811" s="519">
        <f t="shared" si="714"/>
        <v>0</v>
      </c>
      <c r="O2811" s="519">
        <f t="shared" si="715"/>
        <v>0</v>
      </c>
      <c r="P2811" s="506"/>
      <c r="Q2811" s="520"/>
      <c r="R2811" s="412" t="str">
        <f t="shared" si="688"/>
        <v/>
      </c>
      <c r="S2811" s="412" t="str">
        <f t="shared" si="689"/>
        <v/>
      </c>
      <c r="T2811" s="427"/>
      <c r="U2811" s="429"/>
      <c r="W2811" s="6">
        <f>VLOOKUP(A2811,'[3]Cartilha Global'!$A:$A,1,FALSE)</f>
        <v>102157</v>
      </c>
    </row>
    <row r="2812" spans="1:23" ht="23.25" hidden="1" thickBot="1" x14ac:dyDescent="0.25">
      <c r="A2812" s="522">
        <v>102158</v>
      </c>
      <c r="B2812" s="508" t="s">
        <v>3144</v>
      </c>
      <c r="C2812" s="513" t="s">
        <v>5333</v>
      </c>
      <c r="D2812" s="498" t="s">
        <v>170</v>
      </c>
      <c r="E2812" s="499">
        <v>378.56</v>
      </c>
      <c r="F2812" s="500">
        <f t="shared" si="690"/>
        <v>468.81</v>
      </c>
      <c r="G2812" s="527"/>
      <c r="H2812" s="518"/>
      <c r="I2812" s="517">
        <f t="shared" si="711"/>
        <v>0</v>
      </c>
      <c r="J2812" s="517">
        <f t="shared" si="712"/>
        <v>0</v>
      </c>
      <c r="K2812" s="504"/>
      <c r="L2812" s="518">
        <f t="shared" si="713"/>
        <v>0</v>
      </c>
      <c r="M2812" s="518">
        <f t="shared" si="713"/>
        <v>0</v>
      </c>
      <c r="N2812" s="519">
        <f t="shared" si="714"/>
        <v>0</v>
      </c>
      <c r="O2812" s="519">
        <f t="shared" si="715"/>
        <v>0</v>
      </c>
      <c r="P2812" s="506"/>
      <c r="Q2812" s="520"/>
      <c r="R2812" s="412" t="str">
        <f t="shared" si="688"/>
        <v/>
      </c>
      <c r="S2812" s="412" t="str">
        <f t="shared" si="689"/>
        <v/>
      </c>
      <c r="T2812" s="427"/>
      <c r="U2812" s="429"/>
      <c r="W2812" s="6">
        <f>VLOOKUP(A2812,'[3]Cartilha Global'!$A:$A,1,FALSE)</f>
        <v>102158</v>
      </c>
    </row>
    <row r="2813" spans="1:23" ht="23.25" hidden="1" thickBot="1" x14ac:dyDescent="0.25">
      <c r="A2813" s="522">
        <v>102159</v>
      </c>
      <c r="B2813" s="508" t="s">
        <v>3144</v>
      </c>
      <c r="C2813" s="513" t="s">
        <v>5334</v>
      </c>
      <c r="D2813" s="498" t="s">
        <v>170</v>
      </c>
      <c r="E2813" s="499">
        <v>451.14</v>
      </c>
      <c r="F2813" s="500">
        <f t="shared" si="690"/>
        <v>558.69000000000005</v>
      </c>
      <c r="G2813" s="527"/>
      <c r="H2813" s="518"/>
      <c r="I2813" s="517">
        <f t="shared" si="711"/>
        <v>0</v>
      </c>
      <c r="J2813" s="517">
        <f t="shared" si="712"/>
        <v>0</v>
      </c>
      <c r="K2813" s="504"/>
      <c r="L2813" s="518">
        <f t="shared" si="713"/>
        <v>0</v>
      </c>
      <c r="M2813" s="518">
        <f t="shared" si="713"/>
        <v>0</v>
      </c>
      <c r="N2813" s="519">
        <f t="shared" si="714"/>
        <v>0</v>
      </c>
      <c r="O2813" s="519">
        <f t="shared" si="715"/>
        <v>0</v>
      </c>
      <c r="P2813" s="506"/>
      <c r="Q2813" s="520"/>
      <c r="R2813" s="412" t="str">
        <f t="shared" si="688"/>
        <v/>
      </c>
      <c r="S2813" s="412" t="str">
        <f t="shared" si="689"/>
        <v/>
      </c>
      <c r="T2813" s="427"/>
      <c r="U2813" s="429"/>
      <c r="W2813" s="6">
        <f>VLOOKUP(A2813,'[3]Cartilha Global'!$A:$A,1,FALSE)</f>
        <v>102159</v>
      </c>
    </row>
    <row r="2814" spans="1:23" ht="23.25" hidden="1" thickBot="1" x14ac:dyDescent="0.25">
      <c r="A2814" s="522">
        <v>102160</v>
      </c>
      <c r="B2814" s="508" t="s">
        <v>3144</v>
      </c>
      <c r="C2814" s="513" t="s">
        <v>5335</v>
      </c>
      <c r="D2814" s="498" t="s">
        <v>170</v>
      </c>
      <c r="E2814" s="499">
        <v>188.91</v>
      </c>
      <c r="F2814" s="500">
        <f t="shared" si="690"/>
        <v>233.95</v>
      </c>
      <c r="G2814" s="527"/>
      <c r="H2814" s="518"/>
      <c r="I2814" s="517">
        <f t="shared" si="711"/>
        <v>0</v>
      </c>
      <c r="J2814" s="517">
        <f t="shared" si="712"/>
        <v>0</v>
      </c>
      <c r="K2814" s="504"/>
      <c r="L2814" s="518">
        <f t="shared" si="713"/>
        <v>0</v>
      </c>
      <c r="M2814" s="518">
        <f t="shared" si="713"/>
        <v>0</v>
      </c>
      <c r="N2814" s="519">
        <f t="shared" si="714"/>
        <v>0</v>
      </c>
      <c r="O2814" s="519">
        <f t="shared" si="715"/>
        <v>0</v>
      </c>
      <c r="P2814" s="506"/>
      <c r="Q2814" s="520"/>
      <c r="R2814" s="412" t="str">
        <f t="shared" si="688"/>
        <v/>
      </c>
      <c r="S2814" s="412" t="str">
        <f t="shared" si="689"/>
        <v/>
      </c>
      <c r="T2814" s="427"/>
      <c r="U2814" s="429"/>
      <c r="W2814" s="6">
        <f>VLOOKUP(A2814,'[3]Cartilha Global'!$A:$A,1,FALSE)</f>
        <v>102160</v>
      </c>
    </row>
    <row r="2815" spans="1:23" ht="23.25" hidden="1" thickBot="1" x14ac:dyDescent="0.25">
      <c r="A2815" s="522">
        <v>102161</v>
      </c>
      <c r="B2815" s="508" t="s">
        <v>3144</v>
      </c>
      <c r="C2815" s="513" t="s">
        <v>5336</v>
      </c>
      <c r="D2815" s="498" t="s">
        <v>170</v>
      </c>
      <c r="E2815" s="499">
        <v>370.55</v>
      </c>
      <c r="F2815" s="500">
        <f t="shared" ref="F2815:F2839" si="716">IF(E2815=0,0,ROUND(E2815*(1+E$13)*(1-E$14),2))</f>
        <v>458.89</v>
      </c>
      <c r="G2815" s="527"/>
      <c r="H2815" s="518"/>
      <c r="I2815" s="517">
        <f t="shared" si="711"/>
        <v>0</v>
      </c>
      <c r="J2815" s="517">
        <f t="shared" si="712"/>
        <v>0</v>
      </c>
      <c r="K2815" s="504"/>
      <c r="L2815" s="518">
        <f t="shared" si="713"/>
        <v>0</v>
      </c>
      <c r="M2815" s="518">
        <f t="shared" si="713"/>
        <v>0</v>
      </c>
      <c r="N2815" s="519">
        <f t="shared" si="714"/>
        <v>0</v>
      </c>
      <c r="O2815" s="519">
        <f t="shared" si="715"/>
        <v>0</v>
      </c>
      <c r="P2815" s="506"/>
      <c r="Q2815" s="520"/>
      <c r="R2815" s="412" t="str">
        <f t="shared" ref="R2815:R2878" si="717">IF(Q2815="X","x",IF(Q2815="xx","x",IF(O2815&gt;0,"x","")))</f>
        <v/>
      </c>
      <c r="S2815" s="412" t="str">
        <f t="shared" si="689"/>
        <v/>
      </c>
      <c r="T2815" s="427"/>
      <c r="U2815" s="429"/>
      <c r="W2815" s="6">
        <f>VLOOKUP(A2815,'[3]Cartilha Global'!$A:$A,1,FALSE)</f>
        <v>102161</v>
      </c>
    </row>
    <row r="2816" spans="1:23" ht="23.25" hidden="1" thickBot="1" x14ac:dyDescent="0.25">
      <c r="A2816" s="522">
        <v>102162</v>
      </c>
      <c r="B2816" s="508" t="s">
        <v>3144</v>
      </c>
      <c r="C2816" s="513" t="s">
        <v>5337</v>
      </c>
      <c r="D2816" s="498" t="s">
        <v>170</v>
      </c>
      <c r="E2816" s="499">
        <v>413.88</v>
      </c>
      <c r="F2816" s="500">
        <f t="shared" si="716"/>
        <v>512.54999999999995</v>
      </c>
      <c r="G2816" s="527"/>
      <c r="H2816" s="518"/>
      <c r="I2816" s="517">
        <f t="shared" si="711"/>
        <v>0</v>
      </c>
      <c r="J2816" s="517">
        <f t="shared" si="712"/>
        <v>0</v>
      </c>
      <c r="K2816" s="504"/>
      <c r="L2816" s="518">
        <f t="shared" si="713"/>
        <v>0</v>
      </c>
      <c r="M2816" s="518">
        <f t="shared" si="713"/>
        <v>0</v>
      </c>
      <c r="N2816" s="519">
        <f t="shared" si="714"/>
        <v>0</v>
      </c>
      <c r="O2816" s="519">
        <f t="shared" si="715"/>
        <v>0</v>
      </c>
      <c r="P2816" s="506"/>
      <c r="Q2816" s="520"/>
      <c r="R2816" s="412" t="str">
        <f t="shared" si="717"/>
        <v/>
      </c>
      <c r="S2816" s="412" t="str">
        <f t="shared" si="689"/>
        <v/>
      </c>
      <c r="T2816" s="427"/>
      <c r="U2816" s="429"/>
      <c r="W2816" s="6">
        <f>VLOOKUP(A2816,'[3]Cartilha Global'!$A:$A,1,FALSE)</f>
        <v>102162</v>
      </c>
    </row>
    <row r="2817" spans="1:23" ht="23.25" hidden="1" thickBot="1" x14ac:dyDescent="0.25">
      <c r="A2817" s="522">
        <v>102163</v>
      </c>
      <c r="B2817" s="508" t="s">
        <v>3144</v>
      </c>
      <c r="C2817" s="513" t="s">
        <v>5338</v>
      </c>
      <c r="D2817" s="498" t="s">
        <v>170</v>
      </c>
      <c r="E2817" s="499">
        <v>471.66</v>
      </c>
      <c r="F2817" s="500">
        <f t="shared" si="716"/>
        <v>584.1</v>
      </c>
      <c r="G2817" s="527"/>
      <c r="H2817" s="518"/>
      <c r="I2817" s="517">
        <f t="shared" si="711"/>
        <v>0</v>
      </c>
      <c r="J2817" s="517">
        <f t="shared" si="712"/>
        <v>0</v>
      </c>
      <c r="K2817" s="504"/>
      <c r="L2817" s="518">
        <f t="shared" si="713"/>
        <v>0</v>
      </c>
      <c r="M2817" s="518">
        <f t="shared" si="713"/>
        <v>0</v>
      </c>
      <c r="N2817" s="519">
        <f t="shared" si="714"/>
        <v>0</v>
      </c>
      <c r="O2817" s="519">
        <f t="shared" si="715"/>
        <v>0</v>
      </c>
      <c r="P2817" s="506"/>
      <c r="Q2817" s="520"/>
      <c r="R2817" s="412" t="str">
        <f t="shared" si="717"/>
        <v/>
      </c>
      <c r="S2817" s="412" t="str">
        <f t="shared" si="689"/>
        <v/>
      </c>
      <c r="T2817" s="427"/>
      <c r="U2817" s="429"/>
      <c r="W2817" s="6">
        <f>VLOOKUP(A2817,'[3]Cartilha Global'!$A:$A,1,FALSE)</f>
        <v>102163</v>
      </c>
    </row>
    <row r="2818" spans="1:23" ht="23.25" hidden="1" thickBot="1" x14ac:dyDescent="0.25">
      <c r="A2818" s="522">
        <v>102164</v>
      </c>
      <c r="B2818" s="508" t="s">
        <v>3144</v>
      </c>
      <c r="C2818" s="513" t="s">
        <v>5339</v>
      </c>
      <c r="D2818" s="498" t="s">
        <v>170</v>
      </c>
      <c r="E2818" s="499">
        <v>398</v>
      </c>
      <c r="F2818" s="500">
        <f t="shared" si="716"/>
        <v>492.88</v>
      </c>
      <c r="G2818" s="527"/>
      <c r="H2818" s="518"/>
      <c r="I2818" s="517">
        <f t="shared" si="711"/>
        <v>0</v>
      </c>
      <c r="J2818" s="517">
        <f t="shared" si="712"/>
        <v>0</v>
      </c>
      <c r="K2818" s="504"/>
      <c r="L2818" s="518">
        <f t="shared" si="713"/>
        <v>0</v>
      </c>
      <c r="M2818" s="518">
        <f t="shared" si="713"/>
        <v>0</v>
      </c>
      <c r="N2818" s="519">
        <f t="shared" si="714"/>
        <v>0</v>
      </c>
      <c r="O2818" s="519">
        <f t="shared" si="715"/>
        <v>0</v>
      </c>
      <c r="P2818" s="506"/>
      <c r="Q2818" s="520"/>
      <c r="R2818" s="412" t="str">
        <f t="shared" si="717"/>
        <v/>
      </c>
      <c r="S2818" s="412" t="str">
        <f t="shared" ref="S2818:S2881" si="718">IF(Q2818="X","x",IF(Q2818="xx","x",IF(OR(J2818&gt;0,O2818&gt;0),"x","")))</f>
        <v/>
      </c>
      <c r="T2818" s="427"/>
      <c r="U2818" s="429"/>
      <c r="W2818" s="6">
        <f>VLOOKUP(A2818,'[3]Cartilha Global'!$A:$A,1,FALSE)</f>
        <v>102164</v>
      </c>
    </row>
    <row r="2819" spans="1:23" ht="23.25" hidden="1" thickBot="1" x14ac:dyDescent="0.25">
      <c r="A2819" s="522">
        <v>102165</v>
      </c>
      <c r="B2819" s="508" t="s">
        <v>3144</v>
      </c>
      <c r="C2819" s="513" t="s">
        <v>5340</v>
      </c>
      <c r="D2819" s="498" t="s">
        <v>170</v>
      </c>
      <c r="E2819" s="499">
        <v>445.25</v>
      </c>
      <c r="F2819" s="500">
        <f t="shared" si="716"/>
        <v>551.4</v>
      </c>
      <c r="G2819" s="527"/>
      <c r="H2819" s="518"/>
      <c r="I2819" s="517">
        <f t="shared" si="711"/>
        <v>0</v>
      </c>
      <c r="J2819" s="517">
        <f t="shared" si="712"/>
        <v>0</v>
      </c>
      <c r="K2819" s="504"/>
      <c r="L2819" s="518">
        <f t="shared" si="713"/>
        <v>0</v>
      </c>
      <c r="M2819" s="518">
        <f t="shared" si="713"/>
        <v>0</v>
      </c>
      <c r="N2819" s="519">
        <f t="shared" si="714"/>
        <v>0</v>
      </c>
      <c r="O2819" s="519">
        <f t="shared" si="715"/>
        <v>0</v>
      </c>
      <c r="P2819" s="506"/>
      <c r="Q2819" s="520"/>
      <c r="R2819" s="412" t="str">
        <f t="shared" si="717"/>
        <v/>
      </c>
      <c r="S2819" s="412" t="str">
        <f t="shared" si="718"/>
        <v/>
      </c>
      <c r="T2819" s="427"/>
      <c r="U2819" s="429"/>
      <c r="W2819" s="6">
        <f>VLOOKUP(A2819,'[3]Cartilha Global'!$A:$A,1,FALSE)</f>
        <v>102165</v>
      </c>
    </row>
    <row r="2820" spans="1:23" ht="23.25" hidden="1" thickBot="1" x14ac:dyDescent="0.25">
      <c r="A2820" s="522">
        <v>102166</v>
      </c>
      <c r="B2820" s="508" t="s">
        <v>3144</v>
      </c>
      <c r="C2820" s="513" t="s">
        <v>5341</v>
      </c>
      <c r="D2820" s="498" t="s">
        <v>170</v>
      </c>
      <c r="E2820" s="499">
        <v>396.88</v>
      </c>
      <c r="F2820" s="500">
        <f t="shared" si="716"/>
        <v>491.5</v>
      </c>
      <c r="G2820" s="527"/>
      <c r="H2820" s="518"/>
      <c r="I2820" s="517">
        <f t="shared" si="711"/>
        <v>0</v>
      </c>
      <c r="J2820" s="517">
        <f t="shared" si="712"/>
        <v>0</v>
      </c>
      <c r="K2820" s="504"/>
      <c r="L2820" s="518">
        <f t="shared" si="713"/>
        <v>0</v>
      </c>
      <c r="M2820" s="518">
        <f t="shared" si="713"/>
        <v>0</v>
      </c>
      <c r="N2820" s="519">
        <f t="shared" si="714"/>
        <v>0</v>
      </c>
      <c r="O2820" s="519">
        <f t="shared" si="715"/>
        <v>0</v>
      </c>
      <c r="P2820" s="506"/>
      <c r="Q2820" s="520"/>
      <c r="R2820" s="412" t="str">
        <f t="shared" si="717"/>
        <v/>
      </c>
      <c r="S2820" s="412" t="str">
        <f t="shared" si="718"/>
        <v/>
      </c>
      <c r="T2820" s="427"/>
      <c r="U2820" s="429"/>
      <c r="W2820" s="6">
        <f>VLOOKUP(A2820,'[3]Cartilha Global'!$A:$A,1,FALSE)</f>
        <v>102166</v>
      </c>
    </row>
    <row r="2821" spans="1:23" ht="23.25" hidden="1" thickBot="1" x14ac:dyDescent="0.25">
      <c r="A2821" s="522">
        <v>102167</v>
      </c>
      <c r="B2821" s="508" t="s">
        <v>3144</v>
      </c>
      <c r="C2821" s="513" t="s">
        <v>5342</v>
      </c>
      <c r="D2821" s="498" t="s">
        <v>170</v>
      </c>
      <c r="E2821" s="499">
        <v>497.99</v>
      </c>
      <c r="F2821" s="500">
        <f t="shared" si="716"/>
        <v>616.71</v>
      </c>
      <c r="G2821" s="527"/>
      <c r="H2821" s="518"/>
      <c r="I2821" s="517">
        <f t="shared" si="711"/>
        <v>0</v>
      </c>
      <c r="J2821" s="517">
        <f t="shared" si="712"/>
        <v>0</v>
      </c>
      <c r="K2821" s="504"/>
      <c r="L2821" s="518">
        <f t="shared" si="713"/>
        <v>0</v>
      </c>
      <c r="M2821" s="518">
        <f t="shared" si="713"/>
        <v>0</v>
      </c>
      <c r="N2821" s="519">
        <f t="shared" si="714"/>
        <v>0</v>
      </c>
      <c r="O2821" s="519">
        <f t="shared" si="715"/>
        <v>0</v>
      </c>
      <c r="P2821" s="506"/>
      <c r="Q2821" s="520"/>
      <c r="R2821" s="412" t="str">
        <f t="shared" si="717"/>
        <v/>
      </c>
      <c r="S2821" s="412" t="str">
        <f t="shared" si="718"/>
        <v/>
      </c>
      <c r="T2821" s="427"/>
      <c r="U2821" s="429"/>
      <c r="W2821" s="6">
        <f>VLOOKUP(A2821,'[3]Cartilha Global'!$A:$A,1,FALSE)</f>
        <v>102167</v>
      </c>
    </row>
    <row r="2822" spans="1:23" ht="23.25" hidden="1" thickBot="1" x14ac:dyDescent="0.25">
      <c r="A2822" s="522">
        <v>102168</v>
      </c>
      <c r="B2822" s="508" t="s">
        <v>3144</v>
      </c>
      <c r="C2822" s="513" t="s">
        <v>5343</v>
      </c>
      <c r="D2822" s="498" t="s">
        <v>170</v>
      </c>
      <c r="E2822" s="499">
        <v>470.42</v>
      </c>
      <c r="F2822" s="500">
        <f t="shared" si="716"/>
        <v>582.57000000000005</v>
      </c>
      <c r="G2822" s="527"/>
      <c r="H2822" s="518"/>
      <c r="I2822" s="517">
        <f t="shared" si="711"/>
        <v>0</v>
      </c>
      <c r="J2822" s="517">
        <f t="shared" si="712"/>
        <v>0</v>
      </c>
      <c r="K2822" s="504"/>
      <c r="L2822" s="518">
        <f t="shared" si="713"/>
        <v>0</v>
      </c>
      <c r="M2822" s="518">
        <f t="shared" si="713"/>
        <v>0</v>
      </c>
      <c r="N2822" s="519">
        <f t="shared" si="714"/>
        <v>0</v>
      </c>
      <c r="O2822" s="519">
        <f t="shared" si="715"/>
        <v>0</v>
      </c>
      <c r="P2822" s="506"/>
      <c r="Q2822" s="520"/>
      <c r="R2822" s="412" t="str">
        <f t="shared" si="717"/>
        <v/>
      </c>
      <c r="S2822" s="412" t="str">
        <f t="shared" si="718"/>
        <v/>
      </c>
      <c r="T2822" s="427"/>
      <c r="U2822" s="429"/>
      <c r="W2822" s="6">
        <f>VLOOKUP(A2822,'[3]Cartilha Global'!$A:$A,1,FALSE)</f>
        <v>102168</v>
      </c>
    </row>
    <row r="2823" spans="1:23" ht="23.25" hidden="1" thickBot="1" x14ac:dyDescent="0.25">
      <c r="A2823" s="522">
        <v>102169</v>
      </c>
      <c r="B2823" s="508" t="s">
        <v>3144</v>
      </c>
      <c r="C2823" s="513" t="s">
        <v>5344</v>
      </c>
      <c r="D2823" s="498" t="s">
        <v>170</v>
      </c>
      <c r="E2823" s="499">
        <v>531.13</v>
      </c>
      <c r="F2823" s="500">
        <f t="shared" si="716"/>
        <v>657.75</v>
      </c>
      <c r="G2823" s="527"/>
      <c r="H2823" s="518"/>
      <c r="I2823" s="517">
        <f t="shared" si="711"/>
        <v>0</v>
      </c>
      <c r="J2823" s="517">
        <f t="shared" si="712"/>
        <v>0</v>
      </c>
      <c r="K2823" s="504"/>
      <c r="L2823" s="518">
        <f t="shared" si="713"/>
        <v>0</v>
      </c>
      <c r="M2823" s="518">
        <f t="shared" si="713"/>
        <v>0</v>
      </c>
      <c r="N2823" s="519">
        <f t="shared" si="714"/>
        <v>0</v>
      </c>
      <c r="O2823" s="519">
        <f t="shared" si="715"/>
        <v>0</v>
      </c>
      <c r="P2823" s="506"/>
      <c r="Q2823" s="520"/>
      <c r="R2823" s="412" t="str">
        <f t="shared" si="717"/>
        <v/>
      </c>
      <c r="S2823" s="412" t="str">
        <f t="shared" si="718"/>
        <v/>
      </c>
      <c r="T2823" s="427"/>
      <c r="U2823" s="429"/>
      <c r="W2823" s="6">
        <f>VLOOKUP(A2823,'[3]Cartilha Global'!$A:$A,1,FALSE)</f>
        <v>102169</v>
      </c>
    </row>
    <row r="2824" spans="1:23" ht="23.25" hidden="1" thickBot="1" x14ac:dyDescent="0.25">
      <c r="A2824" s="522">
        <v>102170</v>
      </c>
      <c r="B2824" s="508" t="s">
        <v>3144</v>
      </c>
      <c r="C2824" s="513" t="s">
        <v>5345</v>
      </c>
      <c r="D2824" s="498" t="s">
        <v>170</v>
      </c>
      <c r="E2824" s="499">
        <v>384.99</v>
      </c>
      <c r="F2824" s="500">
        <f t="shared" si="716"/>
        <v>476.77</v>
      </c>
      <c r="G2824" s="527"/>
      <c r="H2824" s="518"/>
      <c r="I2824" s="517">
        <f t="shared" si="711"/>
        <v>0</v>
      </c>
      <c r="J2824" s="517">
        <f t="shared" si="712"/>
        <v>0</v>
      </c>
      <c r="K2824" s="504"/>
      <c r="L2824" s="518">
        <f t="shared" si="713"/>
        <v>0</v>
      </c>
      <c r="M2824" s="518">
        <f t="shared" si="713"/>
        <v>0</v>
      </c>
      <c r="N2824" s="519">
        <f t="shared" si="714"/>
        <v>0</v>
      </c>
      <c r="O2824" s="519">
        <f t="shared" si="715"/>
        <v>0</v>
      </c>
      <c r="P2824" s="506"/>
      <c r="Q2824" s="520"/>
      <c r="R2824" s="412" t="str">
        <f t="shared" si="717"/>
        <v/>
      </c>
      <c r="S2824" s="412" t="str">
        <f t="shared" si="718"/>
        <v/>
      </c>
      <c r="T2824" s="427"/>
      <c r="U2824" s="429"/>
      <c r="W2824" s="6">
        <f>VLOOKUP(A2824,'[3]Cartilha Global'!$A:$A,1,FALSE)</f>
        <v>102170</v>
      </c>
    </row>
    <row r="2825" spans="1:23" ht="23.25" hidden="1" thickBot="1" x14ac:dyDescent="0.25">
      <c r="A2825" s="522">
        <v>102171</v>
      </c>
      <c r="B2825" s="508" t="s">
        <v>3144</v>
      </c>
      <c r="C2825" s="513" t="s">
        <v>5346</v>
      </c>
      <c r="D2825" s="498" t="s">
        <v>170</v>
      </c>
      <c r="E2825" s="499">
        <v>629.11</v>
      </c>
      <c r="F2825" s="500">
        <f t="shared" si="716"/>
        <v>779.09</v>
      </c>
      <c r="G2825" s="527"/>
      <c r="H2825" s="518"/>
      <c r="I2825" s="517">
        <f t="shared" si="711"/>
        <v>0</v>
      </c>
      <c r="J2825" s="517">
        <f t="shared" si="712"/>
        <v>0</v>
      </c>
      <c r="K2825" s="504"/>
      <c r="L2825" s="518">
        <f t="shared" si="713"/>
        <v>0</v>
      </c>
      <c r="M2825" s="518">
        <f t="shared" si="713"/>
        <v>0</v>
      </c>
      <c r="N2825" s="519">
        <f t="shared" si="714"/>
        <v>0</v>
      </c>
      <c r="O2825" s="519">
        <f t="shared" si="715"/>
        <v>0</v>
      </c>
      <c r="P2825" s="506"/>
      <c r="Q2825" s="520"/>
      <c r="R2825" s="412" t="str">
        <f t="shared" si="717"/>
        <v/>
      </c>
      <c r="S2825" s="412" t="str">
        <f t="shared" si="718"/>
        <v/>
      </c>
      <c r="T2825" s="427"/>
      <c r="U2825" s="429"/>
      <c r="W2825" s="6">
        <f>VLOOKUP(A2825,'[3]Cartilha Global'!$A:$A,1,FALSE)</f>
        <v>102171</v>
      </c>
    </row>
    <row r="2826" spans="1:23" ht="23.25" hidden="1" thickBot="1" x14ac:dyDescent="0.25">
      <c r="A2826" s="522">
        <v>102172</v>
      </c>
      <c r="B2826" s="508" t="s">
        <v>3144</v>
      </c>
      <c r="C2826" s="513" t="s">
        <v>5347</v>
      </c>
      <c r="D2826" s="498" t="s">
        <v>170</v>
      </c>
      <c r="E2826" s="499">
        <v>599.1</v>
      </c>
      <c r="F2826" s="500">
        <f t="shared" si="716"/>
        <v>741.93</v>
      </c>
      <c r="G2826" s="527"/>
      <c r="H2826" s="518"/>
      <c r="I2826" s="517">
        <f t="shared" si="711"/>
        <v>0</v>
      </c>
      <c r="J2826" s="517">
        <f t="shared" si="712"/>
        <v>0</v>
      </c>
      <c r="K2826" s="504"/>
      <c r="L2826" s="518">
        <f t="shared" si="713"/>
        <v>0</v>
      </c>
      <c r="M2826" s="518">
        <f t="shared" si="713"/>
        <v>0</v>
      </c>
      <c r="N2826" s="519">
        <f t="shared" si="714"/>
        <v>0</v>
      </c>
      <c r="O2826" s="519">
        <f t="shared" si="715"/>
        <v>0</v>
      </c>
      <c r="P2826" s="506"/>
      <c r="Q2826" s="520"/>
      <c r="R2826" s="412" t="str">
        <f t="shared" si="717"/>
        <v/>
      </c>
      <c r="S2826" s="412" t="str">
        <f t="shared" si="718"/>
        <v/>
      </c>
      <c r="T2826" s="427"/>
      <c r="U2826" s="429"/>
      <c r="W2826" s="6">
        <f>VLOOKUP(A2826,'[3]Cartilha Global'!$A:$A,1,FALSE)</f>
        <v>102172</v>
      </c>
    </row>
    <row r="2827" spans="1:23" ht="12" hidden="1" thickBot="1" x14ac:dyDescent="0.25">
      <c r="A2827" s="522">
        <v>102176</v>
      </c>
      <c r="B2827" s="508" t="s">
        <v>3144</v>
      </c>
      <c r="C2827" s="513" t="s">
        <v>5348</v>
      </c>
      <c r="D2827" s="498" t="s">
        <v>170</v>
      </c>
      <c r="E2827" s="499">
        <v>1049.75</v>
      </c>
      <c r="F2827" s="500">
        <f t="shared" si="716"/>
        <v>1300.01</v>
      </c>
      <c r="G2827" s="527"/>
      <c r="H2827" s="518"/>
      <c r="I2827" s="517">
        <f t="shared" si="711"/>
        <v>0</v>
      </c>
      <c r="J2827" s="517">
        <f t="shared" si="712"/>
        <v>0</v>
      </c>
      <c r="K2827" s="504"/>
      <c r="L2827" s="518">
        <f t="shared" si="713"/>
        <v>0</v>
      </c>
      <c r="M2827" s="518">
        <f t="shared" si="713"/>
        <v>0</v>
      </c>
      <c r="N2827" s="519">
        <f t="shared" si="714"/>
        <v>0</v>
      </c>
      <c r="O2827" s="519">
        <f t="shared" si="715"/>
        <v>0</v>
      </c>
      <c r="P2827" s="506"/>
      <c r="Q2827" s="520"/>
      <c r="R2827" s="412" t="str">
        <f t="shared" si="717"/>
        <v/>
      </c>
      <c r="S2827" s="412" t="str">
        <f t="shared" si="718"/>
        <v/>
      </c>
      <c r="T2827" s="427"/>
      <c r="U2827" s="429"/>
      <c r="W2827" s="6">
        <f>VLOOKUP(A2827,'[3]Cartilha Global'!$A:$A,1,FALSE)</f>
        <v>102176</v>
      </c>
    </row>
    <row r="2828" spans="1:23" ht="12" hidden="1" thickBot="1" x14ac:dyDescent="0.25">
      <c r="A2828" s="522">
        <v>102177</v>
      </c>
      <c r="B2828" s="508" t="s">
        <v>3144</v>
      </c>
      <c r="C2828" s="513" t="s">
        <v>5349</v>
      </c>
      <c r="D2828" s="498" t="s">
        <v>170</v>
      </c>
      <c r="E2828" s="499">
        <v>2072.62</v>
      </c>
      <c r="F2828" s="500">
        <f t="shared" si="716"/>
        <v>2566.73</v>
      </c>
      <c r="G2828" s="527"/>
      <c r="H2828" s="518"/>
      <c r="I2828" s="517">
        <f t="shared" si="711"/>
        <v>0</v>
      </c>
      <c r="J2828" s="517">
        <f t="shared" si="712"/>
        <v>0</v>
      </c>
      <c r="K2828" s="504"/>
      <c r="L2828" s="518">
        <f t="shared" si="713"/>
        <v>0</v>
      </c>
      <c r="M2828" s="518">
        <f t="shared" si="713"/>
        <v>0</v>
      </c>
      <c r="N2828" s="519">
        <f t="shared" si="714"/>
        <v>0</v>
      </c>
      <c r="O2828" s="519">
        <f t="shared" si="715"/>
        <v>0</v>
      </c>
      <c r="P2828" s="506"/>
      <c r="Q2828" s="520"/>
      <c r="R2828" s="412" t="str">
        <f t="shared" si="717"/>
        <v/>
      </c>
      <c r="S2828" s="412" t="str">
        <f t="shared" si="718"/>
        <v/>
      </c>
      <c r="T2828" s="427"/>
      <c r="U2828" s="429"/>
      <c r="W2828" s="6">
        <f>VLOOKUP(A2828,'[3]Cartilha Global'!$A:$A,1,FALSE)</f>
        <v>102177</v>
      </c>
    </row>
    <row r="2829" spans="1:23" ht="12" hidden="1" thickBot="1" x14ac:dyDescent="0.25">
      <c r="A2829" s="522">
        <v>102178</v>
      </c>
      <c r="B2829" s="508" t="s">
        <v>3144</v>
      </c>
      <c r="C2829" s="513" t="s">
        <v>5350</v>
      </c>
      <c r="D2829" s="498" t="s">
        <v>170</v>
      </c>
      <c r="E2829" s="499">
        <v>2371.11</v>
      </c>
      <c r="F2829" s="500">
        <f t="shared" si="716"/>
        <v>2936.38</v>
      </c>
      <c r="G2829" s="527"/>
      <c r="H2829" s="518"/>
      <c r="I2829" s="517">
        <f t="shared" si="711"/>
        <v>0</v>
      </c>
      <c r="J2829" s="517">
        <f t="shared" si="712"/>
        <v>0</v>
      </c>
      <c r="K2829" s="504"/>
      <c r="L2829" s="518">
        <f t="shared" si="713"/>
        <v>0</v>
      </c>
      <c r="M2829" s="518">
        <f t="shared" si="713"/>
        <v>0</v>
      </c>
      <c r="N2829" s="519">
        <f t="shared" si="714"/>
        <v>0</v>
      </c>
      <c r="O2829" s="519">
        <f t="shared" si="715"/>
        <v>0</v>
      </c>
      <c r="P2829" s="506"/>
      <c r="Q2829" s="520"/>
      <c r="R2829" s="412" t="str">
        <f t="shared" si="717"/>
        <v/>
      </c>
      <c r="S2829" s="412" t="str">
        <f t="shared" si="718"/>
        <v/>
      </c>
      <c r="T2829" s="427"/>
      <c r="U2829" s="429"/>
      <c r="W2829" s="6">
        <f>VLOOKUP(A2829,'[3]Cartilha Global'!$A:$A,1,FALSE)</f>
        <v>102178</v>
      </c>
    </row>
    <row r="2830" spans="1:23" ht="12" hidden="1" thickBot="1" x14ac:dyDescent="0.25">
      <c r="A2830" s="522">
        <v>102179</v>
      </c>
      <c r="B2830" s="508" t="s">
        <v>3144</v>
      </c>
      <c r="C2830" s="513" t="s">
        <v>5351</v>
      </c>
      <c r="D2830" s="498" t="s">
        <v>170</v>
      </c>
      <c r="E2830" s="499">
        <v>320.52999999999997</v>
      </c>
      <c r="F2830" s="500">
        <f t="shared" si="716"/>
        <v>396.94</v>
      </c>
      <c r="G2830" s="527"/>
      <c r="H2830" s="518"/>
      <c r="I2830" s="517">
        <f t="shared" si="711"/>
        <v>0</v>
      </c>
      <c r="J2830" s="517">
        <f t="shared" si="712"/>
        <v>0</v>
      </c>
      <c r="K2830" s="504"/>
      <c r="L2830" s="518">
        <f t="shared" si="713"/>
        <v>0</v>
      </c>
      <c r="M2830" s="518">
        <f t="shared" si="713"/>
        <v>0</v>
      </c>
      <c r="N2830" s="519">
        <f t="shared" si="714"/>
        <v>0</v>
      </c>
      <c r="O2830" s="519">
        <f t="shared" si="715"/>
        <v>0</v>
      </c>
      <c r="P2830" s="506"/>
      <c r="Q2830" s="520"/>
      <c r="R2830" s="412" t="str">
        <f t="shared" si="717"/>
        <v/>
      </c>
      <c r="S2830" s="412" t="str">
        <f t="shared" si="718"/>
        <v/>
      </c>
      <c r="T2830" s="427"/>
      <c r="U2830" s="429"/>
      <c r="W2830" s="6">
        <f>VLOOKUP(A2830,'[3]Cartilha Global'!$A:$A,1,FALSE)</f>
        <v>102179</v>
      </c>
    </row>
    <row r="2831" spans="1:23" ht="12" hidden="1" thickBot="1" x14ac:dyDescent="0.25">
      <c r="A2831" s="522">
        <v>102180</v>
      </c>
      <c r="B2831" s="508" t="s">
        <v>3144</v>
      </c>
      <c r="C2831" s="513" t="s">
        <v>5352</v>
      </c>
      <c r="D2831" s="498" t="s">
        <v>170</v>
      </c>
      <c r="E2831" s="499">
        <v>365</v>
      </c>
      <c r="F2831" s="500">
        <f t="shared" si="716"/>
        <v>452.02</v>
      </c>
      <c r="G2831" s="527"/>
      <c r="H2831" s="518"/>
      <c r="I2831" s="517">
        <f t="shared" si="711"/>
        <v>0</v>
      </c>
      <c r="J2831" s="517">
        <f t="shared" si="712"/>
        <v>0</v>
      </c>
      <c r="K2831" s="504"/>
      <c r="L2831" s="518">
        <f t="shared" si="713"/>
        <v>0</v>
      </c>
      <c r="M2831" s="518">
        <f t="shared" si="713"/>
        <v>0</v>
      </c>
      <c r="N2831" s="519">
        <f t="shared" si="714"/>
        <v>0</v>
      </c>
      <c r="O2831" s="519">
        <f t="shared" si="715"/>
        <v>0</v>
      </c>
      <c r="P2831" s="506"/>
      <c r="Q2831" s="520"/>
      <c r="R2831" s="412" t="str">
        <f t="shared" si="717"/>
        <v/>
      </c>
      <c r="S2831" s="412" t="str">
        <f t="shared" si="718"/>
        <v/>
      </c>
      <c r="T2831" s="427"/>
      <c r="U2831" s="429"/>
      <c r="W2831" s="6">
        <f>VLOOKUP(A2831,'[3]Cartilha Global'!$A:$A,1,FALSE)</f>
        <v>102180</v>
      </c>
    </row>
    <row r="2832" spans="1:23" ht="12" hidden="1" thickBot="1" x14ac:dyDescent="0.25">
      <c r="A2832" s="522">
        <v>102181</v>
      </c>
      <c r="B2832" s="508" t="s">
        <v>3144</v>
      </c>
      <c r="C2832" s="513" t="s">
        <v>5353</v>
      </c>
      <c r="D2832" s="498" t="s">
        <v>170</v>
      </c>
      <c r="E2832" s="499">
        <v>425.97</v>
      </c>
      <c r="F2832" s="500">
        <f t="shared" si="716"/>
        <v>527.52</v>
      </c>
      <c r="G2832" s="527"/>
      <c r="H2832" s="518"/>
      <c r="I2832" s="517">
        <f t="shared" si="711"/>
        <v>0</v>
      </c>
      <c r="J2832" s="517">
        <f t="shared" si="712"/>
        <v>0</v>
      </c>
      <c r="K2832" s="504"/>
      <c r="L2832" s="518">
        <f t="shared" si="713"/>
        <v>0</v>
      </c>
      <c r="M2832" s="518">
        <f t="shared" si="713"/>
        <v>0</v>
      </c>
      <c r="N2832" s="519">
        <f t="shared" si="714"/>
        <v>0</v>
      </c>
      <c r="O2832" s="519">
        <f t="shared" si="715"/>
        <v>0</v>
      </c>
      <c r="P2832" s="506"/>
      <c r="Q2832" s="520"/>
      <c r="R2832" s="412" t="str">
        <f t="shared" si="717"/>
        <v/>
      </c>
      <c r="S2832" s="412" t="str">
        <f t="shared" si="718"/>
        <v/>
      </c>
      <c r="T2832" s="427"/>
      <c r="U2832" s="429"/>
      <c r="W2832" s="6">
        <f>VLOOKUP(A2832,'[3]Cartilha Global'!$A:$A,1,FALSE)</f>
        <v>102181</v>
      </c>
    </row>
    <row r="2833" spans="1:23" ht="23.25" hidden="1" thickBot="1" x14ac:dyDescent="0.25">
      <c r="A2833" s="522">
        <v>102182</v>
      </c>
      <c r="B2833" s="508" t="s">
        <v>3144</v>
      </c>
      <c r="C2833" s="513" t="s">
        <v>5354</v>
      </c>
      <c r="D2833" s="498" t="s">
        <v>169</v>
      </c>
      <c r="E2833" s="499">
        <v>880.78</v>
      </c>
      <c r="F2833" s="500">
        <f t="shared" si="716"/>
        <v>1090.76</v>
      </c>
      <c r="G2833" s="527"/>
      <c r="H2833" s="518"/>
      <c r="I2833" s="517">
        <f t="shared" si="711"/>
        <v>0</v>
      </c>
      <c r="J2833" s="517">
        <f t="shared" si="712"/>
        <v>0</v>
      </c>
      <c r="K2833" s="504"/>
      <c r="L2833" s="518">
        <f t="shared" si="713"/>
        <v>0</v>
      </c>
      <c r="M2833" s="518">
        <f t="shared" si="713"/>
        <v>0</v>
      </c>
      <c r="N2833" s="519">
        <f t="shared" si="714"/>
        <v>0</v>
      </c>
      <c r="O2833" s="519">
        <f t="shared" si="715"/>
        <v>0</v>
      </c>
      <c r="P2833" s="506"/>
      <c r="Q2833" s="520"/>
      <c r="R2833" s="412" t="str">
        <f t="shared" si="717"/>
        <v/>
      </c>
      <c r="S2833" s="412" t="str">
        <f t="shared" si="718"/>
        <v/>
      </c>
      <c r="T2833" s="427"/>
      <c r="U2833" s="429"/>
      <c r="W2833" s="6">
        <f>VLOOKUP(A2833,'[3]Cartilha Global'!$A:$A,1,FALSE)</f>
        <v>102182</v>
      </c>
    </row>
    <row r="2834" spans="1:23" ht="23.25" hidden="1" thickBot="1" x14ac:dyDescent="0.25">
      <c r="A2834" s="522">
        <v>102183</v>
      </c>
      <c r="B2834" s="508" t="s">
        <v>3144</v>
      </c>
      <c r="C2834" s="513" t="s">
        <v>5355</v>
      </c>
      <c r="D2834" s="498" t="s">
        <v>169</v>
      </c>
      <c r="E2834" s="499">
        <v>1774.55</v>
      </c>
      <c r="F2834" s="500">
        <f t="shared" si="716"/>
        <v>2197.6</v>
      </c>
      <c r="G2834" s="527"/>
      <c r="H2834" s="518"/>
      <c r="I2834" s="517">
        <f t="shared" si="711"/>
        <v>0</v>
      </c>
      <c r="J2834" s="517">
        <f t="shared" si="712"/>
        <v>0</v>
      </c>
      <c r="K2834" s="504"/>
      <c r="L2834" s="518">
        <f t="shared" si="713"/>
        <v>0</v>
      </c>
      <c r="M2834" s="518">
        <f t="shared" si="713"/>
        <v>0</v>
      </c>
      <c r="N2834" s="519">
        <f t="shared" si="714"/>
        <v>0</v>
      </c>
      <c r="O2834" s="519">
        <f t="shared" si="715"/>
        <v>0</v>
      </c>
      <c r="P2834" s="506"/>
      <c r="Q2834" s="520"/>
      <c r="R2834" s="412" t="str">
        <f t="shared" si="717"/>
        <v/>
      </c>
      <c r="S2834" s="412" t="str">
        <f t="shared" si="718"/>
        <v/>
      </c>
      <c r="T2834" s="427"/>
      <c r="U2834" s="429"/>
      <c r="W2834" s="6">
        <f>VLOOKUP(A2834,'[3]Cartilha Global'!$A:$A,1,FALSE)</f>
        <v>102183</v>
      </c>
    </row>
    <row r="2835" spans="1:23" ht="23.25" hidden="1" thickBot="1" x14ac:dyDescent="0.25">
      <c r="A2835" s="522">
        <v>102184</v>
      </c>
      <c r="B2835" s="508" t="s">
        <v>3144</v>
      </c>
      <c r="C2835" s="513" t="s">
        <v>5356</v>
      </c>
      <c r="D2835" s="498" t="s">
        <v>169</v>
      </c>
      <c r="E2835" s="499">
        <v>1765.77</v>
      </c>
      <c r="F2835" s="500">
        <f t="shared" si="716"/>
        <v>2186.73</v>
      </c>
      <c r="G2835" s="527"/>
      <c r="H2835" s="518"/>
      <c r="I2835" s="517">
        <f t="shared" si="711"/>
        <v>0</v>
      </c>
      <c r="J2835" s="517">
        <f t="shared" si="712"/>
        <v>0</v>
      </c>
      <c r="K2835" s="504"/>
      <c r="L2835" s="518">
        <f t="shared" si="713"/>
        <v>0</v>
      </c>
      <c r="M2835" s="518">
        <f t="shared" si="713"/>
        <v>0</v>
      </c>
      <c r="N2835" s="519">
        <f t="shared" si="714"/>
        <v>0</v>
      </c>
      <c r="O2835" s="519">
        <f t="shared" si="715"/>
        <v>0</v>
      </c>
      <c r="P2835" s="506"/>
      <c r="Q2835" s="520"/>
      <c r="R2835" s="412" t="str">
        <f t="shared" si="717"/>
        <v/>
      </c>
      <c r="S2835" s="412" t="str">
        <f t="shared" si="718"/>
        <v/>
      </c>
      <c r="T2835" s="427"/>
      <c r="U2835" s="429"/>
      <c r="W2835" s="6">
        <f>VLOOKUP(A2835,'[3]Cartilha Global'!$A:$A,1,FALSE)</f>
        <v>102184</v>
      </c>
    </row>
    <row r="2836" spans="1:23" ht="23.25" hidden="1" thickBot="1" x14ac:dyDescent="0.25">
      <c r="A2836" s="522">
        <v>102185</v>
      </c>
      <c r="B2836" s="508" t="s">
        <v>3144</v>
      </c>
      <c r="C2836" s="513" t="s">
        <v>5357</v>
      </c>
      <c r="D2836" s="498" t="s">
        <v>169</v>
      </c>
      <c r="E2836" s="499">
        <v>3544.19</v>
      </c>
      <c r="F2836" s="500">
        <f t="shared" si="716"/>
        <v>4389.12</v>
      </c>
      <c r="G2836" s="527"/>
      <c r="H2836" s="518"/>
      <c r="I2836" s="517">
        <f t="shared" si="711"/>
        <v>0</v>
      </c>
      <c r="J2836" s="517">
        <f t="shared" si="712"/>
        <v>0</v>
      </c>
      <c r="K2836" s="504"/>
      <c r="L2836" s="518">
        <f t="shared" si="713"/>
        <v>0</v>
      </c>
      <c r="M2836" s="518">
        <f t="shared" si="713"/>
        <v>0</v>
      </c>
      <c r="N2836" s="519">
        <f t="shared" si="714"/>
        <v>0</v>
      </c>
      <c r="O2836" s="519">
        <f t="shared" si="715"/>
        <v>0</v>
      </c>
      <c r="P2836" s="506"/>
      <c r="Q2836" s="520"/>
      <c r="R2836" s="412" t="str">
        <f t="shared" si="717"/>
        <v/>
      </c>
      <c r="S2836" s="412" t="str">
        <f t="shared" si="718"/>
        <v/>
      </c>
      <c r="T2836" s="427"/>
      <c r="U2836" s="429"/>
      <c r="W2836" s="6">
        <f>VLOOKUP(A2836,'[3]Cartilha Global'!$A:$A,1,FALSE)</f>
        <v>102185</v>
      </c>
    </row>
    <row r="2837" spans="1:23" ht="12" hidden="1" thickBot="1" x14ac:dyDescent="0.25">
      <c r="A2837" s="522">
        <v>102190</v>
      </c>
      <c r="B2837" s="508" t="s">
        <v>3144</v>
      </c>
      <c r="C2837" s="513" t="s">
        <v>5358</v>
      </c>
      <c r="D2837" s="498" t="s">
        <v>170</v>
      </c>
      <c r="E2837" s="499">
        <v>19.98</v>
      </c>
      <c r="F2837" s="500">
        <f t="shared" si="716"/>
        <v>24.74</v>
      </c>
      <c r="G2837" s="527"/>
      <c r="H2837" s="518"/>
      <c r="I2837" s="517">
        <f t="shared" si="711"/>
        <v>0</v>
      </c>
      <c r="J2837" s="517">
        <f t="shared" si="712"/>
        <v>0</v>
      </c>
      <c r="K2837" s="504"/>
      <c r="L2837" s="518">
        <f t="shared" si="713"/>
        <v>0</v>
      </c>
      <c r="M2837" s="518">
        <f t="shared" si="713"/>
        <v>0</v>
      </c>
      <c r="N2837" s="519">
        <f t="shared" si="714"/>
        <v>0</v>
      </c>
      <c r="O2837" s="519">
        <f t="shared" si="715"/>
        <v>0</v>
      </c>
      <c r="P2837" s="506"/>
      <c r="Q2837" s="520"/>
      <c r="R2837" s="412" t="str">
        <f t="shared" si="717"/>
        <v/>
      </c>
      <c r="S2837" s="412" t="str">
        <f t="shared" si="718"/>
        <v/>
      </c>
      <c r="T2837" s="427"/>
      <c r="U2837" s="429"/>
      <c r="W2837" s="6">
        <f>VLOOKUP(A2837,'[3]Cartilha Global'!$A:$A,1,FALSE)</f>
        <v>102190</v>
      </c>
    </row>
    <row r="2838" spans="1:23" ht="12" hidden="1" thickBot="1" x14ac:dyDescent="0.25">
      <c r="A2838" s="522">
        <v>102191</v>
      </c>
      <c r="B2838" s="508" t="s">
        <v>3144</v>
      </c>
      <c r="C2838" s="513" t="s">
        <v>5359</v>
      </c>
      <c r="D2838" s="498" t="s">
        <v>170</v>
      </c>
      <c r="E2838" s="499">
        <v>24.28</v>
      </c>
      <c r="F2838" s="500">
        <f t="shared" si="716"/>
        <v>30.07</v>
      </c>
      <c r="G2838" s="527"/>
      <c r="H2838" s="518"/>
      <c r="I2838" s="517">
        <f t="shared" si="711"/>
        <v>0</v>
      </c>
      <c r="J2838" s="517">
        <f t="shared" si="712"/>
        <v>0</v>
      </c>
      <c r="K2838" s="504"/>
      <c r="L2838" s="518">
        <f t="shared" si="713"/>
        <v>0</v>
      </c>
      <c r="M2838" s="518">
        <f t="shared" si="713"/>
        <v>0</v>
      </c>
      <c r="N2838" s="519">
        <f t="shared" si="714"/>
        <v>0</v>
      </c>
      <c r="O2838" s="519">
        <f t="shared" si="715"/>
        <v>0</v>
      </c>
      <c r="P2838" s="506"/>
      <c r="Q2838" s="520"/>
      <c r="R2838" s="412" t="str">
        <f t="shared" si="717"/>
        <v/>
      </c>
      <c r="S2838" s="412" t="str">
        <f t="shared" si="718"/>
        <v/>
      </c>
      <c r="T2838" s="427"/>
      <c r="U2838" s="429"/>
      <c r="W2838" s="6">
        <f>VLOOKUP(A2838,'[3]Cartilha Global'!$A:$A,1,FALSE)</f>
        <v>102191</v>
      </c>
    </row>
    <row r="2839" spans="1:23" ht="12" hidden="1" thickBot="1" x14ac:dyDescent="0.25">
      <c r="A2839" s="522">
        <v>102192</v>
      </c>
      <c r="B2839" s="508" t="s">
        <v>3144</v>
      </c>
      <c r="C2839" s="513" t="s">
        <v>5360</v>
      </c>
      <c r="D2839" s="498" t="s">
        <v>170</v>
      </c>
      <c r="E2839" s="499">
        <v>17.34</v>
      </c>
      <c r="F2839" s="500">
        <f t="shared" si="716"/>
        <v>21.47</v>
      </c>
      <c r="G2839" s="527"/>
      <c r="H2839" s="518"/>
      <c r="I2839" s="517">
        <f t="shared" si="711"/>
        <v>0</v>
      </c>
      <c r="J2839" s="517">
        <f t="shared" si="712"/>
        <v>0</v>
      </c>
      <c r="K2839" s="504"/>
      <c r="L2839" s="518">
        <f t="shared" si="713"/>
        <v>0</v>
      </c>
      <c r="M2839" s="518">
        <f t="shared" si="713"/>
        <v>0</v>
      </c>
      <c r="N2839" s="519">
        <f t="shared" si="714"/>
        <v>0</v>
      </c>
      <c r="O2839" s="519">
        <f t="shared" si="715"/>
        <v>0</v>
      </c>
      <c r="P2839" s="506"/>
      <c r="Q2839" s="520"/>
      <c r="R2839" s="412" t="str">
        <f t="shared" si="717"/>
        <v/>
      </c>
      <c r="S2839" s="412" t="str">
        <f t="shared" si="718"/>
        <v/>
      </c>
      <c r="T2839" s="427"/>
      <c r="U2839" s="429"/>
      <c r="W2839" s="6">
        <f>VLOOKUP(A2839,'[3]Cartilha Global'!$A:$A,1,FALSE)</f>
        <v>102192</v>
      </c>
    </row>
    <row r="2840" spans="1:23" ht="12" hidden="1" thickBot="1" x14ac:dyDescent="0.25">
      <c r="A2840" s="522" t="s">
        <v>6145</v>
      </c>
      <c r="B2840" s="508"/>
      <c r="C2840" s="513" t="s">
        <v>6146</v>
      </c>
      <c r="D2840" s="498">
        <v>0</v>
      </c>
      <c r="E2840" s="567">
        <v>0</v>
      </c>
      <c r="F2840" s="568">
        <f t="shared" ref="F2840:F2878" si="719">IF(E2840=0,0,ROUND(E2840*(1+E$13)*(1-E$14),2))</f>
        <v>0</v>
      </c>
      <c r="G2840" s="556"/>
      <c r="H2840" s="556"/>
      <c r="I2840" s="557"/>
      <c r="J2840" s="558"/>
      <c r="K2840" s="504"/>
      <c r="L2840" s="580"/>
      <c r="M2840" s="556"/>
      <c r="N2840" s="557"/>
      <c r="O2840" s="558"/>
      <c r="P2840" s="506"/>
      <c r="Q2840" s="494" t="str">
        <f>IF(OR(SUM(J2840)&gt;0,SUM(O2840)&gt;0),"xx","")</f>
        <v/>
      </c>
      <c r="R2840" s="412" t="str">
        <f t="shared" si="717"/>
        <v/>
      </c>
      <c r="S2840" s="412" t="str">
        <f t="shared" si="718"/>
        <v/>
      </c>
      <c r="T2840" s="427"/>
      <c r="U2840" s="429"/>
      <c r="W2840" s="6" t="e">
        <f>VLOOKUP(A2840,'[3]Cartilha Global'!$A:$A,1,FALSE)</f>
        <v>#N/A</v>
      </c>
    </row>
    <row r="2841" spans="1:23" ht="12" hidden="1" thickBot="1" x14ac:dyDescent="0.25">
      <c r="A2841" s="522" t="s">
        <v>6147</v>
      </c>
      <c r="B2841" s="508"/>
      <c r="C2841" s="513" t="s">
        <v>6148</v>
      </c>
      <c r="D2841" s="498">
        <v>0</v>
      </c>
      <c r="E2841" s="567">
        <v>0</v>
      </c>
      <c r="F2841" s="568">
        <f t="shared" si="719"/>
        <v>0</v>
      </c>
      <c r="G2841" s="556"/>
      <c r="H2841" s="556"/>
      <c r="I2841" s="557"/>
      <c r="J2841" s="558"/>
      <c r="K2841" s="504"/>
      <c r="L2841" s="580"/>
      <c r="M2841" s="556"/>
      <c r="N2841" s="557"/>
      <c r="O2841" s="558"/>
      <c r="P2841" s="506"/>
      <c r="Q2841" s="494" t="str">
        <f>IF(OR(SUM(J2841)&gt;0,SUM(O2841)&gt;0),"xx","")</f>
        <v/>
      </c>
      <c r="R2841" s="412" t="str">
        <f t="shared" si="717"/>
        <v/>
      </c>
      <c r="S2841" s="412" t="str">
        <f t="shared" si="718"/>
        <v/>
      </c>
      <c r="T2841" s="427"/>
      <c r="U2841" s="429"/>
      <c r="W2841" s="6" t="e">
        <f>VLOOKUP(A2841,'[3]Cartilha Global'!$A:$A,1,FALSE)</f>
        <v>#N/A</v>
      </c>
    </row>
    <row r="2842" spans="1:23" ht="12" hidden="1" thickBot="1" x14ac:dyDescent="0.25">
      <c r="A2842" s="531" t="s">
        <v>184</v>
      </c>
      <c r="B2842" s="598"/>
      <c r="C2842" s="532" t="s">
        <v>1893</v>
      </c>
      <c r="D2842" s="498">
        <v>0</v>
      </c>
      <c r="E2842" s="600">
        <v>0</v>
      </c>
      <c r="F2842" s="510">
        <f t="shared" si="719"/>
        <v>0</v>
      </c>
      <c r="G2842" s="556"/>
      <c r="H2842" s="556"/>
      <c r="I2842" s="557"/>
      <c r="J2842" s="558"/>
      <c r="K2842" s="504"/>
      <c r="L2842" s="580"/>
      <c r="M2842" s="556"/>
      <c r="N2842" s="557"/>
      <c r="O2842" s="558"/>
      <c r="P2842" s="506"/>
      <c r="Q2842" s="494" t="str">
        <f>IF(OR(SUM(J2843:J2878)&gt;0,SUM(O2843:O2878)&gt;0),"xx","")</f>
        <v/>
      </c>
      <c r="R2842" s="412" t="str">
        <f t="shared" si="717"/>
        <v/>
      </c>
      <c r="S2842" s="412" t="str">
        <f t="shared" si="718"/>
        <v/>
      </c>
      <c r="T2842" s="427"/>
      <c r="U2842" s="429"/>
      <c r="W2842" s="6" t="str">
        <f>VLOOKUP(A2842,'[3]Cartilha Global'!$A:$A,1,FALSE)</f>
        <v>x</v>
      </c>
    </row>
    <row r="2843" spans="1:23" ht="12" hidden="1" thickBot="1" x14ac:dyDescent="0.25">
      <c r="A2843" s="531" t="s">
        <v>184</v>
      </c>
      <c r="B2843" s="598"/>
      <c r="C2843" s="534">
        <v>0</v>
      </c>
      <c r="D2843" s="535">
        <v>0</v>
      </c>
      <c r="E2843" s="536">
        <v>0</v>
      </c>
      <c r="F2843" s="510">
        <f t="shared" si="719"/>
        <v>0</v>
      </c>
      <c r="G2843" s="527"/>
      <c r="H2843" s="528"/>
      <c r="I2843" s="517">
        <f t="shared" ref="I2843:I2878" si="720">IF(ISBLANK(E2843),0,ROUND(F2843*G2843,2))</f>
        <v>0</v>
      </c>
      <c r="J2843" s="517">
        <f t="shared" ref="J2843:J2878" si="721">IF(ISBLANK(G2843),0,ROUND(G2843*H2843,2))</f>
        <v>0</v>
      </c>
      <c r="K2843" s="504"/>
      <c r="L2843" s="518">
        <f t="shared" ref="L2843:M2878" si="722">G2843</f>
        <v>0</v>
      </c>
      <c r="M2843" s="518">
        <f t="shared" si="722"/>
        <v>0</v>
      </c>
      <c r="N2843" s="517">
        <f t="shared" ref="N2843:N2878" si="723">IF(ISBLANK(E2843),0,ROUND(F2843*L2843,2))</f>
        <v>0</v>
      </c>
      <c r="O2843" s="517">
        <f t="shared" ref="O2843:O2878" si="724">IF(ISBLANK(L2843),0,ROUND(L2843*M2843,2))</f>
        <v>0</v>
      </c>
      <c r="P2843" s="506"/>
      <c r="Q2843" s="520"/>
      <c r="R2843" s="412" t="str">
        <f t="shared" si="717"/>
        <v/>
      </c>
      <c r="S2843" s="412" t="str">
        <f t="shared" si="718"/>
        <v/>
      </c>
      <c r="T2843" s="427"/>
      <c r="U2843" s="429"/>
      <c r="W2843" s="6" t="str">
        <f>VLOOKUP(A2843,'[3]Cartilha Global'!$A:$A,1,FALSE)</f>
        <v>x</v>
      </c>
    </row>
    <row r="2844" spans="1:23" ht="12" hidden="1" thickBot="1" x14ac:dyDescent="0.25">
      <c r="A2844" s="531" t="s">
        <v>184</v>
      </c>
      <c r="B2844" s="598"/>
      <c r="C2844" s="534">
        <v>0</v>
      </c>
      <c r="D2844" s="535">
        <v>0</v>
      </c>
      <c r="E2844" s="536">
        <v>0</v>
      </c>
      <c r="F2844" s="510">
        <f t="shared" si="719"/>
        <v>0</v>
      </c>
      <c r="G2844" s="527"/>
      <c r="H2844" s="528"/>
      <c r="I2844" s="517">
        <f t="shared" si="720"/>
        <v>0</v>
      </c>
      <c r="J2844" s="517">
        <f t="shared" si="721"/>
        <v>0</v>
      </c>
      <c r="K2844" s="504"/>
      <c r="L2844" s="518">
        <f t="shared" si="722"/>
        <v>0</v>
      </c>
      <c r="M2844" s="518">
        <f t="shared" si="722"/>
        <v>0</v>
      </c>
      <c r="N2844" s="517">
        <f t="shared" si="723"/>
        <v>0</v>
      </c>
      <c r="O2844" s="517">
        <f t="shared" si="724"/>
        <v>0</v>
      </c>
      <c r="P2844" s="506"/>
      <c r="Q2844" s="520"/>
      <c r="R2844" s="412" t="str">
        <f t="shared" si="717"/>
        <v/>
      </c>
      <c r="S2844" s="412" t="str">
        <f t="shared" si="718"/>
        <v/>
      </c>
      <c r="T2844" s="427"/>
      <c r="U2844" s="429"/>
      <c r="W2844" s="6" t="str">
        <f>VLOOKUP(A2844,'[3]Cartilha Global'!$A:$A,1,FALSE)</f>
        <v>x</v>
      </c>
    </row>
    <row r="2845" spans="1:23" ht="12" hidden="1" thickBot="1" x14ac:dyDescent="0.25">
      <c r="A2845" s="531" t="s">
        <v>184</v>
      </c>
      <c r="B2845" s="598"/>
      <c r="C2845" s="534">
        <v>0</v>
      </c>
      <c r="D2845" s="535">
        <v>0</v>
      </c>
      <c r="E2845" s="536">
        <v>0</v>
      </c>
      <c r="F2845" s="510">
        <f t="shared" si="719"/>
        <v>0</v>
      </c>
      <c r="G2845" s="527"/>
      <c r="H2845" s="528"/>
      <c r="I2845" s="517">
        <f t="shared" si="720"/>
        <v>0</v>
      </c>
      <c r="J2845" s="517">
        <f t="shared" si="721"/>
        <v>0</v>
      </c>
      <c r="K2845" s="504"/>
      <c r="L2845" s="518">
        <f t="shared" si="722"/>
        <v>0</v>
      </c>
      <c r="M2845" s="518">
        <f t="shared" si="722"/>
        <v>0</v>
      </c>
      <c r="N2845" s="517">
        <f t="shared" si="723"/>
        <v>0</v>
      </c>
      <c r="O2845" s="517">
        <f t="shared" si="724"/>
        <v>0</v>
      </c>
      <c r="P2845" s="506"/>
      <c r="Q2845" s="520"/>
      <c r="R2845" s="412" t="str">
        <f t="shared" si="717"/>
        <v/>
      </c>
      <c r="S2845" s="412" t="str">
        <f t="shared" si="718"/>
        <v/>
      </c>
      <c r="T2845" s="427"/>
      <c r="U2845" s="429"/>
      <c r="W2845" s="6" t="str">
        <f>VLOOKUP(A2845,'[3]Cartilha Global'!$A:$A,1,FALSE)</f>
        <v>x</v>
      </c>
    </row>
    <row r="2846" spans="1:23" ht="12" hidden="1" thickBot="1" x14ac:dyDescent="0.25">
      <c r="A2846" s="531" t="s">
        <v>184</v>
      </c>
      <c r="B2846" s="598"/>
      <c r="C2846" s="534">
        <v>0</v>
      </c>
      <c r="D2846" s="535">
        <v>0</v>
      </c>
      <c r="E2846" s="536">
        <v>0</v>
      </c>
      <c r="F2846" s="510">
        <f t="shared" si="719"/>
        <v>0</v>
      </c>
      <c r="G2846" s="527"/>
      <c r="H2846" s="528"/>
      <c r="I2846" s="517">
        <f t="shared" si="720"/>
        <v>0</v>
      </c>
      <c r="J2846" s="517">
        <f t="shared" si="721"/>
        <v>0</v>
      </c>
      <c r="K2846" s="504"/>
      <c r="L2846" s="518">
        <f t="shared" si="722"/>
        <v>0</v>
      </c>
      <c r="M2846" s="518">
        <f t="shared" si="722"/>
        <v>0</v>
      </c>
      <c r="N2846" s="517">
        <f t="shared" si="723"/>
        <v>0</v>
      </c>
      <c r="O2846" s="517">
        <f t="shared" si="724"/>
        <v>0</v>
      </c>
      <c r="P2846" s="506"/>
      <c r="Q2846" s="520"/>
      <c r="R2846" s="412" t="str">
        <f t="shared" si="717"/>
        <v/>
      </c>
      <c r="S2846" s="412" t="str">
        <f t="shared" si="718"/>
        <v/>
      </c>
      <c r="T2846" s="427"/>
      <c r="U2846" s="429"/>
      <c r="W2846" s="6" t="str">
        <f>VLOOKUP(A2846,'[3]Cartilha Global'!$A:$A,1,FALSE)</f>
        <v>x</v>
      </c>
    </row>
    <row r="2847" spans="1:23" ht="12" hidden="1" thickBot="1" x14ac:dyDescent="0.25">
      <c r="A2847" s="531" t="s">
        <v>184</v>
      </c>
      <c r="B2847" s="598"/>
      <c r="C2847" s="534">
        <v>0</v>
      </c>
      <c r="D2847" s="535">
        <v>0</v>
      </c>
      <c r="E2847" s="536">
        <v>0</v>
      </c>
      <c r="F2847" s="510">
        <f t="shared" si="719"/>
        <v>0</v>
      </c>
      <c r="G2847" s="527"/>
      <c r="H2847" s="528"/>
      <c r="I2847" s="517">
        <f t="shared" si="720"/>
        <v>0</v>
      </c>
      <c r="J2847" s="517">
        <f t="shared" si="721"/>
        <v>0</v>
      </c>
      <c r="K2847" s="504"/>
      <c r="L2847" s="518">
        <f t="shared" si="722"/>
        <v>0</v>
      </c>
      <c r="M2847" s="518">
        <f t="shared" si="722"/>
        <v>0</v>
      </c>
      <c r="N2847" s="517">
        <f t="shared" si="723"/>
        <v>0</v>
      </c>
      <c r="O2847" s="517">
        <f t="shared" si="724"/>
        <v>0</v>
      </c>
      <c r="P2847" s="506"/>
      <c r="Q2847" s="520"/>
      <c r="R2847" s="412" t="str">
        <f t="shared" si="717"/>
        <v/>
      </c>
      <c r="S2847" s="412" t="str">
        <f t="shared" si="718"/>
        <v/>
      </c>
      <c r="T2847" s="427"/>
      <c r="U2847" s="429"/>
      <c r="W2847" s="6" t="str">
        <f>VLOOKUP(A2847,'[3]Cartilha Global'!$A:$A,1,FALSE)</f>
        <v>x</v>
      </c>
    </row>
    <row r="2848" spans="1:23" ht="12" hidden="1" thickBot="1" x14ac:dyDescent="0.25">
      <c r="A2848" s="531" t="s">
        <v>184</v>
      </c>
      <c r="B2848" s="598"/>
      <c r="C2848" s="534">
        <v>0</v>
      </c>
      <c r="D2848" s="535">
        <v>0</v>
      </c>
      <c r="E2848" s="536">
        <v>0</v>
      </c>
      <c r="F2848" s="510">
        <f t="shared" si="719"/>
        <v>0</v>
      </c>
      <c r="G2848" s="527"/>
      <c r="H2848" s="528"/>
      <c r="I2848" s="517">
        <f t="shared" si="720"/>
        <v>0</v>
      </c>
      <c r="J2848" s="517">
        <f t="shared" si="721"/>
        <v>0</v>
      </c>
      <c r="K2848" s="504"/>
      <c r="L2848" s="518">
        <f t="shared" si="722"/>
        <v>0</v>
      </c>
      <c r="M2848" s="518">
        <f t="shared" si="722"/>
        <v>0</v>
      </c>
      <c r="N2848" s="517">
        <f t="shared" si="723"/>
        <v>0</v>
      </c>
      <c r="O2848" s="517">
        <f t="shared" si="724"/>
        <v>0</v>
      </c>
      <c r="P2848" s="506"/>
      <c r="Q2848" s="520"/>
      <c r="R2848" s="412" t="str">
        <f t="shared" si="717"/>
        <v/>
      </c>
      <c r="S2848" s="412" t="str">
        <f t="shared" si="718"/>
        <v/>
      </c>
      <c r="T2848" s="427"/>
      <c r="U2848" s="429"/>
      <c r="W2848" s="6" t="str">
        <f>VLOOKUP(A2848,'[3]Cartilha Global'!$A:$A,1,FALSE)</f>
        <v>x</v>
      </c>
    </row>
    <row r="2849" spans="1:23" ht="12" hidden="1" thickBot="1" x14ac:dyDescent="0.25">
      <c r="A2849" s="531" t="s">
        <v>184</v>
      </c>
      <c r="B2849" s="598"/>
      <c r="C2849" s="534">
        <v>0</v>
      </c>
      <c r="D2849" s="535">
        <v>0</v>
      </c>
      <c r="E2849" s="536">
        <v>0</v>
      </c>
      <c r="F2849" s="510">
        <f t="shared" si="719"/>
        <v>0</v>
      </c>
      <c r="G2849" s="527"/>
      <c r="H2849" s="528"/>
      <c r="I2849" s="517">
        <f t="shared" si="720"/>
        <v>0</v>
      </c>
      <c r="J2849" s="517">
        <f t="shared" si="721"/>
        <v>0</v>
      </c>
      <c r="K2849" s="504"/>
      <c r="L2849" s="518">
        <f t="shared" si="722"/>
        <v>0</v>
      </c>
      <c r="M2849" s="518">
        <f t="shared" si="722"/>
        <v>0</v>
      </c>
      <c r="N2849" s="517">
        <f t="shared" si="723"/>
        <v>0</v>
      </c>
      <c r="O2849" s="517">
        <f t="shared" si="724"/>
        <v>0</v>
      </c>
      <c r="P2849" s="506"/>
      <c r="Q2849" s="520"/>
      <c r="R2849" s="412" t="str">
        <f t="shared" si="717"/>
        <v/>
      </c>
      <c r="S2849" s="412" t="str">
        <f t="shared" si="718"/>
        <v/>
      </c>
      <c r="T2849" s="427"/>
      <c r="U2849" s="429"/>
      <c r="W2849" s="6" t="str">
        <f>VLOOKUP(A2849,'[3]Cartilha Global'!$A:$A,1,FALSE)</f>
        <v>x</v>
      </c>
    </row>
    <row r="2850" spans="1:23" ht="12" hidden="1" thickBot="1" x14ac:dyDescent="0.25">
      <c r="A2850" s="531" t="s">
        <v>184</v>
      </c>
      <c r="B2850" s="598"/>
      <c r="C2850" s="534">
        <v>0</v>
      </c>
      <c r="D2850" s="535">
        <v>0</v>
      </c>
      <c r="E2850" s="536">
        <v>0</v>
      </c>
      <c r="F2850" s="510">
        <f t="shared" si="719"/>
        <v>0</v>
      </c>
      <c r="G2850" s="527"/>
      <c r="H2850" s="528"/>
      <c r="I2850" s="517">
        <f t="shared" si="720"/>
        <v>0</v>
      </c>
      <c r="J2850" s="517">
        <f t="shared" si="721"/>
        <v>0</v>
      </c>
      <c r="K2850" s="504"/>
      <c r="L2850" s="518">
        <f t="shared" si="722"/>
        <v>0</v>
      </c>
      <c r="M2850" s="518">
        <f t="shared" si="722"/>
        <v>0</v>
      </c>
      <c r="N2850" s="517">
        <f t="shared" si="723"/>
        <v>0</v>
      </c>
      <c r="O2850" s="517">
        <f t="shared" si="724"/>
        <v>0</v>
      </c>
      <c r="P2850" s="506"/>
      <c r="Q2850" s="520"/>
      <c r="R2850" s="412" t="str">
        <f t="shared" si="717"/>
        <v/>
      </c>
      <c r="S2850" s="412" t="str">
        <f t="shared" si="718"/>
        <v/>
      </c>
      <c r="T2850" s="427"/>
      <c r="U2850" s="429"/>
      <c r="W2850" s="6" t="str">
        <f>VLOOKUP(A2850,'[3]Cartilha Global'!$A:$A,1,FALSE)</f>
        <v>x</v>
      </c>
    </row>
    <row r="2851" spans="1:23" ht="12" hidden="1" thickBot="1" x14ac:dyDescent="0.25">
      <c r="A2851" s="531" t="s">
        <v>184</v>
      </c>
      <c r="B2851" s="598"/>
      <c r="C2851" s="534">
        <v>0</v>
      </c>
      <c r="D2851" s="535">
        <v>0</v>
      </c>
      <c r="E2851" s="536">
        <v>0</v>
      </c>
      <c r="F2851" s="510">
        <f t="shared" si="719"/>
        <v>0</v>
      </c>
      <c r="G2851" s="527"/>
      <c r="H2851" s="528"/>
      <c r="I2851" s="517">
        <f t="shared" si="720"/>
        <v>0</v>
      </c>
      <c r="J2851" s="517">
        <f t="shared" si="721"/>
        <v>0</v>
      </c>
      <c r="K2851" s="504"/>
      <c r="L2851" s="518">
        <f t="shared" si="722"/>
        <v>0</v>
      </c>
      <c r="M2851" s="518">
        <f t="shared" si="722"/>
        <v>0</v>
      </c>
      <c r="N2851" s="517">
        <f t="shared" si="723"/>
        <v>0</v>
      </c>
      <c r="O2851" s="517">
        <f t="shared" si="724"/>
        <v>0</v>
      </c>
      <c r="P2851" s="506"/>
      <c r="Q2851" s="520"/>
      <c r="R2851" s="412" t="str">
        <f t="shared" si="717"/>
        <v/>
      </c>
      <c r="S2851" s="412" t="str">
        <f t="shared" si="718"/>
        <v/>
      </c>
      <c r="T2851" s="427"/>
      <c r="U2851" s="429"/>
      <c r="W2851" s="6" t="str">
        <f>VLOOKUP(A2851,'[3]Cartilha Global'!$A:$A,1,FALSE)</f>
        <v>x</v>
      </c>
    </row>
    <row r="2852" spans="1:23" ht="12" hidden="1" thickBot="1" x14ac:dyDescent="0.25">
      <c r="A2852" s="531" t="s">
        <v>184</v>
      </c>
      <c r="B2852" s="598"/>
      <c r="C2852" s="534">
        <v>0</v>
      </c>
      <c r="D2852" s="535">
        <v>0</v>
      </c>
      <c r="E2852" s="536">
        <v>0</v>
      </c>
      <c r="F2852" s="510">
        <f t="shared" si="719"/>
        <v>0</v>
      </c>
      <c r="G2852" s="527"/>
      <c r="H2852" s="528"/>
      <c r="I2852" s="517">
        <f t="shared" si="720"/>
        <v>0</v>
      </c>
      <c r="J2852" s="517">
        <f t="shared" si="721"/>
        <v>0</v>
      </c>
      <c r="K2852" s="504"/>
      <c r="L2852" s="518">
        <f t="shared" si="722"/>
        <v>0</v>
      </c>
      <c r="M2852" s="518">
        <f t="shared" si="722"/>
        <v>0</v>
      </c>
      <c r="N2852" s="517">
        <f t="shared" si="723"/>
        <v>0</v>
      </c>
      <c r="O2852" s="517">
        <f t="shared" si="724"/>
        <v>0</v>
      </c>
      <c r="P2852" s="506"/>
      <c r="Q2852" s="520"/>
      <c r="R2852" s="412" t="str">
        <f t="shared" si="717"/>
        <v/>
      </c>
      <c r="S2852" s="412" t="str">
        <f t="shared" si="718"/>
        <v/>
      </c>
      <c r="T2852" s="427"/>
      <c r="U2852" s="429"/>
      <c r="W2852" s="6" t="str">
        <f>VLOOKUP(A2852,'[3]Cartilha Global'!$A:$A,1,FALSE)</f>
        <v>x</v>
      </c>
    </row>
    <row r="2853" spans="1:23" ht="12" hidden="1" thickBot="1" x14ac:dyDescent="0.25">
      <c r="A2853" s="531" t="s">
        <v>184</v>
      </c>
      <c r="B2853" s="598"/>
      <c r="C2853" s="534">
        <v>0</v>
      </c>
      <c r="D2853" s="535">
        <v>0</v>
      </c>
      <c r="E2853" s="536">
        <v>0</v>
      </c>
      <c r="F2853" s="510">
        <f t="shared" si="719"/>
        <v>0</v>
      </c>
      <c r="G2853" s="527"/>
      <c r="H2853" s="528"/>
      <c r="I2853" s="517">
        <f t="shared" si="720"/>
        <v>0</v>
      </c>
      <c r="J2853" s="517">
        <f t="shared" si="721"/>
        <v>0</v>
      </c>
      <c r="K2853" s="504"/>
      <c r="L2853" s="518">
        <f t="shared" si="722"/>
        <v>0</v>
      </c>
      <c r="M2853" s="518">
        <f t="shared" si="722"/>
        <v>0</v>
      </c>
      <c r="N2853" s="517">
        <f t="shared" si="723"/>
        <v>0</v>
      </c>
      <c r="O2853" s="517">
        <f t="shared" si="724"/>
        <v>0</v>
      </c>
      <c r="P2853" s="506"/>
      <c r="Q2853" s="520"/>
      <c r="R2853" s="412" t="str">
        <f t="shared" si="717"/>
        <v/>
      </c>
      <c r="S2853" s="412" t="str">
        <f t="shared" si="718"/>
        <v/>
      </c>
      <c r="T2853" s="427"/>
      <c r="U2853" s="429"/>
      <c r="W2853" s="6" t="str">
        <f>VLOOKUP(A2853,'[3]Cartilha Global'!$A:$A,1,FALSE)</f>
        <v>x</v>
      </c>
    </row>
    <row r="2854" spans="1:23" ht="12" hidden="1" thickBot="1" x14ac:dyDescent="0.25">
      <c r="A2854" s="531" t="s">
        <v>184</v>
      </c>
      <c r="B2854" s="598"/>
      <c r="C2854" s="534">
        <v>0</v>
      </c>
      <c r="D2854" s="535">
        <v>0</v>
      </c>
      <c r="E2854" s="536">
        <v>0</v>
      </c>
      <c r="F2854" s="510">
        <f t="shared" si="719"/>
        <v>0</v>
      </c>
      <c r="G2854" s="527"/>
      <c r="H2854" s="528"/>
      <c r="I2854" s="517">
        <f t="shared" si="720"/>
        <v>0</v>
      </c>
      <c r="J2854" s="517">
        <f t="shared" si="721"/>
        <v>0</v>
      </c>
      <c r="K2854" s="504"/>
      <c r="L2854" s="518">
        <f t="shared" si="722"/>
        <v>0</v>
      </c>
      <c r="M2854" s="518">
        <f t="shared" si="722"/>
        <v>0</v>
      </c>
      <c r="N2854" s="517">
        <f t="shared" si="723"/>
        <v>0</v>
      </c>
      <c r="O2854" s="517">
        <f t="shared" si="724"/>
        <v>0</v>
      </c>
      <c r="P2854" s="506"/>
      <c r="Q2854" s="520"/>
      <c r="R2854" s="412" t="str">
        <f t="shared" si="717"/>
        <v/>
      </c>
      <c r="S2854" s="412" t="str">
        <f t="shared" si="718"/>
        <v/>
      </c>
      <c r="T2854" s="427"/>
      <c r="U2854" s="429"/>
      <c r="W2854" s="6" t="str">
        <f>VLOOKUP(A2854,'[3]Cartilha Global'!$A:$A,1,FALSE)</f>
        <v>x</v>
      </c>
    </row>
    <row r="2855" spans="1:23" ht="12" hidden="1" thickBot="1" x14ac:dyDescent="0.25">
      <c r="A2855" s="531" t="s">
        <v>184</v>
      </c>
      <c r="B2855" s="598"/>
      <c r="C2855" s="534">
        <v>0</v>
      </c>
      <c r="D2855" s="535">
        <v>0</v>
      </c>
      <c r="E2855" s="536">
        <v>0</v>
      </c>
      <c r="F2855" s="510">
        <f t="shared" si="719"/>
        <v>0</v>
      </c>
      <c r="G2855" s="527"/>
      <c r="H2855" s="528"/>
      <c r="I2855" s="517">
        <f t="shared" si="720"/>
        <v>0</v>
      </c>
      <c r="J2855" s="517">
        <f t="shared" si="721"/>
        <v>0</v>
      </c>
      <c r="K2855" s="504"/>
      <c r="L2855" s="518">
        <f t="shared" si="722"/>
        <v>0</v>
      </c>
      <c r="M2855" s="518">
        <f t="shared" si="722"/>
        <v>0</v>
      </c>
      <c r="N2855" s="517">
        <f t="shared" si="723"/>
        <v>0</v>
      </c>
      <c r="O2855" s="517">
        <f t="shared" si="724"/>
        <v>0</v>
      </c>
      <c r="P2855" s="506"/>
      <c r="Q2855" s="520"/>
      <c r="R2855" s="412" t="str">
        <f t="shared" si="717"/>
        <v/>
      </c>
      <c r="S2855" s="412" t="str">
        <f t="shared" si="718"/>
        <v/>
      </c>
      <c r="T2855" s="427"/>
      <c r="U2855" s="429"/>
      <c r="W2855" s="6" t="str">
        <f>VLOOKUP(A2855,'[3]Cartilha Global'!$A:$A,1,FALSE)</f>
        <v>x</v>
      </c>
    </row>
    <row r="2856" spans="1:23" ht="12" hidden="1" thickBot="1" x14ac:dyDescent="0.25">
      <c r="A2856" s="531" t="s">
        <v>184</v>
      </c>
      <c r="B2856" s="598"/>
      <c r="C2856" s="534">
        <v>0</v>
      </c>
      <c r="D2856" s="535">
        <v>0</v>
      </c>
      <c r="E2856" s="536">
        <v>0</v>
      </c>
      <c r="F2856" s="510">
        <f t="shared" si="719"/>
        <v>0</v>
      </c>
      <c r="G2856" s="527"/>
      <c r="H2856" s="528"/>
      <c r="I2856" s="517">
        <f t="shared" si="720"/>
        <v>0</v>
      </c>
      <c r="J2856" s="517">
        <f t="shared" si="721"/>
        <v>0</v>
      </c>
      <c r="K2856" s="504"/>
      <c r="L2856" s="518">
        <f t="shared" si="722"/>
        <v>0</v>
      </c>
      <c r="M2856" s="518">
        <f t="shared" si="722"/>
        <v>0</v>
      </c>
      <c r="N2856" s="517">
        <f t="shared" si="723"/>
        <v>0</v>
      </c>
      <c r="O2856" s="517">
        <f t="shared" si="724"/>
        <v>0</v>
      </c>
      <c r="P2856" s="506"/>
      <c r="Q2856" s="520"/>
      <c r="R2856" s="412" t="str">
        <f t="shared" si="717"/>
        <v/>
      </c>
      <c r="S2856" s="412" t="str">
        <f t="shared" si="718"/>
        <v/>
      </c>
      <c r="T2856" s="427"/>
      <c r="U2856" s="429"/>
      <c r="W2856" s="6" t="str">
        <f>VLOOKUP(A2856,'[3]Cartilha Global'!$A:$A,1,FALSE)</f>
        <v>x</v>
      </c>
    </row>
    <row r="2857" spans="1:23" ht="12" hidden="1" thickBot="1" x14ac:dyDescent="0.25">
      <c r="A2857" s="531" t="s">
        <v>184</v>
      </c>
      <c r="B2857" s="598"/>
      <c r="C2857" s="534">
        <v>0</v>
      </c>
      <c r="D2857" s="535">
        <v>0</v>
      </c>
      <c r="E2857" s="536">
        <v>0</v>
      </c>
      <c r="F2857" s="510">
        <f t="shared" si="719"/>
        <v>0</v>
      </c>
      <c r="G2857" s="527"/>
      <c r="H2857" s="528"/>
      <c r="I2857" s="517">
        <f t="shared" si="720"/>
        <v>0</v>
      </c>
      <c r="J2857" s="517">
        <f t="shared" si="721"/>
        <v>0</v>
      </c>
      <c r="K2857" s="504"/>
      <c r="L2857" s="518">
        <f t="shared" si="722"/>
        <v>0</v>
      </c>
      <c r="M2857" s="518">
        <f t="shared" si="722"/>
        <v>0</v>
      </c>
      <c r="N2857" s="517">
        <f t="shared" si="723"/>
        <v>0</v>
      </c>
      <c r="O2857" s="517">
        <f t="shared" si="724"/>
        <v>0</v>
      </c>
      <c r="P2857" s="506"/>
      <c r="Q2857" s="520"/>
      <c r="R2857" s="412" t="str">
        <f t="shared" si="717"/>
        <v/>
      </c>
      <c r="S2857" s="412" t="str">
        <f t="shared" si="718"/>
        <v/>
      </c>
      <c r="T2857" s="427"/>
      <c r="U2857" s="429"/>
      <c r="W2857" s="6" t="str">
        <f>VLOOKUP(A2857,'[3]Cartilha Global'!$A:$A,1,FALSE)</f>
        <v>x</v>
      </c>
    </row>
    <row r="2858" spans="1:23" ht="12" hidden="1" thickBot="1" x14ac:dyDescent="0.25">
      <c r="A2858" s="531" t="s">
        <v>184</v>
      </c>
      <c r="B2858" s="598"/>
      <c r="C2858" s="534">
        <v>0</v>
      </c>
      <c r="D2858" s="535">
        <v>0</v>
      </c>
      <c r="E2858" s="536">
        <v>0</v>
      </c>
      <c r="F2858" s="510">
        <f t="shared" si="719"/>
        <v>0</v>
      </c>
      <c r="G2858" s="527"/>
      <c r="H2858" s="528"/>
      <c r="I2858" s="517">
        <f t="shared" si="720"/>
        <v>0</v>
      </c>
      <c r="J2858" s="517">
        <f t="shared" si="721"/>
        <v>0</v>
      </c>
      <c r="K2858" s="504"/>
      <c r="L2858" s="518">
        <f t="shared" si="722"/>
        <v>0</v>
      </c>
      <c r="M2858" s="518">
        <f t="shared" si="722"/>
        <v>0</v>
      </c>
      <c r="N2858" s="517">
        <f t="shared" si="723"/>
        <v>0</v>
      </c>
      <c r="O2858" s="517">
        <f t="shared" si="724"/>
        <v>0</v>
      </c>
      <c r="P2858" s="506"/>
      <c r="Q2858" s="520"/>
      <c r="R2858" s="412" t="str">
        <f t="shared" si="717"/>
        <v/>
      </c>
      <c r="S2858" s="412" t="str">
        <f t="shared" si="718"/>
        <v/>
      </c>
      <c r="T2858" s="427"/>
      <c r="U2858" s="429"/>
      <c r="W2858" s="6" t="str">
        <f>VLOOKUP(A2858,'[3]Cartilha Global'!$A:$A,1,FALSE)</f>
        <v>x</v>
      </c>
    </row>
    <row r="2859" spans="1:23" ht="12" hidden="1" thickBot="1" x14ac:dyDescent="0.25">
      <c r="A2859" s="531" t="s">
        <v>184</v>
      </c>
      <c r="B2859" s="598"/>
      <c r="C2859" s="534">
        <v>0</v>
      </c>
      <c r="D2859" s="535">
        <v>0</v>
      </c>
      <c r="E2859" s="536">
        <v>0</v>
      </c>
      <c r="F2859" s="510">
        <f t="shared" si="719"/>
        <v>0</v>
      </c>
      <c r="G2859" s="527"/>
      <c r="H2859" s="528"/>
      <c r="I2859" s="517">
        <f t="shared" si="720"/>
        <v>0</v>
      </c>
      <c r="J2859" s="517">
        <f t="shared" si="721"/>
        <v>0</v>
      </c>
      <c r="K2859" s="504"/>
      <c r="L2859" s="518">
        <f t="shared" si="722"/>
        <v>0</v>
      </c>
      <c r="M2859" s="518">
        <f t="shared" si="722"/>
        <v>0</v>
      </c>
      <c r="N2859" s="517">
        <f t="shared" si="723"/>
        <v>0</v>
      </c>
      <c r="O2859" s="517">
        <f t="shared" si="724"/>
        <v>0</v>
      </c>
      <c r="P2859" s="506"/>
      <c r="Q2859" s="520"/>
      <c r="R2859" s="412" t="str">
        <f t="shared" si="717"/>
        <v/>
      </c>
      <c r="S2859" s="412" t="str">
        <f t="shared" si="718"/>
        <v/>
      </c>
      <c r="T2859" s="427"/>
      <c r="U2859" s="429"/>
      <c r="W2859" s="6" t="str">
        <f>VLOOKUP(A2859,'[3]Cartilha Global'!$A:$A,1,FALSE)</f>
        <v>x</v>
      </c>
    </row>
    <row r="2860" spans="1:23" ht="12" hidden="1" thickBot="1" x14ac:dyDescent="0.25">
      <c r="A2860" s="531" t="s">
        <v>184</v>
      </c>
      <c r="B2860" s="598"/>
      <c r="C2860" s="534">
        <v>0</v>
      </c>
      <c r="D2860" s="535">
        <v>0</v>
      </c>
      <c r="E2860" s="536">
        <v>0</v>
      </c>
      <c r="F2860" s="510">
        <f t="shared" si="719"/>
        <v>0</v>
      </c>
      <c r="G2860" s="527"/>
      <c r="H2860" s="528"/>
      <c r="I2860" s="517">
        <f t="shared" si="720"/>
        <v>0</v>
      </c>
      <c r="J2860" s="517">
        <f t="shared" si="721"/>
        <v>0</v>
      </c>
      <c r="K2860" s="504"/>
      <c r="L2860" s="518">
        <f t="shared" si="722"/>
        <v>0</v>
      </c>
      <c r="M2860" s="518">
        <f t="shared" si="722"/>
        <v>0</v>
      </c>
      <c r="N2860" s="517">
        <f t="shared" si="723"/>
        <v>0</v>
      </c>
      <c r="O2860" s="517">
        <f t="shared" si="724"/>
        <v>0</v>
      </c>
      <c r="P2860" s="506"/>
      <c r="Q2860" s="520"/>
      <c r="R2860" s="412" t="str">
        <f t="shared" si="717"/>
        <v/>
      </c>
      <c r="S2860" s="412" t="str">
        <f t="shared" si="718"/>
        <v/>
      </c>
      <c r="T2860" s="427"/>
      <c r="U2860" s="429"/>
      <c r="W2860" s="6" t="str">
        <f>VLOOKUP(A2860,'[3]Cartilha Global'!$A:$A,1,FALSE)</f>
        <v>x</v>
      </c>
    </row>
    <row r="2861" spans="1:23" ht="12" hidden="1" thickBot="1" x14ac:dyDescent="0.25">
      <c r="A2861" s="531" t="s">
        <v>184</v>
      </c>
      <c r="B2861" s="598"/>
      <c r="C2861" s="534">
        <v>0</v>
      </c>
      <c r="D2861" s="535">
        <v>0</v>
      </c>
      <c r="E2861" s="536">
        <v>0</v>
      </c>
      <c r="F2861" s="510">
        <f t="shared" si="719"/>
        <v>0</v>
      </c>
      <c r="G2861" s="527"/>
      <c r="H2861" s="528"/>
      <c r="I2861" s="517">
        <f t="shared" si="720"/>
        <v>0</v>
      </c>
      <c r="J2861" s="517">
        <f t="shared" si="721"/>
        <v>0</v>
      </c>
      <c r="K2861" s="504"/>
      <c r="L2861" s="518">
        <f t="shared" si="722"/>
        <v>0</v>
      </c>
      <c r="M2861" s="518">
        <f t="shared" si="722"/>
        <v>0</v>
      </c>
      <c r="N2861" s="517">
        <f t="shared" si="723"/>
        <v>0</v>
      </c>
      <c r="O2861" s="517">
        <f t="shared" si="724"/>
        <v>0</v>
      </c>
      <c r="P2861" s="506"/>
      <c r="Q2861" s="520"/>
      <c r="R2861" s="412" t="str">
        <f t="shared" si="717"/>
        <v/>
      </c>
      <c r="S2861" s="412" t="str">
        <f t="shared" si="718"/>
        <v/>
      </c>
      <c r="T2861" s="427"/>
      <c r="U2861" s="429"/>
      <c r="W2861" s="6" t="str">
        <f>VLOOKUP(A2861,'[3]Cartilha Global'!$A:$A,1,FALSE)</f>
        <v>x</v>
      </c>
    </row>
    <row r="2862" spans="1:23" ht="12" hidden="1" thickBot="1" x14ac:dyDescent="0.25">
      <c r="A2862" s="531" t="s">
        <v>184</v>
      </c>
      <c r="B2862" s="598"/>
      <c r="C2862" s="534">
        <v>0</v>
      </c>
      <c r="D2862" s="535">
        <v>0</v>
      </c>
      <c r="E2862" s="536">
        <v>0</v>
      </c>
      <c r="F2862" s="510">
        <f t="shared" si="719"/>
        <v>0</v>
      </c>
      <c r="G2862" s="527"/>
      <c r="H2862" s="528"/>
      <c r="I2862" s="517">
        <f t="shared" si="720"/>
        <v>0</v>
      </c>
      <c r="J2862" s="517">
        <f t="shared" si="721"/>
        <v>0</v>
      </c>
      <c r="K2862" s="504"/>
      <c r="L2862" s="518">
        <f t="shared" si="722"/>
        <v>0</v>
      </c>
      <c r="M2862" s="518">
        <f t="shared" si="722"/>
        <v>0</v>
      </c>
      <c r="N2862" s="517">
        <f t="shared" si="723"/>
        <v>0</v>
      </c>
      <c r="O2862" s="517">
        <f t="shared" si="724"/>
        <v>0</v>
      </c>
      <c r="P2862" s="506"/>
      <c r="Q2862" s="520"/>
      <c r="R2862" s="412" t="str">
        <f t="shared" si="717"/>
        <v/>
      </c>
      <c r="S2862" s="412" t="str">
        <f t="shared" si="718"/>
        <v/>
      </c>
      <c r="T2862" s="427"/>
      <c r="U2862" s="429"/>
      <c r="W2862" s="6" t="str">
        <f>VLOOKUP(A2862,'[3]Cartilha Global'!$A:$A,1,FALSE)</f>
        <v>x</v>
      </c>
    </row>
    <row r="2863" spans="1:23" ht="12" hidden="1" thickBot="1" x14ac:dyDescent="0.25">
      <c r="A2863" s="531" t="s">
        <v>184</v>
      </c>
      <c r="B2863" s="598"/>
      <c r="C2863" s="534">
        <v>0</v>
      </c>
      <c r="D2863" s="535">
        <v>0</v>
      </c>
      <c r="E2863" s="536">
        <v>0</v>
      </c>
      <c r="F2863" s="510">
        <f t="shared" si="719"/>
        <v>0</v>
      </c>
      <c r="G2863" s="527"/>
      <c r="H2863" s="528"/>
      <c r="I2863" s="517">
        <f t="shared" si="720"/>
        <v>0</v>
      </c>
      <c r="J2863" s="517">
        <f t="shared" si="721"/>
        <v>0</v>
      </c>
      <c r="K2863" s="504"/>
      <c r="L2863" s="518">
        <f t="shared" si="722"/>
        <v>0</v>
      </c>
      <c r="M2863" s="518">
        <f t="shared" si="722"/>
        <v>0</v>
      </c>
      <c r="N2863" s="517">
        <f t="shared" si="723"/>
        <v>0</v>
      </c>
      <c r="O2863" s="517">
        <f t="shared" si="724"/>
        <v>0</v>
      </c>
      <c r="P2863" s="506"/>
      <c r="Q2863" s="520"/>
      <c r="R2863" s="412" t="str">
        <f t="shared" si="717"/>
        <v/>
      </c>
      <c r="S2863" s="412" t="str">
        <f t="shared" si="718"/>
        <v/>
      </c>
      <c r="T2863" s="427"/>
      <c r="U2863" s="429"/>
      <c r="W2863" s="6" t="str">
        <f>VLOOKUP(A2863,'[3]Cartilha Global'!$A:$A,1,FALSE)</f>
        <v>x</v>
      </c>
    </row>
    <row r="2864" spans="1:23" ht="12" hidden="1" thickBot="1" x14ac:dyDescent="0.25">
      <c r="A2864" s="531" t="s">
        <v>184</v>
      </c>
      <c r="B2864" s="598"/>
      <c r="C2864" s="534">
        <v>0</v>
      </c>
      <c r="D2864" s="535">
        <v>0</v>
      </c>
      <c r="E2864" s="536">
        <v>0</v>
      </c>
      <c r="F2864" s="510">
        <f t="shared" si="719"/>
        <v>0</v>
      </c>
      <c r="G2864" s="527"/>
      <c r="H2864" s="528"/>
      <c r="I2864" s="517">
        <f t="shared" si="720"/>
        <v>0</v>
      </c>
      <c r="J2864" s="517">
        <f t="shared" si="721"/>
        <v>0</v>
      </c>
      <c r="K2864" s="504"/>
      <c r="L2864" s="518">
        <f t="shared" si="722"/>
        <v>0</v>
      </c>
      <c r="M2864" s="518">
        <f t="shared" si="722"/>
        <v>0</v>
      </c>
      <c r="N2864" s="517">
        <f t="shared" si="723"/>
        <v>0</v>
      </c>
      <c r="O2864" s="517">
        <f t="shared" si="724"/>
        <v>0</v>
      </c>
      <c r="P2864" s="506"/>
      <c r="Q2864" s="520"/>
      <c r="R2864" s="412" t="str">
        <f t="shared" si="717"/>
        <v/>
      </c>
      <c r="S2864" s="412" t="str">
        <f t="shared" si="718"/>
        <v/>
      </c>
      <c r="T2864" s="427"/>
      <c r="U2864" s="429"/>
      <c r="W2864" s="6" t="str">
        <f>VLOOKUP(A2864,'[3]Cartilha Global'!$A:$A,1,FALSE)</f>
        <v>x</v>
      </c>
    </row>
    <row r="2865" spans="1:23" ht="12" hidden="1" thickBot="1" x14ac:dyDescent="0.25">
      <c r="A2865" s="531" t="s">
        <v>184</v>
      </c>
      <c r="B2865" s="598"/>
      <c r="C2865" s="534">
        <v>0</v>
      </c>
      <c r="D2865" s="535">
        <v>0</v>
      </c>
      <c r="E2865" s="536">
        <v>0</v>
      </c>
      <c r="F2865" s="510">
        <f t="shared" si="719"/>
        <v>0</v>
      </c>
      <c r="G2865" s="527"/>
      <c r="H2865" s="528"/>
      <c r="I2865" s="517">
        <f t="shared" si="720"/>
        <v>0</v>
      </c>
      <c r="J2865" s="517">
        <f t="shared" si="721"/>
        <v>0</v>
      </c>
      <c r="K2865" s="504"/>
      <c r="L2865" s="518">
        <f t="shared" si="722"/>
        <v>0</v>
      </c>
      <c r="M2865" s="518">
        <f t="shared" si="722"/>
        <v>0</v>
      </c>
      <c r="N2865" s="517">
        <f t="shared" si="723"/>
        <v>0</v>
      </c>
      <c r="O2865" s="517">
        <f t="shared" si="724"/>
        <v>0</v>
      </c>
      <c r="P2865" s="506"/>
      <c r="Q2865" s="520"/>
      <c r="R2865" s="412" t="str">
        <f t="shared" si="717"/>
        <v/>
      </c>
      <c r="S2865" s="412" t="str">
        <f t="shared" si="718"/>
        <v/>
      </c>
      <c r="T2865" s="427"/>
      <c r="U2865" s="429"/>
      <c r="W2865" s="6" t="str">
        <f>VLOOKUP(A2865,'[3]Cartilha Global'!$A:$A,1,FALSE)</f>
        <v>x</v>
      </c>
    </row>
    <row r="2866" spans="1:23" ht="12" hidden="1" thickBot="1" x14ac:dyDescent="0.25">
      <c r="A2866" s="531" t="s">
        <v>184</v>
      </c>
      <c r="B2866" s="598"/>
      <c r="C2866" s="534">
        <v>0</v>
      </c>
      <c r="D2866" s="535">
        <v>0</v>
      </c>
      <c r="E2866" s="536">
        <v>0</v>
      </c>
      <c r="F2866" s="510">
        <f t="shared" si="719"/>
        <v>0</v>
      </c>
      <c r="G2866" s="527"/>
      <c r="H2866" s="528"/>
      <c r="I2866" s="517">
        <f t="shared" si="720"/>
        <v>0</v>
      </c>
      <c r="J2866" s="517">
        <f t="shared" si="721"/>
        <v>0</v>
      </c>
      <c r="K2866" s="504"/>
      <c r="L2866" s="518">
        <f t="shared" si="722"/>
        <v>0</v>
      </c>
      <c r="M2866" s="518">
        <f t="shared" si="722"/>
        <v>0</v>
      </c>
      <c r="N2866" s="517">
        <f t="shared" si="723"/>
        <v>0</v>
      </c>
      <c r="O2866" s="517">
        <f t="shared" si="724"/>
        <v>0</v>
      </c>
      <c r="P2866" s="506"/>
      <c r="Q2866" s="520"/>
      <c r="R2866" s="412" t="str">
        <f t="shared" si="717"/>
        <v/>
      </c>
      <c r="S2866" s="412" t="str">
        <f t="shared" si="718"/>
        <v/>
      </c>
      <c r="T2866" s="427"/>
      <c r="U2866" s="429"/>
      <c r="W2866" s="6" t="str">
        <f>VLOOKUP(A2866,'[3]Cartilha Global'!$A:$A,1,FALSE)</f>
        <v>x</v>
      </c>
    </row>
    <row r="2867" spans="1:23" ht="12" hidden="1" thickBot="1" x14ac:dyDescent="0.25">
      <c r="A2867" s="531" t="s">
        <v>184</v>
      </c>
      <c r="B2867" s="598"/>
      <c r="C2867" s="534">
        <v>0</v>
      </c>
      <c r="D2867" s="535">
        <v>0</v>
      </c>
      <c r="E2867" s="536">
        <v>0</v>
      </c>
      <c r="F2867" s="510">
        <f t="shared" si="719"/>
        <v>0</v>
      </c>
      <c r="G2867" s="527"/>
      <c r="H2867" s="528"/>
      <c r="I2867" s="517">
        <f t="shared" si="720"/>
        <v>0</v>
      </c>
      <c r="J2867" s="517">
        <f t="shared" si="721"/>
        <v>0</v>
      </c>
      <c r="K2867" s="504"/>
      <c r="L2867" s="518">
        <f t="shared" si="722"/>
        <v>0</v>
      </c>
      <c r="M2867" s="518">
        <f t="shared" si="722"/>
        <v>0</v>
      </c>
      <c r="N2867" s="517">
        <f t="shared" si="723"/>
        <v>0</v>
      </c>
      <c r="O2867" s="517">
        <f t="shared" si="724"/>
        <v>0</v>
      </c>
      <c r="P2867" s="506"/>
      <c r="Q2867" s="520"/>
      <c r="R2867" s="412" t="str">
        <f t="shared" si="717"/>
        <v/>
      </c>
      <c r="S2867" s="412" t="str">
        <f t="shared" si="718"/>
        <v/>
      </c>
      <c r="T2867" s="427"/>
      <c r="U2867" s="429"/>
      <c r="W2867" s="6" t="str">
        <f>VLOOKUP(A2867,'[3]Cartilha Global'!$A:$A,1,FALSE)</f>
        <v>x</v>
      </c>
    </row>
    <row r="2868" spans="1:23" ht="12" hidden="1" thickBot="1" x14ac:dyDescent="0.25">
      <c r="A2868" s="531" t="s">
        <v>184</v>
      </c>
      <c r="B2868" s="598"/>
      <c r="C2868" s="534">
        <v>0</v>
      </c>
      <c r="D2868" s="535">
        <v>0</v>
      </c>
      <c r="E2868" s="536">
        <v>0</v>
      </c>
      <c r="F2868" s="510">
        <f t="shared" si="719"/>
        <v>0</v>
      </c>
      <c r="G2868" s="527"/>
      <c r="H2868" s="528"/>
      <c r="I2868" s="517">
        <f t="shared" si="720"/>
        <v>0</v>
      </c>
      <c r="J2868" s="517">
        <f t="shared" si="721"/>
        <v>0</v>
      </c>
      <c r="K2868" s="504"/>
      <c r="L2868" s="518">
        <f t="shared" si="722"/>
        <v>0</v>
      </c>
      <c r="M2868" s="518">
        <f t="shared" si="722"/>
        <v>0</v>
      </c>
      <c r="N2868" s="517">
        <f t="shared" si="723"/>
        <v>0</v>
      </c>
      <c r="O2868" s="517">
        <f t="shared" si="724"/>
        <v>0</v>
      </c>
      <c r="P2868" s="506"/>
      <c r="Q2868" s="520"/>
      <c r="R2868" s="412" t="str">
        <f t="shared" si="717"/>
        <v/>
      </c>
      <c r="S2868" s="412" t="str">
        <f t="shared" si="718"/>
        <v/>
      </c>
      <c r="T2868" s="427"/>
      <c r="U2868" s="429"/>
      <c r="W2868" s="6" t="str">
        <f>VLOOKUP(A2868,'[3]Cartilha Global'!$A:$A,1,FALSE)</f>
        <v>x</v>
      </c>
    </row>
    <row r="2869" spans="1:23" ht="12" hidden="1" thickBot="1" x14ac:dyDescent="0.25">
      <c r="A2869" s="531" t="s">
        <v>184</v>
      </c>
      <c r="B2869" s="598"/>
      <c r="C2869" s="534">
        <v>0</v>
      </c>
      <c r="D2869" s="535">
        <v>0</v>
      </c>
      <c r="E2869" s="536">
        <v>0</v>
      </c>
      <c r="F2869" s="510">
        <f t="shared" si="719"/>
        <v>0</v>
      </c>
      <c r="G2869" s="527"/>
      <c r="H2869" s="528"/>
      <c r="I2869" s="517">
        <f t="shared" si="720"/>
        <v>0</v>
      </c>
      <c r="J2869" s="517">
        <f t="shared" si="721"/>
        <v>0</v>
      </c>
      <c r="K2869" s="504"/>
      <c r="L2869" s="518">
        <f t="shared" si="722"/>
        <v>0</v>
      </c>
      <c r="M2869" s="518">
        <f t="shared" si="722"/>
        <v>0</v>
      </c>
      <c r="N2869" s="517">
        <f t="shared" si="723"/>
        <v>0</v>
      </c>
      <c r="O2869" s="517">
        <f t="shared" si="724"/>
        <v>0</v>
      </c>
      <c r="P2869" s="506"/>
      <c r="Q2869" s="520"/>
      <c r="R2869" s="412" t="str">
        <f t="shared" si="717"/>
        <v/>
      </c>
      <c r="S2869" s="412" t="str">
        <f t="shared" si="718"/>
        <v/>
      </c>
      <c r="T2869" s="427"/>
      <c r="U2869" s="429"/>
      <c r="W2869" s="6" t="str">
        <f>VLOOKUP(A2869,'[3]Cartilha Global'!$A:$A,1,FALSE)</f>
        <v>x</v>
      </c>
    </row>
    <row r="2870" spans="1:23" ht="12" hidden="1" thickBot="1" x14ac:dyDescent="0.25">
      <c r="A2870" s="531" t="s">
        <v>184</v>
      </c>
      <c r="B2870" s="598"/>
      <c r="C2870" s="534">
        <v>0</v>
      </c>
      <c r="D2870" s="535">
        <v>0</v>
      </c>
      <c r="E2870" s="536">
        <v>0</v>
      </c>
      <c r="F2870" s="510">
        <f t="shared" si="719"/>
        <v>0</v>
      </c>
      <c r="G2870" s="527"/>
      <c r="H2870" s="528"/>
      <c r="I2870" s="517">
        <f t="shared" si="720"/>
        <v>0</v>
      </c>
      <c r="J2870" s="517">
        <f t="shared" si="721"/>
        <v>0</v>
      </c>
      <c r="K2870" s="504"/>
      <c r="L2870" s="518">
        <f t="shared" si="722"/>
        <v>0</v>
      </c>
      <c r="M2870" s="518">
        <f t="shared" si="722"/>
        <v>0</v>
      </c>
      <c r="N2870" s="517">
        <f t="shared" si="723"/>
        <v>0</v>
      </c>
      <c r="O2870" s="517">
        <f t="shared" si="724"/>
        <v>0</v>
      </c>
      <c r="P2870" s="506"/>
      <c r="Q2870" s="520"/>
      <c r="R2870" s="412" t="str">
        <f t="shared" si="717"/>
        <v/>
      </c>
      <c r="S2870" s="412" t="str">
        <f t="shared" si="718"/>
        <v/>
      </c>
      <c r="T2870" s="427"/>
      <c r="U2870" s="429"/>
      <c r="W2870" s="6" t="str">
        <f>VLOOKUP(A2870,'[3]Cartilha Global'!$A:$A,1,FALSE)</f>
        <v>x</v>
      </c>
    </row>
    <row r="2871" spans="1:23" ht="12" hidden="1" thickBot="1" x14ac:dyDescent="0.25">
      <c r="A2871" s="531" t="s">
        <v>184</v>
      </c>
      <c r="B2871" s="598"/>
      <c r="C2871" s="534">
        <v>0</v>
      </c>
      <c r="D2871" s="535">
        <v>0</v>
      </c>
      <c r="E2871" s="536">
        <v>0</v>
      </c>
      <c r="F2871" s="510">
        <f t="shared" si="719"/>
        <v>0</v>
      </c>
      <c r="G2871" s="527"/>
      <c r="H2871" s="528"/>
      <c r="I2871" s="517">
        <f t="shared" si="720"/>
        <v>0</v>
      </c>
      <c r="J2871" s="517">
        <f t="shared" si="721"/>
        <v>0</v>
      </c>
      <c r="K2871" s="504"/>
      <c r="L2871" s="518">
        <f t="shared" si="722"/>
        <v>0</v>
      </c>
      <c r="M2871" s="518">
        <f t="shared" si="722"/>
        <v>0</v>
      </c>
      <c r="N2871" s="517">
        <f t="shared" si="723"/>
        <v>0</v>
      </c>
      <c r="O2871" s="517">
        <f t="shared" si="724"/>
        <v>0</v>
      </c>
      <c r="P2871" s="506"/>
      <c r="Q2871" s="520"/>
      <c r="R2871" s="412" t="str">
        <f t="shared" si="717"/>
        <v/>
      </c>
      <c r="S2871" s="412" t="str">
        <f t="shared" si="718"/>
        <v/>
      </c>
      <c r="T2871" s="427"/>
      <c r="U2871" s="429"/>
      <c r="W2871" s="6" t="str">
        <f>VLOOKUP(A2871,'[3]Cartilha Global'!$A:$A,1,FALSE)</f>
        <v>x</v>
      </c>
    </row>
    <row r="2872" spans="1:23" ht="12" hidden="1" thickBot="1" x14ac:dyDescent="0.25">
      <c r="A2872" s="531" t="s">
        <v>184</v>
      </c>
      <c r="B2872" s="598"/>
      <c r="C2872" s="534">
        <v>0</v>
      </c>
      <c r="D2872" s="535">
        <v>0</v>
      </c>
      <c r="E2872" s="536">
        <v>0</v>
      </c>
      <c r="F2872" s="510">
        <f t="shared" si="719"/>
        <v>0</v>
      </c>
      <c r="G2872" s="527"/>
      <c r="H2872" s="528"/>
      <c r="I2872" s="517">
        <f t="shared" si="720"/>
        <v>0</v>
      </c>
      <c r="J2872" s="517">
        <f t="shared" si="721"/>
        <v>0</v>
      </c>
      <c r="K2872" s="504"/>
      <c r="L2872" s="518">
        <f t="shared" si="722"/>
        <v>0</v>
      </c>
      <c r="M2872" s="518">
        <f t="shared" si="722"/>
        <v>0</v>
      </c>
      <c r="N2872" s="517">
        <f t="shared" si="723"/>
        <v>0</v>
      </c>
      <c r="O2872" s="517">
        <f t="shared" si="724"/>
        <v>0</v>
      </c>
      <c r="P2872" s="506"/>
      <c r="Q2872" s="520"/>
      <c r="R2872" s="412" t="str">
        <f t="shared" si="717"/>
        <v/>
      </c>
      <c r="S2872" s="412" t="str">
        <f t="shared" si="718"/>
        <v/>
      </c>
      <c r="T2872" s="427"/>
      <c r="U2872" s="429"/>
      <c r="W2872" s="6" t="str">
        <f>VLOOKUP(A2872,'[3]Cartilha Global'!$A:$A,1,FALSE)</f>
        <v>x</v>
      </c>
    </row>
    <row r="2873" spans="1:23" ht="12" hidden="1" thickBot="1" x14ac:dyDescent="0.25">
      <c r="A2873" s="531" t="s">
        <v>184</v>
      </c>
      <c r="B2873" s="598"/>
      <c r="C2873" s="534">
        <v>0</v>
      </c>
      <c r="D2873" s="535">
        <v>0</v>
      </c>
      <c r="E2873" s="536">
        <v>0</v>
      </c>
      <c r="F2873" s="510">
        <f t="shared" si="719"/>
        <v>0</v>
      </c>
      <c r="G2873" s="527"/>
      <c r="H2873" s="528"/>
      <c r="I2873" s="517">
        <f t="shared" si="720"/>
        <v>0</v>
      </c>
      <c r="J2873" s="517">
        <f t="shared" si="721"/>
        <v>0</v>
      </c>
      <c r="K2873" s="504"/>
      <c r="L2873" s="518">
        <f t="shared" si="722"/>
        <v>0</v>
      </c>
      <c r="M2873" s="518">
        <f t="shared" si="722"/>
        <v>0</v>
      </c>
      <c r="N2873" s="517">
        <f t="shared" si="723"/>
        <v>0</v>
      </c>
      <c r="O2873" s="517">
        <f t="shared" si="724"/>
        <v>0</v>
      </c>
      <c r="P2873" s="506"/>
      <c r="Q2873" s="520"/>
      <c r="R2873" s="412" t="str">
        <f t="shared" si="717"/>
        <v/>
      </c>
      <c r="S2873" s="412" t="str">
        <f t="shared" si="718"/>
        <v/>
      </c>
      <c r="T2873" s="427"/>
      <c r="U2873" s="429"/>
      <c r="W2873" s="6" t="str">
        <f>VLOOKUP(A2873,'[3]Cartilha Global'!$A:$A,1,FALSE)</f>
        <v>x</v>
      </c>
    </row>
    <row r="2874" spans="1:23" ht="12" hidden="1" thickBot="1" x14ac:dyDescent="0.25">
      <c r="A2874" s="531" t="s">
        <v>184</v>
      </c>
      <c r="B2874" s="598"/>
      <c r="C2874" s="534">
        <v>0</v>
      </c>
      <c r="D2874" s="535">
        <v>0</v>
      </c>
      <c r="E2874" s="536">
        <v>0</v>
      </c>
      <c r="F2874" s="510">
        <f t="shared" si="719"/>
        <v>0</v>
      </c>
      <c r="G2874" s="527"/>
      <c r="H2874" s="528"/>
      <c r="I2874" s="517">
        <f t="shared" si="720"/>
        <v>0</v>
      </c>
      <c r="J2874" s="517">
        <f t="shared" si="721"/>
        <v>0</v>
      </c>
      <c r="K2874" s="504"/>
      <c r="L2874" s="518">
        <f t="shared" si="722"/>
        <v>0</v>
      </c>
      <c r="M2874" s="518">
        <f t="shared" si="722"/>
        <v>0</v>
      </c>
      <c r="N2874" s="517">
        <f t="shared" si="723"/>
        <v>0</v>
      </c>
      <c r="O2874" s="517">
        <f t="shared" si="724"/>
        <v>0</v>
      </c>
      <c r="P2874" s="506"/>
      <c r="Q2874" s="520"/>
      <c r="R2874" s="412" t="str">
        <f t="shared" si="717"/>
        <v/>
      </c>
      <c r="S2874" s="412" t="str">
        <f t="shared" si="718"/>
        <v/>
      </c>
      <c r="T2874" s="427"/>
      <c r="U2874" s="429"/>
      <c r="W2874" s="6" t="str">
        <f>VLOOKUP(A2874,'[3]Cartilha Global'!$A:$A,1,FALSE)</f>
        <v>x</v>
      </c>
    </row>
    <row r="2875" spans="1:23" ht="12" hidden="1" thickBot="1" x14ac:dyDescent="0.25">
      <c r="A2875" s="531" t="s">
        <v>184</v>
      </c>
      <c r="B2875" s="598"/>
      <c r="C2875" s="534">
        <v>0</v>
      </c>
      <c r="D2875" s="535">
        <v>0</v>
      </c>
      <c r="E2875" s="536">
        <v>0</v>
      </c>
      <c r="F2875" s="510">
        <f t="shared" si="719"/>
        <v>0</v>
      </c>
      <c r="G2875" s="527"/>
      <c r="H2875" s="528"/>
      <c r="I2875" s="517">
        <f t="shared" si="720"/>
        <v>0</v>
      </c>
      <c r="J2875" s="517">
        <f t="shared" si="721"/>
        <v>0</v>
      </c>
      <c r="K2875" s="504"/>
      <c r="L2875" s="518">
        <f t="shared" si="722"/>
        <v>0</v>
      </c>
      <c r="M2875" s="518">
        <f t="shared" si="722"/>
        <v>0</v>
      </c>
      <c r="N2875" s="517">
        <f t="shared" si="723"/>
        <v>0</v>
      </c>
      <c r="O2875" s="517">
        <f t="shared" si="724"/>
        <v>0</v>
      </c>
      <c r="P2875" s="506"/>
      <c r="Q2875" s="520"/>
      <c r="R2875" s="412" t="str">
        <f t="shared" si="717"/>
        <v/>
      </c>
      <c r="S2875" s="412" t="str">
        <f t="shared" si="718"/>
        <v/>
      </c>
      <c r="T2875" s="427"/>
      <c r="U2875" s="429"/>
      <c r="W2875" s="6" t="str">
        <f>VLOOKUP(A2875,'[3]Cartilha Global'!$A:$A,1,FALSE)</f>
        <v>x</v>
      </c>
    </row>
    <row r="2876" spans="1:23" ht="12" hidden="1" thickBot="1" x14ac:dyDescent="0.25">
      <c r="A2876" s="531" t="s">
        <v>184</v>
      </c>
      <c r="B2876" s="598"/>
      <c r="C2876" s="534">
        <v>0</v>
      </c>
      <c r="D2876" s="535">
        <v>0</v>
      </c>
      <c r="E2876" s="536">
        <v>0</v>
      </c>
      <c r="F2876" s="510">
        <f t="shared" si="719"/>
        <v>0</v>
      </c>
      <c r="G2876" s="527"/>
      <c r="H2876" s="528"/>
      <c r="I2876" s="517">
        <f t="shared" si="720"/>
        <v>0</v>
      </c>
      <c r="J2876" s="517">
        <f t="shared" si="721"/>
        <v>0</v>
      </c>
      <c r="K2876" s="504"/>
      <c r="L2876" s="518">
        <f t="shared" si="722"/>
        <v>0</v>
      </c>
      <c r="M2876" s="518">
        <f t="shared" si="722"/>
        <v>0</v>
      </c>
      <c r="N2876" s="517">
        <f t="shared" si="723"/>
        <v>0</v>
      </c>
      <c r="O2876" s="517">
        <f t="shared" si="724"/>
        <v>0</v>
      </c>
      <c r="P2876" s="506"/>
      <c r="Q2876" s="520"/>
      <c r="R2876" s="412" t="str">
        <f t="shared" si="717"/>
        <v/>
      </c>
      <c r="S2876" s="412" t="str">
        <f t="shared" si="718"/>
        <v/>
      </c>
      <c r="T2876" s="427"/>
      <c r="U2876" s="429"/>
      <c r="W2876" s="6" t="str">
        <f>VLOOKUP(A2876,'[3]Cartilha Global'!$A:$A,1,FALSE)</f>
        <v>x</v>
      </c>
    </row>
    <row r="2877" spans="1:23" ht="12" hidden="1" thickBot="1" x14ac:dyDescent="0.25">
      <c r="A2877" s="531" t="s">
        <v>184</v>
      </c>
      <c r="B2877" s="598"/>
      <c r="C2877" s="534">
        <v>0</v>
      </c>
      <c r="D2877" s="535">
        <v>0</v>
      </c>
      <c r="E2877" s="536">
        <v>0</v>
      </c>
      <c r="F2877" s="510">
        <f t="shared" si="719"/>
        <v>0</v>
      </c>
      <c r="G2877" s="527"/>
      <c r="H2877" s="528"/>
      <c r="I2877" s="517">
        <f t="shared" si="720"/>
        <v>0</v>
      </c>
      <c r="J2877" s="517">
        <f t="shared" si="721"/>
        <v>0</v>
      </c>
      <c r="K2877" s="504"/>
      <c r="L2877" s="518">
        <f t="shared" si="722"/>
        <v>0</v>
      </c>
      <c r="M2877" s="518">
        <f t="shared" si="722"/>
        <v>0</v>
      </c>
      <c r="N2877" s="517">
        <f t="shared" si="723"/>
        <v>0</v>
      </c>
      <c r="O2877" s="517">
        <f t="shared" si="724"/>
        <v>0</v>
      </c>
      <c r="P2877" s="506"/>
      <c r="Q2877" s="520"/>
      <c r="R2877" s="412" t="str">
        <f t="shared" si="717"/>
        <v/>
      </c>
      <c r="S2877" s="412" t="str">
        <f t="shared" si="718"/>
        <v/>
      </c>
      <c r="T2877" s="427"/>
      <c r="U2877" s="429"/>
      <c r="W2877" s="6" t="str">
        <f>VLOOKUP(A2877,'[3]Cartilha Global'!$A:$A,1,FALSE)</f>
        <v>x</v>
      </c>
    </row>
    <row r="2878" spans="1:23" ht="12" hidden="1" thickBot="1" x14ac:dyDescent="0.25">
      <c r="A2878" s="531" t="s">
        <v>184</v>
      </c>
      <c r="B2878" s="598"/>
      <c r="C2878" s="534">
        <v>0</v>
      </c>
      <c r="D2878" s="535">
        <v>0</v>
      </c>
      <c r="E2878" s="536">
        <v>0</v>
      </c>
      <c r="F2878" s="510">
        <f t="shared" si="719"/>
        <v>0</v>
      </c>
      <c r="G2878" s="527"/>
      <c r="H2878" s="528"/>
      <c r="I2878" s="517">
        <f t="shared" si="720"/>
        <v>0</v>
      </c>
      <c r="J2878" s="517">
        <f t="shared" si="721"/>
        <v>0</v>
      </c>
      <c r="K2878" s="504"/>
      <c r="L2878" s="518">
        <f t="shared" si="722"/>
        <v>0</v>
      </c>
      <c r="M2878" s="518">
        <f t="shared" si="722"/>
        <v>0</v>
      </c>
      <c r="N2878" s="517">
        <f t="shared" si="723"/>
        <v>0</v>
      </c>
      <c r="O2878" s="517">
        <f t="shared" si="724"/>
        <v>0</v>
      </c>
      <c r="P2878" s="506"/>
      <c r="Q2878" s="520"/>
      <c r="R2878" s="412" t="str">
        <f t="shared" si="717"/>
        <v/>
      </c>
      <c r="S2878" s="412" t="str">
        <f t="shared" si="718"/>
        <v/>
      </c>
      <c r="T2878" s="427"/>
      <c r="U2878" s="429"/>
      <c r="W2878" s="6" t="str">
        <f>VLOOKUP(A2878,'[3]Cartilha Global'!$A:$A,1,FALSE)</f>
        <v>x</v>
      </c>
    </row>
    <row r="2879" spans="1:23" ht="12" thickBot="1" x14ac:dyDescent="0.25">
      <c r="A2879" s="485" t="s">
        <v>1894</v>
      </c>
      <c r="B2879" s="486"/>
      <c r="C2879" s="487" t="s">
        <v>2193</v>
      </c>
      <c r="D2879" s="488">
        <v>0</v>
      </c>
      <c r="E2879" s="547">
        <v>0</v>
      </c>
      <c r="F2879" s="490">
        <f t="shared" ref="F2879:F2945" si="725">IF(E2879=0,0,ROUND(E2879*(1+E$13)*(1-E$14),2))</f>
        <v>0</v>
      </c>
      <c r="G2879" s="491"/>
      <c r="H2879" s="491"/>
      <c r="I2879" s="4"/>
      <c r="J2879" s="4"/>
      <c r="K2879" s="492">
        <f>SUM(J2881:J3712)</f>
        <v>331142.46999999997</v>
      </c>
      <c r="L2879" s="491"/>
      <c r="M2879" s="491"/>
      <c r="N2879" s="4"/>
      <c r="O2879" s="493"/>
      <c r="P2879" s="492">
        <f>SUM(O2881:O3712)</f>
        <v>331142.46999999997</v>
      </c>
      <c r="Q2879" s="494" t="str">
        <f>IF(OR(K2879&gt;0,P2879&gt;0),"X","")</f>
        <v>X</v>
      </c>
      <c r="R2879" s="412" t="str">
        <f t="shared" ref="R2879:R2943" si="726">IF(Q2879="X","x",IF(Q2879="xx","x",IF(O2879&gt;0,"x","")))</f>
        <v>x</v>
      </c>
      <c r="S2879" s="412" t="str">
        <f t="shared" si="718"/>
        <v>x</v>
      </c>
      <c r="T2879" s="427"/>
      <c r="U2879" s="429"/>
      <c r="W2879" s="6" t="str">
        <f>VLOOKUP(A2879,'[3]Cartilha Global'!$A:$A,1,FALSE)</f>
        <v>8</v>
      </c>
    </row>
    <row r="2880" spans="1:23" x14ac:dyDescent="0.2">
      <c r="A2880" s="581" t="s">
        <v>1895</v>
      </c>
      <c r="B2880" s="508"/>
      <c r="C2880" s="602" t="s">
        <v>181</v>
      </c>
      <c r="D2880" s="583">
        <v>0</v>
      </c>
      <c r="E2880" s="603">
        <v>0</v>
      </c>
      <c r="F2880" s="585">
        <f t="shared" si="725"/>
        <v>0</v>
      </c>
      <c r="G2880" s="586"/>
      <c r="H2880" s="586"/>
      <c r="I2880" s="587"/>
      <c r="J2880" s="588"/>
      <c r="K2880" s="504"/>
      <c r="L2880" s="589"/>
      <c r="M2880" s="586"/>
      <c r="N2880" s="587"/>
      <c r="O2880" s="588"/>
      <c r="P2880" s="506"/>
      <c r="Q2880" s="494" t="str">
        <f>IF(OR(SUM(J2881:J2947)&gt;0,SUM(O2881:O2947)&gt;0),"xx","")</f>
        <v>xx</v>
      </c>
      <c r="R2880" s="412" t="str">
        <f t="shared" si="726"/>
        <v>x</v>
      </c>
      <c r="S2880" s="412" t="str">
        <f t="shared" si="718"/>
        <v>x</v>
      </c>
      <c r="T2880" s="427"/>
      <c r="U2880" s="429"/>
      <c r="W2880" s="6" t="str">
        <f>VLOOKUP(A2880,'[3]Cartilha Global'!$A:$A,1,FALSE)</f>
        <v>8.1</v>
      </c>
    </row>
    <row r="2881" spans="1:23" hidden="1" x14ac:dyDescent="0.2">
      <c r="A2881" s="601" t="s">
        <v>6149</v>
      </c>
      <c r="B2881" s="508"/>
      <c r="C2881" s="569" t="s">
        <v>6150</v>
      </c>
      <c r="D2881" s="509">
        <v>0</v>
      </c>
      <c r="E2881" s="570">
        <v>0</v>
      </c>
      <c r="F2881" s="571">
        <f t="shared" si="725"/>
        <v>0</v>
      </c>
      <c r="G2881" s="572"/>
      <c r="H2881" s="572"/>
      <c r="I2881" s="573"/>
      <c r="J2881" s="573"/>
      <c r="K2881" s="504"/>
      <c r="L2881" s="572"/>
      <c r="M2881" s="572"/>
      <c r="N2881" s="573"/>
      <c r="O2881" s="573"/>
      <c r="P2881" s="506"/>
      <c r="Q2881" s="494" t="str">
        <f>IF(OR(SUM(J2881)&gt;0,SUM(O2881)&gt;0),"xx","")</f>
        <v/>
      </c>
      <c r="R2881" s="412" t="str">
        <f t="shared" si="726"/>
        <v/>
      </c>
      <c r="S2881" s="412" t="str">
        <f t="shared" si="718"/>
        <v/>
      </c>
      <c r="T2881" s="427"/>
      <c r="U2881" s="429"/>
      <c r="W2881" s="6" t="e">
        <f>VLOOKUP(A2881,'[3]Cartilha Global'!$A:$A,1,FALSE)</f>
        <v>#N/A</v>
      </c>
    </row>
    <row r="2882" spans="1:23" hidden="1" x14ac:dyDescent="0.2">
      <c r="A2882" s="522" t="s">
        <v>6151</v>
      </c>
      <c r="B2882" s="508"/>
      <c r="C2882" s="513" t="s">
        <v>6152</v>
      </c>
      <c r="D2882" s="498">
        <v>0</v>
      </c>
      <c r="E2882" s="567">
        <v>0</v>
      </c>
      <c r="F2882" s="568">
        <f t="shared" si="725"/>
        <v>0</v>
      </c>
      <c r="G2882" s="556"/>
      <c r="H2882" s="556"/>
      <c r="I2882" s="557"/>
      <c r="J2882" s="558"/>
      <c r="K2882" s="504"/>
      <c r="L2882" s="580"/>
      <c r="M2882" s="556"/>
      <c r="N2882" s="557"/>
      <c r="O2882" s="558"/>
      <c r="P2882" s="506"/>
      <c r="Q2882" s="494" t="str">
        <f>IF(OR(SUM(J2882)&gt;0,SUM(O2882)&gt;0),"xx","")</f>
        <v/>
      </c>
      <c r="R2882" s="412" t="str">
        <f t="shared" si="726"/>
        <v/>
      </c>
      <c r="S2882" s="412" t="str">
        <f t="shared" ref="S2882:S2948" si="727">IF(Q2882="X","x",IF(Q2882="xx","x",IF(OR(J2882&gt;0,O2882&gt;0),"x","")))</f>
        <v/>
      </c>
      <c r="T2882" s="427"/>
      <c r="U2882" s="429"/>
      <c r="W2882" s="6" t="e">
        <f>VLOOKUP(A2882,'[3]Cartilha Global'!$A:$A,1,FALSE)</f>
        <v>#N/A</v>
      </c>
    </row>
    <row r="2883" spans="1:23" hidden="1" x14ac:dyDescent="0.2">
      <c r="A2883" s="522" t="s">
        <v>6153</v>
      </c>
      <c r="B2883" s="508"/>
      <c r="C2883" s="513" t="s">
        <v>6154</v>
      </c>
      <c r="D2883" s="498">
        <v>0</v>
      </c>
      <c r="E2883" s="567">
        <v>0</v>
      </c>
      <c r="F2883" s="568">
        <f t="shared" si="725"/>
        <v>0</v>
      </c>
      <c r="G2883" s="556"/>
      <c r="H2883" s="556"/>
      <c r="I2883" s="557"/>
      <c r="J2883" s="558"/>
      <c r="K2883" s="504"/>
      <c r="L2883" s="580"/>
      <c r="M2883" s="556"/>
      <c r="N2883" s="557"/>
      <c r="O2883" s="558"/>
      <c r="P2883" s="506"/>
      <c r="Q2883" s="494" t="str">
        <f>IF(OR(SUM(J2883)&gt;0,SUM(O2883)&gt;0),"xx","")</f>
        <v/>
      </c>
      <c r="R2883" s="412" t="str">
        <f t="shared" si="726"/>
        <v/>
      </c>
      <c r="S2883" s="412" t="str">
        <f t="shared" si="727"/>
        <v/>
      </c>
      <c r="T2883" s="427"/>
      <c r="U2883" s="429"/>
      <c r="W2883" s="6" t="e">
        <f>VLOOKUP(A2883,'[3]Cartilha Global'!$A:$A,1,FALSE)</f>
        <v>#N/A</v>
      </c>
    </row>
    <row r="2884" spans="1:23" hidden="1" x14ac:dyDescent="0.2">
      <c r="A2884" s="522" t="s">
        <v>1901</v>
      </c>
      <c r="B2884" s="508"/>
      <c r="C2884" s="513" t="s">
        <v>107</v>
      </c>
      <c r="D2884" s="498">
        <v>0</v>
      </c>
      <c r="E2884" s="567">
        <v>0</v>
      </c>
      <c r="F2884" s="568">
        <f t="shared" si="725"/>
        <v>0</v>
      </c>
      <c r="G2884" s="556"/>
      <c r="H2884" s="556"/>
      <c r="I2884" s="557"/>
      <c r="J2884" s="558"/>
      <c r="K2884" s="504"/>
      <c r="L2884" s="580"/>
      <c r="M2884" s="556"/>
      <c r="N2884" s="557"/>
      <c r="O2884" s="558"/>
      <c r="P2884" s="506"/>
      <c r="Q2884" s="494" t="str">
        <f>IF(OR(SUM(J2885:J2896)&gt;0,SUM(O2885:O2896)&gt;0),"xx","")</f>
        <v/>
      </c>
      <c r="R2884" s="412" t="str">
        <f t="shared" si="726"/>
        <v/>
      </c>
      <c r="S2884" s="412" t="str">
        <f t="shared" si="727"/>
        <v/>
      </c>
      <c r="T2884" s="427"/>
      <c r="U2884" s="429"/>
      <c r="W2884" s="6" t="str">
        <f>VLOOKUP(A2884,'[3]Cartilha Global'!$A:$A,1,FALSE)</f>
        <v>8.1.4</v>
      </c>
    </row>
    <row r="2885" spans="1:23" ht="33.75" hidden="1" x14ac:dyDescent="0.2">
      <c r="A2885" s="522">
        <v>103654</v>
      </c>
      <c r="B2885" s="508" t="s">
        <v>3144</v>
      </c>
      <c r="C2885" s="513" t="s">
        <v>6990</v>
      </c>
      <c r="D2885" s="498" t="s">
        <v>169</v>
      </c>
      <c r="E2885" s="499">
        <v>57064.93</v>
      </c>
      <c r="F2885" s="500">
        <f t="shared" si="725"/>
        <v>70669.210000000006</v>
      </c>
      <c r="G2885" s="527"/>
      <c r="H2885" s="518"/>
      <c r="I2885" s="517">
        <f t="shared" ref="I2885:I2896" si="728">IF(ISBLANK(E2885),0,ROUND(F2885*G2885,2))</f>
        <v>0</v>
      </c>
      <c r="J2885" s="517">
        <f t="shared" ref="J2885:J2896" si="729">IF(ISBLANK(G2885),0,ROUND(G2885*H2885,2))</f>
        <v>0</v>
      </c>
      <c r="K2885" s="504"/>
      <c r="L2885" s="518">
        <f t="shared" ref="L2885:M2896" si="730">G2885</f>
        <v>0</v>
      </c>
      <c r="M2885" s="518">
        <f t="shared" si="730"/>
        <v>0</v>
      </c>
      <c r="N2885" s="519">
        <f t="shared" ref="N2885:N2896" si="731">IF(ISBLANK(E2885),0,ROUND(F2885*L2885,2))</f>
        <v>0</v>
      </c>
      <c r="O2885" s="519">
        <f t="shared" ref="O2885:O2896" si="732">IF(ISBLANK(L2885),0,ROUND(L2885*M2885,2))</f>
        <v>0</v>
      </c>
      <c r="P2885" s="506"/>
      <c r="Q2885" s="494"/>
      <c r="R2885" s="412" t="str">
        <f t="shared" si="726"/>
        <v/>
      </c>
      <c r="S2885" s="412" t="str">
        <f t="shared" si="727"/>
        <v/>
      </c>
      <c r="T2885" s="427"/>
      <c r="U2885" s="429"/>
      <c r="W2885" s="6" t="e">
        <f>VLOOKUP(A2885,'[3]Cartilha Global'!$A:$A,1,FALSE)</f>
        <v>#N/A</v>
      </c>
    </row>
    <row r="2886" spans="1:23" ht="33.75" hidden="1" x14ac:dyDescent="0.2">
      <c r="A2886" s="522">
        <v>103655</v>
      </c>
      <c r="B2886" s="508" t="s">
        <v>3144</v>
      </c>
      <c r="C2886" s="513" t="s">
        <v>6991</v>
      </c>
      <c r="D2886" s="498" t="s">
        <v>169</v>
      </c>
      <c r="E2886" s="499">
        <v>78159.94</v>
      </c>
      <c r="F2886" s="500">
        <f t="shared" si="725"/>
        <v>96793.27</v>
      </c>
      <c r="G2886" s="527"/>
      <c r="H2886" s="518"/>
      <c r="I2886" s="517">
        <f t="shared" si="728"/>
        <v>0</v>
      </c>
      <c r="J2886" s="517">
        <f t="shared" si="729"/>
        <v>0</v>
      </c>
      <c r="K2886" s="504"/>
      <c r="L2886" s="518">
        <f t="shared" si="730"/>
        <v>0</v>
      </c>
      <c r="M2886" s="518">
        <f t="shared" si="730"/>
        <v>0</v>
      </c>
      <c r="N2886" s="519">
        <f t="shared" si="731"/>
        <v>0</v>
      </c>
      <c r="O2886" s="519">
        <f t="shared" si="732"/>
        <v>0</v>
      </c>
      <c r="P2886" s="506"/>
      <c r="Q2886" s="494"/>
      <c r="R2886" s="412" t="str">
        <f t="shared" si="726"/>
        <v/>
      </c>
      <c r="S2886" s="412" t="str">
        <f t="shared" si="727"/>
        <v/>
      </c>
      <c r="T2886" s="427"/>
      <c r="U2886" s="429"/>
      <c r="W2886" s="6" t="e">
        <f>VLOOKUP(A2886,'[3]Cartilha Global'!$A:$A,1,FALSE)</f>
        <v>#N/A</v>
      </c>
    </row>
    <row r="2887" spans="1:23" ht="33.75" hidden="1" x14ac:dyDescent="0.2">
      <c r="A2887" s="522">
        <v>103656</v>
      </c>
      <c r="B2887" s="508" t="s">
        <v>3144</v>
      </c>
      <c r="C2887" s="513" t="s">
        <v>6992</v>
      </c>
      <c r="D2887" s="498" t="s">
        <v>169</v>
      </c>
      <c r="E2887" s="499">
        <v>109261.14</v>
      </c>
      <c r="F2887" s="500">
        <f t="shared" si="725"/>
        <v>135309</v>
      </c>
      <c r="G2887" s="527"/>
      <c r="H2887" s="518"/>
      <c r="I2887" s="517">
        <f t="shared" si="728"/>
        <v>0</v>
      </c>
      <c r="J2887" s="517">
        <f t="shared" si="729"/>
        <v>0</v>
      </c>
      <c r="K2887" s="504"/>
      <c r="L2887" s="518">
        <f t="shared" si="730"/>
        <v>0</v>
      </c>
      <c r="M2887" s="518">
        <f t="shared" si="730"/>
        <v>0</v>
      </c>
      <c r="N2887" s="519">
        <f t="shared" si="731"/>
        <v>0</v>
      </c>
      <c r="O2887" s="519">
        <f t="shared" si="732"/>
        <v>0</v>
      </c>
      <c r="P2887" s="506"/>
      <c r="Q2887" s="494"/>
      <c r="R2887" s="412" t="str">
        <f t="shared" si="726"/>
        <v/>
      </c>
      <c r="S2887" s="412" t="str">
        <f t="shared" si="727"/>
        <v/>
      </c>
      <c r="T2887" s="427"/>
      <c r="U2887" s="429"/>
      <c r="W2887" s="6" t="e">
        <f>VLOOKUP(A2887,'[3]Cartilha Global'!$A:$A,1,FALSE)</f>
        <v>#N/A</v>
      </c>
    </row>
    <row r="2888" spans="1:23" ht="33.75" hidden="1" x14ac:dyDescent="0.2">
      <c r="A2888" s="522">
        <v>102102</v>
      </c>
      <c r="B2888" s="508" t="s">
        <v>3144</v>
      </c>
      <c r="C2888" s="513" t="s">
        <v>5464</v>
      </c>
      <c r="D2888" s="498" t="s">
        <v>169</v>
      </c>
      <c r="E2888" s="499">
        <v>9891.84</v>
      </c>
      <c r="F2888" s="500">
        <f t="shared" si="725"/>
        <v>12250.05</v>
      </c>
      <c r="G2888" s="527"/>
      <c r="H2888" s="518"/>
      <c r="I2888" s="517">
        <f t="shared" si="728"/>
        <v>0</v>
      </c>
      <c r="J2888" s="517">
        <f t="shared" si="729"/>
        <v>0</v>
      </c>
      <c r="K2888" s="504"/>
      <c r="L2888" s="518">
        <f t="shared" si="730"/>
        <v>0</v>
      </c>
      <c r="M2888" s="518">
        <f t="shared" si="730"/>
        <v>0</v>
      </c>
      <c r="N2888" s="519">
        <f t="shared" si="731"/>
        <v>0</v>
      </c>
      <c r="O2888" s="519">
        <f t="shared" si="732"/>
        <v>0</v>
      </c>
      <c r="P2888" s="506"/>
      <c r="Q2888" s="494"/>
      <c r="R2888" s="412" t="str">
        <f t="shared" si="726"/>
        <v/>
      </c>
      <c r="S2888" s="412" t="str">
        <f t="shared" si="727"/>
        <v/>
      </c>
      <c r="T2888" s="427"/>
      <c r="U2888" s="429"/>
      <c r="W2888" s="6">
        <f>VLOOKUP(A2888,'[3]Cartilha Global'!$A:$A,1,FALSE)</f>
        <v>102102</v>
      </c>
    </row>
    <row r="2889" spans="1:23" ht="33.75" hidden="1" x14ac:dyDescent="0.2">
      <c r="A2889" s="522">
        <v>102103</v>
      </c>
      <c r="B2889" s="508" t="s">
        <v>3144</v>
      </c>
      <c r="C2889" s="513" t="s">
        <v>5465</v>
      </c>
      <c r="D2889" s="498" t="s">
        <v>169</v>
      </c>
      <c r="E2889" s="499">
        <v>11004</v>
      </c>
      <c r="F2889" s="500">
        <f t="shared" si="725"/>
        <v>13627.35</v>
      </c>
      <c r="G2889" s="527"/>
      <c r="H2889" s="518"/>
      <c r="I2889" s="517">
        <f t="shared" si="728"/>
        <v>0</v>
      </c>
      <c r="J2889" s="517">
        <f t="shared" si="729"/>
        <v>0</v>
      </c>
      <c r="K2889" s="504"/>
      <c r="L2889" s="518">
        <f t="shared" si="730"/>
        <v>0</v>
      </c>
      <c r="M2889" s="518">
        <f t="shared" si="730"/>
        <v>0</v>
      </c>
      <c r="N2889" s="519">
        <f t="shared" si="731"/>
        <v>0</v>
      </c>
      <c r="O2889" s="519">
        <f t="shared" si="732"/>
        <v>0</v>
      </c>
      <c r="P2889" s="506"/>
      <c r="Q2889" s="494"/>
      <c r="R2889" s="412" t="str">
        <f t="shared" si="726"/>
        <v/>
      </c>
      <c r="S2889" s="412" t="str">
        <f t="shared" si="727"/>
        <v/>
      </c>
      <c r="T2889" s="427"/>
      <c r="U2889" s="429"/>
      <c r="W2889" s="6">
        <f>VLOOKUP(A2889,'[3]Cartilha Global'!$A:$A,1,FALSE)</f>
        <v>102103</v>
      </c>
    </row>
    <row r="2890" spans="1:23" ht="33.75" hidden="1" x14ac:dyDescent="0.2">
      <c r="A2890" s="522">
        <v>102104</v>
      </c>
      <c r="B2890" s="508" t="s">
        <v>3144</v>
      </c>
      <c r="C2890" s="513" t="s">
        <v>5466</v>
      </c>
      <c r="D2890" s="498" t="s">
        <v>169</v>
      </c>
      <c r="E2890" s="499">
        <v>14103.55</v>
      </c>
      <c r="F2890" s="500">
        <f t="shared" si="725"/>
        <v>17465.84</v>
      </c>
      <c r="G2890" s="527"/>
      <c r="H2890" s="518"/>
      <c r="I2890" s="517">
        <f t="shared" si="728"/>
        <v>0</v>
      </c>
      <c r="J2890" s="517">
        <f t="shared" si="729"/>
        <v>0</v>
      </c>
      <c r="K2890" s="504"/>
      <c r="L2890" s="518">
        <f t="shared" si="730"/>
        <v>0</v>
      </c>
      <c r="M2890" s="518">
        <f t="shared" si="730"/>
        <v>0</v>
      </c>
      <c r="N2890" s="519">
        <f t="shared" si="731"/>
        <v>0</v>
      </c>
      <c r="O2890" s="519">
        <f t="shared" si="732"/>
        <v>0</v>
      </c>
      <c r="P2890" s="506"/>
      <c r="Q2890" s="494"/>
      <c r="R2890" s="412" t="str">
        <f t="shared" si="726"/>
        <v/>
      </c>
      <c r="S2890" s="412" t="str">
        <f t="shared" si="727"/>
        <v/>
      </c>
      <c r="T2890" s="427"/>
      <c r="U2890" s="429"/>
      <c r="W2890" s="6">
        <f>VLOOKUP(A2890,'[3]Cartilha Global'!$A:$A,1,FALSE)</f>
        <v>102104</v>
      </c>
    </row>
    <row r="2891" spans="1:23" ht="33.75" hidden="1" x14ac:dyDescent="0.2">
      <c r="A2891" s="522">
        <v>102105</v>
      </c>
      <c r="B2891" s="508" t="s">
        <v>3144</v>
      </c>
      <c r="C2891" s="513" t="s">
        <v>5467</v>
      </c>
      <c r="D2891" s="498" t="s">
        <v>169</v>
      </c>
      <c r="E2891" s="499">
        <v>17324</v>
      </c>
      <c r="F2891" s="500">
        <f t="shared" si="725"/>
        <v>21454.04</v>
      </c>
      <c r="G2891" s="527"/>
      <c r="H2891" s="518"/>
      <c r="I2891" s="517">
        <f t="shared" si="728"/>
        <v>0</v>
      </c>
      <c r="J2891" s="517">
        <f t="shared" si="729"/>
        <v>0</v>
      </c>
      <c r="K2891" s="504"/>
      <c r="L2891" s="518">
        <f t="shared" si="730"/>
        <v>0</v>
      </c>
      <c r="M2891" s="518">
        <f t="shared" si="730"/>
        <v>0</v>
      </c>
      <c r="N2891" s="519">
        <f t="shared" si="731"/>
        <v>0</v>
      </c>
      <c r="O2891" s="519">
        <f t="shared" si="732"/>
        <v>0</v>
      </c>
      <c r="P2891" s="506"/>
      <c r="Q2891" s="494"/>
      <c r="R2891" s="412" t="str">
        <f t="shared" si="726"/>
        <v/>
      </c>
      <c r="S2891" s="412" t="str">
        <f t="shared" si="727"/>
        <v/>
      </c>
      <c r="T2891" s="427"/>
      <c r="U2891" s="429"/>
      <c r="W2891" s="6">
        <f>VLOOKUP(A2891,'[3]Cartilha Global'!$A:$A,1,FALSE)</f>
        <v>102105</v>
      </c>
    </row>
    <row r="2892" spans="1:23" ht="33.75" hidden="1" x14ac:dyDescent="0.2">
      <c r="A2892" s="522">
        <v>102106</v>
      </c>
      <c r="B2892" s="508" t="s">
        <v>3144</v>
      </c>
      <c r="C2892" s="513" t="s">
        <v>5468</v>
      </c>
      <c r="D2892" s="498" t="s">
        <v>169</v>
      </c>
      <c r="E2892" s="499">
        <v>21717.759999999998</v>
      </c>
      <c r="F2892" s="500">
        <f t="shared" si="725"/>
        <v>26895.27</v>
      </c>
      <c r="G2892" s="527"/>
      <c r="H2892" s="518"/>
      <c r="I2892" s="517">
        <f t="shared" si="728"/>
        <v>0</v>
      </c>
      <c r="J2892" s="517">
        <f t="shared" si="729"/>
        <v>0</v>
      </c>
      <c r="K2892" s="504"/>
      <c r="L2892" s="518">
        <f t="shared" si="730"/>
        <v>0</v>
      </c>
      <c r="M2892" s="518">
        <f t="shared" si="730"/>
        <v>0</v>
      </c>
      <c r="N2892" s="519">
        <f t="shared" si="731"/>
        <v>0</v>
      </c>
      <c r="O2892" s="519">
        <f t="shared" si="732"/>
        <v>0</v>
      </c>
      <c r="P2892" s="506"/>
      <c r="Q2892" s="494"/>
      <c r="R2892" s="412" t="str">
        <f t="shared" si="726"/>
        <v/>
      </c>
      <c r="S2892" s="412" t="str">
        <f t="shared" si="727"/>
        <v/>
      </c>
      <c r="T2892" s="427"/>
      <c r="U2892" s="429"/>
      <c r="W2892" s="6">
        <f>VLOOKUP(A2892,'[3]Cartilha Global'!$A:$A,1,FALSE)</f>
        <v>102106</v>
      </c>
    </row>
    <row r="2893" spans="1:23" ht="33.75" hidden="1" x14ac:dyDescent="0.2">
      <c r="A2893" s="522">
        <v>102107</v>
      </c>
      <c r="B2893" s="508" t="s">
        <v>3144</v>
      </c>
      <c r="C2893" s="513" t="s">
        <v>5469</v>
      </c>
      <c r="D2893" s="498" t="s">
        <v>169</v>
      </c>
      <c r="E2893" s="499">
        <v>30286.99</v>
      </c>
      <c r="F2893" s="500">
        <f t="shared" si="725"/>
        <v>37507.410000000003</v>
      </c>
      <c r="G2893" s="527"/>
      <c r="H2893" s="518"/>
      <c r="I2893" s="517">
        <f t="shared" si="728"/>
        <v>0</v>
      </c>
      <c r="J2893" s="517">
        <f t="shared" si="729"/>
        <v>0</v>
      </c>
      <c r="K2893" s="504"/>
      <c r="L2893" s="518">
        <f t="shared" si="730"/>
        <v>0</v>
      </c>
      <c r="M2893" s="518">
        <f t="shared" si="730"/>
        <v>0</v>
      </c>
      <c r="N2893" s="519">
        <f t="shared" si="731"/>
        <v>0</v>
      </c>
      <c r="O2893" s="519">
        <f t="shared" si="732"/>
        <v>0</v>
      </c>
      <c r="P2893" s="506"/>
      <c r="Q2893" s="494"/>
      <c r="R2893" s="412" t="str">
        <f t="shared" si="726"/>
        <v/>
      </c>
      <c r="S2893" s="412" t="str">
        <f t="shared" si="727"/>
        <v/>
      </c>
      <c r="T2893" s="427"/>
      <c r="U2893" s="429"/>
      <c r="W2893" s="6">
        <f>VLOOKUP(A2893,'[3]Cartilha Global'!$A:$A,1,FALSE)</f>
        <v>102107</v>
      </c>
    </row>
    <row r="2894" spans="1:23" ht="33.75" hidden="1" x14ac:dyDescent="0.2">
      <c r="A2894" s="522">
        <v>102108</v>
      </c>
      <c r="B2894" s="508" t="s">
        <v>3144</v>
      </c>
      <c r="C2894" s="513" t="s">
        <v>5470</v>
      </c>
      <c r="D2894" s="498" t="s">
        <v>169</v>
      </c>
      <c r="E2894" s="499">
        <v>35262.17</v>
      </c>
      <c r="F2894" s="500">
        <f t="shared" si="725"/>
        <v>43668.67</v>
      </c>
      <c r="G2894" s="527"/>
      <c r="H2894" s="518"/>
      <c r="I2894" s="517">
        <f t="shared" si="728"/>
        <v>0</v>
      </c>
      <c r="J2894" s="517">
        <f t="shared" si="729"/>
        <v>0</v>
      </c>
      <c r="K2894" s="504"/>
      <c r="L2894" s="518">
        <f t="shared" si="730"/>
        <v>0</v>
      </c>
      <c r="M2894" s="518">
        <f t="shared" si="730"/>
        <v>0</v>
      </c>
      <c r="N2894" s="519">
        <f t="shared" si="731"/>
        <v>0</v>
      </c>
      <c r="O2894" s="519">
        <f t="shared" si="732"/>
        <v>0</v>
      </c>
      <c r="P2894" s="506"/>
      <c r="Q2894" s="494"/>
      <c r="R2894" s="412" t="str">
        <f t="shared" si="726"/>
        <v/>
      </c>
      <c r="S2894" s="412" t="str">
        <f t="shared" si="727"/>
        <v/>
      </c>
      <c r="T2894" s="427"/>
      <c r="U2894" s="429"/>
      <c r="W2894" s="6">
        <f>VLOOKUP(A2894,'[3]Cartilha Global'!$A:$A,1,FALSE)</f>
        <v>102108</v>
      </c>
    </row>
    <row r="2895" spans="1:23" ht="22.5" hidden="1" x14ac:dyDescent="0.2">
      <c r="A2895" s="522">
        <v>102109</v>
      </c>
      <c r="B2895" s="508" t="s">
        <v>3144</v>
      </c>
      <c r="C2895" s="513" t="s">
        <v>5471</v>
      </c>
      <c r="D2895" s="498" t="s">
        <v>169</v>
      </c>
      <c r="E2895" s="499">
        <v>46.36</v>
      </c>
      <c r="F2895" s="500">
        <f t="shared" si="725"/>
        <v>57.41</v>
      </c>
      <c r="G2895" s="527"/>
      <c r="H2895" s="518"/>
      <c r="I2895" s="517">
        <f t="shared" si="728"/>
        <v>0</v>
      </c>
      <c r="J2895" s="517">
        <f t="shared" si="729"/>
        <v>0</v>
      </c>
      <c r="K2895" s="504"/>
      <c r="L2895" s="518">
        <f t="shared" si="730"/>
        <v>0</v>
      </c>
      <c r="M2895" s="518">
        <f t="shared" si="730"/>
        <v>0</v>
      </c>
      <c r="N2895" s="519">
        <f t="shared" si="731"/>
        <v>0</v>
      </c>
      <c r="O2895" s="519">
        <f t="shared" si="732"/>
        <v>0</v>
      </c>
      <c r="P2895" s="506"/>
      <c r="Q2895" s="494"/>
      <c r="R2895" s="412" t="str">
        <f t="shared" si="726"/>
        <v/>
      </c>
      <c r="S2895" s="412" t="str">
        <f t="shared" si="727"/>
        <v/>
      </c>
      <c r="T2895" s="427"/>
      <c r="U2895" s="429"/>
      <c r="W2895" s="6">
        <f>VLOOKUP(A2895,'[3]Cartilha Global'!$A:$A,1,FALSE)</f>
        <v>102109</v>
      </c>
    </row>
    <row r="2896" spans="1:23" ht="22.5" hidden="1" x14ac:dyDescent="0.2">
      <c r="A2896" s="522">
        <v>102110</v>
      </c>
      <c r="B2896" s="508" t="s">
        <v>3144</v>
      </c>
      <c r="C2896" s="513" t="s">
        <v>5472</v>
      </c>
      <c r="D2896" s="498" t="s">
        <v>169</v>
      </c>
      <c r="E2896" s="499">
        <v>124.4</v>
      </c>
      <c r="F2896" s="500">
        <f t="shared" si="725"/>
        <v>154.06</v>
      </c>
      <c r="G2896" s="527"/>
      <c r="H2896" s="518"/>
      <c r="I2896" s="517">
        <f t="shared" si="728"/>
        <v>0</v>
      </c>
      <c r="J2896" s="517">
        <f t="shared" si="729"/>
        <v>0</v>
      </c>
      <c r="K2896" s="504"/>
      <c r="L2896" s="518">
        <f t="shared" si="730"/>
        <v>0</v>
      </c>
      <c r="M2896" s="518">
        <f t="shared" si="730"/>
        <v>0</v>
      </c>
      <c r="N2896" s="519">
        <f t="shared" si="731"/>
        <v>0</v>
      </c>
      <c r="O2896" s="519">
        <f t="shared" si="732"/>
        <v>0</v>
      </c>
      <c r="P2896" s="506"/>
      <c r="Q2896" s="494"/>
      <c r="R2896" s="412" t="str">
        <f t="shared" si="726"/>
        <v/>
      </c>
      <c r="S2896" s="412" t="str">
        <f t="shared" si="727"/>
        <v/>
      </c>
      <c r="T2896" s="427"/>
      <c r="U2896" s="429"/>
      <c r="W2896" s="6">
        <f>VLOOKUP(A2896,'[3]Cartilha Global'!$A:$A,1,FALSE)</f>
        <v>102110</v>
      </c>
    </row>
    <row r="2897" spans="1:23" hidden="1" x14ac:dyDescent="0.2">
      <c r="A2897" s="522" t="s">
        <v>6155</v>
      </c>
      <c r="B2897" s="508"/>
      <c r="C2897" s="513" t="s">
        <v>6156</v>
      </c>
      <c r="D2897" s="498">
        <v>0</v>
      </c>
      <c r="E2897" s="567">
        <v>0</v>
      </c>
      <c r="F2897" s="568">
        <f t="shared" si="725"/>
        <v>0</v>
      </c>
      <c r="G2897" s="556"/>
      <c r="H2897" s="556"/>
      <c r="I2897" s="557"/>
      <c r="J2897" s="558"/>
      <c r="K2897" s="504"/>
      <c r="L2897" s="580"/>
      <c r="M2897" s="556"/>
      <c r="N2897" s="557"/>
      <c r="O2897" s="558"/>
      <c r="P2897" s="506"/>
      <c r="Q2897" s="494" t="str">
        <f>IF(OR(SUM(J2897)&gt;0,SUM(O2897)&gt;0),"xx","")</f>
        <v/>
      </c>
      <c r="R2897" s="412" t="str">
        <f t="shared" si="726"/>
        <v/>
      </c>
      <c r="S2897" s="412" t="str">
        <f t="shared" si="727"/>
        <v/>
      </c>
      <c r="T2897" s="427"/>
      <c r="U2897" s="429"/>
      <c r="W2897" s="6" t="e">
        <f>VLOOKUP(A2897,'[3]Cartilha Global'!$A:$A,1,FALSE)</f>
        <v>#N/A</v>
      </c>
    </row>
    <row r="2898" spans="1:23" hidden="1" x14ac:dyDescent="0.2">
      <c r="A2898" s="522" t="s">
        <v>6157</v>
      </c>
      <c r="B2898" s="508"/>
      <c r="C2898" s="513" t="s">
        <v>6158</v>
      </c>
      <c r="D2898" s="498">
        <v>0</v>
      </c>
      <c r="E2898" s="567">
        <v>0</v>
      </c>
      <c r="F2898" s="568">
        <f t="shared" si="725"/>
        <v>0</v>
      </c>
      <c r="G2898" s="556"/>
      <c r="H2898" s="556"/>
      <c r="I2898" s="557"/>
      <c r="J2898" s="558"/>
      <c r="K2898" s="504"/>
      <c r="L2898" s="580"/>
      <c r="M2898" s="556"/>
      <c r="N2898" s="557"/>
      <c r="O2898" s="558"/>
      <c r="P2898" s="506"/>
      <c r="Q2898" s="494" t="str">
        <f>IF(OR(SUM(J2898)&gt;0,SUM(O2898)&gt;0),"xx","")</f>
        <v/>
      </c>
      <c r="R2898" s="412" t="str">
        <f t="shared" si="726"/>
        <v/>
      </c>
      <c r="S2898" s="412" t="str">
        <f t="shared" si="727"/>
        <v/>
      </c>
      <c r="T2898" s="427"/>
      <c r="U2898" s="429"/>
      <c r="W2898" s="6" t="e">
        <f>VLOOKUP(A2898,'[3]Cartilha Global'!$A:$A,1,FALSE)</f>
        <v>#N/A</v>
      </c>
    </row>
    <row r="2899" spans="1:23" x14ac:dyDescent="0.2">
      <c r="A2899" s="522" t="s">
        <v>1902</v>
      </c>
      <c r="B2899" s="508"/>
      <c r="C2899" s="513" t="s">
        <v>189</v>
      </c>
      <c r="D2899" s="498">
        <v>0</v>
      </c>
      <c r="E2899" s="567">
        <v>0</v>
      </c>
      <c r="F2899" s="568">
        <f t="shared" si="725"/>
        <v>0</v>
      </c>
      <c r="G2899" s="556"/>
      <c r="H2899" s="556"/>
      <c r="I2899" s="557"/>
      <c r="J2899" s="558"/>
      <c r="K2899" s="504"/>
      <c r="L2899" s="580"/>
      <c r="M2899" s="556"/>
      <c r="N2899" s="557"/>
      <c r="O2899" s="558"/>
      <c r="P2899" s="506"/>
      <c r="Q2899" s="494" t="str">
        <f>IF(OR(SUM(J2900:J2945)&gt;0,SUM(O2900:O2945)&gt;0),"xx","")</f>
        <v>xx</v>
      </c>
      <c r="R2899" s="412" t="str">
        <f t="shared" si="726"/>
        <v>x</v>
      </c>
      <c r="S2899" s="412" t="str">
        <f t="shared" si="727"/>
        <v>x</v>
      </c>
      <c r="T2899" s="427"/>
      <c r="U2899" s="429"/>
      <c r="W2899" s="6" t="str">
        <f>VLOOKUP(A2899,'[3]Cartilha Global'!$A:$A,1,FALSE)</f>
        <v>8.1.7</v>
      </c>
    </row>
    <row r="2900" spans="1:23" ht="22.5" hidden="1" x14ac:dyDescent="0.2">
      <c r="A2900" s="522">
        <v>100619</v>
      </c>
      <c r="B2900" s="508" t="s">
        <v>3144</v>
      </c>
      <c r="C2900" s="513" t="s">
        <v>3548</v>
      </c>
      <c r="D2900" s="498" t="s">
        <v>169</v>
      </c>
      <c r="E2900" s="499">
        <v>636.61</v>
      </c>
      <c r="F2900" s="500">
        <f t="shared" si="725"/>
        <v>788.38</v>
      </c>
      <c r="G2900" s="527"/>
      <c r="H2900" s="518"/>
      <c r="I2900" s="517">
        <f t="shared" ref="I2900:I2945" si="733">IF(ISBLANK(E2900),0,ROUND(F2900*G2900,2))</f>
        <v>0</v>
      </c>
      <c r="J2900" s="517">
        <f t="shared" ref="J2900:J2945" si="734">IF(ISBLANK(G2900),0,ROUND(G2900*H2900,2))</f>
        <v>0</v>
      </c>
      <c r="K2900" s="504"/>
      <c r="L2900" s="518">
        <f t="shared" ref="L2900:M2945" si="735">G2900</f>
        <v>0</v>
      </c>
      <c r="M2900" s="518">
        <f t="shared" si="735"/>
        <v>0</v>
      </c>
      <c r="N2900" s="519">
        <f t="shared" ref="N2900:N2945" si="736">IF(ISBLANK(E2900),0,ROUND(F2900*L2900,2))</f>
        <v>0</v>
      </c>
      <c r="O2900" s="519">
        <f t="shared" ref="O2900:O2945" si="737">IF(ISBLANK(L2900),0,ROUND(L2900*M2900,2))</f>
        <v>0</v>
      </c>
      <c r="P2900" s="506"/>
      <c r="Q2900" s="520"/>
      <c r="R2900" s="412" t="str">
        <f t="shared" si="726"/>
        <v/>
      </c>
      <c r="S2900" s="412" t="str">
        <f t="shared" si="727"/>
        <v/>
      </c>
      <c r="T2900" s="427"/>
      <c r="U2900" s="429"/>
      <c r="W2900" s="6">
        <f>VLOOKUP(A2900,'[3]Cartilha Global'!$A:$A,1,FALSE)</f>
        <v>100619</v>
      </c>
    </row>
    <row r="2901" spans="1:23" ht="22.5" hidden="1" x14ac:dyDescent="0.2">
      <c r="A2901" s="522">
        <v>100620</v>
      </c>
      <c r="B2901" s="508" t="s">
        <v>3144</v>
      </c>
      <c r="C2901" s="513" t="s">
        <v>3549</v>
      </c>
      <c r="D2901" s="498" t="s">
        <v>169</v>
      </c>
      <c r="E2901" s="499">
        <v>3872.57</v>
      </c>
      <c r="F2901" s="500">
        <f t="shared" si="725"/>
        <v>4795.79</v>
      </c>
      <c r="G2901" s="527"/>
      <c r="H2901" s="518"/>
      <c r="I2901" s="517">
        <f t="shared" si="733"/>
        <v>0</v>
      </c>
      <c r="J2901" s="517">
        <f t="shared" si="734"/>
        <v>0</v>
      </c>
      <c r="K2901" s="504"/>
      <c r="L2901" s="518">
        <f t="shared" si="735"/>
        <v>0</v>
      </c>
      <c r="M2901" s="518">
        <f t="shared" si="735"/>
        <v>0</v>
      </c>
      <c r="N2901" s="519">
        <f t="shared" si="736"/>
        <v>0</v>
      </c>
      <c r="O2901" s="519">
        <f t="shared" si="737"/>
        <v>0</v>
      </c>
      <c r="P2901" s="506"/>
      <c r="Q2901" s="520"/>
      <c r="R2901" s="412" t="str">
        <f t="shared" si="726"/>
        <v/>
      </c>
      <c r="S2901" s="412" t="str">
        <f t="shared" si="727"/>
        <v/>
      </c>
      <c r="T2901" s="427"/>
      <c r="U2901" s="429"/>
      <c r="W2901" s="6">
        <f>VLOOKUP(A2901,'[3]Cartilha Global'!$A:$A,1,FALSE)</f>
        <v>100620</v>
      </c>
    </row>
    <row r="2902" spans="1:23" ht="22.5" hidden="1" x14ac:dyDescent="0.2">
      <c r="A2902" s="522">
        <v>100621</v>
      </c>
      <c r="B2902" s="508" t="s">
        <v>3144</v>
      </c>
      <c r="C2902" s="513" t="s">
        <v>3550</v>
      </c>
      <c r="D2902" s="498" t="s">
        <v>169</v>
      </c>
      <c r="E2902" s="499">
        <v>4438.99</v>
      </c>
      <c r="F2902" s="500">
        <f t="shared" si="725"/>
        <v>5497.25</v>
      </c>
      <c r="G2902" s="527"/>
      <c r="H2902" s="518"/>
      <c r="I2902" s="517">
        <f t="shared" si="733"/>
        <v>0</v>
      </c>
      <c r="J2902" s="517">
        <f t="shared" si="734"/>
        <v>0</v>
      </c>
      <c r="K2902" s="504"/>
      <c r="L2902" s="518">
        <f t="shared" si="735"/>
        <v>0</v>
      </c>
      <c r="M2902" s="518">
        <f t="shared" si="735"/>
        <v>0</v>
      </c>
      <c r="N2902" s="519">
        <f t="shared" si="736"/>
        <v>0</v>
      </c>
      <c r="O2902" s="519">
        <f t="shared" si="737"/>
        <v>0</v>
      </c>
      <c r="P2902" s="506"/>
      <c r="Q2902" s="520"/>
      <c r="R2902" s="412" t="str">
        <f t="shared" si="726"/>
        <v/>
      </c>
      <c r="S2902" s="412" t="str">
        <f t="shared" si="727"/>
        <v/>
      </c>
      <c r="T2902" s="427"/>
      <c r="U2902" s="429"/>
      <c r="W2902" s="6">
        <f>VLOOKUP(A2902,'[3]Cartilha Global'!$A:$A,1,FALSE)</f>
        <v>100621</v>
      </c>
    </row>
    <row r="2903" spans="1:23" ht="22.5" hidden="1" x14ac:dyDescent="0.2">
      <c r="A2903" s="522">
        <v>100622</v>
      </c>
      <c r="B2903" s="508" t="s">
        <v>3144</v>
      </c>
      <c r="C2903" s="513" t="s">
        <v>3551</v>
      </c>
      <c r="D2903" s="498" t="s">
        <v>169</v>
      </c>
      <c r="E2903" s="499">
        <v>2912.84</v>
      </c>
      <c r="F2903" s="500">
        <f t="shared" si="725"/>
        <v>3607.26</v>
      </c>
      <c r="G2903" s="527"/>
      <c r="H2903" s="518"/>
      <c r="I2903" s="517">
        <f t="shared" si="733"/>
        <v>0</v>
      </c>
      <c r="J2903" s="517">
        <f t="shared" si="734"/>
        <v>0</v>
      </c>
      <c r="K2903" s="504"/>
      <c r="L2903" s="518">
        <f t="shared" si="735"/>
        <v>0</v>
      </c>
      <c r="M2903" s="518">
        <f t="shared" si="735"/>
        <v>0</v>
      </c>
      <c r="N2903" s="519">
        <f t="shared" si="736"/>
        <v>0</v>
      </c>
      <c r="O2903" s="519">
        <f t="shared" si="737"/>
        <v>0</v>
      </c>
      <c r="P2903" s="506"/>
      <c r="Q2903" s="520"/>
      <c r="R2903" s="412" t="str">
        <f t="shared" si="726"/>
        <v/>
      </c>
      <c r="S2903" s="412" t="str">
        <f t="shared" si="727"/>
        <v/>
      </c>
      <c r="T2903" s="427"/>
      <c r="U2903" s="429"/>
      <c r="W2903" s="6">
        <f>VLOOKUP(A2903,'[3]Cartilha Global'!$A:$A,1,FALSE)</f>
        <v>100622</v>
      </c>
    </row>
    <row r="2904" spans="1:23" ht="22.5" hidden="1" x14ac:dyDescent="0.2">
      <c r="A2904" s="522">
        <v>100623</v>
      </c>
      <c r="B2904" s="508" t="s">
        <v>3144</v>
      </c>
      <c r="C2904" s="513" t="s">
        <v>3552</v>
      </c>
      <c r="D2904" s="498" t="s">
        <v>169</v>
      </c>
      <c r="E2904" s="499">
        <v>3153.04</v>
      </c>
      <c r="F2904" s="500">
        <f t="shared" si="725"/>
        <v>3904.72</v>
      </c>
      <c r="G2904" s="527"/>
      <c r="H2904" s="518"/>
      <c r="I2904" s="517">
        <f t="shared" si="733"/>
        <v>0</v>
      </c>
      <c r="J2904" s="517">
        <f t="shared" si="734"/>
        <v>0</v>
      </c>
      <c r="K2904" s="504"/>
      <c r="L2904" s="518">
        <f t="shared" si="735"/>
        <v>0</v>
      </c>
      <c r="M2904" s="518">
        <f t="shared" si="735"/>
        <v>0</v>
      </c>
      <c r="N2904" s="519">
        <f t="shared" si="736"/>
        <v>0</v>
      </c>
      <c r="O2904" s="519">
        <f t="shared" si="737"/>
        <v>0</v>
      </c>
      <c r="P2904" s="506"/>
      <c r="Q2904" s="520"/>
      <c r="R2904" s="412" t="str">
        <f t="shared" si="726"/>
        <v/>
      </c>
      <c r="S2904" s="412" t="str">
        <f t="shared" si="727"/>
        <v/>
      </c>
      <c r="T2904" s="427"/>
      <c r="U2904" s="429"/>
      <c r="W2904" s="6">
        <f>VLOOKUP(A2904,'[3]Cartilha Global'!$A:$A,1,FALSE)</f>
        <v>100623</v>
      </c>
    </row>
    <row r="2905" spans="1:23" ht="33.75" hidden="1" x14ac:dyDescent="0.2">
      <c r="A2905" s="522">
        <v>100578</v>
      </c>
      <c r="B2905" s="508" t="s">
        <v>3144</v>
      </c>
      <c r="C2905" s="513" t="s">
        <v>3507</v>
      </c>
      <c r="D2905" s="498" t="s">
        <v>169</v>
      </c>
      <c r="E2905" s="499">
        <v>503.67</v>
      </c>
      <c r="F2905" s="500">
        <f t="shared" si="725"/>
        <v>623.74</v>
      </c>
      <c r="G2905" s="527"/>
      <c r="H2905" s="518"/>
      <c r="I2905" s="517">
        <f t="shared" si="733"/>
        <v>0</v>
      </c>
      <c r="J2905" s="517">
        <f t="shared" si="734"/>
        <v>0</v>
      </c>
      <c r="K2905" s="504"/>
      <c r="L2905" s="518">
        <f t="shared" si="735"/>
        <v>0</v>
      </c>
      <c r="M2905" s="518">
        <f t="shared" si="735"/>
        <v>0</v>
      </c>
      <c r="N2905" s="519">
        <f t="shared" si="736"/>
        <v>0</v>
      </c>
      <c r="O2905" s="519">
        <f t="shared" si="737"/>
        <v>0</v>
      </c>
      <c r="P2905" s="506"/>
      <c r="Q2905" s="520"/>
      <c r="R2905" s="412" t="str">
        <f t="shared" si="726"/>
        <v/>
      </c>
      <c r="S2905" s="412" t="str">
        <f t="shared" si="727"/>
        <v/>
      </c>
      <c r="T2905" s="427"/>
      <c r="U2905" s="429"/>
      <c r="W2905" s="6">
        <f>VLOOKUP(A2905,'[3]Cartilha Global'!$A:$A,1,FALSE)</f>
        <v>100578</v>
      </c>
    </row>
    <row r="2906" spans="1:23" ht="33.75" hidden="1" x14ac:dyDescent="0.2">
      <c r="A2906" s="522">
        <v>100579</v>
      </c>
      <c r="B2906" s="508" t="s">
        <v>3144</v>
      </c>
      <c r="C2906" s="513" t="s">
        <v>3508</v>
      </c>
      <c r="D2906" s="498" t="s">
        <v>169</v>
      </c>
      <c r="E2906" s="499">
        <v>552.51</v>
      </c>
      <c r="F2906" s="500">
        <f t="shared" si="725"/>
        <v>684.23</v>
      </c>
      <c r="G2906" s="527"/>
      <c r="H2906" s="518"/>
      <c r="I2906" s="517">
        <f t="shared" si="733"/>
        <v>0</v>
      </c>
      <c r="J2906" s="517">
        <f t="shared" si="734"/>
        <v>0</v>
      </c>
      <c r="K2906" s="504"/>
      <c r="L2906" s="518">
        <f t="shared" si="735"/>
        <v>0</v>
      </c>
      <c r="M2906" s="518">
        <f t="shared" si="735"/>
        <v>0</v>
      </c>
      <c r="N2906" s="519">
        <f t="shared" si="736"/>
        <v>0</v>
      </c>
      <c r="O2906" s="519">
        <f t="shared" si="737"/>
        <v>0</v>
      </c>
      <c r="P2906" s="506"/>
      <c r="Q2906" s="520"/>
      <c r="R2906" s="412" t="str">
        <f t="shared" si="726"/>
        <v/>
      </c>
      <c r="S2906" s="412" t="str">
        <f t="shared" si="727"/>
        <v/>
      </c>
      <c r="T2906" s="427"/>
      <c r="U2906" s="429"/>
      <c r="W2906" s="6">
        <f>VLOOKUP(A2906,'[3]Cartilha Global'!$A:$A,1,FALSE)</f>
        <v>100579</v>
      </c>
    </row>
    <row r="2907" spans="1:23" ht="33.75" hidden="1" x14ac:dyDescent="0.2">
      <c r="A2907" s="522">
        <v>100580</v>
      </c>
      <c r="B2907" s="508" t="s">
        <v>3144</v>
      </c>
      <c r="C2907" s="513" t="s">
        <v>3509</v>
      </c>
      <c r="D2907" s="498" t="s">
        <v>169</v>
      </c>
      <c r="E2907" s="499">
        <v>602.62</v>
      </c>
      <c r="F2907" s="500">
        <f t="shared" si="725"/>
        <v>746.28</v>
      </c>
      <c r="G2907" s="527"/>
      <c r="H2907" s="518"/>
      <c r="I2907" s="517">
        <f t="shared" si="733"/>
        <v>0</v>
      </c>
      <c r="J2907" s="517">
        <f t="shared" si="734"/>
        <v>0</v>
      </c>
      <c r="K2907" s="504"/>
      <c r="L2907" s="518">
        <f t="shared" si="735"/>
        <v>0</v>
      </c>
      <c r="M2907" s="518">
        <f t="shared" si="735"/>
        <v>0</v>
      </c>
      <c r="N2907" s="519">
        <f t="shared" si="736"/>
        <v>0</v>
      </c>
      <c r="O2907" s="519">
        <f t="shared" si="737"/>
        <v>0</v>
      </c>
      <c r="P2907" s="506"/>
      <c r="Q2907" s="520"/>
      <c r="R2907" s="412" t="str">
        <f t="shared" si="726"/>
        <v/>
      </c>
      <c r="S2907" s="412" t="str">
        <f t="shared" si="727"/>
        <v/>
      </c>
      <c r="T2907" s="427"/>
      <c r="U2907" s="429"/>
      <c r="W2907" s="6">
        <f>VLOOKUP(A2907,'[3]Cartilha Global'!$A:$A,1,FALSE)</f>
        <v>100580</v>
      </c>
    </row>
    <row r="2908" spans="1:23" ht="33.75" hidden="1" x14ac:dyDescent="0.2">
      <c r="A2908" s="522">
        <v>100581</v>
      </c>
      <c r="B2908" s="508" t="s">
        <v>3144</v>
      </c>
      <c r="C2908" s="513" t="s">
        <v>3510</v>
      </c>
      <c r="D2908" s="498" t="s">
        <v>169</v>
      </c>
      <c r="E2908" s="499">
        <v>576.72</v>
      </c>
      <c r="F2908" s="500">
        <f t="shared" si="725"/>
        <v>714.21</v>
      </c>
      <c r="G2908" s="527"/>
      <c r="H2908" s="518"/>
      <c r="I2908" s="517">
        <f t="shared" si="733"/>
        <v>0</v>
      </c>
      <c r="J2908" s="517">
        <f t="shared" si="734"/>
        <v>0</v>
      </c>
      <c r="K2908" s="504"/>
      <c r="L2908" s="518">
        <f t="shared" si="735"/>
        <v>0</v>
      </c>
      <c r="M2908" s="518">
        <f t="shared" si="735"/>
        <v>0</v>
      </c>
      <c r="N2908" s="519">
        <f t="shared" si="736"/>
        <v>0</v>
      </c>
      <c r="O2908" s="519">
        <f t="shared" si="737"/>
        <v>0</v>
      </c>
      <c r="P2908" s="506"/>
      <c r="Q2908" s="520"/>
      <c r="R2908" s="412" t="str">
        <f t="shared" si="726"/>
        <v/>
      </c>
      <c r="S2908" s="412" t="str">
        <f t="shared" si="727"/>
        <v/>
      </c>
      <c r="T2908" s="427"/>
      <c r="U2908" s="429"/>
      <c r="W2908" s="6">
        <f>VLOOKUP(A2908,'[3]Cartilha Global'!$A:$A,1,FALSE)</f>
        <v>100581</v>
      </c>
    </row>
    <row r="2909" spans="1:23" ht="33.75" hidden="1" x14ac:dyDescent="0.2">
      <c r="A2909" s="522">
        <v>100582</v>
      </c>
      <c r="B2909" s="508" t="s">
        <v>3144</v>
      </c>
      <c r="C2909" s="513" t="s">
        <v>3511</v>
      </c>
      <c r="D2909" s="498" t="s">
        <v>169</v>
      </c>
      <c r="E2909" s="499">
        <v>666.99</v>
      </c>
      <c r="F2909" s="500">
        <f t="shared" si="725"/>
        <v>826</v>
      </c>
      <c r="G2909" s="527"/>
      <c r="H2909" s="518"/>
      <c r="I2909" s="517">
        <f t="shared" si="733"/>
        <v>0</v>
      </c>
      <c r="J2909" s="517">
        <f t="shared" si="734"/>
        <v>0</v>
      </c>
      <c r="K2909" s="504"/>
      <c r="L2909" s="518">
        <f t="shared" si="735"/>
        <v>0</v>
      </c>
      <c r="M2909" s="518">
        <f t="shared" si="735"/>
        <v>0</v>
      </c>
      <c r="N2909" s="519">
        <f t="shared" si="736"/>
        <v>0</v>
      </c>
      <c r="O2909" s="519">
        <f t="shared" si="737"/>
        <v>0</v>
      </c>
      <c r="P2909" s="506"/>
      <c r="Q2909" s="520"/>
      <c r="R2909" s="412" t="str">
        <f t="shared" si="726"/>
        <v/>
      </c>
      <c r="S2909" s="412" t="str">
        <f t="shared" si="727"/>
        <v/>
      </c>
      <c r="T2909" s="427"/>
      <c r="U2909" s="429"/>
      <c r="W2909" s="6">
        <f>VLOOKUP(A2909,'[3]Cartilha Global'!$A:$A,1,FALSE)</f>
        <v>100582</v>
      </c>
    </row>
    <row r="2910" spans="1:23" ht="33.75" hidden="1" x14ac:dyDescent="0.2">
      <c r="A2910" s="522">
        <v>100583</v>
      </c>
      <c r="B2910" s="508" t="s">
        <v>3144</v>
      </c>
      <c r="C2910" s="513" t="s">
        <v>3512</v>
      </c>
      <c r="D2910" s="498" t="s">
        <v>169</v>
      </c>
      <c r="E2910" s="499">
        <v>602.57000000000005</v>
      </c>
      <c r="F2910" s="500">
        <f t="shared" si="725"/>
        <v>746.22</v>
      </c>
      <c r="G2910" s="527"/>
      <c r="H2910" s="518"/>
      <c r="I2910" s="517">
        <f t="shared" si="733"/>
        <v>0</v>
      </c>
      <c r="J2910" s="517">
        <f t="shared" si="734"/>
        <v>0</v>
      </c>
      <c r="K2910" s="504"/>
      <c r="L2910" s="518">
        <f t="shared" si="735"/>
        <v>0</v>
      </c>
      <c r="M2910" s="518">
        <f t="shared" si="735"/>
        <v>0</v>
      </c>
      <c r="N2910" s="519">
        <f t="shared" si="736"/>
        <v>0</v>
      </c>
      <c r="O2910" s="519">
        <f t="shared" si="737"/>
        <v>0</v>
      </c>
      <c r="P2910" s="506"/>
      <c r="Q2910" s="520"/>
      <c r="R2910" s="412" t="str">
        <f t="shared" si="726"/>
        <v/>
      </c>
      <c r="S2910" s="412" t="str">
        <f t="shared" si="727"/>
        <v/>
      </c>
      <c r="T2910" s="427"/>
      <c r="U2910" s="429"/>
      <c r="W2910" s="6">
        <f>VLOOKUP(A2910,'[3]Cartilha Global'!$A:$A,1,FALSE)</f>
        <v>100583</v>
      </c>
    </row>
    <row r="2911" spans="1:23" ht="33.75" hidden="1" x14ac:dyDescent="0.2">
      <c r="A2911" s="522">
        <v>100584</v>
      </c>
      <c r="B2911" s="508" t="s">
        <v>3144</v>
      </c>
      <c r="C2911" s="513" t="s">
        <v>3513</v>
      </c>
      <c r="D2911" s="498" t="s">
        <v>169</v>
      </c>
      <c r="E2911" s="499">
        <v>656.87</v>
      </c>
      <c r="F2911" s="500">
        <f t="shared" si="725"/>
        <v>813.47</v>
      </c>
      <c r="G2911" s="527"/>
      <c r="H2911" s="518"/>
      <c r="I2911" s="517">
        <f t="shared" si="733"/>
        <v>0</v>
      </c>
      <c r="J2911" s="517">
        <f t="shared" si="734"/>
        <v>0</v>
      </c>
      <c r="K2911" s="504"/>
      <c r="L2911" s="518">
        <f t="shared" si="735"/>
        <v>0</v>
      </c>
      <c r="M2911" s="518">
        <f t="shared" si="735"/>
        <v>0</v>
      </c>
      <c r="N2911" s="519">
        <f t="shared" si="736"/>
        <v>0</v>
      </c>
      <c r="O2911" s="519">
        <f t="shared" si="737"/>
        <v>0</v>
      </c>
      <c r="P2911" s="506"/>
      <c r="Q2911" s="520"/>
      <c r="R2911" s="412" t="str">
        <f t="shared" si="726"/>
        <v/>
      </c>
      <c r="S2911" s="412" t="str">
        <f t="shared" si="727"/>
        <v/>
      </c>
      <c r="T2911" s="427"/>
      <c r="U2911" s="429"/>
      <c r="W2911" s="6">
        <f>VLOOKUP(A2911,'[3]Cartilha Global'!$A:$A,1,FALSE)</f>
        <v>100584</v>
      </c>
    </row>
    <row r="2912" spans="1:23" ht="33.75" hidden="1" x14ac:dyDescent="0.2">
      <c r="A2912" s="522">
        <v>100585</v>
      </c>
      <c r="B2912" s="508" t="s">
        <v>3144</v>
      </c>
      <c r="C2912" s="513" t="s">
        <v>3514</v>
      </c>
      <c r="D2912" s="498" t="s">
        <v>169</v>
      </c>
      <c r="E2912" s="499">
        <v>652.87</v>
      </c>
      <c r="F2912" s="500">
        <f t="shared" si="725"/>
        <v>808.51</v>
      </c>
      <c r="G2912" s="527"/>
      <c r="H2912" s="518"/>
      <c r="I2912" s="517">
        <f t="shared" si="733"/>
        <v>0</v>
      </c>
      <c r="J2912" s="517">
        <f t="shared" si="734"/>
        <v>0</v>
      </c>
      <c r="K2912" s="504"/>
      <c r="L2912" s="518">
        <f t="shared" si="735"/>
        <v>0</v>
      </c>
      <c r="M2912" s="518">
        <f t="shared" si="735"/>
        <v>0</v>
      </c>
      <c r="N2912" s="519">
        <f t="shared" si="736"/>
        <v>0</v>
      </c>
      <c r="O2912" s="519">
        <f t="shared" si="737"/>
        <v>0</v>
      </c>
      <c r="P2912" s="506"/>
      <c r="Q2912" s="520"/>
      <c r="R2912" s="412" t="str">
        <f t="shared" si="726"/>
        <v/>
      </c>
      <c r="S2912" s="412" t="str">
        <f t="shared" si="727"/>
        <v/>
      </c>
      <c r="T2912" s="427"/>
      <c r="U2912" s="429"/>
      <c r="W2912" s="6">
        <f>VLOOKUP(A2912,'[3]Cartilha Global'!$A:$A,1,FALSE)</f>
        <v>100585</v>
      </c>
    </row>
    <row r="2913" spans="1:23" ht="33.75" hidden="1" x14ac:dyDescent="0.2">
      <c r="A2913" s="522">
        <v>100586</v>
      </c>
      <c r="B2913" s="508" t="s">
        <v>3144</v>
      </c>
      <c r="C2913" s="513" t="s">
        <v>3515</v>
      </c>
      <c r="D2913" s="498" t="s">
        <v>169</v>
      </c>
      <c r="E2913" s="499">
        <v>739.43</v>
      </c>
      <c r="F2913" s="500">
        <f t="shared" si="725"/>
        <v>915.71</v>
      </c>
      <c r="G2913" s="527"/>
      <c r="H2913" s="518"/>
      <c r="I2913" s="517">
        <f t="shared" si="733"/>
        <v>0</v>
      </c>
      <c r="J2913" s="517">
        <f t="shared" si="734"/>
        <v>0</v>
      </c>
      <c r="K2913" s="504"/>
      <c r="L2913" s="518">
        <f t="shared" si="735"/>
        <v>0</v>
      </c>
      <c r="M2913" s="518">
        <f t="shared" si="735"/>
        <v>0</v>
      </c>
      <c r="N2913" s="519">
        <f t="shared" si="736"/>
        <v>0</v>
      </c>
      <c r="O2913" s="519">
        <f t="shared" si="737"/>
        <v>0</v>
      </c>
      <c r="P2913" s="506"/>
      <c r="Q2913" s="520"/>
      <c r="R2913" s="412" t="str">
        <f t="shared" si="726"/>
        <v/>
      </c>
      <c r="S2913" s="412" t="str">
        <f t="shared" si="727"/>
        <v/>
      </c>
      <c r="T2913" s="427"/>
      <c r="U2913" s="429"/>
      <c r="W2913" s="6">
        <f>VLOOKUP(A2913,'[3]Cartilha Global'!$A:$A,1,FALSE)</f>
        <v>100586</v>
      </c>
    </row>
    <row r="2914" spans="1:23" ht="33.75" hidden="1" x14ac:dyDescent="0.2">
      <c r="A2914" s="522">
        <v>100587</v>
      </c>
      <c r="B2914" s="508" t="s">
        <v>3144</v>
      </c>
      <c r="C2914" s="513" t="s">
        <v>3516</v>
      </c>
      <c r="D2914" s="498" t="s">
        <v>169</v>
      </c>
      <c r="E2914" s="499">
        <v>704.86</v>
      </c>
      <c r="F2914" s="500">
        <f t="shared" si="725"/>
        <v>872.9</v>
      </c>
      <c r="G2914" s="527"/>
      <c r="H2914" s="518"/>
      <c r="I2914" s="517">
        <f t="shared" si="733"/>
        <v>0</v>
      </c>
      <c r="J2914" s="517">
        <f t="shared" si="734"/>
        <v>0</v>
      </c>
      <c r="K2914" s="504"/>
      <c r="L2914" s="518">
        <f t="shared" si="735"/>
        <v>0</v>
      </c>
      <c r="M2914" s="518">
        <f t="shared" si="735"/>
        <v>0</v>
      </c>
      <c r="N2914" s="519">
        <f t="shared" si="736"/>
        <v>0</v>
      </c>
      <c r="O2914" s="519">
        <f t="shared" si="737"/>
        <v>0</v>
      </c>
      <c r="P2914" s="506"/>
      <c r="Q2914" s="520"/>
      <c r="R2914" s="412" t="str">
        <f t="shared" si="726"/>
        <v/>
      </c>
      <c r="S2914" s="412" t="str">
        <f t="shared" si="727"/>
        <v/>
      </c>
      <c r="T2914" s="427"/>
      <c r="U2914" s="429"/>
      <c r="W2914" s="6">
        <f>VLOOKUP(A2914,'[3]Cartilha Global'!$A:$A,1,FALSE)</f>
        <v>100587</v>
      </c>
    </row>
    <row r="2915" spans="1:23" ht="33.75" x14ac:dyDescent="0.2">
      <c r="A2915" s="522">
        <v>100588</v>
      </c>
      <c r="B2915" s="508" t="s">
        <v>3144</v>
      </c>
      <c r="C2915" s="513" t="s">
        <v>3517</v>
      </c>
      <c r="D2915" s="498" t="s">
        <v>169</v>
      </c>
      <c r="E2915" s="499">
        <v>772.15</v>
      </c>
      <c r="F2915" s="500">
        <f t="shared" si="725"/>
        <v>956.23</v>
      </c>
      <c r="G2915" s="527">
        <v>6</v>
      </c>
      <c r="H2915" s="518">
        <f>F2915</f>
        <v>956.23</v>
      </c>
      <c r="I2915" s="517">
        <f t="shared" si="733"/>
        <v>5737.38</v>
      </c>
      <c r="J2915" s="517">
        <f t="shared" si="734"/>
        <v>5737.38</v>
      </c>
      <c r="K2915" s="504"/>
      <c r="L2915" s="518">
        <f t="shared" si="735"/>
        <v>6</v>
      </c>
      <c r="M2915" s="518">
        <v>956.23</v>
      </c>
      <c r="N2915" s="519">
        <f t="shared" si="736"/>
        <v>5737.38</v>
      </c>
      <c r="O2915" s="519">
        <f t="shared" si="737"/>
        <v>5737.38</v>
      </c>
      <c r="P2915" s="506"/>
      <c r="Q2915" s="520"/>
      <c r="R2915" s="412" t="str">
        <f t="shared" si="726"/>
        <v>x</v>
      </c>
      <c r="S2915" s="412" t="str">
        <f t="shared" si="727"/>
        <v>x</v>
      </c>
      <c r="T2915" s="427"/>
      <c r="U2915" s="429"/>
      <c r="W2915" s="6">
        <f>VLOOKUP(A2915,'[3]Cartilha Global'!$A:$A,1,FALSE)</f>
        <v>100588</v>
      </c>
    </row>
    <row r="2916" spans="1:23" ht="33.75" hidden="1" x14ac:dyDescent="0.2">
      <c r="A2916" s="522">
        <v>100589</v>
      </c>
      <c r="B2916" s="508" t="s">
        <v>3144</v>
      </c>
      <c r="C2916" s="513" t="s">
        <v>3518</v>
      </c>
      <c r="D2916" s="498" t="s">
        <v>169</v>
      </c>
      <c r="E2916" s="499">
        <v>777.45</v>
      </c>
      <c r="F2916" s="500">
        <f t="shared" si="725"/>
        <v>962.79</v>
      </c>
      <c r="G2916" s="527"/>
      <c r="H2916" s="518"/>
      <c r="I2916" s="517">
        <f t="shared" si="733"/>
        <v>0</v>
      </c>
      <c r="J2916" s="517">
        <f t="shared" si="734"/>
        <v>0</v>
      </c>
      <c r="K2916" s="504"/>
      <c r="L2916" s="518">
        <f t="shared" si="735"/>
        <v>0</v>
      </c>
      <c r="M2916" s="518">
        <f t="shared" si="735"/>
        <v>0</v>
      </c>
      <c r="N2916" s="519">
        <f t="shared" si="736"/>
        <v>0</v>
      </c>
      <c r="O2916" s="519">
        <f t="shared" si="737"/>
        <v>0</v>
      </c>
      <c r="P2916" s="506"/>
      <c r="Q2916" s="520"/>
      <c r="R2916" s="412" t="str">
        <f t="shared" si="726"/>
        <v/>
      </c>
      <c r="S2916" s="412" t="str">
        <f t="shared" si="727"/>
        <v/>
      </c>
      <c r="T2916" s="427"/>
      <c r="U2916" s="429"/>
      <c r="W2916" s="6">
        <f>VLOOKUP(A2916,'[3]Cartilha Global'!$A:$A,1,FALSE)</f>
        <v>100589</v>
      </c>
    </row>
    <row r="2917" spans="1:23" ht="33.75" hidden="1" x14ac:dyDescent="0.2">
      <c r="A2917" s="522">
        <v>100590</v>
      </c>
      <c r="B2917" s="508" t="s">
        <v>3144</v>
      </c>
      <c r="C2917" s="513" t="s">
        <v>3519</v>
      </c>
      <c r="D2917" s="498" t="s">
        <v>169</v>
      </c>
      <c r="E2917" s="499">
        <v>843.89</v>
      </c>
      <c r="F2917" s="500">
        <f t="shared" si="725"/>
        <v>1045.07</v>
      </c>
      <c r="G2917" s="527"/>
      <c r="H2917" s="518"/>
      <c r="I2917" s="517">
        <f t="shared" si="733"/>
        <v>0</v>
      </c>
      <c r="J2917" s="517">
        <f t="shared" si="734"/>
        <v>0</v>
      </c>
      <c r="K2917" s="504"/>
      <c r="L2917" s="518">
        <f t="shared" si="735"/>
        <v>0</v>
      </c>
      <c r="M2917" s="518">
        <f t="shared" si="735"/>
        <v>0</v>
      </c>
      <c r="N2917" s="519">
        <f t="shared" si="736"/>
        <v>0</v>
      </c>
      <c r="O2917" s="519">
        <f t="shared" si="737"/>
        <v>0</v>
      </c>
      <c r="P2917" s="506"/>
      <c r="Q2917" s="520"/>
      <c r="R2917" s="412" t="str">
        <f t="shared" si="726"/>
        <v/>
      </c>
      <c r="S2917" s="412" t="str">
        <f t="shared" si="727"/>
        <v/>
      </c>
      <c r="T2917" s="427"/>
      <c r="U2917" s="429"/>
      <c r="W2917" s="6">
        <f>VLOOKUP(A2917,'[3]Cartilha Global'!$A:$A,1,FALSE)</f>
        <v>100590</v>
      </c>
    </row>
    <row r="2918" spans="1:23" ht="33.75" hidden="1" x14ac:dyDescent="0.2">
      <c r="A2918" s="522">
        <v>100591</v>
      </c>
      <c r="B2918" s="508" t="s">
        <v>3144</v>
      </c>
      <c r="C2918" s="513" t="s">
        <v>3520</v>
      </c>
      <c r="D2918" s="498" t="s">
        <v>169</v>
      </c>
      <c r="E2918" s="499">
        <v>774.55</v>
      </c>
      <c r="F2918" s="500">
        <f t="shared" si="725"/>
        <v>959.2</v>
      </c>
      <c r="G2918" s="527"/>
      <c r="H2918" s="518"/>
      <c r="I2918" s="517">
        <f t="shared" si="733"/>
        <v>0</v>
      </c>
      <c r="J2918" s="517">
        <f t="shared" si="734"/>
        <v>0</v>
      </c>
      <c r="K2918" s="504"/>
      <c r="L2918" s="518">
        <f t="shared" si="735"/>
        <v>0</v>
      </c>
      <c r="M2918" s="518">
        <f t="shared" si="735"/>
        <v>0</v>
      </c>
      <c r="N2918" s="519">
        <f t="shared" si="736"/>
        <v>0</v>
      </c>
      <c r="O2918" s="519">
        <f t="shared" si="737"/>
        <v>0</v>
      </c>
      <c r="P2918" s="506"/>
      <c r="Q2918" s="520"/>
      <c r="R2918" s="412" t="str">
        <f t="shared" si="726"/>
        <v/>
      </c>
      <c r="S2918" s="412" t="str">
        <f t="shared" si="727"/>
        <v/>
      </c>
      <c r="T2918" s="427"/>
      <c r="U2918" s="429"/>
      <c r="W2918" s="6">
        <f>VLOOKUP(A2918,'[3]Cartilha Global'!$A:$A,1,FALSE)</f>
        <v>100591</v>
      </c>
    </row>
    <row r="2919" spans="1:23" ht="33.75" hidden="1" x14ac:dyDescent="0.2">
      <c r="A2919" s="522">
        <v>100592</v>
      </c>
      <c r="B2919" s="508" t="s">
        <v>3144</v>
      </c>
      <c r="C2919" s="513" t="s">
        <v>3521</v>
      </c>
      <c r="D2919" s="498" t="s">
        <v>169</v>
      </c>
      <c r="E2919" s="499">
        <v>829.61</v>
      </c>
      <c r="F2919" s="500">
        <f t="shared" si="725"/>
        <v>1027.3900000000001</v>
      </c>
      <c r="G2919" s="527"/>
      <c r="H2919" s="518"/>
      <c r="I2919" s="517">
        <f t="shared" si="733"/>
        <v>0</v>
      </c>
      <c r="J2919" s="517">
        <f t="shared" si="734"/>
        <v>0</v>
      </c>
      <c r="K2919" s="504"/>
      <c r="L2919" s="518">
        <f t="shared" si="735"/>
        <v>0</v>
      </c>
      <c r="M2919" s="518">
        <f t="shared" si="735"/>
        <v>0</v>
      </c>
      <c r="N2919" s="519">
        <f t="shared" si="736"/>
        <v>0</v>
      </c>
      <c r="O2919" s="519">
        <f t="shared" si="737"/>
        <v>0</v>
      </c>
      <c r="P2919" s="506"/>
      <c r="Q2919" s="520"/>
      <c r="R2919" s="412" t="str">
        <f t="shared" si="726"/>
        <v/>
      </c>
      <c r="S2919" s="412" t="str">
        <f t="shared" si="727"/>
        <v/>
      </c>
      <c r="T2919" s="427"/>
      <c r="U2919" s="429"/>
      <c r="W2919" s="6">
        <f>VLOOKUP(A2919,'[3]Cartilha Global'!$A:$A,1,FALSE)</f>
        <v>100592</v>
      </c>
    </row>
    <row r="2920" spans="1:23" ht="33.75" hidden="1" x14ac:dyDescent="0.2">
      <c r="A2920" s="522">
        <v>100593</v>
      </c>
      <c r="B2920" s="508" t="s">
        <v>3144</v>
      </c>
      <c r="C2920" s="513" t="s">
        <v>3522</v>
      </c>
      <c r="D2920" s="498" t="s">
        <v>169</v>
      </c>
      <c r="E2920" s="499">
        <v>829.57</v>
      </c>
      <c r="F2920" s="500">
        <f t="shared" si="725"/>
        <v>1027.3399999999999</v>
      </c>
      <c r="G2920" s="527"/>
      <c r="H2920" s="518"/>
      <c r="I2920" s="517">
        <f t="shared" si="733"/>
        <v>0</v>
      </c>
      <c r="J2920" s="517">
        <f t="shared" si="734"/>
        <v>0</v>
      </c>
      <c r="K2920" s="504"/>
      <c r="L2920" s="518">
        <f t="shared" si="735"/>
        <v>0</v>
      </c>
      <c r="M2920" s="518">
        <f t="shared" si="735"/>
        <v>0</v>
      </c>
      <c r="N2920" s="519">
        <f t="shared" si="736"/>
        <v>0</v>
      </c>
      <c r="O2920" s="519">
        <f t="shared" si="737"/>
        <v>0</v>
      </c>
      <c r="P2920" s="506"/>
      <c r="Q2920" s="520"/>
      <c r="R2920" s="412" t="str">
        <f t="shared" si="726"/>
        <v/>
      </c>
      <c r="S2920" s="412" t="str">
        <f t="shared" si="727"/>
        <v/>
      </c>
      <c r="T2920" s="427"/>
      <c r="U2920" s="429"/>
      <c r="W2920" s="6">
        <f>VLOOKUP(A2920,'[3]Cartilha Global'!$A:$A,1,FALSE)</f>
        <v>100593</v>
      </c>
    </row>
    <row r="2921" spans="1:23" ht="33.75" hidden="1" x14ac:dyDescent="0.2">
      <c r="A2921" s="522">
        <v>100594</v>
      </c>
      <c r="B2921" s="508" t="s">
        <v>3144</v>
      </c>
      <c r="C2921" s="513" t="s">
        <v>3523</v>
      </c>
      <c r="D2921" s="498" t="s">
        <v>169</v>
      </c>
      <c r="E2921" s="499">
        <v>922.98</v>
      </c>
      <c r="F2921" s="500">
        <f t="shared" si="725"/>
        <v>1143.02</v>
      </c>
      <c r="G2921" s="527"/>
      <c r="H2921" s="518"/>
      <c r="I2921" s="517">
        <f t="shared" si="733"/>
        <v>0</v>
      </c>
      <c r="J2921" s="517">
        <f t="shared" si="734"/>
        <v>0</v>
      </c>
      <c r="K2921" s="504"/>
      <c r="L2921" s="518">
        <f t="shared" si="735"/>
        <v>0</v>
      </c>
      <c r="M2921" s="518">
        <f t="shared" si="735"/>
        <v>0</v>
      </c>
      <c r="N2921" s="519">
        <f t="shared" si="736"/>
        <v>0</v>
      </c>
      <c r="O2921" s="519">
        <f t="shared" si="737"/>
        <v>0</v>
      </c>
      <c r="P2921" s="506"/>
      <c r="Q2921" s="520"/>
      <c r="R2921" s="412" t="str">
        <f t="shared" si="726"/>
        <v/>
      </c>
      <c r="S2921" s="412" t="str">
        <f t="shared" si="727"/>
        <v/>
      </c>
      <c r="T2921" s="427"/>
      <c r="U2921" s="429"/>
      <c r="W2921" s="6">
        <f>VLOOKUP(A2921,'[3]Cartilha Global'!$A:$A,1,FALSE)</f>
        <v>100594</v>
      </c>
    </row>
    <row r="2922" spans="1:23" ht="33.75" hidden="1" x14ac:dyDescent="0.2">
      <c r="A2922" s="522">
        <v>100595</v>
      </c>
      <c r="B2922" s="508" t="s">
        <v>3144</v>
      </c>
      <c r="C2922" s="513" t="s">
        <v>3524</v>
      </c>
      <c r="D2922" s="498" t="s">
        <v>169</v>
      </c>
      <c r="E2922" s="499">
        <v>994.6</v>
      </c>
      <c r="F2922" s="500">
        <f t="shared" si="725"/>
        <v>1231.71</v>
      </c>
      <c r="G2922" s="527"/>
      <c r="H2922" s="518"/>
      <c r="I2922" s="517">
        <f t="shared" si="733"/>
        <v>0</v>
      </c>
      <c r="J2922" s="517">
        <f t="shared" si="734"/>
        <v>0</v>
      </c>
      <c r="K2922" s="504"/>
      <c r="L2922" s="518">
        <f t="shared" si="735"/>
        <v>0</v>
      </c>
      <c r="M2922" s="518">
        <f t="shared" si="735"/>
        <v>0</v>
      </c>
      <c r="N2922" s="519">
        <f t="shared" si="736"/>
        <v>0</v>
      </c>
      <c r="O2922" s="519">
        <f t="shared" si="737"/>
        <v>0</v>
      </c>
      <c r="P2922" s="506"/>
      <c r="Q2922" s="520"/>
      <c r="R2922" s="412" t="str">
        <f t="shared" si="726"/>
        <v/>
      </c>
      <c r="S2922" s="412" t="str">
        <f t="shared" si="727"/>
        <v/>
      </c>
      <c r="T2922" s="427"/>
      <c r="U2922" s="429"/>
      <c r="W2922" s="6">
        <f>VLOOKUP(A2922,'[3]Cartilha Global'!$A:$A,1,FALSE)</f>
        <v>100595</v>
      </c>
    </row>
    <row r="2923" spans="1:23" ht="33.75" hidden="1" x14ac:dyDescent="0.2">
      <c r="A2923" s="522">
        <v>100596</v>
      </c>
      <c r="B2923" s="508" t="s">
        <v>3144</v>
      </c>
      <c r="C2923" s="513" t="s">
        <v>3525</v>
      </c>
      <c r="D2923" s="498" t="s">
        <v>169</v>
      </c>
      <c r="E2923" s="499">
        <v>1120.68</v>
      </c>
      <c r="F2923" s="500">
        <f t="shared" si="725"/>
        <v>1387.85</v>
      </c>
      <c r="G2923" s="527"/>
      <c r="H2923" s="518"/>
      <c r="I2923" s="517">
        <f t="shared" si="733"/>
        <v>0</v>
      </c>
      <c r="J2923" s="517">
        <f t="shared" si="734"/>
        <v>0</v>
      </c>
      <c r="K2923" s="504"/>
      <c r="L2923" s="518">
        <f t="shared" si="735"/>
        <v>0</v>
      </c>
      <c r="M2923" s="518">
        <f t="shared" si="735"/>
        <v>0</v>
      </c>
      <c r="N2923" s="519">
        <f t="shared" si="736"/>
        <v>0</v>
      </c>
      <c r="O2923" s="519">
        <f t="shared" si="737"/>
        <v>0</v>
      </c>
      <c r="P2923" s="506"/>
      <c r="Q2923" s="520"/>
      <c r="R2923" s="412" t="str">
        <f t="shared" si="726"/>
        <v/>
      </c>
      <c r="S2923" s="412" t="str">
        <f t="shared" si="727"/>
        <v/>
      </c>
      <c r="T2923" s="427"/>
      <c r="U2923" s="429"/>
      <c r="W2923" s="6">
        <f>VLOOKUP(A2923,'[3]Cartilha Global'!$A:$A,1,FALSE)</f>
        <v>100596</v>
      </c>
    </row>
    <row r="2924" spans="1:23" ht="33.75" hidden="1" x14ac:dyDescent="0.2">
      <c r="A2924" s="522">
        <v>100597</v>
      </c>
      <c r="B2924" s="508" t="s">
        <v>3144</v>
      </c>
      <c r="C2924" s="513" t="s">
        <v>3526</v>
      </c>
      <c r="D2924" s="498" t="s">
        <v>169</v>
      </c>
      <c r="E2924" s="499">
        <v>1147.5</v>
      </c>
      <c r="F2924" s="500">
        <f t="shared" si="725"/>
        <v>1421.06</v>
      </c>
      <c r="G2924" s="527"/>
      <c r="H2924" s="518"/>
      <c r="I2924" s="517">
        <f t="shared" si="733"/>
        <v>0</v>
      </c>
      <c r="J2924" s="517">
        <f t="shared" si="734"/>
        <v>0</v>
      </c>
      <c r="K2924" s="504"/>
      <c r="L2924" s="518">
        <f t="shared" si="735"/>
        <v>0</v>
      </c>
      <c r="M2924" s="518">
        <f t="shared" si="735"/>
        <v>0</v>
      </c>
      <c r="N2924" s="519">
        <f t="shared" si="736"/>
        <v>0</v>
      </c>
      <c r="O2924" s="519">
        <f t="shared" si="737"/>
        <v>0</v>
      </c>
      <c r="P2924" s="506"/>
      <c r="Q2924" s="520"/>
      <c r="R2924" s="412" t="str">
        <f t="shared" si="726"/>
        <v/>
      </c>
      <c r="S2924" s="412" t="str">
        <f t="shared" si="727"/>
        <v/>
      </c>
      <c r="T2924" s="427"/>
      <c r="U2924" s="429"/>
      <c r="W2924" s="6">
        <f>VLOOKUP(A2924,'[3]Cartilha Global'!$A:$A,1,FALSE)</f>
        <v>100597</v>
      </c>
    </row>
    <row r="2925" spans="1:23" ht="33.75" hidden="1" x14ac:dyDescent="0.2">
      <c r="A2925" s="522">
        <v>100598</v>
      </c>
      <c r="B2925" s="508" t="s">
        <v>3144</v>
      </c>
      <c r="C2925" s="513" t="s">
        <v>3527</v>
      </c>
      <c r="D2925" s="498" t="s">
        <v>169</v>
      </c>
      <c r="E2925" s="499">
        <v>1251.46</v>
      </c>
      <c r="F2925" s="500">
        <f t="shared" si="725"/>
        <v>1549.81</v>
      </c>
      <c r="G2925" s="527"/>
      <c r="H2925" s="518"/>
      <c r="I2925" s="517">
        <f t="shared" si="733"/>
        <v>0</v>
      </c>
      <c r="J2925" s="517">
        <f t="shared" si="734"/>
        <v>0</v>
      </c>
      <c r="K2925" s="504"/>
      <c r="L2925" s="518">
        <f t="shared" si="735"/>
        <v>0</v>
      </c>
      <c r="M2925" s="518">
        <f t="shared" si="735"/>
        <v>0</v>
      </c>
      <c r="N2925" s="519">
        <f t="shared" si="736"/>
        <v>0</v>
      </c>
      <c r="O2925" s="519">
        <f t="shared" si="737"/>
        <v>0</v>
      </c>
      <c r="P2925" s="506"/>
      <c r="Q2925" s="520"/>
      <c r="R2925" s="412" t="str">
        <f t="shared" si="726"/>
        <v/>
      </c>
      <c r="S2925" s="412" t="str">
        <f t="shared" si="727"/>
        <v/>
      </c>
      <c r="T2925" s="427"/>
      <c r="U2925" s="429"/>
      <c r="W2925" s="6">
        <f>VLOOKUP(A2925,'[3]Cartilha Global'!$A:$A,1,FALSE)</f>
        <v>100598</v>
      </c>
    </row>
    <row r="2926" spans="1:23" ht="33.75" hidden="1" x14ac:dyDescent="0.2">
      <c r="A2926" s="522">
        <v>100599</v>
      </c>
      <c r="B2926" s="508" t="s">
        <v>3144</v>
      </c>
      <c r="C2926" s="513" t="s">
        <v>3528</v>
      </c>
      <c r="D2926" s="498" t="s">
        <v>169</v>
      </c>
      <c r="E2926" s="499">
        <v>514.44000000000005</v>
      </c>
      <c r="F2926" s="500">
        <f t="shared" si="725"/>
        <v>637.08000000000004</v>
      </c>
      <c r="G2926" s="527"/>
      <c r="H2926" s="518"/>
      <c r="I2926" s="517">
        <f t="shared" si="733"/>
        <v>0</v>
      </c>
      <c r="J2926" s="517">
        <f t="shared" si="734"/>
        <v>0</v>
      </c>
      <c r="K2926" s="504"/>
      <c r="L2926" s="518">
        <f t="shared" si="735"/>
        <v>0</v>
      </c>
      <c r="M2926" s="518">
        <f t="shared" si="735"/>
        <v>0</v>
      </c>
      <c r="N2926" s="519">
        <f t="shared" si="736"/>
        <v>0</v>
      </c>
      <c r="O2926" s="519">
        <f t="shared" si="737"/>
        <v>0</v>
      </c>
      <c r="P2926" s="506"/>
      <c r="Q2926" s="520"/>
      <c r="R2926" s="412" t="str">
        <f t="shared" si="726"/>
        <v/>
      </c>
      <c r="S2926" s="412" t="str">
        <f t="shared" si="727"/>
        <v/>
      </c>
      <c r="T2926" s="427"/>
      <c r="U2926" s="429"/>
      <c r="W2926" s="6">
        <f>VLOOKUP(A2926,'[3]Cartilha Global'!$A:$A,1,FALSE)</f>
        <v>100599</v>
      </c>
    </row>
    <row r="2927" spans="1:23" ht="33.75" hidden="1" x14ac:dyDescent="0.2">
      <c r="A2927" s="522">
        <v>100600</v>
      </c>
      <c r="B2927" s="508" t="s">
        <v>3144</v>
      </c>
      <c r="C2927" s="513" t="s">
        <v>3529</v>
      </c>
      <c r="D2927" s="498" t="s">
        <v>169</v>
      </c>
      <c r="E2927" s="499">
        <v>601.97</v>
      </c>
      <c r="F2927" s="500">
        <f t="shared" si="725"/>
        <v>745.48</v>
      </c>
      <c r="G2927" s="527"/>
      <c r="H2927" s="518"/>
      <c r="I2927" s="517">
        <f t="shared" si="733"/>
        <v>0</v>
      </c>
      <c r="J2927" s="517">
        <f t="shared" si="734"/>
        <v>0</v>
      </c>
      <c r="K2927" s="504"/>
      <c r="L2927" s="518">
        <f t="shared" si="735"/>
        <v>0</v>
      </c>
      <c r="M2927" s="518">
        <f t="shared" si="735"/>
        <v>0</v>
      </c>
      <c r="N2927" s="519">
        <f t="shared" si="736"/>
        <v>0</v>
      </c>
      <c r="O2927" s="519">
        <f t="shared" si="737"/>
        <v>0</v>
      </c>
      <c r="P2927" s="506"/>
      <c r="Q2927" s="520"/>
      <c r="R2927" s="412" t="str">
        <f t="shared" si="726"/>
        <v/>
      </c>
      <c r="S2927" s="412" t="str">
        <f t="shared" si="727"/>
        <v/>
      </c>
      <c r="T2927" s="427"/>
      <c r="U2927" s="429"/>
      <c r="W2927" s="6">
        <f>VLOOKUP(A2927,'[3]Cartilha Global'!$A:$A,1,FALSE)</f>
        <v>100600</v>
      </c>
    </row>
    <row r="2928" spans="1:23" ht="33.75" hidden="1" x14ac:dyDescent="0.2">
      <c r="A2928" s="522">
        <v>100601</v>
      </c>
      <c r="B2928" s="508" t="s">
        <v>3144</v>
      </c>
      <c r="C2928" s="513" t="s">
        <v>3530</v>
      </c>
      <c r="D2928" s="498" t="s">
        <v>169</v>
      </c>
      <c r="E2928" s="499">
        <v>748.11</v>
      </c>
      <c r="F2928" s="500">
        <f t="shared" si="725"/>
        <v>926.46</v>
      </c>
      <c r="G2928" s="527"/>
      <c r="H2928" s="518"/>
      <c r="I2928" s="517">
        <f t="shared" si="733"/>
        <v>0</v>
      </c>
      <c r="J2928" s="517">
        <f t="shared" si="734"/>
        <v>0</v>
      </c>
      <c r="K2928" s="504"/>
      <c r="L2928" s="518">
        <f t="shared" si="735"/>
        <v>0</v>
      </c>
      <c r="M2928" s="518">
        <f t="shared" si="735"/>
        <v>0</v>
      </c>
      <c r="N2928" s="519">
        <f t="shared" si="736"/>
        <v>0</v>
      </c>
      <c r="O2928" s="519">
        <f t="shared" si="737"/>
        <v>0</v>
      </c>
      <c r="P2928" s="506"/>
      <c r="Q2928" s="520"/>
      <c r="R2928" s="412" t="str">
        <f t="shared" si="726"/>
        <v/>
      </c>
      <c r="S2928" s="412" t="str">
        <f t="shared" si="727"/>
        <v/>
      </c>
      <c r="T2928" s="427"/>
      <c r="U2928" s="429"/>
      <c r="W2928" s="6">
        <f>VLOOKUP(A2928,'[3]Cartilha Global'!$A:$A,1,FALSE)</f>
        <v>100601</v>
      </c>
    </row>
    <row r="2929" spans="1:23" ht="33.75" hidden="1" x14ac:dyDescent="0.2">
      <c r="A2929" s="522">
        <v>100602</v>
      </c>
      <c r="B2929" s="508" t="s">
        <v>3144</v>
      </c>
      <c r="C2929" s="513" t="s">
        <v>3531</v>
      </c>
      <c r="D2929" s="498" t="s">
        <v>169</v>
      </c>
      <c r="E2929" s="499">
        <v>930.41</v>
      </c>
      <c r="F2929" s="500">
        <f t="shared" si="725"/>
        <v>1152.22</v>
      </c>
      <c r="G2929" s="527"/>
      <c r="H2929" s="518"/>
      <c r="I2929" s="517">
        <f t="shared" si="733"/>
        <v>0</v>
      </c>
      <c r="J2929" s="517">
        <f t="shared" si="734"/>
        <v>0</v>
      </c>
      <c r="K2929" s="504"/>
      <c r="L2929" s="518">
        <f t="shared" si="735"/>
        <v>0</v>
      </c>
      <c r="M2929" s="518">
        <f t="shared" si="735"/>
        <v>0</v>
      </c>
      <c r="N2929" s="519">
        <f t="shared" si="736"/>
        <v>0</v>
      </c>
      <c r="O2929" s="519">
        <f t="shared" si="737"/>
        <v>0</v>
      </c>
      <c r="P2929" s="506"/>
      <c r="Q2929" s="520"/>
      <c r="R2929" s="412" t="str">
        <f t="shared" si="726"/>
        <v/>
      </c>
      <c r="S2929" s="412" t="str">
        <f t="shared" si="727"/>
        <v/>
      </c>
      <c r="T2929" s="427"/>
      <c r="U2929" s="429"/>
      <c r="W2929" s="6">
        <f>VLOOKUP(A2929,'[3]Cartilha Global'!$A:$A,1,FALSE)</f>
        <v>100602</v>
      </c>
    </row>
    <row r="2930" spans="1:23" ht="33.75" hidden="1" x14ac:dyDescent="0.2">
      <c r="A2930" s="522">
        <v>100603</v>
      </c>
      <c r="B2930" s="508" t="s">
        <v>3144</v>
      </c>
      <c r="C2930" s="513" t="s">
        <v>3532</v>
      </c>
      <c r="D2930" s="498" t="s">
        <v>169</v>
      </c>
      <c r="E2930" s="499">
        <v>1400.05</v>
      </c>
      <c r="F2930" s="500">
        <f t="shared" si="725"/>
        <v>1733.82</v>
      </c>
      <c r="G2930" s="527"/>
      <c r="H2930" s="518"/>
      <c r="I2930" s="517">
        <f t="shared" si="733"/>
        <v>0</v>
      </c>
      <c r="J2930" s="517">
        <f t="shared" si="734"/>
        <v>0</v>
      </c>
      <c r="K2930" s="504"/>
      <c r="L2930" s="518">
        <f t="shared" si="735"/>
        <v>0</v>
      </c>
      <c r="M2930" s="518">
        <f t="shared" si="735"/>
        <v>0</v>
      </c>
      <c r="N2930" s="519">
        <f t="shared" si="736"/>
        <v>0</v>
      </c>
      <c r="O2930" s="519">
        <f t="shared" si="737"/>
        <v>0</v>
      </c>
      <c r="P2930" s="506"/>
      <c r="Q2930" s="520"/>
      <c r="R2930" s="412" t="str">
        <f t="shared" si="726"/>
        <v/>
      </c>
      <c r="S2930" s="412" t="str">
        <f t="shared" si="727"/>
        <v/>
      </c>
      <c r="T2930" s="427"/>
      <c r="U2930" s="429"/>
      <c r="W2930" s="6">
        <f>VLOOKUP(A2930,'[3]Cartilha Global'!$A:$A,1,FALSE)</f>
        <v>100603</v>
      </c>
    </row>
    <row r="2931" spans="1:23" ht="33.75" hidden="1" x14ac:dyDescent="0.2">
      <c r="A2931" s="522">
        <v>100604</v>
      </c>
      <c r="B2931" s="508" t="s">
        <v>3144</v>
      </c>
      <c r="C2931" s="513" t="s">
        <v>3533</v>
      </c>
      <c r="D2931" s="498" t="s">
        <v>169</v>
      </c>
      <c r="E2931" s="499">
        <v>642.01</v>
      </c>
      <c r="F2931" s="500">
        <f t="shared" si="725"/>
        <v>795.07</v>
      </c>
      <c r="G2931" s="527"/>
      <c r="H2931" s="518"/>
      <c r="I2931" s="517">
        <f t="shared" si="733"/>
        <v>0</v>
      </c>
      <c r="J2931" s="517">
        <f t="shared" si="734"/>
        <v>0</v>
      </c>
      <c r="K2931" s="504"/>
      <c r="L2931" s="518">
        <f t="shared" si="735"/>
        <v>0</v>
      </c>
      <c r="M2931" s="518">
        <f t="shared" si="735"/>
        <v>0</v>
      </c>
      <c r="N2931" s="519">
        <f t="shared" si="736"/>
        <v>0</v>
      </c>
      <c r="O2931" s="519">
        <f t="shared" si="737"/>
        <v>0</v>
      </c>
      <c r="P2931" s="506"/>
      <c r="Q2931" s="520"/>
      <c r="R2931" s="412" t="str">
        <f t="shared" si="726"/>
        <v/>
      </c>
      <c r="S2931" s="412" t="str">
        <f t="shared" si="727"/>
        <v/>
      </c>
      <c r="T2931" s="427"/>
      <c r="U2931" s="429"/>
      <c r="W2931" s="6">
        <f>VLOOKUP(A2931,'[3]Cartilha Global'!$A:$A,1,FALSE)</f>
        <v>100604</v>
      </c>
    </row>
    <row r="2932" spans="1:23" ht="33.75" hidden="1" x14ac:dyDescent="0.2">
      <c r="A2932" s="522">
        <v>100605</v>
      </c>
      <c r="B2932" s="508" t="s">
        <v>3144</v>
      </c>
      <c r="C2932" s="513" t="s">
        <v>3534</v>
      </c>
      <c r="D2932" s="498" t="s">
        <v>169</v>
      </c>
      <c r="E2932" s="499">
        <v>979.6</v>
      </c>
      <c r="F2932" s="500">
        <f t="shared" si="725"/>
        <v>1213.1400000000001</v>
      </c>
      <c r="G2932" s="527"/>
      <c r="H2932" s="518"/>
      <c r="I2932" s="517">
        <f t="shared" si="733"/>
        <v>0</v>
      </c>
      <c r="J2932" s="517">
        <f t="shared" si="734"/>
        <v>0</v>
      </c>
      <c r="K2932" s="504"/>
      <c r="L2932" s="518">
        <f t="shared" si="735"/>
        <v>0</v>
      </c>
      <c r="M2932" s="518">
        <f t="shared" si="735"/>
        <v>0</v>
      </c>
      <c r="N2932" s="519">
        <f t="shared" si="736"/>
        <v>0</v>
      </c>
      <c r="O2932" s="519">
        <f t="shared" si="737"/>
        <v>0</v>
      </c>
      <c r="P2932" s="506"/>
      <c r="Q2932" s="520"/>
      <c r="R2932" s="412" t="str">
        <f t="shared" si="726"/>
        <v/>
      </c>
      <c r="S2932" s="412" t="str">
        <f t="shared" si="727"/>
        <v/>
      </c>
      <c r="T2932" s="427"/>
      <c r="U2932" s="429"/>
      <c r="W2932" s="6">
        <f>VLOOKUP(A2932,'[3]Cartilha Global'!$A:$A,1,FALSE)</f>
        <v>100605</v>
      </c>
    </row>
    <row r="2933" spans="1:23" ht="33.75" hidden="1" x14ac:dyDescent="0.2">
      <c r="A2933" s="522">
        <v>100606</v>
      </c>
      <c r="B2933" s="508" t="s">
        <v>3144</v>
      </c>
      <c r="C2933" s="513" t="s">
        <v>3535</v>
      </c>
      <c r="D2933" s="498" t="s">
        <v>169</v>
      </c>
      <c r="E2933" s="499">
        <v>1461.07</v>
      </c>
      <c r="F2933" s="500">
        <f t="shared" si="725"/>
        <v>1809.39</v>
      </c>
      <c r="G2933" s="527"/>
      <c r="H2933" s="518"/>
      <c r="I2933" s="517">
        <f t="shared" si="733"/>
        <v>0</v>
      </c>
      <c r="J2933" s="517">
        <f t="shared" si="734"/>
        <v>0</v>
      </c>
      <c r="K2933" s="504"/>
      <c r="L2933" s="518">
        <f t="shared" si="735"/>
        <v>0</v>
      </c>
      <c r="M2933" s="518">
        <f t="shared" si="735"/>
        <v>0</v>
      </c>
      <c r="N2933" s="519">
        <f t="shared" si="736"/>
        <v>0</v>
      </c>
      <c r="O2933" s="519">
        <f t="shared" si="737"/>
        <v>0</v>
      </c>
      <c r="P2933" s="506"/>
      <c r="Q2933" s="520"/>
      <c r="R2933" s="412" t="str">
        <f t="shared" si="726"/>
        <v/>
      </c>
      <c r="S2933" s="412" t="str">
        <f t="shared" si="727"/>
        <v/>
      </c>
      <c r="T2933" s="427"/>
      <c r="U2933" s="429"/>
      <c r="W2933" s="6">
        <f>VLOOKUP(A2933,'[3]Cartilha Global'!$A:$A,1,FALSE)</f>
        <v>100606</v>
      </c>
    </row>
    <row r="2934" spans="1:23" ht="33.75" hidden="1" x14ac:dyDescent="0.2">
      <c r="A2934" s="522">
        <v>100607</v>
      </c>
      <c r="B2934" s="508" t="s">
        <v>3144</v>
      </c>
      <c r="C2934" s="513" t="s">
        <v>3536</v>
      </c>
      <c r="D2934" s="498" t="s">
        <v>169</v>
      </c>
      <c r="E2934" s="499">
        <v>661.2</v>
      </c>
      <c r="F2934" s="500">
        <f t="shared" si="725"/>
        <v>818.83</v>
      </c>
      <c r="G2934" s="527"/>
      <c r="H2934" s="518"/>
      <c r="I2934" s="517">
        <f t="shared" si="733"/>
        <v>0</v>
      </c>
      <c r="J2934" s="517">
        <f t="shared" si="734"/>
        <v>0</v>
      </c>
      <c r="K2934" s="504"/>
      <c r="L2934" s="518">
        <f t="shared" si="735"/>
        <v>0</v>
      </c>
      <c r="M2934" s="518">
        <f t="shared" si="735"/>
        <v>0</v>
      </c>
      <c r="N2934" s="519">
        <f t="shared" si="736"/>
        <v>0</v>
      </c>
      <c r="O2934" s="519">
        <f t="shared" si="737"/>
        <v>0</v>
      </c>
      <c r="P2934" s="506"/>
      <c r="Q2934" s="520"/>
      <c r="R2934" s="412" t="str">
        <f t="shared" si="726"/>
        <v/>
      </c>
      <c r="S2934" s="412" t="str">
        <f t="shared" si="727"/>
        <v/>
      </c>
      <c r="T2934" s="427"/>
      <c r="U2934" s="429"/>
      <c r="W2934" s="6">
        <f>VLOOKUP(A2934,'[3]Cartilha Global'!$A:$A,1,FALSE)</f>
        <v>100607</v>
      </c>
    </row>
    <row r="2935" spans="1:23" ht="33.75" hidden="1" x14ac:dyDescent="0.2">
      <c r="A2935" s="522">
        <v>100608</v>
      </c>
      <c r="B2935" s="508" t="s">
        <v>3144</v>
      </c>
      <c r="C2935" s="513" t="s">
        <v>3537</v>
      </c>
      <c r="D2935" s="498" t="s">
        <v>169</v>
      </c>
      <c r="E2935" s="499">
        <v>1003.86</v>
      </c>
      <c r="F2935" s="500">
        <f t="shared" si="725"/>
        <v>1243.18</v>
      </c>
      <c r="G2935" s="527"/>
      <c r="H2935" s="518"/>
      <c r="I2935" s="517">
        <f t="shared" si="733"/>
        <v>0</v>
      </c>
      <c r="J2935" s="517">
        <f t="shared" si="734"/>
        <v>0</v>
      </c>
      <c r="K2935" s="504"/>
      <c r="L2935" s="518">
        <f t="shared" si="735"/>
        <v>0</v>
      </c>
      <c r="M2935" s="518">
        <f t="shared" si="735"/>
        <v>0</v>
      </c>
      <c r="N2935" s="519">
        <f t="shared" si="736"/>
        <v>0</v>
      </c>
      <c r="O2935" s="519">
        <f t="shared" si="737"/>
        <v>0</v>
      </c>
      <c r="P2935" s="506"/>
      <c r="Q2935" s="520"/>
      <c r="R2935" s="412" t="str">
        <f t="shared" si="726"/>
        <v/>
      </c>
      <c r="S2935" s="412" t="str">
        <f t="shared" si="727"/>
        <v/>
      </c>
      <c r="T2935" s="427"/>
      <c r="U2935" s="429"/>
      <c r="W2935" s="6">
        <f>VLOOKUP(A2935,'[3]Cartilha Global'!$A:$A,1,FALSE)</f>
        <v>100608</v>
      </c>
    </row>
    <row r="2936" spans="1:23" ht="33.75" hidden="1" x14ac:dyDescent="0.2">
      <c r="A2936" s="522">
        <v>100609</v>
      </c>
      <c r="B2936" s="508" t="s">
        <v>3144</v>
      </c>
      <c r="C2936" s="513" t="s">
        <v>3538</v>
      </c>
      <c r="D2936" s="498" t="s">
        <v>169</v>
      </c>
      <c r="E2936" s="499">
        <v>1493.6</v>
      </c>
      <c r="F2936" s="500">
        <f t="shared" si="725"/>
        <v>1849.67</v>
      </c>
      <c r="G2936" s="527"/>
      <c r="H2936" s="518"/>
      <c r="I2936" s="517">
        <f t="shared" si="733"/>
        <v>0</v>
      </c>
      <c r="J2936" s="517">
        <f t="shared" si="734"/>
        <v>0</v>
      </c>
      <c r="K2936" s="504"/>
      <c r="L2936" s="518">
        <f t="shared" si="735"/>
        <v>0</v>
      </c>
      <c r="M2936" s="518">
        <f t="shared" si="735"/>
        <v>0</v>
      </c>
      <c r="N2936" s="519">
        <f t="shared" si="736"/>
        <v>0</v>
      </c>
      <c r="O2936" s="519">
        <f t="shared" si="737"/>
        <v>0</v>
      </c>
      <c r="P2936" s="506"/>
      <c r="Q2936" s="520"/>
      <c r="R2936" s="412" t="str">
        <f t="shared" si="726"/>
        <v/>
      </c>
      <c r="S2936" s="412" t="str">
        <f t="shared" si="727"/>
        <v/>
      </c>
      <c r="T2936" s="427"/>
      <c r="U2936" s="429"/>
      <c r="W2936" s="6">
        <f>VLOOKUP(A2936,'[3]Cartilha Global'!$A:$A,1,FALSE)</f>
        <v>100609</v>
      </c>
    </row>
    <row r="2937" spans="1:23" ht="33.75" hidden="1" x14ac:dyDescent="0.2">
      <c r="A2937" s="522">
        <v>100610</v>
      </c>
      <c r="B2937" s="508" t="s">
        <v>3144</v>
      </c>
      <c r="C2937" s="513" t="s">
        <v>3539</v>
      </c>
      <c r="D2937" s="498" t="s">
        <v>169</v>
      </c>
      <c r="E2937" s="499">
        <v>680.33</v>
      </c>
      <c r="F2937" s="500">
        <f t="shared" si="725"/>
        <v>842.52</v>
      </c>
      <c r="G2937" s="527"/>
      <c r="H2937" s="518"/>
      <c r="I2937" s="517">
        <f t="shared" si="733"/>
        <v>0</v>
      </c>
      <c r="J2937" s="517">
        <f t="shared" si="734"/>
        <v>0</v>
      </c>
      <c r="K2937" s="504"/>
      <c r="L2937" s="518">
        <f t="shared" si="735"/>
        <v>0</v>
      </c>
      <c r="M2937" s="518">
        <f t="shared" si="735"/>
        <v>0</v>
      </c>
      <c r="N2937" s="519">
        <f t="shared" si="736"/>
        <v>0</v>
      </c>
      <c r="O2937" s="519">
        <f t="shared" si="737"/>
        <v>0</v>
      </c>
      <c r="P2937" s="506"/>
      <c r="Q2937" s="520"/>
      <c r="R2937" s="412" t="str">
        <f t="shared" si="726"/>
        <v/>
      </c>
      <c r="S2937" s="412" t="str">
        <f t="shared" si="727"/>
        <v/>
      </c>
      <c r="T2937" s="427"/>
      <c r="U2937" s="429"/>
      <c r="W2937" s="6">
        <f>VLOOKUP(A2937,'[3]Cartilha Global'!$A:$A,1,FALSE)</f>
        <v>100610</v>
      </c>
    </row>
    <row r="2938" spans="1:23" ht="33.75" hidden="1" x14ac:dyDescent="0.2">
      <c r="A2938" s="522">
        <v>100611</v>
      </c>
      <c r="B2938" s="508" t="s">
        <v>3144</v>
      </c>
      <c r="C2938" s="513" t="s">
        <v>3540</v>
      </c>
      <c r="D2938" s="498" t="s">
        <v>169</v>
      </c>
      <c r="E2938" s="499">
        <v>834.56</v>
      </c>
      <c r="F2938" s="500">
        <f t="shared" si="725"/>
        <v>1033.52</v>
      </c>
      <c r="G2938" s="527"/>
      <c r="H2938" s="518"/>
      <c r="I2938" s="517">
        <f t="shared" si="733"/>
        <v>0</v>
      </c>
      <c r="J2938" s="517">
        <f t="shared" si="734"/>
        <v>0</v>
      </c>
      <c r="K2938" s="504"/>
      <c r="L2938" s="518">
        <f t="shared" si="735"/>
        <v>0</v>
      </c>
      <c r="M2938" s="518">
        <f t="shared" si="735"/>
        <v>0</v>
      </c>
      <c r="N2938" s="519">
        <f t="shared" si="736"/>
        <v>0</v>
      </c>
      <c r="O2938" s="519">
        <f t="shared" si="737"/>
        <v>0</v>
      </c>
      <c r="P2938" s="506"/>
      <c r="Q2938" s="520"/>
      <c r="R2938" s="412" t="str">
        <f t="shared" si="726"/>
        <v/>
      </c>
      <c r="S2938" s="412" t="str">
        <f t="shared" si="727"/>
        <v/>
      </c>
      <c r="T2938" s="427"/>
      <c r="U2938" s="429"/>
      <c r="W2938" s="6">
        <f>VLOOKUP(A2938,'[3]Cartilha Global'!$A:$A,1,FALSE)</f>
        <v>100611</v>
      </c>
    </row>
    <row r="2939" spans="1:23" ht="33.75" hidden="1" x14ac:dyDescent="0.2">
      <c r="A2939" s="522">
        <v>100612</v>
      </c>
      <c r="B2939" s="508" t="s">
        <v>3144</v>
      </c>
      <c r="C2939" s="513" t="s">
        <v>3541</v>
      </c>
      <c r="D2939" s="498" t="s">
        <v>169</v>
      </c>
      <c r="E2939" s="499">
        <v>1027.78</v>
      </c>
      <c r="F2939" s="500">
        <f t="shared" si="725"/>
        <v>1272.8</v>
      </c>
      <c r="G2939" s="527"/>
      <c r="H2939" s="518"/>
      <c r="I2939" s="517">
        <f t="shared" si="733"/>
        <v>0</v>
      </c>
      <c r="J2939" s="517">
        <f t="shared" si="734"/>
        <v>0</v>
      </c>
      <c r="K2939" s="504"/>
      <c r="L2939" s="518">
        <f t="shared" si="735"/>
        <v>0</v>
      </c>
      <c r="M2939" s="518">
        <f t="shared" si="735"/>
        <v>0</v>
      </c>
      <c r="N2939" s="519">
        <f t="shared" si="736"/>
        <v>0</v>
      </c>
      <c r="O2939" s="519">
        <f t="shared" si="737"/>
        <v>0</v>
      </c>
      <c r="P2939" s="506"/>
      <c r="Q2939" s="520"/>
      <c r="R2939" s="412" t="str">
        <f t="shared" si="726"/>
        <v/>
      </c>
      <c r="S2939" s="412" t="str">
        <f t="shared" si="727"/>
        <v/>
      </c>
      <c r="T2939" s="427"/>
      <c r="U2939" s="429"/>
      <c r="W2939" s="6">
        <f>VLOOKUP(A2939,'[3]Cartilha Global'!$A:$A,1,FALSE)</f>
        <v>100612</v>
      </c>
    </row>
    <row r="2940" spans="1:23" ht="33.75" hidden="1" x14ac:dyDescent="0.2">
      <c r="A2940" s="522">
        <v>100613</v>
      </c>
      <c r="B2940" s="508" t="s">
        <v>3144</v>
      </c>
      <c r="C2940" s="513" t="s">
        <v>3542</v>
      </c>
      <c r="D2940" s="498" t="s">
        <v>169</v>
      </c>
      <c r="E2940" s="499">
        <v>1525.46</v>
      </c>
      <c r="F2940" s="500">
        <f t="shared" si="725"/>
        <v>1889.13</v>
      </c>
      <c r="G2940" s="527"/>
      <c r="H2940" s="518"/>
      <c r="I2940" s="517">
        <f t="shared" si="733"/>
        <v>0</v>
      </c>
      <c r="J2940" s="517">
        <f t="shared" si="734"/>
        <v>0</v>
      </c>
      <c r="K2940" s="504"/>
      <c r="L2940" s="518">
        <f t="shared" si="735"/>
        <v>0</v>
      </c>
      <c r="M2940" s="518">
        <f t="shared" si="735"/>
        <v>0</v>
      </c>
      <c r="N2940" s="519">
        <f t="shared" si="736"/>
        <v>0</v>
      </c>
      <c r="O2940" s="519">
        <f t="shared" si="737"/>
        <v>0</v>
      </c>
      <c r="P2940" s="506"/>
      <c r="Q2940" s="520"/>
      <c r="R2940" s="412" t="str">
        <f t="shared" si="726"/>
        <v/>
      </c>
      <c r="S2940" s="412" t="str">
        <f t="shared" si="727"/>
        <v/>
      </c>
      <c r="T2940" s="427"/>
      <c r="U2940" s="429"/>
      <c r="W2940" s="6">
        <f>VLOOKUP(A2940,'[3]Cartilha Global'!$A:$A,1,FALSE)</f>
        <v>100613</v>
      </c>
    </row>
    <row r="2941" spans="1:23" ht="33.75" hidden="1" x14ac:dyDescent="0.2">
      <c r="A2941" s="522">
        <v>100614</v>
      </c>
      <c r="B2941" s="508" t="s">
        <v>3144</v>
      </c>
      <c r="C2941" s="513" t="s">
        <v>3543</v>
      </c>
      <c r="D2941" s="498" t="s">
        <v>169</v>
      </c>
      <c r="E2941" s="499">
        <v>877.14</v>
      </c>
      <c r="F2941" s="500">
        <f t="shared" si="725"/>
        <v>1086.25</v>
      </c>
      <c r="G2941" s="527"/>
      <c r="H2941" s="518"/>
      <c r="I2941" s="517">
        <f t="shared" si="733"/>
        <v>0</v>
      </c>
      <c r="J2941" s="517">
        <f t="shared" si="734"/>
        <v>0</v>
      </c>
      <c r="K2941" s="504"/>
      <c r="L2941" s="518">
        <f t="shared" si="735"/>
        <v>0</v>
      </c>
      <c r="M2941" s="518">
        <f t="shared" si="735"/>
        <v>0</v>
      </c>
      <c r="N2941" s="519">
        <f t="shared" si="736"/>
        <v>0</v>
      </c>
      <c r="O2941" s="519">
        <f t="shared" si="737"/>
        <v>0</v>
      </c>
      <c r="P2941" s="506"/>
      <c r="Q2941" s="520"/>
      <c r="R2941" s="412" t="str">
        <f t="shared" si="726"/>
        <v/>
      </c>
      <c r="S2941" s="412" t="str">
        <f t="shared" si="727"/>
        <v/>
      </c>
      <c r="T2941" s="427"/>
      <c r="U2941" s="429"/>
      <c r="W2941" s="6">
        <f>VLOOKUP(A2941,'[3]Cartilha Global'!$A:$A,1,FALSE)</f>
        <v>100614</v>
      </c>
    </row>
    <row r="2942" spans="1:23" ht="33.75" hidden="1" x14ac:dyDescent="0.2">
      <c r="A2942" s="522">
        <v>100615</v>
      </c>
      <c r="B2942" s="508" t="s">
        <v>3144</v>
      </c>
      <c r="C2942" s="513" t="s">
        <v>3544</v>
      </c>
      <c r="D2942" s="498" t="s">
        <v>169</v>
      </c>
      <c r="E2942" s="499">
        <v>1075.3</v>
      </c>
      <c r="F2942" s="500">
        <f t="shared" si="725"/>
        <v>1331.65</v>
      </c>
      <c r="G2942" s="527"/>
      <c r="H2942" s="518"/>
      <c r="I2942" s="517">
        <f t="shared" si="733"/>
        <v>0</v>
      </c>
      <c r="J2942" s="517">
        <f t="shared" si="734"/>
        <v>0</v>
      </c>
      <c r="K2942" s="504"/>
      <c r="L2942" s="518">
        <f t="shared" si="735"/>
        <v>0</v>
      </c>
      <c r="M2942" s="518">
        <f t="shared" si="735"/>
        <v>0</v>
      </c>
      <c r="N2942" s="519">
        <f t="shared" si="736"/>
        <v>0</v>
      </c>
      <c r="O2942" s="519">
        <f t="shared" si="737"/>
        <v>0</v>
      </c>
      <c r="P2942" s="506"/>
      <c r="Q2942" s="520"/>
      <c r="R2942" s="412" t="str">
        <f t="shared" si="726"/>
        <v/>
      </c>
      <c r="S2942" s="412" t="str">
        <f t="shared" si="727"/>
        <v/>
      </c>
      <c r="T2942" s="427"/>
      <c r="U2942" s="429"/>
      <c r="W2942" s="6">
        <f>VLOOKUP(A2942,'[3]Cartilha Global'!$A:$A,1,FALSE)</f>
        <v>100615</v>
      </c>
    </row>
    <row r="2943" spans="1:23" ht="33.75" hidden="1" x14ac:dyDescent="0.2">
      <c r="A2943" s="522">
        <v>100616</v>
      </c>
      <c r="B2943" s="508" t="s">
        <v>3144</v>
      </c>
      <c r="C2943" s="513" t="s">
        <v>3545</v>
      </c>
      <c r="D2943" s="498" t="s">
        <v>169</v>
      </c>
      <c r="E2943" s="499">
        <v>1592.3</v>
      </c>
      <c r="F2943" s="500">
        <f t="shared" si="725"/>
        <v>1971.9</v>
      </c>
      <c r="G2943" s="527"/>
      <c r="H2943" s="518"/>
      <c r="I2943" s="517">
        <f t="shared" si="733"/>
        <v>0</v>
      </c>
      <c r="J2943" s="517">
        <f t="shared" si="734"/>
        <v>0</v>
      </c>
      <c r="K2943" s="504"/>
      <c r="L2943" s="518">
        <f t="shared" si="735"/>
        <v>0</v>
      </c>
      <c r="M2943" s="518">
        <f t="shared" si="735"/>
        <v>0</v>
      </c>
      <c r="N2943" s="519">
        <f t="shared" si="736"/>
        <v>0</v>
      </c>
      <c r="O2943" s="519">
        <f t="shared" si="737"/>
        <v>0</v>
      </c>
      <c r="P2943" s="506"/>
      <c r="Q2943" s="520"/>
      <c r="R2943" s="412" t="str">
        <f t="shared" si="726"/>
        <v/>
      </c>
      <c r="S2943" s="412" t="str">
        <f t="shared" si="727"/>
        <v/>
      </c>
      <c r="T2943" s="427"/>
      <c r="U2943" s="429"/>
      <c r="W2943" s="6">
        <f>VLOOKUP(A2943,'[3]Cartilha Global'!$A:$A,1,FALSE)</f>
        <v>100616</v>
      </c>
    </row>
    <row r="2944" spans="1:23" ht="33.75" hidden="1" x14ac:dyDescent="0.2">
      <c r="A2944" s="522">
        <v>100617</v>
      </c>
      <c r="B2944" s="508" t="s">
        <v>3144</v>
      </c>
      <c r="C2944" s="513" t="s">
        <v>3546</v>
      </c>
      <c r="D2944" s="498" t="s">
        <v>169</v>
      </c>
      <c r="E2944" s="499">
        <v>1122.68</v>
      </c>
      <c r="F2944" s="500">
        <f t="shared" si="725"/>
        <v>1390.33</v>
      </c>
      <c r="G2944" s="527"/>
      <c r="H2944" s="518"/>
      <c r="I2944" s="517">
        <f t="shared" si="733"/>
        <v>0</v>
      </c>
      <c r="J2944" s="517">
        <f t="shared" si="734"/>
        <v>0</v>
      </c>
      <c r="K2944" s="504"/>
      <c r="L2944" s="518">
        <f t="shared" si="735"/>
        <v>0</v>
      </c>
      <c r="M2944" s="518">
        <f t="shared" si="735"/>
        <v>0</v>
      </c>
      <c r="N2944" s="519">
        <f t="shared" si="736"/>
        <v>0</v>
      </c>
      <c r="O2944" s="519">
        <f t="shared" si="737"/>
        <v>0</v>
      </c>
      <c r="P2944" s="506"/>
      <c r="Q2944" s="520"/>
      <c r="R2944" s="412" t="str">
        <f t="shared" ref="R2944:R3007" si="738">IF(Q2944="X","x",IF(Q2944="xx","x",IF(O2944&gt;0,"x","")))</f>
        <v/>
      </c>
      <c r="S2944" s="412" t="str">
        <f t="shared" si="727"/>
        <v/>
      </c>
      <c r="T2944" s="427"/>
      <c r="U2944" s="429"/>
      <c r="W2944" s="6">
        <f>VLOOKUP(A2944,'[3]Cartilha Global'!$A:$A,1,FALSE)</f>
        <v>100617</v>
      </c>
    </row>
    <row r="2945" spans="1:23" ht="33.75" hidden="1" x14ac:dyDescent="0.2">
      <c r="A2945" s="522">
        <v>100618</v>
      </c>
      <c r="B2945" s="508" t="s">
        <v>3144</v>
      </c>
      <c r="C2945" s="513" t="s">
        <v>3547</v>
      </c>
      <c r="D2945" s="498" t="s">
        <v>169</v>
      </c>
      <c r="E2945" s="499">
        <v>1662.73</v>
      </c>
      <c r="F2945" s="500">
        <f t="shared" si="725"/>
        <v>2059.12</v>
      </c>
      <c r="G2945" s="527"/>
      <c r="H2945" s="518"/>
      <c r="I2945" s="517">
        <f t="shared" si="733"/>
        <v>0</v>
      </c>
      <c r="J2945" s="517">
        <f t="shared" si="734"/>
        <v>0</v>
      </c>
      <c r="K2945" s="504"/>
      <c r="L2945" s="518">
        <f t="shared" si="735"/>
        <v>0</v>
      </c>
      <c r="M2945" s="518">
        <f t="shared" si="735"/>
        <v>0</v>
      </c>
      <c r="N2945" s="519">
        <f t="shared" si="736"/>
        <v>0</v>
      </c>
      <c r="O2945" s="519">
        <f t="shared" si="737"/>
        <v>0</v>
      </c>
      <c r="P2945" s="506"/>
      <c r="Q2945" s="520"/>
      <c r="R2945" s="412" t="str">
        <f t="shared" si="738"/>
        <v/>
      </c>
      <c r="S2945" s="412" t="str">
        <f t="shared" si="727"/>
        <v/>
      </c>
      <c r="T2945" s="427"/>
      <c r="U2945" s="429"/>
      <c r="W2945" s="6">
        <f>VLOOKUP(A2945,'[3]Cartilha Global'!$A:$A,1,FALSE)</f>
        <v>100618</v>
      </c>
    </row>
    <row r="2946" spans="1:23" hidden="1" x14ac:dyDescent="0.2">
      <c r="A2946" s="522" t="s">
        <v>6159</v>
      </c>
      <c r="B2946" s="508"/>
      <c r="C2946" s="513" t="s">
        <v>6160</v>
      </c>
      <c r="D2946" s="498">
        <v>0</v>
      </c>
      <c r="E2946" s="567">
        <v>0</v>
      </c>
      <c r="F2946" s="568">
        <f t="shared" ref="F2946:F3009" si="739">IF(E2946=0,0,ROUND(E2946*(1+E$13)*(1-E$14),2))</f>
        <v>0</v>
      </c>
      <c r="G2946" s="556"/>
      <c r="H2946" s="556"/>
      <c r="I2946" s="557"/>
      <c r="J2946" s="558"/>
      <c r="K2946" s="504"/>
      <c r="L2946" s="580"/>
      <c r="M2946" s="556"/>
      <c r="N2946" s="557"/>
      <c r="O2946" s="558"/>
      <c r="P2946" s="506"/>
      <c r="Q2946" s="494" t="str">
        <f>IF(OR(SUM(J2946)&gt;0,SUM(O2946)&gt;0),"xx","")</f>
        <v/>
      </c>
      <c r="R2946" s="412" t="str">
        <f t="shared" si="738"/>
        <v/>
      </c>
      <c r="S2946" s="412" t="str">
        <f t="shared" si="727"/>
        <v/>
      </c>
      <c r="T2946" s="427"/>
      <c r="U2946" s="429"/>
      <c r="W2946" s="6" t="e">
        <f>VLOOKUP(A2946,'[3]Cartilha Global'!$A:$A,1,FALSE)</f>
        <v>#N/A</v>
      </c>
    </row>
    <row r="2947" spans="1:23" hidden="1" x14ac:dyDescent="0.2">
      <c r="A2947" s="522" t="s">
        <v>6161</v>
      </c>
      <c r="B2947" s="508"/>
      <c r="C2947" s="513" t="s">
        <v>6162</v>
      </c>
      <c r="D2947" s="498">
        <v>0</v>
      </c>
      <c r="E2947" s="567">
        <v>0</v>
      </c>
      <c r="F2947" s="568">
        <f t="shared" si="739"/>
        <v>0</v>
      </c>
      <c r="G2947" s="556"/>
      <c r="H2947" s="556"/>
      <c r="I2947" s="557"/>
      <c r="J2947" s="558"/>
      <c r="K2947" s="504"/>
      <c r="L2947" s="580"/>
      <c r="M2947" s="556"/>
      <c r="N2947" s="557"/>
      <c r="O2947" s="558"/>
      <c r="P2947" s="506"/>
      <c r="Q2947" s="494" t="str">
        <f>IF(OR(SUM(J2947)&gt;0,SUM(O2947)&gt;0),"xx","")</f>
        <v/>
      </c>
      <c r="R2947" s="412" t="str">
        <f t="shared" si="738"/>
        <v/>
      </c>
      <c r="S2947" s="412" t="str">
        <f t="shared" si="727"/>
        <v/>
      </c>
      <c r="T2947" s="427"/>
      <c r="U2947" s="429"/>
      <c r="W2947" s="6" t="e">
        <f>VLOOKUP(A2947,'[3]Cartilha Global'!$A:$A,1,FALSE)</f>
        <v>#N/A</v>
      </c>
    </row>
    <row r="2948" spans="1:23" x14ac:dyDescent="0.2">
      <c r="A2948" s="522" t="s">
        <v>1896</v>
      </c>
      <c r="B2948" s="508"/>
      <c r="C2948" s="513" t="s">
        <v>1903</v>
      </c>
      <c r="D2948" s="498">
        <v>0</v>
      </c>
      <c r="E2948" s="567">
        <v>0</v>
      </c>
      <c r="F2948" s="568">
        <f t="shared" si="739"/>
        <v>0</v>
      </c>
      <c r="G2948" s="556"/>
      <c r="H2948" s="556"/>
      <c r="I2948" s="557"/>
      <c r="J2948" s="558"/>
      <c r="K2948" s="504"/>
      <c r="L2948" s="580"/>
      <c r="M2948" s="556"/>
      <c r="N2948" s="557"/>
      <c r="O2948" s="558"/>
      <c r="P2948" s="506"/>
      <c r="Q2948" s="494" t="str">
        <f>IF(OR(SUM(J2950:J3538)&gt;0,SUM(O2950:O3538)&gt;0),"xx","")</f>
        <v>xx</v>
      </c>
      <c r="R2948" s="412" t="str">
        <f t="shared" si="738"/>
        <v>x</v>
      </c>
      <c r="S2948" s="412" t="str">
        <f t="shared" si="727"/>
        <v>x</v>
      </c>
      <c r="T2948" s="427"/>
      <c r="U2948" s="429"/>
      <c r="W2948" s="6" t="str">
        <f>VLOOKUP(A2948,'[3]Cartilha Global'!$A:$A,1,FALSE)</f>
        <v>8.2</v>
      </c>
    </row>
    <row r="2949" spans="1:23" hidden="1" x14ac:dyDescent="0.2">
      <c r="A2949" s="601" t="s">
        <v>1904</v>
      </c>
      <c r="B2949" s="508"/>
      <c r="C2949" s="569" t="s">
        <v>112</v>
      </c>
      <c r="D2949" s="509">
        <v>0</v>
      </c>
      <c r="E2949" s="570">
        <v>0</v>
      </c>
      <c r="F2949" s="571">
        <f t="shared" si="739"/>
        <v>0</v>
      </c>
      <c r="G2949" s="572"/>
      <c r="H2949" s="572"/>
      <c r="I2949" s="573"/>
      <c r="J2949" s="573"/>
      <c r="K2949" s="504"/>
      <c r="L2949" s="572"/>
      <c r="M2949" s="572"/>
      <c r="N2949" s="573"/>
      <c r="O2949" s="573"/>
      <c r="P2949" s="506"/>
      <c r="Q2949" s="494" t="str">
        <f>IF(OR(SUM(J2950:J2954)&gt;0,SUM(O2950:O2954)&gt;0),"xx","")</f>
        <v/>
      </c>
      <c r="R2949" s="412" t="str">
        <f t="shared" si="738"/>
        <v/>
      </c>
      <c r="S2949" s="412" t="str">
        <f t="shared" ref="S2949:S3012" si="740">IF(Q2949="X","x",IF(Q2949="xx","x",IF(OR(J2949&gt;0,O2949&gt;0),"x","")))</f>
        <v/>
      </c>
      <c r="T2949" s="427"/>
      <c r="U2949" s="429"/>
      <c r="W2949" s="6" t="str">
        <f>VLOOKUP(A2949,'[3]Cartilha Global'!$A:$A,1,FALSE)</f>
        <v>8.2.1</v>
      </c>
    </row>
    <row r="2950" spans="1:23" ht="22.5" hidden="1" x14ac:dyDescent="0.2">
      <c r="A2950" s="522">
        <v>97660</v>
      </c>
      <c r="B2950" s="508" t="s">
        <v>3144</v>
      </c>
      <c r="C2950" s="513" t="s">
        <v>2326</v>
      </c>
      <c r="D2950" s="498" t="s">
        <v>169</v>
      </c>
      <c r="E2950" s="499">
        <v>0.67</v>
      </c>
      <c r="F2950" s="500">
        <f t="shared" si="739"/>
        <v>0.83</v>
      </c>
      <c r="G2950" s="527"/>
      <c r="H2950" s="518"/>
      <c r="I2950" s="517">
        <f t="shared" ref="I2950:I2954" si="741">IF(ISBLANK(E2950),0,ROUND(F2950*G2950,2))</f>
        <v>0</v>
      </c>
      <c r="J2950" s="517">
        <f t="shared" ref="J2950:J2954" si="742">IF(ISBLANK(G2950),0,ROUND(G2950*H2950,2))</f>
        <v>0</v>
      </c>
      <c r="K2950" s="504"/>
      <c r="L2950" s="518">
        <f t="shared" ref="L2950:M2954" si="743">G2950</f>
        <v>0</v>
      </c>
      <c r="M2950" s="518">
        <f t="shared" si="743"/>
        <v>0</v>
      </c>
      <c r="N2950" s="519">
        <f t="shared" ref="N2950:N2954" si="744">IF(ISBLANK(E2950),0,ROUND(F2950*L2950,2))</f>
        <v>0</v>
      </c>
      <c r="O2950" s="519">
        <f t="shared" ref="O2950:O2954" si="745">IF(ISBLANK(L2950),0,ROUND(L2950*M2950,2))</f>
        <v>0</v>
      </c>
      <c r="P2950" s="506"/>
      <c r="Q2950" s="520"/>
      <c r="R2950" s="412" t="str">
        <f t="shared" si="738"/>
        <v/>
      </c>
      <c r="S2950" s="412" t="str">
        <f t="shared" si="740"/>
        <v/>
      </c>
      <c r="T2950" s="427"/>
      <c r="U2950" s="429"/>
      <c r="W2950" s="6">
        <f>VLOOKUP(A2950,'[3]Cartilha Global'!$A:$A,1,FALSE)</f>
        <v>97660</v>
      </c>
    </row>
    <row r="2951" spans="1:23" ht="22.5" hidden="1" x14ac:dyDescent="0.2">
      <c r="A2951" s="522">
        <v>90447</v>
      </c>
      <c r="B2951" s="508" t="s">
        <v>3144</v>
      </c>
      <c r="C2951" s="513" t="s">
        <v>3220</v>
      </c>
      <c r="D2951" s="498" t="s">
        <v>6927</v>
      </c>
      <c r="E2951" s="499">
        <v>6.98</v>
      </c>
      <c r="F2951" s="500">
        <f t="shared" si="739"/>
        <v>8.64</v>
      </c>
      <c r="G2951" s="527"/>
      <c r="H2951" s="518"/>
      <c r="I2951" s="517">
        <f t="shared" si="741"/>
        <v>0</v>
      </c>
      <c r="J2951" s="517">
        <f t="shared" si="742"/>
        <v>0</v>
      </c>
      <c r="K2951" s="504"/>
      <c r="L2951" s="518">
        <f t="shared" si="743"/>
        <v>0</v>
      </c>
      <c r="M2951" s="518">
        <f t="shared" si="743"/>
        <v>0</v>
      </c>
      <c r="N2951" s="519">
        <f t="shared" si="744"/>
        <v>0</v>
      </c>
      <c r="O2951" s="519">
        <f t="shared" si="745"/>
        <v>0</v>
      </c>
      <c r="P2951" s="506"/>
      <c r="Q2951" s="520"/>
      <c r="R2951" s="412" t="str">
        <f t="shared" si="738"/>
        <v/>
      </c>
      <c r="S2951" s="412" t="str">
        <f t="shared" si="740"/>
        <v/>
      </c>
      <c r="T2951" s="427"/>
      <c r="U2951" s="429"/>
      <c r="W2951" s="6">
        <f>VLOOKUP(A2951,'[3]Cartilha Global'!$A:$A,1,FALSE)</f>
        <v>90447</v>
      </c>
    </row>
    <row r="2952" spans="1:23" hidden="1" x14ac:dyDescent="0.2">
      <c r="A2952" s="522">
        <v>90456</v>
      </c>
      <c r="B2952" s="508" t="s">
        <v>3144</v>
      </c>
      <c r="C2952" s="513" t="s">
        <v>449</v>
      </c>
      <c r="D2952" s="498" t="s">
        <v>169</v>
      </c>
      <c r="E2952" s="499">
        <v>4.51</v>
      </c>
      <c r="F2952" s="500">
        <f t="shared" si="739"/>
        <v>5.59</v>
      </c>
      <c r="G2952" s="527"/>
      <c r="H2952" s="518"/>
      <c r="I2952" s="517">
        <f t="shared" si="741"/>
        <v>0</v>
      </c>
      <c r="J2952" s="517">
        <f t="shared" si="742"/>
        <v>0</v>
      </c>
      <c r="K2952" s="504"/>
      <c r="L2952" s="518">
        <f t="shared" si="743"/>
        <v>0</v>
      </c>
      <c r="M2952" s="518">
        <f t="shared" si="743"/>
        <v>0</v>
      </c>
      <c r="N2952" s="519">
        <f t="shared" si="744"/>
        <v>0</v>
      </c>
      <c r="O2952" s="519">
        <f t="shared" si="745"/>
        <v>0</v>
      </c>
      <c r="P2952" s="506"/>
      <c r="Q2952" s="520"/>
      <c r="R2952" s="412" t="str">
        <f t="shared" si="738"/>
        <v/>
      </c>
      <c r="S2952" s="412" t="str">
        <f t="shared" si="740"/>
        <v/>
      </c>
      <c r="T2952" s="427"/>
      <c r="U2952" s="429"/>
      <c r="W2952" s="6">
        <f>VLOOKUP(A2952,'[3]Cartilha Global'!$A:$A,1,FALSE)</f>
        <v>90456</v>
      </c>
    </row>
    <row r="2953" spans="1:23" ht="22.5" hidden="1" x14ac:dyDescent="0.2">
      <c r="A2953" s="522">
        <v>90457</v>
      </c>
      <c r="B2953" s="508" t="s">
        <v>3144</v>
      </c>
      <c r="C2953" s="513" t="s">
        <v>450</v>
      </c>
      <c r="D2953" s="498" t="s">
        <v>169</v>
      </c>
      <c r="E2953" s="499">
        <v>10.28</v>
      </c>
      <c r="F2953" s="500">
        <f t="shared" si="739"/>
        <v>12.73</v>
      </c>
      <c r="G2953" s="527"/>
      <c r="H2953" s="518"/>
      <c r="I2953" s="517">
        <f t="shared" si="741"/>
        <v>0</v>
      </c>
      <c r="J2953" s="517">
        <f t="shared" si="742"/>
        <v>0</v>
      </c>
      <c r="K2953" s="504"/>
      <c r="L2953" s="518">
        <f t="shared" si="743"/>
        <v>0</v>
      </c>
      <c r="M2953" s="518">
        <f t="shared" si="743"/>
        <v>0</v>
      </c>
      <c r="N2953" s="519">
        <f t="shared" si="744"/>
        <v>0</v>
      </c>
      <c r="O2953" s="519">
        <f t="shared" si="745"/>
        <v>0</v>
      </c>
      <c r="P2953" s="506"/>
      <c r="Q2953" s="520"/>
      <c r="R2953" s="412" t="str">
        <f t="shared" si="738"/>
        <v/>
      </c>
      <c r="S2953" s="412" t="str">
        <f t="shared" si="740"/>
        <v/>
      </c>
      <c r="T2953" s="427"/>
      <c r="U2953" s="429"/>
      <c r="W2953" s="6">
        <f>VLOOKUP(A2953,'[3]Cartilha Global'!$A:$A,1,FALSE)</f>
        <v>90457</v>
      </c>
    </row>
    <row r="2954" spans="1:23" ht="22.5" hidden="1" x14ac:dyDescent="0.2">
      <c r="A2954" s="522">
        <v>90458</v>
      </c>
      <c r="B2954" s="508" t="s">
        <v>3144</v>
      </c>
      <c r="C2954" s="513" t="s">
        <v>451</v>
      </c>
      <c r="D2954" s="498" t="s">
        <v>169</v>
      </c>
      <c r="E2954" s="499">
        <v>29.17</v>
      </c>
      <c r="F2954" s="500">
        <f t="shared" si="739"/>
        <v>36.119999999999997</v>
      </c>
      <c r="G2954" s="527"/>
      <c r="H2954" s="518"/>
      <c r="I2954" s="517">
        <f t="shared" si="741"/>
        <v>0</v>
      </c>
      <c r="J2954" s="517">
        <f t="shared" si="742"/>
        <v>0</v>
      </c>
      <c r="K2954" s="504"/>
      <c r="L2954" s="518">
        <f t="shared" si="743"/>
        <v>0</v>
      </c>
      <c r="M2954" s="518">
        <f t="shared" si="743"/>
        <v>0</v>
      </c>
      <c r="N2954" s="519">
        <f t="shared" si="744"/>
        <v>0</v>
      </c>
      <c r="O2954" s="519">
        <f t="shared" si="745"/>
        <v>0</v>
      </c>
      <c r="P2954" s="506"/>
      <c r="Q2954" s="520"/>
      <c r="R2954" s="412" t="str">
        <f t="shared" si="738"/>
        <v/>
      </c>
      <c r="S2954" s="412" t="str">
        <f t="shared" si="740"/>
        <v/>
      </c>
      <c r="T2954" s="427"/>
      <c r="U2954" s="429"/>
      <c r="W2954" s="6">
        <f>VLOOKUP(A2954,'[3]Cartilha Global'!$A:$A,1,FALSE)</f>
        <v>90458</v>
      </c>
    </row>
    <row r="2955" spans="1:23" x14ac:dyDescent="0.2">
      <c r="A2955" s="522" t="s">
        <v>1905</v>
      </c>
      <c r="B2955" s="508"/>
      <c r="C2955" s="513" t="s">
        <v>113</v>
      </c>
      <c r="D2955" s="498">
        <v>0</v>
      </c>
      <c r="E2955" s="499">
        <v>0</v>
      </c>
      <c r="F2955" s="500">
        <f t="shared" si="739"/>
        <v>0</v>
      </c>
      <c r="G2955" s="556"/>
      <c r="H2955" s="556"/>
      <c r="I2955" s="557"/>
      <c r="J2955" s="558"/>
      <c r="K2955" s="504"/>
      <c r="L2955" s="580"/>
      <c r="M2955" s="556"/>
      <c r="N2955" s="559"/>
      <c r="O2955" s="560"/>
      <c r="P2955" s="561"/>
      <c r="Q2955" s="494" t="str">
        <f>IF(OR(SUM(J2956:J3010)&gt;0,SUM(O2956:O3010)&gt;0),"xx","")</f>
        <v>xx</v>
      </c>
      <c r="R2955" s="412" t="str">
        <f t="shared" si="738"/>
        <v>x</v>
      </c>
      <c r="S2955" s="412" t="str">
        <f t="shared" si="740"/>
        <v>x</v>
      </c>
      <c r="T2955" s="427"/>
      <c r="U2955" s="429"/>
      <c r="W2955" s="6" t="str">
        <f>VLOOKUP(A2955,'[3]Cartilha Global'!$A:$A,1,FALSE)</f>
        <v>8.2.2</v>
      </c>
    </row>
    <row r="2956" spans="1:23" ht="22.5" hidden="1" x14ac:dyDescent="0.2">
      <c r="A2956" s="522">
        <v>101938</v>
      </c>
      <c r="B2956" s="508" t="s">
        <v>3144</v>
      </c>
      <c r="C2956" s="513" t="s">
        <v>5642</v>
      </c>
      <c r="D2956" s="498" t="s">
        <v>169</v>
      </c>
      <c r="E2956" s="499">
        <v>118.7</v>
      </c>
      <c r="F2956" s="500">
        <f t="shared" si="739"/>
        <v>147</v>
      </c>
      <c r="G2956" s="556"/>
      <c r="H2956" s="580"/>
      <c r="I2956" s="519">
        <f>IF(ISBLANK(E2956),0,ROUND(F2956*G2956,2))</f>
        <v>0</v>
      </c>
      <c r="J2956" s="558">
        <f>IF(ISBLANK(G2956),0,ROUND(G2956*H2956,2))</f>
        <v>0</v>
      </c>
      <c r="K2956" s="504"/>
      <c r="L2956" s="580">
        <f>G2956</f>
        <v>0</v>
      </c>
      <c r="M2956" s="580">
        <f>H2956</f>
        <v>0</v>
      </c>
      <c r="N2956" s="519">
        <f>IF(ISBLANK(E2956),0,ROUND(F2956*L2956,2))</f>
        <v>0</v>
      </c>
      <c r="O2956" s="558">
        <f>IF(ISBLANK(L2956),0,ROUND(L2956*M2956,2))</f>
        <v>0</v>
      </c>
      <c r="P2956" s="506"/>
      <c r="Q2956" s="520"/>
      <c r="R2956" s="412" t="str">
        <f t="shared" si="738"/>
        <v/>
      </c>
      <c r="S2956" s="412" t="str">
        <f t="shared" si="740"/>
        <v/>
      </c>
      <c r="T2956" s="427"/>
      <c r="U2956" s="429"/>
      <c r="W2956" s="6">
        <f>VLOOKUP(A2956,'[3]Cartilha Global'!$A:$A,1,FALSE)</f>
        <v>101938</v>
      </c>
    </row>
    <row r="2957" spans="1:23" ht="22.5" hidden="1" x14ac:dyDescent="0.2">
      <c r="A2957" s="522">
        <v>101489</v>
      </c>
      <c r="B2957" s="508" t="s">
        <v>3144</v>
      </c>
      <c r="C2957" s="513" t="s">
        <v>4972</v>
      </c>
      <c r="D2957" s="498" t="s">
        <v>169</v>
      </c>
      <c r="E2957" s="499">
        <v>1458.09</v>
      </c>
      <c r="F2957" s="500">
        <f t="shared" si="739"/>
        <v>1805.7</v>
      </c>
      <c r="G2957" s="556"/>
      <c r="H2957" s="580"/>
      <c r="I2957" s="519">
        <f t="shared" ref="I2957:I3010" si="746">IF(ISBLANK(E2957),0,ROUND(F2957*G2957,2))</f>
        <v>0</v>
      </c>
      <c r="J2957" s="558">
        <f t="shared" ref="J2957:J3010" si="747">IF(ISBLANK(G2957),0,ROUND(G2957*H2957,2))</f>
        <v>0</v>
      </c>
      <c r="K2957" s="504"/>
      <c r="L2957" s="580">
        <f t="shared" ref="L2957:M2974" si="748">G2957</f>
        <v>0</v>
      </c>
      <c r="M2957" s="580">
        <f t="shared" si="748"/>
        <v>0</v>
      </c>
      <c r="N2957" s="519">
        <f t="shared" ref="N2957:N3010" si="749">IF(ISBLANK(E2957),0,ROUND(F2957*L2957,2))</f>
        <v>0</v>
      </c>
      <c r="O2957" s="558">
        <f t="shared" ref="O2957:O3010" si="750">IF(ISBLANK(L2957),0,ROUND(L2957*M2957,2))</f>
        <v>0</v>
      </c>
      <c r="P2957" s="506"/>
      <c r="Q2957" s="520"/>
      <c r="R2957" s="412" t="str">
        <f t="shared" si="738"/>
        <v/>
      </c>
      <c r="S2957" s="412" t="str">
        <f t="shared" si="740"/>
        <v/>
      </c>
      <c r="T2957" s="427"/>
      <c r="U2957" s="429"/>
      <c r="W2957" s="6">
        <f>VLOOKUP(A2957,'[3]Cartilha Global'!$A:$A,1,FALSE)</f>
        <v>101489</v>
      </c>
    </row>
    <row r="2958" spans="1:23" ht="22.5" hidden="1" x14ac:dyDescent="0.2">
      <c r="A2958" s="522">
        <v>101490</v>
      </c>
      <c r="B2958" s="508" t="s">
        <v>3144</v>
      </c>
      <c r="C2958" s="513" t="s">
        <v>4973</v>
      </c>
      <c r="D2958" s="498" t="s">
        <v>169</v>
      </c>
      <c r="E2958" s="499">
        <v>1550.71</v>
      </c>
      <c r="F2958" s="500">
        <f t="shared" si="739"/>
        <v>1920.4</v>
      </c>
      <c r="G2958" s="556"/>
      <c r="H2958" s="580"/>
      <c r="I2958" s="519">
        <f>IF(ISBLANK(E2958),0,ROUND(F2958*G2958,2))</f>
        <v>0</v>
      </c>
      <c r="J2958" s="558">
        <f>IF(ISBLANK(G2958),0,ROUND(G2958*H2958,2))</f>
        <v>0</v>
      </c>
      <c r="K2958" s="504"/>
      <c r="L2958" s="580">
        <f t="shared" si="748"/>
        <v>0</v>
      </c>
      <c r="M2958" s="580">
        <f t="shared" si="748"/>
        <v>0</v>
      </c>
      <c r="N2958" s="519">
        <f>IF(ISBLANK(E2958),0,ROUND(F2958*L2958,2))</f>
        <v>0</v>
      </c>
      <c r="O2958" s="558">
        <f>IF(ISBLANK(L2958),0,ROUND(L2958*M2958,2))</f>
        <v>0</v>
      </c>
      <c r="P2958" s="506"/>
      <c r="Q2958" s="520"/>
      <c r="R2958" s="412" t="str">
        <f>IF(Q2958="X","x",IF(Q2958="xx","x",IF(O2958&gt;0,"x","")))</f>
        <v/>
      </c>
      <c r="S2958" s="412" t="str">
        <f t="shared" si="740"/>
        <v/>
      </c>
      <c r="T2958" s="427"/>
      <c r="U2958" s="429"/>
      <c r="W2958" s="6">
        <f>VLOOKUP(A2958,'[3]Cartilha Global'!$A:$A,1,FALSE)</f>
        <v>101490</v>
      </c>
    </row>
    <row r="2959" spans="1:23" ht="22.5" hidden="1" x14ac:dyDescent="0.2">
      <c r="A2959" s="522">
        <v>101491</v>
      </c>
      <c r="B2959" s="508" t="s">
        <v>3144</v>
      </c>
      <c r="C2959" s="513" t="s">
        <v>4974</v>
      </c>
      <c r="D2959" s="498" t="s">
        <v>169</v>
      </c>
      <c r="E2959" s="499">
        <v>1580.41</v>
      </c>
      <c r="F2959" s="500">
        <f t="shared" si="739"/>
        <v>1957.18</v>
      </c>
      <c r="G2959" s="556"/>
      <c r="H2959" s="580"/>
      <c r="I2959" s="519">
        <f>IF(ISBLANK(E2959),0,ROUND(F2959*G2959,2))</f>
        <v>0</v>
      </c>
      <c r="J2959" s="558">
        <f>IF(ISBLANK(G2959),0,ROUND(G2959*H2959,2))</f>
        <v>0</v>
      </c>
      <c r="K2959" s="504"/>
      <c r="L2959" s="580">
        <f t="shared" si="748"/>
        <v>0</v>
      </c>
      <c r="M2959" s="580">
        <f t="shared" si="748"/>
        <v>0</v>
      </c>
      <c r="N2959" s="519">
        <f>IF(ISBLANK(E2959),0,ROUND(F2959*L2959,2))</f>
        <v>0</v>
      </c>
      <c r="O2959" s="558">
        <f>IF(ISBLANK(L2959),0,ROUND(L2959*M2959,2))</f>
        <v>0</v>
      </c>
      <c r="P2959" s="506"/>
      <c r="Q2959" s="520"/>
      <c r="R2959" s="412" t="str">
        <f>IF(Q2959="X","x",IF(Q2959="xx","x",IF(O2959&gt;0,"x","")))</f>
        <v/>
      </c>
      <c r="S2959" s="412" t="str">
        <f t="shared" si="740"/>
        <v/>
      </c>
      <c r="T2959" s="427"/>
      <c r="U2959" s="429"/>
      <c r="W2959" s="6">
        <f>VLOOKUP(A2959,'[3]Cartilha Global'!$A:$A,1,FALSE)</f>
        <v>101491</v>
      </c>
    </row>
    <row r="2960" spans="1:23" ht="22.5" hidden="1" x14ac:dyDescent="0.2">
      <c r="A2960" s="522">
        <v>101492</v>
      </c>
      <c r="B2960" s="508" t="s">
        <v>3144</v>
      </c>
      <c r="C2960" s="513" t="s">
        <v>4975</v>
      </c>
      <c r="D2960" s="498" t="s">
        <v>169</v>
      </c>
      <c r="E2960" s="499">
        <v>1720.47</v>
      </c>
      <c r="F2960" s="500">
        <f t="shared" si="739"/>
        <v>2130.63</v>
      </c>
      <c r="G2960" s="556"/>
      <c r="H2960" s="580"/>
      <c r="I2960" s="519">
        <f>IF(ISBLANK(E2960),0,ROUND(F2960*G2960,2))</f>
        <v>0</v>
      </c>
      <c r="J2960" s="558">
        <f>IF(ISBLANK(G2960),0,ROUND(G2960*H2960,2))</f>
        <v>0</v>
      </c>
      <c r="K2960" s="504"/>
      <c r="L2960" s="580">
        <f t="shared" si="748"/>
        <v>0</v>
      </c>
      <c r="M2960" s="580">
        <f t="shared" si="748"/>
        <v>0</v>
      </c>
      <c r="N2960" s="519">
        <f>IF(ISBLANK(E2960),0,ROUND(F2960*L2960,2))</f>
        <v>0</v>
      </c>
      <c r="O2960" s="558">
        <f>IF(ISBLANK(L2960),0,ROUND(L2960*M2960,2))</f>
        <v>0</v>
      </c>
      <c r="P2960" s="506"/>
      <c r="Q2960" s="520"/>
      <c r="R2960" s="412" t="str">
        <f>IF(Q2960="X","x",IF(Q2960="xx","x",IF(O2960&gt;0,"x","")))</f>
        <v/>
      </c>
      <c r="S2960" s="412" t="str">
        <f t="shared" si="740"/>
        <v/>
      </c>
      <c r="T2960" s="427"/>
      <c r="U2960" s="429"/>
      <c r="W2960" s="6">
        <f>VLOOKUP(A2960,'[3]Cartilha Global'!$A:$A,1,FALSE)</f>
        <v>101492</v>
      </c>
    </row>
    <row r="2961" spans="1:23" ht="22.5" hidden="1" x14ac:dyDescent="0.2">
      <c r="A2961" s="522">
        <v>101493</v>
      </c>
      <c r="B2961" s="508" t="s">
        <v>3144</v>
      </c>
      <c r="C2961" s="513" t="s">
        <v>4976</v>
      </c>
      <c r="D2961" s="498" t="s">
        <v>169</v>
      </c>
      <c r="E2961" s="499">
        <v>1441.18</v>
      </c>
      <c r="F2961" s="500">
        <f t="shared" si="739"/>
        <v>1784.76</v>
      </c>
      <c r="G2961" s="556"/>
      <c r="H2961" s="580"/>
      <c r="I2961" s="519">
        <f t="shared" si="746"/>
        <v>0</v>
      </c>
      <c r="J2961" s="558">
        <f t="shared" si="747"/>
        <v>0</v>
      </c>
      <c r="K2961" s="504"/>
      <c r="L2961" s="580">
        <f t="shared" si="748"/>
        <v>0</v>
      </c>
      <c r="M2961" s="580">
        <f t="shared" si="748"/>
        <v>0</v>
      </c>
      <c r="N2961" s="519">
        <f t="shared" si="749"/>
        <v>0</v>
      </c>
      <c r="O2961" s="558">
        <f t="shared" si="750"/>
        <v>0</v>
      </c>
      <c r="P2961" s="506"/>
      <c r="Q2961" s="520"/>
      <c r="R2961" s="412" t="str">
        <f t="shared" si="738"/>
        <v/>
      </c>
      <c r="S2961" s="412" t="str">
        <f t="shared" si="740"/>
        <v/>
      </c>
      <c r="T2961" s="427"/>
      <c r="U2961" s="429"/>
      <c r="W2961" s="6">
        <f>VLOOKUP(A2961,'[3]Cartilha Global'!$A:$A,1,FALSE)</f>
        <v>101493</v>
      </c>
    </row>
    <row r="2962" spans="1:23" ht="22.5" hidden="1" x14ac:dyDescent="0.2">
      <c r="A2962" s="522">
        <v>101494</v>
      </c>
      <c r="B2962" s="508" t="s">
        <v>3144</v>
      </c>
      <c r="C2962" s="513" t="s">
        <v>4977</v>
      </c>
      <c r="D2962" s="498" t="s">
        <v>169</v>
      </c>
      <c r="E2962" s="499">
        <v>1533.8</v>
      </c>
      <c r="F2962" s="500">
        <f t="shared" si="739"/>
        <v>1899.46</v>
      </c>
      <c r="G2962" s="556"/>
      <c r="H2962" s="580"/>
      <c r="I2962" s="519">
        <f t="shared" si="746"/>
        <v>0</v>
      </c>
      <c r="J2962" s="558">
        <f t="shared" si="747"/>
        <v>0</v>
      </c>
      <c r="K2962" s="504"/>
      <c r="L2962" s="580">
        <f t="shared" si="748"/>
        <v>0</v>
      </c>
      <c r="M2962" s="580">
        <f t="shared" si="748"/>
        <v>0</v>
      </c>
      <c r="N2962" s="519">
        <f t="shared" si="749"/>
        <v>0</v>
      </c>
      <c r="O2962" s="558">
        <f t="shared" si="750"/>
        <v>0</v>
      </c>
      <c r="P2962" s="506"/>
      <c r="Q2962" s="520"/>
      <c r="R2962" s="412" t="str">
        <f t="shared" si="738"/>
        <v/>
      </c>
      <c r="S2962" s="412" t="str">
        <f t="shared" si="740"/>
        <v/>
      </c>
      <c r="T2962" s="427"/>
      <c r="U2962" s="429"/>
      <c r="W2962" s="6">
        <f>VLOOKUP(A2962,'[3]Cartilha Global'!$A:$A,1,FALSE)</f>
        <v>101494</v>
      </c>
    </row>
    <row r="2963" spans="1:23" ht="22.5" hidden="1" x14ac:dyDescent="0.2">
      <c r="A2963" s="522">
        <v>101495</v>
      </c>
      <c r="B2963" s="508" t="s">
        <v>3144</v>
      </c>
      <c r="C2963" s="513" t="s">
        <v>4978</v>
      </c>
      <c r="D2963" s="498" t="s">
        <v>169</v>
      </c>
      <c r="E2963" s="499">
        <v>1563.5</v>
      </c>
      <c r="F2963" s="500">
        <f t="shared" si="739"/>
        <v>1936.24</v>
      </c>
      <c r="G2963" s="556"/>
      <c r="H2963" s="580"/>
      <c r="I2963" s="519">
        <f t="shared" si="746"/>
        <v>0</v>
      </c>
      <c r="J2963" s="558">
        <f t="shared" si="747"/>
        <v>0</v>
      </c>
      <c r="K2963" s="504"/>
      <c r="L2963" s="580">
        <f t="shared" si="748"/>
        <v>0</v>
      </c>
      <c r="M2963" s="580">
        <f t="shared" si="748"/>
        <v>0</v>
      </c>
      <c r="N2963" s="519">
        <f t="shared" si="749"/>
        <v>0</v>
      </c>
      <c r="O2963" s="558">
        <f t="shared" si="750"/>
        <v>0</v>
      </c>
      <c r="P2963" s="506"/>
      <c r="Q2963" s="520"/>
      <c r="R2963" s="412" t="str">
        <f t="shared" si="738"/>
        <v/>
      </c>
      <c r="S2963" s="412" t="str">
        <f t="shared" si="740"/>
        <v/>
      </c>
      <c r="T2963" s="427"/>
      <c r="U2963" s="429"/>
      <c r="W2963" s="6">
        <f>VLOOKUP(A2963,'[3]Cartilha Global'!$A:$A,1,FALSE)</f>
        <v>101495</v>
      </c>
    </row>
    <row r="2964" spans="1:23" ht="22.5" hidden="1" x14ac:dyDescent="0.2">
      <c r="A2964" s="522">
        <v>101496</v>
      </c>
      <c r="B2964" s="508" t="s">
        <v>3144</v>
      </c>
      <c r="C2964" s="513" t="s">
        <v>4979</v>
      </c>
      <c r="D2964" s="498" t="s">
        <v>169</v>
      </c>
      <c r="E2964" s="499">
        <v>1703.56</v>
      </c>
      <c r="F2964" s="500">
        <f t="shared" si="739"/>
        <v>2109.69</v>
      </c>
      <c r="G2964" s="556"/>
      <c r="H2964" s="580"/>
      <c r="I2964" s="519">
        <f t="shared" si="746"/>
        <v>0</v>
      </c>
      <c r="J2964" s="558">
        <f t="shared" si="747"/>
        <v>0</v>
      </c>
      <c r="K2964" s="504"/>
      <c r="L2964" s="580">
        <f t="shared" si="748"/>
        <v>0</v>
      </c>
      <c r="M2964" s="580">
        <f t="shared" si="748"/>
        <v>0</v>
      </c>
      <c r="N2964" s="519">
        <f t="shared" si="749"/>
        <v>0</v>
      </c>
      <c r="O2964" s="558">
        <f t="shared" si="750"/>
        <v>0</v>
      </c>
      <c r="P2964" s="506"/>
      <c r="Q2964" s="520"/>
      <c r="R2964" s="412" t="str">
        <f t="shared" si="738"/>
        <v/>
      </c>
      <c r="S2964" s="412" t="str">
        <f t="shared" si="740"/>
        <v/>
      </c>
      <c r="T2964" s="427"/>
      <c r="U2964" s="429"/>
      <c r="W2964" s="6">
        <f>VLOOKUP(A2964,'[3]Cartilha Global'!$A:$A,1,FALSE)</f>
        <v>101496</v>
      </c>
    </row>
    <row r="2965" spans="1:23" ht="22.5" hidden="1" x14ac:dyDescent="0.2">
      <c r="A2965" s="522">
        <v>101497</v>
      </c>
      <c r="B2965" s="508" t="s">
        <v>3144</v>
      </c>
      <c r="C2965" s="513" t="s">
        <v>4980</v>
      </c>
      <c r="D2965" s="498" t="s">
        <v>169</v>
      </c>
      <c r="E2965" s="499">
        <v>1733.98</v>
      </c>
      <c r="F2965" s="500">
        <f t="shared" si="739"/>
        <v>2147.36</v>
      </c>
      <c r="G2965" s="556"/>
      <c r="H2965" s="580"/>
      <c r="I2965" s="519">
        <f t="shared" si="746"/>
        <v>0</v>
      </c>
      <c r="J2965" s="558">
        <f t="shared" si="747"/>
        <v>0</v>
      </c>
      <c r="K2965" s="504"/>
      <c r="L2965" s="580">
        <f t="shared" si="748"/>
        <v>0</v>
      </c>
      <c r="M2965" s="580">
        <f t="shared" si="748"/>
        <v>0</v>
      </c>
      <c r="N2965" s="519">
        <f t="shared" si="749"/>
        <v>0</v>
      </c>
      <c r="O2965" s="558">
        <f t="shared" si="750"/>
        <v>0</v>
      </c>
      <c r="P2965" s="506"/>
      <c r="Q2965" s="520"/>
      <c r="R2965" s="412" t="str">
        <f t="shared" si="738"/>
        <v/>
      </c>
      <c r="S2965" s="412" t="str">
        <f t="shared" si="740"/>
        <v/>
      </c>
      <c r="T2965" s="427"/>
      <c r="U2965" s="429"/>
      <c r="W2965" s="6">
        <f>VLOOKUP(A2965,'[3]Cartilha Global'!$A:$A,1,FALSE)</f>
        <v>101497</v>
      </c>
    </row>
    <row r="2966" spans="1:23" ht="22.5" hidden="1" x14ac:dyDescent="0.2">
      <c r="A2966" s="522">
        <v>101498</v>
      </c>
      <c r="B2966" s="508" t="s">
        <v>3144</v>
      </c>
      <c r="C2966" s="513" t="s">
        <v>4981</v>
      </c>
      <c r="D2966" s="498" t="s">
        <v>169</v>
      </c>
      <c r="E2966" s="499">
        <v>1874.17</v>
      </c>
      <c r="F2966" s="500">
        <f t="shared" si="739"/>
        <v>2320.9699999999998</v>
      </c>
      <c r="G2966" s="556"/>
      <c r="H2966" s="580"/>
      <c r="I2966" s="519">
        <f t="shared" si="746"/>
        <v>0</v>
      </c>
      <c r="J2966" s="558">
        <f t="shared" si="747"/>
        <v>0</v>
      </c>
      <c r="K2966" s="504"/>
      <c r="L2966" s="580">
        <f t="shared" si="748"/>
        <v>0</v>
      </c>
      <c r="M2966" s="580">
        <f t="shared" si="748"/>
        <v>0</v>
      </c>
      <c r="N2966" s="519">
        <f t="shared" si="749"/>
        <v>0</v>
      </c>
      <c r="O2966" s="558">
        <f t="shared" si="750"/>
        <v>0</v>
      </c>
      <c r="P2966" s="506"/>
      <c r="Q2966" s="520"/>
      <c r="R2966" s="412" t="str">
        <f t="shared" si="738"/>
        <v/>
      </c>
      <c r="S2966" s="412" t="str">
        <f t="shared" si="740"/>
        <v/>
      </c>
      <c r="T2966" s="427"/>
      <c r="U2966" s="429"/>
      <c r="W2966" s="6">
        <f>VLOOKUP(A2966,'[3]Cartilha Global'!$A:$A,1,FALSE)</f>
        <v>101498</v>
      </c>
    </row>
    <row r="2967" spans="1:23" ht="22.5" hidden="1" x14ac:dyDescent="0.2">
      <c r="A2967" s="522">
        <v>101499</v>
      </c>
      <c r="B2967" s="508" t="s">
        <v>3144</v>
      </c>
      <c r="C2967" s="513" t="s">
        <v>4982</v>
      </c>
      <c r="D2967" s="498" t="s">
        <v>169</v>
      </c>
      <c r="E2967" s="499">
        <v>1919.13</v>
      </c>
      <c r="F2967" s="500">
        <f t="shared" si="739"/>
        <v>2376.65</v>
      </c>
      <c r="G2967" s="556"/>
      <c r="H2967" s="580"/>
      <c r="I2967" s="519">
        <f t="shared" si="746"/>
        <v>0</v>
      </c>
      <c r="J2967" s="558">
        <f t="shared" si="747"/>
        <v>0</v>
      </c>
      <c r="K2967" s="504"/>
      <c r="L2967" s="580">
        <f t="shared" si="748"/>
        <v>0</v>
      </c>
      <c r="M2967" s="580">
        <f t="shared" si="748"/>
        <v>0</v>
      </c>
      <c r="N2967" s="519">
        <f t="shared" si="749"/>
        <v>0</v>
      </c>
      <c r="O2967" s="558">
        <f t="shared" si="750"/>
        <v>0</v>
      </c>
      <c r="P2967" s="506"/>
      <c r="Q2967" s="520"/>
      <c r="R2967" s="412" t="str">
        <f t="shared" si="738"/>
        <v/>
      </c>
      <c r="S2967" s="412" t="str">
        <f t="shared" si="740"/>
        <v/>
      </c>
      <c r="T2967" s="427"/>
      <c r="U2967" s="429"/>
      <c r="W2967" s="6">
        <f>VLOOKUP(A2967,'[3]Cartilha Global'!$A:$A,1,FALSE)</f>
        <v>101499</v>
      </c>
    </row>
    <row r="2968" spans="1:23" ht="22.5" hidden="1" x14ac:dyDescent="0.2">
      <c r="A2968" s="522">
        <v>101500</v>
      </c>
      <c r="B2968" s="508" t="s">
        <v>3144</v>
      </c>
      <c r="C2968" s="513" t="s">
        <v>4983</v>
      </c>
      <c r="D2968" s="498" t="s">
        <v>169</v>
      </c>
      <c r="E2968" s="499">
        <v>2113.15</v>
      </c>
      <c r="F2968" s="500">
        <f t="shared" si="739"/>
        <v>2616.92</v>
      </c>
      <c r="G2968" s="556"/>
      <c r="H2968" s="580"/>
      <c r="I2968" s="519">
        <f t="shared" si="746"/>
        <v>0</v>
      </c>
      <c r="J2968" s="558">
        <f t="shared" si="747"/>
        <v>0</v>
      </c>
      <c r="K2968" s="504"/>
      <c r="L2968" s="580">
        <f t="shared" si="748"/>
        <v>0</v>
      </c>
      <c r="M2968" s="580">
        <f t="shared" si="748"/>
        <v>0</v>
      </c>
      <c r="N2968" s="519">
        <f t="shared" si="749"/>
        <v>0</v>
      </c>
      <c r="O2968" s="558">
        <f t="shared" si="750"/>
        <v>0</v>
      </c>
      <c r="P2968" s="506"/>
      <c r="Q2968" s="520"/>
      <c r="R2968" s="412" t="str">
        <f t="shared" si="738"/>
        <v/>
      </c>
      <c r="S2968" s="412" t="str">
        <f t="shared" si="740"/>
        <v/>
      </c>
      <c r="T2968" s="427"/>
      <c r="U2968" s="429"/>
      <c r="W2968" s="6">
        <f>VLOOKUP(A2968,'[3]Cartilha Global'!$A:$A,1,FALSE)</f>
        <v>101500</v>
      </c>
    </row>
    <row r="2969" spans="1:23" ht="22.5" hidden="1" x14ac:dyDescent="0.2">
      <c r="A2969" s="522">
        <v>101501</v>
      </c>
      <c r="B2969" s="508" t="s">
        <v>3144</v>
      </c>
      <c r="C2969" s="513" t="s">
        <v>4984</v>
      </c>
      <c r="D2969" s="498" t="s">
        <v>169</v>
      </c>
      <c r="E2969" s="499">
        <v>1724.18</v>
      </c>
      <c r="F2969" s="500">
        <f t="shared" si="739"/>
        <v>2135.2199999999998</v>
      </c>
      <c r="G2969" s="556"/>
      <c r="H2969" s="580"/>
      <c r="I2969" s="519">
        <f t="shared" si="746"/>
        <v>0</v>
      </c>
      <c r="J2969" s="558">
        <f t="shared" si="747"/>
        <v>0</v>
      </c>
      <c r="K2969" s="504"/>
      <c r="L2969" s="580">
        <f t="shared" si="748"/>
        <v>0</v>
      </c>
      <c r="M2969" s="580">
        <f t="shared" si="748"/>
        <v>0</v>
      </c>
      <c r="N2969" s="519">
        <f t="shared" si="749"/>
        <v>0</v>
      </c>
      <c r="O2969" s="558">
        <f t="shared" si="750"/>
        <v>0</v>
      </c>
      <c r="P2969" s="506"/>
      <c r="Q2969" s="520"/>
      <c r="R2969" s="412" t="str">
        <f t="shared" si="738"/>
        <v/>
      </c>
      <c r="S2969" s="412" t="str">
        <f t="shared" si="740"/>
        <v/>
      </c>
      <c r="T2969" s="427"/>
      <c r="U2969" s="429"/>
      <c r="W2969" s="6">
        <f>VLOOKUP(A2969,'[3]Cartilha Global'!$A:$A,1,FALSE)</f>
        <v>101501</v>
      </c>
    </row>
    <row r="2970" spans="1:23" ht="22.5" hidden="1" x14ac:dyDescent="0.2">
      <c r="A2970" s="522">
        <v>101502</v>
      </c>
      <c r="B2970" s="508" t="s">
        <v>3144</v>
      </c>
      <c r="C2970" s="513" t="s">
        <v>4985</v>
      </c>
      <c r="D2970" s="498" t="s">
        <v>169</v>
      </c>
      <c r="E2970" s="499">
        <v>1864.37</v>
      </c>
      <c r="F2970" s="500">
        <f t="shared" si="739"/>
        <v>2308.84</v>
      </c>
      <c r="G2970" s="556"/>
      <c r="H2970" s="580"/>
      <c r="I2970" s="519">
        <f t="shared" si="746"/>
        <v>0</v>
      </c>
      <c r="J2970" s="558">
        <f t="shared" si="747"/>
        <v>0</v>
      </c>
      <c r="K2970" s="504"/>
      <c r="L2970" s="580">
        <f t="shared" si="748"/>
        <v>0</v>
      </c>
      <c r="M2970" s="580">
        <f t="shared" si="748"/>
        <v>0</v>
      </c>
      <c r="N2970" s="519">
        <f t="shared" si="749"/>
        <v>0</v>
      </c>
      <c r="O2970" s="558">
        <f t="shared" si="750"/>
        <v>0</v>
      </c>
      <c r="P2970" s="506"/>
      <c r="Q2970" s="520"/>
      <c r="R2970" s="412" t="str">
        <f t="shared" si="738"/>
        <v/>
      </c>
      <c r="S2970" s="412" t="str">
        <f t="shared" si="740"/>
        <v/>
      </c>
      <c r="T2970" s="427"/>
      <c r="U2970" s="429"/>
      <c r="W2970" s="6">
        <f>VLOOKUP(A2970,'[3]Cartilha Global'!$A:$A,1,FALSE)</f>
        <v>101502</v>
      </c>
    </row>
    <row r="2971" spans="1:23" ht="22.5" hidden="1" x14ac:dyDescent="0.2">
      <c r="A2971" s="522">
        <v>101503</v>
      </c>
      <c r="B2971" s="508" t="s">
        <v>3144</v>
      </c>
      <c r="C2971" s="513" t="s">
        <v>4986</v>
      </c>
      <c r="D2971" s="498" t="s">
        <v>169</v>
      </c>
      <c r="E2971" s="499">
        <v>1909.33</v>
      </c>
      <c r="F2971" s="500">
        <f t="shared" si="739"/>
        <v>2364.5100000000002</v>
      </c>
      <c r="G2971" s="556"/>
      <c r="H2971" s="580"/>
      <c r="I2971" s="519">
        <f t="shared" si="746"/>
        <v>0</v>
      </c>
      <c r="J2971" s="558">
        <f t="shared" si="747"/>
        <v>0</v>
      </c>
      <c r="K2971" s="504"/>
      <c r="L2971" s="580">
        <f t="shared" si="748"/>
        <v>0</v>
      </c>
      <c r="M2971" s="580">
        <f t="shared" si="748"/>
        <v>0</v>
      </c>
      <c r="N2971" s="519">
        <f t="shared" si="749"/>
        <v>0</v>
      </c>
      <c r="O2971" s="558">
        <f t="shared" si="750"/>
        <v>0</v>
      </c>
      <c r="P2971" s="506"/>
      <c r="Q2971" s="520"/>
      <c r="R2971" s="412" t="str">
        <f t="shared" si="738"/>
        <v/>
      </c>
      <c r="S2971" s="412" t="str">
        <f t="shared" si="740"/>
        <v/>
      </c>
      <c r="T2971" s="427"/>
      <c r="U2971" s="429"/>
      <c r="W2971" s="6">
        <f>VLOOKUP(A2971,'[3]Cartilha Global'!$A:$A,1,FALSE)</f>
        <v>101503</v>
      </c>
    </row>
    <row r="2972" spans="1:23" ht="22.5" hidden="1" x14ac:dyDescent="0.2">
      <c r="A2972" s="522">
        <v>101504</v>
      </c>
      <c r="B2972" s="508" t="s">
        <v>3144</v>
      </c>
      <c r="C2972" s="513" t="s">
        <v>4987</v>
      </c>
      <c r="D2972" s="498" t="s">
        <v>169</v>
      </c>
      <c r="E2972" s="499">
        <v>2103.35</v>
      </c>
      <c r="F2972" s="500">
        <f t="shared" si="739"/>
        <v>2604.79</v>
      </c>
      <c r="G2972" s="556"/>
      <c r="H2972" s="580"/>
      <c r="I2972" s="519">
        <f t="shared" si="746"/>
        <v>0</v>
      </c>
      <c r="J2972" s="558">
        <f t="shared" si="747"/>
        <v>0</v>
      </c>
      <c r="K2972" s="504"/>
      <c r="L2972" s="580">
        <f t="shared" si="748"/>
        <v>0</v>
      </c>
      <c r="M2972" s="580">
        <f t="shared" si="748"/>
        <v>0</v>
      </c>
      <c r="N2972" s="519">
        <f t="shared" si="749"/>
        <v>0</v>
      </c>
      <c r="O2972" s="558">
        <f t="shared" si="750"/>
        <v>0</v>
      </c>
      <c r="P2972" s="506"/>
      <c r="Q2972" s="520"/>
      <c r="R2972" s="412" t="str">
        <f t="shared" si="738"/>
        <v/>
      </c>
      <c r="S2972" s="412" t="str">
        <f t="shared" si="740"/>
        <v/>
      </c>
      <c r="T2972" s="427"/>
      <c r="U2972" s="429"/>
      <c r="W2972" s="6">
        <f>VLOOKUP(A2972,'[3]Cartilha Global'!$A:$A,1,FALSE)</f>
        <v>101504</v>
      </c>
    </row>
    <row r="2973" spans="1:23" ht="22.5" hidden="1" x14ac:dyDescent="0.2">
      <c r="A2973" s="522">
        <v>101505</v>
      </c>
      <c r="B2973" s="508" t="s">
        <v>3144</v>
      </c>
      <c r="C2973" s="513" t="s">
        <v>4988</v>
      </c>
      <c r="D2973" s="498" t="s">
        <v>169</v>
      </c>
      <c r="E2973" s="499">
        <v>1850.2</v>
      </c>
      <c r="F2973" s="500">
        <f t="shared" si="739"/>
        <v>2291.29</v>
      </c>
      <c r="G2973" s="556"/>
      <c r="H2973" s="580"/>
      <c r="I2973" s="519">
        <f t="shared" si="746"/>
        <v>0</v>
      </c>
      <c r="J2973" s="558">
        <f t="shared" si="747"/>
        <v>0</v>
      </c>
      <c r="K2973" s="504"/>
      <c r="L2973" s="580">
        <f t="shared" si="748"/>
        <v>0</v>
      </c>
      <c r="M2973" s="580">
        <f t="shared" si="748"/>
        <v>0</v>
      </c>
      <c r="N2973" s="519">
        <f t="shared" si="749"/>
        <v>0</v>
      </c>
      <c r="O2973" s="558">
        <f t="shared" si="750"/>
        <v>0</v>
      </c>
      <c r="P2973" s="506"/>
      <c r="Q2973" s="520"/>
      <c r="R2973" s="412" t="str">
        <f t="shared" si="738"/>
        <v/>
      </c>
      <c r="S2973" s="412" t="str">
        <f t="shared" si="740"/>
        <v/>
      </c>
      <c r="T2973" s="427"/>
      <c r="U2973" s="429"/>
      <c r="W2973" s="6">
        <f>VLOOKUP(A2973,'[3]Cartilha Global'!$A:$A,1,FALSE)</f>
        <v>101505</v>
      </c>
    </row>
    <row r="2974" spans="1:23" ht="22.5" hidden="1" x14ac:dyDescent="0.2">
      <c r="A2974" s="522">
        <v>101506</v>
      </c>
      <c r="B2974" s="508" t="s">
        <v>3144</v>
      </c>
      <c r="C2974" s="513" t="s">
        <v>4989</v>
      </c>
      <c r="D2974" s="498" t="s">
        <v>169</v>
      </c>
      <c r="E2974" s="499">
        <v>2037.13</v>
      </c>
      <c r="F2974" s="500">
        <f t="shared" si="739"/>
        <v>2522.7800000000002</v>
      </c>
      <c r="G2974" s="556"/>
      <c r="H2974" s="580"/>
      <c r="I2974" s="519">
        <f t="shared" si="746"/>
        <v>0</v>
      </c>
      <c r="J2974" s="558">
        <f t="shared" si="747"/>
        <v>0</v>
      </c>
      <c r="K2974" s="504"/>
      <c r="L2974" s="580">
        <f t="shared" si="748"/>
        <v>0</v>
      </c>
      <c r="M2974" s="580">
        <f t="shared" si="748"/>
        <v>0</v>
      </c>
      <c r="N2974" s="519">
        <f t="shared" si="749"/>
        <v>0</v>
      </c>
      <c r="O2974" s="558">
        <f t="shared" si="750"/>
        <v>0</v>
      </c>
      <c r="P2974" s="506"/>
      <c r="Q2974" s="520"/>
      <c r="R2974" s="412" t="str">
        <f t="shared" si="738"/>
        <v/>
      </c>
      <c r="S2974" s="412" t="str">
        <f t="shared" si="740"/>
        <v/>
      </c>
      <c r="T2974" s="427"/>
      <c r="U2974" s="429"/>
      <c r="W2974" s="6">
        <f>VLOOKUP(A2974,'[3]Cartilha Global'!$A:$A,1,FALSE)</f>
        <v>101506</v>
      </c>
    </row>
    <row r="2975" spans="1:23" ht="22.5" hidden="1" x14ac:dyDescent="0.2">
      <c r="A2975" s="522">
        <v>101507</v>
      </c>
      <c r="B2975" s="508" t="s">
        <v>3144</v>
      </c>
      <c r="C2975" s="513" t="s">
        <v>4990</v>
      </c>
      <c r="D2975" s="498" t="s">
        <v>169</v>
      </c>
      <c r="E2975" s="499">
        <v>2097.0700000000002</v>
      </c>
      <c r="F2975" s="500">
        <f t="shared" si="739"/>
        <v>2597.0100000000002</v>
      </c>
      <c r="G2975" s="556"/>
      <c r="H2975" s="580"/>
      <c r="I2975" s="519">
        <f t="shared" si="746"/>
        <v>0</v>
      </c>
      <c r="J2975" s="558">
        <f t="shared" si="747"/>
        <v>0</v>
      </c>
      <c r="K2975" s="504"/>
      <c r="L2975" s="580">
        <f t="shared" ref="L2975:M2990" si="751">G2975</f>
        <v>0</v>
      </c>
      <c r="M2975" s="580">
        <f t="shared" si="751"/>
        <v>0</v>
      </c>
      <c r="N2975" s="519">
        <f t="shared" si="749"/>
        <v>0</v>
      </c>
      <c r="O2975" s="558">
        <f t="shared" si="750"/>
        <v>0</v>
      </c>
      <c r="P2975" s="506"/>
      <c r="Q2975" s="520"/>
      <c r="R2975" s="412" t="str">
        <f t="shared" si="738"/>
        <v/>
      </c>
      <c r="S2975" s="412" t="str">
        <f t="shared" si="740"/>
        <v/>
      </c>
      <c r="T2975" s="427"/>
      <c r="U2975" s="429"/>
      <c r="W2975" s="6">
        <f>VLOOKUP(A2975,'[3]Cartilha Global'!$A:$A,1,FALSE)</f>
        <v>101507</v>
      </c>
    </row>
    <row r="2976" spans="1:23" ht="22.5" x14ac:dyDescent="0.2">
      <c r="A2976" s="522">
        <v>101508</v>
      </c>
      <c r="B2976" s="508" t="s">
        <v>3144</v>
      </c>
      <c r="C2976" s="513" t="s">
        <v>4991</v>
      </c>
      <c r="D2976" s="498" t="s">
        <v>169</v>
      </c>
      <c r="E2976" s="499">
        <v>2344.09</v>
      </c>
      <c r="F2976" s="500">
        <f t="shared" si="739"/>
        <v>2902.92</v>
      </c>
      <c r="G2976" s="556">
        <v>1</v>
      </c>
      <c r="H2976" s="580">
        <f>F2976</f>
        <v>2902.92</v>
      </c>
      <c r="I2976" s="519">
        <f t="shared" si="746"/>
        <v>2902.92</v>
      </c>
      <c r="J2976" s="558">
        <f t="shared" si="747"/>
        <v>2902.92</v>
      </c>
      <c r="K2976" s="504"/>
      <c r="L2976" s="580">
        <f t="shared" si="751"/>
        <v>1</v>
      </c>
      <c r="M2976" s="580">
        <v>2902.92</v>
      </c>
      <c r="N2976" s="519">
        <f t="shared" si="749"/>
        <v>2902.92</v>
      </c>
      <c r="O2976" s="558">
        <f t="shared" si="750"/>
        <v>2902.92</v>
      </c>
      <c r="P2976" s="506"/>
      <c r="Q2976" s="520"/>
      <c r="R2976" s="412" t="str">
        <f t="shared" si="738"/>
        <v>x</v>
      </c>
      <c r="S2976" s="412" t="str">
        <f t="shared" si="740"/>
        <v>x</v>
      </c>
      <c r="T2976" s="427"/>
      <c r="U2976" s="429"/>
      <c r="W2976" s="6">
        <f>VLOOKUP(A2976,'[3]Cartilha Global'!$A:$A,1,FALSE)</f>
        <v>101508</v>
      </c>
    </row>
    <row r="2977" spans="1:23" ht="22.5" hidden="1" x14ac:dyDescent="0.2">
      <c r="A2977" s="522">
        <v>101509</v>
      </c>
      <c r="B2977" s="508" t="s">
        <v>3144</v>
      </c>
      <c r="C2977" s="513" t="s">
        <v>4992</v>
      </c>
      <c r="D2977" s="498" t="s">
        <v>169</v>
      </c>
      <c r="E2977" s="499">
        <v>2006.91</v>
      </c>
      <c r="F2977" s="500">
        <f t="shared" si="739"/>
        <v>2485.36</v>
      </c>
      <c r="G2977" s="556"/>
      <c r="H2977" s="580"/>
      <c r="I2977" s="519">
        <f t="shared" si="746"/>
        <v>0</v>
      </c>
      <c r="J2977" s="558">
        <f t="shared" si="747"/>
        <v>0</v>
      </c>
      <c r="K2977" s="504"/>
      <c r="L2977" s="580">
        <f t="shared" si="751"/>
        <v>0</v>
      </c>
      <c r="M2977" s="580">
        <f t="shared" si="751"/>
        <v>0</v>
      </c>
      <c r="N2977" s="519">
        <f t="shared" si="749"/>
        <v>0</v>
      </c>
      <c r="O2977" s="558">
        <f t="shared" si="750"/>
        <v>0</v>
      </c>
      <c r="P2977" s="506"/>
      <c r="Q2977" s="520"/>
      <c r="R2977" s="412" t="str">
        <f t="shared" si="738"/>
        <v/>
      </c>
      <c r="S2977" s="412" t="str">
        <f t="shared" si="740"/>
        <v/>
      </c>
      <c r="T2977" s="427"/>
      <c r="U2977" s="429"/>
      <c r="W2977" s="6">
        <f>VLOOKUP(A2977,'[3]Cartilha Global'!$A:$A,1,FALSE)</f>
        <v>101509</v>
      </c>
    </row>
    <row r="2978" spans="1:23" ht="22.5" hidden="1" x14ac:dyDescent="0.2">
      <c r="A2978" s="522">
        <v>101510</v>
      </c>
      <c r="B2978" s="508" t="s">
        <v>3144</v>
      </c>
      <c r="C2978" s="513" t="s">
        <v>4993</v>
      </c>
      <c r="D2978" s="498" t="s">
        <v>169</v>
      </c>
      <c r="E2978" s="499">
        <v>2193.84</v>
      </c>
      <c r="F2978" s="500">
        <f t="shared" si="739"/>
        <v>2716.85</v>
      </c>
      <c r="G2978" s="556"/>
      <c r="H2978" s="580"/>
      <c r="I2978" s="519">
        <f t="shared" si="746"/>
        <v>0</v>
      </c>
      <c r="J2978" s="558">
        <f t="shared" si="747"/>
        <v>0</v>
      </c>
      <c r="K2978" s="504"/>
      <c r="L2978" s="580">
        <f t="shared" si="751"/>
        <v>0</v>
      </c>
      <c r="M2978" s="580">
        <f t="shared" si="751"/>
        <v>0</v>
      </c>
      <c r="N2978" s="519">
        <f t="shared" si="749"/>
        <v>0</v>
      </c>
      <c r="O2978" s="558">
        <f t="shared" si="750"/>
        <v>0</v>
      </c>
      <c r="P2978" s="506"/>
      <c r="Q2978" s="520"/>
      <c r="R2978" s="412" t="str">
        <f t="shared" si="738"/>
        <v/>
      </c>
      <c r="S2978" s="412" t="str">
        <f t="shared" si="740"/>
        <v/>
      </c>
      <c r="T2978" s="427"/>
      <c r="U2978" s="429"/>
      <c r="W2978" s="6">
        <f>VLOOKUP(A2978,'[3]Cartilha Global'!$A:$A,1,FALSE)</f>
        <v>101510</v>
      </c>
    </row>
    <row r="2979" spans="1:23" ht="22.5" hidden="1" x14ac:dyDescent="0.2">
      <c r="A2979" s="522">
        <v>101511</v>
      </c>
      <c r="B2979" s="508" t="s">
        <v>3144</v>
      </c>
      <c r="C2979" s="513" t="s">
        <v>4994</v>
      </c>
      <c r="D2979" s="498" t="s">
        <v>169</v>
      </c>
      <c r="E2979" s="499">
        <v>2253.7800000000002</v>
      </c>
      <c r="F2979" s="500">
        <f t="shared" si="739"/>
        <v>2791.08</v>
      </c>
      <c r="G2979" s="556"/>
      <c r="H2979" s="580"/>
      <c r="I2979" s="519">
        <f t="shared" si="746"/>
        <v>0</v>
      </c>
      <c r="J2979" s="558">
        <f t="shared" si="747"/>
        <v>0</v>
      </c>
      <c r="K2979" s="504"/>
      <c r="L2979" s="580">
        <f t="shared" si="751"/>
        <v>0</v>
      </c>
      <c r="M2979" s="580">
        <f t="shared" si="751"/>
        <v>0</v>
      </c>
      <c r="N2979" s="519">
        <f t="shared" si="749"/>
        <v>0</v>
      </c>
      <c r="O2979" s="558">
        <f t="shared" si="750"/>
        <v>0</v>
      </c>
      <c r="P2979" s="506"/>
      <c r="Q2979" s="520"/>
      <c r="R2979" s="412" t="str">
        <f t="shared" si="738"/>
        <v/>
      </c>
      <c r="S2979" s="412" t="str">
        <f t="shared" si="740"/>
        <v/>
      </c>
      <c r="T2979" s="427"/>
      <c r="U2979" s="429"/>
      <c r="W2979" s="6">
        <f>VLOOKUP(A2979,'[3]Cartilha Global'!$A:$A,1,FALSE)</f>
        <v>101511</v>
      </c>
    </row>
    <row r="2980" spans="1:23" ht="22.5" hidden="1" x14ac:dyDescent="0.2">
      <c r="A2980" s="522">
        <v>101512</v>
      </c>
      <c r="B2980" s="508" t="s">
        <v>3144</v>
      </c>
      <c r="C2980" s="513" t="s">
        <v>4995</v>
      </c>
      <c r="D2980" s="498" t="s">
        <v>169</v>
      </c>
      <c r="E2980" s="499">
        <v>2500.8000000000002</v>
      </c>
      <c r="F2980" s="500">
        <f t="shared" si="739"/>
        <v>3096.99</v>
      </c>
      <c r="G2980" s="556"/>
      <c r="H2980" s="580"/>
      <c r="I2980" s="519">
        <f t="shared" si="746"/>
        <v>0</v>
      </c>
      <c r="J2980" s="558">
        <f t="shared" si="747"/>
        <v>0</v>
      </c>
      <c r="K2980" s="504"/>
      <c r="L2980" s="580">
        <f t="shared" si="751"/>
        <v>0</v>
      </c>
      <c r="M2980" s="580">
        <f t="shared" si="751"/>
        <v>0</v>
      </c>
      <c r="N2980" s="519">
        <f t="shared" si="749"/>
        <v>0</v>
      </c>
      <c r="O2980" s="558">
        <f t="shared" si="750"/>
        <v>0</v>
      </c>
      <c r="P2980" s="506"/>
      <c r="Q2980" s="520"/>
      <c r="R2980" s="412" t="str">
        <f t="shared" si="738"/>
        <v/>
      </c>
      <c r="S2980" s="412" t="str">
        <f t="shared" si="740"/>
        <v/>
      </c>
      <c r="T2980" s="427"/>
      <c r="U2980" s="429"/>
      <c r="W2980" s="6">
        <f>VLOOKUP(A2980,'[3]Cartilha Global'!$A:$A,1,FALSE)</f>
        <v>101512</v>
      </c>
    </row>
    <row r="2981" spans="1:23" ht="22.5" hidden="1" x14ac:dyDescent="0.2">
      <c r="A2981" s="522">
        <v>101513</v>
      </c>
      <c r="B2981" s="508" t="s">
        <v>3144</v>
      </c>
      <c r="C2981" s="513" t="s">
        <v>4996</v>
      </c>
      <c r="D2981" s="498" t="s">
        <v>169</v>
      </c>
      <c r="E2981" s="499">
        <v>810.41</v>
      </c>
      <c r="F2981" s="500">
        <f t="shared" si="739"/>
        <v>1003.61</v>
      </c>
      <c r="G2981" s="556"/>
      <c r="H2981" s="580"/>
      <c r="I2981" s="519">
        <f t="shared" si="746"/>
        <v>0</v>
      </c>
      <c r="J2981" s="558">
        <f t="shared" si="747"/>
        <v>0</v>
      </c>
      <c r="K2981" s="504"/>
      <c r="L2981" s="580">
        <f t="shared" si="751"/>
        <v>0</v>
      </c>
      <c r="M2981" s="580">
        <f t="shared" si="751"/>
        <v>0</v>
      </c>
      <c r="N2981" s="519">
        <f t="shared" si="749"/>
        <v>0</v>
      </c>
      <c r="O2981" s="558">
        <f t="shared" si="750"/>
        <v>0</v>
      </c>
      <c r="P2981" s="506"/>
      <c r="Q2981" s="520"/>
      <c r="R2981" s="412" t="str">
        <f t="shared" si="738"/>
        <v/>
      </c>
      <c r="S2981" s="412" t="str">
        <f t="shared" si="740"/>
        <v/>
      </c>
      <c r="T2981" s="427"/>
      <c r="U2981" s="429"/>
      <c r="W2981" s="6">
        <f>VLOOKUP(A2981,'[3]Cartilha Global'!$A:$A,1,FALSE)</f>
        <v>101513</v>
      </c>
    </row>
    <row r="2982" spans="1:23" ht="22.5" hidden="1" x14ac:dyDescent="0.2">
      <c r="A2982" s="522">
        <v>101514</v>
      </c>
      <c r="B2982" s="508" t="s">
        <v>3144</v>
      </c>
      <c r="C2982" s="513" t="s">
        <v>4997</v>
      </c>
      <c r="D2982" s="498" t="s">
        <v>169</v>
      </c>
      <c r="E2982" s="499">
        <v>921.56</v>
      </c>
      <c r="F2982" s="500">
        <f t="shared" si="739"/>
        <v>1141.26</v>
      </c>
      <c r="G2982" s="556"/>
      <c r="H2982" s="580"/>
      <c r="I2982" s="519">
        <f t="shared" si="746"/>
        <v>0</v>
      </c>
      <c r="J2982" s="558">
        <f t="shared" si="747"/>
        <v>0</v>
      </c>
      <c r="K2982" s="504"/>
      <c r="L2982" s="580">
        <f t="shared" si="751"/>
        <v>0</v>
      </c>
      <c r="M2982" s="580">
        <f t="shared" si="751"/>
        <v>0</v>
      </c>
      <c r="N2982" s="519">
        <f t="shared" si="749"/>
        <v>0</v>
      </c>
      <c r="O2982" s="558">
        <f t="shared" si="750"/>
        <v>0</v>
      </c>
      <c r="P2982" s="506"/>
      <c r="Q2982" s="520"/>
      <c r="R2982" s="412" t="str">
        <f t="shared" si="738"/>
        <v/>
      </c>
      <c r="S2982" s="412" t="str">
        <f t="shared" si="740"/>
        <v/>
      </c>
      <c r="T2982" s="427"/>
      <c r="U2982" s="429"/>
      <c r="W2982" s="6">
        <f>VLOOKUP(A2982,'[3]Cartilha Global'!$A:$A,1,FALSE)</f>
        <v>101514</v>
      </c>
    </row>
    <row r="2983" spans="1:23" ht="22.5" hidden="1" x14ac:dyDescent="0.2">
      <c r="A2983" s="522">
        <v>101515</v>
      </c>
      <c r="B2983" s="508" t="s">
        <v>3144</v>
      </c>
      <c r="C2983" s="513" t="s">
        <v>4998</v>
      </c>
      <c r="D2983" s="498" t="s">
        <v>169</v>
      </c>
      <c r="E2983" s="499">
        <v>957.2</v>
      </c>
      <c r="F2983" s="500">
        <f t="shared" si="739"/>
        <v>1185.4000000000001</v>
      </c>
      <c r="G2983" s="556"/>
      <c r="H2983" s="580"/>
      <c r="I2983" s="519">
        <f t="shared" si="746"/>
        <v>0</v>
      </c>
      <c r="J2983" s="558">
        <f t="shared" si="747"/>
        <v>0</v>
      </c>
      <c r="K2983" s="504"/>
      <c r="L2983" s="580">
        <f t="shared" si="751"/>
        <v>0</v>
      </c>
      <c r="M2983" s="580">
        <f t="shared" si="751"/>
        <v>0</v>
      </c>
      <c r="N2983" s="519">
        <f t="shared" si="749"/>
        <v>0</v>
      </c>
      <c r="O2983" s="558">
        <f t="shared" si="750"/>
        <v>0</v>
      </c>
      <c r="P2983" s="506"/>
      <c r="Q2983" s="520"/>
      <c r="R2983" s="412" t="str">
        <f t="shared" si="738"/>
        <v/>
      </c>
      <c r="S2983" s="412" t="str">
        <f t="shared" si="740"/>
        <v/>
      </c>
      <c r="T2983" s="427"/>
      <c r="U2983" s="429"/>
      <c r="W2983" s="6">
        <f>VLOOKUP(A2983,'[3]Cartilha Global'!$A:$A,1,FALSE)</f>
        <v>101515</v>
      </c>
    </row>
    <row r="2984" spans="1:23" ht="22.5" hidden="1" x14ac:dyDescent="0.2">
      <c r="A2984" s="522">
        <v>101516</v>
      </c>
      <c r="B2984" s="508" t="s">
        <v>3144</v>
      </c>
      <c r="C2984" s="513" t="s">
        <v>4999</v>
      </c>
      <c r="D2984" s="498" t="s">
        <v>169</v>
      </c>
      <c r="E2984" s="499">
        <v>1083.26</v>
      </c>
      <c r="F2984" s="500">
        <f t="shared" si="739"/>
        <v>1341.51</v>
      </c>
      <c r="G2984" s="556"/>
      <c r="H2984" s="580"/>
      <c r="I2984" s="519">
        <f t="shared" si="746"/>
        <v>0</v>
      </c>
      <c r="J2984" s="558">
        <f t="shared" si="747"/>
        <v>0</v>
      </c>
      <c r="K2984" s="504"/>
      <c r="L2984" s="580">
        <f t="shared" si="751"/>
        <v>0</v>
      </c>
      <c r="M2984" s="580">
        <f t="shared" si="751"/>
        <v>0</v>
      </c>
      <c r="N2984" s="519">
        <f t="shared" si="749"/>
        <v>0</v>
      </c>
      <c r="O2984" s="558">
        <f t="shared" si="750"/>
        <v>0</v>
      </c>
      <c r="P2984" s="506"/>
      <c r="Q2984" s="520"/>
      <c r="R2984" s="412" t="str">
        <f t="shared" si="738"/>
        <v/>
      </c>
      <c r="S2984" s="412" t="str">
        <f t="shared" si="740"/>
        <v/>
      </c>
      <c r="T2984" s="427"/>
      <c r="U2984" s="429"/>
      <c r="W2984" s="6">
        <f>VLOOKUP(A2984,'[3]Cartilha Global'!$A:$A,1,FALSE)</f>
        <v>101516</v>
      </c>
    </row>
    <row r="2985" spans="1:23" ht="22.5" hidden="1" x14ac:dyDescent="0.2">
      <c r="A2985" s="522">
        <v>101517</v>
      </c>
      <c r="B2985" s="508" t="s">
        <v>3144</v>
      </c>
      <c r="C2985" s="513" t="s">
        <v>5000</v>
      </c>
      <c r="D2985" s="498" t="s">
        <v>169</v>
      </c>
      <c r="E2985" s="499">
        <v>793.49</v>
      </c>
      <c r="F2985" s="500">
        <f t="shared" si="739"/>
        <v>982.66</v>
      </c>
      <c r="G2985" s="556"/>
      <c r="H2985" s="580"/>
      <c r="I2985" s="519">
        <f t="shared" si="746"/>
        <v>0</v>
      </c>
      <c r="J2985" s="558">
        <f t="shared" si="747"/>
        <v>0</v>
      </c>
      <c r="K2985" s="504"/>
      <c r="L2985" s="580">
        <f t="shared" si="751"/>
        <v>0</v>
      </c>
      <c r="M2985" s="580">
        <f t="shared" si="751"/>
        <v>0</v>
      </c>
      <c r="N2985" s="519">
        <f t="shared" si="749"/>
        <v>0</v>
      </c>
      <c r="O2985" s="558">
        <f t="shared" si="750"/>
        <v>0</v>
      </c>
      <c r="P2985" s="506"/>
      <c r="Q2985" s="520"/>
      <c r="R2985" s="412" t="str">
        <f t="shared" si="738"/>
        <v/>
      </c>
      <c r="S2985" s="412" t="str">
        <f t="shared" si="740"/>
        <v/>
      </c>
      <c r="T2985" s="427"/>
      <c r="U2985" s="429"/>
      <c r="W2985" s="6">
        <f>VLOOKUP(A2985,'[3]Cartilha Global'!$A:$A,1,FALSE)</f>
        <v>101517</v>
      </c>
    </row>
    <row r="2986" spans="1:23" ht="22.5" hidden="1" x14ac:dyDescent="0.2">
      <c r="A2986" s="522">
        <v>101518</v>
      </c>
      <c r="B2986" s="508" t="s">
        <v>3144</v>
      </c>
      <c r="C2986" s="513" t="s">
        <v>5001</v>
      </c>
      <c r="D2986" s="498" t="s">
        <v>169</v>
      </c>
      <c r="E2986" s="499">
        <v>904.64</v>
      </c>
      <c r="F2986" s="500">
        <f t="shared" si="739"/>
        <v>1120.31</v>
      </c>
      <c r="G2986" s="556"/>
      <c r="H2986" s="580"/>
      <c r="I2986" s="519">
        <f t="shared" si="746"/>
        <v>0</v>
      </c>
      <c r="J2986" s="558">
        <f t="shared" si="747"/>
        <v>0</v>
      </c>
      <c r="K2986" s="504"/>
      <c r="L2986" s="580">
        <f t="shared" si="751"/>
        <v>0</v>
      </c>
      <c r="M2986" s="580">
        <f t="shared" si="751"/>
        <v>0</v>
      </c>
      <c r="N2986" s="519">
        <f t="shared" si="749"/>
        <v>0</v>
      </c>
      <c r="O2986" s="558">
        <f t="shared" si="750"/>
        <v>0</v>
      </c>
      <c r="P2986" s="506"/>
      <c r="Q2986" s="520"/>
      <c r="R2986" s="412" t="str">
        <f t="shared" si="738"/>
        <v/>
      </c>
      <c r="S2986" s="412" t="str">
        <f t="shared" si="740"/>
        <v/>
      </c>
      <c r="T2986" s="427"/>
      <c r="U2986" s="429"/>
      <c r="W2986" s="6">
        <f>VLOOKUP(A2986,'[3]Cartilha Global'!$A:$A,1,FALSE)</f>
        <v>101518</v>
      </c>
    </row>
    <row r="2987" spans="1:23" ht="22.5" hidden="1" x14ac:dyDescent="0.2">
      <c r="A2987" s="522">
        <v>101519</v>
      </c>
      <c r="B2987" s="508" t="s">
        <v>3144</v>
      </c>
      <c r="C2987" s="513" t="s">
        <v>5002</v>
      </c>
      <c r="D2987" s="498" t="s">
        <v>169</v>
      </c>
      <c r="E2987" s="499">
        <v>940.28</v>
      </c>
      <c r="F2987" s="500">
        <f t="shared" si="739"/>
        <v>1164.44</v>
      </c>
      <c r="G2987" s="556"/>
      <c r="H2987" s="580"/>
      <c r="I2987" s="519">
        <f t="shared" si="746"/>
        <v>0</v>
      </c>
      <c r="J2987" s="558">
        <f t="shared" si="747"/>
        <v>0</v>
      </c>
      <c r="K2987" s="504"/>
      <c r="L2987" s="580">
        <f t="shared" si="751"/>
        <v>0</v>
      </c>
      <c r="M2987" s="580">
        <f t="shared" si="751"/>
        <v>0</v>
      </c>
      <c r="N2987" s="519">
        <f t="shared" si="749"/>
        <v>0</v>
      </c>
      <c r="O2987" s="558">
        <f t="shared" si="750"/>
        <v>0</v>
      </c>
      <c r="P2987" s="506"/>
      <c r="Q2987" s="520"/>
      <c r="R2987" s="412" t="str">
        <f t="shared" si="738"/>
        <v/>
      </c>
      <c r="S2987" s="412" t="str">
        <f t="shared" si="740"/>
        <v/>
      </c>
      <c r="T2987" s="427"/>
      <c r="U2987" s="429"/>
      <c r="W2987" s="6">
        <f>VLOOKUP(A2987,'[3]Cartilha Global'!$A:$A,1,FALSE)</f>
        <v>101519</v>
      </c>
    </row>
    <row r="2988" spans="1:23" ht="22.5" hidden="1" x14ac:dyDescent="0.2">
      <c r="A2988" s="522">
        <v>101520</v>
      </c>
      <c r="B2988" s="508" t="s">
        <v>3144</v>
      </c>
      <c r="C2988" s="513" t="s">
        <v>5003</v>
      </c>
      <c r="D2988" s="498" t="s">
        <v>169</v>
      </c>
      <c r="E2988" s="499">
        <v>1066.3399999999999</v>
      </c>
      <c r="F2988" s="500">
        <f t="shared" si="739"/>
        <v>1320.56</v>
      </c>
      <c r="G2988" s="556"/>
      <c r="H2988" s="580"/>
      <c r="I2988" s="519">
        <f t="shared" si="746"/>
        <v>0</v>
      </c>
      <c r="J2988" s="558">
        <f t="shared" si="747"/>
        <v>0</v>
      </c>
      <c r="K2988" s="504"/>
      <c r="L2988" s="580">
        <f t="shared" si="751"/>
        <v>0</v>
      </c>
      <c r="M2988" s="580">
        <f t="shared" si="751"/>
        <v>0</v>
      </c>
      <c r="N2988" s="519">
        <f t="shared" si="749"/>
        <v>0</v>
      </c>
      <c r="O2988" s="558">
        <f t="shared" si="750"/>
        <v>0</v>
      </c>
      <c r="P2988" s="506"/>
      <c r="Q2988" s="520"/>
      <c r="R2988" s="412" t="str">
        <f t="shared" si="738"/>
        <v/>
      </c>
      <c r="S2988" s="412" t="str">
        <f t="shared" si="740"/>
        <v/>
      </c>
      <c r="T2988" s="427"/>
      <c r="U2988" s="429"/>
      <c r="W2988" s="6">
        <f>VLOOKUP(A2988,'[3]Cartilha Global'!$A:$A,1,FALSE)</f>
        <v>101520</v>
      </c>
    </row>
    <row r="2989" spans="1:23" ht="22.5" hidden="1" x14ac:dyDescent="0.2">
      <c r="A2989" s="522">
        <v>101521</v>
      </c>
      <c r="B2989" s="508" t="s">
        <v>3144</v>
      </c>
      <c r="C2989" s="513" t="s">
        <v>5004</v>
      </c>
      <c r="D2989" s="498" t="s">
        <v>169</v>
      </c>
      <c r="E2989" s="499">
        <v>1101.6300000000001</v>
      </c>
      <c r="F2989" s="500">
        <f t="shared" si="739"/>
        <v>1364.26</v>
      </c>
      <c r="G2989" s="556"/>
      <c r="H2989" s="580"/>
      <c r="I2989" s="519">
        <f t="shared" si="746"/>
        <v>0</v>
      </c>
      <c r="J2989" s="558">
        <f t="shared" si="747"/>
        <v>0</v>
      </c>
      <c r="K2989" s="504"/>
      <c r="L2989" s="580">
        <f t="shared" si="751"/>
        <v>0</v>
      </c>
      <c r="M2989" s="580">
        <f t="shared" si="751"/>
        <v>0</v>
      </c>
      <c r="N2989" s="519">
        <f t="shared" si="749"/>
        <v>0</v>
      </c>
      <c r="O2989" s="558">
        <f t="shared" si="750"/>
        <v>0</v>
      </c>
      <c r="P2989" s="506"/>
      <c r="Q2989" s="520"/>
      <c r="R2989" s="412" t="str">
        <f t="shared" si="738"/>
        <v/>
      </c>
      <c r="S2989" s="412" t="str">
        <f t="shared" si="740"/>
        <v/>
      </c>
      <c r="T2989" s="427"/>
      <c r="U2989" s="429"/>
      <c r="W2989" s="6">
        <f>VLOOKUP(A2989,'[3]Cartilha Global'!$A:$A,1,FALSE)</f>
        <v>101521</v>
      </c>
    </row>
    <row r="2990" spans="1:23" ht="22.5" hidden="1" x14ac:dyDescent="0.2">
      <c r="A2990" s="522">
        <v>101522</v>
      </c>
      <c r="B2990" s="508" t="s">
        <v>3144</v>
      </c>
      <c r="C2990" s="513" t="s">
        <v>5005</v>
      </c>
      <c r="D2990" s="498" t="s">
        <v>169</v>
      </c>
      <c r="E2990" s="499">
        <v>1268.3499999999999</v>
      </c>
      <c r="F2990" s="500">
        <f t="shared" si="739"/>
        <v>1570.72</v>
      </c>
      <c r="G2990" s="556"/>
      <c r="H2990" s="580"/>
      <c r="I2990" s="519">
        <f t="shared" si="746"/>
        <v>0</v>
      </c>
      <c r="J2990" s="558">
        <f t="shared" si="747"/>
        <v>0</v>
      </c>
      <c r="K2990" s="504"/>
      <c r="L2990" s="580">
        <f t="shared" si="751"/>
        <v>0</v>
      </c>
      <c r="M2990" s="580">
        <f t="shared" si="751"/>
        <v>0</v>
      </c>
      <c r="N2990" s="519">
        <f t="shared" si="749"/>
        <v>0</v>
      </c>
      <c r="O2990" s="558">
        <f t="shared" si="750"/>
        <v>0</v>
      </c>
      <c r="P2990" s="506"/>
      <c r="Q2990" s="520"/>
      <c r="R2990" s="412" t="str">
        <f t="shared" si="738"/>
        <v/>
      </c>
      <c r="S2990" s="412" t="str">
        <f t="shared" si="740"/>
        <v/>
      </c>
      <c r="T2990" s="427"/>
      <c r="U2990" s="429"/>
      <c r="W2990" s="6">
        <f>VLOOKUP(A2990,'[3]Cartilha Global'!$A:$A,1,FALSE)</f>
        <v>101522</v>
      </c>
    </row>
    <row r="2991" spans="1:23" ht="22.5" hidden="1" x14ac:dyDescent="0.2">
      <c r="A2991" s="522">
        <v>101523</v>
      </c>
      <c r="B2991" s="508" t="s">
        <v>3144</v>
      </c>
      <c r="C2991" s="513" t="s">
        <v>5006</v>
      </c>
      <c r="D2991" s="498" t="s">
        <v>169</v>
      </c>
      <c r="E2991" s="499">
        <v>1321.81</v>
      </c>
      <c r="F2991" s="500">
        <f t="shared" si="739"/>
        <v>1636.93</v>
      </c>
      <c r="G2991" s="556"/>
      <c r="H2991" s="580"/>
      <c r="I2991" s="519">
        <f t="shared" si="746"/>
        <v>0</v>
      </c>
      <c r="J2991" s="558">
        <f t="shared" si="747"/>
        <v>0</v>
      </c>
      <c r="K2991" s="504"/>
      <c r="L2991" s="580">
        <f t="shared" ref="L2991:M3006" si="752">G2991</f>
        <v>0</v>
      </c>
      <c r="M2991" s="580">
        <f t="shared" si="752"/>
        <v>0</v>
      </c>
      <c r="N2991" s="519">
        <f t="shared" si="749"/>
        <v>0</v>
      </c>
      <c r="O2991" s="558">
        <f t="shared" si="750"/>
        <v>0</v>
      </c>
      <c r="P2991" s="506"/>
      <c r="Q2991" s="520"/>
      <c r="R2991" s="412" t="str">
        <f t="shared" si="738"/>
        <v/>
      </c>
      <c r="S2991" s="412" t="str">
        <f t="shared" si="740"/>
        <v/>
      </c>
      <c r="T2991" s="427"/>
      <c r="U2991" s="429"/>
      <c r="W2991" s="6">
        <f>VLOOKUP(A2991,'[3]Cartilha Global'!$A:$A,1,FALSE)</f>
        <v>101523</v>
      </c>
    </row>
    <row r="2992" spans="1:23" ht="22.5" hidden="1" x14ac:dyDescent="0.2">
      <c r="A2992" s="522">
        <v>101524</v>
      </c>
      <c r="B2992" s="508" t="s">
        <v>3144</v>
      </c>
      <c r="C2992" s="513" t="s">
        <v>5007</v>
      </c>
      <c r="D2992" s="498" t="s">
        <v>169</v>
      </c>
      <c r="E2992" s="499">
        <v>1510.9</v>
      </c>
      <c r="F2992" s="500">
        <f t="shared" si="739"/>
        <v>1871.1</v>
      </c>
      <c r="G2992" s="556"/>
      <c r="H2992" s="580"/>
      <c r="I2992" s="519">
        <f t="shared" si="746"/>
        <v>0</v>
      </c>
      <c r="J2992" s="558">
        <f t="shared" si="747"/>
        <v>0</v>
      </c>
      <c r="K2992" s="504"/>
      <c r="L2992" s="580">
        <f t="shared" si="752"/>
        <v>0</v>
      </c>
      <c r="M2992" s="580">
        <f t="shared" si="752"/>
        <v>0</v>
      </c>
      <c r="N2992" s="519">
        <f t="shared" si="749"/>
        <v>0</v>
      </c>
      <c r="O2992" s="558">
        <f t="shared" si="750"/>
        <v>0</v>
      </c>
      <c r="P2992" s="506"/>
      <c r="Q2992" s="520"/>
      <c r="R2992" s="412" t="str">
        <f t="shared" si="738"/>
        <v/>
      </c>
      <c r="S2992" s="412" t="str">
        <f t="shared" si="740"/>
        <v/>
      </c>
      <c r="T2992" s="427"/>
      <c r="U2992" s="429"/>
      <c r="W2992" s="6">
        <f>VLOOKUP(A2992,'[3]Cartilha Global'!$A:$A,1,FALSE)</f>
        <v>101524</v>
      </c>
    </row>
    <row r="2993" spans="1:23" ht="22.5" hidden="1" x14ac:dyDescent="0.2">
      <c r="A2993" s="522">
        <v>101525</v>
      </c>
      <c r="B2993" s="508" t="s">
        <v>3144</v>
      </c>
      <c r="C2993" s="513" t="s">
        <v>5008</v>
      </c>
      <c r="D2993" s="498" t="s">
        <v>169</v>
      </c>
      <c r="E2993" s="499">
        <v>1091.83</v>
      </c>
      <c r="F2993" s="500">
        <f t="shared" si="739"/>
        <v>1352.12</v>
      </c>
      <c r="G2993" s="556"/>
      <c r="H2993" s="580"/>
      <c r="I2993" s="519">
        <f t="shared" si="746"/>
        <v>0</v>
      </c>
      <c r="J2993" s="558">
        <f t="shared" si="747"/>
        <v>0</v>
      </c>
      <c r="K2993" s="504"/>
      <c r="L2993" s="580">
        <f t="shared" si="752"/>
        <v>0</v>
      </c>
      <c r="M2993" s="580">
        <f t="shared" si="752"/>
        <v>0</v>
      </c>
      <c r="N2993" s="519">
        <f t="shared" si="749"/>
        <v>0</v>
      </c>
      <c r="O2993" s="558">
        <f t="shared" si="750"/>
        <v>0</v>
      </c>
      <c r="P2993" s="506"/>
      <c r="Q2993" s="520"/>
      <c r="R2993" s="412" t="str">
        <f t="shared" si="738"/>
        <v/>
      </c>
      <c r="S2993" s="412" t="str">
        <f t="shared" si="740"/>
        <v/>
      </c>
      <c r="T2993" s="427"/>
      <c r="U2993" s="429"/>
      <c r="W2993" s="6">
        <f>VLOOKUP(A2993,'[3]Cartilha Global'!$A:$A,1,FALSE)</f>
        <v>101525</v>
      </c>
    </row>
    <row r="2994" spans="1:23" ht="22.5" hidden="1" x14ac:dyDescent="0.2">
      <c r="A2994" s="522">
        <v>101526</v>
      </c>
      <c r="B2994" s="508" t="s">
        <v>3144</v>
      </c>
      <c r="C2994" s="513" t="s">
        <v>5009</v>
      </c>
      <c r="D2994" s="498" t="s">
        <v>169</v>
      </c>
      <c r="E2994" s="499">
        <v>1258.55</v>
      </c>
      <c r="F2994" s="500">
        <f t="shared" si="739"/>
        <v>1558.59</v>
      </c>
      <c r="G2994" s="556"/>
      <c r="H2994" s="580"/>
      <c r="I2994" s="519">
        <f t="shared" si="746"/>
        <v>0</v>
      </c>
      <c r="J2994" s="558">
        <f t="shared" si="747"/>
        <v>0</v>
      </c>
      <c r="K2994" s="504"/>
      <c r="L2994" s="580">
        <f t="shared" si="752"/>
        <v>0</v>
      </c>
      <c r="M2994" s="580">
        <f t="shared" si="752"/>
        <v>0</v>
      </c>
      <c r="N2994" s="519">
        <f t="shared" si="749"/>
        <v>0</v>
      </c>
      <c r="O2994" s="558">
        <f t="shared" si="750"/>
        <v>0</v>
      </c>
      <c r="P2994" s="506"/>
      <c r="Q2994" s="520"/>
      <c r="R2994" s="412" t="str">
        <f t="shared" si="738"/>
        <v/>
      </c>
      <c r="S2994" s="412" t="str">
        <f t="shared" si="740"/>
        <v/>
      </c>
      <c r="T2994" s="427"/>
      <c r="U2994" s="429"/>
      <c r="W2994" s="6">
        <f>VLOOKUP(A2994,'[3]Cartilha Global'!$A:$A,1,FALSE)</f>
        <v>101526</v>
      </c>
    </row>
    <row r="2995" spans="1:23" ht="22.5" hidden="1" x14ac:dyDescent="0.2">
      <c r="A2995" s="522">
        <v>101527</v>
      </c>
      <c r="B2995" s="508" t="s">
        <v>3144</v>
      </c>
      <c r="C2995" s="513" t="s">
        <v>5010</v>
      </c>
      <c r="D2995" s="498" t="s">
        <v>169</v>
      </c>
      <c r="E2995" s="499">
        <v>1312.01</v>
      </c>
      <c r="F2995" s="500">
        <f t="shared" si="739"/>
        <v>1624.79</v>
      </c>
      <c r="G2995" s="556"/>
      <c r="H2995" s="580"/>
      <c r="I2995" s="519">
        <f t="shared" si="746"/>
        <v>0</v>
      </c>
      <c r="J2995" s="558">
        <f t="shared" si="747"/>
        <v>0</v>
      </c>
      <c r="K2995" s="504"/>
      <c r="L2995" s="580">
        <f t="shared" si="752"/>
        <v>0</v>
      </c>
      <c r="M2995" s="580">
        <f t="shared" si="752"/>
        <v>0</v>
      </c>
      <c r="N2995" s="519">
        <f t="shared" si="749"/>
        <v>0</v>
      </c>
      <c r="O2995" s="558">
        <f t="shared" si="750"/>
        <v>0</v>
      </c>
      <c r="P2995" s="506"/>
      <c r="Q2995" s="520"/>
      <c r="R2995" s="412" t="str">
        <f t="shared" si="738"/>
        <v/>
      </c>
      <c r="S2995" s="412" t="str">
        <f t="shared" si="740"/>
        <v/>
      </c>
      <c r="T2995" s="427"/>
      <c r="U2995" s="429"/>
      <c r="W2995" s="6">
        <f>VLOOKUP(A2995,'[3]Cartilha Global'!$A:$A,1,FALSE)</f>
        <v>101527</v>
      </c>
    </row>
    <row r="2996" spans="1:23" ht="22.5" hidden="1" x14ac:dyDescent="0.2">
      <c r="A2996" s="522">
        <v>101528</v>
      </c>
      <c r="B2996" s="508" t="s">
        <v>3144</v>
      </c>
      <c r="C2996" s="513" t="s">
        <v>5011</v>
      </c>
      <c r="D2996" s="498" t="s">
        <v>169</v>
      </c>
      <c r="E2996" s="499">
        <v>1501.1</v>
      </c>
      <c r="F2996" s="500">
        <f t="shared" si="739"/>
        <v>1858.96</v>
      </c>
      <c r="G2996" s="556"/>
      <c r="H2996" s="580"/>
      <c r="I2996" s="519">
        <f t="shared" si="746"/>
        <v>0</v>
      </c>
      <c r="J2996" s="558">
        <f t="shared" si="747"/>
        <v>0</v>
      </c>
      <c r="K2996" s="504"/>
      <c r="L2996" s="580">
        <f t="shared" si="752"/>
        <v>0</v>
      </c>
      <c r="M2996" s="580">
        <f t="shared" si="752"/>
        <v>0</v>
      </c>
      <c r="N2996" s="519">
        <f t="shared" si="749"/>
        <v>0</v>
      </c>
      <c r="O2996" s="558">
        <f t="shared" si="750"/>
        <v>0</v>
      </c>
      <c r="P2996" s="506"/>
      <c r="Q2996" s="520"/>
      <c r="R2996" s="412" t="str">
        <f t="shared" si="738"/>
        <v/>
      </c>
      <c r="S2996" s="412" t="str">
        <f t="shared" si="740"/>
        <v/>
      </c>
      <c r="T2996" s="427"/>
      <c r="U2996" s="429"/>
      <c r="W2996" s="6">
        <f>VLOOKUP(A2996,'[3]Cartilha Global'!$A:$A,1,FALSE)</f>
        <v>101528</v>
      </c>
    </row>
    <row r="2997" spans="1:23" ht="22.5" hidden="1" x14ac:dyDescent="0.2">
      <c r="A2997" s="522">
        <v>101529</v>
      </c>
      <c r="B2997" s="508" t="s">
        <v>3144</v>
      </c>
      <c r="C2997" s="513" t="s">
        <v>5012</v>
      </c>
      <c r="D2997" s="498" t="s">
        <v>169</v>
      </c>
      <c r="E2997" s="499">
        <v>1234.79</v>
      </c>
      <c r="F2997" s="500">
        <f t="shared" si="739"/>
        <v>1529.16</v>
      </c>
      <c r="G2997" s="556"/>
      <c r="H2997" s="580"/>
      <c r="I2997" s="519">
        <f t="shared" si="746"/>
        <v>0</v>
      </c>
      <c r="J2997" s="558">
        <f t="shared" si="747"/>
        <v>0</v>
      </c>
      <c r="K2997" s="504"/>
      <c r="L2997" s="580">
        <f t="shared" si="752"/>
        <v>0</v>
      </c>
      <c r="M2997" s="580">
        <f t="shared" si="752"/>
        <v>0</v>
      </c>
      <c r="N2997" s="519">
        <f t="shared" si="749"/>
        <v>0</v>
      </c>
      <c r="O2997" s="558">
        <f t="shared" si="750"/>
        <v>0</v>
      </c>
      <c r="P2997" s="506"/>
      <c r="Q2997" s="520"/>
      <c r="R2997" s="412" t="str">
        <f t="shared" si="738"/>
        <v/>
      </c>
      <c r="S2997" s="412" t="str">
        <f t="shared" si="740"/>
        <v/>
      </c>
      <c r="T2997" s="427"/>
      <c r="U2997" s="429"/>
      <c r="W2997" s="6">
        <f>VLOOKUP(A2997,'[3]Cartilha Global'!$A:$A,1,FALSE)</f>
        <v>101529</v>
      </c>
    </row>
    <row r="2998" spans="1:23" ht="22.5" hidden="1" x14ac:dyDescent="0.2">
      <c r="A2998" s="522">
        <v>101530</v>
      </c>
      <c r="B2998" s="508" t="s">
        <v>3144</v>
      </c>
      <c r="C2998" s="513" t="s">
        <v>5013</v>
      </c>
      <c r="D2998" s="498" t="s">
        <v>169</v>
      </c>
      <c r="E2998" s="499">
        <v>1457.08</v>
      </c>
      <c r="F2998" s="500">
        <f t="shared" si="739"/>
        <v>1804.45</v>
      </c>
      <c r="G2998" s="556"/>
      <c r="H2998" s="580"/>
      <c r="I2998" s="519">
        <f t="shared" si="746"/>
        <v>0</v>
      </c>
      <c r="J2998" s="558">
        <f t="shared" si="747"/>
        <v>0</v>
      </c>
      <c r="K2998" s="504"/>
      <c r="L2998" s="580">
        <f t="shared" si="752"/>
        <v>0</v>
      </c>
      <c r="M2998" s="580">
        <f t="shared" si="752"/>
        <v>0</v>
      </c>
      <c r="N2998" s="519">
        <f t="shared" si="749"/>
        <v>0</v>
      </c>
      <c r="O2998" s="558">
        <f t="shared" si="750"/>
        <v>0</v>
      </c>
      <c r="P2998" s="506"/>
      <c r="Q2998" s="520"/>
      <c r="R2998" s="412" t="str">
        <f t="shared" si="738"/>
        <v/>
      </c>
      <c r="S2998" s="412" t="str">
        <f t="shared" si="740"/>
        <v/>
      </c>
      <c r="T2998" s="427"/>
      <c r="U2998" s="429"/>
      <c r="W2998" s="6">
        <f>VLOOKUP(A2998,'[3]Cartilha Global'!$A:$A,1,FALSE)</f>
        <v>101530</v>
      </c>
    </row>
    <row r="2999" spans="1:23" ht="22.5" hidden="1" x14ac:dyDescent="0.2">
      <c r="A2999" s="522">
        <v>101531</v>
      </c>
      <c r="B2999" s="508" t="s">
        <v>3144</v>
      </c>
      <c r="C2999" s="513" t="s">
        <v>5014</v>
      </c>
      <c r="D2999" s="498" t="s">
        <v>169</v>
      </c>
      <c r="E2999" s="499">
        <v>1528.36</v>
      </c>
      <c r="F2999" s="500">
        <f t="shared" si="739"/>
        <v>1892.72</v>
      </c>
      <c r="G2999" s="556"/>
      <c r="H2999" s="580"/>
      <c r="I2999" s="519">
        <f t="shared" si="746"/>
        <v>0</v>
      </c>
      <c r="J2999" s="558">
        <f t="shared" si="747"/>
        <v>0</v>
      </c>
      <c r="K2999" s="504"/>
      <c r="L2999" s="580">
        <f t="shared" si="752"/>
        <v>0</v>
      </c>
      <c r="M2999" s="580">
        <f t="shared" si="752"/>
        <v>0</v>
      </c>
      <c r="N2999" s="519">
        <f t="shared" si="749"/>
        <v>0</v>
      </c>
      <c r="O2999" s="558">
        <f t="shared" si="750"/>
        <v>0</v>
      </c>
      <c r="P2999" s="506"/>
      <c r="Q2999" s="520"/>
      <c r="R2999" s="412" t="str">
        <f t="shared" si="738"/>
        <v/>
      </c>
      <c r="S2999" s="412" t="str">
        <f t="shared" si="740"/>
        <v/>
      </c>
      <c r="T2999" s="427"/>
      <c r="U2999" s="429"/>
      <c r="W2999" s="6">
        <f>VLOOKUP(A2999,'[3]Cartilha Global'!$A:$A,1,FALSE)</f>
        <v>101531</v>
      </c>
    </row>
    <row r="3000" spans="1:23" ht="22.5" hidden="1" x14ac:dyDescent="0.2">
      <c r="A3000" s="522">
        <v>101532</v>
      </c>
      <c r="B3000" s="508" t="s">
        <v>3144</v>
      </c>
      <c r="C3000" s="513" t="s">
        <v>5015</v>
      </c>
      <c r="D3000" s="498" t="s">
        <v>169</v>
      </c>
      <c r="E3000" s="499">
        <v>1780.48</v>
      </c>
      <c r="F3000" s="500">
        <f t="shared" si="739"/>
        <v>2204.9499999999998</v>
      </c>
      <c r="G3000" s="556"/>
      <c r="H3000" s="580"/>
      <c r="I3000" s="519">
        <f t="shared" si="746"/>
        <v>0</v>
      </c>
      <c r="J3000" s="558">
        <f t="shared" si="747"/>
        <v>0</v>
      </c>
      <c r="K3000" s="504"/>
      <c r="L3000" s="580">
        <f t="shared" si="752"/>
        <v>0</v>
      </c>
      <c r="M3000" s="580">
        <f t="shared" si="752"/>
        <v>0</v>
      </c>
      <c r="N3000" s="519">
        <f t="shared" si="749"/>
        <v>0</v>
      </c>
      <c r="O3000" s="558">
        <f t="shared" si="750"/>
        <v>0</v>
      </c>
      <c r="P3000" s="506"/>
      <c r="Q3000" s="520"/>
      <c r="R3000" s="412" t="str">
        <f t="shared" si="738"/>
        <v/>
      </c>
      <c r="S3000" s="412" t="str">
        <f t="shared" si="740"/>
        <v/>
      </c>
      <c r="T3000" s="427"/>
      <c r="U3000" s="429"/>
      <c r="W3000" s="6">
        <f>VLOOKUP(A3000,'[3]Cartilha Global'!$A:$A,1,FALSE)</f>
        <v>101532</v>
      </c>
    </row>
    <row r="3001" spans="1:23" ht="22.5" hidden="1" x14ac:dyDescent="0.2">
      <c r="A3001" s="522">
        <v>101533</v>
      </c>
      <c r="B3001" s="508" t="s">
        <v>3144</v>
      </c>
      <c r="C3001" s="513" t="s">
        <v>5016</v>
      </c>
      <c r="D3001" s="498" t="s">
        <v>169</v>
      </c>
      <c r="E3001" s="499">
        <v>1391.5</v>
      </c>
      <c r="F3001" s="500">
        <f t="shared" si="739"/>
        <v>1723.23</v>
      </c>
      <c r="G3001" s="556"/>
      <c r="H3001" s="580"/>
      <c r="I3001" s="519">
        <f t="shared" si="746"/>
        <v>0</v>
      </c>
      <c r="J3001" s="558">
        <f t="shared" si="747"/>
        <v>0</v>
      </c>
      <c r="K3001" s="504"/>
      <c r="L3001" s="580">
        <f t="shared" si="752"/>
        <v>0</v>
      </c>
      <c r="M3001" s="580">
        <f t="shared" si="752"/>
        <v>0</v>
      </c>
      <c r="N3001" s="519">
        <f t="shared" si="749"/>
        <v>0</v>
      </c>
      <c r="O3001" s="558">
        <f t="shared" si="750"/>
        <v>0</v>
      </c>
      <c r="P3001" s="506"/>
      <c r="Q3001" s="520"/>
      <c r="R3001" s="412" t="str">
        <f t="shared" si="738"/>
        <v/>
      </c>
      <c r="S3001" s="412" t="str">
        <f t="shared" si="740"/>
        <v/>
      </c>
      <c r="T3001" s="427"/>
      <c r="U3001" s="429"/>
      <c r="W3001" s="6">
        <f>VLOOKUP(A3001,'[3]Cartilha Global'!$A:$A,1,FALSE)</f>
        <v>101533</v>
      </c>
    </row>
    <row r="3002" spans="1:23" ht="22.5" hidden="1" x14ac:dyDescent="0.2">
      <c r="A3002" s="522">
        <v>101534</v>
      </c>
      <c r="B3002" s="508" t="s">
        <v>3144</v>
      </c>
      <c r="C3002" s="513" t="s">
        <v>5017</v>
      </c>
      <c r="D3002" s="498" t="s">
        <v>169</v>
      </c>
      <c r="E3002" s="499">
        <v>1613.79</v>
      </c>
      <c r="F3002" s="500">
        <f t="shared" si="739"/>
        <v>1998.52</v>
      </c>
      <c r="G3002" s="556"/>
      <c r="H3002" s="580"/>
      <c r="I3002" s="519">
        <f t="shared" si="746"/>
        <v>0</v>
      </c>
      <c r="J3002" s="558">
        <f t="shared" si="747"/>
        <v>0</v>
      </c>
      <c r="K3002" s="504"/>
      <c r="L3002" s="580">
        <f t="shared" si="752"/>
        <v>0</v>
      </c>
      <c r="M3002" s="580">
        <f t="shared" si="752"/>
        <v>0</v>
      </c>
      <c r="N3002" s="519">
        <f t="shared" si="749"/>
        <v>0</v>
      </c>
      <c r="O3002" s="558">
        <f t="shared" si="750"/>
        <v>0</v>
      </c>
      <c r="P3002" s="506"/>
      <c r="Q3002" s="520"/>
      <c r="R3002" s="412" t="str">
        <f t="shared" si="738"/>
        <v/>
      </c>
      <c r="S3002" s="412" t="str">
        <f t="shared" si="740"/>
        <v/>
      </c>
      <c r="T3002" s="427"/>
      <c r="U3002" s="429"/>
      <c r="W3002" s="6">
        <f>VLOOKUP(A3002,'[3]Cartilha Global'!$A:$A,1,FALSE)</f>
        <v>101534</v>
      </c>
    </row>
    <row r="3003" spans="1:23" ht="22.5" hidden="1" x14ac:dyDescent="0.2">
      <c r="A3003" s="522">
        <v>101535</v>
      </c>
      <c r="B3003" s="508" t="s">
        <v>3144</v>
      </c>
      <c r="C3003" s="513" t="s">
        <v>5018</v>
      </c>
      <c r="D3003" s="498" t="s">
        <v>169</v>
      </c>
      <c r="E3003" s="499">
        <v>1685.07</v>
      </c>
      <c r="F3003" s="500">
        <f t="shared" si="739"/>
        <v>2086.79</v>
      </c>
      <c r="G3003" s="556"/>
      <c r="H3003" s="580"/>
      <c r="I3003" s="519">
        <f t="shared" si="746"/>
        <v>0</v>
      </c>
      <c r="J3003" s="558">
        <f t="shared" si="747"/>
        <v>0</v>
      </c>
      <c r="K3003" s="504"/>
      <c r="L3003" s="580">
        <f t="shared" si="752"/>
        <v>0</v>
      </c>
      <c r="M3003" s="580">
        <f t="shared" si="752"/>
        <v>0</v>
      </c>
      <c r="N3003" s="519">
        <f t="shared" si="749"/>
        <v>0</v>
      </c>
      <c r="O3003" s="558">
        <f t="shared" si="750"/>
        <v>0</v>
      </c>
      <c r="P3003" s="506"/>
      <c r="Q3003" s="520"/>
      <c r="R3003" s="412" t="str">
        <f t="shared" si="738"/>
        <v/>
      </c>
      <c r="S3003" s="412" t="str">
        <f t="shared" si="740"/>
        <v/>
      </c>
      <c r="T3003" s="427"/>
      <c r="U3003" s="429"/>
      <c r="W3003" s="6">
        <f>VLOOKUP(A3003,'[3]Cartilha Global'!$A:$A,1,FALSE)</f>
        <v>101535</v>
      </c>
    </row>
    <row r="3004" spans="1:23" ht="22.5" hidden="1" x14ac:dyDescent="0.2">
      <c r="A3004" s="522">
        <v>101536</v>
      </c>
      <c r="B3004" s="508" t="s">
        <v>3144</v>
      </c>
      <c r="C3004" s="513" t="s">
        <v>5019</v>
      </c>
      <c r="D3004" s="498" t="s">
        <v>169</v>
      </c>
      <c r="E3004" s="499">
        <v>1937.19</v>
      </c>
      <c r="F3004" s="500">
        <f t="shared" si="739"/>
        <v>2399.02</v>
      </c>
      <c r="G3004" s="556"/>
      <c r="H3004" s="580"/>
      <c r="I3004" s="519">
        <f t="shared" si="746"/>
        <v>0</v>
      </c>
      <c r="J3004" s="558">
        <f t="shared" si="747"/>
        <v>0</v>
      </c>
      <c r="K3004" s="504"/>
      <c r="L3004" s="580">
        <f t="shared" si="752"/>
        <v>0</v>
      </c>
      <c r="M3004" s="580">
        <f t="shared" si="752"/>
        <v>0</v>
      </c>
      <c r="N3004" s="519">
        <f t="shared" si="749"/>
        <v>0</v>
      </c>
      <c r="O3004" s="558">
        <f t="shared" si="750"/>
        <v>0</v>
      </c>
      <c r="P3004" s="506"/>
      <c r="Q3004" s="520"/>
      <c r="R3004" s="412" t="str">
        <f t="shared" si="738"/>
        <v/>
      </c>
      <c r="S3004" s="412" t="str">
        <f t="shared" si="740"/>
        <v/>
      </c>
      <c r="T3004" s="427"/>
      <c r="U3004" s="429"/>
      <c r="W3004" s="6">
        <f>VLOOKUP(A3004,'[3]Cartilha Global'!$A:$A,1,FALSE)</f>
        <v>101536</v>
      </c>
    </row>
    <row r="3005" spans="1:23" ht="22.5" hidden="1" x14ac:dyDescent="0.2">
      <c r="A3005" s="522" t="s">
        <v>2643</v>
      </c>
      <c r="B3005" s="512" t="s">
        <v>7177</v>
      </c>
      <c r="C3005" s="513" t="s">
        <v>5017</v>
      </c>
      <c r="D3005" s="498" t="s">
        <v>169</v>
      </c>
      <c r="E3005" s="499">
        <v>1878.49</v>
      </c>
      <c r="F3005" s="500">
        <f t="shared" si="739"/>
        <v>2326.3200000000002</v>
      </c>
      <c r="G3005" s="556"/>
      <c r="H3005" s="580"/>
      <c r="I3005" s="519">
        <f t="shared" si="746"/>
        <v>0</v>
      </c>
      <c r="J3005" s="558">
        <f t="shared" si="747"/>
        <v>0</v>
      </c>
      <c r="K3005" s="504"/>
      <c r="L3005" s="580">
        <f t="shared" si="752"/>
        <v>0</v>
      </c>
      <c r="M3005" s="580">
        <f t="shared" si="752"/>
        <v>0</v>
      </c>
      <c r="N3005" s="519">
        <f t="shared" si="749"/>
        <v>0</v>
      </c>
      <c r="O3005" s="558">
        <f t="shared" si="750"/>
        <v>0</v>
      </c>
      <c r="P3005" s="506"/>
      <c r="Q3005" s="520"/>
      <c r="R3005" s="412" t="str">
        <f t="shared" si="738"/>
        <v/>
      </c>
      <c r="S3005" s="412" t="str">
        <f t="shared" si="740"/>
        <v/>
      </c>
      <c r="T3005" s="427"/>
      <c r="U3005" s="429"/>
      <c r="W3005" s="6" t="str">
        <f>VLOOKUP(A3005,'[3]Cartilha Global'!$A:$A,1,FALSE)</f>
        <v>16.105.000030.SER</v>
      </c>
    </row>
    <row r="3006" spans="1:23" ht="22.5" hidden="1" x14ac:dyDescent="0.2">
      <c r="A3006" s="522" t="s">
        <v>2644</v>
      </c>
      <c r="B3006" s="512" t="s">
        <v>7177</v>
      </c>
      <c r="C3006" s="513" t="s">
        <v>5018</v>
      </c>
      <c r="D3006" s="498" t="s">
        <v>169</v>
      </c>
      <c r="E3006" s="499">
        <v>2070.9699999999998</v>
      </c>
      <c r="F3006" s="500">
        <f t="shared" si="739"/>
        <v>2564.69</v>
      </c>
      <c r="G3006" s="556"/>
      <c r="H3006" s="580"/>
      <c r="I3006" s="519">
        <f t="shared" si="746"/>
        <v>0</v>
      </c>
      <c r="J3006" s="558">
        <f t="shared" si="747"/>
        <v>0</v>
      </c>
      <c r="K3006" s="504"/>
      <c r="L3006" s="580">
        <f t="shared" si="752"/>
        <v>0</v>
      </c>
      <c r="M3006" s="580">
        <f t="shared" si="752"/>
        <v>0</v>
      </c>
      <c r="N3006" s="519">
        <f t="shared" si="749"/>
        <v>0</v>
      </c>
      <c r="O3006" s="558">
        <f t="shared" si="750"/>
        <v>0</v>
      </c>
      <c r="P3006" s="506"/>
      <c r="Q3006" s="520"/>
      <c r="R3006" s="412" t="str">
        <f t="shared" si="738"/>
        <v/>
      </c>
      <c r="S3006" s="412" t="str">
        <f t="shared" si="740"/>
        <v/>
      </c>
      <c r="T3006" s="427"/>
      <c r="U3006" s="429"/>
      <c r="W3006" s="6" t="str">
        <f>VLOOKUP(A3006,'[3]Cartilha Global'!$A:$A,1,FALSE)</f>
        <v>16.105.000031.SER</v>
      </c>
    </row>
    <row r="3007" spans="1:23" ht="22.5" hidden="1" x14ac:dyDescent="0.2">
      <c r="A3007" s="522" t="s">
        <v>2645</v>
      </c>
      <c r="B3007" s="512" t="s">
        <v>7177</v>
      </c>
      <c r="C3007" s="513" t="s">
        <v>5019</v>
      </c>
      <c r="D3007" s="498" t="s">
        <v>169</v>
      </c>
      <c r="E3007" s="499">
        <v>2502.87</v>
      </c>
      <c r="F3007" s="500">
        <f t="shared" si="739"/>
        <v>3099.55</v>
      </c>
      <c r="G3007" s="556"/>
      <c r="H3007" s="580"/>
      <c r="I3007" s="519">
        <f t="shared" si="746"/>
        <v>0</v>
      </c>
      <c r="J3007" s="558">
        <f t="shared" si="747"/>
        <v>0</v>
      </c>
      <c r="K3007" s="504"/>
      <c r="L3007" s="580">
        <f t="shared" ref="L3007:M3010" si="753">G3007</f>
        <v>0</v>
      </c>
      <c r="M3007" s="580">
        <f t="shared" si="753"/>
        <v>0</v>
      </c>
      <c r="N3007" s="519">
        <f t="shared" si="749"/>
        <v>0</v>
      </c>
      <c r="O3007" s="558">
        <f t="shared" si="750"/>
        <v>0</v>
      </c>
      <c r="P3007" s="506"/>
      <c r="Q3007" s="520"/>
      <c r="R3007" s="412" t="str">
        <f t="shared" si="738"/>
        <v/>
      </c>
      <c r="S3007" s="412" t="str">
        <f t="shared" si="740"/>
        <v/>
      </c>
      <c r="T3007" s="427"/>
      <c r="U3007" s="429"/>
      <c r="W3007" s="6" t="str">
        <f>VLOOKUP(A3007,'[3]Cartilha Global'!$A:$A,1,FALSE)</f>
        <v>16.105.000032.SER</v>
      </c>
    </row>
    <row r="3008" spans="1:23" hidden="1" x14ac:dyDescent="0.2">
      <c r="A3008" s="522" t="s">
        <v>2646</v>
      </c>
      <c r="B3008" s="512" t="s">
        <v>7177</v>
      </c>
      <c r="C3008" s="513" t="s">
        <v>7190</v>
      </c>
      <c r="D3008" s="498" t="s">
        <v>169</v>
      </c>
      <c r="E3008" s="499">
        <v>2840.19</v>
      </c>
      <c r="F3008" s="500">
        <f t="shared" si="739"/>
        <v>3517.29</v>
      </c>
      <c r="G3008" s="556"/>
      <c r="H3008" s="580"/>
      <c r="I3008" s="519">
        <f t="shared" si="746"/>
        <v>0</v>
      </c>
      <c r="J3008" s="558">
        <f t="shared" si="747"/>
        <v>0</v>
      </c>
      <c r="K3008" s="504"/>
      <c r="L3008" s="580">
        <f t="shared" si="753"/>
        <v>0</v>
      </c>
      <c r="M3008" s="580">
        <f t="shared" si="753"/>
        <v>0</v>
      </c>
      <c r="N3008" s="519">
        <f t="shared" si="749"/>
        <v>0</v>
      </c>
      <c r="O3008" s="558">
        <f t="shared" si="750"/>
        <v>0</v>
      </c>
      <c r="P3008" s="506"/>
      <c r="Q3008" s="520"/>
      <c r="R3008" s="412" t="str">
        <f t="shared" ref="R3008:R3071" si="754">IF(Q3008="X","x",IF(Q3008="xx","x",IF(O3008&gt;0,"x","")))</f>
        <v/>
      </c>
      <c r="S3008" s="412" t="str">
        <f t="shared" si="740"/>
        <v/>
      </c>
      <c r="T3008" s="427"/>
      <c r="U3008" s="429"/>
      <c r="W3008" s="6" t="str">
        <f>VLOOKUP(A3008,'[3]Cartilha Global'!$A:$A,1,FALSE)</f>
        <v>16.105.000033.SER</v>
      </c>
    </row>
    <row r="3009" spans="1:23" hidden="1" x14ac:dyDescent="0.2">
      <c r="A3009" s="522" t="s">
        <v>2647</v>
      </c>
      <c r="B3009" s="512" t="s">
        <v>7177</v>
      </c>
      <c r="C3009" s="513" t="s">
        <v>7191</v>
      </c>
      <c r="D3009" s="498" t="s">
        <v>169</v>
      </c>
      <c r="E3009" s="499">
        <v>4128.7299999999996</v>
      </c>
      <c r="F3009" s="500">
        <f t="shared" si="739"/>
        <v>5113.0200000000004</v>
      </c>
      <c r="G3009" s="556"/>
      <c r="H3009" s="580"/>
      <c r="I3009" s="519">
        <f t="shared" si="746"/>
        <v>0</v>
      </c>
      <c r="J3009" s="558">
        <f t="shared" si="747"/>
        <v>0</v>
      </c>
      <c r="K3009" s="504"/>
      <c r="L3009" s="580">
        <f t="shared" si="753"/>
        <v>0</v>
      </c>
      <c r="M3009" s="580">
        <f t="shared" si="753"/>
        <v>0</v>
      </c>
      <c r="N3009" s="519">
        <f t="shared" si="749"/>
        <v>0</v>
      </c>
      <c r="O3009" s="558">
        <f t="shared" si="750"/>
        <v>0</v>
      </c>
      <c r="P3009" s="506"/>
      <c r="Q3009" s="520"/>
      <c r="R3009" s="412" t="str">
        <f t="shared" si="754"/>
        <v/>
      </c>
      <c r="S3009" s="412" t="str">
        <f t="shared" si="740"/>
        <v/>
      </c>
      <c r="T3009" s="427"/>
      <c r="U3009" s="429"/>
      <c r="W3009" s="6" t="str">
        <f>VLOOKUP(A3009,'[3]Cartilha Global'!$A:$A,1,FALSE)</f>
        <v>16.105.000034.SER</v>
      </c>
    </row>
    <row r="3010" spans="1:23" hidden="1" x14ac:dyDescent="0.2">
      <c r="A3010" s="522" t="s">
        <v>2648</v>
      </c>
      <c r="B3010" s="512" t="s">
        <v>7177</v>
      </c>
      <c r="C3010" s="513" t="s">
        <v>7192</v>
      </c>
      <c r="D3010" s="498" t="s">
        <v>169</v>
      </c>
      <c r="E3010" s="499">
        <v>5162.53</v>
      </c>
      <c r="F3010" s="500">
        <f t="shared" ref="F3010" si="755">IF(E3010=0,0,ROUND(E3010*(1+E$13)*(1-E$14),2))</f>
        <v>6393.28</v>
      </c>
      <c r="G3010" s="556"/>
      <c r="H3010" s="580"/>
      <c r="I3010" s="519">
        <f t="shared" si="746"/>
        <v>0</v>
      </c>
      <c r="J3010" s="558">
        <f t="shared" si="747"/>
        <v>0</v>
      </c>
      <c r="K3010" s="504"/>
      <c r="L3010" s="580">
        <f t="shared" si="753"/>
        <v>0</v>
      </c>
      <c r="M3010" s="580">
        <f t="shared" si="753"/>
        <v>0</v>
      </c>
      <c r="N3010" s="519">
        <f t="shared" si="749"/>
        <v>0</v>
      </c>
      <c r="O3010" s="558">
        <f t="shared" si="750"/>
        <v>0</v>
      </c>
      <c r="P3010" s="506"/>
      <c r="Q3010" s="520"/>
      <c r="R3010" s="412" t="str">
        <f t="shared" si="754"/>
        <v/>
      </c>
      <c r="S3010" s="412" t="str">
        <f t="shared" si="740"/>
        <v/>
      </c>
      <c r="T3010" s="427"/>
      <c r="U3010" s="429"/>
      <c r="W3010" s="6" t="str">
        <f>VLOOKUP(A3010,'[3]Cartilha Global'!$A:$A,1,FALSE)</f>
        <v>16.105.000035.SER</v>
      </c>
    </row>
    <row r="3011" spans="1:23" x14ac:dyDescent="0.2">
      <c r="A3011" s="522" t="s">
        <v>1906</v>
      </c>
      <c r="B3011" s="508"/>
      <c r="C3011" s="513" t="s">
        <v>114</v>
      </c>
      <c r="D3011" s="498">
        <v>0</v>
      </c>
      <c r="E3011" s="499"/>
      <c r="F3011" s="500">
        <f t="shared" ref="F3011:F3073" si="756">IF(E3011=0,0,ROUND(E3011*(1+E$13)*(1-E$14),2))</f>
        <v>0</v>
      </c>
      <c r="G3011" s="556"/>
      <c r="H3011" s="556"/>
      <c r="I3011" s="557"/>
      <c r="J3011" s="558"/>
      <c r="K3011" s="504"/>
      <c r="L3011" s="580"/>
      <c r="M3011" s="556"/>
      <c r="N3011" s="559"/>
      <c r="O3011" s="560"/>
      <c r="P3011" s="506"/>
      <c r="Q3011" s="494" t="str">
        <f>IF(OR(SUM(J3013:J3141)&gt;0,SUM(O3013:O3141)&gt;0),"xx","")</f>
        <v>xx</v>
      </c>
      <c r="R3011" s="412" t="str">
        <f t="shared" si="754"/>
        <v>x</v>
      </c>
      <c r="S3011" s="412" t="str">
        <f t="shared" si="740"/>
        <v>x</v>
      </c>
      <c r="T3011" s="427"/>
      <c r="U3011" s="429"/>
      <c r="W3011" s="6" t="str">
        <f>VLOOKUP(A3011,'[3]Cartilha Global'!$A:$A,1,FALSE)</f>
        <v>8.2.3</v>
      </c>
    </row>
    <row r="3012" spans="1:23" hidden="1" x14ac:dyDescent="0.2">
      <c r="A3012" s="522" t="s">
        <v>1907</v>
      </c>
      <c r="B3012" s="508"/>
      <c r="C3012" s="513" t="s">
        <v>276</v>
      </c>
      <c r="D3012" s="498">
        <v>0</v>
      </c>
      <c r="E3012" s="499"/>
      <c r="F3012" s="500">
        <f t="shared" si="756"/>
        <v>0</v>
      </c>
      <c r="G3012" s="556"/>
      <c r="H3012" s="556"/>
      <c r="I3012" s="557"/>
      <c r="J3012" s="558"/>
      <c r="K3012" s="504"/>
      <c r="L3012" s="580"/>
      <c r="M3012" s="556"/>
      <c r="N3012" s="559"/>
      <c r="O3012" s="560"/>
      <c r="P3012" s="561"/>
      <c r="Q3012" s="494" t="str">
        <f>IF(OR(SUM(J3013:J3080)&gt;0,SUM(O3013:O3080)&gt;0),"xx","")</f>
        <v/>
      </c>
      <c r="R3012" s="412" t="str">
        <f t="shared" si="754"/>
        <v/>
      </c>
      <c r="S3012" s="412" t="str">
        <f t="shared" si="740"/>
        <v/>
      </c>
      <c r="T3012" s="427"/>
      <c r="U3012" s="429"/>
      <c r="W3012" s="6" t="str">
        <f>VLOOKUP(A3012,'[3]Cartilha Global'!$A:$A,1,FALSE)</f>
        <v>8.2.3.1</v>
      </c>
    </row>
    <row r="3013" spans="1:23" hidden="1" x14ac:dyDescent="0.2">
      <c r="A3013" s="522">
        <v>96984</v>
      </c>
      <c r="B3013" s="508" t="s">
        <v>3144</v>
      </c>
      <c r="C3013" s="513" t="s">
        <v>2588</v>
      </c>
      <c r="D3013" s="498" t="s">
        <v>169</v>
      </c>
      <c r="E3013" s="499">
        <v>65.59</v>
      </c>
      <c r="F3013" s="500">
        <f t="shared" si="756"/>
        <v>81.23</v>
      </c>
      <c r="G3013" s="556"/>
      <c r="H3013" s="580"/>
      <c r="I3013" s="519">
        <f t="shared" ref="I3013:I3076" si="757">IF(ISBLANK(E3013),0,ROUND(F3013*G3013,2))</f>
        <v>0</v>
      </c>
      <c r="J3013" s="558">
        <f t="shared" ref="J3013:J3076" si="758">IF(ISBLANK(G3013),0,ROUND(G3013*H3013,2))</f>
        <v>0</v>
      </c>
      <c r="K3013" s="504"/>
      <c r="L3013" s="580">
        <f t="shared" ref="L3013:M3044" si="759">G3013</f>
        <v>0</v>
      </c>
      <c r="M3013" s="580">
        <f t="shared" si="759"/>
        <v>0</v>
      </c>
      <c r="N3013" s="519">
        <f t="shared" ref="N3013:N3076" si="760">IF(ISBLANK(E3013),0,ROUND(F3013*L3013,2))</f>
        <v>0</v>
      </c>
      <c r="O3013" s="558">
        <f t="shared" ref="O3013:O3076" si="761">IF(ISBLANK(L3013),0,ROUND(L3013*M3013,2))</f>
        <v>0</v>
      </c>
      <c r="P3013" s="506"/>
      <c r="Q3013" s="494"/>
      <c r="R3013" s="412" t="str">
        <f t="shared" si="754"/>
        <v/>
      </c>
      <c r="S3013" s="412" t="str">
        <f t="shared" ref="S3013:S3076" si="762">IF(Q3013="X","x",IF(Q3013="xx","x",IF(OR(J3013&gt;0,O3013&gt;0),"x","")))</f>
        <v/>
      </c>
      <c r="T3013" s="427"/>
      <c r="U3013" s="429"/>
      <c r="W3013" s="6">
        <f>VLOOKUP(A3013,'[3]Cartilha Global'!$A:$A,1,FALSE)</f>
        <v>96984</v>
      </c>
    </row>
    <row r="3014" spans="1:23" ht="22.5" hidden="1" x14ac:dyDescent="0.2">
      <c r="A3014" s="522">
        <v>91831</v>
      </c>
      <c r="B3014" s="508" t="s">
        <v>3144</v>
      </c>
      <c r="C3014" s="513" t="s">
        <v>706</v>
      </c>
      <c r="D3014" s="498" t="s">
        <v>6927</v>
      </c>
      <c r="E3014" s="499">
        <v>9.01</v>
      </c>
      <c r="F3014" s="500">
        <f t="shared" si="756"/>
        <v>11.16</v>
      </c>
      <c r="G3014" s="556"/>
      <c r="H3014" s="580"/>
      <c r="I3014" s="519">
        <f t="shared" si="757"/>
        <v>0</v>
      </c>
      <c r="J3014" s="558">
        <f t="shared" si="758"/>
        <v>0</v>
      </c>
      <c r="K3014" s="504"/>
      <c r="L3014" s="580">
        <f t="shared" si="759"/>
        <v>0</v>
      </c>
      <c r="M3014" s="580">
        <f t="shared" si="759"/>
        <v>0</v>
      </c>
      <c r="N3014" s="519">
        <f t="shared" si="760"/>
        <v>0</v>
      </c>
      <c r="O3014" s="558">
        <f t="shared" si="761"/>
        <v>0</v>
      </c>
      <c r="P3014" s="506"/>
      <c r="Q3014" s="494"/>
      <c r="R3014" s="412" t="str">
        <f t="shared" si="754"/>
        <v/>
      </c>
      <c r="S3014" s="412" t="str">
        <f t="shared" si="762"/>
        <v/>
      </c>
      <c r="T3014" s="427"/>
      <c r="U3014" s="429"/>
      <c r="W3014" s="6">
        <f>VLOOKUP(A3014,'[3]Cartilha Global'!$A:$A,1,FALSE)</f>
        <v>91831</v>
      </c>
    </row>
    <row r="3015" spans="1:23" ht="22.5" hidden="1" x14ac:dyDescent="0.2">
      <c r="A3015" s="522">
        <v>91834</v>
      </c>
      <c r="B3015" s="508" t="s">
        <v>3144</v>
      </c>
      <c r="C3015" s="513" t="s">
        <v>707</v>
      </c>
      <c r="D3015" s="498" t="s">
        <v>6927</v>
      </c>
      <c r="E3015" s="499">
        <v>10.050000000000001</v>
      </c>
      <c r="F3015" s="500">
        <f t="shared" si="756"/>
        <v>12.45</v>
      </c>
      <c r="G3015" s="556"/>
      <c r="H3015" s="580"/>
      <c r="I3015" s="519">
        <f t="shared" si="757"/>
        <v>0</v>
      </c>
      <c r="J3015" s="558">
        <f t="shared" si="758"/>
        <v>0</v>
      </c>
      <c r="K3015" s="504"/>
      <c r="L3015" s="580">
        <f t="shared" si="759"/>
        <v>0</v>
      </c>
      <c r="M3015" s="580">
        <f t="shared" si="759"/>
        <v>0</v>
      </c>
      <c r="N3015" s="519">
        <f t="shared" si="760"/>
        <v>0</v>
      </c>
      <c r="O3015" s="558">
        <f t="shared" si="761"/>
        <v>0</v>
      </c>
      <c r="P3015" s="506"/>
      <c r="Q3015" s="520"/>
      <c r="R3015" s="412" t="str">
        <f t="shared" si="754"/>
        <v/>
      </c>
      <c r="S3015" s="412" t="str">
        <f t="shared" si="762"/>
        <v/>
      </c>
      <c r="T3015" s="427"/>
      <c r="U3015" s="429"/>
      <c r="W3015" s="6">
        <f>VLOOKUP(A3015,'[3]Cartilha Global'!$A:$A,1,FALSE)</f>
        <v>91834</v>
      </c>
    </row>
    <row r="3016" spans="1:23" ht="22.5" hidden="1" x14ac:dyDescent="0.2">
      <c r="A3016" s="522">
        <v>91836</v>
      </c>
      <c r="B3016" s="508" t="s">
        <v>3144</v>
      </c>
      <c r="C3016" s="513" t="s">
        <v>708</v>
      </c>
      <c r="D3016" s="498" t="s">
        <v>6927</v>
      </c>
      <c r="E3016" s="499">
        <v>13.39</v>
      </c>
      <c r="F3016" s="500">
        <f t="shared" si="756"/>
        <v>16.579999999999998</v>
      </c>
      <c r="G3016" s="556"/>
      <c r="H3016" s="580"/>
      <c r="I3016" s="519">
        <f t="shared" si="757"/>
        <v>0</v>
      </c>
      <c r="J3016" s="558">
        <f t="shared" si="758"/>
        <v>0</v>
      </c>
      <c r="K3016" s="504"/>
      <c r="L3016" s="580">
        <f t="shared" si="759"/>
        <v>0</v>
      </c>
      <c r="M3016" s="580">
        <f t="shared" si="759"/>
        <v>0</v>
      </c>
      <c r="N3016" s="519">
        <f t="shared" si="760"/>
        <v>0</v>
      </c>
      <c r="O3016" s="558">
        <f t="shared" si="761"/>
        <v>0</v>
      </c>
      <c r="P3016" s="506"/>
      <c r="Q3016" s="520"/>
      <c r="R3016" s="412" t="str">
        <f t="shared" si="754"/>
        <v/>
      </c>
      <c r="S3016" s="412" t="str">
        <f t="shared" si="762"/>
        <v/>
      </c>
      <c r="T3016" s="427"/>
      <c r="U3016" s="429"/>
      <c r="W3016" s="6">
        <f>VLOOKUP(A3016,'[3]Cartilha Global'!$A:$A,1,FALSE)</f>
        <v>91836</v>
      </c>
    </row>
    <row r="3017" spans="1:23" ht="22.5" hidden="1" x14ac:dyDescent="0.2">
      <c r="A3017" s="522">
        <v>91842</v>
      </c>
      <c r="B3017" s="508" t="s">
        <v>3144</v>
      </c>
      <c r="C3017" s="513" t="s">
        <v>709</v>
      </c>
      <c r="D3017" s="498" t="s">
        <v>6927</v>
      </c>
      <c r="E3017" s="499">
        <v>6.74</v>
      </c>
      <c r="F3017" s="500">
        <f t="shared" si="756"/>
        <v>8.35</v>
      </c>
      <c r="G3017" s="556"/>
      <c r="H3017" s="580"/>
      <c r="I3017" s="519">
        <f t="shared" si="757"/>
        <v>0</v>
      </c>
      <c r="J3017" s="558">
        <f t="shared" si="758"/>
        <v>0</v>
      </c>
      <c r="K3017" s="504"/>
      <c r="L3017" s="580">
        <f t="shared" si="759"/>
        <v>0</v>
      </c>
      <c r="M3017" s="580">
        <f t="shared" si="759"/>
        <v>0</v>
      </c>
      <c r="N3017" s="519">
        <f t="shared" si="760"/>
        <v>0</v>
      </c>
      <c r="O3017" s="558">
        <f t="shared" si="761"/>
        <v>0</v>
      </c>
      <c r="P3017" s="506"/>
      <c r="Q3017" s="520"/>
      <c r="R3017" s="412" t="str">
        <f t="shared" si="754"/>
        <v/>
      </c>
      <c r="S3017" s="412" t="str">
        <f t="shared" si="762"/>
        <v/>
      </c>
      <c r="T3017" s="427"/>
      <c r="U3017" s="429"/>
      <c r="W3017" s="6">
        <f>VLOOKUP(A3017,'[3]Cartilha Global'!$A:$A,1,FALSE)</f>
        <v>91842</v>
      </c>
    </row>
    <row r="3018" spans="1:23" ht="22.5" hidden="1" x14ac:dyDescent="0.2">
      <c r="A3018" s="522">
        <v>91844</v>
      </c>
      <c r="B3018" s="508" t="s">
        <v>3144</v>
      </c>
      <c r="C3018" s="513" t="s">
        <v>710</v>
      </c>
      <c r="D3018" s="498" t="s">
        <v>6927</v>
      </c>
      <c r="E3018" s="499">
        <v>7.79</v>
      </c>
      <c r="F3018" s="500">
        <f t="shared" si="756"/>
        <v>9.65</v>
      </c>
      <c r="G3018" s="556"/>
      <c r="H3018" s="580"/>
      <c r="I3018" s="519">
        <f t="shared" si="757"/>
        <v>0</v>
      </c>
      <c r="J3018" s="558">
        <f t="shared" si="758"/>
        <v>0</v>
      </c>
      <c r="K3018" s="504"/>
      <c r="L3018" s="580">
        <f t="shared" si="759"/>
        <v>0</v>
      </c>
      <c r="M3018" s="580">
        <f t="shared" si="759"/>
        <v>0</v>
      </c>
      <c r="N3018" s="519">
        <f t="shared" si="760"/>
        <v>0</v>
      </c>
      <c r="O3018" s="558">
        <f t="shared" si="761"/>
        <v>0</v>
      </c>
      <c r="P3018" s="506"/>
      <c r="Q3018" s="520"/>
      <c r="R3018" s="412" t="str">
        <f t="shared" si="754"/>
        <v/>
      </c>
      <c r="S3018" s="412" t="str">
        <f t="shared" si="762"/>
        <v/>
      </c>
      <c r="T3018" s="427"/>
      <c r="U3018" s="429"/>
      <c r="W3018" s="6">
        <f>VLOOKUP(A3018,'[3]Cartilha Global'!$A:$A,1,FALSE)</f>
        <v>91844</v>
      </c>
    </row>
    <row r="3019" spans="1:23" ht="22.5" hidden="1" x14ac:dyDescent="0.2">
      <c r="A3019" s="522">
        <v>91846</v>
      </c>
      <c r="B3019" s="508" t="s">
        <v>3144</v>
      </c>
      <c r="C3019" s="513" t="s">
        <v>711</v>
      </c>
      <c r="D3019" s="498" t="s">
        <v>6927</v>
      </c>
      <c r="E3019" s="499">
        <v>11.12</v>
      </c>
      <c r="F3019" s="500">
        <f t="shared" si="756"/>
        <v>13.77</v>
      </c>
      <c r="G3019" s="556"/>
      <c r="H3019" s="580"/>
      <c r="I3019" s="519">
        <f t="shared" si="757"/>
        <v>0</v>
      </c>
      <c r="J3019" s="558">
        <f t="shared" si="758"/>
        <v>0</v>
      </c>
      <c r="K3019" s="504"/>
      <c r="L3019" s="580">
        <f t="shared" si="759"/>
        <v>0</v>
      </c>
      <c r="M3019" s="580">
        <f t="shared" si="759"/>
        <v>0</v>
      </c>
      <c r="N3019" s="519">
        <f t="shared" si="760"/>
        <v>0</v>
      </c>
      <c r="O3019" s="558">
        <f t="shared" si="761"/>
        <v>0</v>
      </c>
      <c r="P3019" s="506"/>
      <c r="Q3019" s="520"/>
      <c r="R3019" s="412" t="str">
        <f t="shared" si="754"/>
        <v/>
      </c>
      <c r="S3019" s="412" t="str">
        <f t="shared" si="762"/>
        <v/>
      </c>
      <c r="T3019" s="427"/>
      <c r="U3019" s="429"/>
      <c r="W3019" s="6">
        <f>VLOOKUP(A3019,'[3]Cartilha Global'!$A:$A,1,FALSE)</f>
        <v>91846</v>
      </c>
    </row>
    <row r="3020" spans="1:23" ht="22.5" hidden="1" x14ac:dyDescent="0.2">
      <c r="A3020" s="522">
        <v>91852</v>
      </c>
      <c r="B3020" s="508" t="s">
        <v>3144</v>
      </c>
      <c r="C3020" s="513" t="s">
        <v>712</v>
      </c>
      <c r="D3020" s="498" t="s">
        <v>6927</v>
      </c>
      <c r="E3020" s="499">
        <v>9.4499999999999993</v>
      </c>
      <c r="F3020" s="500">
        <f t="shared" si="756"/>
        <v>11.7</v>
      </c>
      <c r="G3020" s="556"/>
      <c r="H3020" s="580"/>
      <c r="I3020" s="519">
        <f t="shared" si="757"/>
        <v>0</v>
      </c>
      <c r="J3020" s="558">
        <f t="shared" si="758"/>
        <v>0</v>
      </c>
      <c r="K3020" s="504"/>
      <c r="L3020" s="580">
        <f t="shared" si="759"/>
        <v>0</v>
      </c>
      <c r="M3020" s="580">
        <f t="shared" si="759"/>
        <v>0</v>
      </c>
      <c r="N3020" s="519">
        <f t="shared" si="760"/>
        <v>0</v>
      </c>
      <c r="O3020" s="558">
        <f t="shared" si="761"/>
        <v>0</v>
      </c>
      <c r="P3020" s="506"/>
      <c r="Q3020" s="520"/>
      <c r="R3020" s="412" t="str">
        <f t="shared" si="754"/>
        <v/>
      </c>
      <c r="S3020" s="412" t="str">
        <f t="shared" si="762"/>
        <v/>
      </c>
      <c r="T3020" s="427"/>
      <c r="U3020" s="429"/>
      <c r="W3020" s="6">
        <f>VLOOKUP(A3020,'[3]Cartilha Global'!$A:$A,1,FALSE)</f>
        <v>91852</v>
      </c>
    </row>
    <row r="3021" spans="1:23" ht="22.5" hidden="1" x14ac:dyDescent="0.2">
      <c r="A3021" s="522">
        <v>91854</v>
      </c>
      <c r="B3021" s="508" t="s">
        <v>3144</v>
      </c>
      <c r="C3021" s="513" t="s">
        <v>713</v>
      </c>
      <c r="D3021" s="498" t="s">
        <v>6927</v>
      </c>
      <c r="E3021" s="499">
        <v>10.46</v>
      </c>
      <c r="F3021" s="500">
        <f t="shared" si="756"/>
        <v>12.95</v>
      </c>
      <c r="G3021" s="556"/>
      <c r="H3021" s="580"/>
      <c r="I3021" s="519">
        <f t="shared" si="757"/>
        <v>0</v>
      </c>
      <c r="J3021" s="558">
        <f t="shared" si="758"/>
        <v>0</v>
      </c>
      <c r="K3021" s="504"/>
      <c r="L3021" s="580">
        <f t="shared" si="759"/>
        <v>0</v>
      </c>
      <c r="M3021" s="580">
        <f t="shared" si="759"/>
        <v>0</v>
      </c>
      <c r="N3021" s="519">
        <f t="shared" si="760"/>
        <v>0</v>
      </c>
      <c r="O3021" s="558">
        <f t="shared" si="761"/>
        <v>0</v>
      </c>
      <c r="P3021" s="506"/>
      <c r="Q3021" s="520"/>
      <c r="R3021" s="412" t="str">
        <f t="shared" si="754"/>
        <v/>
      </c>
      <c r="S3021" s="412" t="str">
        <f t="shared" si="762"/>
        <v/>
      </c>
      <c r="T3021" s="427"/>
      <c r="U3021" s="429"/>
      <c r="W3021" s="6">
        <f>VLOOKUP(A3021,'[3]Cartilha Global'!$A:$A,1,FALSE)</f>
        <v>91854</v>
      </c>
    </row>
    <row r="3022" spans="1:23" ht="22.5" hidden="1" x14ac:dyDescent="0.2">
      <c r="A3022" s="522">
        <v>91856</v>
      </c>
      <c r="B3022" s="508" t="s">
        <v>3144</v>
      </c>
      <c r="C3022" s="513" t="s">
        <v>714</v>
      </c>
      <c r="D3022" s="498" t="s">
        <v>6927</v>
      </c>
      <c r="E3022" s="499">
        <v>13.63</v>
      </c>
      <c r="F3022" s="500">
        <f t="shared" si="756"/>
        <v>16.88</v>
      </c>
      <c r="G3022" s="556"/>
      <c r="H3022" s="580"/>
      <c r="I3022" s="519">
        <f t="shared" si="757"/>
        <v>0</v>
      </c>
      <c r="J3022" s="558">
        <f t="shared" si="758"/>
        <v>0</v>
      </c>
      <c r="K3022" s="504"/>
      <c r="L3022" s="580">
        <f t="shared" si="759"/>
        <v>0</v>
      </c>
      <c r="M3022" s="580">
        <f t="shared" si="759"/>
        <v>0</v>
      </c>
      <c r="N3022" s="519">
        <f t="shared" si="760"/>
        <v>0</v>
      </c>
      <c r="O3022" s="558">
        <f t="shared" si="761"/>
        <v>0</v>
      </c>
      <c r="P3022" s="506"/>
      <c r="Q3022" s="520"/>
      <c r="R3022" s="412" t="str">
        <f t="shared" si="754"/>
        <v/>
      </c>
      <c r="S3022" s="412" t="str">
        <f t="shared" si="762"/>
        <v/>
      </c>
      <c r="T3022" s="427"/>
      <c r="U3022" s="429"/>
      <c r="W3022" s="6">
        <f>VLOOKUP(A3022,'[3]Cartilha Global'!$A:$A,1,FALSE)</f>
        <v>91856</v>
      </c>
    </row>
    <row r="3023" spans="1:23" ht="22.5" hidden="1" x14ac:dyDescent="0.2">
      <c r="A3023" s="522">
        <v>91833</v>
      </c>
      <c r="B3023" s="508" t="s">
        <v>3144</v>
      </c>
      <c r="C3023" s="513" t="s">
        <v>2538</v>
      </c>
      <c r="D3023" s="498" t="s">
        <v>6927</v>
      </c>
      <c r="E3023" s="499">
        <v>9.67</v>
      </c>
      <c r="F3023" s="500">
        <f t="shared" si="756"/>
        <v>11.98</v>
      </c>
      <c r="G3023" s="556"/>
      <c r="H3023" s="580"/>
      <c r="I3023" s="519">
        <f t="shared" si="757"/>
        <v>0</v>
      </c>
      <c r="J3023" s="558">
        <f t="shared" si="758"/>
        <v>0</v>
      </c>
      <c r="K3023" s="504"/>
      <c r="L3023" s="580">
        <f t="shared" si="759"/>
        <v>0</v>
      </c>
      <c r="M3023" s="580">
        <f t="shared" si="759"/>
        <v>0</v>
      </c>
      <c r="N3023" s="519">
        <f t="shared" si="760"/>
        <v>0</v>
      </c>
      <c r="O3023" s="558">
        <f t="shared" si="761"/>
        <v>0</v>
      </c>
      <c r="P3023" s="506"/>
      <c r="Q3023" s="520"/>
      <c r="R3023" s="412" t="str">
        <f t="shared" si="754"/>
        <v/>
      </c>
      <c r="S3023" s="412" t="str">
        <f t="shared" si="762"/>
        <v/>
      </c>
      <c r="T3023" s="427"/>
      <c r="U3023" s="429"/>
      <c r="W3023" s="6">
        <f>VLOOKUP(A3023,'[3]Cartilha Global'!$A:$A,1,FALSE)</f>
        <v>91833</v>
      </c>
    </row>
    <row r="3024" spans="1:23" ht="22.5" hidden="1" x14ac:dyDescent="0.2">
      <c r="A3024" s="522">
        <v>91835</v>
      </c>
      <c r="B3024" s="508" t="s">
        <v>3144</v>
      </c>
      <c r="C3024" s="513" t="s">
        <v>2539</v>
      </c>
      <c r="D3024" s="498" t="s">
        <v>6927</v>
      </c>
      <c r="E3024" s="499">
        <v>11.73</v>
      </c>
      <c r="F3024" s="500">
        <f t="shared" si="756"/>
        <v>14.53</v>
      </c>
      <c r="G3024" s="556"/>
      <c r="H3024" s="580"/>
      <c r="I3024" s="519">
        <f t="shared" si="757"/>
        <v>0</v>
      </c>
      <c r="J3024" s="558">
        <f t="shared" si="758"/>
        <v>0</v>
      </c>
      <c r="K3024" s="504"/>
      <c r="L3024" s="580">
        <f t="shared" si="759"/>
        <v>0</v>
      </c>
      <c r="M3024" s="580">
        <f t="shared" si="759"/>
        <v>0</v>
      </c>
      <c r="N3024" s="519">
        <f t="shared" si="760"/>
        <v>0</v>
      </c>
      <c r="O3024" s="558">
        <f t="shared" si="761"/>
        <v>0</v>
      </c>
      <c r="P3024" s="506"/>
      <c r="Q3024" s="520"/>
      <c r="R3024" s="412" t="str">
        <f t="shared" si="754"/>
        <v/>
      </c>
      <c r="S3024" s="412" t="str">
        <f t="shared" si="762"/>
        <v/>
      </c>
      <c r="T3024" s="427"/>
      <c r="U3024" s="429"/>
      <c r="W3024" s="6">
        <f>VLOOKUP(A3024,'[3]Cartilha Global'!$A:$A,1,FALSE)</f>
        <v>91835</v>
      </c>
    </row>
    <row r="3025" spans="1:23" ht="22.5" hidden="1" x14ac:dyDescent="0.2">
      <c r="A3025" s="522">
        <v>91837</v>
      </c>
      <c r="B3025" s="508" t="s">
        <v>3144</v>
      </c>
      <c r="C3025" s="513" t="s">
        <v>2540</v>
      </c>
      <c r="D3025" s="498" t="s">
        <v>6927</v>
      </c>
      <c r="E3025" s="499">
        <v>17.3</v>
      </c>
      <c r="F3025" s="500">
        <f t="shared" si="756"/>
        <v>21.42</v>
      </c>
      <c r="G3025" s="556"/>
      <c r="H3025" s="580"/>
      <c r="I3025" s="519">
        <f t="shared" si="757"/>
        <v>0</v>
      </c>
      <c r="J3025" s="558">
        <f t="shared" si="758"/>
        <v>0</v>
      </c>
      <c r="K3025" s="504"/>
      <c r="L3025" s="580">
        <f t="shared" si="759"/>
        <v>0</v>
      </c>
      <c r="M3025" s="580">
        <f t="shared" si="759"/>
        <v>0</v>
      </c>
      <c r="N3025" s="519">
        <f t="shared" si="760"/>
        <v>0</v>
      </c>
      <c r="O3025" s="558">
        <f t="shared" si="761"/>
        <v>0</v>
      </c>
      <c r="P3025" s="506"/>
      <c r="Q3025" s="520"/>
      <c r="R3025" s="412" t="str">
        <f t="shared" si="754"/>
        <v/>
      </c>
      <c r="S3025" s="412" t="str">
        <f t="shared" si="762"/>
        <v/>
      </c>
      <c r="T3025" s="427"/>
      <c r="U3025" s="429"/>
      <c r="W3025" s="6">
        <f>VLOOKUP(A3025,'[3]Cartilha Global'!$A:$A,1,FALSE)</f>
        <v>91837</v>
      </c>
    </row>
    <row r="3026" spans="1:23" ht="22.5" hidden="1" x14ac:dyDescent="0.2">
      <c r="A3026" s="522">
        <v>91843</v>
      </c>
      <c r="B3026" s="508" t="s">
        <v>3144</v>
      </c>
      <c r="C3026" s="513" t="s">
        <v>2541</v>
      </c>
      <c r="D3026" s="498" t="s">
        <v>6927</v>
      </c>
      <c r="E3026" s="499">
        <v>7.4</v>
      </c>
      <c r="F3026" s="500">
        <f t="shared" si="756"/>
        <v>9.16</v>
      </c>
      <c r="G3026" s="556"/>
      <c r="H3026" s="580"/>
      <c r="I3026" s="519">
        <f t="shared" si="757"/>
        <v>0</v>
      </c>
      <c r="J3026" s="558">
        <f t="shared" si="758"/>
        <v>0</v>
      </c>
      <c r="K3026" s="504"/>
      <c r="L3026" s="580">
        <f t="shared" si="759"/>
        <v>0</v>
      </c>
      <c r="M3026" s="580">
        <f t="shared" si="759"/>
        <v>0</v>
      </c>
      <c r="N3026" s="519">
        <f t="shared" si="760"/>
        <v>0</v>
      </c>
      <c r="O3026" s="558">
        <f t="shared" si="761"/>
        <v>0</v>
      </c>
      <c r="P3026" s="506"/>
      <c r="Q3026" s="520"/>
      <c r="R3026" s="412" t="str">
        <f t="shared" si="754"/>
        <v/>
      </c>
      <c r="S3026" s="412" t="str">
        <f t="shared" si="762"/>
        <v/>
      </c>
      <c r="T3026" s="427"/>
      <c r="U3026" s="429"/>
      <c r="W3026" s="6">
        <f>VLOOKUP(A3026,'[3]Cartilha Global'!$A:$A,1,FALSE)</f>
        <v>91843</v>
      </c>
    </row>
    <row r="3027" spans="1:23" ht="22.5" hidden="1" x14ac:dyDescent="0.2">
      <c r="A3027" s="522">
        <v>91845</v>
      </c>
      <c r="B3027" s="508" t="s">
        <v>3144</v>
      </c>
      <c r="C3027" s="513" t="s">
        <v>2542</v>
      </c>
      <c r="D3027" s="498" t="s">
        <v>6927</v>
      </c>
      <c r="E3027" s="499">
        <v>9.4700000000000006</v>
      </c>
      <c r="F3027" s="500">
        <f t="shared" si="756"/>
        <v>11.73</v>
      </c>
      <c r="G3027" s="556"/>
      <c r="H3027" s="580"/>
      <c r="I3027" s="519">
        <f t="shared" si="757"/>
        <v>0</v>
      </c>
      <c r="J3027" s="558">
        <f t="shared" si="758"/>
        <v>0</v>
      </c>
      <c r="K3027" s="504"/>
      <c r="L3027" s="580">
        <f t="shared" si="759"/>
        <v>0</v>
      </c>
      <c r="M3027" s="580">
        <f t="shared" si="759"/>
        <v>0</v>
      </c>
      <c r="N3027" s="519">
        <f t="shared" si="760"/>
        <v>0</v>
      </c>
      <c r="O3027" s="558">
        <f t="shared" si="761"/>
        <v>0</v>
      </c>
      <c r="P3027" s="506"/>
      <c r="Q3027" s="520"/>
      <c r="R3027" s="412" t="str">
        <f t="shared" si="754"/>
        <v/>
      </c>
      <c r="S3027" s="412" t="str">
        <f t="shared" si="762"/>
        <v/>
      </c>
      <c r="T3027" s="427"/>
      <c r="U3027" s="429"/>
      <c r="W3027" s="6">
        <f>VLOOKUP(A3027,'[3]Cartilha Global'!$A:$A,1,FALSE)</f>
        <v>91845</v>
      </c>
    </row>
    <row r="3028" spans="1:23" ht="22.5" hidden="1" x14ac:dyDescent="0.2">
      <c r="A3028" s="522">
        <v>91847</v>
      </c>
      <c r="B3028" s="508" t="s">
        <v>3144</v>
      </c>
      <c r="C3028" s="513" t="s">
        <v>2543</v>
      </c>
      <c r="D3028" s="498" t="s">
        <v>6927</v>
      </c>
      <c r="E3028" s="499">
        <v>15.03</v>
      </c>
      <c r="F3028" s="500">
        <f t="shared" si="756"/>
        <v>18.61</v>
      </c>
      <c r="G3028" s="556"/>
      <c r="H3028" s="580"/>
      <c r="I3028" s="519">
        <f t="shared" si="757"/>
        <v>0</v>
      </c>
      <c r="J3028" s="558">
        <f t="shared" si="758"/>
        <v>0</v>
      </c>
      <c r="K3028" s="504"/>
      <c r="L3028" s="580">
        <f t="shared" si="759"/>
        <v>0</v>
      </c>
      <c r="M3028" s="580">
        <f t="shared" si="759"/>
        <v>0</v>
      </c>
      <c r="N3028" s="519">
        <f t="shared" si="760"/>
        <v>0</v>
      </c>
      <c r="O3028" s="558">
        <f t="shared" si="761"/>
        <v>0</v>
      </c>
      <c r="P3028" s="506"/>
      <c r="Q3028" s="520"/>
      <c r="R3028" s="412" t="str">
        <f t="shared" si="754"/>
        <v/>
      </c>
      <c r="S3028" s="412" t="str">
        <f t="shared" si="762"/>
        <v/>
      </c>
      <c r="T3028" s="427"/>
      <c r="U3028" s="429"/>
      <c r="W3028" s="6">
        <f>VLOOKUP(A3028,'[3]Cartilha Global'!$A:$A,1,FALSE)</f>
        <v>91847</v>
      </c>
    </row>
    <row r="3029" spans="1:23" ht="22.5" hidden="1" x14ac:dyDescent="0.2">
      <c r="A3029" s="522">
        <v>91853</v>
      </c>
      <c r="B3029" s="508" t="s">
        <v>3144</v>
      </c>
      <c r="C3029" s="513" t="s">
        <v>2544</v>
      </c>
      <c r="D3029" s="498" t="s">
        <v>6927</v>
      </c>
      <c r="E3029" s="499">
        <v>10.06</v>
      </c>
      <c r="F3029" s="500">
        <f t="shared" si="756"/>
        <v>12.46</v>
      </c>
      <c r="G3029" s="556"/>
      <c r="H3029" s="580"/>
      <c r="I3029" s="519">
        <f t="shared" si="757"/>
        <v>0</v>
      </c>
      <c r="J3029" s="558">
        <f t="shared" si="758"/>
        <v>0</v>
      </c>
      <c r="K3029" s="504"/>
      <c r="L3029" s="580">
        <f t="shared" si="759"/>
        <v>0</v>
      </c>
      <c r="M3029" s="580">
        <f t="shared" si="759"/>
        <v>0</v>
      </c>
      <c r="N3029" s="519">
        <f t="shared" si="760"/>
        <v>0</v>
      </c>
      <c r="O3029" s="558">
        <f t="shared" si="761"/>
        <v>0</v>
      </c>
      <c r="P3029" s="506"/>
      <c r="Q3029" s="520"/>
      <c r="R3029" s="412" t="str">
        <f t="shared" si="754"/>
        <v/>
      </c>
      <c r="S3029" s="412" t="str">
        <f t="shared" si="762"/>
        <v/>
      </c>
      <c r="T3029" s="427"/>
      <c r="U3029" s="429"/>
      <c r="W3029" s="6">
        <f>VLOOKUP(A3029,'[3]Cartilha Global'!$A:$A,1,FALSE)</f>
        <v>91853</v>
      </c>
    </row>
    <row r="3030" spans="1:23" ht="22.5" hidden="1" x14ac:dyDescent="0.2">
      <c r="A3030" s="522">
        <v>91855</v>
      </c>
      <c r="B3030" s="508" t="s">
        <v>3144</v>
      </c>
      <c r="C3030" s="513" t="s">
        <v>2545</v>
      </c>
      <c r="D3030" s="498" t="s">
        <v>6927</v>
      </c>
      <c r="E3030" s="499">
        <v>12.02</v>
      </c>
      <c r="F3030" s="500">
        <f t="shared" si="756"/>
        <v>14.89</v>
      </c>
      <c r="G3030" s="556"/>
      <c r="H3030" s="580"/>
      <c r="I3030" s="519">
        <f t="shared" si="757"/>
        <v>0</v>
      </c>
      <c r="J3030" s="558">
        <f t="shared" si="758"/>
        <v>0</v>
      </c>
      <c r="K3030" s="504"/>
      <c r="L3030" s="580">
        <f t="shared" si="759"/>
        <v>0</v>
      </c>
      <c r="M3030" s="580">
        <f t="shared" si="759"/>
        <v>0</v>
      </c>
      <c r="N3030" s="519">
        <f t="shared" si="760"/>
        <v>0</v>
      </c>
      <c r="O3030" s="558">
        <f t="shared" si="761"/>
        <v>0</v>
      </c>
      <c r="P3030" s="506"/>
      <c r="Q3030" s="520"/>
      <c r="R3030" s="412" t="str">
        <f t="shared" si="754"/>
        <v/>
      </c>
      <c r="S3030" s="412" t="str">
        <f t="shared" si="762"/>
        <v/>
      </c>
      <c r="T3030" s="427"/>
      <c r="U3030" s="429"/>
      <c r="W3030" s="6">
        <f>VLOOKUP(A3030,'[3]Cartilha Global'!$A:$A,1,FALSE)</f>
        <v>91855</v>
      </c>
    </row>
    <row r="3031" spans="1:23" ht="22.5" hidden="1" x14ac:dyDescent="0.2">
      <c r="A3031" s="522">
        <v>91857</v>
      </c>
      <c r="B3031" s="508" t="s">
        <v>3144</v>
      </c>
      <c r="C3031" s="513" t="s">
        <v>2546</v>
      </c>
      <c r="D3031" s="498" t="s">
        <v>6927</v>
      </c>
      <c r="E3031" s="499">
        <v>17.25</v>
      </c>
      <c r="F3031" s="500">
        <f t="shared" si="756"/>
        <v>21.36</v>
      </c>
      <c r="G3031" s="556"/>
      <c r="H3031" s="580"/>
      <c r="I3031" s="519">
        <f t="shared" si="757"/>
        <v>0</v>
      </c>
      <c r="J3031" s="558">
        <f t="shared" si="758"/>
        <v>0</v>
      </c>
      <c r="K3031" s="504"/>
      <c r="L3031" s="580">
        <f t="shared" si="759"/>
        <v>0</v>
      </c>
      <c r="M3031" s="580">
        <f t="shared" si="759"/>
        <v>0</v>
      </c>
      <c r="N3031" s="519">
        <f t="shared" si="760"/>
        <v>0</v>
      </c>
      <c r="O3031" s="558">
        <f t="shared" si="761"/>
        <v>0</v>
      </c>
      <c r="P3031" s="506"/>
      <c r="Q3031" s="520"/>
      <c r="R3031" s="412" t="str">
        <f t="shared" si="754"/>
        <v/>
      </c>
      <c r="S3031" s="412" t="str">
        <f t="shared" si="762"/>
        <v/>
      </c>
      <c r="T3031" s="427"/>
      <c r="U3031" s="429"/>
      <c r="W3031" s="6">
        <f>VLOOKUP(A3031,'[3]Cartilha Global'!$A:$A,1,FALSE)</f>
        <v>91857</v>
      </c>
    </row>
    <row r="3032" spans="1:23" ht="22.5" hidden="1" x14ac:dyDescent="0.2">
      <c r="A3032" s="522">
        <v>91874</v>
      </c>
      <c r="B3032" s="508" t="s">
        <v>3144</v>
      </c>
      <c r="C3032" s="513" t="s">
        <v>715</v>
      </c>
      <c r="D3032" s="498" t="s">
        <v>169</v>
      </c>
      <c r="E3032" s="499">
        <v>5.63</v>
      </c>
      <c r="F3032" s="500">
        <f t="shared" si="756"/>
        <v>6.97</v>
      </c>
      <c r="G3032" s="556"/>
      <c r="H3032" s="580"/>
      <c r="I3032" s="519">
        <f t="shared" si="757"/>
        <v>0</v>
      </c>
      <c r="J3032" s="558">
        <f t="shared" si="758"/>
        <v>0</v>
      </c>
      <c r="K3032" s="504"/>
      <c r="L3032" s="580">
        <f t="shared" si="759"/>
        <v>0</v>
      </c>
      <c r="M3032" s="580">
        <f t="shared" si="759"/>
        <v>0</v>
      </c>
      <c r="N3032" s="519">
        <f t="shared" si="760"/>
        <v>0</v>
      </c>
      <c r="O3032" s="558">
        <f t="shared" si="761"/>
        <v>0</v>
      </c>
      <c r="P3032" s="506"/>
      <c r="Q3032" s="520"/>
      <c r="R3032" s="412" t="str">
        <f t="shared" si="754"/>
        <v/>
      </c>
      <c r="S3032" s="412" t="str">
        <f t="shared" si="762"/>
        <v/>
      </c>
      <c r="T3032" s="427"/>
      <c r="U3032" s="429"/>
      <c r="W3032" s="6">
        <f>VLOOKUP(A3032,'[3]Cartilha Global'!$A:$A,1,FALSE)</f>
        <v>91874</v>
      </c>
    </row>
    <row r="3033" spans="1:23" ht="22.5" hidden="1" x14ac:dyDescent="0.2">
      <c r="A3033" s="522">
        <v>91875</v>
      </c>
      <c r="B3033" s="508" t="s">
        <v>3144</v>
      </c>
      <c r="C3033" s="513" t="s">
        <v>716</v>
      </c>
      <c r="D3033" s="498" t="s">
        <v>169</v>
      </c>
      <c r="E3033" s="499">
        <v>7.49</v>
      </c>
      <c r="F3033" s="500">
        <f t="shared" si="756"/>
        <v>9.2799999999999994</v>
      </c>
      <c r="G3033" s="556"/>
      <c r="H3033" s="580"/>
      <c r="I3033" s="519">
        <f t="shared" si="757"/>
        <v>0</v>
      </c>
      <c r="J3033" s="558">
        <f t="shared" si="758"/>
        <v>0</v>
      </c>
      <c r="K3033" s="504"/>
      <c r="L3033" s="580">
        <f t="shared" si="759"/>
        <v>0</v>
      </c>
      <c r="M3033" s="580">
        <f t="shared" si="759"/>
        <v>0</v>
      </c>
      <c r="N3033" s="519">
        <f t="shared" si="760"/>
        <v>0</v>
      </c>
      <c r="O3033" s="558">
        <f t="shared" si="761"/>
        <v>0</v>
      </c>
      <c r="P3033" s="506"/>
      <c r="Q3033" s="520"/>
      <c r="R3033" s="412" t="str">
        <f t="shared" si="754"/>
        <v/>
      </c>
      <c r="S3033" s="412" t="str">
        <f t="shared" si="762"/>
        <v/>
      </c>
      <c r="T3033" s="427"/>
      <c r="U3033" s="429"/>
      <c r="W3033" s="6">
        <f>VLOOKUP(A3033,'[3]Cartilha Global'!$A:$A,1,FALSE)</f>
        <v>91875</v>
      </c>
    </row>
    <row r="3034" spans="1:23" ht="22.5" hidden="1" x14ac:dyDescent="0.2">
      <c r="A3034" s="522">
        <v>91876</v>
      </c>
      <c r="B3034" s="508" t="s">
        <v>3144</v>
      </c>
      <c r="C3034" s="513" t="s">
        <v>717</v>
      </c>
      <c r="D3034" s="498" t="s">
        <v>169</v>
      </c>
      <c r="E3034" s="499">
        <v>9.92</v>
      </c>
      <c r="F3034" s="500">
        <f t="shared" si="756"/>
        <v>12.28</v>
      </c>
      <c r="G3034" s="556"/>
      <c r="H3034" s="580"/>
      <c r="I3034" s="519">
        <f t="shared" si="757"/>
        <v>0</v>
      </c>
      <c r="J3034" s="558">
        <f t="shared" si="758"/>
        <v>0</v>
      </c>
      <c r="K3034" s="504"/>
      <c r="L3034" s="580">
        <f t="shared" si="759"/>
        <v>0</v>
      </c>
      <c r="M3034" s="580">
        <f t="shared" si="759"/>
        <v>0</v>
      </c>
      <c r="N3034" s="519">
        <f t="shared" si="760"/>
        <v>0</v>
      </c>
      <c r="O3034" s="558">
        <f t="shared" si="761"/>
        <v>0</v>
      </c>
      <c r="P3034" s="506"/>
      <c r="Q3034" s="520"/>
      <c r="R3034" s="412" t="str">
        <f t="shared" si="754"/>
        <v/>
      </c>
      <c r="S3034" s="412" t="str">
        <f t="shared" si="762"/>
        <v/>
      </c>
      <c r="T3034" s="427"/>
      <c r="U3034" s="429"/>
      <c r="W3034" s="6">
        <f>VLOOKUP(A3034,'[3]Cartilha Global'!$A:$A,1,FALSE)</f>
        <v>91876</v>
      </c>
    </row>
    <row r="3035" spans="1:23" ht="22.5" hidden="1" x14ac:dyDescent="0.2">
      <c r="A3035" s="522">
        <v>91877</v>
      </c>
      <c r="B3035" s="508" t="s">
        <v>3144</v>
      </c>
      <c r="C3035" s="513" t="s">
        <v>718</v>
      </c>
      <c r="D3035" s="498" t="s">
        <v>169</v>
      </c>
      <c r="E3035" s="499">
        <v>13.33</v>
      </c>
      <c r="F3035" s="500">
        <f t="shared" si="756"/>
        <v>16.510000000000002</v>
      </c>
      <c r="G3035" s="556"/>
      <c r="H3035" s="580"/>
      <c r="I3035" s="519">
        <f t="shared" si="757"/>
        <v>0</v>
      </c>
      <c r="J3035" s="558">
        <f t="shared" si="758"/>
        <v>0</v>
      </c>
      <c r="K3035" s="504"/>
      <c r="L3035" s="580">
        <f t="shared" si="759"/>
        <v>0</v>
      </c>
      <c r="M3035" s="580">
        <f t="shared" si="759"/>
        <v>0</v>
      </c>
      <c r="N3035" s="519">
        <f t="shared" si="760"/>
        <v>0</v>
      </c>
      <c r="O3035" s="558">
        <f t="shared" si="761"/>
        <v>0</v>
      </c>
      <c r="P3035" s="506"/>
      <c r="Q3035" s="520"/>
      <c r="R3035" s="412" t="str">
        <f t="shared" si="754"/>
        <v/>
      </c>
      <c r="S3035" s="412" t="str">
        <f t="shared" si="762"/>
        <v/>
      </c>
      <c r="T3035" s="427"/>
      <c r="U3035" s="429"/>
      <c r="W3035" s="6">
        <f>VLOOKUP(A3035,'[3]Cartilha Global'!$A:$A,1,FALSE)</f>
        <v>91877</v>
      </c>
    </row>
    <row r="3036" spans="1:23" ht="22.5" hidden="1" x14ac:dyDescent="0.2">
      <c r="A3036" s="522">
        <v>91878</v>
      </c>
      <c r="B3036" s="508" t="s">
        <v>3144</v>
      </c>
      <c r="C3036" s="513" t="s">
        <v>719</v>
      </c>
      <c r="D3036" s="498" t="s">
        <v>169</v>
      </c>
      <c r="E3036" s="499">
        <v>7.14</v>
      </c>
      <c r="F3036" s="500">
        <f t="shared" si="756"/>
        <v>8.84</v>
      </c>
      <c r="G3036" s="556"/>
      <c r="H3036" s="580"/>
      <c r="I3036" s="519">
        <f t="shared" si="757"/>
        <v>0</v>
      </c>
      <c r="J3036" s="558">
        <f t="shared" si="758"/>
        <v>0</v>
      </c>
      <c r="K3036" s="504"/>
      <c r="L3036" s="580">
        <f t="shared" si="759"/>
        <v>0</v>
      </c>
      <c r="M3036" s="580">
        <f t="shared" si="759"/>
        <v>0</v>
      </c>
      <c r="N3036" s="519">
        <f t="shared" si="760"/>
        <v>0</v>
      </c>
      <c r="O3036" s="558">
        <f t="shared" si="761"/>
        <v>0</v>
      </c>
      <c r="P3036" s="506"/>
      <c r="Q3036" s="520"/>
      <c r="R3036" s="412" t="str">
        <f t="shared" si="754"/>
        <v/>
      </c>
      <c r="S3036" s="412" t="str">
        <f t="shared" si="762"/>
        <v/>
      </c>
      <c r="T3036" s="427"/>
      <c r="U3036" s="429"/>
      <c r="W3036" s="6">
        <f>VLOOKUP(A3036,'[3]Cartilha Global'!$A:$A,1,FALSE)</f>
        <v>91878</v>
      </c>
    </row>
    <row r="3037" spans="1:23" ht="22.5" hidden="1" x14ac:dyDescent="0.2">
      <c r="A3037" s="522">
        <v>91879</v>
      </c>
      <c r="B3037" s="508" t="s">
        <v>3144</v>
      </c>
      <c r="C3037" s="513" t="s">
        <v>720</v>
      </c>
      <c r="D3037" s="498" t="s">
        <v>169</v>
      </c>
      <c r="E3037" s="499">
        <v>8.9600000000000009</v>
      </c>
      <c r="F3037" s="500">
        <f t="shared" si="756"/>
        <v>11.1</v>
      </c>
      <c r="G3037" s="556"/>
      <c r="H3037" s="580"/>
      <c r="I3037" s="519">
        <f t="shared" si="757"/>
        <v>0</v>
      </c>
      <c r="J3037" s="558">
        <f t="shared" si="758"/>
        <v>0</v>
      </c>
      <c r="K3037" s="504"/>
      <c r="L3037" s="580">
        <f t="shared" si="759"/>
        <v>0</v>
      </c>
      <c r="M3037" s="580">
        <f t="shared" si="759"/>
        <v>0</v>
      </c>
      <c r="N3037" s="519">
        <f t="shared" si="760"/>
        <v>0</v>
      </c>
      <c r="O3037" s="558">
        <f t="shared" si="761"/>
        <v>0</v>
      </c>
      <c r="P3037" s="506"/>
      <c r="Q3037" s="520"/>
      <c r="R3037" s="412" t="str">
        <f t="shared" si="754"/>
        <v/>
      </c>
      <c r="S3037" s="412" t="str">
        <f t="shared" si="762"/>
        <v/>
      </c>
      <c r="T3037" s="427"/>
      <c r="U3037" s="429"/>
      <c r="W3037" s="6">
        <f>VLOOKUP(A3037,'[3]Cartilha Global'!$A:$A,1,FALSE)</f>
        <v>91879</v>
      </c>
    </row>
    <row r="3038" spans="1:23" ht="22.5" hidden="1" x14ac:dyDescent="0.2">
      <c r="A3038" s="522">
        <v>91880</v>
      </c>
      <c r="B3038" s="508" t="s">
        <v>3144</v>
      </c>
      <c r="C3038" s="513" t="s">
        <v>721</v>
      </c>
      <c r="D3038" s="498" t="s">
        <v>169</v>
      </c>
      <c r="E3038" s="499">
        <v>11.43</v>
      </c>
      <c r="F3038" s="500">
        <f t="shared" si="756"/>
        <v>14.15</v>
      </c>
      <c r="G3038" s="556"/>
      <c r="H3038" s="580"/>
      <c r="I3038" s="519">
        <f t="shared" si="757"/>
        <v>0</v>
      </c>
      <c r="J3038" s="558">
        <f t="shared" si="758"/>
        <v>0</v>
      </c>
      <c r="K3038" s="504"/>
      <c r="L3038" s="580">
        <f t="shared" si="759"/>
        <v>0</v>
      </c>
      <c r="M3038" s="580">
        <f t="shared" si="759"/>
        <v>0</v>
      </c>
      <c r="N3038" s="519">
        <f t="shared" si="760"/>
        <v>0</v>
      </c>
      <c r="O3038" s="558">
        <f t="shared" si="761"/>
        <v>0</v>
      </c>
      <c r="P3038" s="506"/>
      <c r="Q3038" s="520"/>
      <c r="R3038" s="412" t="str">
        <f t="shared" si="754"/>
        <v/>
      </c>
      <c r="S3038" s="412" t="str">
        <f t="shared" si="762"/>
        <v/>
      </c>
      <c r="T3038" s="427"/>
      <c r="U3038" s="429"/>
      <c r="W3038" s="6">
        <f>VLOOKUP(A3038,'[3]Cartilha Global'!$A:$A,1,FALSE)</f>
        <v>91880</v>
      </c>
    </row>
    <row r="3039" spans="1:23" ht="22.5" hidden="1" x14ac:dyDescent="0.2">
      <c r="A3039" s="522">
        <v>91881</v>
      </c>
      <c r="B3039" s="508" t="s">
        <v>3144</v>
      </c>
      <c r="C3039" s="513" t="s">
        <v>722</v>
      </c>
      <c r="D3039" s="498" t="s">
        <v>169</v>
      </c>
      <c r="E3039" s="499">
        <v>14.84</v>
      </c>
      <c r="F3039" s="500">
        <f t="shared" si="756"/>
        <v>18.38</v>
      </c>
      <c r="G3039" s="556"/>
      <c r="H3039" s="580"/>
      <c r="I3039" s="519">
        <f t="shared" si="757"/>
        <v>0</v>
      </c>
      <c r="J3039" s="558">
        <f t="shared" si="758"/>
        <v>0</v>
      </c>
      <c r="K3039" s="504"/>
      <c r="L3039" s="580">
        <f t="shared" si="759"/>
        <v>0</v>
      </c>
      <c r="M3039" s="580">
        <f t="shared" si="759"/>
        <v>0</v>
      </c>
      <c r="N3039" s="519">
        <f t="shared" si="760"/>
        <v>0</v>
      </c>
      <c r="O3039" s="558">
        <f t="shared" si="761"/>
        <v>0</v>
      </c>
      <c r="P3039" s="506"/>
      <c r="Q3039" s="520"/>
      <c r="R3039" s="412" t="str">
        <f t="shared" si="754"/>
        <v/>
      </c>
      <c r="S3039" s="412" t="str">
        <f t="shared" si="762"/>
        <v/>
      </c>
      <c r="T3039" s="427"/>
      <c r="U3039" s="429"/>
      <c r="W3039" s="6">
        <f>VLOOKUP(A3039,'[3]Cartilha Global'!$A:$A,1,FALSE)</f>
        <v>91881</v>
      </c>
    </row>
    <row r="3040" spans="1:23" ht="22.5" hidden="1" x14ac:dyDescent="0.2">
      <c r="A3040" s="522">
        <v>91882</v>
      </c>
      <c r="B3040" s="508" t="s">
        <v>3144</v>
      </c>
      <c r="C3040" s="513" t="s">
        <v>723</v>
      </c>
      <c r="D3040" s="498" t="s">
        <v>169</v>
      </c>
      <c r="E3040" s="499">
        <v>8.76</v>
      </c>
      <c r="F3040" s="500">
        <f t="shared" si="756"/>
        <v>10.85</v>
      </c>
      <c r="G3040" s="556"/>
      <c r="H3040" s="580"/>
      <c r="I3040" s="519">
        <f t="shared" si="757"/>
        <v>0</v>
      </c>
      <c r="J3040" s="558">
        <f t="shared" si="758"/>
        <v>0</v>
      </c>
      <c r="K3040" s="504"/>
      <c r="L3040" s="580">
        <f t="shared" si="759"/>
        <v>0</v>
      </c>
      <c r="M3040" s="580">
        <f t="shared" si="759"/>
        <v>0</v>
      </c>
      <c r="N3040" s="519">
        <f t="shared" si="760"/>
        <v>0</v>
      </c>
      <c r="O3040" s="558">
        <f t="shared" si="761"/>
        <v>0</v>
      </c>
      <c r="P3040" s="506"/>
      <c r="Q3040" s="520"/>
      <c r="R3040" s="412" t="str">
        <f t="shared" si="754"/>
        <v/>
      </c>
      <c r="S3040" s="412" t="str">
        <f t="shared" si="762"/>
        <v/>
      </c>
      <c r="T3040" s="427"/>
      <c r="U3040" s="429"/>
      <c r="W3040" s="6">
        <f>VLOOKUP(A3040,'[3]Cartilha Global'!$A:$A,1,FALSE)</f>
        <v>91882</v>
      </c>
    </row>
    <row r="3041" spans="1:23" ht="22.5" hidden="1" x14ac:dyDescent="0.2">
      <c r="A3041" s="522">
        <v>91884</v>
      </c>
      <c r="B3041" s="508" t="s">
        <v>3144</v>
      </c>
      <c r="C3041" s="513" t="s">
        <v>724</v>
      </c>
      <c r="D3041" s="498" t="s">
        <v>169</v>
      </c>
      <c r="E3041" s="499">
        <v>10.210000000000001</v>
      </c>
      <c r="F3041" s="500">
        <f t="shared" si="756"/>
        <v>12.64</v>
      </c>
      <c r="G3041" s="556"/>
      <c r="H3041" s="580"/>
      <c r="I3041" s="519">
        <f t="shared" si="757"/>
        <v>0</v>
      </c>
      <c r="J3041" s="558">
        <f t="shared" si="758"/>
        <v>0</v>
      </c>
      <c r="K3041" s="504"/>
      <c r="L3041" s="580">
        <f t="shared" si="759"/>
        <v>0</v>
      </c>
      <c r="M3041" s="580">
        <f t="shared" si="759"/>
        <v>0</v>
      </c>
      <c r="N3041" s="519">
        <f t="shared" si="760"/>
        <v>0</v>
      </c>
      <c r="O3041" s="558">
        <f t="shared" si="761"/>
        <v>0</v>
      </c>
      <c r="P3041" s="506"/>
      <c r="Q3041" s="520"/>
      <c r="R3041" s="412" t="str">
        <f t="shared" si="754"/>
        <v/>
      </c>
      <c r="S3041" s="412" t="str">
        <f t="shared" si="762"/>
        <v/>
      </c>
      <c r="T3041" s="427"/>
      <c r="U3041" s="429"/>
      <c r="W3041" s="6">
        <f>VLOOKUP(A3041,'[3]Cartilha Global'!$A:$A,1,FALSE)</f>
        <v>91884</v>
      </c>
    </row>
    <row r="3042" spans="1:23" ht="22.5" hidden="1" x14ac:dyDescent="0.2">
      <c r="A3042" s="522">
        <v>91885</v>
      </c>
      <c r="B3042" s="508" t="s">
        <v>3144</v>
      </c>
      <c r="C3042" s="513" t="s">
        <v>725</v>
      </c>
      <c r="D3042" s="498" t="s">
        <v>169</v>
      </c>
      <c r="E3042" s="499">
        <v>12.16</v>
      </c>
      <c r="F3042" s="500">
        <f t="shared" si="756"/>
        <v>15.06</v>
      </c>
      <c r="G3042" s="556"/>
      <c r="H3042" s="580"/>
      <c r="I3042" s="519">
        <f t="shared" si="757"/>
        <v>0</v>
      </c>
      <c r="J3042" s="558">
        <f t="shared" si="758"/>
        <v>0</v>
      </c>
      <c r="K3042" s="504"/>
      <c r="L3042" s="580">
        <f t="shared" si="759"/>
        <v>0</v>
      </c>
      <c r="M3042" s="580">
        <f t="shared" si="759"/>
        <v>0</v>
      </c>
      <c r="N3042" s="519">
        <f t="shared" si="760"/>
        <v>0</v>
      </c>
      <c r="O3042" s="558">
        <f t="shared" si="761"/>
        <v>0</v>
      </c>
      <c r="P3042" s="506"/>
      <c r="Q3042" s="520"/>
      <c r="R3042" s="412" t="str">
        <f t="shared" si="754"/>
        <v/>
      </c>
      <c r="S3042" s="412" t="str">
        <f t="shared" si="762"/>
        <v/>
      </c>
      <c r="T3042" s="427"/>
      <c r="U3042" s="429"/>
      <c r="W3042" s="6">
        <f>VLOOKUP(A3042,'[3]Cartilha Global'!$A:$A,1,FALSE)</f>
        <v>91885</v>
      </c>
    </row>
    <row r="3043" spans="1:23" ht="22.5" hidden="1" x14ac:dyDescent="0.2">
      <c r="A3043" s="522">
        <v>91886</v>
      </c>
      <c r="B3043" s="508" t="s">
        <v>3144</v>
      </c>
      <c r="C3043" s="513" t="s">
        <v>726</v>
      </c>
      <c r="D3043" s="498" t="s">
        <v>169</v>
      </c>
      <c r="E3043" s="499">
        <v>15.01</v>
      </c>
      <c r="F3043" s="500">
        <f t="shared" si="756"/>
        <v>18.59</v>
      </c>
      <c r="G3043" s="556"/>
      <c r="H3043" s="580"/>
      <c r="I3043" s="519">
        <f t="shared" si="757"/>
        <v>0</v>
      </c>
      <c r="J3043" s="558">
        <f t="shared" si="758"/>
        <v>0</v>
      </c>
      <c r="K3043" s="504"/>
      <c r="L3043" s="580">
        <f t="shared" si="759"/>
        <v>0</v>
      </c>
      <c r="M3043" s="580">
        <f t="shared" si="759"/>
        <v>0</v>
      </c>
      <c r="N3043" s="519">
        <f t="shared" si="760"/>
        <v>0</v>
      </c>
      <c r="O3043" s="558">
        <f t="shared" si="761"/>
        <v>0</v>
      </c>
      <c r="P3043" s="506"/>
      <c r="Q3043" s="520"/>
      <c r="R3043" s="412" t="str">
        <f t="shared" si="754"/>
        <v/>
      </c>
      <c r="S3043" s="412" t="str">
        <f t="shared" si="762"/>
        <v/>
      </c>
      <c r="T3043" s="427"/>
      <c r="U3043" s="429"/>
      <c r="W3043" s="6">
        <f>VLOOKUP(A3043,'[3]Cartilha Global'!$A:$A,1,FALSE)</f>
        <v>91886</v>
      </c>
    </row>
    <row r="3044" spans="1:23" ht="22.5" hidden="1" x14ac:dyDescent="0.2">
      <c r="A3044" s="522">
        <v>91887</v>
      </c>
      <c r="B3044" s="508" t="s">
        <v>3144</v>
      </c>
      <c r="C3044" s="513" t="s">
        <v>727</v>
      </c>
      <c r="D3044" s="498" t="s">
        <v>169</v>
      </c>
      <c r="E3044" s="499">
        <v>10.88</v>
      </c>
      <c r="F3044" s="500">
        <f t="shared" si="756"/>
        <v>13.47</v>
      </c>
      <c r="G3044" s="556"/>
      <c r="H3044" s="580"/>
      <c r="I3044" s="519">
        <f t="shared" si="757"/>
        <v>0</v>
      </c>
      <c r="J3044" s="558">
        <f t="shared" si="758"/>
        <v>0</v>
      </c>
      <c r="K3044" s="504"/>
      <c r="L3044" s="580">
        <f t="shared" si="759"/>
        <v>0</v>
      </c>
      <c r="M3044" s="580">
        <f t="shared" si="759"/>
        <v>0</v>
      </c>
      <c r="N3044" s="519">
        <f t="shared" si="760"/>
        <v>0</v>
      </c>
      <c r="O3044" s="558">
        <f t="shared" si="761"/>
        <v>0</v>
      </c>
      <c r="P3044" s="506"/>
      <c r="Q3044" s="520"/>
      <c r="R3044" s="412" t="str">
        <f t="shared" si="754"/>
        <v/>
      </c>
      <c r="S3044" s="412" t="str">
        <f t="shared" si="762"/>
        <v/>
      </c>
      <c r="T3044" s="427"/>
      <c r="U3044" s="429"/>
      <c r="W3044" s="6">
        <f>VLOOKUP(A3044,'[3]Cartilha Global'!$A:$A,1,FALSE)</f>
        <v>91887</v>
      </c>
    </row>
    <row r="3045" spans="1:23" ht="22.5" hidden="1" x14ac:dyDescent="0.2">
      <c r="A3045" s="522">
        <v>91889</v>
      </c>
      <c r="B3045" s="508" t="s">
        <v>3144</v>
      </c>
      <c r="C3045" s="513" t="s">
        <v>728</v>
      </c>
      <c r="D3045" s="498" t="s">
        <v>169</v>
      </c>
      <c r="E3045" s="499">
        <v>10.41</v>
      </c>
      <c r="F3045" s="500">
        <f t="shared" si="756"/>
        <v>12.89</v>
      </c>
      <c r="G3045" s="556"/>
      <c r="H3045" s="580"/>
      <c r="I3045" s="519">
        <f t="shared" si="757"/>
        <v>0</v>
      </c>
      <c r="J3045" s="558">
        <f t="shared" si="758"/>
        <v>0</v>
      </c>
      <c r="K3045" s="504"/>
      <c r="L3045" s="580">
        <f t="shared" ref="L3045:M3080" si="763">G3045</f>
        <v>0</v>
      </c>
      <c r="M3045" s="580">
        <f t="shared" si="763"/>
        <v>0</v>
      </c>
      <c r="N3045" s="519">
        <f t="shared" si="760"/>
        <v>0</v>
      </c>
      <c r="O3045" s="558">
        <f t="shared" si="761"/>
        <v>0</v>
      </c>
      <c r="P3045" s="506"/>
      <c r="Q3045" s="520"/>
      <c r="R3045" s="412" t="str">
        <f t="shared" si="754"/>
        <v/>
      </c>
      <c r="S3045" s="412" t="str">
        <f t="shared" si="762"/>
        <v/>
      </c>
      <c r="T3045" s="427"/>
      <c r="U3045" s="429"/>
      <c r="W3045" s="6">
        <f>VLOOKUP(A3045,'[3]Cartilha Global'!$A:$A,1,FALSE)</f>
        <v>91889</v>
      </c>
    </row>
    <row r="3046" spans="1:23" ht="22.5" hidden="1" x14ac:dyDescent="0.2">
      <c r="A3046" s="522">
        <v>91890</v>
      </c>
      <c r="B3046" s="508" t="s">
        <v>3144</v>
      </c>
      <c r="C3046" s="513" t="s">
        <v>729</v>
      </c>
      <c r="D3046" s="498" t="s">
        <v>169</v>
      </c>
      <c r="E3046" s="499">
        <v>12.77</v>
      </c>
      <c r="F3046" s="500">
        <f t="shared" si="756"/>
        <v>15.81</v>
      </c>
      <c r="G3046" s="556"/>
      <c r="H3046" s="580"/>
      <c r="I3046" s="519">
        <f t="shared" si="757"/>
        <v>0</v>
      </c>
      <c r="J3046" s="558">
        <f t="shared" si="758"/>
        <v>0</v>
      </c>
      <c r="K3046" s="504"/>
      <c r="L3046" s="580">
        <f t="shared" si="763"/>
        <v>0</v>
      </c>
      <c r="M3046" s="580">
        <f t="shared" si="763"/>
        <v>0</v>
      </c>
      <c r="N3046" s="519">
        <f t="shared" si="760"/>
        <v>0</v>
      </c>
      <c r="O3046" s="558">
        <f t="shared" si="761"/>
        <v>0</v>
      </c>
      <c r="P3046" s="506"/>
      <c r="Q3046" s="520"/>
      <c r="R3046" s="412" t="str">
        <f t="shared" si="754"/>
        <v/>
      </c>
      <c r="S3046" s="412" t="str">
        <f t="shared" si="762"/>
        <v/>
      </c>
      <c r="T3046" s="427"/>
      <c r="U3046" s="429"/>
      <c r="W3046" s="6">
        <f>VLOOKUP(A3046,'[3]Cartilha Global'!$A:$A,1,FALSE)</f>
        <v>91890</v>
      </c>
    </row>
    <row r="3047" spans="1:23" ht="22.5" hidden="1" x14ac:dyDescent="0.2">
      <c r="A3047" s="522">
        <v>91892</v>
      </c>
      <c r="B3047" s="508" t="s">
        <v>3144</v>
      </c>
      <c r="C3047" s="513" t="s">
        <v>730</v>
      </c>
      <c r="D3047" s="498" t="s">
        <v>169</v>
      </c>
      <c r="E3047" s="499">
        <v>15.93</v>
      </c>
      <c r="F3047" s="500">
        <f t="shared" si="756"/>
        <v>19.73</v>
      </c>
      <c r="G3047" s="556"/>
      <c r="H3047" s="580"/>
      <c r="I3047" s="519">
        <f t="shared" si="757"/>
        <v>0</v>
      </c>
      <c r="J3047" s="558">
        <f t="shared" si="758"/>
        <v>0</v>
      </c>
      <c r="K3047" s="504"/>
      <c r="L3047" s="580">
        <f t="shared" si="763"/>
        <v>0</v>
      </c>
      <c r="M3047" s="580">
        <f t="shared" si="763"/>
        <v>0</v>
      </c>
      <c r="N3047" s="519">
        <f t="shared" si="760"/>
        <v>0</v>
      </c>
      <c r="O3047" s="558">
        <f t="shared" si="761"/>
        <v>0</v>
      </c>
      <c r="P3047" s="506"/>
      <c r="Q3047" s="520"/>
      <c r="R3047" s="412" t="str">
        <f t="shared" si="754"/>
        <v/>
      </c>
      <c r="S3047" s="412" t="str">
        <f t="shared" si="762"/>
        <v/>
      </c>
      <c r="T3047" s="427"/>
      <c r="U3047" s="429"/>
      <c r="W3047" s="6">
        <f>VLOOKUP(A3047,'[3]Cartilha Global'!$A:$A,1,FALSE)</f>
        <v>91892</v>
      </c>
    </row>
    <row r="3048" spans="1:23" ht="22.5" hidden="1" x14ac:dyDescent="0.2">
      <c r="A3048" s="522">
        <v>91893</v>
      </c>
      <c r="B3048" s="508" t="s">
        <v>3144</v>
      </c>
      <c r="C3048" s="513" t="s">
        <v>731</v>
      </c>
      <c r="D3048" s="498" t="s">
        <v>169</v>
      </c>
      <c r="E3048" s="499">
        <v>17.61</v>
      </c>
      <c r="F3048" s="500">
        <f t="shared" si="756"/>
        <v>21.81</v>
      </c>
      <c r="G3048" s="556"/>
      <c r="H3048" s="580"/>
      <c r="I3048" s="519">
        <f t="shared" si="757"/>
        <v>0</v>
      </c>
      <c r="J3048" s="558">
        <f t="shared" si="758"/>
        <v>0</v>
      </c>
      <c r="K3048" s="504"/>
      <c r="L3048" s="580">
        <f t="shared" si="763"/>
        <v>0</v>
      </c>
      <c r="M3048" s="580">
        <f t="shared" si="763"/>
        <v>0</v>
      </c>
      <c r="N3048" s="519">
        <f t="shared" si="760"/>
        <v>0</v>
      </c>
      <c r="O3048" s="558">
        <f t="shared" si="761"/>
        <v>0</v>
      </c>
      <c r="P3048" s="506"/>
      <c r="Q3048" s="520"/>
      <c r="R3048" s="412" t="str">
        <f t="shared" si="754"/>
        <v/>
      </c>
      <c r="S3048" s="412" t="str">
        <f t="shared" si="762"/>
        <v/>
      </c>
      <c r="T3048" s="427"/>
      <c r="U3048" s="429"/>
      <c r="W3048" s="6">
        <f>VLOOKUP(A3048,'[3]Cartilha Global'!$A:$A,1,FALSE)</f>
        <v>91893</v>
      </c>
    </row>
    <row r="3049" spans="1:23" ht="22.5" hidden="1" x14ac:dyDescent="0.2">
      <c r="A3049" s="522">
        <v>91896</v>
      </c>
      <c r="B3049" s="508" t="s">
        <v>3144</v>
      </c>
      <c r="C3049" s="513" t="s">
        <v>732</v>
      </c>
      <c r="D3049" s="498" t="s">
        <v>169</v>
      </c>
      <c r="E3049" s="499">
        <v>21.34</v>
      </c>
      <c r="F3049" s="500">
        <f t="shared" si="756"/>
        <v>26.43</v>
      </c>
      <c r="G3049" s="556"/>
      <c r="H3049" s="580"/>
      <c r="I3049" s="519">
        <f t="shared" si="757"/>
        <v>0</v>
      </c>
      <c r="J3049" s="558">
        <f t="shared" si="758"/>
        <v>0</v>
      </c>
      <c r="K3049" s="504"/>
      <c r="L3049" s="580">
        <f t="shared" si="763"/>
        <v>0</v>
      </c>
      <c r="M3049" s="580">
        <f t="shared" si="763"/>
        <v>0</v>
      </c>
      <c r="N3049" s="519">
        <f t="shared" si="760"/>
        <v>0</v>
      </c>
      <c r="O3049" s="558">
        <f t="shared" si="761"/>
        <v>0</v>
      </c>
      <c r="P3049" s="506"/>
      <c r="Q3049" s="520"/>
      <c r="R3049" s="412" t="str">
        <f t="shared" si="754"/>
        <v/>
      </c>
      <c r="S3049" s="412" t="str">
        <f t="shared" si="762"/>
        <v/>
      </c>
      <c r="T3049" s="427"/>
      <c r="U3049" s="429"/>
      <c r="W3049" s="6">
        <f>VLOOKUP(A3049,'[3]Cartilha Global'!$A:$A,1,FALSE)</f>
        <v>91896</v>
      </c>
    </row>
    <row r="3050" spans="1:23" ht="22.5" hidden="1" x14ac:dyDescent="0.2">
      <c r="A3050" s="522">
        <v>91898</v>
      </c>
      <c r="B3050" s="508" t="s">
        <v>3144</v>
      </c>
      <c r="C3050" s="513" t="s">
        <v>733</v>
      </c>
      <c r="D3050" s="498" t="s">
        <v>169</v>
      </c>
      <c r="E3050" s="499">
        <v>24.78</v>
      </c>
      <c r="F3050" s="500">
        <f t="shared" si="756"/>
        <v>30.69</v>
      </c>
      <c r="G3050" s="556"/>
      <c r="H3050" s="580"/>
      <c r="I3050" s="519">
        <f t="shared" si="757"/>
        <v>0</v>
      </c>
      <c r="J3050" s="558">
        <f t="shared" si="758"/>
        <v>0</v>
      </c>
      <c r="K3050" s="504"/>
      <c r="L3050" s="580">
        <f t="shared" si="763"/>
        <v>0</v>
      </c>
      <c r="M3050" s="580">
        <f t="shared" si="763"/>
        <v>0</v>
      </c>
      <c r="N3050" s="519">
        <f t="shared" si="760"/>
        <v>0</v>
      </c>
      <c r="O3050" s="558">
        <f t="shared" si="761"/>
        <v>0</v>
      </c>
      <c r="P3050" s="506"/>
      <c r="Q3050" s="520"/>
      <c r="R3050" s="412" t="str">
        <f t="shared" si="754"/>
        <v/>
      </c>
      <c r="S3050" s="412" t="str">
        <f t="shared" si="762"/>
        <v/>
      </c>
      <c r="T3050" s="427"/>
      <c r="U3050" s="429"/>
      <c r="W3050" s="6">
        <f>VLOOKUP(A3050,'[3]Cartilha Global'!$A:$A,1,FALSE)</f>
        <v>91898</v>
      </c>
    </row>
    <row r="3051" spans="1:23" ht="22.5" hidden="1" x14ac:dyDescent="0.2">
      <c r="A3051" s="522">
        <v>91899</v>
      </c>
      <c r="B3051" s="508" t="s">
        <v>3144</v>
      </c>
      <c r="C3051" s="513" t="s">
        <v>734</v>
      </c>
      <c r="D3051" s="498" t="s">
        <v>169</v>
      </c>
      <c r="E3051" s="499">
        <v>13.07</v>
      </c>
      <c r="F3051" s="500">
        <f t="shared" si="756"/>
        <v>16.190000000000001</v>
      </c>
      <c r="G3051" s="556"/>
      <c r="H3051" s="580"/>
      <c r="I3051" s="519">
        <f t="shared" si="757"/>
        <v>0</v>
      </c>
      <c r="J3051" s="558">
        <f t="shared" si="758"/>
        <v>0</v>
      </c>
      <c r="K3051" s="504"/>
      <c r="L3051" s="580">
        <f t="shared" si="763"/>
        <v>0</v>
      </c>
      <c r="M3051" s="580">
        <f t="shared" si="763"/>
        <v>0</v>
      </c>
      <c r="N3051" s="519">
        <f t="shared" si="760"/>
        <v>0</v>
      </c>
      <c r="O3051" s="558">
        <f t="shared" si="761"/>
        <v>0</v>
      </c>
      <c r="P3051" s="506"/>
      <c r="Q3051" s="520"/>
      <c r="R3051" s="412" t="str">
        <f t="shared" si="754"/>
        <v/>
      </c>
      <c r="S3051" s="412" t="str">
        <f t="shared" si="762"/>
        <v/>
      </c>
      <c r="T3051" s="427"/>
      <c r="U3051" s="429"/>
      <c r="W3051" s="6">
        <f>VLOOKUP(A3051,'[3]Cartilha Global'!$A:$A,1,FALSE)</f>
        <v>91899</v>
      </c>
    </row>
    <row r="3052" spans="1:23" ht="22.5" hidden="1" x14ac:dyDescent="0.2">
      <c r="A3052" s="522">
        <v>91901</v>
      </c>
      <c r="B3052" s="508" t="s">
        <v>3144</v>
      </c>
      <c r="C3052" s="513" t="s">
        <v>735</v>
      </c>
      <c r="D3052" s="498" t="s">
        <v>169</v>
      </c>
      <c r="E3052" s="499">
        <v>12.6</v>
      </c>
      <c r="F3052" s="500">
        <f t="shared" si="756"/>
        <v>15.6</v>
      </c>
      <c r="G3052" s="556"/>
      <c r="H3052" s="580"/>
      <c r="I3052" s="519">
        <f t="shared" si="757"/>
        <v>0</v>
      </c>
      <c r="J3052" s="558">
        <f t="shared" si="758"/>
        <v>0</v>
      </c>
      <c r="K3052" s="504"/>
      <c r="L3052" s="580">
        <f t="shared" si="763"/>
        <v>0</v>
      </c>
      <c r="M3052" s="580">
        <f t="shared" si="763"/>
        <v>0</v>
      </c>
      <c r="N3052" s="519">
        <f t="shared" si="760"/>
        <v>0</v>
      </c>
      <c r="O3052" s="558">
        <f t="shared" si="761"/>
        <v>0</v>
      </c>
      <c r="P3052" s="506"/>
      <c r="Q3052" s="520"/>
      <c r="R3052" s="412" t="str">
        <f t="shared" si="754"/>
        <v/>
      </c>
      <c r="S3052" s="412" t="str">
        <f t="shared" si="762"/>
        <v/>
      </c>
      <c r="T3052" s="427"/>
      <c r="U3052" s="429"/>
      <c r="W3052" s="6">
        <f>VLOOKUP(A3052,'[3]Cartilha Global'!$A:$A,1,FALSE)</f>
        <v>91901</v>
      </c>
    </row>
    <row r="3053" spans="1:23" ht="22.5" hidden="1" x14ac:dyDescent="0.2">
      <c r="A3053" s="522">
        <v>91902</v>
      </c>
      <c r="B3053" s="508" t="s">
        <v>3144</v>
      </c>
      <c r="C3053" s="513" t="s">
        <v>736</v>
      </c>
      <c r="D3053" s="498" t="s">
        <v>169</v>
      </c>
      <c r="E3053" s="499">
        <v>14.96</v>
      </c>
      <c r="F3053" s="500">
        <f t="shared" si="756"/>
        <v>18.53</v>
      </c>
      <c r="G3053" s="556"/>
      <c r="H3053" s="580"/>
      <c r="I3053" s="519">
        <f t="shared" si="757"/>
        <v>0</v>
      </c>
      <c r="J3053" s="558">
        <f t="shared" si="758"/>
        <v>0</v>
      </c>
      <c r="K3053" s="504"/>
      <c r="L3053" s="580">
        <f t="shared" si="763"/>
        <v>0</v>
      </c>
      <c r="M3053" s="580">
        <f t="shared" si="763"/>
        <v>0</v>
      </c>
      <c r="N3053" s="519">
        <f t="shared" si="760"/>
        <v>0</v>
      </c>
      <c r="O3053" s="558">
        <f t="shared" si="761"/>
        <v>0</v>
      </c>
      <c r="P3053" s="506"/>
      <c r="Q3053" s="520"/>
      <c r="R3053" s="412" t="str">
        <f t="shared" si="754"/>
        <v/>
      </c>
      <c r="S3053" s="412" t="str">
        <f t="shared" si="762"/>
        <v/>
      </c>
      <c r="T3053" s="427"/>
      <c r="U3053" s="429"/>
      <c r="W3053" s="6">
        <f>VLOOKUP(A3053,'[3]Cartilha Global'!$A:$A,1,FALSE)</f>
        <v>91902</v>
      </c>
    </row>
    <row r="3054" spans="1:23" ht="22.5" hidden="1" x14ac:dyDescent="0.2">
      <c r="A3054" s="522">
        <v>91895</v>
      </c>
      <c r="B3054" s="508" t="s">
        <v>3144</v>
      </c>
      <c r="C3054" s="513" t="s">
        <v>2547</v>
      </c>
      <c r="D3054" s="498" t="s">
        <v>169</v>
      </c>
      <c r="E3054" s="499">
        <v>20.83</v>
      </c>
      <c r="F3054" s="500">
        <f t="shared" si="756"/>
        <v>25.8</v>
      </c>
      <c r="G3054" s="556"/>
      <c r="H3054" s="580"/>
      <c r="I3054" s="519">
        <f t="shared" si="757"/>
        <v>0</v>
      </c>
      <c r="J3054" s="558">
        <f t="shared" si="758"/>
        <v>0</v>
      </c>
      <c r="K3054" s="504"/>
      <c r="L3054" s="580">
        <f t="shared" si="763"/>
        <v>0</v>
      </c>
      <c r="M3054" s="580">
        <f t="shared" si="763"/>
        <v>0</v>
      </c>
      <c r="N3054" s="519">
        <f t="shared" si="760"/>
        <v>0</v>
      </c>
      <c r="O3054" s="558">
        <f t="shared" si="761"/>
        <v>0</v>
      </c>
      <c r="P3054" s="506"/>
      <c r="Q3054" s="520"/>
      <c r="R3054" s="412" t="str">
        <f t="shared" si="754"/>
        <v/>
      </c>
      <c r="S3054" s="412" t="str">
        <f t="shared" si="762"/>
        <v/>
      </c>
      <c r="T3054" s="427"/>
      <c r="U3054" s="429"/>
      <c r="W3054" s="6">
        <f>VLOOKUP(A3054,'[3]Cartilha Global'!$A:$A,1,FALSE)</f>
        <v>91895</v>
      </c>
    </row>
    <row r="3055" spans="1:23" ht="22.5" hidden="1" x14ac:dyDescent="0.2">
      <c r="A3055" s="522">
        <v>91907</v>
      </c>
      <c r="B3055" s="508" t="s">
        <v>3144</v>
      </c>
      <c r="C3055" s="513" t="s">
        <v>2548</v>
      </c>
      <c r="D3055" s="498" t="s">
        <v>169</v>
      </c>
      <c r="E3055" s="499">
        <v>23.02</v>
      </c>
      <c r="F3055" s="500">
        <f t="shared" si="756"/>
        <v>28.51</v>
      </c>
      <c r="G3055" s="556"/>
      <c r="H3055" s="580"/>
      <c r="I3055" s="519">
        <f t="shared" si="757"/>
        <v>0</v>
      </c>
      <c r="J3055" s="558">
        <f t="shared" si="758"/>
        <v>0</v>
      </c>
      <c r="K3055" s="504"/>
      <c r="L3055" s="580">
        <f t="shared" si="763"/>
        <v>0</v>
      </c>
      <c r="M3055" s="580">
        <f t="shared" si="763"/>
        <v>0</v>
      </c>
      <c r="N3055" s="519">
        <f t="shared" si="760"/>
        <v>0</v>
      </c>
      <c r="O3055" s="558">
        <f t="shared" si="761"/>
        <v>0</v>
      </c>
      <c r="P3055" s="506"/>
      <c r="Q3055" s="520"/>
      <c r="R3055" s="412" t="str">
        <f t="shared" si="754"/>
        <v/>
      </c>
      <c r="S3055" s="412" t="str">
        <f t="shared" si="762"/>
        <v/>
      </c>
      <c r="T3055" s="427"/>
      <c r="U3055" s="429"/>
      <c r="W3055" s="6">
        <f>VLOOKUP(A3055,'[3]Cartilha Global'!$A:$A,1,FALSE)</f>
        <v>91907</v>
      </c>
    </row>
    <row r="3056" spans="1:23" ht="22.5" hidden="1" x14ac:dyDescent="0.2">
      <c r="A3056" s="522">
        <v>91919</v>
      </c>
      <c r="B3056" s="508" t="s">
        <v>3144</v>
      </c>
      <c r="C3056" s="513" t="s">
        <v>2549</v>
      </c>
      <c r="D3056" s="498" t="s">
        <v>169</v>
      </c>
      <c r="E3056" s="499">
        <v>24.16</v>
      </c>
      <c r="F3056" s="500">
        <f t="shared" si="756"/>
        <v>29.92</v>
      </c>
      <c r="G3056" s="556"/>
      <c r="H3056" s="580"/>
      <c r="I3056" s="519">
        <f t="shared" si="757"/>
        <v>0</v>
      </c>
      <c r="J3056" s="558">
        <f t="shared" si="758"/>
        <v>0</v>
      </c>
      <c r="K3056" s="504"/>
      <c r="L3056" s="580">
        <f t="shared" si="763"/>
        <v>0</v>
      </c>
      <c r="M3056" s="580">
        <f t="shared" si="763"/>
        <v>0</v>
      </c>
      <c r="N3056" s="519">
        <f t="shared" si="760"/>
        <v>0</v>
      </c>
      <c r="O3056" s="558">
        <f t="shared" si="761"/>
        <v>0</v>
      </c>
      <c r="P3056" s="506"/>
      <c r="Q3056" s="520"/>
      <c r="R3056" s="412" t="str">
        <f t="shared" si="754"/>
        <v/>
      </c>
      <c r="S3056" s="412" t="str">
        <f t="shared" si="762"/>
        <v/>
      </c>
      <c r="T3056" s="427"/>
      <c r="U3056" s="429"/>
      <c r="W3056" s="6">
        <f>VLOOKUP(A3056,'[3]Cartilha Global'!$A:$A,1,FALSE)</f>
        <v>91919</v>
      </c>
    </row>
    <row r="3057" spans="1:23" ht="22.5" hidden="1" x14ac:dyDescent="0.2">
      <c r="A3057" s="522">
        <v>91904</v>
      </c>
      <c r="B3057" s="508" t="s">
        <v>3144</v>
      </c>
      <c r="C3057" s="513" t="s">
        <v>737</v>
      </c>
      <c r="D3057" s="498" t="s">
        <v>169</v>
      </c>
      <c r="E3057" s="499">
        <v>18.12</v>
      </c>
      <c r="F3057" s="500">
        <f t="shared" si="756"/>
        <v>22.44</v>
      </c>
      <c r="G3057" s="556"/>
      <c r="H3057" s="580"/>
      <c r="I3057" s="519">
        <f t="shared" si="757"/>
        <v>0</v>
      </c>
      <c r="J3057" s="558">
        <f t="shared" si="758"/>
        <v>0</v>
      </c>
      <c r="K3057" s="504"/>
      <c r="L3057" s="580">
        <f t="shared" si="763"/>
        <v>0</v>
      </c>
      <c r="M3057" s="580">
        <f t="shared" si="763"/>
        <v>0</v>
      </c>
      <c r="N3057" s="519">
        <f t="shared" si="760"/>
        <v>0</v>
      </c>
      <c r="O3057" s="558">
        <f t="shared" si="761"/>
        <v>0</v>
      </c>
      <c r="P3057" s="506"/>
      <c r="Q3057" s="520"/>
      <c r="R3057" s="412" t="str">
        <f t="shared" si="754"/>
        <v/>
      </c>
      <c r="S3057" s="412" t="str">
        <f t="shared" si="762"/>
        <v/>
      </c>
      <c r="T3057" s="427"/>
      <c r="U3057" s="429"/>
      <c r="W3057" s="6">
        <f>VLOOKUP(A3057,'[3]Cartilha Global'!$A:$A,1,FALSE)</f>
        <v>91904</v>
      </c>
    </row>
    <row r="3058" spans="1:23" ht="22.5" hidden="1" x14ac:dyDescent="0.2">
      <c r="A3058" s="522">
        <v>91905</v>
      </c>
      <c r="B3058" s="508" t="s">
        <v>3144</v>
      </c>
      <c r="C3058" s="513" t="s">
        <v>738</v>
      </c>
      <c r="D3058" s="498" t="s">
        <v>169</v>
      </c>
      <c r="E3058" s="499">
        <v>19.8</v>
      </c>
      <c r="F3058" s="500">
        <f t="shared" si="756"/>
        <v>24.52</v>
      </c>
      <c r="G3058" s="556"/>
      <c r="H3058" s="580"/>
      <c r="I3058" s="519">
        <f t="shared" si="757"/>
        <v>0</v>
      </c>
      <c r="J3058" s="558">
        <f t="shared" si="758"/>
        <v>0</v>
      </c>
      <c r="K3058" s="504"/>
      <c r="L3058" s="580">
        <f t="shared" si="763"/>
        <v>0</v>
      </c>
      <c r="M3058" s="580">
        <f t="shared" si="763"/>
        <v>0</v>
      </c>
      <c r="N3058" s="519">
        <f t="shared" si="760"/>
        <v>0</v>
      </c>
      <c r="O3058" s="558">
        <f t="shared" si="761"/>
        <v>0</v>
      </c>
      <c r="P3058" s="506"/>
      <c r="Q3058" s="520"/>
      <c r="R3058" s="412" t="str">
        <f t="shared" si="754"/>
        <v/>
      </c>
      <c r="S3058" s="412" t="str">
        <f t="shared" si="762"/>
        <v/>
      </c>
      <c r="T3058" s="427"/>
      <c r="U3058" s="429"/>
      <c r="W3058" s="6">
        <f>VLOOKUP(A3058,'[3]Cartilha Global'!$A:$A,1,FALSE)</f>
        <v>91905</v>
      </c>
    </row>
    <row r="3059" spans="1:23" ht="22.5" hidden="1" x14ac:dyDescent="0.2">
      <c r="A3059" s="522">
        <v>91908</v>
      </c>
      <c r="B3059" s="508" t="s">
        <v>3144</v>
      </c>
      <c r="C3059" s="513" t="s">
        <v>739</v>
      </c>
      <c r="D3059" s="498" t="s">
        <v>169</v>
      </c>
      <c r="E3059" s="499">
        <v>23.58</v>
      </c>
      <c r="F3059" s="500">
        <f t="shared" si="756"/>
        <v>29.2</v>
      </c>
      <c r="G3059" s="556"/>
      <c r="H3059" s="580"/>
      <c r="I3059" s="519">
        <f t="shared" si="757"/>
        <v>0</v>
      </c>
      <c r="J3059" s="558">
        <f t="shared" si="758"/>
        <v>0</v>
      </c>
      <c r="K3059" s="504"/>
      <c r="L3059" s="580">
        <f t="shared" si="763"/>
        <v>0</v>
      </c>
      <c r="M3059" s="580">
        <f t="shared" si="763"/>
        <v>0</v>
      </c>
      <c r="N3059" s="519">
        <f t="shared" si="760"/>
        <v>0</v>
      </c>
      <c r="O3059" s="558">
        <f t="shared" si="761"/>
        <v>0</v>
      </c>
      <c r="P3059" s="506"/>
      <c r="Q3059" s="520"/>
      <c r="R3059" s="412" t="str">
        <f t="shared" si="754"/>
        <v/>
      </c>
      <c r="S3059" s="412" t="str">
        <f t="shared" si="762"/>
        <v/>
      </c>
      <c r="T3059" s="427"/>
      <c r="U3059" s="429"/>
      <c r="W3059" s="6">
        <f>VLOOKUP(A3059,'[3]Cartilha Global'!$A:$A,1,FALSE)</f>
        <v>91908</v>
      </c>
    </row>
    <row r="3060" spans="1:23" ht="22.5" hidden="1" x14ac:dyDescent="0.2">
      <c r="A3060" s="522">
        <v>91910</v>
      </c>
      <c r="B3060" s="508" t="s">
        <v>3144</v>
      </c>
      <c r="C3060" s="513" t="s">
        <v>740</v>
      </c>
      <c r="D3060" s="498" t="s">
        <v>169</v>
      </c>
      <c r="E3060" s="499">
        <v>27.02</v>
      </c>
      <c r="F3060" s="500">
        <f t="shared" si="756"/>
        <v>33.46</v>
      </c>
      <c r="G3060" s="556"/>
      <c r="H3060" s="580"/>
      <c r="I3060" s="519">
        <f t="shared" si="757"/>
        <v>0</v>
      </c>
      <c r="J3060" s="558">
        <f t="shared" si="758"/>
        <v>0</v>
      </c>
      <c r="K3060" s="504"/>
      <c r="L3060" s="580">
        <f t="shared" si="763"/>
        <v>0</v>
      </c>
      <c r="M3060" s="580">
        <f t="shared" si="763"/>
        <v>0</v>
      </c>
      <c r="N3060" s="519">
        <f t="shared" si="760"/>
        <v>0</v>
      </c>
      <c r="O3060" s="558">
        <f t="shared" si="761"/>
        <v>0</v>
      </c>
      <c r="P3060" s="506"/>
      <c r="Q3060" s="520"/>
      <c r="R3060" s="412" t="str">
        <f t="shared" si="754"/>
        <v/>
      </c>
      <c r="S3060" s="412" t="str">
        <f t="shared" si="762"/>
        <v/>
      </c>
      <c r="T3060" s="427"/>
      <c r="U3060" s="429"/>
      <c r="W3060" s="6">
        <f>VLOOKUP(A3060,'[3]Cartilha Global'!$A:$A,1,FALSE)</f>
        <v>91910</v>
      </c>
    </row>
    <row r="3061" spans="1:23" ht="22.5" hidden="1" x14ac:dyDescent="0.2">
      <c r="A3061" s="522">
        <v>91911</v>
      </c>
      <c r="B3061" s="508" t="s">
        <v>3144</v>
      </c>
      <c r="C3061" s="513" t="s">
        <v>741</v>
      </c>
      <c r="D3061" s="498" t="s">
        <v>169</v>
      </c>
      <c r="E3061" s="499">
        <v>15.58</v>
      </c>
      <c r="F3061" s="500">
        <f t="shared" si="756"/>
        <v>19.29</v>
      </c>
      <c r="G3061" s="556"/>
      <c r="H3061" s="580"/>
      <c r="I3061" s="519">
        <f t="shared" si="757"/>
        <v>0</v>
      </c>
      <c r="J3061" s="558">
        <f t="shared" si="758"/>
        <v>0</v>
      </c>
      <c r="K3061" s="504"/>
      <c r="L3061" s="580">
        <f t="shared" si="763"/>
        <v>0</v>
      </c>
      <c r="M3061" s="580">
        <f t="shared" si="763"/>
        <v>0</v>
      </c>
      <c r="N3061" s="519">
        <f t="shared" si="760"/>
        <v>0</v>
      </c>
      <c r="O3061" s="558">
        <f t="shared" si="761"/>
        <v>0</v>
      </c>
      <c r="P3061" s="506"/>
      <c r="Q3061" s="520"/>
      <c r="R3061" s="412" t="str">
        <f t="shared" si="754"/>
        <v/>
      </c>
      <c r="S3061" s="412" t="str">
        <f t="shared" si="762"/>
        <v/>
      </c>
      <c r="T3061" s="427"/>
      <c r="U3061" s="429"/>
      <c r="W3061" s="6">
        <f>VLOOKUP(A3061,'[3]Cartilha Global'!$A:$A,1,FALSE)</f>
        <v>91911</v>
      </c>
    </row>
    <row r="3062" spans="1:23" ht="22.5" hidden="1" x14ac:dyDescent="0.2">
      <c r="A3062" s="522">
        <v>91913</v>
      </c>
      <c r="B3062" s="508" t="s">
        <v>3144</v>
      </c>
      <c r="C3062" s="513" t="s">
        <v>742</v>
      </c>
      <c r="D3062" s="498" t="s">
        <v>169</v>
      </c>
      <c r="E3062" s="499">
        <v>15.11</v>
      </c>
      <c r="F3062" s="500">
        <f t="shared" si="756"/>
        <v>18.71</v>
      </c>
      <c r="G3062" s="556"/>
      <c r="H3062" s="580"/>
      <c r="I3062" s="519">
        <f t="shared" si="757"/>
        <v>0</v>
      </c>
      <c r="J3062" s="558">
        <f t="shared" si="758"/>
        <v>0</v>
      </c>
      <c r="K3062" s="504"/>
      <c r="L3062" s="580">
        <f t="shared" si="763"/>
        <v>0</v>
      </c>
      <c r="M3062" s="580">
        <f t="shared" si="763"/>
        <v>0</v>
      </c>
      <c r="N3062" s="519">
        <f t="shared" si="760"/>
        <v>0</v>
      </c>
      <c r="O3062" s="558">
        <f t="shared" si="761"/>
        <v>0</v>
      </c>
      <c r="P3062" s="506"/>
      <c r="Q3062" s="520"/>
      <c r="R3062" s="412" t="str">
        <f t="shared" si="754"/>
        <v/>
      </c>
      <c r="S3062" s="412" t="str">
        <f t="shared" si="762"/>
        <v/>
      </c>
      <c r="T3062" s="427"/>
      <c r="U3062" s="429"/>
      <c r="W3062" s="6">
        <f>VLOOKUP(A3062,'[3]Cartilha Global'!$A:$A,1,FALSE)</f>
        <v>91913</v>
      </c>
    </row>
    <row r="3063" spans="1:23" ht="22.5" hidden="1" x14ac:dyDescent="0.2">
      <c r="A3063" s="522">
        <v>91914</v>
      </c>
      <c r="B3063" s="508" t="s">
        <v>3144</v>
      </c>
      <c r="C3063" s="513" t="s">
        <v>743</v>
      </c>
      <c r="D3063" s="498" t="s">
        <v>169</v>
      </c>
      <c r="E3063" s="499">
        <v>16.89</v>
      </c>
      <c r="F3063" s="500">
        <f t="shared" si="756"/>
        <v>20.92</v>
      </c>
      <c r="G3063" s="556"/>
      <c r="H3063" s="580"/>
      <c r="I3063" s="519">
        <f t="shared" si="757"/>
        <v>0</v>
      </c>
      <c r="J3063" s="558">
        <f t="shared" si="758"/>
        <v>0</v>
      </c>
      <c r="K3063" s="504"/>
      <c r="L3063" s="580">
        <f t="shared" si="763"/>
        <v>0</v>
      </c>
      <c r="M3063" s="580">
        <f t="shared" si="763"/>
        <v>0</v>
      </c>
      <c r="N3063" s="519">
        <f t="shared" si="760"/>
        <v>0</v>
      </c>
      <c r="O3063" s="558">
        <f t="shared" si="761"/>
        <v>0</v>
      </c>
      <c r="P3063" s="506"/>
      <c r="Q3063" s="520"/>
      <c r="R3063" s="412" t="str">
        <f t="shared" si="754"/>
        <v/>
      </c>
      <c r="S3063" s="412" t="str">
        <f t="shared" si="762"/>
        <v/>
      </c>
      <c r="T3063" s="427"/>
      <c r="U3063" s="429"/>
      <c r="W3063" s="6">
        <f>VLOOKUP(A3063,'[3]Cartilha Global'!$A:$A,1,FALSE)</f>
        <v>91914</v>
      </c>
    </row>
    <row r="3064" spans="1:23" ht="22.5" hidden="1" x14ac:dyDescent="0.2">
      <c r="A3064" s="522">
        <v>91916</v>
      </c>
      <c r="B3064" s="508" t="s">
        <v>3144</v>
      </c>
      <c r="C3064" s="513" t="s">
        <v>744</v>
      </c>
      <c r="D3064" s="498" t="s">
        <v>169</v>
      </c>
      <c r="E3064" s="499">
        <v>20.05</v>
      </c>
      <c r="F3064" s="500">
        <f t="shared" si="756"/>
        <v>24.83</v>
      </c>
      <c r="G3064" s="556"/>
      <c r="H3064" s="580"/>
      <c r="I3064" s="519">
        <f t="shared" si="757"/>
        <v>0</v>
      </c>
      <c r="J3064" s="558">
        <f t="shared" si="758"/>
        <v>0</v>
      </c>
      <c r="K3064" s="504"/>
      <c r="L3064" s="580">
        <f t="shared" si="763"/>
        <v>0</v>
      </c>
      <c r="M3064" s="580">
        <f t="shared" si="763"/>
        <v>0</v>
      </c>
      <c r="N3064" s="519">
        <f t="shared" si="760"/>
        <v>0</v>
      </c>
      <c r="O3064" s="558">
        <f t="shared" si="761"/>
        <v>0</v>
      </c>
      <c r="P3064" s="506"/>
      <c r="Q3064" s="520"/>
      <c r="R3064" s="412" t="str">
        <f t="shared" si="754"/>
        <v/>
      </c>
      <c r="S3064" s="412" t="str">
        <f t="shared" si="762"/>
        <v/>
      </c>
      <c r="T3064" s="427"/>
      <c r="U3064" s="429"/>
      <c r="W3064" s="6">
        <f>VLOOKUP(A3064,'[3]Cartilha Global'!$A:$A,1,FALSE)</f>
        <v>91916</v>
      </c>
    </row>
    <row r="3065" spans="1:23" ht="22.5" hidden="1" x14ac:dyDescent="0.2">
      <c r="A3065" s="522">
        <v>91917</v>
      </c>
      <c r="B3065" s="508" t="s">
        <v>3144</v>
      </c>
      <c r="C3065" s="513" t="s">
        <v>745</v>
      </c>
      <c r="D3065" s="498" t="s">
        <v>169</v>
      </c>
      <c r="E3065" s="499">
        <v>20.94</v>
      </c>
      <c r="F3065" s="500">
        <f t="shared" si="756"/>
        <v>25.93</v>
      </c>
      <c r="G3065" s="556"/>
      <c r="H3065" s="580"/>
      <c r="I3065" s="519">
        <f t="shared" si="757"/>
        <v>0</v>
      </c>
      <c r="J3065" s="558">
        <f t="shared" si="758"/>
        <v>0</v>
      </c>
      <c r="K3065" s="504"/>
      <c r="L3065" s="580">
        <f t="shared" si="763"/>
        <v>0</v>
      </c>
      <c r="M3065" s="580">
        <f t="shared" si="763"/>
        <v>0</v>
      </c>
      <c r="N3065" s="519">
        <f t="shared" si="760"/>
        <v>0</v>
      </c>
      <c r="O3065" s="558">
        <f t="shared" si="761"/>
        <v>0</v>
      </c>
      <c r="P3065" s="506"/>
      <c r="Q3065" s="520"/>
      <c r="R3065" s="412" t="str">
        <f t="shared" si="754"/>
        <v/>
      </c>
      <c r="S3065" s="412" t="str">
        <f t="shared" si="762"/>
        <v/>
      </c>
      <c r="T3065" s="427"/>
      <c r="U3065" s="429"/>
      <c r="W3065" s="6">
        <f>VLOOKUP(A3065,'[3]Cartilha Global'!$A:$A,1,FALSE)</f>
        <v>91917</v>
      </c>
    </row>
    <row r="3066" spans="1:23" ht="22.5" hidden="1" x14ac:dyDescent="0.2">
      <c r="A3066" s="522">
        <v>91920</v>
      </c>
      <c r="B3066" s="508" t="s">
        <v>3144</v>
      </c>
      <c r="C3066" s="513" t="s">
        <v>746</v>
      </c>
      <c r="D3066" s="498" t="s">
        <v>169</v>
      </c>
      <c r="E3066" s="499">
        <v>23.84</v>
      </c>
      <c r="F3066" s="500">
        <f t="shared" si="756"/>
        <v>29.52</v>
      </c>
      <c r="G3066" s="556"/>
      <c r="H3066" s="580"/>
      <c r="I3066" s="519">
        <f t="shared" si="757"/>
        <v>0</v>
      </c>
      <c r="J3066" s="558">
        <f t="shared" si="758"/>
        <v>0</v>
      </c>
      <c r="K3066" s="504"/>
      <c r="L3066" s="580">
        <f t="shared" si="763"/>
        <v>0</v>
      </c>
      <c r="M3066" s="580">
        <f t="shared" si="763"/>
        <v>0</v>
      </c>
      <c r="N3066" s="519">
        <f t="shared" si="760"/>
        <v>0</v>
      </c>
      <c r="O3066" s="558">
        <f t="shared" si="761"/>
        <v>0</v>
      </c>
      <c r="P3066" s="506"/>
      <c r="Q3066" s="520"/>
      <c r="R3066" s="412" t="str">
        <f t="shared" si="754"/>
        <v/>
      </c>
      <c r="S3066" s="412" t="str">
        <f t="shared" si="762"/>
        <v/>
      </c>
      <c r="T3066" s="427"/>
      <c r="U3066" s="429"/>
      <c r="W3066" s="6">
        <f>VLOOKUP(A3066,'[3]Cartilha Global'!$A:$A,1,FALSE)</f>
        <v>91920</v>
      </c>
    </row>
    <row r="3067" spans="1:23" ht="22.5" hidden="1" x14ac:dyDescent="0.2">
      <c r="A3067" s="522">
        <v>91922</v>
      </c>
      <c r="B3067" s="508" t="s">
        <v>3144</v>
      </c>
      <c r="C3067" s="513" t="s">
        <v>747</v>
      </c>
      <c r="D3067" s="498" t="s">
        <v>169</v>
      </c>
      <c r="E3067" s="499">
        <v>27.28</v>
      </c>
      <c r="F3067" s="500">
        <f t="shared" si="756"/>
        <v>33.78</v>
      </c>
      <c r="G3067" s="556"/>
      <c r="H3067" s="580"/>
      <c r="I3067" s="519">
        <f t="shared" si="757"/>
        <v>0</v>
      </c>
      <c r="J3067" s="558">
        <f t="shared" si="758"/>
        <v>0</v>
      </c>
      <c r="K3067" s="504"/>
      <c r="L3067" s="580">
        <f t="shared" si="763"/>
        <v>0</v>
      </c>
      <c r="M3067" s="580">
        <f t="shared" si="763"/>
        <v>0</v>
      </c>
      <c r="N3067" s="519">
        <f t="shared" si="760"/>
        <v>0</v>
      </c>
      <c r="O3067" s="558">
        <f t="shared" si="761"/>
        <v>0</v>
      </c>
      <c r="P3067" s="506"/>
      <c r="Q3067" s="520"/>
      <c r="R3067" s="412" t="str">
        <f t="shared" si="754"/>
        <v/>
      </c>
      <c r="S3067" s="412" t="str">
        <f t="shared" si="762"/>
        <v/>
      </c>
      <c r="T3067" s="427"/>
      <c r="U3067" s="429"/>
      <c r="W3067" s="6">
        <f>VLOOKUP(A3067,'[3]Cartilha Global'!$A:$A,1,FALSE)</f>
        <v>91922</v>
      </c>
    </row>
    <row r="3068" spans="1:23" ht="22.5" hidden="1" x14ac:dyDescent="0.2">
      <c r="A3068" s="522">
        <v>93013</v>
      </c>
      <c r="B3068" s="508" t="s">
        <v>3144</v>
      </c>
      <c r="C3068" s="513" t="s">
        <v>748</v>
      </c>
      <c r="D3068" s="498" t="s">
        <v>169</v>
      </c>
      <c r="E3068" s="499">
        <v>17.420000000000002</v>
      </c>
      <c r="F3068" s="500">
        <f t="shared" si="756"/>
        <v>21.57</v>
      </c>
      <c r="G3068" s="556"/>
      <c r="H3068" s="580"/>
      <c r="I3068" s="519">
        <f t="shared" si="757"/>
        <v>0</v>
      </c>
      <c r="J3068" s="558">
        <f t="shared" si="758"/>
        <v>0</v>
      </c>
      <c r="K3068" s="504"/>
      <c r="L3068" s="580">
        <f t="shared" si="763"/>
        <v>0</v>
      </c>
      <c r="M3068" s="580">
        <f t="shared" si="763"/>
        <v>0</v>
      </c>
      <c r="N3068" s="519">
        <f t="shared" si="760"/>
        <v>0</v>
      </c>
      <c r="O3068" s="558">
        <f t="shared" si="761"/>
        <v>0</v>
      </c>
      <c r="P3068" s="506"/>
      <c r="Q3068" s="520"/>
      <c r="R3068" s="412" t="str">
        <f t="shared" si="754"/>
        <v/>
      </c>
      <c r="S3068" s="412" t="str">
        <f t="shared" si="762"/>
        <v/>
      </c>
      <c r="T3068" s="427"/>
      <c r="U3068" s="429"/>
      <c r="W3068" s="6">
        <f>VLOOKUP(A3068,'[3]Cartilha Global'!$A:$A,1,FALSE)</f>
        <v>93013</v>
      </c>
    </row>
    <row r="3069" spans="1:23" ht="22.5" hidden="1" x14ac:dyDescent="0.2">
      <c r="A3069" s="522">
        <v>93014</v>
      </c>
      <c r="B3069" s="508" t="s">
        <v>3144</v>
      </c>
      <c r="C3069" s="513" t="s">
        <v>749</v>
      </c>
      <c r="D3069" s="498" t="s">
        <v>169</v>
      </c>
      <c r="E3069" s="499">
        <v>21.73</v>
      </c>
      <c r="F3069" s="500">
        <f t="shared" si="756"/>
        <v>26.91</v>
      </c>
      <c r="G3069" s="556"/>
      <c r="H3069" s="580"/>
      <c r="I3069" s="519">
        <f t="shared" si="757"/>
        <v>0</v>
      </c>
      <c r="J3069" s="558">
        <f t="shared" si="758"/>
        <v>0</v>
      </c>
      <c r="K3069" s="504"/>
      <c r="L3069" s="580">
        <f t="shared" si="763"/>
        <v>0</v>
      </c>
      <c r="M3069" s="580">
        <f t="shared" si="763"/>
        <v>0</v>
      </c>
      <c r="N3069" s="519">
        <f t="shared" si="760"/>
        <v>0</v>
      </c>
      <c r="O3069" s="558">
        <f t="shared" si="761"/>
        <v>0</v>
      </c>
      <c r="P3069" s="506"/>
      <c r="Q3069" s="520"/>
      <c r="R3069" s="412" t="str">
        <f t="shared" si="754"/>
        <v/>
      </c>
      <c r="S3069" s="412" t="str">
        <f t="shared" si="762"/>
        <v/>
      </c>
      <c r="T3069" s="427"/>
      <c r="U3069" s="429"/>
      <c r="W3069" s="6">
        <f>VLOOKUP(A3069,'[3]Cartilha Global'!$A:$A,1,FALSE)</f>
        <v>93014</v>
      </c>
    </row>
    <row r="3070" spans="1:23" ht="22.5" hidden="1" x14ac:dyDescent="0.2">
      <c r="A3070" s="522">
        <v>93015</v>
      </c>
      <c r="B3070" s="508" t="s">
        <v>3144</v>
      </c>
      <c r="C3070" s="513" t="s">
        <v>750</v>
      </c>
      <c r="D3070" s="498" t="s">
        <v>169</v>
      </c>
      <c r="E3070" s="499">
        <v>34.5</v>
      </c>
      <c r="F3070" s="500">
        <f t="shared" si="756"/>
        <v>42.72</v>
      </c>
      <c r="G3070" s="556"/>
      <c r="H3070" s="580"/>
      <c r="I3070" s="519">
        <f t="shared" si="757"/>
        <v>0</v>
      </c>
      <c r="J3070" s="558">
        <f t="shared" si="758"/>
        <v>0</v>
      </c>
      <c r="K3070" s="504"/>
      <c r="L3070" s="580">
        <f t="shared" si="763"/>
        <v>0</v>
      </c>
      <c r="M3070" s="580">
        <f t="shared" si="763"/>
        <v>0</v>
      </c>
      <c r="N3070" s="519">
        <f t="shared" si="760"/>
        <v>0</v>
      </c>
      <c r="O3070" s="558">
        <f t="shared" si="761"/>
        <v>0</v>
      </c>
      <c r="P3070" s="506"/>
      <c r="Q3070" s="520"/>
      <c r="R3070" s="412" t="str">
        <f t="shared" si="754"/>
        <v/>
      </c>
      <c r="S3070" s="412" t="str">
        <f t="shared" si="762"/>
        <v/>
      </c>
      <c r="T3070" s="427"/>
      <c r="U3070" s="429"/>
      <c r="W3070" s="6">
        <f>VLOOKUP(A3070,'[3]Cartilha Global'!$A:$A,1,FALSE)</f>
        <v>93015</v>
      </c>
    </row>
    <row r="3071" spans="1:23" ht="22.5" hidden="1" x14ac:dyDescent="0.2">
      <c r="A3071" s="522">
        <v>93016</v>
      </c>
      <c r="B3071" s="508" t="s">
        <v>3144</v>
      </c>
      <c r="C3071" s="513" t="s">
        <v>751</v>
      </c>
      <c r="D3071" s="498" t="s">
        <v>169</v>
      </c>
      <c r="E3071" s="499">
        <v>42.56</v>
      </c>
      <c r="F3071" s="500">
        <f t="shared" si="756"/>
        <v>52.71</v>
      </c>
      <c r="G3071" s="556"/>
      <c r="H3071" s="580"/>
      <c r="I3071" s="519">
        <f t="shared" si="757"/>
        <v>0</v>
      </c>
      <c r="J3071" s="558">
        <f t="shared" si="758"/>
        <v>0</v>
      </c>
      <c r="K3071" s="504"/>
      <c r="L3071" s="580">
        <f t="shared" si="763"/>
        <v>0</v>
      </c>
      <c r="M3071" s="580">
        <f t="shared" si="763"/>
        <v>0</v>
      </c>
      <c r="N3071" s="519">
        <f t="shared" si="760"/>
        <v>0</v>
      </c>
      <c r="O3071" s="558">
        <f t="shared" si="761"/>
        <v>0</v>
      </c>
      <c r="P3071" s="506"/>
      <c r="Q3071" s="520"/>
      <c r="R3071" s="412" t="str">
        <f t="shared" si="754"/>
        <v/>
      </c>
      <c r="S3071" s="412" t="str">
        <f t="shared" si="762"/>
        <v/>
      </c>
      <c r="T3071" s="427"/>
      <c r="U3071" s="429"/>
      <c r="W3071" s="6">
        <f>VLOOKUP(A3071,'[3]Cartilha Global'!$A:$A,1,FALSE)</f>
        <v>93016</v>
      </c>
    </row>
    <row r="3072" spans="1:23" ht="22.5" hidden="1" x14ac:dyDescent="0.2">
      <c r="A3072" s="522">
        <v>93017</v>
      </c>
      <c r="B3072" s="508" t="s">
        <v>3144</v>
      </c>
      <c r="C3072" s="513" t="s">
        <v>752</v>
      </c>
      <c r="D3072" s="498" t="s">
        <v>169</v>
      </c>
      <c r="E3072" s="499">
        <v>65.66</v>
      </c>
      <c r="F3072" s="500">
        <f t="shared" si="756"/>
        <v>81.31</v>
      </c>
      <c r="G3072" s="556"/>
      <c r="H3072" s="580"/>
      <c r="I3072" s="519">
        <f t="shared" si="757"/>
        <v>0</v>
      </c>
      <c r="J3072" s="558">
        <f t="shared" si="758"/>
        <v>0</v>
      </c>
      <c r="K3072" s="504"/>
      <c r="L3072" s="580">
        <f t="shared" si="763"/>
        <v>0</v>
      </c>
      <c r="M3072" s="580">
        <f t="shared" si="763"/>
        <v>0</v>
      </c>
      <c r="N3072" s="519">
        <f t="shared" si="760"/>
        <v>0</v>
      </c>
      <c r="O3072" s="558">
        <f t="shared" si="761"/>
        <v>0</v>
      </c>
      <c r="P3072" s="506"/>
      <c r="Q3072" s="520"/>
      <c r="R3072" s="412" t="str">
        <f t="shared" ref="R3072:R3135" si="764">IF(Q3072="X","x",IF(Q3072="xx","x",IF(O3072&gt;0,"x","")))</f>
        <v/>
      </c>
      <c r="S3072" s="412" t="str">
        <f t="shared" si="762"/>
        <v/>
      </c>
      <c r="T3072" s="427"/>
      <c r="U3072" s="429"/>
      <c r="W3072" s="6">
        <f>VLOOKUP(A3072,'[3]Cartilha Global'!$A:$A,1,FALSE)</f>
        <v>93017</v>
      </c>
    </row>
    <row r="3073" spans="1:23" ht="22.5" hidden="1" x14ac:dyDescent="0.2">
      <c r="A3073" s="522">
        <v>93018</v>
      </c>
      <c r="B3073" s="508" t="s">
        <v>3144</v>
      </c>
      <c r="C3073" s="513" t="s">
        <v>753</v>
      </c>
      <c r="D3073" s="498" t="s">
        <v>169</v>
      </c>
      <c r="E3073" s="499">
        <v>26.73</v>
      </c>
      <c r="F3073" s="500">
        <f t="shared" si="756"/>
        <v>33.1</v>
      </c>
      <c r="G3073" s="556"/>
      <c r="H3073" s="580"/>
      <c r="I3073" s="519">
        <f t="shared" si="757"/>
        <v>0</v>
      </c>
      <c r="J3073" s="558">
        <f t="shared" si="758"/>
        <v>0</v>
      </c>
      <c r="K3073" s="504"/>
      <c r="L3073" s="580">
        <f t="shared" si="763"/>
        <v>0</v>
      </c>
      <c r="M3073" s="580">
        <f t="shared" si="763"/>
        <v>0</v>
      </c>
      <c r="N3073" s="519">
        <f t="shared" si="760"/>
        <v>0</v>
      </c>
      <c r="O3073" s="558">
        <f t="shared" si="761"/>
        <v>0</v>
      </c>
      <c r="P3073" s="506"/>
      <c r="Q3073" s="520"/>
      <c r="R3073" s="412" t="str">
        <f t="shared" si="764"/>
        <v/>
      </c>
      <c r="S3073" s="412" t="str">
        <f t="shared" si="762"/>
        <v/>
      </c>
      <c r="T3073" s="427"/>
      <c r="U3073" s="429"/>
      <c r="W3073" s="6">
        <f>VLOOKUP(A3073,'[3]Cartilha Global'!$A:$A,1,FALSE)</f>
        <v>93018</v>
      </c>
    </row>
    <row r="3074" spans="1:23" ht="22.5" hidden="1" x14ac:dyDescent="0.2">
      <c r="A3074" s="522">
        <v>93020</v>
      </c>
      <c r="B3074" s="508" t="s">
        <v>3144</v>
      </c>
      <c r="C3074" s="513" t="s">
        <v>754</v>
      </c>
      <c r="D3074" s="498" t="s">
        <v>169</v>
      </c>
      <c r="E3074" s="499">
        <v>35.07</v>
      </c>
      <c r="F3074" s="500">
        <f t="shared" ref="F3074:F3080" si="765">IF(E3074=0,0,ROUND(E3074*(1+E$13)*(1-E$14),2))</f>
        <v>43.43</v>
      </c>
      <c r="G3074" s="556"/>
      <c r="H3074" s="580"/>
      <c r="I3074" s="519">
        <f t="shared" si="757"/>
        <v>0</v>
      </c>
      <c r="J3074" s="558">
        <f t="shared" si="758"/>
        <v>0</v>
      </c>
      <c r="K3074" s="504"/>
      <c r="L3074" s="580">
        <f t="shared" si="763"/>
        <v>0</v>
      </c>
      <c r="M3074" s="580">
        <f t="shared" si="763"/>
        <v>0</v>
      </c>
      <c r="N3074" s="519">
        <f t="shared" si="760"/>
        <v>0</v>
      </c>
      <c r="O3074" s="558">
        <f t="shared" si="761"/>
        <v>0</v>
      </c>
      <c r="P3074" s="506"/>
      <c r="Q3074" s="520"/>
      <c r="R3074" s="412" t="str">
        <f t="shared" si="764"/>
        <v/>
      </c>
      <c r="S3074" s="412" t="str">
        <f t="shared" si="762"/>
        <v/>
      </c>
      <c r="T3074" s="427"/>
      <c r="U3074" s="429"/>
      <c r="W3074" s="6">
        <f>VLOOKUP(A3074,'[3]Cartilha Global'!$A:$A,1,FALSE)</f>
        <v>93020</v>
      </c>
    </row>
    <row r="3075" spans="1:23" ht="22.5" hidden="1" x14ac:dyDescent="0.2">
      <c r="A3075" s="522">
        <v>93022</v>
      </c>
      <c r="B3075" s="508" t="s">
        <v>3144</v>
      </c>
      <c r="C3075" s="513" t="s">
        <v>755</v>
      </c>
      <c r="D3075" s="498" t="s">
        <v>169</v>
      </c>
      <c r="E3075" s="499">
        <v>62.13</v>
      </c>
      <c r="F3075" s="500">
        <f t="shared" si="765"/>
        <v>76.94</v>
      </c>
      <c r="G3075" s="556"/>
      <c r="H3075" s="580"/>
      <c r="I3075" s="519">
        <f t="shared" si="757"/>
        <v>0</v>
      </c>
      <c r="J3075" s="558">
        <f t="shared" si="758"/>
        <v>0</v>
      </c>
      <c r="K3075" s="504"/>
      <c r="L3075" s="580">
        <f t="shared" si="763"/>
        <v>0</v>
      </c>
      <c r="M3075" s="580">
        <f t="shared" si="763"/>
        <v>0</v>
      </c>
      <c r="N3075" s="519">
        <f t="shared" si="760"/>
        <v>0</v>
      </c>
      <c r="O3075" s="558">
        <f t="shared" si="761"/>
        <v>0</v>
      </c>
      <c r="P3075" s="506"/>
      <c r="Q3075" s="520"/>
      <c r="R3075" s="412" t="str">
        <f t="shared" si="764"/>
        <v/>
      </c>
      <c r="S3075" s="412" t="str">
        <f t="shared" si="762"/>
        <v/>
      </c>
      <c r="T3075" s="427"/>
      <c r="U3075" s="429"/>
      <c r="W3075" s="6">
        <f>VLOOKUP(A3075,'[3]Cartilha Global'!$A:$A,1,FALSE)</f>
        <v>93022</v>
      </c>
    </row>
    <row r="3076" spans="1:23" ht="22.5" hidden="1" x14ac:dyDescent="0.2">
      <c r="A3076" s="522">
        <v>93024</v>
      </c>
      <c r="B3076" s="508" t="s">
        <v>3144</v>
      </c>
      <c r="C3076" s="513" t="s">
        <v>756</v>
      </c>
      <c r="D3076" s="498" t="s">
        <v>169</v>
      </c>
      <c r="E3076" s="499">
        <v>64.819999999999993</v>
      </c>
      <c r="F3076" s="500">
        <f t="shared" si="765"/>
        <v>80.27</v>
      </c>
      <c r="G3076" s="556"/>
      <c r="H3076" s="580"/>
      <c r="I3076" s="519">
        <f t="shared" si="757"/>
        <v>0</v>
      </c>
      <c r="J3076" s="558">
        <f t="shared" si="758"/>
        <v>0</v>
      </c>
      <c r="K3076" s="504"/>
      <c r="L3076" s="580">
        <f t="shared" si="763"/>
        <v>0</v>
      </c>
      <c r="M3076" s="580">
        <f t="shared" si="763"/>
        <v>0</v>
      </c>
      <c r="N3076" s="519">
        <f t="shared" si="760"/>
        <v>0</v>
      </c>
      <c r="O3076" s="558">
        <f t="shared" si="761"/>
        <v>0</v>
      </c>
      <c r="P3076" s="506"/>
      <c r="Q3076" s="520"/>
      <c r="R3076" s="412" t="str">
        <f t="shared" si="764"/>
        <v/>
      </c>
      <c r="S3076" s="412" t="str">
        <f t="shared" si="762"/>
        <v/>
      </c>
      <c r="T3076" s="427"/>
      <c r="U3076" s="429"/>
      <c r="W3076" s="6">
        <f>VLOOKUP(A3076,'[3]Cartilha Global'!$A:$A,1,FALSE)</f>
        <v>93024</v>
      </c>
    </row>
    <row r="3077" spans="1:23" ht="22.5" hidden="1" x14ac:dyDescent="0.2">
      <c r="A3077" s="522">
        <v>93026</v>
      </c>
      <c r="B3077" s="508" t="s">
        <v>3144</v>
      </c>
      <c r="C3077" s="513" t="s">
        <v>757</v>
      </c>
      <c r="D3077" s="498" t="s">
        <v>169</v>
      </c>
      <c r="E3077" s="499">
        <v>109.78</v>
      </c>
      <c r="F3077" s="500">
        <f t="shared" si="765"/>
        <v>135.94999999999999</v>
      </c>
      <c r="G3077" s="556"/>
      <c r="H3077" s="580"/>
      <c r="I3077" s="519">
        <f t="shared" ref="I3077:I3080" si="766">IF(ISBLANK(E3077),0,ROUND(F3077*G3077,2))</f>
        <v>0</v>
      </c>
      <c r="J3077" s="558">
        <f t="shared" ref="J3077:J3080" si="767">IF(ISBLANK(G3077),0,ROUND(G3077*H3077,2))</f>
        <v>0</v>
      </c>
      <c r="K3077" s="504"/>
      <c r="L3077" s="580">
        <f t="shared" si="763"/>
        <v>0</v>
      </c>
      <c r="M3077" s="580">
        <f t="shared" si="763"/>
        <v>0</v>
      </c>
      <c r="N3077" s="519">
        <f t="shared" ref="N3077:N3080" si="768">IF(ISBLANK(E3077),0,ROUND(F3077*L3077,2))</f>
        <v>0</v>
      </c>
      <c r="O3077" s="558">
        <f t="shared" ref="O3077:O3080" si="769">IF(ISBLANK(L3077),0,ROUND(L3077*M3077,2))</f>
        <v>0</v>
      </c>
      <c r="P3077" s="506"/>
      <c r="Q3077" s="520"/>
      <c r="R3077" s="412" t="str">
        <f t="shared" si="764"/>
        <v/>
      </c>
      <c r="S3077" s="412" t="str">
        <f t="shared" ref="S3077:S3140" si="770">IF(Q3077="X","x",IF(Q3077="xx","x",IF(OR(J3077&gt;0,O3077&gt;0),"x","")))</f>
        <v/>
      </c>
      <c r="T3077" s="427"/>
      <c r="U3077" s="429"/>
      <c r="W3077" s="6">
        <f>VLOOKUP(A3077,'[3]Cartilha Global'!$A:$A,1,FALSE)</f>
        <v>93026</v>
      </c>
    </row>
    <row r="3078" spans="1:23" ht="22.5" hidden="1" x14ac:dyDescent="0.2">
      <c r="A3078" s="522">
        <v>97559</v>
      </c>
      <c r="B3078" s="508" t="s">
        <v>3144</v>
      </c>
      <c r="C3078" s="513" t="s">
        <v>2563</v>
      </c>
      <c r="D3078" s="498" t="s">
        <v>169</v>
      </c>
      <c r="E3078" s="499">
        <v>12.41</v>
      </c>
      <c r="F3078" s="500">
        <f t="shared" si="765"/>
        <v>15.37</v>
      </c>
      <c r="G3078" s="556"/>
      <c r="H3078" s="580"/>
      <c r="I3078" s="519">
        <f t="shared" si="766"/>
        <v>0</v>
      </c>
      <c r="J3078" s="558">
        <f t="shared" si="767"/>
        <v>0</v>
      </c>
      <c r="K3078" s="504"/>
      <c r="L3078" s="580">
        <f t="shared" si="763"/>
        <v>0</v>
      </c>
      <c r="M3078" s="580">
        <f t="shared" si="763"/>
        <v>0</v>
      </c>
      <c r="N3078" s="519">
        <f t="shared" si="768"/>
        <v>0</v>
      </c>
      <c r="O3078" s="558">
        <f t="shared" si="769"/>
        <v>0</v>
      </c>
      <c r="P3078" s="506"/>
      <c r="Q3078" s="520"/>
      <c r="R3078" s="412" t="str">
        <f t="shared" si="764"/>
        <v/>
      </c>
      <c r="S3078" s="412" t="str">
        <f t="shared" si="770"/>
        <v/>
      </c>
      <c r="T3078" s="427"/>
      <c r="U3078" s="429"/>
      <c r="W3078" s="6">
        <f>VLOOKUP(A3078,'[3]Cartilha Global'!$A:$A,1,FALSE)</f>
        <v>97559</v>
      </c>
    </row>
    <row r="3079" spans="1:23" ht="22.5" hidden="1" x14ac:dyDescent="0.2">
      <c r="A3079" s="522">
        <v>97562</v>
      </c>
      <c r="B3079" s="508" t="s">
        <v>3144</v>
      </c>
      <c r="C3079" s="513" t="s">
        <v>2564</v>
      </c>
      <c r="D3079" s="498" t="s">
        <v>169</v>
      </c>
      <c r="E3079" s="499">
        <v>14.6</v>
      </c>
      <c r="F3079" s="500">
        <f t="shared" si="765"/>
        <v>18.079999999999998</v>
      </c>
      <c r="G3079" s="556"/>
      <c r="H3079" s="580"/>
      <c r="I3079" s="519">
        <f t="shared" si="766"/>
        <v>0</v>
      </c>
      <c r="J3079" s="558">
        <f t="shared" si="767"/>
        <v>0</v>
      </c>
      <c r="K3079" s="504"/>
      <c r="L3079" s="580">
        <f t="shared" si="763"/>
        <v>0</v>
      </c>
      <c r="M3079" s="580">
        <f t="shared" si="763"/>
        <v>0</v>
      </c>
      <c r="N3079" s="519">
        <f t="shared" si="768"/>
        <v>0</v>
      </c>
      <c r="O3079" s="558">
        <f t="shared" si="769"/>
        <v>0</v>
      </c>
      <c r="P3079" s="506"/>
      <c r="Q3079" s="520"/>
      <c r="R3079" s="412" t="str">
        <f t="shared" si="764"/>
        <v/>
      </c>
      <c r="S3079" s="412" t="str">
        <f t="shared" si="770"/>
        <v/>
      </c>
      <c r="T3079" s="427"/>
      <c r="U3079" s="429"/>
      <c r="W3079" s="6">
        <f>VLOOKUP(A3079,'[3]Cartilha Global'!$A:$A,1,FALSE)</f>
        <v>97562</v>
      </c>
    </row>
    <row r="3080" spans="1:23" ht="22.5" hidden="1" x14ac:dyDescent="0.2">
      <c r="A3080" s="522">
        <v>97564</v>
      </c>
      <c r="B3080" s="508" t="s">
        <v>3144</v>
      </c>
      <c r="C3080" s="513" t="s">
        <v>2565</v>
      </c>
      <c r="D3080" s="498" t="s">
        <v>169</v>
      </c>
      <c r="E3080" s="499">
        <v>16.53</v>
      </c>
      <c r="F3080" s="500">
        <f t="shared" si="765"/>
        <v>20.47</v>
      </c>
      <c r="G3080" s="556"/>
      <c r="H3080" s="580"/>
      <c r="I3080" s="519">
        <f t="shared" si="766"/>
        <v>0</v>
      </c>
      <c r="J3080" s="558">
        <f t="shared" si="767"/>
        <v>0</v>
      </c>
      <c r="K3080" s="504"/>
      <c r="L3080" s="580">
        <f t="shared" si="763"/>
        <v>0</v>
      </c>
      <c r="M3080" s="580">
        <f t="shared" si="763"/>
        <v>0</v>
      </c>
      <c r="N3080" s="519">
        <f t="shared" si="768"/>
        <v>0</v>
      </c>
      <c r="O3080" s="558">
        <f t="shared" si="769"/>
        <v>0</v>
      </c>
      <c r="P3080" s="506"/>
      <c r="Q3080" s="520"/>
      <c r="R3080" s="412" t="str">
        <f t="shared" si="764"/>
        <v/>
      </c>
      <c r="S3080" s="412" t="str">
        <f t="shared" si="770"/>
        <v/>
      </c>
      <c r="T3080" s="427"/>
      <c r="U3080" s="429"/>
      <c r="W3080" s="6">
        <f>VLOOKUP(A3080,'[3]Cartilha Global'!$A:$A,1,FALSE)</f>
        <v>97564</v>
      </c>
    </row>
    <row r="3081" spans="1:23" hidden="1" x14ac:dyDescent="0.2">
      <c r="A3081" s="522" t="s">
        <v>1908</v>
      </c>
      <c r="B3081" s="508"/>
      <c r="C3081" s="513" t="s">
        <v>277</v>
      </c>
      <c r="D3081" s="498">
        <v>0</v>
      </c>
      <c r="E3081" s="499"/>
      <c r="F3081" s="500">
        <f t="shared" ref="F3081:F3137" si="771">IF(E3081=0,0,ROUND(E3081*(1+E$13)*(1-E$14),2))</f>
        <v>0</v>
      </c>
      <c r="G3081" s="556"/>
      <c r="H3081" s="556"/>
      <c r="I3081" s="557"/>
      <c r="J3081" s="558"/>
      <c r="K3081" s="504"/>
      <c r="L3081" s="580"/>
      <c r="M3081" s="556"/>
      <c r="N3081" s="559"/>
      <c r="O3081" s="560"/>
      <c r="P3081" s="561"/>
      <c r="Q3081" s="494" t="str">
        <f>IF(OR(SUM(J3082:J3110)&gt;0,SUM(O3082:O3110)&gt;0),"xx","")</f>
        <v/>
      </c>
      <c r="R3081" s="412" t="str">
        <f t="shared" si="764"/>
        <v/>
      </c>
      <c r="S3081" s="412" t="str">
        <f t="shared" si="770"/>
        <v/>
      </c>
      <c r="T3081" s="427"/>
      <c r="U3081" s="429"/>
      <c r="W3081" s="6" t="str">
        <f>VLOOKUP(A3081,'[3]Cartilha Global'!$A:$A,1,FALSE)</f>
        <v>8.2.3.2</v>
      </c>
    </row>
    <row r="3082" spans="1:23" ht="22.5" hidden="1" x14ac:dyDescent="0.2">
      <c r="A3082" s="522">
        <v>91862</v>
      </c>
      <c r="B3082" s="508" t="s">
        <v>3144</v>
      </c>
      <c r="C3082" s="513" t="s">
        <v>758</v>
      </c>
      <c r="D3082" s="498" t="s">
        <v>6927</v>
      </c>
      <c r="E3082" s="499">
        <v>11.11</v>
      </c>
      <c r="F3082" s="500">
        <f t="shared" si="771"/>
        <v>13.76</v>
      </c>
      <c r="G3082" s="556"/>
      <c r="H3082" s="580"/>
      <c r="I3082" s="519">
        <f t="shared" ref="I3082:I3110" si="772">IF(ISBLANK(E3082),0,ROUND(F3082*G3082,2))</f>
        <v>0</v>
      </c>
      <c r="J3082" s="558">
        <f t="shared" ref="J3082:J3110" si="773">IF(ISBLANK(G3082),0,ROUND(G3082*H3082,2))</f>
        <v>0</v>
      </c>
      <c r="K3082" s="504"/>
      <c r="L3082" s="580">
        <f t="shared" ref="L3082:M3110" si="774">G3082</f>
        <v>0</v>
      </c>
      <c r="M3082" s="580">
        <f t="shared" si="774"/>
        <v>0</v>
      </c>
      <c r="N3082" s="519">
        <f t="shared" ref="N3082:N3110" si="775">IF(ISBLANK(E3082),0,ROUND(F3082*L3082,2))</f>
        <v>0</v>
      </c>
      <c r="O3082" s="558">
        <f t="shared" ref="O3082:O3110" si="776">IF(ISBLANK(L3082),0,ROUND(L3082*M3082,2))</f>
        <v>0</v>
      </c>
      <c r="P3082" s="506"/>
      <c r="Q3082" s="520"/>
      <c r="R3082" s="412" t="str">
        <f t="shared" si="764"/>
        <v/>
      </c>
      <c r="S3082" s="412" t="str">
        <f t="shared" si="770"/>
        <v/>
      </c>
      <c r="T3082" s="427"/>
      <c r="U3082" s="429"/>
      <c r="W3082" s="6">
        <f>VLOOKUP(A3082,'[3]Cartilha Global'!$A:$A,1,FALSE)</f>
        <v>91862</v>
      </c>
    </row>
    <row r="3083" spans="1:23" ht="22.5" hidden="1" x14ac:dyDescent="0.2">
      <c r="A3083" s="522">
        <v>91863</v>
      </c>
      <c r="B3083" s="508" t="s">
        <v>3144</v>
      </c>
      <c r="C3083" s="513" t="s">
        <v>759</v>
      </c>
      <c r="D3083" s="498" t="s">
        <v>6927</v>
      </c>
      <c r="E3083" s="499">
        <v>13.11</v>
      </c>
      <c r="F3083" s="500">
        <f t="shared" si="771"/>
        <v>16.239999999999998</v>
      </c>
      <c r="G3083" s="556"/>
      <c r="H3083" s="580"/>
      <c r="I3083" s="519">
        <f t="shared" si="772"/>
        <v>0</v>
      </c>
      <c r="J3083" s="558">
        <f t="shared" si="773"/>
        <v>0</v>
      </c>
      <c r="K3083" s="504"/>
      <c r="L3083" s="580">
        <f t="shared" si="774"/>
        <v>0</v>
      </c>
      <c r="M3083" s="580">
        <f t="shared" si="774"/>
        <v>0</v>
      </c>
      <c r="N3083" s="519">
        <f t="shared" si="775"/>
        <v>0</v>
      </c>
      <c r="O3083" s="558">
        <f t="shared" si="776"/>
        <v>0</v>
      </c>
      <c r="P3083" s="506"/>
      <c r="Q3083" s="520"/>
      <c r="R3083" s="412" t="str">
        <f t="shared" si="764"/>
        <v/>
      </c>
      <c r="S3083" s="412" t="str">
        <f t="shared" si="770"/>
        <v/>
      </c>
      <c r="T3083" s="427"/>
      <c r="U3083" s="429"/>
      <c r="W3083" s="6">
        <f>VLOOKUP(A3083,'[3]Cartilha Global'!$A:$A,1,FALSE)</f>
        <v>91863</v>
      </c>
    </row>
    <row r="3084" spans="1:23" ht="22.5" hidden="1" x14ac:dyDescent="0.2">
      <c r="A3084" s="522">
        <v>91864</v>
      </c>
      <c r="B3084" s="508" t="s">
        <v>3144</v>
      </c>
      <c r="C3084" s="513" t="s">
        <v>760</v>
      </c>
      <c r="D3084" s="498" t="s">
        <v>6927</v>
      </c>
      <c r="E3084" s="499">
        <v>17.55</v>
      </c>
      <c r="F3084" s="500">
        <f t="shared" si="771"/>
        <v>21.73</v>
      </c>
      <c r="G3084" s="556"/>
      <c r="H3084" s="580"/>
      <c r="I3084" s="519">
        <f t="shared" si="772"/>
        <v>0</v>
      </c>
      <c r="J3084" s="558">
        <f t="shared" si="773"/>
        <v>0</v>
      </c>
      <c r="K3084" s="504"/>
      <c r="L3084" s="580">
        <f t="shared" si="774"/>
        <v>0</v>
      </c>
      <c r="M3084" s="580">
        <f t="shared" si="774"/>
        <v>0</v>
      </c>
      <c r="N3084" s="519">
        <f t="shared" si="775"/>
        <v>0</v>
      </c>
      <c r="O3084" s="558">
        <f t="shared" si="776"/>
        <v>0</v>
      </c>
      <c r="P3084" s="506"/>
      <c r="Q3084" s="520"/>
      <c r="R3084" s="412" t="str">
        <f t="shared" si="764"/>
        <v/>
      </c>
      <c r="S3084" s="412" t="str">
        <f t="shared" si="770"/>
        <v/>
      </c>
      <c r="T3084" s="427"/>
      <c r="U3084" s="429"/>
      <c r="W3084" s="6">
        <f>VLOOKUP(A3084,'[3]Cartilha Global'!$A:$A,1,FALSE)</f>
        <v>91864</v>
      </c>
    </row>
    <row r="3085" spans="1:23" ht="22.5" hidden="1" x14ac:dyDescent="0.2">
      <c r="A3085" s="522">
        <v>91865</v>
      </c>
      <c r="B3085" s="508" t="s">
        <v>3144</v>
      </c>
      <c r="C3085" s="513" t="s">
        <v>761</v>
      </c>
      <c r="D3085" s="498" t="s">
        <v>6927</v>
      </c>
      <c r="E3085" s="499">
        <v>21.93</v>
      </c>
      <c r="F3085" s="500">
        <f t="shared" si="771"/>
        <v>27.16</v>
      </c>
      <c r="G3085" s="556"/>
      <c r="H3085" s="580"/>
      <c r="I3085" s="519">
        <f t="shared" si="772"/>
        <v>0</v>
      </c>
      <c r="J3085" s="558">
        <f t="shared" si="773"/>
        <v>0</v>
      </c>
      <c r="K3085" s="504"/>
      <c r="L3085" s="580">
        <f t="shared" si="774"/>
        <v>0</v>
      </c>
      <c r="M3085" s="580">
        <f t="shared" si="774"/>
        <v>0</v>
      </c>
      <c r="N3085" s="519">
        <f t="shared" si="775"/>
        <v>0</v>
      </c>
      <c r="O3085" s="558">
        <f t="shared" si="776"/>
        <v>0</v>
      </c>
      <c r="P3085" s="506"/>
      <c r="Q3085" s="520"/>
      <c r="R3085" s="412" t="str">
        <f t="shared" si="764"/>
        <v/>
      </c>
      <c r="S3085" s="412" t="str">
        <f t="shared" si="770"/>
        <v/>
      </c>
      <c r="T3085" s="427"/>
      <c r="U3085" s="429"/>
      <c r="W3085" s="6">
        <f>VLOOKUP(A3085,'[3]Cartilha Global'!$A:$A,1,FALSE)</f>
        <v>91865</v>
      </c>
    </row>
    <row r="3086" spans="1:23" ht="22.5" hidden="1" x14ac:dyDescent="0.2">
      <c r="A3086" s="522">
        <v>91866</v>
      </c>
      <c r="B3086" s="508" t="s">
        <v>3144</v>
      </c>
      <c r="C3086" s="513" t="s">
        <v>762</v>
      </c>
      <c r="D3086" s="498" t="s">
        <v>6927</v>
      </c>
      <c r="E3086" s="499">
        <v>8.99</v>
      </c>
      <c r="F3086" s="500">
        <f t="shared" si="771"/>
        <v>11.13</v>
      </c>
      <c r="G3086" s="556"/>
      <c r="H3086" s="580"/>
      <c r="I3086" s="519">
        <f t="shared" si="772"/>
        <v>0</v>
      </c>
      <c r="J3086" s="558">
        <f t="shared" si="773"/>
        <v>0</v>
      </c>
      <c r="K3086" s="504"/>
      <c r="L3086" s="580">
        <f t="shared" si="774"/>
        <v>0</v>
      </c>
      <c r="M3086" s="580">
        <f t="shared" si="774"/>
        <v>0</v>
      </c>
      <c r="N3086" s="519">
        <f t="shared" si="775"/>
        <v>0</v>
      </c>
      <c r="O3086" s="558">
        <f t="shared" si="776"/>
        <v>0</v>
      </c>
      <c r="P3086" s="506"/>
      <c r="Q3086" s="520"/>
      <c r="R3086" s="412" t="str">
        <f t="shared" si="764"/>
        <v/>
      </c>
      <c r="S3086" s="412" t="str">
        <f t="shared" si="770"/>
        <v/>
      </c>
      <c r="T3086" s="427"/>
      <c r="U3086" s="429"/>
      <c r="W3086" s="6">
        <f>VLOOKUP(A3086,'[3]Cartilha Global'!$A:$A,1,FALSE)</f>
        <v>91866</v>
      </c>
    </row>
    <row r="3087" spans="1:23" ht="22.5" hidden="1" x14ac:dyDescent="0.2">
      <c r="A3087" s="522">
        <v>91867</v>
      </c>
      <c r="B3087" s="508" t="s">
        <v>3144</v>
      </c>
      <c r="C3087" s="513" t="s">
        <v>763</v>
      </c>
      <c r="D3087" s="498" t="s">
        <v>6927</v>
      </c>
      <c r="E3087" s="499">
        <v>11</v>
      </c>
      <c r="F3087" s="500">
        <f t="shared" si="771"/>
        <v>13.62</v>
      </c>
      <c r="G3087" s="556"/>
      <c r="H3087" s="580"/>
      <c r="I3087" s="519">
        <f t="shared" si="772"/>
        <v>0</v>
      </c>
      <c r="J3087" s="558">
        <f t="shared" si="773"/>
        <v>0</v>
      </c>
      <c r="K3087" s="504"/>
      <c r="L3087" s="580">
        <f t="shared" si="774"/>
        <v>0</v>
      </c>
      <c r="M3087" s="580">
        <f t="shared" si="774"/>
        <v>0</v>
      </c>
      <c r="N3087" s="519">
        <f t="shared" si="775"/>
        <v>0</v>
      </c>
      <c r="O3087" s="558">
        <f t="shared" si="776"/>
        <v>0</v>
      </c>
      <c r="P3087" s="506"/>
      <c r="Q3087" s="520"/>
      <c r="R3087" s="412" t="str">
        <f t="shared" si="764"/>
        <v/>
      </c>
      <c r="S3087" s="412" t="str">
        <f t="shared" si="770"/>
        <v/>
      </c>
      <c r="T3087" s="427"/>
      <c r="U3087" s="429"/>
      <c r="W3087" s="6">
        <f>VLOOKUP(A3087,'[3]Cartilha Global'!$A:$A,1,FALSE)</f>
        <v>91867</v>
      </c>
    </row>
    <row r="3088" spans="1:23" ht="22.5" hidden="1" x14ac:dyDescent="0.2">
      <c r="A3088" s="522">
        <v>91868</v>
      </c>
      <c r="B3088" s="508" t="s">
        <v>3144</v>
      </c>
      <c r="C3088" s="513" t="s">
        <v>764</v>
      </c>
      <c r="D3088" s="498" t="s">
        <v>6927</v>
      </c>
      <c r="E3088" s="499">
        <v>15.44</v>
      </c>
      <c r="F3088" s="500">
        <f t="shared" si="771"/>
        <v>19.12</v>
      </c>
      <c r="G3088" s="556"/>
      <c r="H3088" s="580"/>
      <c r="I3088" s="519">
        <f t="shared" si="772"/>
        <v>0</v>
      </c>
      <c r="J3088" s="558">
        <f t="shared" si="773"/>
        <v>0</v>
      </c>
      <c r="K3088" s="504"/>
      <c r="L3088" s="580">
        <f t="shared" si="774"/>
        <v>0</v>
      </c>
      <c r="M3088" s="580">
        <f t="shared" si="774"/>
        <v>0</v>
      </c>
      <c r="N3088" s="519">
        <f t="shared" si="775"/>
        <v>0</v>
      </c>
      <c r="O3088" s="558">
        <f t="shared" si="776"/>
        <v>0</v>
      </c>
      <c r="P3088" s="506"/>
      <c r="Q3088" s="520"/>
      <c r="R3088" s="412" t="str">
        <f t="shared" si="764"/>
        <v/>
      </c>
      <c r="S3088" s="412" t="str">
        <f t="shared" si="770"/>
        <v/>
      </c>
      <c r="T3088" s="427"/>
      <c r="U3088" s="429"/>
      <c r="W3088" s="6">
        <f>VLOOKUP(A3088,'[3]Cartilha Global'!$A:$A,1,FALSE)</f>
        <v>91868</v>
      </c>
    </row>
    <row r="3089" spans="1:23" ht="22.5" hidden="1" x14ac:dyDescent="0.2">
      <c r="A3089" s="522">
        <v>91869</v>
      </c>
      <c r="B3089" s="508" t="s">
        <v>3144</v>
      </c>
      <c r="C3089" s="513" t="s">
        <v>765</v>
      </c>
      <c r="D3089" s="498" t="s">
        <v>6927</v>
      </c>
      <c r="E3089" s="499">
        <v>19.829999999999998</v>
      </c>
      <c r="F3089" s="500">
        <f t="shared" si="771"/>
        <v>24.56</v>
      </c>
      <c r="G3089" s="556"/>
      <c r="H3089" s="580"/>
      <c r="I3089" s="519">
        <f t="shared" si="772"/>
        <v>0</v>
      </c>
      <c r="J3089" s="558">
        <f t="shared" si="773"/>
        <v>0</v>
      </c>
      <c r="K3089" s="504"/>
      <c r="L3089" s="580">
        <f t="shared" si="774"/>
        <v>0</v>
      </c>
      <c r="M3089" s="580">
        <f t="shared" si="774"/>
        <v>0</v>
      </c>
      <c r="N3089" s="519">
        <f t="shared" si="775"/>
        <v>0</v>
      </c>
      <c r="O3089" s="558">
        <f t="shared" si="776"/>
        <v>0</v>
      </c>
      <c r="P3089" s="506"/>
      <c r="Q3089" s="520"/>
      <c r="R3089" s="412" t="str">
        <f t="shared" si="764"/>
        <v/>
      </c>
      <c r="S3089" s="412" t="str">
        <f t="shared" si="770"/>
        <v/>
      </c>
      <c r="T3089" s="427"/>
      <c r="U3089" s="429"/>
      <c r="W3089" s="6">
        <f>VLOOKUP(A3089,'[3]Cartilha Global'!$A:$A,1,FALSE)</f>
        <v>91869</v>
      </c>
    </row>
    <row r="3090" spans="1:23" ht="22.5" hidden="1" x14ac:dyDescent="0.2">
      <c r="A3090" s="522">
        <v>91870</v>
      </c>
      <c r="B3090" s="508" t="s">
        <v>3144</v>
      </c>
      <c r="C3090" s="513" t="s">
        <v>766</v>
      </c>
      <c r="D3090" s="498" t="s">
        <v>6927</v>
      </c>
      <c r="E3090" s="499">
        <v>12.45</v>
      </c>
      <c r="F3090" s="500">
        <f t="shared" si="771"/>
        <v>15.42</v>
      </c>
      <c r="G3090" s="556"/>
      <c r="H3090" s="580"/>
      <c r="I3090" s="519">
        <f t="shared" si="772"/>
        <v>0</v>
      </c>
      <c r="J3090" s="558">
        <f t="shared" si="773"/>
        <v>0</v>
      </c>
      <c r="K3090" s="504"/>
      <c r="L3090" s="580">
        <f t="shared" si="774"/>
        <v>0</v>
      </c>
      <c r="M3090" s="580">
        <f t="shared" si="774"/>
        <v>0</v>
      </c>
      <c r="N3090" s="519">
        <f t="shared" si="775"/>
        <v>0</v>
      </c>
      <c r="O3090" s="558">
        <f t="shared" si="776"/>
        <v>0</v>
      </c>
      <c r="P3090" s="506"/>
      <c r="Q3090" s="520"/>
      <c r="R3090" s="412" t="str">
        <f t="shared" si="764"/>
        <v/>
      </c>
      <c r="S3090" s="412" t="str">
        <f t="shared" si="770"/>
        <v/>
      </c>
      <c r="T3090" s="427"/>
      <c r="U3090" s="429"/>
      <c r="W3090" s="6">
        <f>VLOOKUP(A3090,'[3]Cartilha Global'!$A:$A,1,FALSE)</f>
        <v>91870</v>
      </c>
    </row>
    <row r="3091" spans="1:23" ht="22.5" hidden="1" x14ac:dyDescent="0.2">
      <c r="A3091" s="522">
        <v>91871</v>
      </c>
      <c r="B3091" s="508" t="s">
        <v>3144</v>
      </c>
      <c r="C3091" s="513" t="s">
        <v>767</v>
      </c>
      <c r="D3091" s="498" t="s">
        <v>6927</v>
      </c>
      <c r="E3091" s="499">
        <v>14.5</v>
      </c>
      <c r="F3091" s="500">
        <f t="shared" si="771"/>
        <v>17.96</v>
      </c>
      <c r="G3091" s="556"/>
      <c r="H3091" s="580"/>
      <c r="I3091" s="519">
        <f t="shared" si="772"/>
        <v>0</v>
      </c>
      <c r="J3091" s="558">
        <f t="shared" si="773"/>
        <v>0</v>
      </c>
      <c r="K3091" s="504"/>
      <c r="L3091" s="580">
        <f t="shared" si="774"/>
        <v>0</v>
      </c>
      <c r="M3091" s="580">
        <f t="shared" si="774"/>
        <v>0</v>
      </c>
      <c r="N3091" s="519">
        <f t="shared" si="775"/>
        <v>0</v>
      </c>
      <c r="O3091" s="558">
        <f t="shared" si="776"/>
        <v>0</v>
      </c>
      <c r="P3091" s="506"/>
      <c r="Q3091" s="520"/>
      <c r="R3091" s="412" t="str">
        <f t="shared" si="764"/>
        <v/>
      </c>
      <c r="S3091" s="412" t="str">
        <f t="shared" si="770"/>
        <v/>
      </c>
      <c r="T3091" s="427"/>
      <c r="U3091" s="429"/>
      <c r="W3091" s="6">
        <f>VLOOKUP(A3091,'[3]Cartilha Global'!$A:$A,1,FALSE)</f>
        <v>91871</v>
      </c>
    </row>
    <row r="3092" spans="1:23" ht="22.5" hidden="1" x14ac:dyDescent="0.2">
      <c r="A3092" s="522">
        <v>91872</v>
      </c>
      <c r="B3092" s="508" t="s">
        <v>3144</v>
      </c>
      <c r="C3092" s="513" t="s">
        <v>768</v>
      </c>
      <c r="D3092" s="498" t="s">
        <v>6927</v>
      </c>
      <c r="E3092" s="499">
        <v>18.940000000000001</v>
      </c>
      <c r="F3092" s="500">
        <f t="shared" si="771"/>
        <v>23.46</v>
      </c>
      <c r="G3092" s="556"/>
      <c r="H3092" s="580"/>
      <c r="I3092" s="519">
        <f t="shared" si="772"/>
        <v>0</v>
      </c>
      <c r="J3092" s="558">
        <f t="shared" si="773"/>
        <v>0</v>
      </c>
      <c r="K3092" s="504"/>
      <c r="L3092" s="580">
        <f t="shared" si="774"/>
        <v>0</v>
      </c>
      <c r="M3092" s="580">
        <f t="shared" si="774"/>
        <v>0</v>
      </c>
      <c r="N3092" s="519">
        <f t="shared" si="775"/>
        <v>0</v>
      </c>
      <c r="O3092" s="558">
        <f t="shared" si="776"/>
        <v>0</v>
      </c>
      <c r="P3092" s="506"/>
      <c r="Q3092" s="520"/>
      <c r="R3092" s="412" t="str">
        <f t="shared" si="764"/>
        <v/>
      </c>
      <c r="S3092" s="412" t="str">
        <f t="shared" si="770"/>
        <v/>
      </c>
      <c r="T3092" s="427"/>
      <c r="U3092" s="429"/>
      <c r="W3092" s="6">
        <f>VLOOKUP(A3092,'[3]Cartilha Global'!$A:$A,1,FALSE)</f>
        <v>91872</v>
      </c>
    </row>
    <row r="3093" spans="1:23" ht="22.5" hidden="1" x14ac:dyDescent="0.2">
      <c r="A3093" s="522">
        <v>91873</v>
      </c>
      <c r="B3093" s="508" t="s">
        <v>3144</v>
      </c>
      <c r="C3093" s="513" t="s">
        <v>769</v>
      </c>
      <c r="D3093" s="498" t="s">
        <v>6927</v>
      </c>
      <c r="E3093" s="499">
        <v>23.26</v>
      </c>
      <c r="F3093" s="500">
        <f t="shared" si="771"/>
        <v>28.81</v>
      </c>
      <c r="G3093" s="556"/>
      <c r="H3093" s="580"/>
      <c r="I3093" s="519">
        <f t="shared" si="772"/>
        <v>0</v>
      </c>
      <c r="J3093" s="558">
        <f t="shared" si="773"/>
        <v>0</v>
      </c>
      <c r="K3093" s="504"/>
      <c r="L3093" s="580">
        <f t="shared" si="774"/>
        <v>0</v>
      </c>
      <c r="M3093" s="580">
        <f t="shared" si="774"/>
        <v>0</v>
      </c>
      <c r="N3093" s="519">
        <f t="shared" si="775"/>
        <v>0</v>
      </c>
      <c r="O3093" s="558">
        <f t="shared" si="776"/>
        <v>0</v>
      </c>
      <c r="P3093" s="506"/>
      <c r="Q3093" s="520"/>
      <c r="R3093" s="412" t="str">
        <f t="shared" si="764"/>
        <v/>
      </c>
      <c r="S3093" s="412" t="str">
        <f t="shared" si="770"/>
        <v/>
      </c>
      <c r="T3093" s="427"/>
      <c r="U3093" s="429"/>
      <c r="W3093" s="6">
        <f>VLOOKUP(A3093,'[3]Cartilha Global'!$A:$A,1,FALSE)</f>
        <v>91873</v>
      </c>
    </row>
    <row r="3094" spans="1:23" ht="22.5" hidden="1" x14ac:dyDescent="0.2">
      <c r="A3094" s="522">
        <v>93008</v>
      </c>
      <c r="B3094" s="508" t="s">
        <v>3144</v>
      </c>
      <c r="C3094" s="513" t="s">
        <v>770</v>
      </c>
      <c r="D3094" s="498" t="s">
        <v>6927</v>
      </c>
      <c r="E3094" s="499">
        <v>19.809999999999999</v>
      </c>
      <c r="F3094" s="500">
        <f t="shared" si="771"/>
        <v>24.53</v>
      </c>
      <c r="G3094" s="556"/>
      <c r="H3094" s="580"/>
      <c r="I3094" s="519">
        <f t="shared" si="772"/>
        <v>0</v>
      </c>
      <c r="J3094" s="558">
        <f t="shared" si="773"/>
        <v>0</v>
      </c>
      <c r="K3094" s="504"/>
      <c r="L3094" s="580">
        <f t="shared" si="774"/>
        <v>0</v>
      </c>
      <c r="M3094" s="580">
        <f t="shared" si="774"/>
        <v>0</v>
      </c>
      <c r="N3094" s="519">
        <f t="shared" si="775"/>
        <v>0</v>
      </c>
      <c r="O3094" s="558">
        <f t="shared" si="776"/>
        <v>0</v>
      </c>
      <c r="P3094" s="506"/>
      <c r="Q3094" s="520"/>
      <c r="R3094" s="412" t="str">
        <f t="shared" si="764"/>
        <v/>
      </c>
      <c r="S3094" s="412" t="str">
        <f t="shared" si="770"/>
        <v/>
      </c>
      <c r="T3094" s="427"/>
      <c r="U3094" s="429"/>
      <c r="W3094" s="6">
        <f>VLOOKUP(A3094,'[3]Cartilha Global'!$A:$A,1,FALSE)</f>
        <v>93008</v>
      </c>
    </row>
    <row r="3095" spans="1:23" hidden="1" x14ac:dyDescent="0.2">
      <c r="A3095" s="522">
        <v>93009</v>
      </c>
      <c r="B3095" s="508" t="s">
        <v>3144</v>
      </c>
      <c r="C3095" s="513" t="s">
        <v>771</v>
      </c>
      <c r="D3095" s="498" t="s">
        <v>6927</v>
      </c>
      <c r="E3095" s="499">
        <v>29.54</v>
      </c>
      <c r="F3095" s="500">
        <f t="shared" si="771"/>
        <v>36.58</v>
      </c>
      <c r="G3095" s="556"/>
      <c r="H3095" s="580"/>
      <c r="I3095" s="519">
        <f t="shared" si="772"/>
        <v>0</v>
      </c>
      <c r="J3095" s="558">
        <f t="shared" si="773"/>
        <v>0</v>
      </c>
      <c r="K3095" s="504"/>
      <c r="L3095" s="580">
        <f t="shared" si="774"/>
        <v>0</v>
      </c>
      <c r="M3095" s="580">
        <f t="shared" si="774"/>
        <v>0</v>
      </c>
      <c r="N3095" s="519">
        <f t="shared" si="775"/>
        <v>0</v>
      </c>
      <c r="O3095" s="558">
        <f t="shared" si="776"/>
        <v>0</v>
      </c>
      <c r="P3095" s="506"/>
      <c r="Q3095" s="520"/>
      <c r="R3095" s="412" t="str">
        <f t="shared" si="764"/>
        <v/>
      </c>
      <c r="S3095" s="412" t="str">
        <f t="shared" si="770"/>
        <v/>
      </c>
      <c r="T3095" s="427"/>
      <c r="U3095" s="429"/>
      <c r="W3095" s="6">
        <f>VLOOKUP(A3095,'[3]Cartilha Global'!$A:$A,1,FALSE)</f>
        <v>93009</v>
      </c>
    </row>
    <row r="3096" spans="1:23" ht="22.5" hidden="1" x14ac:dyDescent="0.2">
      <c r="A3096" s="522">
        <v>93010</v>
      </c>
      <c r="B3096" s="508" t="s">
        <v>3144</v>
      </c>
      <c r="C3096" s="513" t="s">
        <v>772</v>
      </c>
      <c r="D3096" s="498" t="s">
        <v>6927</v>
      </c>
      <c r="E3096" s="499">
        <v>41.34</v>
      </c>
      <c r="F3096" s="500">
        <f t="shared" si="771"/>
        <v>51.2</v>
      </c>
      <c r="G3096" s="556"/>
      <c r="H3096" s="580"/>
      <c r="I3096" s="519">
        <f t="shared" si="772"/>
        <v>0</v>
      </c>
      <c r="J3096" s="558">
        <f t="shared" si="773"/>
        <v>0</v>
      </c>
      <c r="K3096" s="504"/>
      <c r="L3096" s="580">
        <f t="shared" si="774"/>
        <v>0</v>
      </c>
      <c r="M3096" s="580">
        <f t="shared" si="774"/>
        <v>0</v>
      </c>
      <c r="N3096" s="519">
        <f t="shared" si="775"/>
        <v>0</v>
      </c>
      <c r="O3096" s="558">
        <f t="shared" si="776"/>
        <v>0</v>
      </c>
      <c r="P3096" s="506"/>
      <c r="Q3096" s="520"/>
      <c r="R3096" s="412" t="str">
        <f t="shared" si="764"/>
        <v/>
      </c>
      <c r="S3096" s="412" t="str">
        <f t="shared" si="770"/>
        <v/>
      </c>
      <c r="T3096" s="427"/>
      <c r="U3096" s="429"/>
      <c r="W3096" s="6">
        <f>VLOOKUP(A3096,'[3]Cartilha Global'!$A:$A,1,FALSE)</f>
        <v>93010</v>
      </c>
    </row>
    <row r="3097" spans="1:23" hidden="1" x14ac:dyDescent="0.2">
      <c r="A3097" s="522">
        <v>93011</v>
      </c>
      <c r="B3097" s="508" t="s">
        <v>3144</v>
      </c>
      <c r="C3097" s="513" t="s">
        <v>773</v>
      </c>
      <c r="D3097" s="498" t="s">
        <v>6927</v>
      </c>
      <c r="E3097" s="499">
        <v>50.68</v>
      </c>
      <c r="F3097" s="500">
        <f t="shared" si="771"/>
        <v>62.76</v>
      </c>
      <c r="G3097" s="556"/>
      <c r="H3097" s="580"/>
      <c r="I3097" s="519">
        <f t="shared" si="772"/>
        <v>0</v>
      </c>
      <c r="J3097" s="558">
        <f t="shared" si="773"/>
        <v>0</v>
      </c>
      <c r="K3097" s="504"/>
      <c r="L3097" s="580">
        <f t="shared" si="774"/>
        <v>0</v>
      </c>
      <c r="M3097" s="580">
        <f t="shared" si="774"/>
        <v>0</v>
      </c>
      <c r="N3097" s="519">
        <f t="shared" si="775"/>
        <v>0</v>
      </c>
      <c r="O3097" s="558">
        <f t="shared" si="776"/>
        <v>0</v>
      </c>
      <c r="P3097" s="506"/>
      <c r="Q3097" s="520"/>
      <c r="R3097" s="412" t="str">
        <f t="shared" si="764"/>
        <v/>
      </c>
      <c r="S3097" s="412" t="str">
        <f t="shared" si="770"/>
        <v/>
      </c>
      <c r="T3097" s="427"/>
      <c r="U3097" s="429"/>
      <c r="W3097" s="6">
        <f>VLOOKUP(A3097,'[3]Cartilha Global'!$A:$A,1,FALSE)</f>
        <v>93011</v>
      </c>
    </row>
    <row r="3098" spans="1:23" hidden="1" x14ac:dyDescent="0.2">
      <c r="A3098" s="522">
        <v>93012</v>
      </c>
      <c r="B3098" s="508" t="s">
        <v>3144</v>
      </c>
      <c r="C3098" s="513" t="s">
        <v>774</v>
      </c>
      <c r="D3098" s="498" t="s">
        <v>6927</v>
      </c>
      <c r="E3098" s="499">
        <v>76.91</v>
      </c>
      <c r="F3098" s="500">
        <f t="shared" si="771"/>
        <v>95.25</v>
      </c>
      <c r="G3098" s="556"/>
      <c r="H3098" s="580"/>
      <c r="I3098" s="519">
        <f t="shared" si="772"/>
        <v>0</v>
      </c>
      <c r="J3098" s="558">
        <f t="shared" si="773"/>
        <v>0</v>
      </c>
      <c r="K3098" s="504"/>
      <c r="L3098" s="580">
        <f t="shared" si="774"/>
        <v>0</v>
      </c>
      <c r="M3098" s="580">
        <f t="shared" si="774"/>
        <v>0</v>
      </c>
      <c r="N3098" s="519">
        <f t="shared" si="775"/>
        <v>0</v>
      </c>
      <c r="O3098" s="558">
        <f t="shared" si="776"/>
        <v>0</v>
      </c>
      <c r="P3098" s="506"/>
      <c r="Q3098" s="520"/>
      <c r="R3098" s="412" t="str">
        <f t="shared" si="764"/>
        <v/>
      </c>
      <c r="S3098" s="412" t="str">
        <f t="shared" si="770"/>
        <v/>
      </c>
      <c r="T3098" s="427"/>
      <c r="U3098" s="429"/>
      <c r="W3098" s="6">
        <f>VLOOKUP(A3098,'[3]Cartilha Global'!$A:$A,1,FALSE)</f>
        <v>93012</v>
      </c>
    </row>
    <row r="3099" spans="1:23" ht="22.5" hidden="1" x14ac:dyDescent="0.2">
      <c r="A3099" s="522">
        <v>95726</v>
      </c>
      <c r="B3099" s="508" t="s">
        <v>3144</v>
      </c>
      <c r="C3099" s="513" t="s">
        <v>3221</v>
      </c>
      <c r="D3099" s="498" t="s">
        <v>6927</v>
      </c>
      <c r="E3099" s="499">
        <v>7.51</v>
      </c>
      <c r="F3099" s="500">
        <f t="shared" si="771"/>
        <v>9.3000000000000007</v>
      </c>
      <c r="G3099" s="556"/>
      <c r="H3099" s="580"/>
      <c r="I3099" s="519">
        <f t="shared" si="772"/>
        <v>0</v>
      </c>
      <c r="J3099" s="558">
        <f t="shared" si="773"/>
        <v>0</v>
      </c>
      <c r="K3099" s="504"/>
      <c r="L3099" s="580">
        <f t="shared" si="774"/>
        <v>0</v>
      </c>
      <c r="M3099" s="580">
        <f t="shared" si="774"/>
        <v>0</v>
      </c>
      <c r="N3099" s="519">
        <f t="shared" si="775"/>
        <v>0</v>
      </c>
      <c r="O3099" s="558">
        <f t="shared" si="776"/>
        <v>0</v>
      </c>
      <c r="P3099" s="506"/>
      <c r="Q3099" s="520"/>
      <c r="R3099" s="412" t="str">
        <f t="shared" si="764"/>
        <v/>
      </c>
      <c r="S3099" s="412" t="str">
        <f t="shared" si="770"/>
        <v/>
      </c>
      <c r="T3099" s="427"/>
      <c r="U3099" s="429"/>
      <c r="W3099" s="6">
        <f>VLOOKUP(A3099,'[3]Cartilha Global'!$A:$A,1,FALSE)</f>
        <v>95726</v>
      </c>
    </row>
    <row r="3100" spans="1:23" ht="22.5" hidden="1" x14ac:dyDescent="0.2">
      <c r="A3100" s="522">
        <v>95727</v>
      </c>
      <c r="B3100" s="508" t="s">
        <v>3144</v>
      </c>
      <c r="C3100" s="513" t="s">
        <v>3222</v>
      </c>
      <c r="D3100" s="498" t="s">
        <v>6927</v>
      </c>
      <c r="E3100" s="499">
        <v>8.6300000000000008</v>
      </c>
      <c r="F3100" s="500">
        <f t="shared" si="771"/>
        <v>10.69</v>
      </c>
      <c r="G3100" s="556"/>
      <c r="H3100" s="580"/>
      <c r="I3100" s="519">
        <f t="shared" si="772"/>
        <v>0</v>
      </c>
      <c r="J3100" s="558">
        <f t="shared" si="773"/>
        <v>0</v>
      </c>
      <c r="K3100" s="504"/>
      <c r="L3100" s="580">
        <f t="shared" si="774"/>
        <v>0</v>
      </c>
      <c r="M3100" s="580">
        <f t="shared" si="774"/>
        <v>0</v>
      </c>
      <c r="N3100" s="519">
        <f t="shared" si="775"/>
        <v>0</v>
      </c>
      <c r="O3100" s="558">
        <f t="shared" si="776"/>
        <v>0</v>
      </c>
      <c r="P3100" s="506"/>
      <c r="Q3100" s="520"/>
      <c r="R3100" s="412" t="str">
        <f t="shared" si="764"/>
        <v/>
      </c>
      <c r="S3100" s="412" t="str">
        <f t="shared" si="770"/>
        <v/>
      </c>
      <c r="T3100" s="427"/>
      <c r="U3100" s="429"/>
      <c r="W3100" s="6">
        <f>VLOOKUP(A3100,'[3]Cartilha Global'!$A:$A,1,FALSE)</f>
        <v>95727</v>
      </c>
    </row>
    <row r="3101" spans="1:23" ht="22.5" hidden="1" x14ac:dyDescent="0.2">
      <c r="A3101" s="522">
        <v>95728</v>
      </c>
      <c r="B3101" s="508" t="s">
        <v>3144</v>
      </c>
      <c r="C3101" s="513" t="s">
        <v>3223</v>
      </c>
      <c r="D3101" s="498" t="s">
        <v>6927</v>
      </c>
      <c r="E3101" s="499">
        <v>11.08</v>
      </c>
      <c r="F3101" s="500">
        <f t="shared" si="771"/>
        <v>13.72</v>
      </c>
      <c r="G3101" s="556"/>
      <c r="H3101" s="580"/>
      <c r="I3101" s="519">
        <f t="shared" si="772"/>
        <v>0</v>
      </c>
      <c r="J3101" s="558">
        <f t="shared" si="773"/>
        <v>0</v>
      </c>
      <c r="K3101" s="504"/>
      <c r="L3101" s="580">
        <f t="shared" si="774"/>
        <v>0</v>
      </c>
      <c r="M3101" s="580">
        <f t="shared" si="774"/>
        <v>0</v>
      </c>
      <c r="N3101" s="519">
        <f t="shared" si="775"/>
        <v>0</v>
      </c>
      <c r="O3101" s="558">
        <f t="shared" si="776"/>
        <v>0</v>
      </c>
      <c r="P3101" s="506"/>
      <c r="Q3101" s="520"/>
      <c r="R3101" s="412" t="str">
        <f t="shared" si="764"/>
        <v/>
      </c>
      <c r="S3101" s="412" t="str">
        <f t="shared" si="770"/>
        <v/>
      </c>
      <c r="T3101" s="427"/>
      <c r="U3101" s="429"/>
      <c r="W3101" s="6">
        <f>VLOOKUP(A3101,'[3]Cartilha Global'!$A:$A,1,FALSE)</f>
        <v>95728</v>
      </c>
    </row>
    <row r="3102" spans="1:23" ht="22.5" hidden="1" x14ac:dyDescent="0.2">
      <c r="A3102" s="522">
        <v>95729</v>
      </c>
      <c r="B3102" s="508" t="s">
        <v>3144</v>
      </c>
      <c r="C3102" s="513" t="s">
        <v>3224</v>
      </c>
      <c r="D3102" s="498" t="s">
        <v>6927</v>
      </c>
      <c r="E3102" s="499">
        <v>9.75</v>
      </c>
      <c r="F3102" s="500">
        <f t="shared" si="771"/>
        <v>12.07</v>
      </c>
      <c r="G3102" s="556"/>
      <c r="H3102" s="580"/>
      <c r="I3102" s="519">
        <f t="shared" si="772"/>
        <v>0</v>
      </c>
      <c r="J3102" s="558">
        <f t="shared" si="773"/>
        <v>0</v>
      </c>
      <c r="K3102" s="504"/>
      <c r="L3102" s="580">
        <f t="shared" si="774"/>
        <v>0</v>
      </c>
      <c r="M3102" s="580">
        <f t="shared" si="774"/>
        <v>0</v>
      </c>
      <c r="N3102" s="519">
        <f t="shared" si="775"/>
        <v>0</v>
      </c>
      <c r="O3102" s="558">
        <f t="shared" si="776"/>
        <v>0</v>
      </c>
      <c r="P3102" s="506"/>
      <c r="Q3102" s="520"/>
      <c r="R3102" s="412" t="str">
        <f t="shared" si="764"/>
        <v/>
      </c>
      <c r="S3102" s="412" t="str">
        <f t="shared" si="770"/>
        <v/>
      </c>
      <c r="T3102" s="427"/>
      <c r="U3102" s="429"/>
      <c r="W3102" s="6">
        <f>VLOOKUP(A3102,'[3]Cartilha Global'!$A:$A,1,FALSE)</f>
        <v>95729</v>
      </c>
    </row>
    <row r="3103" spans="1:23" ht="22.5" hidden="1" x14ac:dyDescent="0.2">
      <c r="A3103" s="522">
        <v>95730</v>
      </c>
      <c r="B3103" s="508" t="s">
        <v>3144</v>
      </c>
      <c r="C3103" s="513" t="s">
        <v>3225</v>
      </c>
      <c r="D3103" s="498" t="s">
        <v>6927</v>
      </c>
      <c r="E3103" s="499">
        <v>10.86</v>
      </c>
      <c r="F3103" s="500">
        <f t="shared" si="771"/>
        <v>13.45</v>
      </c>
      <c r="G3103" s="556"/>
      <c r="H3103" s="580"/>
      <c r="I3103" s="519">
        <f t="shared" si="772"/>
        <v>0</v>
      </c>
      <c r="J3103" s="558">
        <f t="shared" si="773"/>
        <v>0</v>
      </c>
      <c r="K3103" s="504"/>
      <c r="L3103" s="580">
        <f t="shared" si="774"/>
        <v>0</v>
      </c>
      <c r="M3103" s="580">
        <f t="shared" si="774"/>
        <v>0</v>
      </c>
      <c r="N3103" s="519">
        <f t="shared" si="775"/>
        <v>0</v>
      </c>
      <c r="O3103" s="558">
        <f t="shared" si="776"/>
        <v>0</v>
      </c>
      <c r="P3103" s="506"/>
      <c r="Q3103" s="520"/>
      <c r="R3103" s="412" t="str">
        <f t="shared" si="764"/>
        <v/>
      </c>
      <c r="S3103" s="412" t="str">
        <f t="shared" si="770"/>
        <v/>
      </c>
      <c r="T3103" s="427"/>
      <c r="U3103" s="429"/>
      <c r="W3103" s="6">
        <f>VLOOKUP(A3103,'[3]Cartilha Global'!$A:$A,1,FALSE)</f>
        <v>95730</v>
      </c>
    </row>
    <row r="3104" spans="1:23" ht="22.5" hidden="1" x14ac:dyDescent="0.2">
      <c r="A3104" s="522">
        <v>95731</v>
      </c>
      <c r="B3104" s="508" t="s">
        <v>3144</v>
      </c>
      <c r="C3104" s="513" t="s">
        <v>3226</v>
      </c>
      <c r="D3104" s="498" t="s">
        <v>6927</v>
      </c>
      <c r="E3104" s="499">
        <v>13.31</v>
      </c>
      <c r="F3104" s="500">
        <f t="shared" si="771"/>
        <v>16.48</v>
      </c>
      <c r="G3104" s="556"/>
      <c r="H3104" s="580"/>
      <c r="I3104" s="519">
        <f t="shared" si="772"/>
        <v>0</v>
      </c>
      <c r="J3104" s="558">
        <f t="shared" si="773"/>
        <v>0</v>
      </c>
      <c r="K3104" s="504"/>
      <c r="L3104" s="580">
        <f t="shared" si="774"/>
        <v>0</v>
      </c>
      <c r="M3104" s="580">
        <f t="shared" si="774"/>
        <v>0</v>
      </c>
      <c r="N3104" s="519">
        <f t="shared" si="775"/>
        <v>0</v>
      </c>
      <c r="O3104" s="558">
        <f t="shared" si="776"/>
        <v>0</v>
      </c>
      <c r="P3104" s="506"/>
      <c r="Q3104" s="520"/>
      <c r="R3104" s="412" t="str">
        <f t="shared" si="764"/>
        <v/>
      </c>
      <c r="S3104" s="412" t="str">
        <f t="shared" si="770"/>
        <v/>
      </c>
      <c r="T3104" s="427"/>
      <c r="U3104" s="429"/>
      <c r="W3104" s="6">
        <f>VLOOKUP(A3104,'[3]Cartilha Global'!$A:$A,1,FALSE)</f>
        <v>95731</v>
      </c>
    </row>
    <row r="3105" spans="1:23" ht="22.5" hidden="1" x14ac:dyDescent="0.2">
      <c r="A3105" s="522">
        <v>95733</v>
      </c>
      <c r="B3105" s="508" t="s">
        <v>3144</v>
      </c>
      <c r="C3105" s="513" t="s">
        <v>2550</v>
      </c>
      <c r="D3105" s="498" t="s">
        <v>169</v>
      </c>
      <c r="E3105" s="499">
        <v>6.83</v>
      </c>
      <c r="F3105" s="500">
        <f t="shared" si="771"/>
        <v>8.4600000000000009</v>
      </c>
      <c r="G3105" s="556"/>
      <c r="H3105" s="580"/>
      <c r="I3105" s="519">
        <f t="shared" si="772"/>
        <v>0</v>
      </c>
      <c r="J3105" s="558">
        <f t="shared" si="773"/>
        <v>0</v>
      </c>
      <c r="K3105" s="504"/>
      <c r="L3105" s="580">
        <f t="shared" si="774"/>
        <v>0</v>
      </c>
      <c r="M3105" s="580">
        <f t="shared" si="774"/>
        <v>0</v>
      </c>
      <c r="N3105" s="519">
        <f t="shared" si="775"/>
        <v>0</v>
      </c>
      <c r="O3105" s="558">
        <f t="shared" si="776"/>
        <v>0</v>
      </c>
      <c r="P3105" s="506"/>
      <c r="Q3105" s="520"/>
      <c r="R3105" s="412" t="str">
        <f t="shared" si="764"/>
        <v/>
      </c>
      <c r="S3105" s="412" t="str">
        <f t="shared" si="770"/>
        <v/>
      </c>
      <c r="T3105" s="427"/>
      <c r="U3105" s="429"/>
      <c r="W3105" s="6">
        <f>VLOOKUP(A3105,'[3]Cartilha Global'!$A:$A,1,FALSE)</f>
        <v>95733</v>
      </c>
    </row>
    <row r="3106" spans="1:23" ht="22.5" hidden="1" x14ac:dyDescent="0.2">
      <c r="A3106" s="522">
        <v>95734</v>
      </c>
      <c r="B3106" s="508" t="s">
        <v>3144</v>
      </c>
      <c r="C3106" s="513" t="s">
        <v>2551</v>
      </c>
      <c r="D3106" s="498" t="s">
        <v>169</v>
      </c>
      <c r="E3106" s="499">
        <v>9.11</v>
      </c>
      <c r="F3106" s="500">
        <f t="shared" si="771"/>
        <v>11.28</v>
      </c>
      <c r="G3106" s="556"/>
      <c r="H3106" s="580"/>
      <c r="I3106" s="519">
        <f t="shared" si="772"/>
        <v>0</v>
      </c>
      <c r="J3106" s="558">
        <f t="shared" si="773"/>
        <v>0</v>
      </c>
      <c r="K3106" s="504"/>
      <c r="L3106" s="580">
        <f t="shared" si="774"/>
        <v>0</v>
      </c>
      <c r="M3106" s="580">
        <f t="shared" si="774"/>
        <v>0</v>
      </c>
      <c r="N3106" s="519">
        <f t="shared" si="775"/>
        <v>0</v>
      </c>
      <c r="O3106" s="558">
        <f t="shared" si="776"/>
        <v>0</v>
      </c>
      <c r="P3106" s="506"/>
      <c r="Q3106" s="520"/>
      <c r="R3106" s="412" t="str">
        <f t="shared" si="764"/>
        <v/>
      </c>
      <c r="S3106" s="412" t="str">
        <f t="shared" si="770"/>
        <v/>
      </c>
      <c r="T3106" s="427"/>
      <c r="U3106" s="429"/>
      <c r="W3106" s="6">
        <f>VLOOKUP(A3106,'[3]Cartilha Global'!$A:$A,1,FALSE)</f>
        <v>95734</v>
      </c>
    </row>
    <row r="3107" spans="1:23" ht="22.5" hidden="1" x14ac:dyDescent="0.2">
      <c r="A3107" s="522">
        <v>95735</v>
      </c>
      <c r="B3107" s="508" t="s">
        <v>3144</v>
      </c>
      <c r="C3107" s="513" t="s">
        <v>2552</v>
      </c>
      <c r="D3107" s="498" t="s">
        <v>169</v>
      </c>
      <c r="E3107" s="499">
        <v>7.49</v>
      </c>
      <c r="F3107" s="500">
        <f t="shared" si="771"/>
        <v>9.2799999999999994</v>
      </c>
      <c r="G3107" s="556"/>
      <c r="H3107" s="580"/>
      <c r="I3107" s="519">
        <f t="shared" si="772"/>
        <v>0</v>
      </c>
      <c r="J3107" s="558">
        <f t="shared" si="773"/>
        <v>0</v>
      </c>
      <c r="K3107" s="504"/>
      <c r="L3107" s="580">
        <f t="shared" si="774"/>
        <v>0</v>
      </c>
      <c r="M3107" s="580">
        <f t="shared" si="774"/>
        <v>0</v>
      </c>
      <c r="N3107" s="519">
        <f t="shared" si="775"/>
        <v>0</v>
      </c>
      <c r="O3107" s="558">
        <f t="shared" si="776"/>
        <v>0</v>
      </c>
      <c r="P3107" s="506"/>
      <c r="Q3107" s="520"/>
      <c r="R3107" s="412" t="str">
        <f t="shared" si="764"/>
        <v/>
      </c>
      <c r="S3107" s="412" t="str">
        <f t="shared" si="770"/>
        <v/>
      </c>
      <c r="T3107" s="427"/>
      <c r="U3107" s="429"/>
      <c r="W3107" s="6">
        <f>VLOOKUP(A3107,'[3]Cartilha Global'!$A:$A,1,FALSE)</f>
        <v>95735</v>
      </c>
    </row>
    <row r="3108" spans="1:23" ht="22.5" hidden="1" x14ac:dyDescent="0.2">
      <c r="A3108" s="522">
        <v>95736</v>
      </c>
      <c r="B3108" s="508" t="s">
        <v>3144</v>
      </c>
      <c r="C3108" s="513" t="s">
        <v>2553</v>
      </c>
      <c r="D3108" s="498" t="s">
        <v>169</v>
      </c>
      <c r="E3108" s="499">
        <v>8.8699999999999992</v>
      </c>
      <c r="F3108" s="500">
        <f t="shared" si="771"/>
        <v>10.98</v>
      </c>
      <c r="G3108" s="556"/>
      <c r="H3108" s="580"/>
      <c r="I3108" s="519">
        <f t="shared" si="772"/>
        <v>0</v>
      </c>
      <c r="J3108" s="558">
        <f t="shared" si="773"/>
        <v>0</v>
      </c>
      <c r="K3108" s="504"/>
      <c r="L3108" s="580">
        <f t="shared" si="774"/>
        <v>0</v>
      </c>
      <c r="M3108" s="580">
        <f t="shared" si="774"/>
        <v>0</v>
      </c>
      <c r="N3108" s="519">
        <f t="shared" si="775"/>
        <v>0</v>
      </c>
      <c r="O3108" s="558">
        <f t="shared" si="776"/>
        <v>0</v>
      </c>
      <c r="P3108" s="506"/>
      <c r="Q3108" s="520"/>
      <c r="R3108" s="412" t="str">
        <f t="shared" si="764"/>
        <v/>
      </c>
      <c r="S3108" s="412" t="str">
        <f t="shared" si="770"/>
        <v/>
      </c>
      <c r="T3108" s="427"/>
      <c r="U3108" s="429"/>
      <c r="W3108" s="6">
        <f>VLOOKUP(A3108,'[3]Cartilha Global'!$A:$A,1,FALSE)</f>
        <v>95736</v>
      </c>
    </row>
    <row r="3109" spans="1:23" ht="22.5" hidden="1" x14ac:dyDescent="0.2">
      <c r="A3109" s="522">
        <v>95738</v>
      </c>
      <c r="B3109" s="508" t="s">
        <v>3144</v>
      </c>
      <c r="C3109" s="513" t="s">
        <v>2554</v>
      </c>
      <c r="D3109" s="498" t="s">
        <v>169</v>
      </c>
      <c r="E3109" s="499">
        <v>10.78</v>
      </c>
      <c r="F3109" s="500">
        <f t="shared" si="771"/>
        <v>13.35</v>
      </c>
      <c r="G3109" s="556"/>
      <c r="H3109" s="580"/>
      <c r="I3109" s="519">
        <f t="shared" si="772"/>
        <v>0</v>
      </c>
      <c r="J3109" s="558">
        <f t="shared" si="773"/>
        <v>0</v>
      </c>
      <c r="K3109" s="504"/>
      <c r="L3109" s="580">
        <f t="shared" si="774"/>
        <v>0</v>
      </c>
      <c r="M3109" s="580">
        <f t="shared" si="774"/>
        <v>0</v>
      </c>
      <c r="N3109" s="519">
        <f t="shared" si="775"/>
        <v>0</v>
      </c>
      <c r="O3109" s="558">
        <f t="shared" si="776"/>
        <v>0</v>
      </c>
      <c r="P3109" s="506"/>
      <c r="Q3109" s="520"/>
      <c r="R3109" s="412" t="str">
        <f t="shared" si="764"/>
        <v/>
      </c>
      <c r="S3109" s="412" t="str">
        <f t="shared" si="770"/>
        <v/>
      </c>
      <c r="T3109" s="427"/>
      <c r="U3109" s="429"/>
      <c r="W3109" s="6">
        <f>VLOOKUP(A3109,'[3]Cartilha Global'!$A:$A,1,FALSE)</f>
        <v>95738</v>
      </c>
    </row>
    <row r="3110" spans="1:23" ht="22.5" hidden="1" x14ac:dyDescent="0.2">
      <c r="A3110" s="522">
        <v>95732</v>
      </c>
      <c r="B3110" s="508" t="s">
        <v>3144</v>
      </c>
      <c r="C3110" s="513" t="s">
        <v>2537</v>
      </c>
      <c r="D3110" s="498" t="s">
        <v>169</v>
      </c>
      <c r="E3110" s="499">
        <v>5.17</v>
      </c>
      <c r="F3110" s="500">
        <f t="shared" si="771"/>
        <v>6.4</v>
      </c>
      <c r="G3110" s="556"/>
      <c r="H3110" s="580"/>
      <c r="I3110" s="519">
        <f t="shared" si="772"/>
        <v>0</v>
      </c>
      <c r="J3110" s="558">
        <f t="shared" si="773"/>
        <v>0</v>
      </c>
      <c r="K3110" s="504"/>
      <c r="L3110" s="580">
        <f t="shared" si="774"/>
        <v>0</v>
      </c>
      <c r="M3110" s="580">
        <f t="shared" si="774"/>
        <v>0</v>
      </c>
      <c r="N3110" s="519">
        <f t="shared" si="775"/>
        <v>0</v>
      </c>
      <c r="O3110" s="558">
        <f t="shared" si="776"/>
        <v>0</v>
      </c>
      <c r="P3110" s="506"/>
      <c r="Q3110" s="520"/>
      <c r="R3110" s="412" t="str">
        <f t="shared" si="764"/>
        <v/>
      </c>
      <c r="S3110" s="412" t="str">
        <f t="shared" si="770"/>
        <v/>
      </c>
      <c r="T3110" s="427"/>
      <c r="U3110" s="429"/>
      <c r="W3110" s="6">
        <f>VLOOKUP(A3110,'[3]Cartilha Global'!$A:$A,1,FALSE)</f>
        <v>95732</v>
      </c>
    </row>
    <row r="3111" spans="1:23" hidden="1" x14ac:dyDescent="0.2">
      <c r="A3111" s="522" t="s">
        <v>1909</v>
      </c>
      <c r="B3111" s="508"/>
      <c r="C3111" s="513" t="s">
        <v>278</v>
      </c>
      <c r="D3111" s="498">
        <v>0</v>
      </c>
      <c r="E3111" s="499"/>
      <c r="F3111" s="500">
        <f t="shared" si="771"/>
        <v>0</v>
      </c>
      <c r="G3111" s="556"/>
      <c r="H3111" s="556"/>
      <c r="I3111" s="557"/>
      <c r="J3111" s="558"/>
      <c r="K3111" s="504"/>
      <c r="L3111" s="580"/>
      <c r="M3111" s="556"/>
      <c r="N3111" s="559"/>
      <c r="O3111" s="560"/>
      <c r="P3111" s="561"/>
      <c r="Q3111" s="494" t="str">
        <f>IF(OR(SUM(J3112:J3127)&gt;0,SUM(O3112:O3127)&gt;0),"xx","")</f>
        <v/>
      </c>
      <c r="R3111" s="412" t="str">
        <f t="shared" si="764"/>
        <v/>
      </c>
      <c r="S3111" s="412" t="str">
        <f t="shared" si="770"/>
        <v/>
      </c>
      <c r="T3111" s="427"/>
      <c r="U3111" s="429"/>
      <c r="W3111" s="6" t="str">
        <f>VLOOKUP(A3111,'[3]Cartilha Global'!$A:$A,1,FALSE)</f>
        <v>8.2.3.3</v>
      </c>
    </row>
    <row r="3112" spans="1:23" ht="22.5" hidden="1" x14ac:dyDescent="0.2">
      <c r="A3112" s="522">
        <v>95745</v>
      </c>
      <c r="B3112" s="508" t="s">
        <v>3144</v>
      </c>
      <c r="C3112" s="513" t="s">
        <v>3227</v>
      </c>
      <c r="D3112" s="498" t="s">
        <v>6927</v>
      </c>
      <c r="E3112" s="499">
        <v>24.76</v>
      </c>
      <c r="F3112" s="500">
        <f t="shared" si="771"/>
        <v>30.66</v>
      </c>
      <c r="G3112" s="556"/>
      <c r="H3112" s="580"/>
      <c r="I3112" s="519">
        <f t="shared" ref="I3112:I3127" si="777">IF(ISBLANK(E3112),0,ROUND(F3112*G3112,2))</f>
        <v>0</v>
      </c>
      <c r="J3112" s="558">
        <f t="shared" ref="J3112:J3127" si="778">IF(ISBLANK(G3112),0,ROUND(G3112*H3112,2))</f>
        <v>0</v>
      </c>
      <c r="K3112" s="504"/>
      <c r="L3112" s="580">
        <f t="shared" ref="L3112:M3127" si="779">G3112</f>
        <v>0</v>
      </c>
      <c r="M3112" s="580">
        <f t="shared" si="779"/>
        <v>0</v>
      </c>
      <c r="N3112" s="519">
        <f t="shared" ref="N3112:N3127" si="780">IF(ISBLANK(E3112),0,ROUND(F3112*L3112,2))</f>
        <v>0</v>
      </c>
      <c r="O3112" s="558">
        <f t="shared" ref="O3112:O3127" si="781">IF(ISBLANK(L3112),0,ROUND(L3112*M3112,2))</f>
        <v>0</v>
      </c>
      <c r="P3112" s="506"/>
      <c r="Q3112" s="520"/>
      <c r="R3112" s="412" t="str">
        <f t="shared" si="764"/>
        <v/>
      </c>
      <c r="S3112" s="412" t="str">
        <f t="shared" si="770"/>
        <v/>
      </c>
      <c r="T3112" s="427"/>
      <c r="U3112" s="429"/>
      <c r="W3112" s="6">
        <f>VLOOKUP(A3112,'[3]Cartilha Global'!$A:$A,1,FALSE)</f>
        <v>95745</v>
      </c>
    </row>
    <row r="3113" spans="1:23" ht="22.5" hidden="1" x14ac:dyDescent="0.2">
      <c r="A3113" s="522">
        <v>95746</v>
      </c>
      <c r="B3113" s="508" t="s">
        <v>3144</v>
      </c>
      <c r="C3113" s="513" t="s">
        <v>3228</v>
      </c>
      <c r="D3113" s="498" t="s">
        <v>6927</v>
      </c>
      <c r="E3113" s="499">
        <v>30.83</v>
      </c>
      <c r="F3113" s="500">
        <f t="shared" si="771"/>
        <v>38.18</v>
      </c>
      <c r="G3113" s="556"/>
      <c r="H3113" s="580"/>
      <c r="I3113" s="519">
        <f t="shared" si="777"/>
        <v>0</v>
      </c>
      <c r="J3113" s="558">
        <f t="shared" si="778"/>
        <v>0</v>
      </c>
      <c r="K3113" s="504"/>
      <c r="L3113" s="580">
        <f t="shared" si="779"/>
        <v>0</v>
      </c>
      <c r="M3113" s="580">
        <f t="shared" si="779"/>
        <v>0</v>
      </c>
      <c r="N3113" s="519">
        <f t="shared" si="780"/>
        <v>0</v>
      </c>
      <c r="O3113" s="558">
        <f t="shared" si="781"/>
        <v>0</v>
      </c>
      <c r="P3113" s="506"/>
      <c r="Q3113" s="520"/>
      <c r="R3113" s="412" t="str">
        <f t="shared" si="764"/>
        <v/>
      </c>
      <c r="S3113" s="412" t="str">
        <f t="shared" si="770"/>
        <v/>
      </c>
      <c r="T3113" s="427"/>
      <c r="U3113" s="429"/>
      <c r="W3113" s="6">
        <f>VLOOKUP(A3113,'[3]Cartilha Global'!$A:$A,1,FALSE)</f>
        <v>95746</v>
      </c>
    </row>
    <row r="3114" spans="1:23" ht="22.5" hidden="1" x14ac:dyDescent="0.2">
      <c r="A3114" s="522">
        <v>95747</v>
      </c>
      <c r="B3114" s="508" t="s">
        <v>3144</v>
      </c>
      <c r="C3114" s="513" t="s">
        <v>3229</v>
      </c>
      <c r="D3114" s="498" t="s">
        <v>6927</v>
      </c>
      <c r="E3114" s="499">
        <v>51.35</v>
      </c>
      <c r="F3114" s="500">
        <f t="shared" si="771"/>
        <v>63.59</v>
      </c>
      <c r="G3114" s="556"/>
      <c r="H3114" s="580"/>
      <c r="I3114" s="519">
        <f t="shared" si="777"/>
        <v>0</v>
      </c>
      <c r="J3114" s="558">
        <f t="shared" si="778"/>
        <v>0</v>
      </c>
      <c r="K3114" s="504"/>
      <c r="L3114" s="580">
        <f t="shared" si="779"/>
        <v>0</v>
      </c>
      <c r="M3114" s="580">
        <f t="shared" si="779"/>
        <v>0</v>
      </c>
      <c r="N3114" s="519">
        <f t="shared" si="780"/>
        <v>0</v>
      </c>
      <c r="O3114" s="558">
        <f t="shared" si="781"/>
        <v>0</v>
      </c>
      <c r="P3114" s="506"/>
      <c r="Q3114" s="520"/>
      <c r="R3114" s="412" t="str">
        <f t="shared" si="764"/>
        <v/>
      </c>
      <c r="S3114" s="412" t="str">
        <f t="shared" si="770"/>
        <v/>
      </c>
      <c r="T3114" s="427"/>
      <c r="U3114" s="429"/>
      <c r="W3114" s="6">
        <f>VLOOKUP(A3114,'[3]Cartilha Global'!$A:$A,1,FALSE)</f>
        <v>95747</v>
      </c>
    </row>
    <row r="3115" spans="1:23" ht="22.5" hidden="1" x14ac:dyDescent="0.2">
      <c r="A3115" s="522">
        <v>95748</v>
      </c>
      <c r="B3115" s="508" t="s">
        <v>3144</v>
      </c>
      <c r="C3115" s="513" t="s">
        <v>3230</v>
      </c>
      <c r="D3115" s="498" t="s">
        <v>6927</v>
      </c>
      <c r="E3115" s="499">
        <v>55.37</v>
      </c>
      <c r="F3115" s="500">
        <f t="shared" si="771"/>
        <v>68.569999999999993</v>
      </c>
      <c r="G3115" s="556"/>
      <c r="H3115" s="580"/>
      <c r="I3115" s="519">
        <f t="shared" si="777"/>
        <v>0</v>
      </c>
      <c r="J3115" s="558">
        <f t="shared" si="778"/>
        <v>0</v>
      </c>
      <c r="K3115" s="504"/>
      <c r="L3115" s="580">
        <f t="shared" si="779"/>
        <v>0</v>
      </c>
      <c r="M3115" s="580">
        <f t="shared" si="779"/>
        <v>0</v>
      </c>
      <c r="N3115" s="519">
        <f t="shared" si="780"/>
        <v>0</v>
      </c>
      <c r="O3115" s="558">
        <f t="shared" si="781"/>
        <v>0</v>
      </c>
      <c r="P3115" s="506"/>
      <c r="Q3115" s="520"/>
      <c r="R3115" s="412" t="str">
        <f t="shared" si="764"/>
        <v/>
      </c>
      <c r="S3115" s="412" t="str">
        <f t="shared" si="770"/>
        <v/>
      </c>
      <c r="T3115" s="427"/>
      <c r="U3115" s="429"/>
      <c r="W3115" s="6">
        <f>VLOOKUP(A3115,'[3]Cartilha Global'!$A:$A,1,FALSE)</f>
        <v>95748</v>
      </c>
    </row>
    <row r="3116" spans="1:23" ht="22.5" hidden="1" x14ac:dyDescent="0.2">
      <c r="A3116" s="522">
        <v>95749</v>
      </c>
      <c r="B3116" s="508" t="s">
        <v>3144</v>
      </c>
      <c r="C3116" s="513" t="s">
        <v>3231</v>
      </c>
      <c r="D3116" s="498" t="s">
        <v>6927</v>
      </c>
      <c r="E3116" s="499">
        <v>31.99</v>
      </c>
      <c r="F3116" s="500">
        <f t="shared" si="771"/>
        <v>39.619999999999997</v>
      </c>
      <c r="G3116" s="556"/>
      <c r="H3116" s="580"/>
      <c r="I3116" s="519">
        <f t="shared" si="777"/>
        <v>0</v>
      </c>
      <c r="J3116" s="558">
        <f t="shared" si="778"/>
        <v>0</v>
      </c>
      <c r="K3116" s="504"/>
      <c r="L3116" s="580">
        <f t="shared" si="779"/>
        <v>0</v>
      </c>
      <c r="M3116" s="580">
        <f t="shared" si="779"/>
        <v>0</v>
      </c>
      <c r="N3116" s="519">
        <f t="shared" si="780"/>
        <v>0</v>
      </c>
      <c r="O3116" s="558">
        <f t="shared" si="781"/>
        <v>0</v>
      </c>
      <c r="P3116" s="506"/>
      <c r="Q3116" s="520"/>
      <c r="R3116" s="412" t="str">
        <f t="shared" si="764"/>
        <v/>
      </c>
      <c r="S3116" s="412" t="str">
        <f t="shared" si="770"/>
        <v/>
      </c>
      <c r="T3116" s="427"/>
      <c r="U3116" s="429"/>
      <c r="W3116" s="6">
        <f>VLOOKUP(A3116,'[3]Cartilha Global'!$A:$A,1,FALSE)</f>
        <v>95749</v>
      </c>
    </row>
    <row r="3117" spans="1:23" ht="22.5" hidden="1" x14ac:dyDescent="0.2">
      <c r="A3117" s="522">
        <v>95750</v>
      </c>
      <c r="B3117" s="508" t="s">
        <v>3144</v>
      </c>
      <c r="C3117" s="513" t="s">
        <v>3232</v>
      </c>
      <c r="D3117" s="498" t="s">
        <v>6927</v>
      </c>
      <c r="E3117" s="499">
        <v>37.89</v>
      </c>
      <c r="F3117" s="500">
        <f t="shared" si="771"/>
        <v>46.92</v>
      </c>
      <c r="G3117" s="556"/>
      <c r="H3117" s="580"/>
      <c r="I3117" s="519">
        <f t="shared" si="777"/>
        <v>0</v>
      </c>
      <c r="J3117" s="558">
        <f t="shared" si="778"/>
        <v>0</v>
      </c>
      <c r="K3117" s="504"/>
      <c r="L3117" s="580">
        <f t="shared" si="779"/>
        <v>0</v>
      </c>
      <c r="M3117" s="580">
        <f t="shared" si="779"/>
        <v>0</v>
      </c>
      <c r="N3117" s="519">
        <f t="shared" si="780"/>
        <v>0</v>
      </c>
      <c r="O3117" s="558">
        <f t="shared" si="781"/>
        <v>0</v>
      </c>
      <c r="P3117" s="506"/>
      <c r="Q3117" s="520"/>
      <c r="R3117" s="412" t="str">
        <f t="shared" si="764"/>
        <v/>
      </c>
      <c r="S3117" s="412" t="str">
        <f t="shared" si="770"/>
        <v/>
      </c>
      <c r="T3117" s="427"/>
      <c r="U3117" s="429"/>
      <c r="W3117" s="6">
        <f>VLOOKUP(A3117,'[3]Cartilha Global'!$A:$A,1,FALSE)</f>
        <v>95750</v>
      </c>
    </row>
    <row r="3118" spans="1:23" ht="22.5" hidden="1" x14ac:dyDescent="0.2">
      <c r="A3118" s="522">
        <v>95751</v>
      </c>
      <c r="B3118" s="508" t="s">
        <v>3144</v>
      </c>
      <c r="C3118" s="513" t="s">
        <v>3233</v>
      </c>
      <c r="D3118" s="498" t="s">
        <v>6927</v>
      </c>
      <c r="E3118" s="499">
        <v>58.19</v>
      </c>
      <c r="F3118" s="500">
        <f t="shared" si="771"/>
        <v>72.06</v>
      </c>
      <c r="G3118" s="556"/>
      <c r="H3118" s="580"/>
      <c r="I3118" s="519">
        <f t="shared" si="777"/>
        <v>0</v>
      </c>
      <c r="J3118" s="558">
        <f t="shared" si="778"/>
        <v>0</v>
      </c>
      <c r="K3118" s="504"/>
      <c r="L3118" s="580">
        <f t="shared" si="779"/>
        <v>0</v>
      </c>
      <c r="M3118" s="580">
        <f t="shared" si="779"/>
        <v>0</v>
      </c>
      <c r="N3118" s="519">
        <f t="shared" si="780"/>
        <v>0</v>
      </c>
      <c r="O3118" s="558">
        <f t="shared" si="781"/>
        <v>0</v>
      </c>
      <c r="P3118" s="506"/>
      <c r="Q3118" s="520"/>
      <c r="R3118" s="412" t="str">
        <f t="shared" si="764"/>
        <v/>
      </c>
      <c r="S3118" s="412" t="str">
        <f t="shared" si="770"/>
        <v/>
      </c>
      <c r="T3118" s="427"/>
      <c r="U3118" s="429"/>
      <c r="W3118" s="6">
        <f>VLOOKUP(A3118,'[3]Cartilha Global'!$A:$A,1,FALSE)</f>
        <v>95751</v>
      </c>
    </row>
    <row r="3119" spans="1:23" ht="22.5" hidden="1" x14ac:dyDescent="0.2">
      <c r="A3119" s="522">
        <v>95752</v>
      </c>
      <c r="B3119" s="508" t="s">
        <v>3144</v>
      </c>
      <c r="C3119" s="513" t="s">
        <v>3234</v>
      </c>
      <c r="D3119" s="498" t="s">
        <v>6927</v>
      </c>
      <c r="E3119" s="499">
        <v>61.97</v>
      </c>
      <c r="F3119" s="500">
        <f t="shared" si="771"/>
        <v>76.739999999999995</v>
      </c>
      <c r="G3119" s="556"/>
      <c r="H3119" s="580"/>
      <c r="I3119" s="519">
        <f t="shared" si="777"/>
        <v>0</v>
      </c>
      <c r="J3119" s="558">
        <f t="shared" si="778"/>
        <v>0</v>
      </c>
      <c r="K3119" s="504"/>
      <c r="L3119" s="580">
        <f t="shared" si="779"/>
        <v>0</v>
      </c>
      <c r="M3119" s="580">
        <f t="shared" si="779"/>
        <v>0</v>
      </c>
      <c r="N3119" s="519">
        <f t="shared" si="780"/>
        <v>0</v>
      </c>
      <c r="O3119" s="558">
        <f t="shared" si="781"/>
        <v>0</v>
      </c>
      <c r="P3119" s="506"/>
      <c r="Q3119" s="520"/>
      <c r="R3119" s="412" t="str">
        <f t="shared" si="764"/>
        <v/>
      </c>
      <c r="S3119" s="412" t="str">
        <f t="shared" si="770"/>
        <v/>
      </c>
      <c r="T3119" s="427"/>
      <c r="U3119" s="429"/>
      <c r="W3119" s="6">
        <f>VLOOKUP(A3119,'[3]Cartilha Global'!$A:$A,1,FALSE)</f>
        <v>95752</v>
      </c>
    </row>
    <row r="3120" spans="1:23" ht="22.5" hidden="1" x14ac:dyDescent="0.2">
      <c r="A3120" s="522">
        <v>95753</v>
      </c>
      <c r="B3120" s="508" t="s">
        <v>3144</v>
      </c>
      <c r="C3120" s="513" t="s">
        <v>2555</v>
      </c>
      <c r="D3120" s="498" t="s">
        <v>169</v>
      </c>
      <c r="E3120" s="499">
        <v>8.07</v>
      </c>
      <c r="F3120" s="500">
        <f t="shared" si="771"/>
        <v>9.99</v>
      </c>
      <c r="G3120" s="556"/>
      <c r="H3120" s="580"/>
      <c r="I3120" s="519">
        <f t="shared" si="777"/>
        <v>0</v>
      </c>
      <c r="J3120" s="558">
        <f t="shared" si="778"/>
        <v>0</v>
      </c>
      <c r="K3120" s="504"/>
      <c r="L3120" s="580">
        <f t="shared" si="779"/>
        <v>0</v>
      </c>
      <c r="M3120" s="580">
        <f t="shared" si="779"/>
        <v>0</v>
      </c>
      <c r="N3120" s="519">
        <f t="shared" si="780"/>
        <v>0</v>
      </c>
      <c r="O3120" s="558">
        <f t="shared" si="781"/>
        <v>0</v>
      </c>
      <c r="P3120" s="506"/>
      <c r="Q3120" s="520"/>
      <c r="R3120" s="412" t="str">
        <f t="shared" si="764"/>
        <v/>
      </c>
      <c r="S3120" s="412" t="str">
        <f t="shared" si="770"/>
        <v/>
      </c>
      <c r="T3120" s="427"/>
      <c r="U3120" s="429"/>
      <c r="W3120" s="6">
        <f>VLOOKUP(A3120,'[3]Cartilha Global'!$A:$A,1,FALSE)</f>
        <v>95753</v>
      </c>
    </row>
    <row r="3121" spans="1:23" ht="22.5" hidden="1" x14ac:dyDescent="0.2">
      <c r="A3121" s="522">
        <v>95754</v>
      </c>
      <c r="B3121" s="508" t="s">
        <v>3144</v>
      </c>
      <c r="C3121" s="513" t="s">
        <v>2556</v>
      </c>
      <c r="D3121" s="498" t="s">
        <v>169</v>
      </c>
      <c r="E3121" s="499">
        <v>10.039999999999999</v>
      </c>
      <c r="F3121" s="500">
        <f t="shared" si="771"/>
        <v>12.43</v>
      </c>
      <c r="G3121" s="556"/>
      <c r="H3121" s="580"/>
      <c r="I3121" s="519">
        <f t="shared" si="777"/>
        <v>0</v>
      </c>
      <c r="J3121" s="558">
        <f t="shared" si="778"/>
        <v>0</v>
      </c>
      <c r="K3121" s="504"/>
      <c r="L3121" s="580">
        <f t="shared" si="779"/>
        <v>0</v>
      </c>
      <c r="M3121" s="580">
        <f t="shared" si="779"/>
        <v>0</v>
      </c>
      <c r="N3121" s="519">
        <f t="shared" si="780"/>
        <v>0</v>
      </c>
      <c r="O3121" s="558">
        <f t="shared" si="781"/>
        <v>0</v>
      </c>
      <c r="P3121" s="506"/>
      <c r="Q3121" s="520"/>
      <c r="R3121" s="412" t="str">
        <f t="shared" si="764"/>
        <v/>
      </c>
      <c r="S3121" s="412" t="str">
        <f t="shared" si="770"/>
        <v/>
      </c>
      <c r="T3121" s="427"/>
      <c r="U3121" s="429"/>
      <c r="W3121" s="6">
        <f>VLOOKUP(A3121,'[3]Cartilha Global'!$A:$A,1,FALSE)</f>
        <v>95754</v>
      </c>
    </row>
    <row r="3122" spans="1:23" ht="22.5" hidden="1" x14ac:dyDescent="0.2">
      <c r="A3122" s="522">
        <v>95755</v>
      </c>
      <c r="B3122" s="508" t="s">
        <v>3144</v>
      </c>
      <c r="C3122" s="513" t="s">
        <v>2557</v>
      </c>
      <c r="D3122" s="498" t="s">
        <v>169</v>
      </c>
      <c r="E3122" s="499">
        <v>14.51</v>
      </c>
      <c r="F3122" s="500">
        <f t="shared" si="771"/>
        <v>17.97</v>
      </c>
      <c r="G3122" s="556"/>
      <c r="H3122" s="580"/>
      <c r="I3122" s="519">
        <f t="shared" si="777"/>
        <v>0</v>
      </c>
      <c r="J3122" s="558">
        <f t="shared" si="778"/>
        <v>0</v>
      </c>
      <c r="K3122" s="504"/>
      <c r="L3122" s="580">
        <f t="shared" si="779"/>
        <v>0</v>
      </c>
      <c r="M3122" s="580">
        <f t="shared" si="779"/>
        <v>0</v>
      </c>
      <c r="N3122" s="519">
        <f t="shared" si="780"/>
        <v>0</v>
      </c>
      <c r="O3122" s="558">
        <f t="shared" si="781"/>
        <v>0</v>
      </c>
      <c r="P3122" s="506"/>
      <c r="Q3122" s="520"/>
      <c r="R3122" s="412" t="str">
        <f t="shared" si="764"/>
        <v/>
      </c>
      <c r="S3122" s="412" t="str">
        <f t="shared" si="770"/>
        <v/>
      </c>
      <c r="T3122" s="427"/>
      <c r="U3122" s="429"/>
      <c r="W3122" s="6">
        <f>VLOOKUP(A3122,'[3]Cartilha Global'!$A:$A,1,FALSE)</f>
        <v>95755</v>
      </c>
    </row>
    <row r="3123" spans="1:23" ht="22.5" hidden="1" x14ac:dyDescent="0.2">
      <c r="A3123" s="522">
        <v>95756</v>
      </c>
      <c r="B3123" s="508" t="s">
        <v>3144</v>
      </c>
      <c r="C3123" s="513" t="s">
        <v>2558</v>
      </c>
      <c r="D3123" s="498" t="s">
        <v>169</v>
      </c>
      <c r="E3123" s="499">
        <v>19.36</v>
      </c>
      <c r="F3123" s="500">
        <f t="shared" si="771"/>
        <v>23.98</v>
      </c>
      <c r="G3123" s="556"/>
      <c r="H3123" s="580"/>
      <c r="I3123" s="519">
        <f t="shared" si="777"/>
        <v>0</v>
      </c>
      <c r="J3123" s="558">
        <f t="shared" si="778"/>
        <v>0</v>
      </c>
      <c r="K3123" s="504"/>
      <c r="L3123" s="580">
        <f t="shared" si="779"/>
        <v>0</v>
      </c>
      <c r="M3123" s="580">
        <f t="shared" si="779"/>
        <v>0</v>
      </c>
      <c r="N3123" s="519">
        <f t="shared" si="780"/>
        <v>0</v>
      </c>
      <c r="O3123" s="558">
        <f t="shared" si="781"/>
        <v>0</v>
      </c>
      <c r="P3123" s="506"/>
      <c r="Q3123" s="520"/>
      <c r="R3123" s="412" t="str">
        <f t="shared" si="764"/>
        <v/>
      </c>
      <c r="S3123" s="412" t="str">
        <f t="shared" si="770"/>
        <v/>
      </c>
      <c r="T3123" s="427"/>
      <c r="U3123" s="429"/>
      <c r="W3123" s="6">
        <f>VLOOKUP(A3123,'[3]Cartilha Global'!$A:$A,1,FALSE)</f>
        <v>95756</v>
      </c>
    </row>
    <row r="3124" spans="1:23" ht="22.5" hidden="1" x14ac:dyDescent="0.2">
      <c r="A3124" s="522">
        <v>95757</v>
      </c>
      <c r="B3124" s="508" t="s">
        <v>3144</v>
      </c>
      <c r="C3124" s="513" t="s">
        <v>2559</v>
      </c>
      <c r="D3124" s="498" t="s">
        <v>169</v>
      </c>
      <c r="E3124" s="499">
        <v>12.08</v>
      </c>
      <c r="F3124" s="500">
        <f t="shared" si="771"/>
        <v>14.96</v>
      </c>
      <c r="G3124" s="556"/>
      <c r="H3124" s="580"/>
      <c r="I3124" s="519">
        <f t="shared" si="777"/>
        <v>0</v>
      </c>
      <c r="J3124" s="558">
        <f t="shared" si="778"/>
        <v>0</v>
      </c>
      <c r="K3124" s="504"/>
      <c r="L3124" s="580">
        <f t="shared" si="779"/>
        <v>0</v>
      </c>
      <c r="M3124" s="580">
        <f t="shared" si="779"/>
        <v>0</v>
      </c>
      <c r="N3124" s="519">
        <f t="shared" si="780"/>
        <v>0</v>
      </c>
      <c r="O3124" s="558">
        <f t="shared" si="781"/>
        <v>0</v>
      </c>
      <c r="P3124" s="506"/>
      <c r="Q3124" s="520"/>
      <c r="R3124" s="412" t="str">
        <f t="shared" si="764"/>
        <v/>
      </c>
      <c r="S3124" s="412" t="str">
        <f t="shared" si="770"/>
        <v/>
      </c>
      <c r="T3124" s="427"/>
      <c r="U3124" s="429"/>
      <c r="W3124" s="6">
        <f>VLOOKUP(A3124,'[3]Cartilha Global'!$A:$A,1,FALSE)</f>
        <v>95757</v>
      </c>
    </row>
    <row r="3125" spans="1:23" ht="22.5" hidden="1" x14ac:dyDescent="0.2">
      <c r="A3125" s="522">
        <v>95758</v>
      </c>
      <c r="B3125" s="508" t="s">
        <v>3144</v>
      </c>
      <c r="C3125" s="513" t="s">
        <v>2560</v>
      </c>
      <c r="D3125" s="498" t="s">
        <v>169</v>
      </c>
      <c r="E3125" s="499">
        <v>13.58</v>
      </c>
      <c r="F3125" s="500">
        <f t="shared" si="771"/>
        <v>16.82</v>
      </c>
      <c r="G3125" s="556"/>
      <c r="H3125" s="580"/>
      <c r="I3125" s="519">
        <f t="shared" si="777"/>
        <v>0</v>
      </c>
      <c r="J3125" s="558">
        <f t="shared" si="778"/>
        <v>0</v>
      </c>
      <c r="K3125" s="504"/>
      <c r="L3125" s="580">
        <f t="shared" si="779"/>
        <v>0</v>
      </c>
      <c r="M3125" s="580">
        <f t="shared" si="779"/>
        <v>0</v>
      </c>
      <c r="N3125" s="519">
        <f t="shared" si="780"/>
        <v>0</v>
      </c>
      <c r="O3125" s="558">
        <f t="shared" si="781"/>
        <v>0</v>
      </c>
      <c r="P3125" s="506"/>
      <c r="Q3125" s="520"/>
      <c r="R3125" s="412" t="str">
        <f t="shared" si="764"/>
        <v/>
      </c>
      <c r="S3125" s="412" t="str">
        <f t="shared" si="770"/>
        <v/>
      </c>
      <c r="T3125" s="427"/>
      <c r="U3125" s="429"/>
      <c r="W3125" s="6">
        <f>VLOOKUP(A3125,'[3]Cartilha Global'!$A:$A,1,FALSE)</f>
        <v>95758</v>
      </c>
    </row>
    <row r="3126" spans="1:23" ht="22.5" hidden="1" x14ac:dyDescent="0.2">
      <c r="A3126" s="522">
        <v>95759</v>
      </c>
      <c r="B3126" s="508" t="s">
        <v>3144</v>
      </c>
      <c r="C3126" s="513" t="s">
        <v>2561</v>
      </c>
      <c r="D3126" s="498" t="s">
        <v>169</v>
      </c>
      <c r="E3126" s="499">
        <v>17.38</v>
      </c>
      <c r="F3126" s="500">
        <f t="shared" si="771"/>
        <v>21.52</v>
      </c>
      <c r="G3126" s="556"/>
      <c r="H3126" s="580"/>
      <c r="I3126" s="519">
        <f t="shared" si="777"/>
        <v>0</v>
      </c>
      <c r="J3126" s="558">
        <f t="shared" si="778"/>
        <v>0</v>
      </c>
      <c r="K3126" s="504"/>
      <c r="L3126" s="580">
        <f t="shared" si="779"/>
        <v>0</v>
      </c>
      <c r="M3126" s="580">
        <f t="shared" si="779"/>
        <v>0</v>
      </c>
      <c r="N3126" s="519">
        <f t="shared" si="780"/>
        <v>0</v>
      </c>
      <c r="O3126" s="558">
        <f t="shared" si="781"/>
        <v>0</v>
      </c>
      <c r="P3126" s="506"/>
      <c r="Q3126" s="520"/>
      <c r="R3126" s="412" t="str">
        <f t="shared" si="764"/>
        <v/>
      </c>
      <c r="S3126" s="412" t="str">
        <f t="shared" si="770"/>
        <v/>
      </c>
      <c r="T3126" s="427"/>
      <c r="U3126" s="429"/>
      <c r="W3126" s="6">
        <f>VLOOKUP(A3126,'[3]Cartilha Global'!$A:$A,1,FALSE)</f>
        <v>95759</v>
      </c>
    </row>
    <row r="3127" spans="1:23" ht="22.5" hidden="1" x14ac:dyDescent="0.2">
      <c r="A3127" s="522">
        <v>95760</v>
      </c>
      <c r="B3127" s="508" t="s">
        <v>3144</v>
      </c>
      <c r="C3127" s="513" t="s">
        <v>2562</v>
      </c>
      <c r="D3127" s="498" t="s">
        <v>169</v>
      </c>
      <c r="E3127" s="499">
        <v>21.47</v>
      </c>
      <c r="F3127" s="500">
        <f t="shared" si="771"/>
        <v>26.59</v>
      </c>
      <c r="G3127" s="556"/>
      <c r="H3127" s="580"/>
      <c r="I3127" s="519">
        <f t="shared" si="777"/>
        <v>0</v>
      </c>
      <c r="J3127" s="558">
        <f t="shared" si="778"/>
        <v>0</v>
      </c>
      <c r="K3127" s="504"/>
      <c r="L3127" s="580">
        <f t="shared" si="779"/>
        <v>0</v>
      </c>
      <c r="M3127" s="580">
        <f t="shared" si="779"/>
        <v>0</v>
      </c>
      <c r="N3127" s="519">
        <f t="shared" si="780"/>
        <v>0</v>
      </c>
      <c r="O3127" s="558">
        <f t="shared" si="781"/>
        <v>0</v>
      </c>
      <c r="P3127" s="506"/>
      <c r="Q3127" s="520"/>
      <c r="R3127" s="412" t="str">
        <f t="shared" si="764"/>
        <v/>
      </c>
      <c r="S3127" s="412" t="str">
        <f t="shared" si="770"/>
        <v/>
      </c>
      <c r="T3127" s="427"/>
      <c r="U3127" s="429"/>
      <c r="W3127" s="6">
        <f>VLOOKUP(A3127,'[3]Cartilha Global'!$A:$A,1,FALSE)</f>
        <v>95760</v>
      </c>
    </row>
    <row r="3128" spans="1:23" x14ac:dyDescent="0.2">
      <c r="A3128" s="522" t="s">
        <v>1910</v>
      </c>
      <c r="B3128" s="508"/>
      <c r="C3128" s="513" t="s">
        <v>279</v>
      </c>
      <c r="D3128" s="498">
        <v>0</v>
      </c>
      <c r="E3128" s="499"/>
      <c r="F3128" s="500">
        <f t="shared" si="771"/>
        <v>0</v>
      </c>
      <c r="G3128" s="556"/>
      <c r="H3128" s="556"/>
      <c r="I3128" s="557"/>
      <c r="J3128" s="558"/>
      <c r="K3128" s="504"/>
      <c r="L3128" s="580"/>
      <c r="M3128" s="556"/>
      <c r="N3128" s="559"/>
      <c r="O3128" s="560"/>
      <c r="P3128" s="561"/>
      <c r="Q3128" s="494" t="str">
        <f>IF(OR(SUM(J3129:J3141)&gt;0,SUM(O3129:O3141)&gt;0),"xx","")</f>
        <v>xx</v>
      </c>
      <c r="R3128" s="412" t="str">
        <f t="shared" si="764"/>
        <v>x</v>
      </c>
      <c r="S3128" s="412" t="str">
        <f t="shared" si="770"/>
        <v>x</v>
      </c>
      <c r="T3128" s="427"/>
      <c r="U3128" s="429"/>
      <c r="W3128" s="6" t="str">
        <f>VLOOKUP(A3128,'[3]Cartilha Global'!$A:$A,1,FALSE)</f>
        <v>8.2.3.4</v>
      </c>
    </row>
    <row r="3129" spans="1:23" ht="22.5" hidden="1" x14ac:dyDescent="0.2">
      <c r="A3129" s="522">
        <v>91839</v>
      </c>
      <c r="B3129" s="508" t="s">
        <v>3144</v>
      </c>
      <c r="C3129" s="513" t="s">
        <v>2524</v>
      </c>
      <c r="D3129" s="498" t="s">
        <v>6927</v>
      </c>
      <c r="E3129" s="499">
        <v>10.48</v>
      </c>
      <c r="F3129" s="500">
        <f t="shared" si="771"/>
        <v>12.98</v>
      </c>
      <c r="G3129" s="527"/>
      <c r="H3129" s="518"/>
      <c r="I3129" s="517">
        <f t="shared" ref="I3129:I3141" si="782">IF(ISBLANK(E3129),0,ROUND(F3129*G3129,2))</f>
        <v>0</v>
      </c>
      <c r="J3129" s="517">
        <f t="shared" ref="J3129:J3141" si="783">IF(ISBLANK(G3129),0,ROUND(G3129*H3129,2))</f>
        <v>0</v>
      </c>
      <c r="K3129" s="504"/>
      <c r="L3129" s="518">
        <f t="shared" ref="L3129:M3141" si="784">G3129</f>
        <v>0</v>
      </c>
      <c r="M3129" s="518">
        <f t="shared" si="784"/>
        <v>0</v>
      </c>
      <c r="N3129" s="519">
        <f t="shared" ref="N3129:N3141" si="785">IF(ISBLANK(E3129),0,ROUND(F3129*L3129,2))</f>
        <v>0</v>
      </c>
      <c r="O3129" s="519">
        <f t="shared" ref="O3129:O3141" si="786">IF(ISBLANK(L3129),0,ROUND(L3129*M3129,2))</f>
        <v>0</v>
      </c>
      <c r="P3129" s="506"/>
      <c r="Q3129" s="520"/>
      <c r="R3129" s="412" t="str">
        <f t="shared" si="764"/>
        <v/>
      </c>
      <c r="S3129" s="412" t="str">
        <f t="shared" si="770"/>
        <v/>
      </c>
      <c r="T3129" s="427"/>
      <c r="U3129" s="429"/>
      <c r="W3129" s="6">
        <f>VLOOKUP(A3129,'[3]Cartilha Global'!$A:$A,1,FALSE)</f>
        <v>91839</v>
      </c>
    </row>
    <row r="3130" spans="1:23" ht="22.5" hidden="1" x14ac:dyDescent="0.2">
      <c r="A3130" s="522">
        <v>91840</v>
      </c>
      <c r="B3130" s="508" t="s">
        <v>3144</v>
      </c>
      <c r="C3130" s="513" t="s">
        <v>2525</v>
      </c>
      <c r="D3130" s="498" t="s">
        <v>6927</v>
      </c>
      <c r="E3130" s="499">
        <v>13.02</v>
      </c>
      <c r="F3130" s="500">
        <f t="shared" si="771"/>
        <v>16.12</v>
      </c>
      <c r="G3130" s="527"/>
      <c r="H3130" s="518"/>
      <c r="I3130" s="517">
        <f t="shared" si="782"/>
        <v>0</v>
      </c>
      <c r="J3130" s="517">
        <f t="shared" si="783"/>
        <v>0</v>
      </c>
      <c r="K3130" s="504"/>
      <c r="L3130" s="518">
        <f t="shared" si="784"/>
        <v>0</v>
      </c>
      <c r="M3130" s="518">
        <f t="shared" si="784"/>
        <v>0</v>
      </c>
      <c r="N3130" s="519">
        <f t="shared" si="785"/>
        <v>0</v>
      </c>
      <c r="O3130" s="519">
        <f t="shared" si="786"/>
        <v>0</v>
      </c>
      <c r="P3130" s="506"/>
      <c r="Q3130" s="520"/>
      <c r="R3130" s="412" t="str">
        <f t="shared" si="764"/>
        <v/>
      </c>
      <c r="S3130" s="412" t="str">
        <f t="shared" si="770"/>
        <v/>
      </c>
      <c r="T3130" s="427"/>
      <c r="U3130" s="429"/>
      <c r="W3130" s="6">
        <f>VLOOKUP(A3130,'[3]Cartilha Global'!$A:$A,1,FALSE)</f>
        <v>91840</v>
      </c>
    </row>
    <row r="3131" spans="1:23" ht="22.5" hidden="1" x14ac:dyDescent="0.2">
      <c r="A3131" s="522">
        <v>91841</v>
      </c>
      <c r="B3131" s="508" t="s">
        <v>3144</v>
      </c>
      <c r="C3131" s="513" t="s">
        <v>2526</v>
      </c>
      <c r="D3131" s="498" t="s">
        <v>6927</v>
      </c>
      <c r="E3131" s="499">
        <v>12.42</v>
      </c>
      <c r="F3131" s="500">
        <f t="shared" si="771"/>
        <v>15.38</v>
      </c>
      <c r="G3131" s="527"/>
      <c r="H3131" s="518"/>
      <c r="I3131" s="517">
        <f t="shared" si="782"/>
        <v>0</v>
      </c>
      <c r="J3131" s="517">
        <f t="shared" si="783"/>
        <v>0</v>
      </c>
      <c r="K3131" s="504"/>
      <c r="L3131" s="518">
        <f t="shared" si="784"/>
        <v>0</v>
      </c>
      <c r="M3131" s="518">
        <f t="shared" si="784"/>
        <v>0</v>
      </c>
      <c r="N3131" s="519">
        <f t="shared" si="785"/>
        <v>0</v>
      </c>
      <c r="O3131" s="519">
        <f t="shared" si="786"/>
        <v>0</v>
      </c>
      <c r="P3131" s="506"/>
      <c r="Q3131" s="520"/>
      <c r="R3131" s="412" t="str">
        <f t="shared" si="764"/>
        <v/>
      </c>
      <c r="S3131" s="412" t="str">
        <f t="shared" si="770"/>
        <v/>
      </c>
      <c r="T3131" s="427"/>
      <c r="U3131" s="429"/>
      <c r="W3131" s="6">
        <f>VLOOKUP(A3131,'[3]Cartilha Global'!$A:$A,1,FALSE)</f>
        <v>91841</v>
      </c>
    </row>
    <row r="3132" spans="1:23" ht="22.5" hidden="1" x14ac:dyDescent="0.2">
      <c r="A3132" s="522">
        <v>91849</v>
      </c>
      <c r="B3132" s="508" t="s">
        <v>3144</v>
      </c>
      <c r="C3132" s="513" t="s">
        <v>2527</v>
      </c>
      <c r="D3132" s="498" t="s">
        <v>6927</v>
      </c>
      <c r="E3132" s="499">
        <v>8.2100000000000009</v>
      </c>
      <c r="F3132" s="500">
        <f t="shared" si="771"/>
        <v>10.17</v>
      </c>
      <c r="G3132" s="527"/>
      <c r="H3132" s="518"/>
      <c r="I3132" s="517">
        <f t="shared" si="782"/>
        <v>0</v>
      </c>
      <c r="J3132" s="517">
        <f t="shared" si="783"/>
        <v>0</v>
      </c>
      <c r="K3132" s="504"/>
      <c r="L3132" s="518">
        <f t="shared" si="784"/>
        <v>0</v>
      </c>
      <c r="M3132" s="518">
        <f t="shared" si="784"/>
        <v>0</v>
      </c>
      <c r="N3132" s="519">
        <f t="shared" si="785"/>
        <v>0</v>
      </c>
      <c r="O3132" s="519">
        <f t="shared" si="786"/>
        <v>0</v>
      </c>
      <c r="P3132" s="506"/>
      <c r="Q3132" s="520"/>
      <c r="R3132" s="412" t="str">
        <f t="shared" si="764"/>
        <v/>
      </c>
      <c r="S3132" s="412" t="str">
        <f t="shared" si="770"/>
        <v/>
      </c>
      <c r="T3132" s="427"/>
      <c r="U3132" s="429"/>
      <c r="W3132" s="6">
        <f>VLOOKUP(A3132,'[3]Cartilha Global'!$A:$A,1,FALSE)</f>
        <v>91849</v>
      </c>
    </row>
    <row r="3133" spans="1:23" ht="22.5" hidden="1" x14ac:dyDescent="0.2">
      <c r="A3133" s="522">
        <v>91850</v>
      </c>
      <c r="B3133" s="508" t="s">
        <v>3144</v>
      </c>
      <c r="C3133" s="513" t="s">
        <v>2528</v>
      </c>
      <c r="D3133" s="498" t="s">
        <v>6927</v>
      </c>
      <c r="E3133" s="499">
        <v>10.81</v>
      </c>
      <c r="F3133" s="500">
        <f t="shared" si="771"/>
        <v>13.39</v>
      </c>
      <c r="G3133" s="527"/>
      <c r="H3133" s="518"/>
      <c r="I3133" s="517">
        <f t="shared" si="782"/>
        <v>0</v>
      </c>
      <c r="J3133" s="517">
        <f t="shared" si="783"/>
        <v>0</v>
      </c>
      <c r="K3133" s="504"/>
      <c r="L3133" s="518">
        <f t="shared" si="784"/>
        <v>0</v>
      </c>
      <c r="M3133" s="518">
        <f t="shared" si="784"/>
        <v>0</v>
      </c>
      <c r="N3133" s="519">
        <f t="shared" si="785"/>
        <v>0</v>
      </c>
      <c r="O3133" s="519">
        <f t="shared" si="786"/>
        <v>0</v>
      </c>
      <c r="P3133" s="506"/>
      <c r="Q3133" s="520"/>
      <c r="R3133" s="412" t="str">
        <f t="shared" si="764"/>
        <v/>
      </c>
      <c r="S3133" s="412" t="str">
        <f t="shared" si="770"/>
        <v/>
      </c>
      <c r="T3133" s="427"/>
      <c r="U3133" s="429"/>
      <c r="W3133" s="6">
        <f>VLOOKUP(A3133,'[3]Cartilha Global'!$A:$A,1,FALSE)</f>
        <v>91850</v>
      </c>
    </row>
    <row r="3134" spans="1:23" ht="22.5" hidden="1" x14ac:dyDescent="0.2">
      <c r="A3134" s="522">
        <v>91851</v>
      </c>
      <c r="B3134" s="508" t="s">
        <v>3144</v>
      </c>
      <c r="C3134" s="513" t="s">
        <v>2529</v>
      </c>
      <c r="D3134" s="498" t="s">
        <v>6927</v>
      </c>
      <c r="E3134" s="499">
        <v>10.210000000000001</v>
      </c>
      <c r="F3134" s="500">
        <f t="shared" si="771"/>
        <v>12.64</v>
      </c>
      <c r="G3134" s="527"/>
      <c r="H3134" s="518"/>
      <c r="I3134" s="517">
        <f t="shared" si="782"/>
        <v>0</v>
      </c>
      <c r="J3134" s="517">
        <f t="shared" si="783"/>
        <v>0</v>
      </c>
      <c r="K3134" s="504"/>
      <c r="L3134" s="518">
        <f t="shared" si="784"/>
        <v>0</v>
      </c>
      <c r="M3134" s="518">
        <f t="shared" si="784"/>
        <v>0</v>
      </c>
      <c r="N3134" s="519">
        <f t="shared" si="785"/>
        <v>0</v>
      </c>
      <c r="O3134" s="519">
        <f t="shared" si="786"/>
        <v>0</v>
      </c>
      <c r="P3134" s="506"/>
      <c r="Q3134" s="520"/>
      <c r="R3134" s="412" t="str">
        <f t="shared" si="764"/>
        <v/>
      </c>
      <c r="S3134" s="412" t="str">
        <f t="shared" si="770"/>
        <v/>
      </c>
      <c r="T3134" s="427"/>
      <c r="U3134" s="429"/>
      <c r="W3134" s="6">
        <f>VLOOKUP(A3134,'[3]Cartilha Global'!$A:$A,1,FALSE)</f>
        <v>91851</v>
      </c>
    </row>
    <row r="3135" spans="1:23" ht="22.5" hidden="1" x14ac:dyDescent="0.2">
      <c r="A3135" s="522">
        <v>91859</v>
      </c>
      <c r="B3135" s="508" t="s">
        <v>3144</v>
      </c>
      <c r="C3135" s="513" t="s">
        <v>2530</v>
      </c>
      <c r="D3135" s="498" t="s">
        <v>6927</v>
      </c>
      <c r="E3135" s="499">
        <v>10.95</v>
      </c>
      <c r="F3135" s="500">
        <f t="shared" si="771"/>
        <v>13.56</v>
      </c>
      <c r="G3135" s="527"/>
      <c r="H3135" s="518"/>
      <c r="I3135" s="517">
        <f t="shared" si="782"/>
        <v>0</v>
      </c>
      <c r="J3135" s="517">
        <f t="shared" si="783"/>
        <v>0</v>
      </c>
      <c r="K3135" s="504"/>
      <c r="L3135" s="518">
        <f t="shared" si="784"/>
        <v>0</v>
      </c>
      <c r="M3135" s="518">
        <f t="shared" si="784"/>
        <v>0</v>
      </c>
      <c r="N3135" s="519">
        <f t="shared" si="785"/>
        <v>0</v>
      </c>
      <c r="O3135" s="519">
        <f t="shared" si="786"/>
        <v>0</v>
      </c>
      <c r="P3135" s="506"/>
      <c r="Q3135" s="520"/>
      <c r="R3135" s="412" t="str">
        <f t="shared" si="764"/>
        <v/>
      </c>
      <c r="S3135" s="412" t="str">
        <f t="shared" si="770"/>
        <v/>
      </c>
      <c r="T3135" s="427"/>
      <c r="U3135" s="429"/>
      <c r="W3135" s="6">
        <f>VLOOKUP(A3135,'[3]Cartilha Global'!$A:$A,1,FALSE)</f>
        <v>91859</v>
      </c>
    </row>
    <row r="3136" spans="1:23" ht="22.5" hidden="1" x14ac:dyDescent="0.2">
      <c r="A3136" s="522">
        <v>91860</v>
      </c>
      <c r="B3136" s="508" t="s">
        <v>3144</v>
      </c>
      <c r="C3136" s="513" t="s">
        <v>2531</v>
      </c>
      <c r="D3136" s="498" t="s">
        <v>6927</v>
      </c>
      <c r="E3136" s="499">
        <v>13.44</v>
      </c>
      <c r="F3136" s="500">
        <f t="shared" si="771"/>
        <v>16.64</v>
      </c>
      <c r="G3136" s="527"/>
      <c r="H3136" s="518"/>
      <c r="I3136" s="517">
        <f t="shared" si="782"/>
        <v>0</v>
      </c>
      <c r="J3136" s="517">
        <f t="shared" si="783"/>
        <v>0</v>
      </c>
      <c r="K3136" s="504"/>
      <c r="L3136" s="518">
        <f t="shared" si="784"/>
        <v>0</v>
      </c>
      <c r="M3136" s="518">
        <f t="shared" si="784"/>
        <v>0</v>
      </c>
      <c r="N3136" s="519">
        <f t="shared" si="785"/>
        <v>0</v>
      </c>
      <c r="O3136" s="519">
        <f t="shared" si="786"/>
        <v>0</v>
      </c>
      <c r="P3136" s="506"/>
      <c r="Q3136" s="520"/>
      <c r="R3136" s="412" t="str">
        <f t="shared" ref="R3136:R3199" si="787">IF(Q3136="X","x",IF(Q3136="xx","x",IF(O3136&gt;0,"x","")))</f>
        <v/>
      </c>
      <c r="S3136" s="412" t="str">
        <f t="shared" si="770"/>
        <v/>
      </c>
      <c r="T3136" s="427"/>
      <c r="U3136" s="429"/>
      <c r="W3136" s="6">
        <f>VLOOKUP(A3136,'[3]Cartilha Global'!$A:$A,1,FALSE)</f>
        <v>91860</v>
      </c>
    </row>
    <row r="3137" spans="1:23" ht="22.5" hidden="1" x14ac:dyDescent="0.2">
      <c r="A3137" s="522">
        <v>91861</v>
      </c>
      <c r="B3137" s="508" t="s">
        <v>3144</v>
      </c>
      <c r="C3137" s="513" t="s">
        <v>2532</v>
      </c>
      <c r="D3137" s="498" t="s">
        <v>6927</v>
      </c>
      <c r="E3137" s="499">
        <v>12.88</v>
      </c>
      <c r="F3137" s="500">
        <f t="shared" si="771"/>
        <v>15.95</v>
      </c>
      <c r="G3137" s="527"/>
      <c r="H3137" s="518"/>
      <c r="I3137" s="517">
        <f t="shared" si="782"/>
        <v>0</v>
      </c>
      <c r="J3137" s="517">
        <f t="shared" si="783"/>
        <v>0</v>
      </c>
      <c r="K3137" s="504"/>
      <c r="L3137" s="518">
        <f t="shared" si="784"/>
        <v>0</v>
      </c>
      <c r="M3137" s="518">
        <f t="shared" si="784"/>
        <v>0</v>
      </c>
      <c r="N3137" s="519">
        <f t="shared" si="785"/>
        <v>0</v>
      </c>
      <c r="O3137" s="519">
        <f t="shared" si="786"/>
        <v>0</v>
      </c>
      <c r="P3137" s="506"/>
      <c r="Q3137" s="520"/>
      <c r="R3137" s="412" t="str">
        <f t="shared" si="787"/>
        <v/>
      </c>
      <c r="S3137" s="412" t="str">
        <f t="shared" si="770"/>
        <v/>
      </c>
      <c r="T3137" s="427"/>
      <c r="U3137" s="429"/>
      <c r="W3137" s="6">
        <f>VLOOKUP(A3137,'[3]Cartilha Global'!$A:$A,1,FALSE)</f>
        <v>91861</v>
      </c>
    </row>
    <row r="3138" spans="1:23" ht="22.5" hidden="1" x14ac:dyDescent="0.2">
      <c r="A3138" s="522">
        <v>97667</v>
      </c>
      <c r="B3138" s="508" t="s">
        <v>3144</v>
      </c>
      <c r="C3138" s="513" t="s">
        <v>2533</v>
      </c>
      <c r="D3138" s="498" t="s">
        <v>6927</v>
      </c>
      <c r="E3138" s="499">
        <v>8.01</v>
      </c>
      <c r="F3138" s="500">
        <f t="shared" ref="F3138:F3141" si="788">IF(E3138=0,0,ROUND(E3138*(1+E$13)*(1-E$14),2))</f>
        <v>9.92</v>
      </c>
      <c r="G3138" s="527"/>
      <c r="H3138" s="518"/>
      <c r="I3138" s="517">
        <f t="shared" si="782"/>
        <v>0</v>
      </c>
      <c r="J3138" s="517">
        <f t="shared" si="783"/>
        <v>0</v>
      </c>
      <c r="K3138" s="504"/>
      <c r="L3138" s="518">
        <f t="shared" si="784"/>
        <v>0</v>
      </c>
      <c r="M3138" s="518">
        <f t="shared" si="784"/>
        <v>0</v>
      </c>
      <c r="N3138" s="519">
        <f t="shared" si="785"/>
        <v>0</v>
      </c>
      <c r="O3138" s="519">
        <f t="shared" si="786"/>
        <v>0</v>
      </c>
      <c r="P3138" s="506"/>
      <c r="Q3138" s="520"/>
      <c r="R3138" s="412" t="str">
        <f t="shared" si="787"/>
        <v/>
      </c>
      <c r="S3138" s="412" t="str">
        <f t="shared" si="770"/>
        <v/>
      </c>
      <c r="T3138" s="427"/>
      <c r="U3138" s="429"/>
      <c r="W3138" s="6">
        <f>VLOOKUP(A3138,'[3]Cartilha Global'!$A:$A,1,FALSE)</f>
        <v>97667</v>
      </c>
    </row>
    <row r="3139" spans="1:23" x14ac:dyDescent="0.2">
      <c r="A3139" s="522">
        <v>97668</v>
      </c>
      <c r="B3139" s="508" t="s">
        <v>3144</v>
      </c>
      <c r="C3139" s="513" t="s">
        <v>2534</v>
      </c>
      <c r="D3139" s="498" t="s">
        <v>6927</v>
      </c>
      <c r="E3139" s="499">
        <v>11.42</v>
      </c>
      <c r="F3139" s="500">
        <f t="shared" si="788"/>
        <v>14.14</v>
      </c>
      <c r="G3139" s="527">
        <v>900</v>
      </c>
      <c r="H3139" s="518">
        <f>F3139</f>
        <v>14.14</v>
      </c>
      <c r="I3139" s="517">
        <f t="shared" si="782"/>
        <v>12726</v>
      </c>
      <c r="J3139" s="517">
        <f t="shared" si="783"/>
        <v>12726</v>
      </c>
      <c r="K3139" s="504"/>
      <c r="L3139" s="518">
        <f t="shared" si="784"/>
        <v>900</v>
      </c>
      <c r="M3139" s="518">
        <v>14.14</v>
      </c>
      <c r="N3139" s="519">
        <f t="shared" si="785"/>
        <v>12726</v>
      </c>
      <c r="O3139" s="519">
        <f t="shared" si="786"/>
        <v>12726</v>
      </c>
      <c r="P3139" s="506"/>
      <c r="Q3139" s="520"/>
      <c r="R3139" s="412" t="str">
        <f t="shared" si="787"/>
        <v>x</v>
      </c>
      <c r="S3139" s="412" t="str">
        <f t="shared" si="770"/>
        <v>x</v>
      </c>
      <c r="T3139" s="427"/>
      <c r="U3139" s="429"/>
      <c r="W3139" s="6">
        <f>VLOOKUP(A3139,'[3]Cartilha Global'!$A:$A,1,FALSE)</f>
        <v>97668</v>
      </c>
    </row>
    <row r="3140" spans="1:23" hidden="1" x14ac:dyDescent="0.2">
      <c r="A3140" s="522">
        <v>97669</v>
      </c>
      <c r="B3140" s="508" t="s">
        <v>3144</v>
      </c>
      <c r="C3140" s="513" t="s">
        <v>2535</v>
      </c>
      <c r="D3140" s="498" t="s">
        <v>6927</v>
      </c>
      <c r="E3140" s="499">
        <v>16.96</v>
      </c>
      <c r="F3140" s="500">
        <f t="shared" si="788"/>
        <v>21</v>
      </c>
      <c r="G3140" s="527"/>
      <c r="H3140" s="518"/>
      <c r="I3140" s="517">
        <f t="shared" si="782"/>
        <v>0</v>
      </c>
      <c r="J3140" s="517">
        <f t="shared" si="783"/>
        <v>0</v>
      </c>
      <c r="K3140" s="504"/>
      <c r="L3140" s="518">
        <f t="shared" si="784"/>
        <v>0</v>
      </c>
      <c r="M3140" s="518">
        <f t="shared" si="784"/>
        <v>0</v>
      </c>
      <c r="N3140" s="519">
        <f t="shared" si="785"/>
        <v>0</v>
      </c>
      <c r="O3140" s="519">
        <f t="shared" si="786"/>
        <v>0</v>
      </c>
      <c r="P3140" s="506"/>
      <c r="Q3140" s="520"/>
      <c r="R3140" s="412" t="str">
        <f t="shared" si="787"/>
        <v/>
      </c>
      <c r="S3140" s="412" t="str">
        <f t="shared" si="770"/>
        <v/>
      </c>
      <c r="T3140" s="427"/>
      <c r="U3140" s="429"/>
      <c r="W3140" s="6">
        <f>VLOOKUP(A3140,'[3]Cartilha Global'!$A:$A,1,FALSE)</f>
        <v>97669</v>
      </c>
    </row>
    <row r="3141" spans="1:23" hidden="1" x14ac:dyDescent="0.2">
      <c r="A3141" s="522">
        <v>97670</v>
      </c>
      <c r="B3141" s="508" t="s">
        <v>3144</v>
      </c>
      <c r="C3141" s="513" t="s">
        <v>2536</v>
      </c>
      <c r="D3141" s="498" t="s">
        <v>6927</v>
      </c>
      <c r="E3141" s="499">
        <v>21.64</v>
      </c>
      <c r="F3141" s="500">
        <f t="shared" si="788"/>
        <v>26.8</v>
      </c>
      <c r="G3141" s="527"/>
      <c r="H3141" s="518"/>
      <c r="I3141" s="517">
        <f t="shared" si="782"/>
        <v>0</v>
      </c>
      <c r="J3141" s="517">
        <f t="shared" si="783"/>
        <v>0</v>
      </c>
      <c r="K3141" s="504"/>
      <c r="L3141" s="518">
        <f t="shared" si="784"/>
        <v>0</v>
      </c>
      <c r="M3141" s="518">
        <f t="shared" si="784"/>
        <v>0</v>
      </c>
      <c r="N3141" s="519">
        <f t="shared" si="785"/>
        <v>0</v>
      </c>
      <c r="O3141" s="519">
        <f t="shared" si="786"/>
        <v>0</v>
      </c>
      <c r="P3141" s="506"/>
      <c r="Q3141" s="520"/>
      <c r="R3141" s="412" t="str">
        <f t="shared" si="787"/>
        <v/>
      </c>
      <c r="S3141" s="412" t="str">
        <f t="shared" ref="S3141:S3204" si="789">IF(Q3141="X","x",IF(Q3141="xx","x",IF(OR(J3141&gt;0,O3141&gt;0),"x","")))</f>
        <v/>
      </c>
      <c r="T3141" s="427"/>
      <c r="U3141" s="429"/>
      <c r="W3141" s="6">
        <f>VLOOKUP(A3141,'[3]Cartilha Global'!$A:$A,1,FALSE)</f>
        <v>97670</v>
      </c>
    </row>
    <row r="3142" spans="1:23" hidden="1" x14ac:dyDescent="0.2">
      <c r="A3142" s="522" t="s">
        <v>6163</v>
      </c>
      <c r="B3142" s="508"/>
      <c r="C3142" s="513" t="s">
        <v>6164</v>
      </c>
      <c r="D3142" s="498">
        <v>0</v>
      </c>
      <c r="E3142" s="499"/>
      <c r="F3142" s="500">
        <f t="shared" ref="F3142:F3201" si="790">IF(E3142=0,0,ROUND(E3142*(1+E$13)*(1-E$14),2))</f>
        <v>0</v>
      </c>
      <c r="G3142" s="556"/>
      <c r="H3142" s="556"/>
      <c r="I3142" s="557"/>
      <c r="J3142" s="558"/>
      <c r="K3142" s="504"/>
      <c r="L3142" s="556"/>
      <c r="M3142" s="556"/>
      <c r="N3142" s="557"/>
      <c r="O3142" s="558"/>
      <c r="P3142" s="506"/>
      <c r="Q3142" s="494" t="str">
        <f>IF(OR(SUM(J3142)&gt;0,SUM(O3142)&gt;0),"xx","")</f>
        <v/>
      </c>
      <c r="R3142" s="412" t="str">
        <f t="shared" si="787"/>
        <v/>
      </c>
      <c r="S3142" s="412" t="str">
        <f t="shared" si="789"/>
        <v/>
      </c>
      <c r="T3142" s="427"/>
      <c r="U3142" s="429"/>
      <c r="W3142" s="6" t="e">
        <f>VLOOKUP(A3142,'[3]Cartilha Global'!$A:$A,1,FALSE)</f>
        <v>#N/A</v>
      </c>
    </row>
    <row r="3143" spans="1:23" x14ac:dyDescent="0.2">
      <c r="A3143" s="522" t="s">
        <v>1911</v>
      </c>
      <c r="B3143" s="508"/>
      <c r="C3143" s="513" t="s">
        <v>115</v>
      </c>
      <c r="D3143" s="498">
        <v>0</v>
      </c>
      <c r="E3143" s="499"/>
      <c r="F3143" s="500">
        <f t="shared" si="790"/>
        <v>0</v>
      </c>
      <c r="G3143" s="556"/>
      <c r="H3143" s="556"/>
      <c r="I3143" s="557"/>
      <c r="J3143" s="558"/>
      <c r="K3143" s="504"/>
      <c r="L3143" s="556"/>
      <c r="M3143" s="556"/>
      <c r="N3143" s="557"/>
      <c r="O3143" s="558"/>
      <c r="P3143" s="506"/>
      <c r="Q3143" s="494" t="str">
        <f>IF(OR(SUM(J3145:J3185)&gt;0,SUM(O3145:O3185)&gt;0),"xx","")</f>
        <v>xx</v>
      </c>
      <c r="R3143" s="412" t="str">
        <f t="shared" si="787"/>
        <v>x</v>
      </c>
      <c r="S3143" s="412" t="str">
        <f t="shared" si="789"/>
        <v>x</v>
      </c>
      <c r="T3143" s="427"/>
      <c r="U3143" s="429"/>
      <c r="W3143" s="6" t="str">
        <f>VLOOKUP(A3143,'[3]Cartilha Global'!$A:$A,1,FALSE)</f>
        <v>8.2.5</v>
      </c>
    </row>
    <row r="3144" spans="1:23" hidden="1" x14ac:dyDescent="0.2">
      <c r="A3144" s="522" t="s">
        <v>1912</v>
      </c>
      <c r="B3144" s="508"/>
      <c r="C3144" s="513" t="s">
        <v>280</v>
      </c>
      <c r="D3144" s="498">
        <v>0</v>
      </c>
      <c r="E3144" s="499"/>
      <c r="F3144" s="500">
        <f t="shared" si="790"/>
        <v>0</v>
      </c>
      <c r="G3144" s="556"/>
      <c r="H3144" s="556"/>
      <c r="I3144" s="557"/>
      <c r="J3144" s="558"/>
      <c r="K3144" s="504"/>
      <c r="L3144" s="556"/>
      <c r="M3144" s="556"/>
      <c r="N3144" s="557"/>
      <c r="O3144" s="558"/>
      <c r="P3144" s="506"/>
      <c r="Q3144" s="494" t="str">
        <f>IF(OR(SUM(J3145:J3152)&gt;0,SUM(O3145:O3152)&gt;0),"xx","")</f>
        <v/>
      </c>
      <c r="R3144" s="412" t="str">
        <f t="shared" si="787"/>
        <v/>
      </c>
      <c r="S3144" s="412" t="str">
        <f t="shared" si="789"/>
        <v/>
      </c>
      <c r="T3144" s="427"/>
      <c r="U3144" s="429"/>
      <c r="W3144" s="6" t="str">
        <f>VLOOKUP(A3144,'[3]Cartilha Global'!$A:$A,1,FALSE)</f>
        <v>8.2.5.1</v>
      </c>
    </row>
    <row r="3145" spans="1:23" ht="22.5" hidden="1" x14ac:dyDescent="0.2">
      <c r="A3145" s="522">
        <v>91924</v>
      </c>
      <c r="B3145" s="508" t="s">
        <v>3144</v>
      </c>
      <c r="C3145" s="513" t="s">
        <v>775</v>
      </c>
      <c r="D3145" s="498" t="s">
        <v>6927</v>
      </c>
      <c r="E3145" s="499">
        <v>2.91</v>
      </c>
      <c r="F3145" s="500">
        <f t="shared" si="790"/>
        <v>3.6</v>
      </c>
      <c r="G3145" s="527"/>
      <c r="H3145" s="518"/>
      <c r="I3145" s="517">
        <f t="shared" ref="I3145:I3152" si="791">IF(ISBLANK(E3145),0,ROUND(F3145*G3145,2))</f>
        <v>0</v>
      </c>
      <c r="J3145" s="517">
        <f t="shared" ref="J3145:J3152" si="792">IF(ISBLANK(G3145),0,ROUND(G3145*H3145,2))</f>
        <v>0</v>
      </c>
      <c r="K3145" s="504"/>
      <c r="L3145" s="518">
        <f t="shared" ref="L3145:M3152" si="793">G3145</f>
        <v>0</v>
      </c>
      <c r="M3145" s="518">
        <f t="shared" si="793"/>
        <v>0</v>
      </c>
      <c r="N3145" s="519">
        <f t="shared" ref="N3145:N3152" si="794">IF(ISBLANK(E3145),0,ROUND(F3145*L3145,2))</f>
        <v>0</v>
      </c>
      <c r="O3145" s="519">
        <f t="shared" ref="O3145:O3152" si="795">IF(ISBLANK(L3145),0,ROUND(L3145*M3145,2))</f>
        <v>0</v>
      </c>
      <c r="P3145" s="506"/>
      <c r="Q3145" s="520"/>
      <c r="R3145" s="412" t="str">
        <f t="shared" si="787"/>
        <v/>
      </c>
      <c r="S3145" s="412" t="str">
        <f t="shared" si="789"/>
        <v/>
      </c>
      <c r="T3145" s="427"/>
      <c r="U3145" s="429"/>
      <c r="W3145" s="6">
        <f>VLOOKUP(A3145,'[3]Cartilha Global'!$A:$A,1,FALSE)</f>
        <v>91924</v>
      </c>
    </row>
    <row r="3146" spans="1:23" ht="22.5" hidden="1" x14ac:dyDescent="0.2">
      <c r="A3146" s="522">
        <v>91926</v>
      </c>
      <c r="B3146" s="508" t="s">
        <v>3144</v>
      </c>
      <c r="C3146" s="513" t="s">
        <v>776</v>
      </c>
      <c r="D3146" s="498" t="s">
        <v>6927</v>
      </c>
      <c r="E3146" s="499">
        <v>4.2</v>
      </c>
      <c r="F3146" s="500">
        <f t="shared" si="790"/>
        <v>5.2</v>
      </c>
      <c r="G3146" s="527"/>
      <c r="H3146" s="518"/>
      <c r="I3146" s="517">
        <f t="shared" si="791"/>
        <v>0</v>
      </c>
      <c r="J3146" s="517">
        <f t="shared" si="792"/>
        <v>0</v>
      </c>
      <c r="K3146" s="504"/>
      <c r="L3146" s="518">
        <f t="shared" si="793"/>
        <v>0</v>
      </c>
      <c r="M3146" s="518">
        <f t="shared" si="793"/>
        <v>0</v>
      </c>
      <c r="N3146" s="519">
        <f t="shared" si="794"/>
        <v>0</v>
      </c>
      <c r="O3146" s="519">
        <f t="shared" si="795"/>
        <v>0</v>
      </c>
      <c r="P3146" s="506"/>
      <c r="Q3146" s="520"/>
      <c r="R3146" s="412" t="str">
        <f t="shared" si="787"/>
        <v/>
      </c>
      <c r="S3146" s="412" t="str">
        <f t="shared" si="789"/>
        <v/>
      </c>
      <c r="T3146" s="427"/>
      <c r="U3146" s="429"/>
      <c r="W3146" s="6">
        <f>VLOOKUP(A3146,'[3]Cartilha Global'!$A:$A,1,FALSE)</f>
        <v>91926</v>
      </c>
    </row>
    <row r="3147" spans="1:23" ht="22.5" hidden="1" x14ac:dyDescent="0.2">
      <c r="A3147" s="522">
        <v>91928</v>
      </c>
      <c r="B3147" s="508" t="s">
        <v>3144</v>
      </c>
      <c r="C3147" s="513" t="s">
        <v>777</v>
      </c>
      <c r="D3147" s="498" t="s">
        <v>6927</v>
      </c>
      <c r="E3147" s="499">
        <v>6.76</v>
      </c>
      <c r="F3147" s="500">
        <f t="shared" si="790"/>
        <v>8.3699999999999992</v>
      </c>
      <c r="G3147" s="527"/>
      <c r="H3147" s="518"/>
      <c r="I3147" s="517">
        <f t="shared" si="791"/>
        <v>0</v>
      </c>
      <c r="J3147" s="517">
        <f t="shared" si="792"/>
        <v>0</v>
      </c>
      <c r="K3147" s="504"/>
      <c r="L3147" s="518">
        <f t="shared" si="793"/>
        <v>0</v>
      </c>
      <c r="M3147" s="518">
        <f t="shared" si="793"/>
        <v>0</v>
      </c>
      <c r="N3147" s="519">
        <f t="shared" si="794"/>
        <v>0</v>
      </c>
      <c r="O3147" s="519">
        <f t="shared" si="795"/>
        <v>0</v>
      </c>
      <c r="P3147" s="506"/>
      <c r="Q3147" s="520"/>
      <c r="R3147" s="412" t="str">
        <f t="shared" si="787"/>
        <v/>
      </c>
      <c r="S3147" s="412" t="str">
        <f t="shared" si="789"/>
        <v/>
      </c>
      <c r="T3147" s="427"/>
      <c r="U3147" s="429"/>
      <c r="W3147" s="6">
        <f>VLOOKUP(A3147,'[3]Cartilha Global'!$A:$A,1,FALSE)</f>
        <v>91928</v>
      </c>
    </row>
    <row r="3148" spans="1:23" ht="22.5" hidden="1" x14ac:dyDescent="0.2">
      <c r="A3148" s="522">
        <v>91930</v>
      </c>
      <c r="B3148" s="508" t="s">
        <v>3144</v>
      </c>
      <c r="C3148" s="513" t="s">
        <v>778</v>
      </c>
      <c r="D3148" s="498" t="s">
        <v>6927</v>
      </c>
      <c r="E3148" s="499">
        <v>9.24</v>
      </c>
      <c r="F3148" s="500">
        <f t="shared" si="790"/>
        <v>11.44</v>
      </c>
      <c r="G3148" s="527"/>
      <c r="H3148" s="518"/>
      <c r="I3148" s="517">
        <f t="shared" si="791"/>
        <v>0</v>
      </c>
      <c r="J3148" s="517">
        <f t="shared" si="792"/>
        <v>0</v>
      </c>
      <c r="K3148" s="504"/>
      <c r="L3148" s="518">
        <f t="shared" si="793"/>
        <v>0</v>
      </c>
      <c r="M3148" s="518">
        <f t="shared" si="793"/>
        <v>0</v>
      </c>
      <c r="N3148" s="519">
        <f t="shared" si="794"/>
        <v>0</v>
      </c>
      <c r="O3148" s="519">
        <f t="shared" si="795"/>
        <v>0</v>
      </c>
      <c r="P3148" s="506"/>
      <c r="Q3148" s="520"/>
      <c r="R3148" s="412" t="str">
        <f t="shared" si="787"/>
        <v/>
      </c>
      <c r="S3148" s="412" t="str">
        <f t="shared" si="789"/>
        <v/>
      </c>
      <c r="T3148" s="427"/>
      <c r="U3148" s="429"/>
      <c r="W3148" s="6">
        <f>VLOOKUP(A3148,'[3]Cartilha Global'!$A:$A,1,FALSE)</f>
        <v>91930</v>
      </c>
    </row>
    <row r="3149" spans="1:23" ht="22.5" hidden="1" x14ac:dyDescent="0.2">
      <c r="A3149" s="522">
        <v>91932</v>
      </c>
      <c r="B3149" s="508" t="s">
        <v>3144</v>
      </c>
      <c r="C3149" s="513" t="s">
        <v>779</v>
      </c>
      <c r="D3149" s="498" t="s">
        <v>6927</v>
      </c>
      <c r="E3149" s="499">
        <v>15.13</v>
      </c>
      <c r="F3149" s="500">
        <f t="shared" si="790"/>
        <v>18.739999999999998</v>
      </c>
      <c r="G3149" s="527"/>
      <c r="H3149" s="518"/>
      <c r="I3149" s="517">
        <f t="shared" si="791"/>
        <v>0</v>
      </c>
      <c r="J3149" s="517">
        <f t="shared" si="792"/>
        <v>0</v>
      </c>
      <c r="K3149" s="504"/>
      <c r="L3149" s="518">
        <f t="shared" si="793"/>
        <v>0</v>
      </c>
      <c r="M3149" s="518">
        <f t="shared" si="793"/>
        <v>0</v>
      </c>
      <c r="N3149" s="519">
        <f t="shared" si="794"/>
        <v>0</v>
      </c>
      <c r="O3149" s="519">
        <f t="shared" si="795"/>
        <v>0</v>
      </c>
      <c r="P3149" s="506"/>
      <c r="Q3149" s="520"/>
      <c r="R3149" s="412" t="str">
        <f t="shared" si="787"/>
        <v/>
      </c>
      <c r="S3149" s="412" t="str">
        <f t="shared" si="789"/>
        <v/>
      </c>
      <c r="T3149" s="427"/>
      <c r="U3149" s="429"/>
      <c r="W3149" s="6">
        <f>VLOOKUP(A3149,'[3]Cartilha Global'!$A:$A,1,FALSE)</f>
        <v>91932</v>
      </c>
    </row>
    <row r="3150" spans="1:23" ht="22.5" hidden="1" x14ac:dyDescent="0.2">
      <c r="A3150" s="522">
        <v>91934</v>
      </c>
      <c r="B3150" s="508" t="s">
        <v>3144</v>
      </c>
      <c r="C3150" s="513" t="s">
        <v>780</v>
      </c>
      <c r="D3150" s="498" t="s">
        <v>6927</v>
      </c>
      <c r="E3150" s="499">
        <v>23.1</v>
      </c>
      <c r="F3150" s="500">
        <f t="shared" si="790"/>
        <v>28.61</v>
      </c>
      <c r="G3150" s="527"/>
      <c r="H3150" s="518"/>
      <c r="I3150" s="517">
        <f t="shared" si="791"/>
        <v>0</v>
      </c>
      <c r="J3150" s="517">
        <f t="shared" si="792"/>
        <v>0</v>
      </c>
      <c r="K3150" s="504"/>
      <c r="L3150" s="518">
        <f t="shared" si="793"/>
        <v>0</v>
      </c>
      <c r="M3150" s="518">
        <f t="shared" si="793"/>
        <v>0</v>
      </c>
      <c r="N3150" s="519">
        <f t="shared" si="794"/>
        <v>0</v>
      </c>
      <c r="O3150" s="519">
        <f t="shared" si="795"/>
        <v>0</v>
      </c>
      <c r="P3150" s="506"/>
      <c r="Q3150" s="520"/>
      <c r="R3150" s="412" t="str">
        <f t="shared" si="787"/>
        <v/>
      </c>
      <c r="S3150" s="412" t="str">
        <f t="shared" si="789"/>
        <v/>
      </c>
      <c r="T3150" s="427"/>
      <c r="U3150" s="429"/>
      <c r="W3150" s="6">
        <f>VLOOKUP(A3150,'[3]Cartilha Global'!$A:$A,1,FALSE)</f>
        <v>91934</v>
      </c>
    </row>
    <row r="3151" spans="1:23" ht="22.5" hidden="1" x14ac:dyDescent="0.2">
      <c r="A3151" s="522">
        <v>92979</v>
      </c>
      <c r="B3151" s="508" t="s">
        <v>3144</v>
      </c>
      <c r="C3151" s="513" t="s">
        <v>781</v>
      </c>
      <c r="D3151" s="498" t="s">
        <v>6927</v>
      </c>
      <c r="E3151" s="499">
        <v>10.07</v>
      </c>
      <c r="F3151" s="500">
        <f t="shared" si="790"/>
        <v>12.47</v>
      </c>
      <c r="G3151" s="527"/>
      <c r="H3151" s="518"/>
      <c r="I3151" s="517">
        <f t="shared" si="791"/>
        <v>0</v>
      </c>
      <c r="J3151" s="517">
        <f t="shared" si="792"/>
        <v>0</v>
      </c>
      <c r="K3151" s="504"/>
      <c r="L3151" s="518">
        <f t="shared" si="793"/>
        <v>0</v>
      </c>
      <c r="M3151" s="518">
        <f t="shared" si="793"/>
        <v>0</v>
      </c>
      <c r="N3151" s="519">
        <f t="shared" si="794"/>
        <v>0</v>
      </c>
      <c r="O3151" s="519">
        <f t="shared" si="795"/>
        <v>0</v>
      </c>
      <c r="P3151" s="506"/>
      <c r="Q3151" s="520"/>
      <c r="R3151" s="412" t="str">
        <f t="shared" si="787"/>
        <v/>
      </c>
      <c r="S3151" s="412" t="str">
        <f t="shared" si="789"/>
        <v/>
      </c>
      <c r="T3151" s="427"/>
      <c r="U3151" s="429"/>
      <c r="W3151" s="6">
        <f>VLOOKUP(A3151,'[3]Cartilha Global'!$A:$A,1,FALSE)</f>
        <v>92979</v>
      </c>
    </row>
    <row r="3152" spans="1:23" ht="22.5" hidden="1" x14ac:dyDescent="0.2">
      <c r="A3152" s="522">
        <v>92981</v>
      </c>
      <c r="B3152" s="508" t="s">
        <v>3144</v>
      </c>
      <c r="C3152" s="513" t="s">
        <v>782</v>
      </c>
      <c r="D3152" s="498" t="s">
        <v>6927</v>
      </c>
      <c r="E3152" s="499">
        <v>15.44</v>
      </c>
      <c r="F3152" s="500">
        <f t="shared" si="790"/>
        <v>19.12</v>
      </c>
      <c r="G3152" s="527"/>
      <c r="H3152" s="518"/>
      <c r="I3152" s="517">
        <f t="shared" si="791"/>
        <v>0</v>
      </c>
      <c r="J3152" s="517">
        <f t="shared" si="792"/>
        <v>0</v>
      </c>
      <c r="K3152" s="504"/>
      <c r="L3152" s="518">
        <f t="shared" si="793"/>
        <v>0</v>
      </c>
      <c r="M3152" s="518">
        <f t="shared" si="793"/>
        <v>0</v>
      </c>
      <c r="N3152" s="519">
        <f t="shared" si="794"/>
        <v>0</v>
      </c>
      <c r="O3152" s="519">
        <f t="shared" si="795"/>
        <v>0</v>
      </c>
      <c r="P3152" s="506"/>
      <c r="Q3152" s="520"/>
      <c r="R3152" s="412" t="str">
        <f t="shared" si="787"/>
        <v/>
      </c>
      <c r="S3152" s="412" t="str">
        <f t="shared" si="789"/>
        <v/>
      </c>
      <c r="T3152" s="427"/>
      <c r="U3152" s="429"/>
      <c r="W3152" s="6">
        <f>VLOOKUP(A3152,'[3]Cartilha Global'!$A:$A,1,FALSE)</f>
        <v>92981</v>
      </c>
    </row>
    <row r="3153" spans="1:23" x14ac:dyDescent="0.2">
      <c r="A3153" s="522" t="s">
        <v>1913</v>
      </c>
      <c r="B3153" s="508"/>
      <c r="C3153" s="513" t="s">
        <v>281</v>
      </c>
      <c r="D3153" s="498">
        <v>0</v>
      </c>
      <c r="E3153" s="499"/>
      <c r="F3153" s="500">
        <f t="shared" si="790"/>
        <v>0</v>
      </c>
      <c r="G3153" s="556"/>
      <c r="H3153" s="556"/>
      <c r="I3153" s="557"/>
      <c r="J3153" s="558"/>
      <c r="K3153" s="504"/>
      <c r="L3153" s="556"/>
      <c r="M3153" s="556"/>
      <c r="N3153" s="557"/>
      <c r="O3153" s="558"/>
      <c r="P3153" s="506"/>
      <c r="Q3153" s="494" t="str">
        <f>IF(OR(SUM(J3154:J3185)&gt;0,SUM(O3154:O3185)&gt;0),"xx","")</f>
        <v>xx</v>
      </c>
      <c r="R3153" s="412" t="str">
        <f t="shared" si="787"/>
        <v>x</v>
      </c>
      <c r="S3153" s="412" t="str">
        <f t="shared" si="789"/>
        <v>x</v>
      </c>
      <c r="T3153" s="427"/>
      <c r="U3153" s="429"/>
      <c r="W3153" s="6" t="str">
        <f>VLOOKUP(A3153,'[3]Cartilha Global'!$A:$A,1,FALSE)</f>
        <v>8.2.5.2</v>
      </c>
    </row>
    <row r="3154" spans="1:23" ht="22.5" hidden="1" x14ac:dyDescent="0.2">
      <c r="A3154" s="522">
        <v>91925</v>
      </c>
      <c r="B3154" s="508" t="s">
        <v>3144</v>
      </c>
      <c r="C3154" s="513" t="s">
        <v>783</v>
      </c>
      <c r="D3154" s="498" t="s">
        <v>6927</v>
      </c>
      <c r="E3154" s="499">
        <v>4.07</v>
      </c>
      <c r="F3154" s="500">
        <f t="shared" si="790"/>
        <v>5.04</v>
      </c>
      <c r="G3154" s="527"/>
      <c r="H3154" s="518"/>
      <c r="I3154" s="517">
        <f t="shared" ref="I3154:I3184" si="796">IF(ISBLANK(E3154),0,ROUND(F3154*G3154,2))</f>
        <v>0</v>
      </c>
      <c r="J3154" s="517">
        <f t="shared" ref="J3154:J3184" si="797">IF(ISBLANK(G3154),0,ROUND(G3154*H3154,2))</f>
        <v>0</v>
      </c>
      <c r="K3154" s="504"/>
      <c r="L3154" s="518">
        <f t="shared" ref="L3154:M3176" si="798">G3154</f>
        <v>0</v>
      </c>
      <c r="M3154" s="518">
        <f t="shared" si="798"/>
        <v>0</v>
      </c>
      <c r="N3154" s="519">
        <f t="shared" ref="N3154:N3184" si="799">IF(ISBLANK(E3154),0,ROUND(F3154*L3154,2))</f>
        <v>0</v>
      </c>
      <c r="O3154" s="519">
        <f t="shared" ref="O3154:O3184" si="800">IF(ISBLANK(L3154),0,ROUND(L3154*M3154,2))</f>
        <v>0</v>
      </c>
      <c r="P3154" s="506"/>
      <c r="Q3154" s="520"/>
      <c r="R3154" s="412" t="str">
        <f t="shared" si="787"/>
        <v/>
      </c>
      <c r="S3154" s="412" t="str">
        <f t="shared" si="789"/>
        <v/>
      </c>
      <c r="T3154" s="427"/>
      <c r="U3154" s="429"/>
      <c r="W3154" s="6">
        <f>VLOOKUP(A3154,'[3]Cartilha Global'!$A:$A,1,FALSE)</f>
        <v>91925</v>
      </c>
    </row>
    <row r="3155" spans="1:23" ht="22.5" hidden="1" x14ac:dyDescent="0.2">
      <c r="A3155" s="522">
        <v>91927</v>
      </c>
      <c r="B3155" s="508" t="s">
        <v>3144</v>
      </c>
      <c r="C3155" s="513" t="s">
        <v>784</v>
      </c>
      <c r="D3155" s="498" t="s">
        <v>6927</v>
      </c>
      <c r="E3155" s="499">
        <v>5.46</v>
      </c>
      <c r="F3155" s="500">
        <f t="shared" si="790"/>
        <v>6.76</v>
      </c>
      <c r="G3155" s="527"/>
      <c r="H3155" s="518"/>
      <c r="I3155" s="517">
        <f t="shared" si="796"/>
        <v>0</v>
      </c>
      <c r="J3155" s="517">
        <f t="shared" si="797"/>
        <v>0</v>
      </c>
      <c r="K3155" s="504"/>
      <c r="L3155" s="518">
        <f t="shared" si="798"/>
        <v>0</v>
      </c>
      <c r="M3155" s="518">
        <f t="shared" si="798"/>
        <v>0</v>
      </c>
      <c r="N3155" s="519">
        <f t="shared" si="799"/>
        <v>0</v>
      </c>
      <c r="O3155" s="519">
        <f t="shared" si="800"/>
        <v>0</v>
      </c>
      <c r="P3155" s="506"/>
      <c r="Q3155" s="520"/>
      <c r="R3155" s="412" t="str">
        <f t="shared" si="787"/>
        <v/>
      </c>
      <c r="S3155" s="412" t="str">
        <f t="shared" si="789"/>
        <v/>
      </c>
      <c r="T3155" s="427"/>
      <c r="U3155" s="429"/>
      <c r="W3155" s="6">
        <f>VLOOKUP(A3155,'[3]Cartilha Global'!$A:$A,1,FALSE)</f>
        <v>91927</v>
      </c>
    </row>
    <row r="3156" spans="1:23" ht="22.5" hidden="1" x14ac:dyDescent="0.2">
      <c r="A3156" s="522">
        <v>91929</v>
      </c>
      <c r="B3156" s="508" t="s">
        <v>3144</v>
      </c>
      <c r="C3156" s="513" t="s">
        <v>785</v>
      </c>
      <c r="D3156" s="498" t="s">
        <v>6927</v>
      </c>
      <c r="E3156" s="499">
        <v>7.64</v>
      </c>
      <c r="F3156" s="500">
        <f t="shared" si="790"/>
        <v>9.4600000000000009</v>
      </c>
      <c r="G3156" s="527"/>
      <c r="H3156" s="518"/>
      <c r="I3156" s="517">
        <f t="shared" si="796"/>
        <v>0</v>
      </c>
      <c r="J3156" s="517">
        <f t="shared" si="797"/>
        <v>0</v>
      </c>
      <c r="K3156" s="504"/>
      <c r="L3156" s="518">
        <f t="shared" si="798"/>
        <v>0</v>
      </c>
      <c r="M3156" s="518">
        <f t="shared" si="798"/>
        <v>0</v>
      </c>
      <c r="N3156" s="519">
        <f t="shared" si="799"/>
        <v>0</v>
      </c>
      <c r="O3156" s="519">
        <f t="shared" si="800"/>
        <v>0</v>
      </c>
      <c r="P3156" s="506"/>
      <c r="Q3156" s="520"/>
      <c r="R3156" s="412" t="str">
        <f t="shared" si="787"/>
        <v/>
      </c>
      <c r="S3156" s="412" t="str">
        <f t="shared" si="789"/>
        <v/>
      </c>
      <c r="T3156" s="427"/>
      <c r="U3156" s="429"/>
      <c r="W3156" s="6">
        <f>VLOOKUP(A3156,'[3]Cartilha Global'!$A:$A,1,FALSE)</f>
        <v>91929</v>
      </c>
    </row>
    <row r="3157" spans="1:23" ht="22.5" x14ac:dyDescent="0.2">
      <c r="A3157" s="522">
        <v>91931</v>
      </c>
      <c r="B3157" s="508" t="s">
        <v>3144</v>
      </c>
      <c r="C3157" s="513" t="s">
        <v>786</v>
      </c>
      <c r="D3157" s="498" t="s">
        <v>6927</v>
      </c>
      <c r="E3157" s="499">
        <v>10.3</v>
      </c>
      <c r="F3157" s="500">
        <f t="shared" si="790"/>
        <v>12.76</v>
      </c>
      <c r="G3157" s="527">
        <v>2000</v>
      </c>
      <c r="H3157" s="518">
        <f>F3157</f>
        <v>12.76</v>
      </c>
      <c r="I3157" s="517">
        <f t="shared" si="796"/>
        <v>25520</v>
      </c>
      <c r="J3157" s="517">
        <f t="shared" si="797"/>
        <v>25520</v>
      </c>
      <c r="K3157" s="504"/>
      <c r="L3157" s="518">
        <f t="shared" si="798"/>
        <v>2000</v>
      </c>
      <c r="M3157" s="518">
        <v>12.76</v>
      </c>
      <c r="N3157" s="519">
        <f t="shared" si="799"/>
        <v>25520</v>
      </c>
      <c r="O3157" s="519">
        <f t="shared" si="800"/>
        <v>25520</v>
      </c>
      <c r="P3157" s="506"/>
      <c r="Q3157" s="520"/>
      <c r="R3157" s="412" t="str">
        <f t="shared" si="787"/>
        <v>x</v>
      </c>
      <c r="S3157" s="412" t="str">
        <f t="shared" si="789"/>
        <v>x</v>
      </c>
      <c r="T3157" s="427"/>
      <c r="U3157" s="429"/>
      <c r="W3157" s="6">
        <f>VLOOKUP(A3157,'[3]Cartilha Global'!$A:$A,1,FALSE)</f>
        <v>91931</v>
      </c>
    </row>
    <row r="3158" spans="1:23" ht="22.5" x14ac:dyDescent="0.2">
      <c r="A3158" s="522">
        <v>91933</v>
      </c>
      <c r="B3158" s="508" t="s">
        <v>3144</v>
      </c>
      <c r="C3158" s="513" t="s">
        <v>787</v>
      </c>
      <c r="D3158" s="498" t="s">
        <v>6927</v>
      </c>
      <c r="E3158" s="499">
        <v>16.13</v>
      </c>
      <c r="F3158" s="500">
        <f t="shared" si="790"/>
        <v>19.98</v>
      </c>
      <c r="G3158" s="527">
        <v>1500</v>
      </c>
      <c r="H3158" s="518">
        <f>F3158</f>
        <v>19.98</v>
      </c>
      <c r="I3158" s="517">
        <f t="shared" si="796"/>
        <v>29970</v>
      </c>
      <c r="J3158" s="517">
        <f t="shared" si="797"/>
        <v>29970</v>
      </c>
      <c r="K3158" s="504"/>
      <c r="L3158" s="518">
        <f t="shared" si="798"/>
        <v>1500</v>
      </c>
      <c r="M3158" s="518">
        <v>19.98</v>
      </c>
      <c r="N3158" s="519">
        <f t="shared" si="799"/>
        <v>29970</v>
      </c>
      <c r="O3158" s="519">
        <f t="shared" si="800"/>
        <v>29970</v>
      </c>
      <c r="P3158" s="506"/>
      <c r="Q3158" s="520"/>
      <c r="R3158" s="412" t="str">
        <f t="shared" si="787"/>
        <v>x</v>
      </c>
      <c r="S3158" s="412" t="str">
        <f t="shared" si="789"/>
        <v>x</v>
      </c>
      <c r="T3158" s="427"/>
      <c r="U3158" s="429"/>
      <c r="W3158" s="6">
        <f>VLOOKUP(A3158,'[3]Cartilha Global'!$A:$A,1,FALSE)</f>
        <v>91933</v>
      </c>
    </row>
    <row r="3159" spans="1:23" ht="22.5" hidden="1" x14ac:dyDescent="0.2">
      <c r="A3159" s="522">
        <v>91935</v>
      </c>
      <c r="B3159" s="508" t="s">
        <v>3144</v>
      </c>
      <c r="C3159" s="513" t="s">
        <v>788</v>
      </c>
      <c r="D3159" s="498" t="s">
        <v>6927</v>
      </c>
      <c r="E3159" s="499">
        <v>24.55</v>
      </c>
      <c r="F3159" s="500">
        <f t="shared" si="790"/>
        <v>30.4</v>
      </c>
      <c r="G3159" s="527"/>
      <c r="H3159" s="518"/>
      <c r="I3159" s="517">
        <f t="shared" si="796"/>
        <v>0</v>
      </c>
      <c r="J3159" s="517">
        <f t="shared" si="797"/>
        <v>0</v>
      </c>
      <c r="K3159" s="504"/>
      <c r="L3159" s="518">
        <f t="shared" si="798"/>
        <v>0</v>
      </c>
      <c r="M3159" s="518">
        <f t="shared" si="798"/>
        <v>0</v>
      </c>
      <c r="N3159" s="519">
        <f t="shared" si="799"/>
        <v>0</v>
      </c>
      <c r="O3159" s="519">
        <f t="shared" si="800"/>
        <v>0</v>
      </c>
      <c r="P3159" s="506"/>
      <c r="Q3159" s="520"/>
      <c r="R3159" s="412" t="str">
        <f t="shared" si="787"/>
        <v/>
      </c>
      <c r="S3159" s="412" t="str">
        <f t="shared" si="789"/>
        <v/>
      </c>
      <c r="T3159" s="427"/>
      <c r="U3159" s="429"/>
      <c r="W3159" s="6">
        <f>VLOOKUP(A3159,'[3]Cartilha Global'!$A:$A,1,FALSE)</f>
        <v>91935</v>
      </c>
    </row>
    <row r="3160" spans="1:23" ht="22.5" hidden="1" x14ac:dyDescent="0.2">
      <c r="A3160" s="522">
        <v>92980</v>
      </c>
      <c r="B3160" s="508" t="s">
        <v>3144</v>
      </c>
      <c r="C3160" s="513" t="s">
        <v>789</v>
      </c>
      <c r="D3160" s="498" t="s">
        <v>6927</v>
      </c>
      <c r="E3160" s="499">
        <v>10.93</v>
      </c>
      <c r="F3160" s="500">
        <f t="shared" si="790"/>
        <v>13.54</v>
      </c>
      <c r="G3160" s="527"/>
      <c r="H3160" s="518"/>
      <c r="I3160" s="517">
        <f t="shared" si="796"/>
        <v>0</v>
      </c>
      <c r="J3160" s="517">
        <f t="shared" si="797"/>
        <v>0</v>
      </c>
      <c r="K3160" s="504"/>
      <c r="L3160" s="518">
        <f t="shared" si="798"/>
        <v>0</v>
      </c>
      <c r="M3160" s="518">
        <f t="shared" si="798"/>
        <v>0</v>
      </c>
      <c r="N3160" s="519">
        <f t="shared" si="799"/>
        <v>0</v>
      </c>
      <c r="O3160" s="519">
        <f t="shared" si="800"/>
        <v>0</v>
      </c>
      <c r="P3160" s="506"/>
      <c r="Q3160" s="520"/>
      <c r="R3160" s="412" t="str">
        <f t="shared" si="787"/>
        <v/>
      </c>
      <c r="S3160" s="412" t="str">
        <f t="shared" si="789"/>
        <v/>
      </c>
      <c r="T3160" s="427"/>
      <c r="U3160" s="429"/>
      <c r="W3160" s="6">
        <f>VLOOKUP(A3160,'[3]Cartilha Global'!$A:$A,1,FALSE)</f>
        <v>92980</v>
      </c>
    </row>
    <row r="3161" spans="1:23" ht="22.5" hidden="1" x14ac:dyDescent="0.2">
      <c r="A3161" s="522">
        <v>92982</v>
      </c>
      <c r="B3161" s="508" t="s">
        <v>3144</v>
      </c>
      <c r="C3161" s="513" t="s">
        <v>790</v>
      </c>
      <c r="D3161" s="498" t="s">
        <v>6927</v>
      </c>
      <c r="E3161" s="499">
        <v>16.690000000000001</v>
      </c>
      <c r="F3161" s="500">
        <f t="shared" si="790"/>
        <v>20.67</v>
      </c>
      <c r="G3161" s="527"/>
      <c r="H3161" s="518"/>
      <c r="I3161" s="517">
        <f t="shared" si="796"/>
        <v>0</v>
      </c>
      <c r="J3161" s="517">
        <f t="shared" si="797"/>
        <v>0</v>
      </c>
      <c r="K3161" s="504"/>
      <c r="L3161" s="518">
        <f t="shared" si="798"/>
        <v>0</v>
      </c>
      <c r="M3161" s="518">
        <f t="shared" si="798"/>
        <v>0</v>
      </c>
      <c r="N3161" s="519">
        <f t="shared" si="799"/>
        <v>0</v>
      </c>
      <c r="O3161" s="519">
        <f t="shared" si="800"/>
        <v>0</v>
      </c>
      <c r="P3161" s="506"/>
      <c r="Q3161" s="520"/>
      <c r="R3161" s="412" t="str">
        <f t="shared" si="787"/>
        <v/>
      </c>
      <c r="S3161" s="412" t="str">
        <f t="shared" si="789"/>
        <v/>
      </c>
      <c r="T3161" s="427"/>
      <c r="U3161" s="429"/>
      <c r="W3161" s="6">
        <f>VLOOKUP(A3161,'[3]Cartilha Global'!$A:$A,1,FALSE)</f>
        <v>92982</v>
      </c>
    </row>
    <row r="3162" spans="1:23" ht="22.5" hidden="1" x14ac:dyDescent="0.2">
      <c r="A3162" s="522">
        <v>92984</v>
      </c>
      <c r="B3162" s="508" t="s">
        <v>3144</v>
      </c>
      <c r="C3162" s="513" t="s">
        <v>791</v>
      </c>
      <c r="D3162" s="498" t="s">
        <v>6927</v>
      </c>
      <c r="E3162" s="499">
        <v>27.25</v>
      </c>
      <c r="F3162" s="500">
        <f t="shared" si="790"/>
        <v>33.75</v>
      </c>
      <c r="G3162" s="527"/>
      <c r="H3162" s="518"/>
      <c r="I3162" s="517">
        <f t="shared" si="796"/>
        <v>0</v>
      </c>
      <c r="J3162" s="517">
        <f t="shared" si="797"/>
        <v>0</v>
      </c>
      <c r="K3162" s="504"/>
      <c r="L3162" s="518">
        <f t="shared" si="798"/>
        <v>0</v>
      </c>
      <c r="M3162" s="518">
        <f t="shared" si="798"/>
        <v>0</v>
      </c>
      <c r="N3162" s="519">
        <f t="shared" si="799"/>
        <v>0</v>
      </c>
      <c r="O3162" s="519">
        <f t="shared" si="800"/>
        <v>0</v>
      </c>
      <c r="P3162" s="506"/>
      <c r="Q3162" s="520"/>
      <c r="R3162" s="412" t="str">
        <f t="shared" si="787"/>
        <v/>
      </c>
      <c r="S3162" s="412" t="str">
        <f t="shared" si="789"/>
        <v/>
      </c>
      <c r="T3162" s="427"/>
      <c r="U3162" s="429"/>
      <c r="W3162" s="6">
        <f>VLOOKUP(A3162,'[3]Cartilha Global'!$A:$A,1,FALSE)</f>
        <v>92984</v>
      </c>
    </row>
    <row r="3163" spans="1:23" ht="22.5" hidden="1" x14ac:dyDescent="0.2">
      <c r="A3163" s="522">
        <v>92986</v>
      </c>
      <c r="B3163" s="508" t="s">
        <v>3144</v>
      </c>
      <c r="C3163" s="513" t="s">
        <v>792</v>
      </c>
      <c r="D3163" s="498" t="s">
        <v>6927</v>
      </c>
      <c r="E3163" s="499">
        <v>36.799999999999997</v>
      </c>
      <c r="F3163" s="500">
        <f t="shared" si="790"/>
        <v>45.57</v>
      </c>
      <c r="G3163" s="527"/>
      <c r="H3163" s="518"/>
      <c r="I3163" s="517">
        <f t="shared" si="796"/>
        <v>0</v>
      </c>
      <c r="J3163" s="517">
        <f t="shared" si="797"/>
        <v>0</v>
      </c>
      <c r="K3163" s="504"/>
      <c r="L3163" s="518">
        <f t="shared" si="798"/>
        <v>0</v>
      </c>
      <c r="M3163" s="518">
        <f t="shared" si="798"/>
        <v>0</v>
      </c>
      <c r="N3163" s="519">
        <f t="shared" si="799"/>
        <v>0</v>
      </c>
      <c r="O3163" s="519">
        <f t="shared" si="800"/>
        <v>0</v>
      </c>
      <c r="P3163" s="506"/>
      <c r="Q3163" s="520"/>
      <c r="R3163" s="412" t="str">
        <f t="shared" si="787"/>
        <v/>
      </c>
      <c r="S3163" s="412" t="str">
        <f t="shared" si="789"/>
        <v/>
      </c>
      <c r="T3163" s="427"/>
      <c r="U3163" s="429"/>
      <c r="W3163" s="6">
        <f>VLOOKUP(A3163,'[3]Cartilha Global'!$A:$A,1,FALSE)</f>
        <v>92986</v>
      </c>
    </row>
    <row r="3164" spans="1:23" ht="22.5" x14ac:dyDescent="0.2">
      <c r="A3164" s="522">
        <v>92988</v>
      </c>
      <c r="B3164" s="508" t="s">
        <v>3144</v>
      </c>
      <c r="C3164" s="513" t="s">
        <v>793</v>
      </c>
      <c r="D3164" s="498" t="s">
        <v>6927</v>
      </c>
      <c r="E3164" s="499">
        <v>51.6</v>
      </c>
      <c r="F3164" s="500">
        <f t="shared" si="790"/>
        <v>63.9</v>
      </c>
      <c r="G3164" s="527">
        <v>150</v>
      </c>
      <c r="H3164" s="518">
        <f>F3164</f>
        <v>63.9</v>
      </c>
      <c r="I3164" s="517">
        <f t="shared" si="796"/>
        <v>9585</v>
      </c>
      <c r="J3164" s="517">
        <f t="shared" si="797"/>
        <v>9585</v>
      </c>
      <c r="K3164" s="504"/>
      <c r="L3164" s="518">
        <f t="shared" si="798"/>
        <v>150</v>
      </c>
      <c r="M3164" s="518">
        <v>63.9</v>
      </c>
      <c r="N3164" s="519">
        <f t="shared" si="799"/>
        <v>9585</v>
      </c>
      <c r="O3164" s="519">
        <f t="shared" si="800"/>
        <v>9585</v>
      </c>
      <c r="P3164" s="506"/>
      <c r="Q3164" s="520"/>
      <c r="R3164" s="412" t="str">
        <f t="shared" si="787"/>
        <v>x</v>
      </c>
      <c r="S3164" s="412" t="str">
        <f t="shared" si="789"/>
        <v>x</v>
      </c>
      <c r="T3164" s="427"/>
      <c r="U3164" s="429"/>
      <c r="W3164" s="6">
        <f>VLOOKUP(A3164,'[3]Cartilha Global'!$A:$A,1,FALSE)</f>
        <v>92988</v>
      </c>
    </row>
    <row r="3165" spans="1:23" ht="22.5" hidden="1" x14ac:dyDescent="0.2">
      <c r="A3165" s="522">
        <v>92990</v>
      </c>
      <c r="B3165" s="508" t="s">
        <v>3144</v>
      </c>
      <c r="C3165" s="513" t="s">
        <v>794</v>
      </c>
      <c r="D3165" s="498" t="s">
        <v>6927</v>
      </c>
      <c r="E3165" s="499">
        <v>70.7</v>
      </c>
      <c r="F3165" s="500">
        <f t="shared" si="790"/>
        <v>87.55</v>
      </c>
      <c r="G3165" s="527"/>
      <c r="H3165" s="518"/>
      <c r="I3165" s="517">
        <f t="shared" si="796"/>
        <v>0</v>
      </c>
      <c r="J3165" s="517">
        <f t="shared" si="797"/>
        <v>0</v>
      </c>
      <c r="K3165" s="504"/>
      <c r="L3165" s="518">
        <f t="shared" si="798"/>
        <v>0</v>
      </c>
      <c r="M3165" s="518">
        <f t="shared" si="798"/>
        <v>0</v>
      </c>
      <c r="N3165" s="519">
        <f t="shared" si="799"/>
        <v>0</v>
      </c>
      <c r="O3165" s="519">
        <f t="shared" si="800"/>
        <v>0</v>
      </c>
      <c r="P3165" s="506"/>
      <c r="Q3165" s="520"/>
      <c r="R3165" s="412" t="str">
        <f t="shared" si="787"/>
        <v/>
      </c>
      <c r="S3165" s="412" t="str">
        <f t="shared" si="789"/>
        <v/>
      </c>
      <c r="T3165" s="427"/>
      <c r="U3165" s="429"/>
      <c r="W3165" s="6">
        <f>VLOOKUP(A3165,'[3]Cartilha Global'!$A:$A,1,FALSE)</f>
        <v>92990</v>
      </c>
    </row>
    <row r="3166" spans="1:23" ht="22.5" hidden="1" x14ac:dyDescent="0.2">
      <c r="A3166" s="522">
        <v>92992</v>
      </c>
      <c r="B3166" s="508" t="s">
        <v>3144</v>
      </c>
      <c r="C3166" s="513" t="s">
        <v>795</v>
      </c>
      <c r="D3166" s="498" t="s">
        <v>6927</v>
      </c>
      <c r="E3166" s="499">
        <v>93.34</v>
      </c>
      <c r="F3166" s="500">
        <f t="shared" si="790"/>
        <v>115.59</v>
      </c>
      <c r="G3166" s="527"/>
      <c r="H3166" s="518"/>
      <c r="I3166" s="517">
        <f t="shared" si="796"/>
        <v>0</v>
      </c>
      <c r="J3166" s="517">
        <f t="shared" si="797"/>
        <v>0</v>
      </c>
      <c r="K3166" s="504"/>
      <c r="L3166" s="518">
        <f t="shared" si="798"/>
        <v>0</v>
      </c>
      <c r="M3166" s="518">
        <f t="shared" si="798"/>
        <v>0</v>
      </c>
      <c r="N3166" s="519">
        <f t="shared" si="799"/>
        <v>0</v>
      </c>
      <c r="O3166" s="519">
        <f t="shared" si="800"/>
        <v>0</v>
      </c>
      <c r="P3166" s="506"/>
      <c r="Q3166" s="520"/>
      <c r="R3166" s="412" t="str">
        <f t="shared" si="787"/>
        <v/>
      </c>
      <c r="S3166" s="412" t="str">
        <f t="shared" si="789"/>
        <v/>
      </c>
      <c r="T3166" s="427"/>
      <c r="U3166" s="429"/>
      <c r="W3166" s="6">
        <f>VLOOKUP(A3166,'[3]Cartilha Global'!$A:$A,1,FALSE)</f>
        <v>92992</v>
      </c>
    </row>
    <row r="3167" spans="1:23" ht="22.5" hidden="1" x14ac:dyDescent="0.2">
      <c r="A3167" s="522">
        <v>92994</v>
      </c>
      <c r="B3167" s="508" t="s">
        <v>3144</v>
      </c>
      <c r="C3167" s="513" t="s">
        <v>796</v>
      </c>
      <c r="D3167" s="498" t="s">
        <v>6927</v>
      </c>
      <c r="E3167" s="499">
        <v>120.71</v>
      </c>
      <c r="F3167" s="500">
        <f t="shared" si="790"/>
        <v>149.49</v>
      </c>
      <c r="G3167" s="527"/>
      <c r="H3167" s="518"/>
      <c r="I3167" s="517">
        <f t="shared" si="796"/>
        <v>0</v>
      </c>
      <c r="J3167" s="517">
        <f t="shared" si="797"/>
        <v>0</v>
      </c>
      <c r="K3167" s="504"/>
      <c r="L3167" s="518">
        <f t="shared" si="798"/>
        <v>0</v>
      </c>
      <c r="M3167" s="518">
        <f t="shared" si="798"/>
        <v>0</v>
      </c>
      <c r="N3167" s="519">
        <f t="shared" si="799"/>
        <v>0</v>
      </c>
      <c r="O3167" s="519">
        <f t="shared" si="800"/>
        <v>0</v>
      </c>
      <c r="P3167" s="506"/>
      <c r="Q3167" s="520"/>
      <c r="R3167" s="412" t="str">
        <f t="shared" si="787"/>
        <v/>
      </c>
      <c r="S3167" s="412" t="str">
        <f t="shared" si="789"/>
        <v/>
      </c>
      <c r="T3167" s="427"/>
      <c r="U3167" s="429"/>
      <c r="W3167" s="6">
        <f>VLOOKUP(A3167,'[3]Cartilha Global'!$A:$A,1,FALSE)</f>
        <v>92994</v>
      </c>
    </row>
    <row r="3168" spans="1:23" ht="22.5" hidden="1" x14ac:dyDescent="0.2">
      <c r="A3168" s="522">
        <v>92996</v>
      </c>
      <c r="B3168" s="508" t="s">
        <v>3144</v>
      </c>
      <c r="C3168" s="513" t="s">
        <v>797</v>
      </c>
      <c r="D3168" s="498" t="s">
        <v>6927</v>
      </c>
      <c r="E3168" s="499">
        <v>149.13999999999999</v>
      </c>
      <c r="F3168" s="500">
        <f t="shared" si="790"/>
        <v>184.69</v>
      </c>
      <c r="G3168" s="527"/>
      <c r="H3168" s="518"/>
      <c r="I3168" s="517">
        <f t="shared" si="796"/>
        <v>0</v>
      </c>
      <c r="J3168" s="517">
        <f t="shared" si="797"/>
        <v>0</v>
      </c>
      <c r="K3168" s="504"/>
      <c r="L3168" s="518">
        <f t="shared" si="798"/>
        <v>0</v>
      </c>
      <c r="M3168" s="518">
        <f t="shared" si="798"/>
        <v>0</v>
      </c>
      <c r="N3168" s="519">
        <f t="shared" si="799"/>
        <v>0</v>
      </c>
      <c r="O3168" s="519">
        <f t="shared" si="800"/>
        <v>0</v>
      </c>
      <c r="P3168" s="506"/>
      <c r="Q3168" s="520"/>
      <c r="R3168" s="412" t="str">
        <f t="shared" si="787"/>
        <v/>
      </c>
      <c r="S3168" s="412" t="str">
        <f t="shared" si="789"/>
        <v/>
      </c>
      <c r="T3168" s="427"/>
      <c r="U3168" s="429"/>
      <c r="W3168" s="6">
        <f>VLOOKUP(A3168,'[3]Cartilha Global'!$A:$A,1,FALSE)</f>
        <v>92996</v>
      </c>
    </row>
    <row r="3169" spans="1:23" ht="22.5" hidden="1" x14ac:dyDescent="0.2">
      <c r="A3169" s="522">
        <v>92998</v>
      </c>
      <c r="B3169" s="508" t="s">
        <v>3144</v>
      </c>
      <c r="C3169" s="513" t="s">
        <v>798</v>
      </c>
      <c r="D3169" s="498" t="s">
        <v>6927</v>
      </c>
      <c r="E3169" s="499">
        <v>182.4</v>
      </c>
      <c r="F3169" s="500">
        <f t="shared" si="790"/>
        <v>225.88</v>
      </c>
      <c r="G3169" s="527"/>
      <c r="H3169" s="518"/>
      <c r="I3169" s="517">
        <f t="shared" si="796"/>
        <v>0</v>
      </c>
      <c r="J3169" s="517">
        <f t="shared" si="797"/>
        <v>0</v>
      </c>
      <c r="K3169" s="504"/>
      <c r="L3169" s="518">
        <f t="shared" si="798"/>
        <v>0</v>
      </c>
      <c r="M3169" s="518">
        <f t="shared" si="798"/>
        <v>0</v>
      </c>
      <c r="N3169" s="519">
        <f t="shared" si="799"/>
        <v>0</v>
      </c>
      <c r="O3169" s="519">
        <f t="shared" si="800"/>
        <v>0</v>
      </c>
      <c r="P3169" s="506"/>
      <c r="Q3169" s="520"/>
      <c r="R3169" s="412" t="str">
        <f t="shared" si="787"/>
        <v/>
      </c>
      <c r="S3169" s="412" t="str">
        <f t="shared" si="789"/>
        <v/>
      </c>
      <c r="T3169" s="427"/>
      <c r="U3169" s="429"/>
      <c r="W3169" s="6">
        <f>VLOOKUP(A3169,'[3]Cartilha Global'!$A:$A,1,FALSE)</f>
        <v>92998</v>
      </c>
    </row>
    <row r="3170" spans="1:23" ht="22.5" hidden="1" x14ac:dyDescent="0.2">
      <c r="A3170" s="522">
        <v>93000</v>
      </c>
      <c r="B3170" s="508" t="s">
        <v>3144</v>
      </c>
      <c r="C3170" s="513" t="s">
        <v>799</v>
      </c>
      <c r="D3170" s="498" t="s">
        <v>6927</v>
      </c>
      <c r="E3170" s="499">
        <v>239.37</v>
      </c>
      <c r="F3170" s="500">
        <f t="shared" si="790"/>
        <v>296.44</v>
      </c>
      <c r="G3170" s="527"/>
      <c r="H3170" s="518"/>
      <c r="I3170" s="517">
        <f t="shared" si="796"/>
        <v>0</v>
      </c>
      <c r="J3170" s="517">
        <f t="shared" si="797"/>
        <v>0</v>
      </c>
      <c r="K3170" s="504"/>
      <c r="L3170" s="518">
        <f t="shared" si="798"/>
        <v>0</v>
      </c>
      <c r="M3170" s="518">
        <f t="shared" si="798"/>
        <v>0</v>
      </c>
      <c r="N3170" s="519">
        <f t="shared" si="799"/>
        <v>0</v>
      </c>
      <c r="O3170" s="519">
        <f t="shared" si="800"/>
        <v>0</v>
      </c>
      <c r="P3170" s="506"/>
      <c r="Q3170" s="520"/>
      <c r="R3170" s="412" t="str">
        <f t="shared" si="787"/>
        <v/>
      </c>
      <c r="S3170" s="412" t="str">
        <f t="shared" si="789"/>
        <v/>
      </c>
      <c r="T3170" s="427"/>
      <c r="U3170" s="429"/>
      <c r="W3170" s="6">
        <f>VLOOKUP(A3170,'[3]Cartilha Global'!$A:$A,1,FALSE)</f>
        <v>93000</v>
      </c>
    </row>
    <row r="3171" spans="1:23" ht="22.5" hidden="1" x14ac:dyDescent="0.2">
      <c r="A3171" s="522">
        <v>93002</v>
      </c>
      <c r="B3171" s="508" t="s">
        <v>3144</v>
      </c>
      <c r="C3171" s="513" t="s">
        <v>800</v>
      </c>
      <c r="D3171" s="498" t="s">
        <v>6927</v>
      </c>
      <c r="E3171" s="499">
        <v>299.02999999999997</v>
      </c>
      <c r="F3171" s="500">
        <f t="shared" si="790"/>
        <v>370.32</v>
      </c>
      <c r="G3171" s="527"/>
      <c r="H3171" s="518"/>
      <c r="I3171" s="517">
        <f t="shared" si="796"/>
        <v>0</v>
      </c>
      <c r="J3171" s="517">
        <f t="shared" si="797"/>
        <v>0</v>
      </c>
      <c r="K3171" s="504"/>
      <c r="L3171" s="518">
        <f t="shared" si="798"/>
        <v>0</v>
      </c>
      <c r="M3171" s="518">
        <f t="shared" si="798"/>
        <v>0</v>
      </c>
      <c r="N3171" s="519">
        <f t="shared" si="799"/>
        <v>0</v>
      </c>
      <c r="O3171" s="519">
        <f t="shared" si="800"/>
        <v>0</v>
      </c>
      <c r="P3171" s="506"/>
      <c r="Q3171" s="520"/>
      <c r="R3171" s="412" t="str">
        <f t="shared" si="787"/>
        <v/>
      </c>
      <c r="S3171" s="412" t="str">
        <f t="shared" si="789"/>
        <v/>
      </c>
      <c r="T3171" s="427"/>
      <c r="U3171" s="429"/>
      <c r="W3171" s="6">
        <f>VLOOKUP(A3171,'[3]Cartilha Global'!$A:$A,1,FALSE)</f>
        <v>93002</v>
      </c>
    </row>
    <row r="3172" spans="1:23" ht="22.5" hidden="1" x14ac:dyDescent="0.2">
      <c r="A3172" s="522">
        <v>101884</v>
      </c>
      <c r="B3172" s="508" t="s">
        <v>3144</v>
      </c>
      <c r="C3172" s="513" t="s">
        <v>4939</v>
      </c>
      <c r="D3172" s="498" t="s">
        <v>6927</v>
      </c>
      <c r="E3172" s="499">
        <v>9.7899999999999991</v>
      </c>
      <c r="F3172" s="500">
        <f t="shared" si="790"/>
        <v>12.12</v>
      </c>
      <c r="G3172" s="527"/>
      <c r="H3172" s="518"/>
      <c r="I3172" s="517">
        <f t="shared" si="796"/>
        <v>0</v>
      </c>
      <c r="J3172" s="517">
        <f t="shared" si="797"/>
        <v>0</v>
      </c>
      <c r="K3172" s="504"/>
      <c r="L3172" s="518">
        <f t="shared" si="798"/>
        <v>0</v>
      </c>
      <c r="M3172" s="518">
        <f t="shared" si="798"/>
        <v>0</v>
      </c>
      <c r="N3172" s="519">
        <f t="shared" si="799"/>
        <v>0</v>
      </c>
      <c r="O3172" s="519">
        <f t="shared" si="800"/>
        <v>0</v>
      </c>
      <c r="P3172" s="506"/>
      <c r="Q3172" s="520"/>
      <c r="R3172" s="412" t="str">
        <f t="shared" si="787"/>
        <v/>
      </c>
      <c r="S3172" s="412" t="str">
        <f t="shared" si="789"/>
        <v/>
      </c>
      <c r="T3172" s="427"/>
      <c r="U3172" s="429"/>
      <c r="W3172" s="6">
        <f>VLOOKUP(A3172,'[3]Cartilha Global'!$A:$A,1,FALSE)</f>
        <v>101884</v>
      </c>
    </row>
    <row r="3173" spans="1:23" ht="22.5" hidden="1" x14ac:dyDescent="0.2">
      <c r="A3173" s="522">
        <v>101885</v>
      </c>
      <c r="B3173" s="508" t="s">
        <v>3144</v>
      </c>
      <c r="C3173" s="513" t="s">
        <v>4940</v>
      </c>
      <c r="D3173" s="498" t="s">
        <v>6927</v>
      </c>
      <c r="E3173" s="499">
        <v>10.65</v>
      </c>
      <c r="F3173" s="500">
        <f t="shared" si="790"/>
        <v>13.19</v>
      </c>
      <c r="G3173" s="527"/>
      <c r="H3173" s="518"/>
      <c r="I3173" s="517">
        <f t="shared" si="796"/>
        <v>0</v>
      </c>
      <c r="J3173" s="517">
        <f t="shared" si="797"/>
        <v>0</v>
      </c>
      <c r="K3173" s="504"/>
      <c r="L3173" s="518">
        <f t="shared" si="798"/>
        <v>0</v>
      </c>
      <c r="M3173" s="518">
        <f t="shared" si="798"/>
        <v>0</v>
      </c>
      <c r="N3173" s="519">
        <f t="shared" si="799"/>
        <v>0</v>
      </c>
      <c r="O3173" s="519">
        <f t="shared" si="800"/>
        <v>0</v>
      </c>
      <c r="P3173" s="506"/>
      <c r="Q3173" s="520"/>
      <c r="R3173" s="412" t="str">
        <f t="shared" si="787"/>
        <v/>
      </c>
      <c r="S3173" s="412" t="str">
        <f t="shared" si="789"/>
        <v/>
      </c>
      <c r="T3173" s="427"/>
      <c r="U3173" s="429"/>
      <c r="W3173" s="6">
        <f>VLOOKUP(A3173,'[3]Cartilha Global'!$A:$A,1,FALSE)</f>
        <v>101885</v>
      </c>
    </row>
    <row r="3174" spans="1:23" ht="22.5" hidden="1" x14ac:dyDescent="0.2">
      <c r="A3174" s="522">
        <v>101886</v>
      </c>
      <c r="B3174" s="508" t="s">
        <v>3144</v>
      </c>
      <c r="C3174" s="513" t="s">
        <v>4941</v>
      </c>
      <c r="D3174" s="498" t="s">
        <v>6927</v>
      </c>
      <c r="E3174" s="499">
        <v>15.13</v>
      </c>
      <c r="F3174" s="500">
        <f t="shared" si="790"/>
        <v>18.739999999999998</v>
      </c>
      <c r="G3174" s="527"/>
      <c r="H3174" s="518"/>
      <c r="I3174" s="517">
        <f t="shared" si="796"/>
        <v>0</v>
      </c>
      <c r="J3174" s="517">
        <f t="shared" si="797"/>
        <v>0</v>
      </c>
      <c r="K3174" s="504"/>
      <c r="L3174" s="518">
        <f t="shared" si="798"/>
        <v>0</v>
      </c>
      <c r="M3174" s="518">
        <f t="shared" si="798"/>
        <v>0</v>
      </c>
      <c r="N3174" s="519">
        <f t="shared" si="799"/>
        <v>0</v>
      </c>
      <c r="O3174" s="519">
        <f t="shared" si="800"/>
        <v>0</v>
      </c>
      <c r="P3174" s="506"/>
      <c r="Q3174" s="520"/>
      <c r="R3174" s="412" t="str">
        <f t="shared" si="787"/>
        <v/>
      </c>
      <c r="S3174" s="412" t="str">
        <f t="shared" si="789"/>
        <v/>
      </c>
      <c r="T3174" s="427"/>
      <c r="U3174" s="429"/>
      <c r="W3174" s="6">
        <f>VLOOKUP(A3174,'[3]Cartilha Global'!$A:$A,1,FALSE)</f>
        <v>101886</v>
      </c>
    </row>
    <row r="3175" spans="1:23" ht="22.5" hidden="1" x14ac:dyDescent="0.2">
      <c r="A3175" s="522">
        <v>101887</v>
      </c>
      <c r="B3175" s="508" t="s">
        <v>3144</v>
      </c>
      <c r="C3175" s="513" t="s">
        <v>4942</v>
      </c>
      <c r="D3175" s="498" t="s">
        <v>6927</v>
      </c>
      <c r="E3175" s="499">
        <v>16.38</v>
      </c>
      <c r="F3175" s="500">
        <f t="shared" si="790"/>
        <v>20.28</v>
      </c>
      <c r="G3175" s="527"/>
      <c r="H3175" s="518"/>
      <c r="I3175" s="517">
        <f t="shared" si="796"/>
        <v>0</v>
      </c>
      <c r="J3175" s="517">
        <f t="shared" si="797"/>
        <v>0</v>
      </c>
      <c r="K3175" s="504"/>
      <c r="L3175" s="518">
        <f t="shared" si="798"/>
        <v>0</v>
      </c>
      <c r="M3175" s="518">
        <f t="shared" si="798"/>
        <v>0</v>
      </c>
      <c r="N3175" s="519">
        <f t="shared" si="799"/>
        <v>0</v>
      </c>
      <c r="O3175" s="519">
        <f t="shared" si="800"/>
        <v>0</v>
      </c>
      <c r="P3175" s="506"/>
      <c r="Q3175" s="520"/>
      <c r="R3175" s="412" t="str">
        <f t="shared" si="787"/>
        <v/>
      </c>
      <c r="S3175" s="412" t="str">
        <f t="shared" si="789"/>
        <v/>
      </c>
      <c r="T3175" s="427"/>
      <c r="U3175" s="429"/>
      <c r="W3175" s="6">
        <f>VLOOKUP(A3175,'[3]Cartilha Global'!$A:$A,1,FALSE)</f>
        <v>101887</v>
      </c>
    </row>
    <row r="3176" spans="1:23" ht="22.5" hidden="1" x14ac:dyDescent="0.2">
      <c r="A3176" s="522">
        <v>101888</v>
      </c>
      <c r="B3176" s="508" t="s">
        <v>3144</v>
      </c>
      <c r="C3176" s="513" t="s">
        <v>4943</v>
      </c>
      <c r="D3176" s="498" t="s">
        <v>6927</v>
      </c>
      <c r="E3176" s="499">
        <v>24.28</v>
      </c>
      <c r="F3176" s="500">
        <f t="shared" si="790"/>
        <v>30.07</v>
      </c>
      <c r="G3176" s="527"/>
      <c r="H3176" s="518"/>
      <c r="I3176" s="517">
        <f t="shared" si="796"/>
        <v>0</v>
      </c>
      <c r="J3176" s="517">
        <f t="shared" si="797"/>
        <v>0</v>
      </c>
      <c r="K3176" s="504"/>
      <c r="L3176" s="518">
        <f t="shared" si="798"/>
        <v>0</v>
      </c>
      <c r="M3176" s="518">
        <f t="shared" si="798"/>
        <v>0</v>
      </c>
      <c r="N3176" s="519">
        <f t="shared" si="799"/>
        <v>0</v>
      </c>
      <c r="O3176" s="519">
        <f t="shared" si="800"/>
        <v>0</v>
      </c>
      <c r="P3176" s="506"/>
      <c r="Q3176" s="520"/>
      <c r="R3176" s="412" t="str">
        <f t="shared" si="787"/>
        <v/>
      </c>
      <c r="S3176" s="412" t="str">
        <f t="shared" si="789"/>
        <v/>
      </c>
      <c r="T3176" s="427"/>
      <c r="U3176" s="429"/>
      <c r="W3176" s="6">
        <f>VLOOKUP(A3176,'[3]Cartilha Global'!$A:$A,1,FALSE)</f>
        <v>101888</v>
      </c>
    </row>
    <row r="3177" spans="1:23" ht="22.5" hidden="1" x14ac:dyDescent="0.2">
      <c r="A3177" s="522">
        <v>101889</v>
      </c>
      <c r="B3177" s="508" t="s">
        <v>3144</v>
      </c>
      <c r="C3177" s="513" t="s">
        <v>4944</v>
      </c>
      <c r="D3177" s="498" t="s">
        <v>6927</v>
      </c>
      <c r="E3177" s="499">
        <v>24.98</v>
      </c>
      <c r="F3177" s="500">
        <f t="shared" si="790"/>
        <v>30.94</v>
      </c>
      <c r="G3177" s="527"/>
      <c r="H3177" s="518"/>
      <c r="I3177" s="517">
        <f t="shared" si="796"/>
        <v>0</v>
      </c>
      <c r="J3177" s="517">
        <f t="shared" si="797"/>
        <v>0</v>
      </c>
      <c r="K3177" s="504"/>
      <c r="L3177" s="518">
        <f t="shared" ref="L3177:M3184" si="801">G3177</f>
        <v>0</v>
      </c>
      <c r="M3177" s="518">
        <f t="shared" si="801"/>
        <v>0</v>
      </c>
      <c r="N3177" s="519">
        <f t="shared" si="799"/>
        <v>0</v>
      </c>
      <c r="O3177" s="519">
        <f t="shared" si="800"/>
        <v>0</v>
      </c>
      <c r="P3177" s="506"/>
      <c r="Q3177" s="520"/>
      <c r="R3177" s="412" t="str">
        <f t="shared" si="787"/>
        <v/>
      </c>
      <c r="S3177" s="412" t="str">
        <f t="shared" si="789"/>
        <v/>
      </c>
      <c r="T3177" s="427"/>
      <c r="U3177" s="429"/>
      <c r="W3177" s="6">
        <f>VLOOKUP(A3177,'[3]Cartilha Global'!$A:$A,1,FALSE)</f>
        <v>101889</v>
      </c>
    </row>
    <row r="3178" spans="1:23" ht="22.5" hidden="1" x14ac:dyDescent="0.2">
      <c r="A3178" s="522">
        <v>101560</v>
      </c>
      <c r="B3178" s="508" t="s">
        <v>3144</v>
      </c>
      <c r="C3178" s="513" t="s">
        <v>5037</v>
      </c>
      <c r="D3178" s="498" t="s">
        <v>6927</v>
      </c>
      <c r="E3178" s="499">
        <v>10.62</v>
      </c>
      <c r="F3178" s="500">
        <f t="shared" si="790"/>
        <v>13.15</v>
      </c>
      <c r="G3178" s="527"/>
      <c r="H3178" s="518"/>
      <c r="I3178" s="517">
        <f t="shared" si="796"/>
        <v>0</v>
      </c>
      <c r="J3178" s="517">
        <f t="shared" si="797"/>
        <v>0</v>
      </c>
      <c r="K3178" s="504"/>
      <c r="L3178" s="518">
        <f t="shared" si="801"/>
        <v>0</v>
      </c>
      <c r="M3178" s="518">
        <f t="shared" si="801"/>
        <v>0</v>
      </c>
      <c r="N3178" s="519">
        <f t="shared" si="799"/>
        <v>0</v>
      </c>
      <c r="O3178" s="519">
        <f t="shared" si="800"/>
        <v>0</v>
      </c>
      <c r="P3178" s="506"/>
      <c r="Q3178" s="520"/>
      <c r="R3178" s="412" t="str">
        <f t="shared" si="787"/>
        <v/>
      </c>
      <c r="S3178" s="412" t="str">
        <f t="shared" si="789"/>
        <v/>
      </c>
      <c r="T3178" s="427"/>
      <c r="U3178" s="429"/>
      <c r="W3178" s="6">
        <f>VLOOKUP(A3178,'[3]Cartilha Global'!$A:$A,1,FALSE)</f>
        <v>101560</v>
      </c>
    </row>
    <row r="3179" spans="1:23" ht="22.5" hidden="1" x14ac:dyDescent="0.2">
      <c r="A3179" s="522">
        <v>101561</v>
      </c>
      <c r="B3179" s="508" t="s">
        <v>3144</v>
      </c>
      <c r="C3179" s="513" t="s">
        <v>5038</v>
      </c>
      <c r="D3179" s="498" t="s">
        <v>6927</v>
      </c>
      <c r="E3179" s="499">
        <v>16.25</v>
      </c>
      <c r="F3179" s="500">
        <f t="shared" si="790"/>
        <v>20.12</v>
      </c>
      <c r="G3179" s="527"/>
      <c r="H3179" s="518"/>
      <c r="I3179" s="517">
        <f t="shared" si="796"/>
        <v>0</v>
      </c>
      <c r="J3179" s="517">
        <f t="shared" si="797"/>
        <v>0</v>
      </c>
      <c r="K3179" s="504"/>
      <c r="L3179" s="518">
        <f t="shared" si="801"/>
        <v>0</v>
      </c>
      <c r="M3179" s="518">
        <f t="shared" si="801"/>
        <v>0</v>
      </c>
      <c r="N3179" s="519">
        <f t="shared" si="799"/>
        <v>0</v>
      </c>
      <c r="O3179" s="519">
        <f t="shared" si="800"/>
        <v>0</v>
      </c>
      <c r="P3179" s="506"/>
      <c r="Q3179" s="520"/>
      <c r="R3179" s="412" t="str">
        <f t="shared" si="787"/>
        <v/>
      </c>
      <c r="S3179" s="412" t="str">
        <f t="shared" si="789"/>
        <v/>
      </c>
      <c r="T3179" s="427"/>
      <c r="U3179" s="429"/>
      <c r="W3179" s="6">
        <f>VLOOKUP(A3179,'[3]Cartilha Global'!$A:$A,1,FALSE)</f>
        <v>101561</v>
      </c>
    </row>
    <row r="3180" spans="1:23" ht="22.5" hidden="1" x14ac:dyDescent="0.2">
      <c r="A3180" s="522">
        <v>101562</v>
      </c>
      <c r="B3180" s="508" t="s">
        <v>3144</v>
      </c>
      <c r="C3180" s="513" t="s">
        <v>5039</v>
      </c>
      <c r="D3180" s="498" t="s">
        <v>6927</v>
      </c>
      <c r="E3180" s="499">
        <v>24.7</v>
      </c>
      <c r="F3180" s="500">
        <f t="shared" si="790"/>
        <v>30.59</v>
      </c>
      <c r="G3180" s="527"/>
      <c r="H3180" s="518"/>
      <c r="I3180" s="517">
        <f t="shared" si="796"/>
        <v>0</v>
      </c>
      <c r="J3180" s="517">
        <f t="shared" si="797"/>
        <v>0</v>
      </c>
      <c r="K3180" s="504"/>
      <c r="L3180" s="518">
        <f t="shared" si="801"/>
        <v>0</v>
      </c>
      <c r="M3180" s="518">
        <f t="shared" si="801"/>
        <v>0</v>
      </c>
      <c r="N3180" s="519">
        <f t="shared" si="799"/>
        <v>0</v>
      </c>
      <c r="O3180" s="519">
        <f t="shared" si="800"/>
        <v>0</v>
      </c>
      <c r="P3180" s="506"/>
      <c r="Q3180" s="520"/>
      <c r="R3180" s="412" t="str">
        <f t="shared" si="787"/>
        <v/>
      </c>
      <c r="S3180" s="412" t="str">
        <f t="shared" si="789"/>
        <v/>
      </c>
      <c r="T3180" s="427"/>
      <c r="U3180" s="429"/>
      <c r="W3180" s="6">
        <f>VLOOKUP(A3180,'[3]Cartilha Global'!$A:$A,1,FALSE)</f>
        <v>101562</v>
      </c>
    </row>
    <row r="3181" spans="1:23" ht="22.5" hidden="1" x14ac:dyDescent="0.2">
      <c r="A3181" s="522">
        <v>101563</v>
      </c>
      <c r="B3181" s="508" t="s">
        <v>3144</v>
      </c>
      <c r="C3181" s="513" t="s">
        <v>5040</v>
      </c>
      <c r="D3181" s="498" t="s">
        <v>6927</v>
      </c>
      <c r="E3181" s="499">
        <v>34.020000000000003</v>
      </c>
      <c r="F3181" s="500">
        <f t="shared" si="790"/>
        <v>42.13</v>
      </c>
      <c r="G3181" s="527"/>
      <c r="H3181" s="518"/>
      <c r="I3181" s="517">
        <f t="shared" si="796"/>
        <v>0</v>
      </c>
      <c r="J3181" s="517">
        <f t="shared" si="797"/>
        <v>0</v>
      </c>
      <c r="K3181" s="504"/>
      <c r="L3181" s="518">
        <f t="shared" si="801"/>
        <v>0</v>
      </c>
      <c r="M3181" s="518">
        <f t="shared" si="801"/>
        <v>0</v>
      </c>
      <c r="N3181" s="519">
        <f t="shared" si="799"/>
        <v>0</v>
      </c>
      <c r="O3181" s="519">
        <f t="shared" si="800"/>
        <v>0</v>
      </c>
      <c r="P3181" s="506"/>
      <c r="Q3181" s="520"/>
      <c r="R3181" s="412" t="str">
        <f t="shared" si="787"/>
        <v/>
      </c>
      <c r="S3181" s="412" t="str">
        <f t="shared" si="789"/>
        <v/>
      </c>
      <c r="T3181" s="427"/>
      <c r="U3181" s="429"/>
      <c r="W3181" s="6">
        <f>VLOOKUP(A3181,'[3]Cartilha Global'!$A:$A,1,FALSE)</f>
        <v>101563</v>
      </c>
    </row>
    <row r="3182" spans="1:23" ht="22.5" hidden="1" x14ac:dyDescent="0.2">
      <c r="A3182" s="522">
        <v>101564</v>
      </c>
      <c r="B3182" s="508" t="s">
        <v>3144</v>
      </c>
      <c r="C3182" s="513" t="s">
        <v>5041</v>
      </c>
      <c r="D3182" s="498" t="s">
        <v>6927</v>
      </c>
      <c r="E3182" s="499">
        <v>48.46</v>
      </c>
      <c r="F3182" s="500">
        <f t="shared" si="790"/>
        <v>60.01</v>
      </c>
      <c r="G3182" s="527"/>
      <c r="H3182" s="518"/>
      <c r="I3182" s="517">
        <f t="shared" si="796"/>
        <v>0</v>
      </c>
      <c r="J3182" s="517">
        <f t="shared" si="797"/>
        <v>0</v>
      </c>
      <c r="K3182" s="504"/>
      <c r="L3182" s="518">
        <f t="shared" si="801"/>
        <v>0</v>
      </c>
      <c r="M3182" s="518">
        <f t="shared" si="801"/>
        <v>0</v>
      </c>
      <c r="N3182" s="519">
        <f t="shared" si="799"/>
        <v>0</v>
      </c>
      <c r="O3182" s="519">
        <f t="shared" si="800"/>
        <v>0</v>
      </c>
      <c r="P3182" s="506"/>
      <c r="Q3182" s="520"/>
      <c r="R3182" s="412" t="str">
        <f t="shared" si="787"/>
        <v/>
      </c>
      <c r="S3182" s="412" t="str">
        <f t="shared" si="789"/>
        <v/>
      </c>
      <c r="T3182" s="427"/>
      <c r="U3182" s="429"/>
      <c r="W3182" s="6">
        <f>VLOOKUP(A3182,'[3]Cartilha Global'!$A:$A,1,FALSE)</f>
        <v>101564</v>
      </c>
    </row>
    <row r="3183" spans="1:23" ht="22.5" hidden="1" x14ac:dyDescent="0.2">
      <c r="A3183" s="522">
        <v>101565</v>
      </c>
      <c r="B3183" s="508" t="s">
        <v>3144</v>
      </c>
      <c r="C3183" s="513" t="s">
        <v>5042</v>
      </c>
      <c r="D3183" s="498" t="s">
        <v>6927</v>
      </c>
      <c r="E3183" s="499">
        <v>67.099999999999994</v>
      </c>
      <c r="F3183" s="500">
        <f t="shared" si="790"/>
        <v>83.1</v>
      </c>
      <c r="G3183" s="527"/>
      <c r="H3183" s="518"/>
      <c r="I3183" s="517">
        <f t="shared" si="796"/>
        <v>0</v>
      </c>
      <c r="J3183" s="517">
        <f t="shared" si="797"/>
        <v>0</v>
      </c>
      <c r="K3183" s="504"/>
      <c r="L3183" s="518">
        <f t="shared" si="801"/>
        <v>0</v>
      </c>
      <c r="M3183" s="518">
        <f t="shared" si="801"/>
        <v>0</v>
      </c>
      <c r="N3183" s="519">
        <f t="shared" si="799"/>
        <v>0</v>
      </c>
      <c r="O3183" s="519">
        <f t="shared" si="800"/>
        <v>0</v>
      </c>
      <c r="P3183" s="506"/>
      <c r="Q3183" s="520"/>
      <c r="R3183" s="412" t="str">
        <f t="shared" si="787"/>
        <v/>
      </c>
      <c r="S3183" s="412" t="str">
        <f t="shared" si="789"/>
        <v/>
      </c>
      <c r="T3183" s="427"/>
      <c r="U3183" s="429"/>
      <c r="W3183" s="6">
        <f>VLOOKUP(A3183,'[3]Cartilha Global'!$A:$A,1,FALSE)</f>
        <v>101565</v>
      </c>
    </row>
    <row r="3184" spans="1:23" ht="22.5" hidden="1" x14ac:dyDescent="0.2">
      <c r="A3184" s="522">
        <v>101567</v>
      </c>
      <c r="B3184" s="508" t="s">
        <v>3144</v>
      </c>
      <c r="C3184" s="513" t="s">
        <v>5043</v>
      </c>
      <c r="D3184" s="498" t="s">
        <v>6927</v>
      </c>
      <c r="E3184" s="499">
        <v>89.12</v>
      </c>
      <c r="F3184" s="500">
        <f t="shared" si="790"/>
        <v>110.37</v>
      </c>
      <c r="G3184" s="527"/>
      <c r="H3184" s="518"/>
      <c r="I3184" s="517">
        <f t="shared" si="796"/>
        <v>0</v>
      </c>
      <c r="J3184" s="517">
        <f t="shared" si="797"/>
        <v>0</v>
      </c>
      <c r="K3184" s="504"/>
      <c r="L3184" s="518">
        <f t="shared" si="801"/>
        <v>0</v>
      </c>
      <c r="M3184" s="518">
        <f t="shared" si="801"/>
        <v>0</v>
      </c>
      <c r="N3184" s="519">
        <f t="shared" si="799"/>
        <v>0</v>
      </c>
      <c r="O3184" s="519">
        <f t="shared" si="800"/>
        <v>0</v>
      </c>
      <c r="P3184" s="506"/>
      <c r="Q3184" s="520"/>
      <c r="R3184" s="412" t="str">
        <f t="shared" si="787"/>
        <v/>
      </c>
      <c r="S3184" s="412" t="str">
        <f t="shared" si="789"/>
        <v/>
      </c>
      <c r="T3184" s="427"/>
      <c r="U3184" s="429"/>
      <c r="W3184" s="6">
        <f>VLOOKUP(A3184,'[3]Cartilha Global'!$A:$A,1,FALSE)</f>
        <v>101567</v>
      </c>
    </row>
    <row r="3185" spans="1:23" ht="22.5" hidden="1" x14ac:dyDescent="0.2">
      <c r="A3185" s="522">
        <v>101568</v>
      </c>
      <c r="B3185" s="508" t="s">
        <v>3144</v>
      </c>
      <c r="C3185" s="513" t="s">
        <v>5044</v>
      </c>
      <c r="D3185" s="498" t="s">
        <v>6927</v>
      </c>
      <c r="E3185" s="499">
        <v>115.98</v>
      </c>
      <c r="F3185" s="500">
        <f t="shared" si="790"/>
        <v>143.63</v>
      </c>
      <c r="G3185" s="527"/>
      <c r="H3185" s="518"/>
      <c r="I3185" s="517">
        <f>IF(ISBLANK(E3185),0,ROUND(F3185*G3185,2))</f>
        <v>0</v>
      </c>
      <c r="J3185" s="517">
        <f>IF(ISBLANK(G3185),0,ROUND(G3185*H3185,2))</f>
        <v>0</v>
      </c>
      <c r="K3185" s="504"/>
      <c r="L3185" s="518">
        <f>G3185</f>
        <v>0</v>
      </c>
      <c r="M3185" s="518">
        <f>H3185</f>
        <v>0</v>
      </c>
      <c r="N3185" s="519">
        <f>IF(ISBLANK(E3185),0,ROUND(F3185*L3185,2))</f>
        <v>0</v>
      </c>
      <c r="O3185" s="519">
        <f>IF(ISBLANK(L3185),0,ROUND(L3185*M3185,2))</f>
        <v>0</v>
      </c>
      <c r="P3185" s="506"/>
      <c r="Q3185" s="520"/>
      <c r="R3185" s="412" t="str">
        <f t="shared" si="787"/>
        <v/>
      </c>
      <c r="S3185" s="412" t="str">
        <f t="shared" si="789"/>
        <v/>
      </c>
      <c r="T3185" s="427"/>
      <c r="U3185" s="429"/>
      <c r="W3185" s="6">
        <f>VLOOKUP(A3185,'[3]Cartilha Global'!$A:$A,1,FALSE)</f>
        <v>101568</v>
      </c>
    </row>
    <row r="3186" spans="1:23" hidden="1" x14ac:dyDescent="0.2">
      <c r="A3186" s="522" t="s">
        <v>1914</v>
      </c>
      <c r="B3186" s="508"/>
      <c r="C3186" s="513" t="s">
        <v>123</v>
      </c>
      <c r="D3186" s="498">
        <v>0</v>
      </c>
      <c r="E3186" s="499"/>
      <c r="F3186" s="500">
        <f t="shared" si="790"/>
        <v>0</v>
      </c>
      <c r="G3186" s="556"/>
      <c r="H3186" s="556"/>
      <c r="I3186" s="557"/>
      <c r="J3186" s="558"/>
      <c r="K3186" s="504"/>
      <c r="L3186" s="556"/>
      <c r="M3186" s="556"/>
      <c r="N3186" s="557"/>
      <c r="O3186" s="558"/>
      <c r="P3186" s="506"/>
      <c r="Q3186" s="494" t="str">
        <f>IF(OR(SUM(J3188:J3219)&gt;0,SUM(O3188:O3219)&gt;0),"xx","")</f>
        <v/>
      </c>
      <c r="R3186" s="412" t="str">
        <f t="shared" si="787"/>
        <v/>
      </c>
      <c r="S3186" s="412" t="str">
        <f t="shared" si="789"/>
        <v/>
      </c>
      <c r="T3186" s="427"/>
      <c r="U3186" s="429"/>
      <c r="W3186" s="6" t="str">
        <f>VLOOKUP(A3186,'[3]Cartilha Global'!$A:$A,1,FALSE)</f>
        <v>8.2.6</v>
      </c>
    </row>
    <row r="3187" spans="1:23" hidden="1" x14ac:dyDescent="0.2">
      <c r="A3187" s="522" t="s">
        <v>1915</v>
      </c>
      <c r="B3187" s="508"/>
      <c r="C3187" s="513" t="s">
        <v>282</v>
      </c>
      <c r="D3187" s="498">
        <v>0</v>
      </c>
      <c r="E3187" s="499"/>
      <c r="F3187" s="500">
        <f t="shared" si="790"/>
        <v>0</v>
      </c>
      <c r="G3187" s="556"/>
      <c r="H3187" s="556"/>
      <c r="I3187" s="557"/>
      <c r="J3187" s="558"/>
      <c r="K3187" s="504"/>
      <c r="L3187" s="556"/>
      <c r="M3187" s="556"/>
      <c r="N3187" s="557"/>
      <c r="O3187" s="558"/>
      <c r="P3187" s="506"/>
      <c r="Q3187" s="494" t="str">
        <f>IF(OR(SUM(J3188:J3203)&gt;0,SUM(O3188:O3203)&gt;0),"xx","")</f>
        <v/>
      </c>
      <c r="R3187" s="412" t="str">
        <f t="shared" si="787"/>
        <v/>
      </c>
      <c r="S3187" s="412" t="str">
        <f t="shared" si="789"/>
        <v/>
      </c>
      <c r="T3187" s="427"/>
      <c r="U3187" s="429"/>
      <c r="W3187" s="6" t="str">
        <f>VLOOKUP(A3187,'[3]Cartilha Global'!$A:$A,1,FALSE)</f>
        <v>8.2.6.1</v>
      </c>
    </row>
    <row r="3188" spans="1:23" ht="22.5" hidden="1" x14ac:dyDescent="0.2">
      <c r="A3188" s="522">
        <v>95777</v>
      </c>
      <c r="B3188" s="508" t="s">
        <v>3144</v>
      </c>
      <c r="C3188" s="513" t="s">
        <v>3235</v>
      </c>
      <c r="D3188" s="498" t="s">
        <v>169</v>
      </c>
      <c r="E3188" s="499">
        <v>31.07</v>
      </c>
      <c r="F3188" s="500">
        <f t="shared" si="790"/>
        <v>38.479999999999997</v>
      </c>
      <c r="G3188" s="527"/>
      <c r="H3188" s="518"/>
      <c r="I3188" s="517">
        <f t="shared" ref="I3188:I3203" si="802">IF(ISBLANK(E3188),0,ROUND(F3188*G3188,2))</f>
        <v>0</v>
      </c>
      <c r="J3188" s="517">
        <f t="shared" ref="J3188:J3203" si="803">IF(ISBLANK(G3188),0,ROUND(G3188*H3188,2))</f>
        <v>0</v>
      </c>
      <c r="K3188" s="504"/>
      <c r="L3188" s="518">
        <f t="shared" ref="L3188:M3203" si="804">G3188</f>
        <v>0</v>
      </c>
      <c r="M3188" s="518">
        <f t="shared" si="804"/>
        <v>0</v>
      </c>
      <c r="N3188" s="519">
        <f t="shared" ref="N3188:N3203" si="805">IF(ISBLANK(E3188),0,ROUND(F3188*L3188,2))</f>
        <v>0</v>
      </c>
      <c r="O3188" s="519">
        <f t="shared" ref="O3188:O3203" si="806">IF(ISBLANK(L3188),0,ROUND(L3188*M3188,2))</f>
        <v>0</v>
      </c>
      <c r="P3188" s="506"/>
      <c r="Q3188" s="520"/>
      <c r="R3188" s="412" t="str">
        <f t="shared" si="787"/>
        <v/>
      </c>
      <c r="S3188" s="412" t="str">
        <f t="shared" si="789"/>
        <v/>
      </c>
      <c r="T3188" s="427"/>
      <c r="U3188" s="429"/>
      <c r="W3188" s="6">
        <f>VLOOKUP(A3188,'[3]Cartilha Global'!$A:$A,1,FALSE)</f>
        <v>95777</v>
      </c>
    </row>
    <row r="3189" spans="1:23" ht="22.5" hidden="1" x14ac:dyDescent="0.2">
      <c r="A3189" s="522">
        <v>95778</v>
      </c>
      <c r="B3189" s="508" t="s">
        <v>3144</v>
      </c>
      <c r="C3189" s="513" t="s">
        <v>3236</v>
      </c>
      <c r="D3189" s="498" t="s">
        <v>169</v>
      </c>
      <c r="E3189" s="499">
        <v>31.83</v>
      </c>
      <c r="F3189" s="500">
        <f t="shared" si="790"/>
        <v>39.42</v>
      </c>
      <c r="G3189" s="527"/>
      <c r="H3189" s="518"/>
      <c r="I3189" s="517">
        <f t="shared" si="802"/>
        <v>0</v>
      </c>
      <c r="J3189" s="517">
        <f t="shared" si="803"/>
        <v>0</v>
      </c>
      <c r="K3189" s="504"/>
      <c r="L3189" s="518">
        <f t="shared" si="804"/>
        <v>0</v>
      </c>
      <c r="M3189" s="518">
        <f t="shared" si="804"/>
        <v>0</v>
      </c>
      <c r="N3189" s="519">
        <f t="shared" si="805"/>
        <v>0</v>
      </c>
      <c r="O3189" s="519">
        <f t="shared" si="806"/>
        <v>0</v>
      </c>
      <c r="P3189" s="506"/>
      <c r="Q3189" s="520"/>
      <c r="R3189" s="412" t="str">
        <f t="shared" si="787"/>
        <v/>
      </c>
      <c r="S3189" s="412" t="str">
        <f t="shared" si="789"/>
        <v/>
      </c>
      <c r="T3189" s="427"/>
      <c r="U3189" s="429"/>
      <c r="W3189" s="6">
        <f>VLOOKUP(A3189,'[3]Cartilha Global'!$A:$A,1,FALSE)</f>
        <v>95778</v>
      </c>
    </row>
    <row r="3190" spans="1:23" ht="22.5" hidden="1" x14ac:dyDescent="0.2">
      <c r="A3190" s="522">
        <v>95779</v>
      </c>
      <c r="B3190" s="508" t="s">
        <v>3144</v>
      </c>
      <c r="C3190" s="513" t="s">
        <v>3237</v>
      </c>
      <c r="D3190" s="498" t="s">
        <v>169</v>
      </c>
      <c r="E3190" s="499">
        <v>29.28</v>
      </c>
      <c r="F3190" s="500">
        <f t="shared" si="790"/>
        <v>36.26</v>
      </c>
      <c r="G3190" s="527"/>
      <c r="H3190" s="518"/>
      <c r="I3190" s="517">
        <f t="shared" si="802"/>
        <v>0</v>
      </c>
      <c r="J3190" s="517">
        <f t="shared" si="803"/>
        <v>0</v>
      </c>
      <c r="K3190" s="504"/>
      <c r="L3190" s="518">
        <f t="shared" si="804"/>
        <v>0</v>
      </c>
      <c r="M3190" s="518">
        <f t="shared" si="804"/>
        <v>0</v>
      </c>
      <c r="N3190" s="519">
        <f t="shared" si="805"/>
        <v>0</v>
      </c>
      <c r="O3190" s="519">
        <f t="shared" si="806"/>
        <v>0</v>
      </c>
      <c r="P3190" s="506"/>
      <c r="Q3190" s="520"/>
      <c r="R3190" s="412" t="str">
        <f t="shared" si="787"/>
        <v/>
      </c>
      <c r="S3190" s="412" t="str">
        <f t="shared" si="789"/>
        <v/>
      </c>
      <c r="T3190" s="427"/>
      <c r="U3190" s="429"/>
      <c r="W3190" s="6">
        <f>VLOOKUP(A3190,'[3]Cartilha Global'!$A:$A,1,FALSE)</f>
        <v>95779</v>
      </c>
    </row>
    <row r="3191" spans="1:23" ht="22.5" hidden="1" x14ac:dyDescent="0.2">
      <c r="A3191" s="522">
        <v>95780</v>
      </c>
      <c r="B3191" s="508" t="s">
        <v>3144</v>
      </c>
      <c r="C3191" s="513" t="s">
        <v>3238</v>
      </c>
      <c r="D3191" s="498" t="s">
        <v>169</v>
      </c>
      <c r="E3191" s="499">
        <v>35.340000000000003</v>
      </c>
      <c r="F3191" s="500">
        <f t="shared" si="790"/>
        <v>43.77</v>
      </c>
      <c r="G3191" s="527"/>
      <c r="H3191" s="518"/>
      <c r="I3191" s="517">
        <f t="shared" si="802"/>
        <v>0</v>
      </c>
      <c r="J3191" s="517">
        <f t="shared" si="803"/>
        <v>0</v>
      </c>
      <c r="K3191" s="504"/>
      <c r="L3191" s="518">
        <f t="shared" si="804"/>
        <v>0</v>
      </c>
      <c r="M3191" s="518">
        <f t="shared" si="804"/>
        <v>0</v>
      </c>
      <c r="N3191" s="519">
        <f t="shared" si="805"/>
        <v>0</v>
      </c>
      <c r="O3191" s="519">
        <f t="shared" si="806"/>
        <v>0</v>
      </c>
      <c r="P3191" s="506"/>
      <c r="Q3191" s="520"/>
      <c r="R3191" s="412" t="str">
        <f t="shared" si="787"/>
        <v/>
      </c>
      <c r="S3191" s="412" t="str">
        <f t="shared" si="789"/>
        <v/>
      </c>
      <c r="T3191" s="427"/>
      <c r="U3191" s="429"/>
      <c r="W3191" s="6">
        <f>VLOOKUP(A3191,'[3]Cartilha Global'!$A:$A,1,FALSE)</f>
        <v>95780</v>
      </c>
    </row>
    <row r="3192" spans="1:23" ht="22.5" hidden="1" x14ac:dyDescent="0.2">
      <c r="A3192" s="522">
        <v>95781</v>
      </c>
      <c r="B3192" s="508" t="s">
        <v>3144</v>
      </c>
      <c r="C3192" s="513" t="s">
        <v>3239</v>
      </c>
      <c r="D3192" s="498" t="s">
        <v>169</v>
      </c>
      <c r="E3192" s="499">
        <v>35.9</v>
      </c>
      <c r="F3192" s="500">
        <f t="shared" si="790"/>
        <v>44.46</v>
      </c>
      <c r="G3192" s="527"/>
      <c r="H3192" s="518"/>
      <c r="I3192" s="517">
        <f t="shared" si="802"/>
        <v>0</v>
      </c>
      <c r="J3192" s="517">
        <f t="shared" si="803"/>
        <v>0</v>
      </c>
      <c r="K3192" s="504"/>
      <c r="L3192" s="518">
        <f t="shared" si="804"/>
        <v>0</v>
      </c>
      <c r="M3192" s="518">
        <f t="shared" si="804"/>
        <v>0</v>
      </c>
      <c r="N3192" s="519">
        <f t="shared" si="805"/>
        <v>0</v>
      </c>
      <c r="O3192" s="519">
        <f t="shared" si="806"/>
        <v>0</v>
      </c>
      <c r="P3192" s="506"/>
      <c r="Q3192" s="520"/>
      <c r="R3192" s="412" t="str">
        <f t="shared" si="787"/>
        <v/>
      </c>
      <c r="S3192" s="412" t="str">
        <f t="shared" si="789"/>
        <v/>
      </c>
      <c r="T3192" s="427"/>
      <c r="U3192" s="429"/>
      <c r="W3192" s="6">
        <f>VLOOKUP(A3192,'[3]Cartilha Global'!$A:$A,1,FALSE)</f>
        <v>95781</v>
      </c>
    </row>
    <row r="3193" spans="1:23" ht="22.5" hidden="1" x14ac:dyDescent="0.2">
      <c r="A3193" s="522">
        <v>95782</v>
      </c>
      <c r="B3193" s="508" t="s">
        <v>3144</v>
      </c>
      <c r="C3193" s="513" t="s">
        <v>3240</v>
      </c>
      <c r="D3193" s="498" t="s">
        <v>169</v>
      </c>
      <c r="E3193" s="499">
        <v>37.39</v>
      </c>
      <c r="F3193" s="500">
        <f t="shared" si="790"/>
        <v>46.3</v>
      </c>
      <c r="G3193" s="527"/>
      <c r="H3193" s="518"/>
      <c r="I3193" s="517">
        <f t="shared" si="802"/>
        <v>0</v>
      </c>
      <c r="J3193" s="517">
        <f t="shared" si="803"/>
        <v>0</v>
      </c>
      <c r="K3193" s="504"/>
      <c r="L3193" s="518">
        <f t="shared" si="804"/>
        <v>0</v>
      </c>
      <c r="M3193" s="518">
        <f t="shared" si="804"/>
        <v>0</v>
      </c>
      <c r="N3193" s="519">
        <f t="shared" si="805"/>
        <v>0</v>
      </c>
      <c r="O3193" s="519">
        <f t="shared" si="806"/>
        <v>0</v>
      </c>
      <c r="P3193" s="506"/>
      <c r="Q3193" s="520"/>
      <c r="R3193" s="412" t="str">
        <f t="shared" si="787"/>
        <v/>
      </c>
      <c r="S3193" s="412" t="str">
        <f t="shared" si="789"/>
        <v/>
      </c>
      <c r="T3193" s="427"/>
      <c r="U3193" s="429"/>
      <c r="W3193" s="6">
        <f>VLOOKUP(A3193,'[3]Cartilha Global'!$A:$A,1,FALSE)</f>
        <v>95782</v>
      </c>
    </row>
    <row r="3194" spans="1:23" ht="22.5" hidden="1" x14ac:dyDescent="0.2">
      <c r="A3194" s="522">
        <v>95785</v>
      </c>
      <c r="B3194" s="508" t="s">
        <v>3144</v>
      </c>
      <c r="C3194" s="513" t="s">
        <v>3241</v>
      </c>
      <c r="D3194" s="498" t="s">
        <v>169</v>
      </c>
      <c r="E3194" s="499">
        <v>42.52</v>
      </c>
      <c r="F3194" s="500">
        <f t="shared" si="790"/>
        <v>52.66</v>
      </c>
      <c r="G3194" s="527"/>
      <c r="H3194" s="518"/>
      <c r="I3194" s="517">
        <f t="shared" si="802"/>
        <v>0</v>
      </c>
      <c r="J3194" s="517">
        <f t="shared" si="803"/>
        <v>0</v>
      </c>
      <c r="K3194" s="504"/>
      <c r="L3194" s="518">
        <f t="shared" si="804"/>
        <v>0</v>
      </c>
      <c r="M3194" s="518">
        <f t="shared" si="804"/>
        <v>0</v>
      </c>
      <c r="N3194" s="519">
        <f t="shared" si="805"/>
        <v>0</v>
      </c>
      <c r="O3194" s="519">
        <f t="shared" si="806"/>
        <v>0</v>
      </c>
      <c r="P3194" s="506"/>
      <c r="Q3194" s="520"/>
      <c r="R3194" s="412" t="str">
        <f t="shared" si="787"/>
        <v/>
      </c>
      <c r="S3194" s="412" t="str">
        <f t="shared" si="789"/>
        <v/>
      </c>
      <c r="T3194" s="427"/>
      <c r="U3194" s="429"/>
      <c r="W3194" s="6">
        <f>VLOOKUP(A3194,'[3]Cartilha Global'!$A:$A,1,FALSE)</f>
        <v>95785</v>
      </c>
    </row>
    <row r="3195" spans="1:23" ht="22.5" hidden="1" x14ac:dyDescent="0.2">
      <c r="A3195" s="522">
        <v>95787</v>
      </c>
      <c r="B3195" s="508" t="s">
        <v>3144</v>
      </c>
      <c r="C3195" s="513" t="s">
        <v>3242</v>
      </c>
      <c r="D3195" s="498" t="s">
        <v>169</v>
      </c>
      <c r="E3195" s="499">
        <v>31.39</v>
      </c>
      <c r="F3195" s="500">
        <f t="shared" si="790"/>
        <v>38.869999999999997</v>
      </c>
      <c r="G3195" s="527"/>
      <c r="H3195" s="518"/>
      <c r="I3195" s="517">
        <f t="shared" si="802"/>
        <v>0</v>
      </c>
      <c r="J3195" s="517">
        <f t="shared" si="803"/>
        <v>0</v>
      </c>
      <c r="K3195" s="504"/>
      <c r="L3195" s="518">
        <f t="shared" si="804"/>
        <v>0</v>
      </c>
      <c r="M3195" s="518">
        <f t="shared" si="804"/>
        <v>0</v>
      </c>
      <c r="N3195" s="519">
        <f t="shared" si="805"/>
        <v>0</v>
      </c>
      <c r="O3195" s="519">
        <f t="shared" si="806"/>
        <v>0</v>
      </c>
      <c r="P3195" s="506"/>
      <c r="Q3195" s="520"/>
      <c r="R3195" s="412" t="str">
        <f t="shared" si="787"/>
        <v/>
      </c>
      <c r="S3195" s="412" t="str">
        <f t="shared" si="789"/>
        <v/>
      </c>
      <c r="T3195" s="427"/>
      <c r="U3195" s="429"/>
      <c r="W3195" s="6">
        <f>VLOOKUP(A3195,'[3]Cartilha Global'!$A:$A,1,FALSE)</f>
        <v>95787</v>
      </c>
    </row>
    <row r="3196" spans="1:23" ht="22.5" hidden="1" x14ac:dyDescent="0.2">
      <c r="A3196" s="522">
        <v>95789</v>
      </c>
      <c r="B3196" s="508" t="s">
        <v>3144</v>
      </c>
      <c r="C3196" s="513" t="s">
        <v>3243</v>
      </c>
      <c r="D3196" s="498" t="s">
        <v>169</v>
      </c>
      <c r="E3196" s="499">
        <v>38.909999999999997</v>
      </c>
      <c r="F3196" s="500">
        <f t="shared" si="790"/>
        <v>48.19</v>
      </c>
      <c r="G3196" s="527"/>
      <c r="H3196" s="518"/>
      <c r="I3196" s="517">
        <f t="shared" si="802"/>
        <v>0</v>
      </c>
      <c r="J3196" s="517">
        <f t="shared" si="803"/>
        <v>0</v>
      </c>
      <c r="K3196" s="504"/>
      <c r="L3196" s="518">
        <f t="shared" si="804"/>
        <v>0</v>
      </c>
      <c r="M3196" s="518">
        <f t="shared" si="804"/>
        <v>0</v>
      </c>
      <c r="N3196" s="519">
        <f t="shared" si="805"/>
        <v>0</v>
      </c>
      <c r="O3196" s="519">
        <f t="shared" si="806"/>
        <v>0</v>
      </c>
      <c r="P3196" s="506"/>
      <c r="Q3196" s="520"/>
      <c r="R3196" s="412" t="str">
        <f t="shared" si="787"/>
        <v/>
      </c>
      <c r="S3196" s="412" t="str">
        <f t="shared" si="789"/>
        <v/>
      </c>
      <c r="T3196" s="427"/>
      <c r="U3196" s="429"/>
      <c r="W3196" s="6">
        <f>VLOOKUP(A3196,'[3]Cartilha Global'!$A:$A,1,FALSE)</f>
        <v>95789</v>
      </c>
    </row>
    <row r="3197" spans="1:23" ht="22.5" hidden="1" x14ac:dyDescent="0.2">
      <c r="A3197" s="522">
        <v>95791</v>
      </c>
      <c r="B3197" s="508" t="s">
        <v>3144</v>
      </c>
      <c r="C3197" s="513" t="s">
        <v>3244</v>
      </c>
      <c r="D3197" s="498" t="s">
        <v>169</v>
      </c>
      <c r="E3197" s="499">
        <v>50.14</v>
      </c>
      <c r="F3197" s="500">
        <f t="shared" si="790"/>
        <v>62.09</v>
      </c>
      <c r="G3197" s="527"/>
      <c r="H3197" s="518"/>
      <c r="I3197" s="517">
        <f t="shared" si="802"/>
        <v>0</v>
      </c>
      <c r="J3197" s="517">
        <f t="shared" si="803"/>
        <v>0</v>
      </c>
      <c r="K3197" s="504"/>
      <c r="L3197" s="518">
        <f t="shared" si="804"/>
        <v>0</v>
      </c>
      <c r="M3197" s="518">
        <f t="shared" si="804"/>
        <v>0</v>
      </c>
      <c r="N3197" s="519">
        <f t="shared" si="805"/>
        <v>0</v>
      </c>
      <c r="O3197" s="519">
        <f t="shared" si="806"/>
        <v>0</v>
      </c>
      <c r="P3197" s="506"/>
      <c r="Q3197" s="520"/>
      <c r="R3197" s="412" t="str">
        <f t="shared" si="787"/>
        <v/>
      </c>
      <c r="S3197" s="412" t="str">
        <f t="shared" si="789"/>
        <v/>
      </c>
      <c r="T3197" s="427"/>
      <c r="U3197" s="429"/>
      <c r="W3197" s="6">
        <f>VLOOKUP(A3197,'[3]Cartilha Global'!$A:$A,1,FALSE)</f>
        <v>95791</v>
      </c>
    </row>
    <row r="3198" spans="1:23" ht="22.5" hidden="1" x14ac:dyDescent="0.2">
      <c r="A3198" s="522">
        <v>95795</v>
      </c>
      <c r="B3198" s="508" t="s">
        <v>3144</v>
      </c>
      <c r="C3198" s="513" t="s">
        <v>3245</v>
      </c>
      <c r="D3198" s="498" t="s">
        <v>169</v>
      </c>
      <c r="E3198" s="499">
        <v>36.229999999999997</v>
      </c>
      <c r="F3198" s="500">
        <f t="shared" si="790"/>
        <v>44.87</v>
      </c>
      <c r="G3198" s="527"/>
      <c r="H3198" s="518"/>
      <c r="I3198" s="517">
        <f t="shared" si="802"/>
        <v>0</v>
      </c>
      <c r="J3198" s="517">
        <f t="shared" si="803"/>
        <v>0</v>
      </c>
      <c r="K3198" s="504"/>
      <c r="L3198" s="518">
        <f t="shared" si="804"/>
        <v>0</v>
      </c>
      <c r="M3198" s="518">
        <f t="shared" si="804"/>
        <v>0</v>
      </c>
      <c r="N3198" s="519">
        <f t="shared" si="805"/>
        <v>0</v>
      </c>
      <c r="O3198" s="519">
        <f t="shared" si="806"/>
        <v>0</v>
      </c>
      <c r="P3198" s="506"/>
      <c r="Q3198" s="520"/>
      <c r="R3198" s="412" t="str">
        <f t="shared" si="787"/>
        <v/>
      </c>
      <c r="S3198" s="412" t="str">
        <f t="shared" si="789"/>
        <v/>
      </c>
      <c r="T3198" s="427"/>
      <c r="U3198" s="429"/>
      <c r="W3198" s="6">
        <f>VLOOKUP(A3198,'[3]Cartilha Global'!$A:$A,1,FALSE)</f>
        <v>95795</v>
      </c>
    </row>
    <row r="3199" spans="1:23" ht="22.5" hidden="1" x14ac:dyDescent="0.2">
      <c r="A3199" s="522">
        <v>95796</v>
      </c>
      <c r="B3199" s="508" t="s">
        <v>3144</v>
      </c>
      <c r="C3199" s="513" t="s">
        <v>3246</v>
      </c>
      <c r="D3199" s="498" t="s">
        <v>169</v>
      </c>
      <c r="E3199" s="499">
        <v>45.79</v>
      </c>
      <c r="F3199" s="500">
        <f t="shared" si="790"/>
        <v>56.71</v>
      </c>
      <c r="G3199" s="527"/>
      <c r="H3199" s="518"/>
      <c r="I3199" s="517">
        <f t="shared" si="802"/>
        <v>0</v>
      </c>
      <c r="J3199" s="517">
        <f t="shared" si="803"/>
        <v>0</v>
      </c>
      <c r="K3199" s="504"/>
      <c r="L3199" s="518">
        <f t="shared" si="804"/>
        <v>0</v>
      </c>
      <c r="M3199" s="518">
        <f t="shared" si="804"/>
        <v>0</v>
      </c>
      <c r="N3199" s="519">
        <f t="shared" si="805"/>
        <v>0</v>
      </c>
      <c r="O3199" s="519">
        <f t="shared" si="806"/>
        <v>0</v>
      </c>
      <c r="P3199" s="506"/>
      <c r="Q3199" s="520"/>
      <c r="R3199" s="412" t="str">
        <f t="shared" si="787"/>
        <v/>
      </c>
      <c r="S3199" s="412" t="str">
        <f t="shared" si="789"/>
        <v/>
      </c>
      <c r="T3199" s="427"/>
      <c r="U3199" s="429"/>
      <c r="W3199" s="6">
        <f>VLOOKUP(A3199,'[3]Cartilha Global'!$A:$A,1,FALSE)</f>
        <v>95796</v>
      </c>
    </row>
    <row r="3200" spans="1:23" ht="22.5" hidden="1" x14ac:dyDescent="0.2">
      <c r="A3200" s="522">
        <v>95797</v>
      </c>
      <c r="B3200" s="508" t="s">
        <v>3144</v>
      </c>
      <c r="C3200" s="513" t="s">
        <v>3247</v>
      </c>
      <c r="D3200" s="498" t="s">
        <v>169</v>
      </c>
      <c r="E3200" s="499">
        <v>58.23</v>
      </c>
      <c r="F3200" s="500">
        <f t="shared" si="790"/>
        <v>72.11</v>
      </c>
      <c r="G3200" s="527"/>
      <c r="H3200" s="518"/>
      <c r="I3200" s="517">
        <f t="shared" si="802"/>
        <v>0</v>
      </c>
      <c r="J3200" s="517">
        <f t="shared" si="803"/>
        <v>0</v>
      </c>
      <c r="K3200" s="504"/>
      <c r="L3200" s="518">
        <f t="shared" si="804"/>
        <v>0</v>
      </c>
      <c r="M3200" s="518">
        <f t="shared" si="804"/>
        <v>0</v>
      </c>
      <c r="N3200" s="519">
        <f t="shared" si="805"/>
        <v>0</v>
      </c>
      <c r="O3200" s="519">
        <f t="shared" si="806"/>
        <v>0</v>
      </c>
      <c r="P3200" s="506"/>
      <c r="Q3200" s="520"/>
      <c r="R3200" s="412" t="str">
        <f t="shared" ref="R3200:R3263" si="807">IF(Q3200="X","x",IF(Q3200="xx","x",IF(O3200&gt;0,"x","")))</f>
        <v/>
      </c>
      <c r="S3200" s="412" t="str">
        <f t="shared" si="789"/>
        <v/>
      </c>
      <c r="T3200" s="427"/>
      <c r="U3200" s="429"/>
      <c r="W3200" s="6">
        <f>VLOOKUP(A3200,'[3]Cartilha Global'!$A:$A,1,FALSE)</f>
        <v>95797</v>
      </c>
    </row>
    <row r="3201" spans="1:23" ht="22.5" hidden="1" x14ac:dyDescent="0.2">
      <c r="A3201" s="522">
        <v>95801</v>
      </c>
      <c r="B3201" s="508" t="s">
        <v>3144</v>
      </c>
      <c r="C3201" s="513" t="s">
        <v>3248</v>
      </c>
      <c r="D3201" s="498" t="s">
        <v>169</v>
      </c>
      <c r="E3201" s="499">
        <v>43.52</v>
      </c>
      <c r="F3201" s="500">
        <f t="shared" si="790"/>
        <v>53.9</v>
      </c>
      <c r="G3201" s="527"/>
      <c r="H3201" s="518"/>
      <c r="I3201" s="517">
        <f t="shared" si="802"/>
        <v>0</v>
      </c>
      <c r="J3201" s="517">
        <f t="shared" si="803"/>
        <v>0</v>
      </c>
      <c r="K3201" s="504"/>
      <c r="L3201" s="518">
        <f t="shared" si="804"/>
        <v>0</v>
      </c>
      <c r="M3201" s="518">
        <f t="shared" si="804"/>
        <v>0</v>
      </c>
      <c r="N3201" s="519">
        <f t="shared" si="805"/>
        <v>0</v>
      </c>
      <c r="O3201" s="519">
        <f t="shared" si="806"/>
        <v>0</v>
      </c>
      <c r="P3201" s="506"/>
      <c r="Q3201" s="520"/>
      <c r="R3201" s="412" t="str">
        <f t="shared" si="807"/>
        <v/>
      </c>
      <c r="S3201" s="412" t="str">
        <f t="shared" si="789"/>
        <v/>
      </c>
      <c r="T3201" s="427"/>
      <c r="U3201" s="429"/>
      <c r="W3201" s="6">
        <f>VLOOKUP(A3201,'[3]Cartilha Global'!$A:$A,1,FALSE)</f>
        <v>95801</v>
      </c>
    </row>
    <row r="3202" spans="1:23" ht="22.5" hidden="1" x14ac:dyDescent="0.2">
      <c r="A3202" s="522">
        <v>95802</v>
      </c>
      <c r="B3202" s="508" t="s">
        <v>3144</v>
      </c>
      <c r="C3202" s="513" t="s">
        <v>3249</v>
      </c>
      <c r="D3202" s="498" t="s">
        <v>169</v>
      </c>
      <c r="E3202" s="499">
        <v>48.57</v>
      </c>
      <c r="F3202" s="500">
        <f t="shared" ref="F3202:F3203" si="808">IF(E3202=0,0,ROUND(E3202*(1+E$13)*(1-E$14),2))</f>
        <v>60.15</v>
      </c>
      <c r="G3202" s="527"/>
      <c r="H3202" s="518"/>
      <c r="I3202" s="517">
        <f t="shared" si="802"/>
        <v>0</v>
      </c>
      <c r="J3202" s="517">
        <f t="shared" si="803"/>
        <v>0</v>
      </c>
      <c r="K3202" s="504"/>
      <c r="L3202" s="518">
        <f t="shared" si="804"/>
        <v>0</v>
      </c>
      <c r="M3202" s="518">
        <f t="shared" si="804"/>
        <v>0</v>
      </c>
      <c r="N3202" s="519">
        <f t="shared" si="805"/>
        <v>0</v>
      </c>
      <c r="O3202" s="519">
        <f t="shared" si="806"/>
        <v>0</v>
      </c>
      <c r="P3202" s="506"/>
      <c r="Q3202" s="520"/>
      <c r="R3202" s="412" t="str">
        <f t="shared" si="807"/>
        <v/>
      </c>
      <c r="S3202" s="412" t="str">
        <f t="shared" si="789"/>
        <v/>
      </c>
      <c r="T3202" s="427"/>
      <c r="U3202" s="429"/>
      <c r="W3202" s="6">
        <f>VLOOKUP(A3202,'[3]Cartilha Global'!$A:$A,1,FALSE)</f>
        <v>95802</v>
      </c>
    </row>
    <row r="3203" spans="1:23" ht="22.5" hidden="1" x14ac:dyDescent="0.2">
      <c r="A3203" s="522">
        <v>95803</v>
      </c>
      <c r="B3203" s="508" t="s">
        <v>3144</v>
      </c>
      <c r="C3203" s="513" t="s">
        <v>3250</v>
      </c>
      <c r="D3203" s="498" t="s">
        <v>169</v>
      </c>
      <c r="E3203" s="499">
        <v>64.45</v>
      </c>
      <c r="F3203" s="500">
        <f t="shared" si="808"/>
        <v>79.81</v>
      </c>
      <c r="G3203" s="527"/>
      <c r="H3203" s="518"/>
      <c r="I3203" s="517">
        <f t="shared" si="802"/>
        <v>0</v>
      </c>
      <c r="J3203" s="517">
        <f t="shared" si="803"/>
        <v>0</v>
      </c>
      <c r="K3203" s="504"/>
      <c r="L3203" s="518">
        <f t="shared" si="804"/>
        <v>0</v>
      </c>
      <c r="M3203" s="518">
        <f t="shared" si="804"/>
        <v>0</v>
      </c>
      <c r="N3203" s="519">
        <f t="shared" si="805"/>
        <v>0</v>
      </c>
      <c r="O3203" s="519">
        <f t="shared" si="806"/>
        <v>0</v>
      </c>
      <c r="P3203" s="506"/>
      <c r="Q3203" s="520"/>
      <c r="R3203" s="412" t="str">
        <f t="shared" si="807"/>
        <v/>
      </c>
      <c r="S3203" s="412" t="str">
        <f t="shared" si="789"/>
        <v/>
      </c>
      <c r="T3203" s="427"/>
      <c r="U3203" s="429"/>
      <c r="W3203" s="6">
        <f>VLOOKUP(A3203,'[3]Cartilha Global'!$A:$A,1,FALSE)</f>
        <v>95803</v>
      </c>
    </row>
    <row r="3204" spans="1:23" hidden="1" x14ac:dyDescent="0.2">
      <c r="A3204" s="522" t="s">
        <v>1916</v>
      </c>
      <c r="B3204" s="508"/>
      <c r="C3204" s="513" t="s">
        <v>283</v>
      </c>
      <c r="D3204" s="498">
        <v>0</v>
      </c>
      <c r="E3204" s="499"/>
      <c r="F3204" s="500">
        <f t="shared" ref="F3204:F3265" si="809">IF(E3204=0,0,ROUND(E3204*(1+E$13)*(1-E$14),2))</f>
        <v>0</v>
      </c>
      <c r="G3204" s="556"/>
      <c r="H3204" s="556"/>
      <c r="I3204" s="557"/>
      <c r="J3204" s="558"/>
      <c r="K3204" s="504"/>
      <c r="L3204" s="556"/>
      <c r="M3204" s="556"/>
      <c r="N3204" s="557"/>
      <c r="O3204" s="558"/>
      <c r="P3204" s="506"/>
      <c r="Q3204" s="494" t="str">
        <f>IF(OR(SUM(J3205:J3219)&gt;0,SUM(O3205:O3219)&gt;0),"xx","")</f>
        <v/>
      </c>
      <c r="R3204" s="412" t="str">
        <f t="shared" si="807"/>
        <v/>
      </c>
      <c r="S3204" s="412" t="str">
        <f t="shared" si="789"/>
        <v/>
      </c>
      <c r="T3204" s="427"/>
      <c r="U3204" s="429"/>
      <c r="W3204" s="6" t="str">
        <f>VLOOKUP(A3204,'[3]Cartilha Global'!$A:$A,1,FALSE)</f>
        <v>8.2.6.2</v>
      </c>
    </row>
    <row r="3205" spans="1:23" ht="22.5" hidden="1" x14ac:dyDescent="0.2">
      <c r="A3205" s="522">
        <v>95804</v>
      </c>
      <c r="B3205" s="508" t="s">
        <v>3144</v>
      </c>
      <c r="C3205" s="513" t="s">
        <v>801</v>
      </c>
      <c r="D3205" s="498" t="s">
        <v>169</v>
      </c>
      <c r="E3205" s="499">
        <v>31.37</v>
      </c>
      <c r="F3205" s="500">
        <f t="shared" si="809"/>
        <v>38.85</v>
      </c>
      <c r="G3205" s="527"/>
      <c r="H3205" s="518"/>
      <c r="I3205" s="517">
        <f t="shared" ref="I3205:I3219" si="810">IF(ISBLANK(E3205),0,ROUND(F3205*G3205,2))</f>
        <v>0</v>
      </c>
      <c r="J3205" s="517">
        <f t="shared" ref="J3205:J3219" si="811">IF(ISBLANK(G3205),0,ROUND(G3205*H3205,2))</f>
        <v>0</v>
      </c>
      <c r="K3205" s="504"/>
      <c r="L3205" s="518">
        <f t="shared" ref="L3205:M3219" si="812">G3205</f>
        <v>0</v>
      </c>
      <c r="M3205" s="518">
        <f t="shared" si="812"/>
        <v>0</v>
      </c>
      <c r="N3205" s="519">
        <f t="shared" ref="N3205:N3219" si="813">IF(ISBLANK(E3205),0,ROUND(F3205*L3205,2))</f>
        <v>0</v>
      </c>
      <c r="O3205" s="519">
        <f t="shared" ref="O3205:O3219" si="814">IF(ISBLANK(L3205),0,ROUND(L3205*M3205,2))</f>
        <v>0</v>
      </c>
      <c r="P3205" s="506"/>
      <c r="Q3205" s="520"/>
      <c r="R3205" s="412" t="str">
        <f t="shared" si="807"/>
        <v/>
      </c>
      <c r="S3205" s="412" t="str">
        <f t="shared" ref="S3205:S3268" si="815">IF(Q3205="X","x",IF(Q3205="xx","x",IF(OR(J3205&gt;0,O3205&gt;0),"x","")))</f>
        <v/>
      </c>
      <c r="T3205" s="427"/>
      <c r="U3205" s="429"/>
      <c r="W3205" s="6">
        <f>VLOOKUP(A3205,'[3]Cartilha Global'!$A:$A,1,FALSE)</f>
        <v>95804</v>
      </c>
    </row>
    <row r="3206" spans="1:23" ht="22.5" hidden="1" x14ac:dyDescent="0.2">
      <c r="A3206" s="522">
        <v>95805</v>
      </c>
      <c r="B3206" s="508" t="s">
        <v>3144</v>
      </c>
      <c r="C3206" s="513" t="s">
        <v>802</v>
      </c>
      <c r="D3206" s="498" t="s">
        <v>169</v>
      </c>
      <c r="E3206" s="499">
        <v>31.61</v>
      </c>
      <c r="F3206" s="500">
        <f t="shared" si="809"/>
        <v>39.15</v>
      </c>
      <c r="G3206" s="527"/>
      <c r="H3206" s="518"/>
      <c r="I3206" s="517">
        <f t="shared" si="810"/>
        <v>0</v>
      </c>
      <c r="J3206" s="517">
        <f t="shared" si="811"/>
        <v>0</v>
      </c>
      <c r="K3206" s="504"/>
      <c r="L3206" s="518">
        <f t="shared" si="812"/>
        <v>0</v>
      </c>
      <c r="M3206" s="518">
        <f t="shared" si="812"/>
        <v>0</v>
      </c>
      <c r="N3206" s="519">
        <f t="shared" si="813"/>
        <v>0</v>
      </c>
      <c r="O3206" s="519">
        <f t="shared" si="814"/>
        <v>0</v>
      </c>
      <c r="P3206" s="506"/>
      <c r="Q3206" s="520"/>
      <c r="R3206" s="412" t="str">
        <f t="shared" si="807"/>
        <v/>
      </c>
      <c r="S3206" s="412" t="str">
        <f t="shared" si="815"/>
        <v/>
      </c>
      <c r="T3206" s="427"/>
      <c r="U3206" s="429"/>
      <c r="W3206" s="6">
        <f>VLOOKUP(A3206,'[3]Cartilha Global'!$A:$A,1,FALSE)</f>
        <v>95805</v>
      </c>
    </row>
    <row r="3207" spans="1:23" ht="22.5" hidden="1" x14ac:dyDescent="0.2">
      <c r="A3207" s="522">
        <v>95806</v>
      </c>
      <c r="B3207" s="508" t="s">
        <v>3144</v>
      </c>
      <c r="C3207" s="513" t="s">
        <v>803</v>
      </c>
      <c r="D3207" s="498" t="s">
        <v>169</v>
      </c>
      <c r="E3207" s="499">
        <v>32.68</v>
      </c>
      <c r="F3207" s="500">
        <f t="shared" si="809"/>
        <v>40.47</v>
      </c>
      <c r="G3207" s="527"/>
      <c r="H3207" s="518"/>
      <c r="I3207" s="517">
        <f t="shared" si="810"/>
        <v>0</v>
      </c>
      <c r="J3207" s="517">
        <f t="shared" si="811"/>
        <v>0</v>
      </c>
      <c r="K3207" s="504"/>
      <c r="L3207" s="518">
        <f t="shared" si="812"/>
        <v>0</v>
      </c>
      <c r="M3207" s="518">
        <f t="shared" si="812"/>
        <v>0</v>
      </c>
      <c r="N3207" s="519">
        <f t="shared" si="813"/>
        <v>0</v>
      </c>
      <c r="O3207" s="519">
        <f t="shared" si="814"/>
        <v>0</v>
      </c>
      <c r="P3207" s="506"/>
      <c r="Q3207" s="520"/>
      <c r="R3207" s="412" t="str">
        <f t="shared" si="807"/>
        <v/>
      </c>
      <c r="S3207" s="412" t="str">
        <f t="shared" si="815"/>
        <v/>
      </c>
      <c r="T3207" s="427"/>
      <c r="U3207" s="429"/>
      <c r="W3207" s="6">
        <f>VLOOKUP(A3207,'[3]Cartilha Global'!$A:$A,1,FALSE)</f>
        <v>95806</v>
      </c>
    </row>
    <row r="3208" spans="1:23" ht="22.5" hidden="1" x14ac:dyDescent="0.2">
      <c r="A3208" s="522">
        <v>95807</v>
      </c>
      <c r="B3208" s="508" t="s">
        <v>3144</v>
      </c>
      <c r="C3208" s="513" t="s">
        <v>804</v>
      </c>
      <c r="D3208" s="498" t="s">
        <v>169</v>
      </c>
      <c r="E3208" s="499">
        <v>35.81</v>
      </c>
      <c r="F3208" s="500">
        <f t="shared" si="809"/>
        <v>44.35</v>
      </c>
      <c r="G3208" s="527"/>
      <c r="H3208" s="518"/>
      <c r="I3208" s="517">
        <f t="shared" si="810"/>
        <v>0</v>
      </c>
      <c r="J3208" s="517">
        <f t="shared" si="811"/>
        <v>0</v>
      </c>
      <c r="K3208" s="504"/>
      <c r="L3208" s="518">
        <f t="shared" si="812"/>
        <v>0</v>
      </c>
      <c r="M3208" s="518">
        <f t="shared" si="812"/>
        <v>0</v>
      </c>
      <c r="N3208" s="519">
        <f t="shared" si="813"/>
        <v>0</v>
      </c>
      <c r="O3208" s="519">
        <f t="shared" si="814"/>
        <v>0</v>
      </c>
      <c r="P3208" s="506"/>
      <c r="Q3208" s="520"/>
      <c r="R3208" s="412" t="str">
        <f t="shared" si="807"/>
        <v/>
      </c>
      <c r="S3208" s="412" t="str">
        <f t="shared" si="815"/>
        <v/>
      </c>
      <c r="T3208" s="427"/>
      <c r="U3208" s="429"/>
      <c r="W3208" s="6">
        <f>VLOOKUP(A3208,'[3]Cartilha Global'!$A:$A,1,FALSE)</f>
        <v>95807</v>
      </c>
    </row>
    <row r="3209" spans="1:23" ht="22.5" hidden="1" x14ac:dyDescent="0.2">
      <c r="A3209" s="522">
        <v>95808</v>
      </c>
      <c r="B3209" s="508" t="s">
        <v>3144</v>
      </c>
      <c r="C3209" s="513" t="s">
        <v>805</v>
      </c>
      <c r="D3209" s="498" t="s">
        <v>169</v>
      </c>
      <c r="E3209" s="499">
        <v>36.549999999999997</v>
      </c>
      <c r="F3209" s="500">
        <f t="shared" si="809"/>
        <v>45.26</v>
      </c>
      <c r="G3209" s="527"/>
      <c r="H3209" s="518"/>
      <c r="I3209" s="517">
        <f t="shared" si="810"/>
        <v>0</v>
      </c>
      <c r="J3209" s="517">
        <f t="shared" si="811"/>
        <v>0</v>
      </c>
      <c r="K3209" s="504"/>
      <c r="L3209" s="518">
        <f t="shared" si="812"/>
        <v>0</v>
      </c>
      <c r="M3209" s="518">
        <f t="shared" si="812"/>
        <v>0</v>
      </c>
      <c r="N3209" s="519">
        <f t="shared" si="813"/>
        <v>0</v>
      </c>
      <c r="O3209" s="519">
        <f t="shared" si="814"/>
        <v>0</v>
      </c>
      <c r="P3209" s="506"/>
      <c r="Q3209" s="520"/>
      <c r="R3209" s="412" t="str">
        <f t="shared" si="807"/>
        <v/>
      </c>
      <c r="S3209" s="412" t="str">
        <f t="shared" si="815"/>
        <v/>
      </c>
      <c r="T3209" s="427"/>
      <c r="U3209" s="429"/>
      <c r="W3209" s="6">
        <f>VLOOKUP(A3209,'[3]Cartilha Global'!$A:$A,1,FALSE)</f>
        <v>95808</v>
      </c>
    </row>
    <row r="3210" spans="1:23" ht="22.5" hidden="1" x14ac:dyDescent="0.2">
      <c r="A3210" s="522">
        <v>95809</v>
      </c>
      <c r="B3210" s="508" t="s">
        <v>3144</v>
      </c>
      <c r="C3210" s="513" t="s">
        <v>806</v>
      </c>
      <c r="D3210" s="498" t="s">
        <v>169</v>
      </c>
      <c r="E3210" s="499">
        <v>40.49</v>
      </c>
      <c r="F3210" s="500">
        <f t="shared" si="809"/>
        <v>50.14</v>
      </c>
      <c r="G3210" s="527"/>
      <c r="H3210" s="518"/>
      <c r="I3210" s="517">
        <f t="shared" si="810"/>
        <v>0</v>
      </c>
      <c r="J3210" s="517">
        <f t="shared" si="811"/>
        <v>0</v>
      </c>
      <c r="K3210" s="504"/>
      <c r="L3210" s="518">
        <f t="shared" si="812"/>
        <v>0</v>
      </c>
      <c r="M3210" s="518">
        <f t="shared" si="812"/>
        <v>0</v>
      </c>
      <c r="N3210" s="519">
        <f t="shared" si="813"/>
        <v>0</v>
      </c>
      <c r="O3210" s="519">
        <f t="shared" si="814"/>
        <v>0</v>
      </c>
      <c r="P3210" s="506"/>
      <c r="Q3210" s="520"/>
      <c r="R3210" s="412" t="str">
        <f t="shared" si="807"/>
        <v/>
      </c>
      <c r="S3210" s="412" t="str">
        <f t="shared" si="815"/>
        <v/>
      </c>
      <c r="T3210" s="427"/>
      <c r="U3210" s="429"/>
      <c r="W3210" s="6">
        <f>VLOOKUP(A3210,'[3]Cartilha Global'!$A:$A,1,FALSE)</f>
        <v>95809</v>
      </c>
    </row>
    <row r="3211" spans="1:23" ht="22.5" hidden="1" x14ac:dyDescent="0.2">
      <c r="A3211" s="522">
        <v>95810</v>
      </c>
      <c r="B3211" s="508" t="s">
        <v>3144</v>
      </c>
      <c r="C3211" s="513" t="s">
        <v>807</v>
      </c>
      <c r="D3211" s="498" t="s">
        <v>169</v>
      </c>
      <c r="E3211" s="499">
        <v>21.91</v>
      </c>
      <c r="F3211" s="500">
        <f t="shared" si="809"/>
        <v>27.13</v>
      </c>
      <c r="G3211" s="527"/>
      <c r="H3211" s="518"/>
      <c r="I3211" s="517">
        <f t="shared" si="810"/>
        <v>0</v>
      </c>
      <c r="J3211" s="517">
        <f t="shared" si="811"/>
        <v>0</v>
      </c>
      <c r="K3211" s="504"/>
      <c r="L3211" s="518">
        <f t="shared" si="812"/>
        <v>0</v>
      </c>
      <c r="M3211" s="518">
        <f t="shared" si="812"/>
        <v>0</v>
      </c>
      <c r="N3211" s="519">
        <f t="shared" si="813"/>
        <v>0</v>
      </c>
      <c r="O3211" s="519">
        <f t="shared" si="814"/>
        <v>0</v>
      </c>
      <c r="P3211" s="506"/>
      <c r="Q3211" s="520"/>
      <c r="R3211" s="412" t="str">
        <f t="shared" si="807"/>
        <v/>
      </c>
      <c r="S3211" s="412" t="str">
        <f t="shared" si="815"/>
        <v/>
      </c>
      <c r="T3211" s="427"/>
      <c r="U3211" s="429"/>
      <c r="W3211" s="6">
        <f>VLOOKUP(A3211,'[3]Cartilha Global'!$A:$A,1,FALSE)</f>
        <v>95810</v>
      </c>
    </row>
    <row r="3212" spans="1:23" ht="22.5" hidden="1" x14ac:dyDescent="0.2">
      <c r="A3212" s="522">
        <v>95811</v>
      </c>
      <c r="B3212" s="508" t="s">
        <v>3144</v>
      </c>
      <c r="C3212" s="513" t="s">
        <v>808</v>
      </c>
      <c r="D3212" s="498" t="s">
        <v>169</v>
      </c>
      <c r="E3212" s="499">
        <v>22.65</v>
      </c>
      <c r="F3212" s="500">
        <f t="shared" si="809"/>
        <v>28.05</v>
      </c>
      <c r="G3212" s="527"/>
      <c r="H3212" s="518"/>
      <c r="I3212" s="517">
        <f t="shared" si="810"/>
        <v>0</v>
      </c>
      <c r="J3212" s="517">
        <f t="shared" si="811"/>
        <v>0</v>
      </c>
      <c r="K3212" s="504"/>
      <c r="L3212" s="518">
        <f t="shared" si="812"/>
        <v>0</v>
      </c>
      <c r="M3212" s="518">
        <f t="shared" si="812"/>
        <v>0</v>
      </c>
      <c r="N3212" s="519">
        <f t="shared" si="813"/>
        <v>0</v>
      </c>
      <c r="O3212" s="519">
        <f t="shared" si="814"/>
        <v>0</v>
      </c>
      <c r="P3212" s="506"/>
      <c r="Q3212" s="520"/>
      <c r="R3212" s="412" t="str">
        <f t="shared" si="807"/>
        <v/>
      </c>
      <c r="S3212" s="412" t="str">
        <f t="shared" si="815"/>
        <v/>
      </c>
      <c r="T3212" s="427"/>
      <c r="U3212" s="429"/>
      <c r="W3212" s="6">
        <f>VLOOKUP(A3212,'[3]Cartilha Global'!$A:$A,1,FALSE)</f>
        <v>95811</v>
      </c>
    </row>
    <row r="3213" spans="1:23" ht="22.5" hidden="1" x14ac:dyDescent="0.2">
      <c r="A3213" s="522">
        <v>95812</v>
      </c>
      <c r="B3213" s="508" t="s">
        <v>3144</v>
      </c>
      <c r="C3213" s="513" t="s">
        <v>809</v>
      </c>
      <c r="D3213" s="498" t="s">
        <v>169</v>
      </c>
      <c r="E3213" s="499">
        <v>26.58</v>
      </c>
      <c r="F3213" s="500">
        <f t="shared" si="809"/>
        <v>32.92</v>
      </c>
      <c r="G3213" s="527"/>
      <c r="H3213" s="518"/>
      <c r="I3213" s="517">
        <f t="shared" si="810"/>
        <v>0</v>
      </c>
      <c r="J3213" s="517">
        <f t="shared" si="811"/>
        <v>0</v>
      </c>
      <c r="K3213" s="504"/>
      <c r="L3213" s="518">
        <f t="shared" si="812"/>
        <v>0</v>
      </c>
      <c r="M3213" s="518">
        <f t="shared" si="812"/>
        <v>0</v>
      </c>
      <c r="N3213" s="519">
        <f t="shared" si="813"/>
        <v>0</v>
      </c>
      <c r="O3213" s="519">
        <f t="shared" si="814"/>
        <v>0</v>
      </c>
      <c r="P3213" s="506"/>
      <c r="Q3213" s="520"/>
      <c r="R3213" s="412" t="str">
        <f t="shared" si="807"/>
        <v/>
      </c>
      <c r="S3213" s="412" t="str">
        <f t="shared" si="815"/>
        <v/>
      </c>
      <c r="T3213" s="427"/>
      <c r="U3213" s="429"/>
      <c r="W3213" s="6">
        <f>VLOOKUP(A3213,'[3]Cartilha Global'!$A:$A,1,FALSE)</f>
        <v>95812</v>
      </c>
    </row>
    <row r="3214" spans="1:23" ht="22.5" hidden="1" x14ac:dyDescent="0.2">
      <c r="A3214" s="522">
        <v>95813</v>
      </c>
      <c r="B3214" s="508" t="s">
        <v>3144</v>
      </c>
      <c r="C3214" s="513" t="s">
        <v>810</v>
      </c>
      <c r="D3214" s="498" t="s">
        <v>169</v>
      </c>
      <c r="E3214" s="499">
        <v>25.84</v>
      </c>
      <c r="F3214" s="500">
        <f t="shared" si="809"/>
        <v>32</v>
      </c>
      <c r="G3214" s="527"/>
      <c r="H3214" s="518"/>
      <c r="I3214" s="517">
        <f t="shared" si="810"/>
        <v>0</v>
      </c>
      <c r="J3214" s="517">
        <f t="shared" si="811"/>
        <v>0</v>
      </c>
      <c r="K3214" s="504"/>
      <c r="L3214" s="518">
        <f t="shared" si="812"/>
        <v>0</v>
      </c>
      <c r="M3214" s="518">
        <f t="shared" si="812"/>
        <v>0</v>
      </c>
      <c r="N3214" s="519">
        <f t="shared" si="813"/>
        <v>0</v>
      </c>
      <c r="O3214" s="519">
        <f t="shared" si="814"/>
        <v>0</v>
      </c>
      <c r="P3214" s="506"/>
      <c r="Q3214" s="520"/>
      <c r="R3214" s="412" t="str">
        <f t="shared" si="807"/>
        <v/>
      </c>
      <c r="S3214" s="412" t="str">
        <f t="shared" si="815"/>
        <v/>
      </c>
      <c r="T3214" s="427"/>
      <c r="U3214" s="429"/>
      <c r="W3214" s="6">
        <f>VLOOKUP(A3214,'[3]Cartilha Global'!$A:$A,1,FALSE)</f>
        <v>95813</v>
      </c>
    </row>
    <row r="3215" spans="1:23" ht="22.5" hidden="1" x14ac:dyDescent="0.2">
      <c r="A3215" s="522">
        <v>95814</v>
      </c>
      <c r="B3215" s="508" t="s">
        <v>3144</v>
      </c>
      <c r="C3215" s="513" t="s">
        <v>811</v>
      </c>
      <c r="D3215" s="498" t="s">
        <v>169</v>
      </c>
      <c r="E3215" s="499">
        <v>26.95</v>
      </c>
      <c r="F3215" s="500">
        <f t="shared" si="809"/>
        <v>33.369999999999997</v>
      </c>
      <c r="G3215" s="527"/>
      <c r="H3215" s="518"/>
      <c r="I3215" s="517">
        <f t="shared" si="810"/>
        <v>0</v>
      </c>
      <c r="J3215" s="517">
        <f t="shared" si="811"/>
        <v>0</v>
      </c>
      <c r="K3215" s="504"/>
      <c r="L3215" s="518">
        <f t="shared" si="812"/>
        <v>0</v>
      </c>
      <c r="M3215" s="518">
        <f t="shared" si="812"/>
        <v>0</v>
      </c>
      <c r="N3215" s="519">
        <f t="shared" si="813"/>
        <v>0</v>
      </c>
      <c r="O3215" s="519">
        <f t="shared" si="814"/>
        <v>0</v>
      </c>
      <c r="P3215" s="506"/>
      <c r="Q3215" s="520"/>
      <c r="R3215" s="412" t="str">
        <f t="shared" si="807"/>
        <v/>
      </c>
      <c r="S3215" s="412" t="str">
        <f t="shared" si="815"/>
        <v/>
      </c>
      <c r="T3215" s="427"/>
      <c r="U3215" s="429"/>
      <c r="W3215" s="6">
        <f>VLOOKUP(A3215,'[3]Cartilha Global'!$A:$A,1,FALSE)</f>
        <v>95814</v>
      </c>
    </row>
    <row r="3216" spans="1:23" ht="22.5" hidden="1" x14ac:dyDescent="0.2">
      <c r="A3216" s="522">
        <v>95815</v>
      </c>
      <c r="B3216" s="508" t="s">
        <v>3144</v>
      </c>
      <c r="C3216" s="513" t="s">
        <v>812</v>
      </c>
      <c r="D3216" s="498" t="s">
        <v>169</v>
      </c>
      <c r="E3216" s="499">
        <v>34.72</v>
      </c>
      <c r="F3216" s="500">
        <f t="shared" si="809"/>
        <v>43</v>
      </c>
      <c r="G3216" s="527"/>
      <c r="H3216" s="518"/>
      <c r="I3216" s="517">
        <f t="shared" si="810"/>
        <v>0</v>
      </c>
      <c r="J3216" s="517">
        <f t="shared" si="811"/>
        <v>0</v>
      </c>
      <c r="K3216" s="504"/>
      <c r="L3216" s="518">
        <f t="shared" si="812"/>
        <v>0</v>
      </c>
      <c r="M3216" s="518">
        <f t="shared" si="812"/>
        <v>0</v>
      </c>
      <c r="N3216" s="519">
        <f t="shared" si="813"/>
        <v>0</v>
      </c>
      <c r="O3216" s="519">
        <f t="shared" si="814"/>
        <v>0</v>
      </c>
      <c r="P3216" s="506"/>
      <c r="Q3216" s="520"/>
      <c r="R3216" s="412" t="str">
        <f t="shared" si="807"/>
        <v/>
      </c>
      <c r="S3216" s="412" t="str">
        <f t="shared" si="815"/>
        <v/>
      </c>
      <c r="T3216" s="427"/>
      <c r="U3216" s="429"/>
      <c r="W3216" s="6">
        <f>VLOOKUP(A3216,'[3]Cartilha Global'!$A:$A,1,FALSE)</f>
        <v>95815</v>
      </c>
    </row>
    <row r="3217" spans="1:23" ht="22.5" hidden="1" x14ac:dyDescent="0.2">
      <c r="A3217" s="522">
        <v>95816</v>
      </c>
      <c r="B3217" s="508" t="s">
        <v>3144</v>
      </c>
      <c r="C3217" s="513" t="s">
        <v>813</v>
      </c>
      <c r="D3217" s="498" t="s">
        <v>169</v>
      </c>
      <c r="E3217" s="499">
        <v>44.08</v>
      </c>
      <c r="F3217" s="500">
        <f t="shared" si="809"/>
        <v>54.59</v>
      </c>
      <c r="G3217" s="527"/>
      <c r="H3217" s="518"/>
      <c r="I3217" s="517">
        <f t="shared" si="810"/>
        <v>0</v>
      </c>
      <c r="J3217" s="517">
        <f t="shared" si="811"/>
        <v>0</v>
      </c>
      <c r="K3217" s="504"/>
      <c r="L3217" s="518">
        <f t="shared" si="812"/>
        <v>0</v>
      </c>
      <c r="M3217" s="518">
        <f t="shared" si="812"/>
        <v>0</v>
      </c>
      <c r="N3217" s="519">
        <f t="shared" si="813"/>
        <v>0</v>
      </c>
      <c r="O3217" s="519">
        <f t="shared" si="814"/>
        <v>0</v>
      </c>
      <c r="P3217" s="506"/>
      <c r="Q3217" s="520"/>
      <c r="R3217" s="412" t="str">
        <f t="shared" si="807"/>
        <v/>
      </c>
      <c r="S3217" s="412" t="str">
        <f t="shared" si="815"/>
        <v/>
      </c>
      <c r="T3217" s="427"/>
      <c r="U3217" s="429"/>
      <c r="W3217" s="6">
        <f>VLOOKUP(A3217,'[3]Cartilha Global'!$A:$A,1,FALSE)</f>
        <v>95816</v>
      </c>
    </row>
    <row r="3218" spans="1:23" ht="22.5" hidden="1" x14ac:dyDescent="0.2">
      <c r="A3218" s="522">
        <v>95817</v>
      </c>
      <c r="B3218" s="508" t="s">
        <v>3144</v>
      </c>
      <c r="C3218" s="513" t="s">
        <v>814</v>
      </c>
      <c r="D3218" s="498" t="s">
        <v>169</v>
      </c>
      <c r="E3218" s="499">
        <v>44.84</v>
      </c>
      <c r="F3218" s="500">
        <f t="shared" si="809"/>
        <v>55.53</v>
      </c>
      <c r="G3218" s="527"/>
      <c r="H3218" s="518"/>
      <c r="I3218" s="517">
        <f t="shared" si="810"/>
        <v>0</v>
      </c>
      <c r="J3218" s="517">
        <f t="shared" si="811"/>
        <v>0</v>
      </c>
      <c r="K3218" s="504"/>
      <c r="L3218" s="518">
        <f t="shared" si="812"/>
        <v>0</v>
      </c>
      <c r="M3218" s="518">
        <f t="shared" si="812"/>
        <v>0</v>
      </c>
      <c r="N3218" s="519">
        <f t="shared" si="813"/>
        <v>0</v>
      </c>
      <c r="O3218" s="519">
        <f t="shared" si="814"/>
        <v>0</v>
      </c>
      <c r="P3218" s="506"/>
      <c r="Q3218" s="520"/>
      <c r="R3218" s="412" t="str">
        <f t="shared" si="807"/>
        <v/>
      </c>
      <c r="S3218" s="412" t="str">
        <f t="shared" si="815"/>
        <v/>
      </c>
      <c r="T3218" s="427"/>
      <c r="U3218" s="429"/>
      <c r="W3218" s="6">
        <f>VLOOKUP(A3218,'[3]Cartilha Global'!$A:$A,1,FALSE)</f>
        <v>95817</v>
      </c>
    </row>
    <row r="3219" spans="1:23" ht="22.5" hidden="1" x14ac:dyDescent="0.2">
      <c r="A3219" s="522">
        <v>95818</v>
      </c>
      <c r="B3219" s="508" t="s">
        <v>3144</v>
      </c>
      <c r="C3219" s="513" t="s">
        <v>815</v>
      </c>
      <c r="D3219" s="498" t="s">
        <v>169</v>
      </c>
      <c r="E3219" s="499">
        <v>55.31</v>
      </c>
      <c r="F3219" s="500">
        <f t="shared" si="809"/>
        <v>68.5</v>
      </c>
      <c r="G3219" s="527"/>
      <c r="H3219" s="518"/>
      <c r="I3219" s="517">
        <f t="shared" si="810"/>
        <v>0</v>
      </c>
      <c r="J3219" s="517">
        <f t="shared" si="811"/>
        <v>0</v>
      </c>
      <c r="K3219" s="504"/>
      <c r="L3219" s="518">
        <f t="shared" si="812"/>
        <v>0</v>
      </c>
      <c r="M3219" s="518">
        <f t="shared" si="812"/>
        <v>0</v>
      </c>
      <c r="N3219" s="519">
        <f t="shared" si="813"/>
        <v>0</v>
      </c>
      <c r="O3219" s="519">
        <f t="shared" si="814"/>
        <v>0</v>
      </c>
      <c r="P3219" s="506"/>
      <c r="Q3219" s="520"/>
      <c r="R3219" s="412" t="str">
        <f t="shared" si="807"/>
        <v/>
      </c>
      <c r="S3219" s="412" t="str">
        <f t="shared" si="815"/>
        <v/>
      </c>
      <c r="T3219" s="427"/>
      <c r="U3219" s="429"/>
      <c r="W3219" s="6">
        <f>VLOOKUP(A3219,'[3]Cartilha Global'!$A:$A,1,FALSE)</f>
        <v>95818</v>
      </c>
    </row>
    <row r="3220" spans="1:23" hidden="1" x14ac:dyDescent="0.2">
      <c r="A3220" s="522" t="s">
        <v>6165</v>
      </c>
      <c r="B3220" s="508"/>
      <c r="C3220" s="513" t="s">
        <v>6166</v>
      </c>
      <c r="D3220" s="498">
        <v>0</v>
      </c>
      <c r="E3220" s="499"/>
      <c r="F3220" s="500">
        <f t="shared" si="809"/>
        <v>0</v>
      </c>
      <c r="G3220" s="556"/>
      <c r="H3220" s="556"/>
      <c r="I3220" s="557"/>
      <c r="J3220" s="558"/>
      <c r="K3220" s="504"/>
      <c r="L3220" s="556"/>
      <c r="M3220" s="556"/>
      <c r="N3220" s="557"/>
      <c r="O3220" s="558"/>
      <c r="P3220" s="506"/>
      <c r="Q3220" s="494" t="str">
        <f>IF(OR(SUM(J3220:J3220)&gt;0,SUM(O3220:O3220)&gt;0),"xx","")</f>
        <v/>
      </c>
      <c r="R3220" s="412" t="str">
        <f t="shared" si="807"/>
        <v/>
      </c>
      <c r="S3220" s="412" t="str">
        <f t="shared" si="815"/>
        <v/>
      </c>
      <c r="T3220" s="427"/>
      <c r="U3220" s="429"/>
      <c r="W3220" s="6" t="e">
        <f>VLOOKUP(A3220,'[3]Cartilha Global'!$A:$A,1,FALSE)</f>
        <v>#N/A</v>
      </c>
    </row>
    <row r="3221" spans="1:23" x14ac:dyDescent="0.2">
      <c r="A3221" s="522" t="s">
        <v>1917</v>
      </c>
      <c r="B3221" s="508"/>
      <c r="C3221" s="513" t="s">
        <v>124</v>
      </c>
      <c r="D3221" s="498">
        <v>0</v>
      </c>
      <c r="E3221" s="499"/>
      <c r="F3221" s="500">
        <f t="shared" si="809"/>
        <v>0</v>
      </c>
      <c r="G3221" s="556"/>
      <c r="H3221" s="556"/>
      <c r="I3221" s="557"/>
      <c r="J3221" s="558"/>
      <c r="K3221" s="504"/>
      <c r="L3221" s="556"/>
      <c r="M3221" s="556"/>
      <c r="N3221" s="557"/>
      <c r="O3221" s="558"/>
      <c r="P3221" s="506"/>
      <c r="Q3221" s="494" t="str">
        <f>IF(OR(SUM(J3222:J3262)&gt;0,SUM(O3222:O3262)&gt;0),"xx","")</f>
        <v>xx</v>
      </c>
      <c r="R3221" s="412" t="str">
        <f t="shared" si="807"/>
        <v>x</v>
      </c>
      <c r="S3221" s="412" t="str">
        <f t="shared" si="815"/>
        <v>x</v>
      </c>
      <c r="T3221" s="427"/>
      <c r="U3221" s="429"/>
      <c r="W3221" s="6" t="str">
        <f>VLOOKUP(A3221,'[3]Cartilha Global'!$A:$A,1,FALSE)</f>
        <v>8.2.8</v>
      </c>
    </row>
    <row r="3222" spans="1:23" hidden="1" x14ac:dyDescent="0.2">
      <c r="A3222" s="522">
        <v>91936</v>
      </c>
      <c r="B3222" s="508" t="s">
        <v>3144</v>
      </c>
      <c r="C3222" s="513" t="s">
        <v>816</v>
      </c>
      <c r="D3222" s="498" t="s">
        <v>169</v>
      </c>
      <c r="E3222" s="499">
        <v>17.34</v>
      </c>
      <c r="F3222" s="500">
        <f t="shared" si="809"/>
        <v>21.47</v>
      </c>
      <c r="G3222" s="527"/>
      <c r="H3222" s="518"/>
      <c r="I3222" s="517">
        <f t="shared" ref="I3222:I3262" si="816">IF(ISBLANK(E3222),0,ROUND(F3222*G3222,2))</f>
        <v>0</v>
      </c>
      <c r="J3222" s="517">
        <f t="shared" ref="J3222:J3262" si="817">IF(ISBLANK(G3222),0,ROUND(G3222*H3222,2))</f>
        <v>0</v>
      </c>
      <c r="K3222" s="504"/>
      <c r="L3222" s="518">
        <f t="shared" ref="L3222:M3243" si="818">G3222</f>
        <v>0</v>
      </c>
      <c r="M3222" s="518">
        <f t="shared" si="818"/>
        <v>0</v>
      </c>
      <c r="N3222" s="519">
        <f t="shared" ref="N3222:N3262" si="819">IF(ISBLANK(E3222),0,ROUND(F3222*L3222,2))</f>
        <v>0</v>
      </c>
      <c r="O3222" s="519">
        <f t="shared" ref="O3222:O3262" si="820">IF(ISBLANK(L3222),0,ROUND(L3222*M3222,2))</f>
        <v>0</v>
      </c>
      <c r="P3222" s="506"/>
      <c r="Q3222" s="520"/>
      <c r="R3222" s="412" t="str">
        <f t="shared" si="807"/>
        <v/>
      </c>
      <c r="S3222" s="412" t="str">
        <f t="shared" si="815"/>
        <v/>
      </c>
      <c r="T3222" s="427"/>
      <c r="U3222" s="429"/>
      <c r="W3222" s="6">
        <f>VLOOKUP(A3222,'[3]Cartilha Global'!$A:$A,1,FALSE)</f>
        <v>91936</v>
      </c>
    </row>
    <row r="3223" spans="1:23" hidden="1" x14ac:dyDescent="0.2">
      <c r="A3223" s="522">
        <v>91937</v>
      </c>
      <c r="B3223" s="508" t="s">
        <v>3144</v>
      </c>
      <c r="C3223" s="513" t="s">
        <v>817</v>
      </c>
      <c r="D3223" s="498" t="s">
        <v>169</v>
      </c>
      <c r="E3223" s="499">
        <v>14.3</v>
      </c>
      <c r="F3223" s="500">
        <f t="shared" si="809"/>
        <v>17.71</v>
      </c>
      <c r="G3223" s="527"/>
      <c r="H3223" s="518"/>
      <c r="I3223" s="517">
        <f t="shared" si="816"/>
        <v>0</v>
      </c>
      <c r="J3223" s="517">
        <f t="shared" si="817"/>
        <v>0</v>
      </c>
      <c r="K3223" s="504"/>
      <c r="L3223" s="518">
        <f t="shared" si="818"/>
        <v>0</v>
      </c>
      <c r="M3223" s="518">
        <f t="shared" si="818"/>
        <v>0</v>
      </c>
      <c r="N3223" s="519">
        <f t="shared" si="819"/>
        <v>0</v>
      </c>
      <c r="O3223" s="519">
        <f t="shared" si="820"/>
        <v>0</v>
      </c>
      <c r="P3223" s="506"/>
      <c r="Q3223" s="520"/>
      <c r="R3223" s="412" t="str">
        <f t="shared" si="807"/>
        <v/>
      </c>
      <c r="S3223" s="412" t="str">
        <f t="shared" si="815"/>
        <v/>
      </c>
      <c r="T3223" s="427"/>
      <c r="U3223" s="429"/>
      <c r="W3223" s="6">
        <f>VLOOKUP(A3223,'[3]Cartilha Global'!$A:$A,1,FALSE)</f>
        <v>91937</v>
      </c>
    </row>
    <row r="3224" spans="1:23" ht="22.5" hidden="1" x14ac:dyDescent="0.2">
      <c r="A3224" s="522">
        <v>91939</v>
      </c>
      <c r="B3224" s="508" t="s">
        <v>3144</v>
      </c>
      <c r="C3224" s="513" t="s">
        <v>818</v>
      </c>
      <c r="D3224" s="498" t="s">
        <v>169</v>
      </c>
      <c r="E3224" s="499">
        <v>31.44</v>
      </c>
      <c r="F3224" s="500">
        <f t="shared" si="809"/>
        <v>38.94</v>
      </c>
      <c r="G3224" s="527"/>
      <c r="H3224" s="518"/>
      <c r="I3224" s="517">
        <f t="shared" si="816"/>
        <v>0</v>
      </c>
      <c r="J3224" s="517">
        <f t="shared" si="817"/>
        <v>0</v>
      </c>
      <c r="K3224" s="504"/>
      <c r="L3224" s="518">
        <f t="shared" si="818"/>
        <v>0</v>
      </c>
      <c r="M3224" s="518">
        <f t="shared" si="818"/>
        <v>0</v>
      </c>
      <c r="N3224" s="519">
        <f t="shared" si="819"/>
        <v>0</v>
      </c>
      <c r="O3224" s="519">
        <f t="shared" si="820"/>
        <v>0</v>
      </c>
      <c r="P3224" s="506"/>
      <c r="Q3224" s="520"/>
      <c r="R3224" s="412" t="str">
        <f t="shared" si="807"/>
        <v/>
      </c>
      <c r="S3224" s="412" t="str">
        <f t="shared" si="815"/>
        <v/>
      </c>
      <c r="T3224" s="427"/>
      <c r="U3224" s="429"/>
      <c r="W3224" s="6">
        <f>VLOOKUP(A3224,'[3]Cartilha Global'!$A:$A,1,FALSE)</f>
        <v>91939</v>
      </c>
    </row>
    <row r="3225" spans="1:23" ht="22.5" hidden="1" x14ac:dyDescent="0.2">
      <c r="A3225" s="522">
        <v>91940</v>
      </c>
      <c r="B3225" s="508" t="s">
        <v>3144</v>
      </c>
      <c r="C3225" s="513" t="s">
        <v>819</v>
      </c>
      <c r="D3225" s="498" t="s">
        <v>169</v>
      </c>
      <c r="E3225" s="499">
        <v>17.239999999999998</v>
      </c>
      <c r="F3225" s="500">
        <f t="shared" si="809"/>
        <v>21.35</v>
      </c>
      <c r="G3225" s="527"/>
      <c r="H3225" s="518"/>
      <c r="I3225" s="517">
        <f t="shared" si="816"/>
        <v>0</v>
      </c>
      <c r="J3225" s="517">
        <f t="shared" si="817"/>
        <v>0</v>
      </c>
      <c r="K3225" s="504"/>
      <c r="L3225" s="518">
        <f t="shared" si="818"/>
        <v>0</v>
      </c>
      <c r="M3225" s="518">
        <f t="shared" si="818"/>
        <v>0</v>
      </c>
      <c r="N3225" s="519">
        <f t="shared" si="819"/>
        <v>0</v>
      </c>
      <c r="O3225" s="519">
        <f t="shared" si="820"/>
        <v>0</v>
      </c>
      <c r="P3225" s="506"/>
      <c r="Q3225" s="520"/>
      <c r="R3225" s="412" t="str">
        <f t="shared" si="807"/>
        <v/>
      </c>
      <c r="S3225" s="412" t="str">
        <f t="shared" si="815"/>
        <v/>
      </c>
      <c r="T3225" s="427"/>
      <c r="U3225" s="429"/>
      <c r="W3225" s="6">
        <f>VLOOKUP(A3225,'[3]Cartilha Global'!$A:$A,1,FALSE)</f>
        <v>91940</v>
      </c>
    </row>
    <row r="3226" spans="1:23" ht="22.5" hidden="1" x14ac:dyDescent="0.2">
      <c r="A3226" s="522">
        <v>91941</v>
      </c>
      <c r="B3226" s="508" t="s">
        <v>3144</v>
      </c>
      <c r="C3226" s="513" t="s">
        <v>820</v>
      </c>
      <c r="D3226" s="498" t="s">
        <v>169</v>
      </c>
      <c r="E3226" s="499">
        <v>11.91</v>
      </c>
      <c r="F3226" s="500">
        <f t="shared" si="809"/>
        <v>14.75</v>
      </c>
      <c r="G3226" s="527"/>
      <c r="H3226" s="518"/>
      <c r="I3226" s="517">
        <f t="shared" si="816"/>
        <v>0</v>
      </c>
      <c r="J3226" s="517">
        <f t="shared" si="817"/>
        <v>0</v>
      </c>
      <c r="K3226" s="504"/>
      <c r="L3226" s="518">
        <f t="shared" si="818"/>
        <v>0</v>
      </c>
      <c r="M3226" s="518">
        <f t="shared" si="818"/>
        <v>0</v>
      </c>
      <c r="N3226" s="519">
        <f t="shared" si="819"/>
        <v>0</v>
      </c>
      <c r="O3226" s="519">
        <f t="shared" si="820"/>
        <v>0</v>
      </c>
      <c r="P3226" s="506"/>
      <c r="Q3226" s="520"/>
      <c r="R3226" s="412" t="str">
        <f t="shared" si="807"/>
        <v/>
      </c>
      <c r="S3226" s="412" t="str">
        <f t="shared" si="815"/>
        <v/>
      </c>
      <c r="T3226" s="427"/>
      <c r="U3226" s="429"/>
      <c r="W3226" s="6">
        <f>VLOOKUP(A3226,'[3]Cartilha Global'!$A:$A,1,FALSE)</f>
        <v>91941</v>
      </c>
    </row>
    <row r="3227" spans="1:23" ht="22.5" hidden="1" x14ac:dyDescent="0.2">
      <c r="A3227" s="522">
        <v>91942</v>
      </c>
      <c r="B3227" s="508" t="s">
        <v>3144</v>
      </c>
      <c r="C3227" s="513" t="s">
        <v>821</v>
      </c>
      <c r="D3227" s="498" t="s">
        <v>169</v>
      </c>
      <c r="E3227" s="499">
        <v>39.409999999999997</v>
      </c>
      <c r="F3227" s="500">
        <f t="shared" si="809"/>
        <v>48.81</v>
      </c>
      <c r="G3227" s="527"/>
      <c r="H3227" s="518"/>
      <c r="I3227" s="517">
        <f t="shared" si="816"/>
        <v>0</v>
      </c>
      <c r="J3227" s="517">
        <f t="shared" si="817"/>
        <v>0</v>
      </c>
      <c r="K3227" s="504"/>
      <c r="L3227" s="518">
        <f t="shared" si="818"/>
        <v>0</v>
      </c>
      <c r="M3227" s="518">
        <f t="shared" si="818"/>
        <v>0</v>
      </c>
      <c r="N3227" s="519">
        <f t="shared" si="819"/>
        <v>0</v>
      </c>
      <c r="O3227" s="519">
        <f t="shared" si="820"/>
        <v>0</v>
      </c>
      <c r="P3227" s="506"/>
      <c r="Q3227" s="520"/>
      <c r="R3227" s="412" t="str">
        <f t="shared" si="807"/>
        <v/>
      </c>
      <c r="S3227" s="412" t="str">
        <f t="shared" si="815"/>
        <v/>
      </c>
      <c r="T3227" s="427"/>
      <c r="U3227" s="429"/>
      <c r="W3227" s="6">
        <f>VLOOKUP(A3227,'[3]Cartilha Global'!$A:$A,1,FALSE)</f>
        <v>91942</v>
      </c>
    </row>
    <row r="3228" spans="1:23" ht="22.5" hidden="1" x14ac:dyDescent="0.2">
      <c r="A3228" s="522">
        <v>91943</v>
      </c>
      <c r="B3228" s="508" t="s">
        <v>3144</v>
      </c>
      <c r="C3228" s="513" t="s">
        <v>822</v>
      </c>
      <c r="D3228" s="498" t="s">
        <v>169</v>
      </c>
      <c r="E3228" s="499">
        <v>23.07</v>
      </c>
      <c r="F3228" s="500">
        <f t="shared" si="809"/>
        <v>28.57</v>
      </c>
      <c r="G3228" s="527"/>
      <c r="H3228" s="518"/>
      <c r="I3228" s="517">
        <f t="shared" si="816"/>
        <v>0</v>
      </c>
      <c r="J3228" s="517">
        <f t="shared" si="817"/>
        <v>0</v>
      </c>
      <c r="K3228" s="504"/>
      <c r="L3228" s="518">
        <f t="shared" si="818"/>
        <v>0</v>
      </c>
      <c r="M3228" s="518">
        <f t="shared" si="818"/>
        <v>0</v>
      </c>
      <c r="N3228" s="519">
        <f t="shared" si="819"/>
        <v>0</v>
      </c>
      <c r="O3228" s="519">
        <f t="shared" si="820"/>
        <v>0</v>
      </c>
      <c r="P3228" s="506"/>
      <c r="Q3228" s="520"/>
      <c r="R3228" s="412" t="str">
        <f t="shared" si="807"/>
        <v/>
      </c>
      <c r="S3228" s="412" t="str">
        <f t="shared" si="815"/>
        <v/>
      </c>
      <c r="T3228" s="427"/>
      <c r="U3228" s="429"/>
      <c r="W3228" s="6">
        <f>VLOOKUP(A3228,'[3]Cartilha Global'!$A:$A,1,FALSE)</f>
        <v>91943</v>
      </c>
    </row>
    <row r="3229" spans="1:23" ht="22.5" hidden="1" x14ac:dyDescent="0.2">
      <c r="A3229" s="522">
        <v>91944</v>
      </c>
      <c r="B3229" s="508" t="s">
        <v>3144</v>
      </c>
      <c r="C3229" s="513" t="s">
        <v>823</v>
      </c>
      <c r="D3229" s="498" t="s">
        <v>169</v>
      </c>
      <c r="E3229" s="499">
        <v>16.97</v>
      </c>
      <c r="F3229" s="500">
        <f t="shared" si="809"/>
        <v>21.02</v>
      </c>
      <c r="G3229" s="527"/>
      <c r="H3229" s="518"/>
      <c r="I3229" s="517">
        <f t="shared" si="816"/>
        <v>0</v>
      </c>
      <c r="J3229" s="517">
        <f t="shared" si="817"/>
        <v>0</v>
      </c>
      <c r="K3229" s="504"/>
      <c r="L3229" s="518">
        <f t="shared" si="818"/>
        <v>0</v>
      </c>
      <c r="M3229" s="518">
        <f t="shared" si="818"/>
        <v>0</v>
      </c>
      <c r="N3229" s="519">
        <f t="shared" si="819"/>
        <v>0</v>
      </c>
      <c r="O3229" s="519">
        <f t="shared" si="820"/>
        <v>0</v>
      </c>
      <c r="P3229" s="506"/>
      <c r="Q3229" s="520"/>
      <c r="R3229" s="412" t="str">
        <f t="shared" si="807"/>
        <v/>
      </c>
      <c r="S3229" s="412" t="str">
        <f t="shared" si="815"/>
        <v/>
      </c>
      <c r="T3229" s="427"/>
      <c r="U3229" s="429"/>
      <c r="W3229" s="6">
        <f>VLOOKUP(A3229,'[3]Cartilha Global'!$A:$A,1,FALSE)</f>
        <v>91944</v>
      </c>
    </row>
    <row r="3230" spans="1:23" ht="22.5" hidden="1" x14ac:dyDescent="0.2">
      <c r="A3230" s="522">
        <v>92865</v>
      </c>
      <c r="B3230" s="508" t="s">
        <v>3144</v>
      </c>
      <c r="C3230" s="513" t="s">
        <v>824</v>
      </c>
      <c r="D3230" s="498" t="s">
        <v>169</v>
      </c>
      <c r="E3230" s="499">
        <v>12.27</v>
      </c>
      <c r="F3230" s="500">
        <f t="shared" si="809"/>
        <v>15.2</v>
      </c>
      <c r="G3230" s="527"/>
      <c r="H3230" s="518"/>
      <c r="I3230" s="517">
        <f t="shared" si="816"/>
        <v>0</v>
      </c>
      <c r="J3230" s="517">
        <f t="shared" si="817"/>
        <v>0</v>
      </c>
      <c r="K3230" s="504"/>
      <c r="L3230" s="518">
        <f t="shared" si="818"/>
        <v>0</v>
      </c>
      <c r="M3230" s="518">
        <f t="shared" si="818"/>
        <v>0</v>
      </c>
      <c r="N3230" s="519">
        <f t="shared" si="819"/>
        <v>0</v>
      </c>
      <c r="O3230" s="519">
        <f t="shared" si="820"/>
        <v>0</v>
      </c>
      <c r="P3230" s="506"/>
      <c r="Q3230" s="520"/>
      <c r="R3230" s="412" t="str">
        <f t="shared" si="807"/>
        <v/>
      </c>
      <c r="S3230" s="412" t="str">
        <f t="shared" si="815"/>
        <v/>
      </c>
      <c r="T3230" s="427"/>
      <c r="U3230" s="429"/>
      <c r="W3230" s="6">
        <f>VLOOKUP(A3230,'[3]Cartilha Global'!$A:$A,1,FALSE)</f>
        <v>92865</v>
      </c>
    </row>
    <row r="3231" spans="1:23" ht="22.5" hidden="1" x14ac:dyDescent="0.2">
      <c r="A3231" s="522">
        <v>92866</v>
      </c>
      <c r="B3231" s="508" t="s">
        <v>3144</v>
      </c>
      <c r="C3231" s="513" t="s">
        <v>825</v>
      </c>
      <c r="D3231" s="498" t="s">
        <v>169</v>
      </c>
      <c r="E3231" s="499">
        <v>9.66</v>
      </c>
      <c r="F3231" s="500">
        <f t="shared" si="809"/>
        <v>11.96</v>
      </c>
      <c r="G3231" s="527"/>
      <c r="H3231" s="518"/>
      <c r="I3231" s="517">
        <f t="shared" si="816"/>
        <v>0</v>
      </c>
      <c r="J3231" s="517">
        <f t="shared" si="817"/>
        <v>0</v>
      </c>
      <c r="K3231" s="504"/>
      <c r="L3231" s="518">
        <f t="shared" si="818"/>
        <v>0</v>
      </c>
      <c r="M3231" s="518">
        <f t="shared" si="818"/>
        <v>0</v>
      </c>
      <c r="N3231" s="519">
        <f t="shared" si="819"/>
        <v>0</v>
      </c>
      <c r="O3231" s="519">
        <f t="shared" si="820"/>
        <v>0</v>
      </c>
      <c r="P3231" s="506"/>
      <c r="Q3231" s="520"/>
      <c r="R3231" s="412" t="str">
        <f t="shared" si="807"/>
        <v/>
      </c>
      <c r="S3231" s="412" t="str">
        <f t="shared" si="815"/>
        <v/>
      </c>
      <c r="T3231" s="427"/>
      <c r="U3231" s="429"/>
      <c r="W3231" s="6">
        <f>VLOOKUP(A3231,'[3]Cartilha Global'!$A:$A,1,FALSE)</f>
        <v>92866</v>
      </c>
    </row>
    <row r="3232" spans="1:23" ht="22.5" hidden="1" x14ac:dyDescent="0.2">
      <c r="A3232" s="522">
        <v>92867</v>
      </c>
      <c r="B3232" s="508" t="s">
        <v>3144</v>
      </c>
      <c r="C3232" s="513" t="s">
        <v>826</v>
      </c>
      <c r="D3232" s="498" t="s">
        <v>169</v>
      </c>
      <c r="E3232" s="499">
        <v>29.89</v>
      </c>
      <c r="F3232" s="500">
        <f t="shared" si="809"/>
        <v>37.020000000000003</v>
      </c>
      <c r="G3232" s="527"/>
      <c r="H3232" s="518"/>
      <c r="I3232" s="517">
        <f t="shared" si="816"/>
        <v>0</v>
      </c>
      <c r="J3232" s="517">
        <f t="shared" si="817"/>
        <v>0</v>
      </c>
      <c r="K3232" s="504"/>
      <c r="L3232" s="518">
        <f t="shared" si="818"/>
        <v>0</v>
      </c>
      <c r="M3232" s="518">
        <f t="shared" si="818"/>
        <v>0</v>
      </c>
      <c r="N3232" s="519">
        <f t="shared" si="819"/>
        <v>0</v>
      </c>
      <c r="O3232" s="519">
        <f t="shared" si="820"/>
        <v>0</v>
      </c>
      <c r="P3232" s="506"/>
      <c r="Q3232" s="520"/>
      <c r="R3232" s="412" t="str">
        <f t="shared" si="807"/>
        <v/>
      </c>
      <c r="S3232" s="412" t="str">
        <f t="shared" si="815"/>
        <v/>
      </c>
      <c r="T3232" s="427"/>
      <c r="U3232" s="429"/>
      <c r="W3232" s="6">
        <f>VLOOKUP(A3232,'[3]Cartilha Global'!$A:$A,1,FALSE)</f>
        <v>92867</v>
      </c>
    </row>
    <row r="3233" spans="1:23" ht="22.5" hidden="1" x14ac:dyDescent="0.2">
      <c r="A3233" s="522">
        <v>92868</v>
      </c>
      <c r="B3233" s="508" t="s">
        <v>3144</v>
      </c>
      <c r="C3233" s="513" t="s">
        <v>827</v>
      </c>
      <c r="D3233" s="498" t="s">
        <v>169</v>
      </c>
      <c r="E3233" s="499">
        <v>15.69</v>
      </c>
      <c r="F3233" s="500">
        <f t="shared" si="809"/>
        <v>19.43</v>
      </c>
      <c r="G3233" s="527"/>
      <c r="H3233" s="518"/>
      <c r="I3233" s="517">
        <f t="shared" si="816"/>
        <v>0</v>
      </c>
      <c r="J3233" s="517">
        <f t="shared" si="817"/>
        <v>0</v>
      </c>
      <c r="K3233" s="504"/>
      <c r="L3233" s="518">
        <f t="shared" si="818"/>
        <v>0</v>
      </c>
      <c r="M3233" s="518">
        <f t="shared" si="818"/>
        <v>0</v>
      </c>
      <c r="N3233" s="519">
        <f t="shared" si="819"/>
        <v>0</v>
      </c>
      <c r="O3233" s="519">
        <f t="shared" si="820"/>
        <v>0</v>
      </c>
      <c r="P3233" s="506"/>
      <c r="Q3233" s="520"/>
      <c r="R3233" s="412" t="str">
        <f t="shared" si="807"/>
        <v/>
      </c>
      <c r="S3233" s="412" t="str">
        <f t="shared" si="815"/>
        <v/>
      </c>
      <c r="T3233" s="427"/>
      <c r="U3233" s="429"/>
      <c r="W3233" s="6">
        <f>VLOOKUP(A3233,'[3]Cartilha Global'!$A:$A,1,FALSE)</f>
        <v>92868</v>
      </c>
    </row>
    <row r="3234" spans="1:23" ht="22.5" hidden="1" x14ac:dyDescent="0.2">
      <c r="A3234" s="522">
        <v>92869</v>
      </c>
      <c r="B3234" s="508" t="s">
        <v>3144</v>
      </c>
      <c r="C3234" s="513" t="s">
        <v>828</v>
      </c>
      <c r="D3234" s="498" t="s">
        <v>169</v>
      </c>
      <c r="E3234" s="499">
        <v>10.36</v>
      </c>
      <c r="F3234" s="500">
        <f t="shared" si="809"/>
        <v>12.83</v>
      </c>
      <c r="G3234" s="527"/>
      <c r="H3234" s="518"/>
      <c r="I3234" s="517">
        <f t="shared" si="816"/>
        <v>0</v>
      </c>
      <c r="J3234" s="517">
        <f t="shared" si="817"/>
        <v>0</v>
      </c>
      <c r="K3234" s="504"/>
      <c r="L3234" s="518">
        <f t="shared" si="818"/>
        <v>0</v>
      </c>
      <c r="M3234" s="518">
        <f t="shared" si="818"/>
        <v>0</v>
      </c>
      <c r="N3234" s="519">
        <f t="shared" si="819"/>
        <v>0</v>
      </c>
      <c r="O3234" s="519">
        <f t="shared" si="820"/>
        <v>0</v>
      </c>
      <c r="P3234" s="506"/>
      <c r="Q3234" s="520"/>
      <c r="R3234" s="412" t="str">
        <f t="shared" si="807"/>
        <v/>
      </c>
      <c r="S3234" s="412" t="str">
        <f t="shared" si="815"/>
        <v/>
      </c>
      <c r="T3234" s="427"/>
      <c r="U3234" s="429"/>
      <c r="W3234" s="6">
        <f>VLOOKUP(A3234,'[3]Cartilha Global'!$A:$A,1,FALSE)</f>
        <v>92869</v>
      </c>
    </row>
    <row r="3235" spans="1:23" ht="22.5" hidden="1" x14ac:dyDescent="0.2">
      <c r="A3235" s="522">
        <v>92870</v>
      </c>
      <c r="B3235" s="508" t="s">
        <v>3144</v>
      </c>
      <c r="C3235" s="513" t="s">
        <v>829</v>
      </c>
      <c r="D3235" s="498" t="s">
        <v>169</v>
      </c>
      <c r="E3235" s="499">
        <v>36.630000000000003</v>
      </c>
      <c r="F3235" s="500">
        <f t="shared" si="809"/>
        <v>45.36</v>
      </c>
      <c r="G3235" s="527"/>
      <c r="H3235" s="518"/>
      <c r="I3235" s="517">
        <f t="shared" si="816"/>
        <v>0</v>
      </c>
      <c r="J3235" s="517">
        <f t="shared" si="817"/>
        <v>0</v>
      </c>
      <c r="K3235" s="504"/>
      <c r="L3235" s="518">
        <f t="shared" si="818"/>
        <v>0</v>
      </c>
      <c r="M3235" s="518">
        <f t="shared" si="818"/>
        <v>0</v>
      </c>
      <c r="N3235" s="519">
        <f t="shared" si="819"/>
        <v>0</v>
      </c>
      <c r="O3235" s="519">
        <f t="shared" si="820"/>
        <v>0</v>
      </c>
      <c r="P3235" s="506"/>
      <c r="Q3235" s="520"/>
      <c r="R3235" s="412" t="str">
        <f t="shared" si="807"/>
        <v/>
      </c>
      <c r="S3235" s="412" t="str">
        <f t="shared" si="815"/>
        <v/>
      </c>
      <c r="T3235" s="427"/>
      <c r="U3235" s="429"/>
      <c r="W3235" s="6">
        <f>VLOOKUP(A3235,'[3]Cartilha Global'!$A:$A,1,FALSE)</f>
        <v>92870</v>
      </c>
    </row>
    <row r="3236" spans="1:23" ht="22.5" hidden="1" x14ac:dyDescent="0.2">
      <c r="A3236" s="522">
        <v>92871</v>
      </c>
      <c r="B3236" s="508" t="s">
        <v>3144</v>
      </c>
      <c r="C3236" s="513" t="s">
        <v>830</v>
      </c>
      <c r="D3236" s="498" t="s">
        <v>169</v>
      </c>
      <c r="E3236" s="499">
        <v>20.29</v>
      </c>
      <c r="F3236" s="500">
        <f t="shared" si="809"/>
        <v>25.13</v>
      </c>
      <c r="G3236" s="527"/>
      <c r="H3236" s="518"/>
      <c r="I3236" s="517">
        <f t="shared" si="816"/>
        <v>0</v>
      </c>
      <c r="J3236" s="517">
        <f t="shared" si="817"/>
        <v>0</v>
      </c>
      <c r="K3236" s="504"/>
      <c r="L3236" s="518">
        <f t="shared" si="818"/>
        <v>0</v>
      </c>
      <c r="M3236" s="518">
        <f t="shared" si="818"/>
        <v>0</v>
      </c>
      <c r="N3236" s="519">
        <f t="shared" si="819"/>
        <v>0</v>
      </c>
      <c r="O3236" s="519">
        <f t="shared" si="820"/>
        <v>0</v>
      </c>
      <c r="P3236" s="506"/>
      <c r="Q3236" s="520"/>
      <c r="R3236" s="412" t="str">
        <f t="shared" si="807"/>
        <v/>
      </c>
      <c r="S3236" s="412" t="str">
        <f t="shared" si="815"/>
        <v/>
      </c>
      <c r="T3236" s="427"/>
      <c r="U3236" s="429"/>
      <c r="W3236" s="6">
        <f>VLOOKUP(A3236,'[3]Cartilha Global'!$A:$A,1,FALSE)</f>
        <v>92871</v>
      </c>
    </row>
    <row r="3237" spans="1:23" ht="22.5" hidden="1" x14ac:dyDescent="0.2">
      <c r="A3237" s="522">
        <v>92872</v>
      </c>
      <c r="B3237" s="508" t="s">
        <v>3144</v>
      </c>
      <c r="C3237" s="513" t="s">
        <v>831</v>
      </c>
      <c r="D3237" s="498" t="s">
        <v>169</v>
      </c>
      <c r="E3237" s="499">
        <v>14.19</v>
      </c>
      <c r="F3237" s="500">
        <f t="shared" si="809"/>
        <v>17.57</v>
      </c>
      <c r="G3237" s="527"/>
      <c r="H3237" s="518"/>
      <c r="I3237" s="517">
        <f t="shared" si="816"/>
        <v>0</v>
      </c>
      <c r="J3237" s="517">
        <f t="shared" si="817"/>
        <v>0</v>
      </c>
      <c r="K3237" s="504"/>
      <c r="L3237" s="518">
        <f t="shared" si="818"/>
        <v>0</v>
      </c>
      <c r="M3237" s="518">
        <f t="shared" si="818"/>
        <v>0</v>
      </c>
      <c r="N3237" s="519">
        <f t="shared" si="819"/>
        <v>0</v>
      </c>
      <c r="O3237" s="519">
        <f t="shared" si="820"/>
        <v>0</v>
      </c>
      <c r="P3237" s="506"/>
      <c r="Q3237" s="520"/>
      <c r="R3237" s="412" t="str">
        <f t="shared" si="807"/>
        <v/>
      </c>
      <c r="S3237" s="412" t="str">
        <f t="shared" si="815"/>
        <v/>
      </c>
      <c r="T3237" s="427"/>
      <c r="U3237" s="429"/>
      <c r="W3237" s="6">
        <f>VLOOKUP(A3237,'[3]Cartilha Global'!$A:$A,1,FALSE)</f>
        <v>92872</v>
      </c>
    </row>
    <row r="3238" spans="1:23" ht="22.5" x14ac:dyDescent="0.2">
      <c r="A3238" s="522">
        <v>97886</v>
      </c>
      <c r="B3238" s="508" t="s">
        <v>3144</v>
      </c>
      <c r="C3238" s="513" t="s">
        <v>5643</v>
      </c>
      <c r="D3238" s="498" t="s">
        <v>169</v>
      </c>
      <c r="E3238" s="499">
        <v>164.67</v>
      </c>
      <c r="F3238" s="500">
        <f t="shared" si="809"/>
        <v>203.93</v>
      </c>
      <c r="G3238" s="527">
        <v>10</v>
      </c>
      <c r="H3238" s="518">
        <f>F3238</f>
        <v>203.93</v>
      </c>
      <c r="I3238" s="517">
        <f t="shared" si="816"/>
        <v>2039.3</v>
      </c>
      <c r="J3238" s="517">
        <f t="shared" si="817"/>
        <v>2039.3</v>
      </c>
      <c r="K3238" s="504"/>
      <c r="L3238" s="518">
        <f t="shared" si="818"/>
        <v>10</v>
      </c>
      <c r="M3238" s="518">
        <v>203.93</v>
      </c>
      <c r="N3238" s="519">
        <f t="shared" si="819"/>
        <v>2039.3</v>
      </c>
      <c r="O3238" s="519">
        <f t="shared" si="820"/>
        <v>2039.3</v>
      </c>
      <c r="P3238" s="506"/>
      <c r="Q3238" s="520"/>
      <c r="R3238" s="412" t="str">
        <f t="shared" si="807"/>
        <v>x</v>
      </c>
      <c r="S3238" s="412" t="str">
        <f t="shared" si="815"/>
        <v>x</v>
      </c>
      <c r="T3238" s="427"/>
      <c r="U3238" s="429"/>
      <c r="W3238" s="6">
        <f>VLOOKUP(A3238,'[3]Cartilha Global'!$A:$A,1,FALSE)</f>
        <v>97886</v>
      </c>
    </row>
    <row r="3239" spans="1:23" ht="22.5" hidden="1" x14ac:dyDescent="0.2">
      <c r="A3239" s="522">
        <v>97887</v>
      </c>
      <c r="B3239" s="508" t="s">
        <v>3144</v>
      </c>
      <c r="C3239" s="513" t="s">
        <v>5644</v>
      </c>
      <c r="D3239" s="498" t="s">
        <v>169</v>
      </c>
      <c r="E3239" s="499">
        <v>259.82</v>
      </c>
      <c r="F3239" s="500">
        <f t="shared" si="809"/>
        <v>321.76</v>
      </c>
      <c r="G3239" s="527"/>
      <c r="H3239" s="518"/>
      <c r="I3239" s="517">
        <f t="shared" si="816"/>
        <v>0</v>
      </c>
      <c r="J3239" s="517">
        <f t="shared" si="817"/>
        <v>0</v>
      </c>
      <c r="K3239" s="504"/>
      <c r="L3239" s="518">
        <f t="shared" si="818"/>
        <v>0</v>
      </c>
      <c r="M3239" s="518">
        <f t="shared" si="818"/>
        <v>0</v>
      </c>
      <c r="N3239" s="519">
        <f t="shared" si="819"/>
        <v>0</v>
      </c>
      <c r="O3239" s="519">
        <f t="shared" si="820"/>
        <v>0</v>
      </c>
      <c r="P3239" s="506"/>
      <c r="Q3239" s="520"/>
      <c r="R3239" s="412" t="str">
        <f t="shared" si="807"/>
        <v/>
      </c>
      <c r="S3239" s="412" t="str">
        <f t="shared" si="815"/>
        <v/>
      </c>
      <c r="T3239" s="427"/>
      <c r="U3239" s="429"/>
      <c r="W3239" s="6">
        <f>VLOOKUP(A3239,'[3]Cartilha Global'!$A:$A,1,FALSE)</f>
        <v>97887</v>
      </c>
    </row>
    <row r="3240" spans="1:23" ht="22.5" hidden="1" x14ac:dyDescent="0.2">
      <c r="A3240" s="522">
        <v>97888</v>
      </c>
      <c r="B3240" s="508" t="s">
        <v>3144</v>
      </c>
      <c r="C3240" s="513" t="s">
        <v>5645</v>
      </c>
      <c r="D3240" s="498" t="s">
        <v>169</v>
      </c>
      <c r="E3240" s="499">
        <v>502.57</v>
      </c>
      <c r="F3240" s="500">
        <f t="shared" si="809"/>
        <v>622.38</v>
      </c>
      <c r="G3240" s="527"/>
      <c r="H3240" s="518"/>
      <c r="I3240" s="517">
        <f t="shared" si="816"/>
        <v>0</v>
      </c>
      <c r="J3240" s="517">
        <f t="shared" si="817"/>
        <v>0</v>
      </c>
      <c r="K3240" s="504"/>
      <c r="L3240" s="518">
        <f t="shared" si="818"/>
        <v>0</v>
      </c>
      <c r="M3240" s="518">
        <f t="shared" si="818"/>
        <v>0</v>
      </c>
      <c r="N3240" s="519">
        <f t="shared" si="819"/>
        <v>0</v>
      </c>
      <c r="O3240" s="519">
        <f t="shared" si="820"/>
        <v>0</v>
      </c>
      <c r="P3240" s="506"/>
      <c r="Q3240" s="520"/>
      <c r="R3240" s="412" t="str">
        <f t="shared" si="807"/>
        <v/>
      </c>
      <c r="S3240" s="412" t="str">
        <f t="shared" si="815"/>
        <v/>
      </c>
      <c r="T3240" s="427"/>
      <c r="U3240" s="429"/>
      <c r="W3240" s="6">
        <f>VLOOKUP(A3240,'[3]Cartilha Global'!$A:$A,1,FALSE)</f>
        <v>97888</v>
      </c>
    </row>
    <row r="3241" spans="1:23" ht="22.5" hidden="1" x14ac:dyDescent="0.2">
      <c r="A3241" s="522">
        <v>97889</v>
      </c>
      <c r="B3241" s="508" t="s">
        <v>3144</v>
      </c>
      <c r="C3241" s="513" t="s">
        <v>5646</v>
      </c>
      <c r="D3241" s="498" t="s">
        <v>169</v>
      </c>
      <c r="E3241" s="499">
        <v>680.75</v>
      </c>
      <c r="F3241" s="500">
        <f t="shared" si="809"/>
        <v>843.04</v>
      </c>
      <c r="G3241" s="527"/>
      <c r="H3241" s="518"/>
      <c r="I3241" s="517">
        <f t="shared" si="816"/>
        <v>0</v>
      </c>
      <c r="J3241" s="517">
        <f t="shared" si="817"/>
        <v>0</v>
      </c>
      <c r="K3241" s="504"/>
      <c r="L3241" s="518">
        <f t="shared" si="818"/>
        <v>0</v>
      </c>
      <c r="M3241" s="518">
        <f t="shared" si="818"/>
        <v>0</v>
      </c>
      <c r="N3241" s="519">
        <f t="shared" si="819"/>
        <v>0</v>
      </c>
      <c r="O3241" s="519">
        <f t="shared" si="820"/>
        <v>0</v>
      </c>
      <c r="P3241" s="506"/>
      <c r="Q3241" s="520"/>
      <c r="R3241" s="412" t="str">
        <f t="shared" si="807"/>
        <v/>
      </c>
      <c r="S3241" s="412" t="str">
        <f t="shared" si="815"/>
        <v/>
      </c>
      <c r="T3241" s="427"/>
      <c r="U3241" s="429"/>
      <c r="W3241" s="6">
        <f>VLOOKUP(A3241,'[3]Cartilha Global'!$A:$A,1,FALSE)</f>
        <v>97889</v>
      </c>
    </row>
    <row r="3242" spans="1:23" ht="22.5" hidden="1" x14ac:dyDescent="0.2">
      <c r="A3242" s="522">
        <v>97890</v>
      </c>
      <c r="B3242" s="508" t="s">
        <v>3144</v>
      </c>
      <c r="C3242" s="513" t="s">
        <v>5647</v>
      </c>
      <c r="D3242" s="498" t="s">
        <v>169</v>
      </c>
      <c r="E3242" s="499">
        <v>769.51</v>
      </c>
      <c r="F3242" s="500">
        <f t="shared" si="809"/>
        <v>952.96</v>
      </c>
      <c r="G3242" s="527"/>
      <c r="H3242" s="518"/>
      <c r="I3242" s="517">
        <f t="shared" si="816"/>
        <v>0</v>
      </c>
      <c r="J3242" s="517">
        <f t="shared" si="817"/>
        <v>0</v>
      </c>
      <c r="K3242" s="504"/>
      <c r="L3242" s="518">
        <f t="shared" si="818"/>
        <v>0</v>
      </c>
      <c r="M3242" s="518">
        <f t="shared" si="818"/>
        <v>0</v>
      </c>
      <c r="N3242" s="519">
        <f t="shared" si="819"/>
        <v>0</v>
      </c>
      <c r="O3242" s="519">
        <f t="shared" si="820"/>
        <v>0</v>
      </c>
      <c r="P3242" s="506"/>
      <c r="Q3242" s="520"/>
      <c r="R3242" s="412" t="str">
        <f t="shared" si="807"/>
        <v/>
      </c>
      <c r="S3242" s="412" t="str">
        <f t="shared" si="815"/>
        <v/>
      </c>
      <c r="T3242" s="427"/>
      <c r="U3242" s="429"/>
      <c r="W3242" s="6">
        <f>VLOOKUP(A3242,'[3]Cartilha Global'!$A:$A,1,FALSE)</f>
        <v>97890</v>
      </c>
    </row>
    <row r="3243" spans="1:23" ht="22.5" hidden="1" x14ac:dyDescent="0.2">
      <c r="A3243" s="522">
        <v>97933</v>
      </c>
      <c r="B3243" s="508" t="s">
        <v>3144</v>
      </c>
      <c r="C3243" s="513" t="s">
        <v>5648</v>
      </c>
      <c r="D3243" s="498" t="s">
        <v>169</v>
      </c>
      <c r="E3243" s="499">
        <v>656.21</v>
      </c>
      <c r="F3243" s="500">
        <f t="shared" si="809"/>
        <v>812.65</v>
      </c>
      <c r="G3243" s="527"/>
      <c r="H3243" s="518"/>
      <c r="I3243" s="517">
        <f t="shared" si="816"/>
        <v>0</v>
      </c>
      <c r="J3243" s="517">
        <f t="shared" si="817"/>
        <v>0</v>
      </c>
      <c r="K3243" s="504"/>
      <c r="L3243" s="518">
        <f t="shared" si="818"/>
        <v>0</v>
      </c>
      <c r="M3243" s="518">
        <f t="shared" si="818"/>
        <v>0</v>
      </c>
      <c r="N3243" s="519">
        <f t="shared" si="819"/>
        <v>0</v>
      </c>
      <c r="O3243" s="519">
        <f t="shared" si="820"/>
        <v>0</v>
      </c>
      <c r="P3243" s="506"/>
      <c r="Q3243" s="520"/>
      <c r="R3243" s="412" t="str">
        <f t="shared" si="807"/>
        <v/>
      </c>
      <c r="S3243" s="412" t="str">
        <f t="shared" si="815"/>
        <v/>
      </c>
      <c r="T3243" s="427"/>
      <c r="U3243" s="429"/>
      <c r="W3243" s="6">
        <f>VLOOKUP(A3243,'[3]Cartilha Global'!$A:$A,1,FALSE)</f>
        <v>97933</v>
      </c>
    </row>
    <row r="3244" spans="1:23" ht="22.5" hidden="1" x14ac:dyDescent="0.2">
      <c r="A3244" s="522">
        <v>97947</v>
      </c>
      <c r="B3244" s="508" t="s">
        <v>3144</v>
      </c>
      <c r="C3244" s="513" t="s">
        <v>5649</v>
      </c>
      <c r="D3244" s="498" t="s">
        <v>169</v>
      </c>
      <c r="E3244" s="499">
        <v>1610.54</v>
      </c>
      <c r="F3244" s="500">
        <f t="shared" si="809"/>
        <v>1994.49</v>
      </c>
      <c r="G3244" s="527"/>
      <c r="H3244" s="518"/>
      <c r="I3244" s="517">
        <f t="shared" si="816"/>
        <v>0</v>
      </c>
      <c r="J3244" s="517">
        <f t="shared" si="817"/>
        <v>0</v>
      </c>
      <c r="K3244" s="504"/>
      <c r="L3244" s="518">
        <f t="shared" ref="L3244:M3259" si="821">G3244</f>
        <v>0</v>
      </c>
      <c r="M3244" s="518">
        <f t="shared" si="821"/>
        <v>0</v>
      </c>
      <c r="N3244" s="519">
        <f t="shared" si="819"/>
        <v>0</v>
      </c>
      <c r="O3244" s="519">
        <f t="shared" si="820"/>
        <v>0</v>
      </c>
      <c r="P3244" s="506"/>
      <c r="Q3244" s="520"/>
      <c r="R3244" s="412" t="str">
        <f t="shared" si="807"/>
        <v/>
      </c>
      <c r="S3244" s="412" t="str">
        <f t="shared" si="815"/>
        <v/>
      </c>
      <c r="T3244" s="427"/>
      <c r="U3244" s="429"/>
      <c r="W3244" s="6">
        <f>VLOOKUP(A3244,'[3]Cartilha Global'!$A:$A,1,FALSE)</f>
        <v>97947</v>
      </c>
    </row>
    <row r="3245" spans="1:23" ht="22.5" hidden="1" x14ac:dyDescent="0.2">
      <c r="A3245" s="522">
        <v>97948</v>
      </c>
      <c r="B3245" s="508" t="s">
        <v>3144</v>
      </c>
      <c r="C3245" s="513" t="s">
        <v>5650</v>
      </c>
      <c r="D3245" s="498" t="s">
        <v>169</v>
      </c>
      <c r="E3245" s="499">
        <v>2935.97</v>
      </c>
      <c r="F3245" s="500">
        <f t="shared" si="809"/>
        <v>3635.91</v>
      </c>
      <c r="G3245" s="527"/>
      <c r="H3245" s="518"/>
      <c r="I3245" s="517">
        <f t="shared" si="816"/>
        <v>0</v>
      </c>
      <c r="J3245" s="517">
        <f t="shared" si="817"/>
        <v>0</v>
      </c>
      <c r="K3245" s="504"/>
      <c r="L3245" s="518">
        <f t="shared" si="821"/>
        <v>0</v>
      </c>
      <c r="M3245" s="518">
        <f t="shared" si="821"/>
        <v>0</v>
      </c>
      <c r="N3245" s="519">
        <f t="shared" si="819"/>
        <v>0</v>
      </c>
      <c r="O3245" s="519">
        <f t="shared" si="820"/>
        <v>0</v>
      </c>
      <c r="P3245" s="506"/>
      <c r="Q3245" s="520"/>
      <c r="R3245" s="412" t="str">
        <f t="shared" si="807"/>
        <v/>
      </c>
      <c r="S3245" s="412" t="str">
        <f t="shared" si="815"/>
        <v/>
      </c>
      <c r="T3245" s="427"/>
      <c r="U3245" s="429"/>
      <c r="W3245" s="6">
        <f>VLOOKUP(A3245,'[3]Cartilha Global'!$A:$A,1,FALSE)</f>
        <v>97948</v>
      </c>
    </row>
    <row r="3246" spans="1:23" ht="22.5" hidden="1" x14ac:dyDescent="0.2">
      <c r="A3246" s="522">
        <v>97953</v>
      </c>
      <c r="B3246" s="508" t="s">
        <v>3144</v>
      </c>
      <c r="C3246" s="513" t="s">
        <v>5651</v>
      </c>
      <c r="D3246" s="498" t="s">
        <v>169</v>
      </c>
      <c r="E3246" s="499">
        <v>1084.21</v>
      </c>
      <c r="F3246" s="500">
        <f t="shared" si="809"/>
        <v>1342.69</v>
      </c>
      <c r="G3246" s="527"/>
      <c r="H3246" s="518"/>
      <c r="I3246" s="517">
        <f t="shared" si="816"/>
        <v>0</v>
      </c>
      <c r="J3246" s="517">
        <f t="shared" si="817"/>
        <v>0</v>
      </c>
      <c r="K3246" s="504"/>
      <c r="L3246" s="518">
        <f t="shared" si="821"/>
        <v>0</v>
      </c>
      <c r="M3246" s="518">
        <f t="shared" si="821"/>
        <v>0</v>
      </c>
      <c r="N3246" s="519">
        <f t="shared" si="819"/>
        <v>0</v>
      </c>
      <c r="O3246" s="519">
        <f t="shared" si="820"/>
        <v>0</v>
      </c>
      <c r="P3246" s="506"/>
      <c r="Q3246" s="520"/>
      <c r="R3246" s="412" t="str">
        <f t="shared" si="807"/>
        <v/>
      </c>
      <c r="S3246" s="412" t="str">
        <f t="shared" si="815"/>
        <v/>
      </c>
      <c r="T3246" s="427"/>
      <c r="U3246" s="429"/>
      <c r="W3246" s="6">
        <f>VLOOKUP(A3246,'[3]Cartilha Global'!$A:$A,1,FALSE)</f>
        <v>97953</v>
      </c>
    </row>
    <row r="3247" spans="1:23" ht="22.5" hidden="1" x14ac:dyDescent="0.2">
      <c r="A3247" s="522">
        <v>97955</v>
      </c>
      <c r="B3247" s="508" t="s">
        <v>3144</v>
      </c>
      <c r="C3247" s="513" t="s">
        <v>5652</v>
      </c>
      <c r="D3247" s="498" t="s">
        <v>169</v>
      </c>
      <c r="E3247" s="499">
        <v>2394.4699999999998</v>
      </c>
      <c r="F3247" s="500">
        <f t="shared" si="809"/>
        <v>2965.31</v>
      </c>
      <c r="G3247" s="527"/>
      <c r="H3247" s="518"/>
      <c r="I3247" s="517">
        <f t="shared" si="816"/>
        <v>0</v>
      </c>
      <c r="J3247" s="517">
        <f t="shared" si="817"/>
        <v>0</v>
      </c>
      <c r="K3247" s="504"/>
      <c r="L3247" s="518">
        <f t="shared" si="821"/>
        <v>0</v>
      </c>
      <c r="M3247" s="518">
        <f t="shared" si="821"/>
        <v>0</v>
      </c>
      <c r="N3247" s="519">
        <f t="shared" si="819"/>
        <v>0</v>
      </c>
      <c r="O3247" s="519">
        <f t="shared" si="820"/>
        <v>0</v>
      </c>
      <c r="P3247" s="506"/>
      <c r="Q3247" s="520"/>
      <c r="R3247" s="412" t="str">
        <f t="shared" si="807"/>
        <v/>
      </c>
      <c r="S3247" s="412" t="str">
        <f t="shared" si="815"/>
        <v/>
      </c>
      <c r="T3247" s="427"/>
      <c r="U3247" s="429"/>
      <c r="W3247" s="6">
        <f>VLOOKUP(A3247,'[3]Cartilha Global'!$A:$A,1,FALSE)</f>
        <v>97955</v>
      </c>
    </row>
    <row r="3248" spans="1:23" ht="22.5" hidden="1" x14ac:dyDescent="0.2">
      <c r="A3248" s="522">
        <v>97891</v>
      </c>
      <c r="B3248" s="508" t="s">
        <v>3144</v>
      </c>
      <c r="C3248" s="513" t="s">
        <v>5653</v>
      </c>
      <c r="D3248" s="498" t="s">
        <v>169</v>
      </c>
      <c r="E3248" s="499">
        <v>189.1</v>
      </c>
      <c r="F3248" s="500">
        <f t="shared" si="809"/>
        <v>234.18</v>
      </c>
      <c r="G3248" s="527"/>
      <c r="H3248" s="518"/>
      <c r="I3248" s="517">
        <f t="shared" si="816"/>
        <v>0</v>
      </c>
      <c r="J3248" s="517">
        <f t="shared" si="817"/>
        <v>0</v>
      </c>
      <c r="K3248" s="504"/>
      <c r="L3248" s="518">
        <f t="shared" si="821"/>
        <v>0</v>
      </c>
      <c r="M3248" s="518">
        <f t="shared" si="821"/>
        <v>0</v>
      </c>
      <c r="N3248" s="519">
        <f t="shared" si="819"/>
        <v>0</v>
      </c>
      <c r="O3248" s="519">
        <f t="shared" si="820"/>
        <v>0</v>
      </c>
      <c r="P3248" s="506"/>
      <c r="Q3248" s="520"/>
      <c r="R3248" s="412" t="str">
        <f t="shared" si="807"/>
        <v/>
      </c>
      <c r="S3248" s="412" t="str">
        <f t="shared" si="815"/>
        <v/>
      </c>
      <c r="T3248" s="427"/>
      <c r="U3248" s="429"/>
      <c r="W3248" s="6">
        <f>VLOOKUP(A3248,'[3]Cartilha Global'!$A:$A,1,FALSE)</f>
        <v>97891</v>
      </c>
    </row>
    <row r="3249" spans="1:23" ht="22.5" hidden="1" x14ac:dyDescent="0.2">
      <c r="A3249" s="522">
        <v>97892</v>
      </c>
      <c r="B3249" s="508" t="s">
        <v>3144</v>
      </c>
      <c r="C3249" s="513" t="s">
        <v>5654</v>
      </c>
      <c r="D3249" s="498" t="s">
        <v>169</v>
      </c>
      <c r="E3249" s="499">
        <v>353.05</v>
      </c>
      <c r="F3249" s="500">
        <f t="shared" si="809"/>
        <v>437.22</v>
      </c>
      <c r="G3249" s="527"/>
      <c r="H3249" s="518"/>
      <c r="I3249" s="517">
        <f t="shared" si="816"/>
        <v>0</v>
      </c>
      <c r="J3249" s="517">
        <f t="shared" si="817"/>
        <v>0</v>
      </c>
      <c r="K3249" s="504"/>
      <c r="L3249" s="518">
        <f t="shared" si="821"/>
        <v>0</v>
      </c>
      <c r="M3249" s="518">
        <f t="shared" si="821"/>
        <v>0</v>
      </c>
      <c r="N3249" s="519">
        <f t="shared" si="819"/>
        <v>0</v>
      </c>
      <c r="O3249" s="519">
        <f t="shared" si="820"/>
        <v>0</v>
      </c>
      <c r="P3249" s="506"/>
      <c r="Q3249" s="520"/>
      <c r="R3249" s="412" t="str">
        <f t="shared" si="807"/>
        <v/>
      </c>
      <c r="S3249" s="412" t="str">
        <f t="shared" si="815"/>
        <v/>
      </c>
      <c r="T3249" s="427"/>
      <c r="U3249" s="429"/>
      <c r="W3249" s="6">
        <f>VLOOKUP(A3249,'[3]Cartilha Global'!$A:$A,1,FALSE)</f>
        <v>97892</v>
      </c>
    </row>
    <row r="3250" spans="1:23" ht="22.5" hidden="1" x14ac:dyDescent="0.2">
      <c r="A3250" s="522">
        <v>97893</v>
      </c>
      <c r="B3250" s="508" t="s">
        <v>3144</v>
      </c>
      <c r="C3250" s="513" t="s">
        <v>5655</v>
      </c>
      <c r="D3250" s="498" t="s">
        <v>169</v>
      </c>
      <c r="E3250" s="499">
        <v>490.04</v>
      </c>
      <c r="F3250" s="500">
        <f t="shared" si="809"/>
        <v>606.87</v>
      </c>
      <c r="G3250" s="527"/>
      <c r="H3250" s="518"/>
      <c r="I3250" s="517">
        <f t="shared" si="816"/>
        <v>0</v>
      </c>
      <c r="J3250" s="517">
        <f t="shared" si="817"/>
        <v>0</v>
      </c>
      <c r="K3250" s="504"/>
      <c r="L3250" s="518">
        <f t="shared" si="821"/>
        <v>0</v>
      </c>
      <c r="M3250" s="518">
        <f t="shared" si="821"/>
        <v>0</v>
      </c>
      <c r="N3250" s="519">
        <f t="shared" si="819"/>
        <v>0</v>
      </c>
      <c r="O3250" s="519">
        <f t="shared" si="820"/>
        <v>0</v>
      </c>
      <c r="P3250" s="506"/>
      <c r="Q3250" s="520"/>
      <c r="R3250" s="412" t="str">
        <f t="shared" si="807"/>
        <v/>
      </c>
      <c r="S3250" s="412" t="str">
        <f t="shared" si="815"/>
        <v/>
      </c>
      <c r="T3250" s="427"/>
      <c r="U3250" s="429"/>
      <c r="W3250" s="6">
        <f>VLOOKUP(A3250,'[3]Cartilha Global'!$A:$A,1,FALSE)</f>
        <v>97893</v>
      </c>
    </row>
    <row r="3251" spans="1:23" ht="22.5" hidden="1" x14ac:dyDescent="0.2">
      <c r="A3251" s="522">
        <v>97894</v>
      </c>
      <c r="B3251" s="508" t="s">
        <v>3144</v>
      </c>
      <c r="C3251" s="513" t="s">
        <v>5656</v>
      </c>
      <c r="D3251" s="498" t="s">
        <v>169</v>
      </c>
      <c r="E3251" s="499">
        <v>538.41999999999996</v>
      </c>
      <c r="F3251" s="500">
        <f t="shared" si="809"/>
        <v>666.78</v>
      </c>
      <c r="G3251" s="527"/>
      <c r="H3251" s="518"/>
      <c r="I3251" s="517">
        <f t="shared" si="816"/>
        <v>0</v>
      </c>
      <c r="J3251" s="517">
        <f t="shared" si="817"/>
        <v>0</v>
      </c>
      <c r="K3251" s="504"/>
      <c r="L3251" s="518">
        <f t="shared" si="821"/>
        <v>0</v>
      </c>
      <c r="M3251" s="518">
        <f t="shared" si="821"/>
        <v>0</v>
      </c>
      <c r="N3251" s="519">
        <f t="shared" si="819"/>
        <v>0</v>
      </c>
      <c r="O3251" s="519">
        <f t="shared" si="820"/>
        <v>0</v>
      </c>
      <c r="P3251" s="506"/>
      <c r="Q3251" s="520"/>
      <c r="R3251" s="412" t="str">
        <f t="shared" si="807"/>
        <v/>
      </c>
      <c r="S3251" s="412" t="str">
        <f t="shared" si="815"/>
        <v/>
      </c>
      <c r="T3251" s="427"/>
      <c r="U3251" s="429"/>
      <c r="W3251" s="6">
        <f>VLOOKUP(A3251,'[3]Cartilha Global'!$A:$A,1,FALSE)</f>
        <v>97894</v>
      </c>
    </row>
    <row r="3252" spans="1:23" ht="22.5" hidden="1" x14ac:dyDescent="0.2">
      <c r="A3252" s="522">
        <v>97881</v>
      </c>
      <c r="B3252" s="508" t="s">
        <v>3144</v>
      </c>
      <c r="C3252" s="513" t="s">
        <v>5657</v>
      </c>
      <c r="D3252" s="498" t="s">
        <v>169</v>
      </c>
      <c r="E3252" s="499">
        <v>94.27</v>
      </c>
      <c r="F3252" s="500">
        <f t="shared" si="809"/>
        <v>116.74</v>
      </c>
      <c r="G3252" s="527"/>
      <c r="H3252" s="518"/>
      <c r="I3252" s="517">
        <f t="shared" si="816"/>
        <v>0</v>
      </c>
      <c r="J3252" s="517">
        <f t="shared" si="817"/>
        <v>0</v>
      </c>
      <c r="K3252" s="504"/>
      <c r="L3252" s="518">
        <f t="shared" si="821"/>
        <v>0</v>
      </c>
      <c r="M3252" s="518">
        <f t="shared" si="821"/>
        <v>0</v>
      </c>
      <c r="N3252" s="519">
        <f t="shared" si="819"/>
        <v>0</v>
      </c>
      <c r="O3252" s="519">
        <f t="shared" si="820"/>
        <v>0</v>
      </c>
      <c r="P3252" s="506"/>
      <c r="Q3252" s="520"/>
      <c r="R3252" s="412" t="str">
        <f t="shared" si="807"/>
        <v/>
      </c>
      <c r="S3252" s="412" t="str">
        <f t="shared" si="815"/>
        <v/>
      </c>
      <c r="T3252" s="427"/>
      <c r="U3252" s="429"/>
      <c r="W3252" s="6">
        <f>VLOOKUP(A3252,'[3]Cartilha Global'!$A:$A,1,FALSE)</f>
        <v>97881</v>
      </c>
    </row>
    <row r="3253" spans="1:23" ht="22.5" hidden="1" x14ac:dyDescent="0.2">
      <c r="A3253" s="522">
        <v>97882</v>
      </c>
      <c r="B3253" s="508" t="s">
        <v>3144</v>
      </c>
      <c r="C3253" s="513" t="s">
        <v>5658</v>
      </c>
      <c r="D3253" s="498" t="s">
        <v>169</v>
      </c>
      <c r="E3253" s="499">
        <v>145.55000000000001</v>
      </c>
      <c r="F3253" s="500">
        <f t="shared" si="809"/>
        <v>180.25</v>
      </c>
      <c r="G3253" s="527"/>
      <c r="H3253" s="518"/>
      <c r="I3253" s="517">
        <f t="shared" si="816"/>
        <v>0</v>
      </c>
      <c r="J3253" s="517">
        <f t="shared" si="817"/>
        <v>0</v>
      </c>
      <c r="K3253" s="504"/>
      <c r="L3253" s="518">
        <f t="shared" si="821"/>
        <v>0</v>
      </c>
      <c r="M3253" s="518">
        <f t="shared" si="821"/>
        <v>0</v>
      </c>
      <c r="N3253" s="519">
        <f t="shared" si="819"/>
        <v>0</v>
      </c>
      <c r="O3253" s="519">
        <f t="shared" si="820"/>
        <v>0</v>
      </c>
      <c r="P3253" s="506"/>
      <c r="Q3253" s="520"/>
      <c r="R3253" s="412" t="str">
        <f t="shared" si="807"/>
        <v/>
      </c>
      <c r="S3253" s="412" t="str">
        <f t="shared" si="815"/>
        <v/>
      </c>
      <c r="T3253" s="427"/>
      <c r="U3253" s="429"/>
      <c r="W3253" s="6">
        <f>VLOOKUP(A3253,'[3]Cartilha Global'!$A:$A,1,FALSE)</f>
        <v>97882</v>
      </c>
    </row>
    <row r="3254" spans="1:23" ht="22.5" hidden="1" x14ac:dyDescent="0.2">
      <c r="A3254" s="522">
        <v>97883</v>
      </c>
      <c r="B3254" s="508" t="s">
        <v>3144</v>
      </c>
      <c r="C3254" s="513" t="s">
        <v>5659</v>
      </c>
      <c r="D3254" s="498" t="s">
        <v>169</v>
      </c>
      <c r="E3254" s="499">
        <v>282.02</v>
      </c>
      <c r="F3254" s="500">
        <f t="shared" si="809"/>
        <v>349.25</v>
      </c>
      <c r="G3254" s="527"/>
      <c r="H3254" s="518"/>
      <c r="I3254" s="517">
        <f t="shared" si="816"/>
        <v>0</v>
      </c>
      <c r="J3254" s="517">
        <f t="shared" si="817"/>
        <v>0</v>
      </c>
      <c r="K3254" s="504"/>
      <c r="L3254" s="518">
        <f t="shared" si="821"/>
        <v>0</v>
      </c>
      <c r="M3254" s="518">
        <f t="shared" si="821"/>
        <v>0</v>
      </c>
      <c r="N3254" s="519">
        <f t="shared" si="819"/>
        <v>0</v>
      </c>
      <c r="O3254" s="519">
        <f t="shared" si="820"/>
        <v>0</v>
      </c>
      <c r="P3254" s="506"/>
      <c r="Q3254" s="520"/>
      <c r="R3254" s="412" t="str">
        <f t="shared" si="807"/>
        <v/>
      </c>
      <c r="S3254" s="412" t="str">
        <f t="shared" si="815"/>
        <v/>
      </c>
      <c r="T3254" s="427"/>
      <c r="U3254" s="429"/>
      <c r="W3254" s="6">
        <f>VLOOKUP(A3254,'[3]Cartilha Global'!$A:$A,1,FALSE)</f>
        <v>97883</v>
      </c>
    </row>
    <row r="3255" spans="1:23" ht="22.5" hidden="1" x14ac:dyDescent="0.2">
      <c r="A3255" s="522">
        <v>97884</v>
      </c>
      <c r="B3255" s="508" t="s">
        <v>3144</v>
      </c>
      <c r="C3255" s="513" t="s">
        <v>5660</v>
      </c>
      <c r="D3255" s="498" t="s">
        <v>169</v>
      </c>
      <c r="E3255" s="499">
        <v>541.54999999999995</v>
      </c>
      <c r="F3255" s="500">
        <f t="shared" si="809"/>
        <v>670.66</v>
      </c>
      <c r="G3255" s="527"/>
      <c r="H3255" s="518"/>
      <c r="I3255" s="517">
        <f t="shared" si="816"/>
        <v>0</v>
      </c>
      <c r="J3255" s="517">
        <f t="shared" si="817"/>
        <v>0</v>
      </c>
      <c r="K3255" s="504"/>
      <c r="L3255" s="518">
        <f t="shared" si="821"/>
        <v>0</v>
      </c>
      <c r="M3255" s="518">
        <f t="shared" si="821"/>
        <v>0</v>
      </c>
      <c r="N3255" s="519">
        <f t="shared" si="819"/>
        <v>0</v>
      </c>
      <c r="O3255" s="519">
        <f t="shared" si="820"/>
        <v>0</v>
      </c>
      <c r="P3255" s="506"/>
      <c r="Q3255" s="520"/>
      <c r="R3255" s="412" t="str">
        <f t="shared" si="807"/>
        <v/>
      </c>
      <c r="S3255" s="412" t="str">
        <f t="shared" si="815"/>
        <v/>
      </c>
      <c r="T3255" s="427"/>
      <c r="U3255" s="429"/>
      <c r="W3255" s="6">
        <f>VLOOKUP(A3255,'[3]Cartilha Global'!$A:$A,1,FALSE)</f>
        <v>97884</v>
      </c>
    </row>
    <row r="3256" spans="1:23" ht="22.5" hidden="1" x14ac:dyDescent="0.2">
      <c r="A3256" s="522">
        <v>97885</v>
      </c>
      <c r="B3256" s="508" t="s">
        <v>3144</v>
      </c>
      <c r="C3256" s="513" t="s">
        <v>5661</v>
      </c>
      <c r="D3256" s="498" t="s">
        <v>169</v>
      </c>
      <c r="E3256" s="499">
        <v>825.06</v>
      </c>
      <c r="F3256" s="500">
        <f t="shared" si="809"/>
        <v>1021.75</v>
      </c>
      <c r="G3256" s="527"/>
      <c r="H3256" s="518"/>
      <c r="I3256" s="517">
        <f t="shared" si="816"/>
        <v>0</v>
      </c>
      <c r="J3256" s="517">
        <f t="shared" si="817"/>
        <v>0</v>
      </c>
      <c r="K3256" s="504"/>
      <c r="L3256" s="518">
        <f t="shared" si="821"/>
        <v>0</v>
      </c>
      <c r="M3256" s="518">
        <f t="shared" si="821"/>
        <v>0</v>
      </c>
      <c r="N3256" s="519">
        <f t="shared" si="819"/>
        <v>0</v>
      </c>
      <c r="O3256" s="519">
        <f t="shared" si="820"/>
        <v>0</v>
      </c>
      <c r="P3256" s="506"/>
      <c r="Q3256" s="520"/>
      <c r="R3256" s="412" t="str">
        <f t="shared" si="807"/>
        <v/>
      </c>
      <c r="S3256" s="412" t="str">
        <f t="shared" si="815"/>
        <v/>
      </c>
      <c r="T3256" s="427"/>
      <c r="U3256" s="429"/>
      <c r="W3256" s="6">
        <f>VLOOKUP(A3256,'[3]Cartilha Global'!$A:$A,1,FALSE)</f>
        <v>97885</v>
      </c>
    </row>
    <row r="3257" spans="1:23" ht="22.5" hidden="1" x14ac:dyDescent="0.2">
      <c r="A3257" s="522">
        <v>91945</v>
      </c>
      <c r="B3257" s="508" t="s">
        <v>3144</v>
      </c>
      <c r="C3257" s="513" t="s">
        <v>3149</v>
      </c>
      <c r="D3257" s="498" t="s">
        <v>169</v>
      </c>
      <c r="E3257" s="499">
        <v>11.39</v>
      </c>
      <c r="F3257" s="500">
        <f t="shared" si="809"/>
        <v>14.11</v>
      </c>
      <c r="G3257" s="527"/>
      <c r="H3257" s="518"/>
      <c r="I3257" s="517">
        <f t="shared" si="816"/>
        <v>0</v>
      </c>
      <c r="J3257" s="517">
        <f t="shared" si="817"/>
        <v>0</v>
      </c>
      <c r="K3257" s="504"/>
      <c r="L3257" s="518">
        <f t="shared" si="821"/>
        <v>0</v>
      </c>
      <c r="M3257" s="518">
        <f t="shared" si="821"/>
        <v>0</v>
      </c>
      <c r="N3257" s="519">
        <f t="shared" si="819"/>
        <v>0</v>
      </c>
      <c r="O3257" s="519">
        <f t="shared" si="820"/>
        <v>0</v>
      </c>
      <c r="P3257" s="506"/>
      <c r="Q3257" s="520"/>
      <c r="R3257" s="412" t="str">
        <f t="shared" si="807"/>
        <v/>
      </c>
      <c r="S3257" s="412" t="str">
        <f t="shared" si="815"/>
        <v/>
      </c>
      <c r="T3257" s="427"/>
      <c r="U3257" s="429"/>
      <c r="W3257" s="6">
        <f>VLOOKUP(A3257,'[3]Cartilha Global'!$A:$A,1,FALSE)</f>
        <v>91945</v>
      </c>
    </row>
    <row r="3258" spans="1:23" ht="22.5" hidden="1" x14ac:dyDescent="0.2">
      <c r="A3258" s="522">
        <v>91946</v>
      </c>
      <c r="B3258" s="508" t="s">
        <v>3144</v>
      </c>
      <c r="C3258" s="513" t="s">
        <v>832</v>
      </c>
      <c r="D3258" s="498" t="s">
        <v>169</v>
      </c>
      <c r="E3258" s="499">
        <v>9.73</v>
      </c>
      <c r="F3258" s="500">
        <f t="shared" si="809"/>
        <v>12.05</v>
      </c>
      <c r="G3258" s="527"/>
      <c r="H3258" s="518"/>
      <c r="I3258" s="517">
        <f t="shared" si="816"/>
        <v>0</v>
      </c>
      <c r="J3258" s="517">
        <f t="shared" si="817"/>
        <v>0</v>
      </c>
      <c r="K3258" s="504"/>
      <c r="L3258" s="518">
        <f t="shared" si="821"/>
        <v>0</v>
      </c>
      <c r="M3258" s="518">
        <f t="shared" si="821"/>
        <v>0</v>
      </c>
      <c r="N3258" s="519">
        <f t="shared" si="819"/>
        <v>0</v>
      </c>
      <c r="O3258" s="519">
        <f t="shared" si="820"/>
        <v>0</v>
      </c>
      <c r="P3258" s="506"/>
      <c r="Q3258" s="520"/>
      <c r="R3258" s="412" t="str">
        <f t="shared" si="807"/>
        <v/>
      </c>
      <c r="S3258" s="412" t="str">
        <f t="shared" si="815"/>
        <v/>
      </c>
      <c r="T3258" s="427"/>
      <c r="U3258" s="429"/>
      <c r="W3258" s="6">
        <f>VLOOKUP(A3258,'[3]Cartilha Global'!$A:$A,1,FALSE)</f>
        <v>91946</v>
      </c>
    </row>
    <row r="3259" spans="1:23" ht="22.5" hidden="1" x14ac:dyDescent="0.2">
      <c r="A3259" s="522">
        <v>91947</v>
      </c>
      <c r="B3259" s="508" t="s">
        <v>3144</v>
      </c>
      <c r="C3259" s="513" t="s">
        <v>833</v>
      </c>
      <c r="D3259" s="498" t="s">
        <v>169</v>
      </c>
      <c r="E3259" s="499">
        <v>8.6999999999999993</v>
      </c>
      <c r="F3259" s="500">
        <f t="shared" si="809"/>
        <v>10.77</v>
      </c>
      <c r="G3259" s="527"/>
      <c r="H3259" s="518"/>
      <c r="I3259" s="517">
        <f t="shared" si="816"/>
        <v>0</v>
      </c>
      <c r="J3259" s="517">
        <f t="shared" si="817"/>
        <v>0</v>
      </c>
      <c r="K3259" s="504"/>
      <c r="L3259" s="518">
        <f t="shared" si="821"/>
        <v>0</v>
      </c>
      <c r="M3259" s="518">
        <f t="shared" si="821"/>
        <v>0</v>
      </c>
      <c r="N3259" s="519">
        <f t="shared" si="819"/>
        <v>0</v>
      </c>
      <c r="O3259" s="519">
        <f t="shared" si="820"/>
        <v>0</v>
      </c>
      <c r="P3259" s="506"/>
      <c r="Q3259" s="520"/>
      <c r="R3259" s="412" t="str">
        <f t="shared" si="807"/>
        <v/>
      </c>
      <c r="S3259" s="412" t="str">
        <f t="shared" si="815"/>
        <v/>
      </c>
      <c r="T3259" s="427"/>
      <c r="U3259" s="429"/>
      <c r="W3259" s="6">
        <f>VLOOKUP(A3259,'[3]Cartilha Global'!$A:$A,1,FALSE)</f>
        <v>91947</v>
      </c>
    </row>
    <row r="3260" spans="1:23" ht="22.5" hidden="1" x14ac:dyDescent="0.2">
      <c r="A3260" s="522">
        <v>91949</v>
      </c>
      <c r="B3260" s="508" t="s">
        <v>3144</v>
      </c>
      <c r="C3260" s="513" t="s">
        <v>834</v>
      </c>
      <c r="D3260" s="498" t="s">
        <v>169</v>
      </c>
      <c r="E3260" s="499">
        <v>17.899999999999999</v>
      </c>
      <c r="F3260" s="500">
        <f t="shared" si="809"/>
        <v>22.17</v>
      </c>
      <c r="G3260" s="527"/>
      <c r="H3260" s="518"/>
      <c r="I3260" s="517">
        <f t="shared" si="816"/>
        <v>0</v>
      </c>
      <c r="J3260" s="517">
        <f t="shared" si="817"/>
        <v>0</v>
      </c>
      <c r="K3260" s="504"/>
      <c r="L3260" s="518">
        <f t="shared" ref="L3260:M3262" si="822">G3260</f>
        <v>0</v>
      </c>
      <c r="M3260" s="518">
        <f t="shared" si="822"/>
        <v>0</v>
      </c>
      <c r="N3260" s="519">
        <f t="shared" si="819"/>
        <v>0</v>
      </c>
      <c r="O3260" s="519">
        <f t="shared" si="820"/>
        <v>0</v>
      </c>
      <c r="P3260" s="506"/>
      <c r="Q3260" s="520"/>
      <c r="R3260" s="412" t="str">
        <f t="shared" si="807"/>
        <v/>
      </c>
      <c r="S3260" s="412" t="str">
        <f t="shared" si="815"/>
        <v/>
      </c>
      <c r="T3260" s="427"/>
      <c r="U3260" s="429"/>
      <c r="W3260" s="6">
        <f>VLOOKUP(A3260,'[3]Cartilha Global'!$A:$A,1,FALSE)</f>
        <v>91949</v>
      </c>
    </row>
    <row r="3261" spans="1:23" ht="22.5" hidden="1" x14ac:dyDescent="0.2">
      <c r="A3261" s="522">
        <v>91950</v>
      </c>
      <c r="B3261" s="508" t="s">
        <v>3144</v>
      </c>
      <c r="C3261" s="513" t="s">
        <v>835</v>
      </c>
      <c r="D3261" s="498" t="s">
        <v>169</v>
      </c>
      <c r="E3261" s="499">
        <v>15.89</v>
      </c>
      <c r="F3261" s="500">
        <f t="shared" si="809"/>
        <v>19.68</v>
      </c>
      <c r="G3261" s="527"/>
      <c r="H3261" s="518"/>
      <c r="I3261" s="517">
        <f t="shared" si="816"/>
        <v>0</v>
      </c>
      <c r="J3261" s="517">
        <f t="shared" si="817"/>
        <v>0</v>
      </c>
      <c r="K3261" s="504"/>
      <c r="L3261" s="518">
        <f t="shared" si="822"/>
        <v>0</v>
      </c>
      <c r="M3261" s="518">
        <f t="shared" si="822"/>
        <v>0</v>
      </c>
      <c r="N3261" s="519">
        <f t="shared" si="819"/>
        <v>0</v>
      </c>
      <c r="O3261" s="519">
        <f t="shared" si="820"/>
        <v>0</v>
      </c>
      <c r="P3261" s="506"/>
      <c r="Q3261" s="520"/>
      <c r="R3261" s="412" t="str">
        <f t="shared" si="807"/>
        <v/>
      </c>
      <c r="S3261" s="412" t="str">
        <f t="shared" si="815"/>
        <v/>
      </c>
      <c r="T3261" s="427"/>
      <c r="U3261" s="429"/>
      <c r="W3261" s="6">
        <f>VLOOKUP(A3261,'[3]Cartilha Global'!$A:$A,1,FALSE)</f>
        <v>91950</v>
      </c>
    </row>
    <row r="3262" spans="1:23" ht="22.5" hidden="1" x14ac:dyDescent="0.2">
      <c r="A3262" s="522">
        <v>91951</v>
      </c>
      <c r="B3262" s="508" t="s">
        <v>3144</v>
      </c>
      <c r="C3262" s="513" t="s">
        <v>836</v>
      </c>
      <c r="D3262" s="498" t="s">
        <v>169</v>
      </c>
      <c r="E3262" s="499">
        <v>14.69</v>
      </c>
      <c r="F3262" s="500">
        <f t="shared" si="809"/>
        <v>18.190000000000001</v>
      </c>
      <c r="G3262" s="527"/>
      <c r="H3262" s="518"/>
      <c r="I3262" s="517">
        <f t="shared" si="816"/>
        <v>0</v>
      </c>
      <c r="J3262" s="517">
        <f t="shared" si="817"/>
        <v>0</v>
      </c>
      <c r="K3262" s="504"/>
      <c r="L3262" s="518">
        <f t="shared" si="822"/>
        <v>0</v>
      </c>
      <c r="M3262" s="518">
        <f t="shared" si="822"/>
        <v>0</v>
      </c>
      <c r="N3262" s="519">
        <f t="shared" si="819"/>
        <v>0</v>
      </c>
      <c r="O3262" s="519">
        <f t="shared" si="820"/>
        <v>0</v>
      </c>
      <c r="P3262" s="506"/>
      <c r="Q3262" s="520"/>
      <c r="R3262" s="412" t="str">
        <f t="shared" si="807"/>
        <v/>
      </c>
      <c r="S3262" s="412" t="str">
        <f t="shared" si="815"/>
        <v/>
      </c>
      <c r="T3262" s="427"/>
      <c r="U3262" s="429"/>
      <c r="W3262" s="6">
        <f>VLOOKUP(A3262,'[3]Cartilha Global'!$A:$A,1,FALSE)</f>
        <v>91951</v>
      </c>
    </row>
    <row r="3263" spans="1:23" x14ac:dyDescent="0.2">
      <c r="A3263" s="522" t="s">
        <v>1918</v>
      </c>
      <c r="B3263" s="508"/>
      <c r="C3263" s="513" t="s">
        <v>125</v>
      </c>
      <c r="D3263" s="498">
        <v>0</v>
      </c>
      <c r="E3263" s="499"/>
      <c r="F3263" s="500">
        <f t="shared" si="809"/>
        <v>0</v>
      </c>
      <c r="G3263" s="556"/>
      <c r="H3263" s="556"/>
      <c r="I3263" s="557"/>
      <c r="J3263" s="558"/>
      <c r="K3263" s="504"/>
      <c r="L3263" s="556"/>
      <c r="M3263" s="556"/>
      <c r="N3263" s="557"/>
      <c r="O3263" s="558"/>
      <c r="P3263" s="506"/>
      <c r="Q3263" s="494" t="str">
        <f>IF(OR(SUM(J3264:J3277)&gt;0,SUM(O3264:O3277)&gt;0),"xx","")</f>
        <v>xx</v>
      </c>
      <c r="R3263" s="412" t="str">
        <f t="shared" si="807"/>
        <v>x</v>
      </c>
      <c r="S3263" s="412" t="str">
        <f t="shared" si="815"/>
        <v>x</v>
      </c>
      <c r="T3263" s="427"/>
      <c r="U3263" s="429"/>
      <c r="W3263" s="6" t="str">
        <f>VLOOKUP(A3263,'[3]Cartilha Global'!$A:$A,1,FALSE)</f>
        <v>8.2.9</v>
      </c>
    </row>
    <row r="3264" spans="1:23" ht="22.5" hidden="1" x14ac:dyDescent="0.2">
      <c r="A3264" s="522">
        <v>101946</v>
      </c>
      <c r="B3264" s="508" t="s">
        <v>3144</v>
      </c>
      <c r="C3264" s="513" t="s">
        <v>5462</v>
      </c>
      <c r="D3264" s="498" t="s">
        <v>169</v>
      </c>
      <c r="E3264" s="499">
        <v>173.46</v>
      </c>
      <c r="F3264" s="500">
        <f t="shared" si="809"/>
        <v>214.81</v>
      </c>
      <c r="G3264" s="527"/>
      <c r="H3264" s="518"/>
      <c r="I3264" s="517">
        <f>IF(ISBLANK(E3264),0,ROUND(F3264*G3264,2))</f>
        <v>0</v>
      </c>
      <c r="J3264" s="517">
        <f>IF(ISBLANK(G3264),0,ROUND(G3264*H3264,2))</f>
        <v>0</v>
      </c>
      <c r="K3264" s="504"/>
      <c r="L3264" s="518">
        <f t="shared" ref="L3264:M3276" si="823">G3264</f>
        <v>0</v>
      </c>
      <c r="M3264" s="518">
        <f t="shared" si="823"/>
        <v>0</v>
      </c>
      <c r="N3264" s="519">
        <f>IF(ISBLANK(E3264),0,ROUND(F3264*L3264,2))</f>
        <v>0</v>
      </c>
      <c r="O3264" s="519">
        <f>IF(ISBLANK(L3264),0,ROUND(L3264*M3264,2))</f>
        <v>0</v>
      </c>
      <c r="P3264" s="506"/>
      <c r="Q3264" s="520"/>
      <c r="R3264" s="412" t="str">
        <f t="shared" ref="R3264:R3276" si="824">IF(Q3264="X","x",IF(Q3264="xx","x",IF(O3264&gt;0,"x","")))</f>
        <v/>
      </c>
      <c r="S3264" s="412" t="str">
        <f t="shared" si="815"/>
        <v/>
      </c>
      <c r="T3264" s="427"/>
      <c r="U3264" s="429"/>
      <c r="W3264" s="6">
        <f>VLOOKUP(A3264,'[3]Cartilha Global'!$A:$A,1,FALSE)</f>
        <v>101946</v>
      </c>
    </row>
    <row r="3265" spans="1:23" ht="22.5" hidden="1" x14ac:dyDescent="0.2">
      <c r="A3265" s="522">
        <v>97362</v>
      </c>
      <c r="B3265" s="508" t="s">
        <v>3144</v>
      </c>
      <c r="C3265" s="513" t="s">
        <v>4945</v>
      </c>
      <c r="D3265" s="498" t="s">
        <v>169</v>
      </c>
      <c r="E3265" s="499">
        <v>2586.6799999999998</v>
      </c>
      <c r="F3265" s="500">
        <f t="shared" si="809"/>
        <v>3203.34</v>
      </c>
      <c r="G3265" s="527"/>
      <c r="H3265" s="518"/>
      <c r="I3265" s="517">
        <f>IF(ISBLANK(E3265),0,ROUND(F3265*G3265,2))</f>
        <v>0</v>
      </c>
      <c r="J3265" s="517">
        <f>IF(ISBLANK(G3265),0,ROUND(G3265*H3265,2))</f>
        <v>0</v>
      </c>
      <c r="K3265" s="504"/>
      <c r="L3265" s="518">
        <f>G3265</f>
        <v>0</v>
      </c>
      <c r="M3265" s="518">
        <f>H3265</f>
        <v>0</v>
      </c>
      <c r="N3265" s="519">
        <f>IF(ISBLANK(E3265),0,ROUND(F3265*L3265,2))</f>
        <v>0</v>
      </c>
      <c r="O3265" s="519">
        <f>IF(ISBLANK(L3265),0,ROUND(L3265*M3265,2))</f>
        <v>0</v>
      </c>
      <c r="P3265" s="506"/>
      <c r="Q3265" s="520"/>
      <c r="R3265" s="412" t="str">
        <f>IF(Q3265="X","x",IF(Q3265="xx","x",IF(O3265&gt;0,"x","")))</f>
        <v/>
      </c>
      <c r="S3265" s="412" t="str">
        <f t="shared" si="815"/>
        <v/>
      </c>
      <c r="T3265" s="427"/>
      <c r="U3265" s="429"/>
      <c r="W3265" s="6">
        <f>VLOOKUP(A3265,'[3]Cartilha Global'!$A:$A,1,FALSE)</f>
        <v>97362</v>
      </c>
    </row>
    <row r="3266" spans="1:23" ht="22.5" hidden="1" x14ac:dyDescent="0.2">
      <c r="A3266" s="522">
        <v>97359</v>
      </c>
      <c r="B3266" s="508" t="s">
        <v>3144</v>
      </c>
      <c r="C3266" s="513" t="s">
        <v>4574</v>
      </c>
      <c r="D3266" s="498" t="s">
        <v>169</v>
      </c>
      <c r="E3266" s="499">
        <v>4007.03</v>
      </c>
      <c r="F3266" s="500">
        <f t="shared" ref="F3266:F3277" si="825">IF(E3266=0,0,ROUND(E3266*(1+E$13)*(1-E$14),2))</f>
        <v>4962.3100000000004</v>
      </c>
      <c r="G3266" s="527"/>
      <c r="H3266" s="518"/>
      <c r="I3266" s="517">
        <f>IF(ISBLANK(E3266),0,ROUND(F3266*G3266,2))</f>
        <v>0</v>
      </c>
      <c r="J3266" s="517">
        <f>IF(ISBLANK(G3266),0,ROUND(G3266*H3266,2))</f>
        <v>0</v>
      </c>
      <c r="K3266" s="504"/>
      <c r="L3266" s="518">
        <f t="shared" si="823"/>
        <v>0</v>
      </c>
      <c r="M3266" s="518">
        <f t="shared" si="823"/>
        <v>0</v>
      </c>
      <c r="N3266" s="519">
        <f>IF(ISBLANK(E3266),0,ROUND(F3266*L3266,2))</f>
        <v>0</v>
      </c>
      <c r="O3266" s="519">
        <f>IF(ISBLANK(L3266),0,ROUND(L3266*M3266,2))</f>
        <v>0</v>
      </c>
      <c r="P3266" s="506"/>
      <c r="Q3266" s="520"/>
      <c r="R3266" s="412" t="str">
        <f t="shared" si="824"/>
        <v/>
      </c>
      <c r="S3266" s="412" t="str">
        <f t="shared" si="815"/>
        <v/>
      </c>
      <c r="T3266" s="427"/>
      <c r="U3266" s="429"/>
      <c r="W3266" s="6">
        <f>VLOOKUP(A3266,'[3]Cartilha Global'!$A:$A,1,FALSE)</f>
        <v>97359</v>
      </c>
    </row>
    <row r="3267" spans="1:23" ht="22.5" hidden="1" x14ac:dyDescent="0.2">
      <c r="A3267" s="522">
        <v>97360</v>
      </c>
      <c r="B3267" s="508" t="s">
        <v>3144</v>
      </c>
      <c r="C3267" s="513" t="s">
        <v>4575</v>
      </c>
      <c r="D3267" s="498" t="s">
        <v>169</v>
      </c>
      <c r="E3267" s="499">
        <v>7727.75</v>
      </c>
      <c r="F3267" s="500">
        <f t="shared" si="825"/>
        <v>9570.0499999999993</v>
      </c>
      <c r="G3267" s="527"/>
      <c r="H3267" s="518"/>
      <c r="I3267" s="517">
        <f>IF(ISBLANK(E3267),0,ROUND(F3267*G3267,2))</f>
        <v>0</v>
      </c>
      <c r="J3267" s="517">
        <f>IF(ISBLANK(G3267),0,ROUND(G3267*H3267,2))</f>
        <v>0</v>
      </c>
      <c r="K3267" s="504"/>
      <c r="L3267" s="518">
        <f t="shared" si="823"/>
        <v>0</v>
      </c>
      <c r="M3267" s="518">
        <f t="shared" si="823"/>
        <v>0</v>
      </c>
      <c r="N3267" s="519">
        <f>IF(ISBLANK(E3267),0,ROUND(F3267*L3267,2))</f>
        <v>0</v>
      </c>
      <c r="O3267" s="519">
        <f>IF(ISBLANK(L3267),0,ROUND(L3267*M3267,2))</f>
        <v>0</v>
      </c>
      <c r="P3267" s="506"/>
      <c r="Q3267" s="520"/>
      <c r="R3267" s="412" t="str">
        <f t="shared" si="824"/>
        <v/>
      </c>
      <c r="S3267" s="412" t="str">
        <f t="shared" si="815"/>
        <v/>
      </c>
      <c r="T3267" s="427"/>
      <c r="U3267" s="429"/>
      <c r="W3267" s="6">
        <f>VLOOKUP(A3267,'[3]Cartilha Global'!$A:$A,1,FALSE)</f>
        <v>97360</v>
      </c>
    </row>
    <row r="3268" spans="1:23" ht="22.5" hidden="1" x14ac:dyDescent="0.2">
      <c r="A3268" s="522">
        <v>97361</v>
      </c>
      <c r="B3268" s="508" t="s">
        <v>3144</v>
      </c>
      <c r="C3268" s="513" t="s">
        <v>4576</v>
      </c>
      <c r="D3268" s="498" t="s">
        <v>169</v>
      </c>
      <c r="E3268" s="499">
        <v>10303.67</v>
      </c>
      <c r="F3268" s="500">
        <f t="shared" si="825"/>
        <v>12760.06</v>
      </c>
      <c r="G3268" s="527"/>
      <c r="H3268" s="518"/>
      <c r="I3268" s="517">
        <f>IF(ISBLANK(E3268),0,ROUND(F3268*G3268,2))</f>
        <v>0</v>
      </c>
      <c r="J3268" s="517">
        <f>IF(ISBLANK(G3268),0,ROUND(G3268*H3268,2))</f>
        <v>0</v>
      </c>
      <c r="K3268" s="504"/>
      <c r="L3268" s="518">
        <f t="shared" si="823"/>
        <v>0</v>
      </c>
      <c r="M3268" s="518">
        <f t="shared" si="823"/>
        <v>0</v>
      </c>
      <c r="N3268" s="519">
        <f>IF(ISBLANK(E3268),0,ROUND(F3268*L3268,2))</f>
        <v>0</v>
      </c>
      <c r="O3268" s="519">
        <f>IF(ISBLANK(L3268),0,ROUND(L3268*M3268,2))</f>
        <v>0</v>
      </c>
      <c r="P3268" s="506"/>
      <c r="Q3268" s="520"/>
      <c r="R3268" s="412" t="str">
        <f t="shared" si="824"/>
        <v/>
      </c>
      <c r="S3268" s="412" t="str">
        <f t="shared" si="815"/>
        <v/>
      </c>
      <c r="T3268" s="427"/>
      <c r="U3268" s="429"/>
      <c r="W3268" s="6">
        <f>VLOOKUP(A3268,'[3]Cartilha Global'!$A:$A,1,FALSE)</f>
        <v>97361</v>
      </c>
    </row>
    <row r="3269" spans="1:23" ht="33.75" hidden="1" x14ac:dyDescent="0.2">
      <c r="A3269" s="522">
        <v>101875</v>
      </c>
      <c r="B3269" s="508" t="s">
        <v>3144</v>
      </c>
      <c r="C3269" s="513" t="s">
        <v>4946</v>
      </c>
      <c r="D3269" s="498" t="s">
        <v>169</v>
      </c>
      <c r="E3269" s="499">
        <v>547.15</v>
      </c>
      <c r="F3269" s="500">
        <f t="shared" si="825"/>
        <v>677.59</v>
      </c>
      <c r="G3269" s="527"/>
      <c r="H3269" s="518"/>
      <c r="I3269" s="517">
        <f t="shared" ref="I3269:I3276" si="826">IF(ISBLANK(E3269),0,ROUND(F3269*G3269,2))</f>
        <v>0</v>
      </c>
      <c r="J3269" s="517">
        <f t="shared" ref="J3269:J3276" si="827">IF(ISBLANK(G3269),0,ROUND(G3269*H3269,2))</f>
        <v>0</v>
      </c>
      <c r="K3269" s="504"/>
      <c r="L3269" s="518">
        <f t="shared" si="823"/>
        <v>0</v>
      </c>
      <c r="M3269" s="518">
        <f t="shared" si="823"/>
        <v>0</v>
      </c>
      <c r="N3269" s="519">
        <f t="shared" ref="N3269:N3276" si="828">IF(ISBLANK(E3269),0,ROUND(F3269*L3269,2))</f>
        <v>0</v>
      </c>
      <c r="O3269" s="519">
        <f t="shared" ref="O3269:O3276" si="829">IF(ISBLANK(L3269),0,ROUND(L3269*M3269,2))</f>
        <v>0</v>
      </c>
      <c r="P3269" s="506"/>
      <c r="Q3269" s="520"/>
      <c r="R3269" s="412" t="str">
        <f t="shared" si="824"/>
        <v/>
      </c>
      <c r="S3269" s="412" t="str">
        <f t="shared" ref="S3269:S3332" si="830">IF(Q3269="X","x",IF(Q3269="xx","x",IF(OR(J3269&gt;0,O3269&gt;0),"x","")))</f>
        <v/>
      </c>
      <c r="T3269" s="427"/>
      <c r="U3269" s="429"/>
      <c r="W3269" s="6">
        <f>VLOOKUP(A3269,'[3]Cartilha Global'!$A:$A,1,FALSE)</f>
        <v>101875</v>
      </c>
    </row>
    <row r="3270" spans="1:23" ht="22.5" hidden="1" x14ac:dyDescent="0.2">
      <c r="A3270" s="522">
        <v>101876</v>
      </c>
      <c r="B3270" s="508" t="s">
        <v>3144</v>
      </c>
      <c r="C3270" s="513" t="s">
        <v>4947</v>
      </c>
      <c r="D3270" s="498" t="s">
        <v>169</v>
      </c>
      <c r="E3270" s="499">
        <v>88.65</v>
      </c>
      <c r="F3270" s="500">
        <f t="shared" si="825"/>
        <v>109.78</v>
      </c>
      <c r="G3270" s="527"/>
      <c r="H3270" s="518"/>
      <c r="I3270" s="517">
        <f t="shared" si="826"/>
        <v>0</v>
      </c>
      <c r="J3270" s="517">
        <f t="shared" si="827"/>
        <v>0</v>
      </c>
      <c r="K3270" s="504"/>
      <c r="L3270" s="518">
        <f t="shared" si="823"/>
        <v>0</v>
      </c>
      <c r="M3270" s="518">
        <f t="shared" si="823"/>
        <v>0</v>
      </c>
      <c r="N3270" s="519">
        <f t="shared" si="828"/>
        <v>0</v>
      </c>
      <c r="O3270" s="519">
        <f t="shared" si="829"/>
        <v>0</v>
      </c>
      <c r="P3270" s="506"/>
      <c r="Q3270" s="520"/>
      <c r="R3270" s="412" t="str">
        <f t="shared" si="824"/>
        <v/>
      </c>
      <c r="S3270" s="412" t="str">
        <f t="shared" si="830"/>
        <v/>
      </c>
      <c r="T3270" s="427"/>
      <c r="U3270" s="429"/>
      <c r="W3270" s="6">
        <f>VLOOKUP(A3270,'[3]Cartilha Global'!$A:$A,1,FALSE)</f>
        <v>101876</v>
      </c>
    </row>
    <row r="3271" spans="1:23" ht="22.5" hidden="1" x14ac:dyDescent="0.2">
      <c r="A3271" s="522">
        <v>101877</v>
      </c>
      <c r="B3271" s="508" t="s">
        <v>3144</v>
      </c>
      <c r="C3271" s="513" t="s">
        <v>4948</v>
      </c>
      <c r="D3271" s="498" t="s">
        <v>169</v>
      </c>
      <c r="E3271" s="499">
        <v>60.92</v>
      </c>
      <c r="F3271" s="500">
        <f t="shared" si="825"/>
        <v>75.44</v>
      </c>
      <c r="G3271" s="527"/>
      <c r="H3271" s="518"/>
      <c r="I3271" s="517">
        <f t="shared" si="826"/>
        <v>0</v>
      </c>
      <c r="J3271" s="517">
        <f t="shared" si="827"/>
        <v>0</v>
      </c>
      <c r="K3271" s="504"/>
      <c r="L3271" s="518">
        <f t="shared" si="823"/>
        <v>0</v>
      </c>
      <c r="M3271" s="518">
        <f t="shared" si="823"/>
        <v>0</v>
      </c>
      <c r="N3271" s="519">
        <f t="shared" si="828"/>
        <v>0</v>
      </c>
      <c r="O3271" s="519">
        <f t="shared" si="829"/>
        <v>0</v>
      </c>
      <c r="P3271" s="506"/>
      <c r="Q3271" s="520"/>
      <c r="R3271" s="412" t="str">
        <f t="shared" si="824"/>
        <v/>
      </c>
      <c r="S3271" s="412" t="str">
        <f t="shared" si="830"/>
        <v/>
      </c>
      <c r="T3271" s="427"/>
      <c r="U3271" s="429"/>
      <c r="W3271" s="6">
        <f>VLOOKUP(A3271,'[3]Cartilha Global'!$A:$A,1,FALSE)</f>
        <v>101877</v>
      </c>
    </row>
    <row r="3272" spans="1:23" ht="33.75" hidden="1" x14ac:dyDescent="0.2">
      <c r="A3272" s="522">
        <v>101878</v>
      </c>
      <c r="B3272" s="508" t="s">
        <v>3144</v>
      </c>
      <c r="C3272" s="513" t="s">
        <v>4949</v>
      </c>
      <c r="D3272" s="498" t="s">
        <v>169</v>
      </c>
      <c r="E3272" s="499">
        <v>747.59</v>
      </c>
      <c r="F3272" s="500">
        <f t="shared" si="825"/>
        <v>925.82</v>
      </c>
      <c r="G3272" s="527"/>
      <c r="H3272" s="518"/>
      <c r="I3272" s="517">
        <f t="shared" si="826"/>
        <v>0</v>
      </c>
      <c r="J3272" s="517">
        <f t="shared" si="827"/>
        <v>0</v>
      </c>
      <c r="K3272" s="504"/>
      <c r="L3272" s="518">
        <f t="shared" si="823"/>
        <v>0</v>
      </c>
      <c r="M3272" s="518">
        <f t="shared" si="823"/>
        <v>0</v>
      </c>
      <c r="N3272" s="519">
        <f t="shared" si="828"/>
        <v>0</v>
      </c>
      <c r="O3272" s="519">
        <f t="shared" si="829"/>
        <v>0</v>
      </c>
      <c r="P3272" s="506"/>
      <c r="Q3272" s="520"/>
      <c r="R3272" s="412" t="str">
        <f t="shared" si="824"/>
        <v/>
      </c>
      <c r="S3272" s="412" t="str">
        <f t="shared" si="830"/>
        <v/>
      </c>
      <c r="T3272" s="427"/>
      <c r="U3272" s="429"/>
      <c r="W3272" s="6">
        <f>VLOOKUP(A3272,'[3]Cartilha Global'!$A:$A,1,FALSE)</f>
        <v>101878</v>
      </c>
    </row>
    <row r="3273" spans="1:23" ht="33.75" hidden="1" x14ac:dyDescent="0.2">
      <c r="A3273" s="522">
        <v>101879</v>
      </c>
      <c r="B3273" s="508" t="s">
        <v>3144</v>
      </c>
      <c r="C3273" s="513" t="s">
        <v>4950</v>
      </c>
      <c r="D3273" s="498" t="s">
        <v>169</v>
      </c>
      <c r="E3273" s="499">
        <v>795.05</v>
      </c>
      <c r="F3273" s="500">
        <f t="shared" si="825"/>
        <v>984.59</v>
      </c>
      <c r="G3273" s="527"/>
      <c r="H3273" s="518"/>
      <c r="I3273" s="517">
        <f t="shared" si="826"/>
        <v>0</v>
      </c>
      <c r="J3273" s="517">
        <f t="shared" si="827"/>
        <v>0</v>
      </c>
      <c r="K3273" s="504"/>
      <c r="L3273" s="518">
        <f t="shared" si="823"/>
        <v>0</v>
      </c>
      <c r="M3273" s="518">
        <f t="shared" si="823"/>
        <v>0</v>
      </c>
      <c r="N3273" s="519">
        <f t="shared" si="828"/>
        <v>0</v>
      </c>
      <c r="O3273" s="519">
        <f t="shared" si="829"/>
        <v>0</v>
      </c>
      <c r="P3273" s="506"/>
      <c r="Q3273" s="520"/>
      <c r="R3273" s="412" t="str">
        <f t="shared" si="824"/>
        <v/>
      </c>
      <c r="S3273" s="412" t="str">
        <f t="shared" si="830"/>
        <v/>
      </c>
      <c r="T3273" s="427"/>
      <c r="U3273" s="429"/>
      <c r="W3273" s="6">
        <f>VLOOKUP(A3273,'[3]Cartilha Global'!$A:$A,1,FALSE)</f>
        <v>101879</v>
      </c>
    </row>
    <row r="3274" spans="1:23" ht="33.75" hidden="1" x14ac:dyDescent="0.2">
      <c r="A3274" s="522">
        <v>101880</v>
      </c>
      <c r="B3274" s="508" t="s">
        <v>3144</v>
      </c>
      <c r="C3274" s="513" t="s">
        <v>4951</v>
      </c>
      <c r="D3274" s="498" t="s">
        <v>169</v>
      </c>
      <c r="E3274" s="499">
        <v>914.44</v>
      </c>
      <c r="F3274" s="500">
        <f t="shared" si="825"/>
        <v>1132.44</v>
      </c>
      <c r="G3274" s="527"/>
      <c r="H3274" s="518"/>
      <c r="I3274" s="517">
        <f t="shared" si="826"/>
        <v>0</v>
      </c>
      <c r="J3274" s="517">
        <f t="shared" si="827"/>
        <v>0</v>
      </c>
      <c r="K3274" s="504"/>
      <c r="L3274" s="518">
        <f t="shared" si="823"/>
        <v>0</v>
      </c>
      <c r="M3274" s="518">
        <f t="shared" si="823"/>
        <v>0</v>
      </c>
      <c r="N3274" s="519">
        <f t="shared" si="828"/>
        <v>0</v>
      </c>
      <c r="O3274" s="519">
        <f t="shared" si="829"/>
        <v>0</v>
      </c>
      <c r="P3274" s="506"/>
      <c r="Q3274" s="520"/>
      <c r="R3274" s="412" t="str">
        <f t="shared" si="824"/>
        <v/>
      </c>
      <c r="S3274" s="412" t="str">
        <f t="shared" si="830"/>
        <v/>
      </c>
      <c r="T3274" s="427"/>
      <c r="U3274" s="429"/>
      <c r="W3274" s="6">
        <f>VLOOKUP(A3274,'[3]Cartilha Global'!$A:$A,1,FALSE)</f>
        <v>101880</v>
      </c>
    </row>
    <row r="3275" spans="1:23" ht="33.75" x14ac:dyDescent="0.2">
      <c r="A3275" s="522">
        <v>101881</v>
      </c>
      <c r="B3275" s="508" t="s">
        <v>3144</v>
      </c>
      <c r="C3275" s="513" t="s">
        <v>4952</v>
      </c>
      <c r="D3275" s="498" t="s">
        <v>169</v>
      </c>
      <c r="E3275" s="499">
        <v>1321.07</v>
      </c>
      <c r="F3275" s="500">
        <f t="shared" si="825"/>
        <v>1636.01</v>
      </c>
      <c r="G3275" s="527">
        <v>1</v>
      </c>
      <c r="H3275" s="518">
        <f>F3275</f>
        <v>1636.01</v>
      </c>
      <c r="I3275" s="517">
        <f t="shared" si="826"/>
        <v>1636.01</v>
      </c>
      <c r="J3275" s="517">
        <f t="shared" si="827"/>
        <v>1636.01</v>
      </c>
      <c r="K3275" s="504"/>
      <c r="L3275" s="518">
        <f t="shared" si="823"/>
        <v>1</v>
      </c>
      <c r="M3275" s="518">
        <v>1636.01</v>
      </c>
      <c r="N3275" s="519">
        <f t="shared" si="828"/>
        <v>1636.01</v>
      </c>
      <c r="O3275" s="519">
        <f t="shared" si="829"/>
        <v>1636.01</v>
      </c>
      <c r="P3275" s="506"/>
      <c r="Q3275" s="520"/>
      <c r="R3275" s="412" t="str">
        <f t="shared" si="824"/>
        <v>x</v>
      </c>
      <c r="S3275" s="412" t="str">
        <f t="shared" si="830"/>
        <v>x</v>
      </c>
      <c r="T3275" s="427"/>
      <c r="U3275" s="429"/>
      <c r="W3275" s="6">
        <f>VLOOKUP(A3275,'[3]Cartilha Global'!$A:$A,1,FALSE)</f>
        <v>101881</v>
      </c>
    </row>
    <row r="3276" spans="1:23" ht="33.75" hidden="1" x14ac:dyDescent="0.2">
      <c r="A3276" s="522">
        <v>101882</v>
      </c>
      <c r="B3276" s="508" t="s">
        <v>3144</v>
      </c>
      <c r="C3276" s="513" t="s">
        <v>4953</v>
      </c>
      <c r="D3276" s="498" t="s">
        <v>169</v>
      </c>
      <c r="E3276" s="499">
        <v>1881.42</v>
      </c>
      <c r="F3276" s="500">
        <f t="shared" si="825"/>
        <v>2329.9499999999998</v>
      </c>
      <c r="G3276" s="527"/>
      <c r="H3276" s="518"/>
      <c r="I3276" s="517">
        <f t="shared" si="826"/>
        <v>0</v>
      </c>
      <c r="J3276" s="517">
        <f t="shared" si="827"/>
        <v>0</v>
      </c>
      <c r="K3276" s="504"/>
      <c r="L3276" s="518">
        <f t="shared" si="823"/>
        <v>0</v>
      </c>
      <c r="M3276" s="518">
        <f t="shared" si="823"/>
        <v>0</v>
      </c>
      <c r="N3276" s="519">
        <f t="shared" si="828"/>
        <v>0</v>
      </c>
      <c r="O3276" s="519">
        <f t="shared" si="829"/>
        <v>0</v>
      </c>
      <c r="P3276" s="506"/>
      <c r="Q3276" s="520"/>
      <c r="R3276" s="412" t="str">
        <f t="shared" si="824"/>
        <v/>
      </c>
      <c r="S3276" s="412" t="str">
        <f t="shared" si="830"/>
        <v/>
      </c>
      <c r="T3276" s="427"/>
      <c r="U3276" s="429"/>
      <c r="W3276" s="6">
        <f>VLOOKUP(A3276,'[3]Cartilha Global'!$A:$A,1,FALSE)</f>
        <v>101882</v>
      </c>
    </row>
    <row r="3277" spans="1:23" ht="33.75" hidden="1" x14ac:dyDescent="0.2">
      <c r="A3277" s="522">
        <v>101883</v>
      </c>
      <c r="B3277" s="508" t="s">
        <v>3144</v>
      </c>
      <c r="C3277" s="513" t="s">
        <v>4954</v>
      </c>
      <c r="D3277" s="498" t="s">
        <v>169</v>
      </c>
      <c r="E3277" s="499">
        <v>757.66</v>
      </c>
      <c r="F3277" s="500">
        <f t="shared" si="825"/>
        <v>938.29</v>
      </c>
      <c r="G3277" s="527"/>
      <c r="H3277" s="518"/>
      <c r="I3277" s="517">
        <f>IF(ISBLANK(E3277),0,ROUND(F3277*G3277,2))</f>
        <v>0</v>
      </c>
      <c r="J3277" s="517">
        <f>IF(ISBLANK(G3277),0,ROUND(G3277*H3277,2))</f>
        <v>0</v>
      </c>
      <c r="K3277" s="504"/>
      <c r="L3277" s="518">
        <f>G3277</f>
        <v>0</v>
      </c>
      <c r="M3277" s="518">
        <f>H3277</f>
        <v>0</v>
      </c>
      <c r="N3277" s="519">
        <f>IF(ISBLANK(E3277),0,ROUND(F3277*L3277,2))</f>
        <v>0</v>
      </c>
      <c r="O3277" s="519">
        <f>IF(ISBLANK(L3277),0,ROUND(L3277*M3277,2))</f>
        <v>0</v>
      </c>
      <c r="P3277" s="506"/>
      <c r="Q3277" s="520"/>
      <c r="R3277" s="412" t="str">
        <f>IF(Q3277="X","x",IF(Q3277="xx","x",IF(O3277&gt;0,"x","")))</f>
        <v/>
      </c>
      <c r="S3277" s="412" t="str">
        <f t="shared" si="830"/>
        <v/>
      </c>
      <c r="T3277" s="427"/>
      <c r="U3277" s="429"/>
      <c r="W3277" s="6">
        <f>VLOOKUP(A3277,'[3]Cartilha Global'!$A:$A,1,FALSE)</f>
        <v>101883</v>
      </c>
    </row>
    <row r="3278" spans="1:23" hidden="1" x14ac:dyDescent="0.2">
      <c r="A3278" s="522" t="s">
        <v>1919</v>
      </c>
      <c r="B3278" s="508"/>
      <c r="C3278" s="513" t="s">
        <v>164</v>
      </c>
      <c r="D3278" s="498">
        <v>0</v>
      </c>
      <c r="E3278" s="499"/>
      <c r="F3278" s="500">
        <f t="shared" ref="F3278:F3329" si="831">IF(E3278=0,0,ROUND(E3278*(1+E$13)*(1-E$14),2))</f>
        <v>0</v>
      </c>
      <c r="G3278" s="556"/>
      <c r="H3278" s="556"/>
      <c r="I3278" s="557"/>
      <c r="J3278" s="558"/>
      <c r="K3278" s="504"/>
      <c r="L3278" s="556"/>
      <c r="M3278" s="556"/>
      <c r="N3278" s="557"/>
      <c r="O3278" s="558"/>
      <c r="P3278" s="506"/>
      <c r="Q3278" s="494" t="str">
        <f>IF(OR(SUM(J3279:J3282)&gt;0,SUM(O3279:O3282)&gt;0),"xx","")</f>
        <v/>
      </c>
      <c r="R3278" s="412" t="str">
        <f>IF(Q3278="X","x",IF(Q3278="xx","x",IF(O3278&gt;0,"x","")))</f>
        <v/>
      </c>
      <c r="S3278" s="412" t="str">
        <f t="shared" si="830"/>
        <v/>
      </c>
      <c r="T3278" s="427"/>
      <c r="U3278" s="429"/>
      <c r="W3278" s="6" t="str">
        <f>VLOOKUP(A3278,'[3]Cartilha Global'!$A:$A,1,FALSE)</f>
        <v>8.2.10</v>
      </c>
    </row>
    <row r="3279" spans="1:23" hidden="1" x14ac:dyDescent="0.2">
      <c r="A3279" s="522">
        <v>101901</v>
      </c>
      <c r="B3279" s="508" t="s">
        <v>3144</v>
      </c>
      <c r="C3279" s="513" t="s">
        <v>4968</v>
      </c>
      <c r="D3279" s="498" t="s">
        <v>169</v>
      </c>
      <c r="E3279" s="499">
        <v>130.36000000000001</v>
      </c>
      <c r="F3279" s="500">
        <f t="shared" si="831"/>
        <v>161.44</v>
      </c>
      <c r="G3279" s="527"/>
      <c r="H3279" s="518"/>
      <c r="I3279" s="517">
        <f>IF(ISBLANK(E3279),0,ROUND(F3279*G3279,2))</f>
        <v>0</v>
      </c>
      <c r="J3279" s="517">
        <f>IF(ISBLANK(G3279),0,ROUND(G3279*H3279,2))</f>
        <v>0</v>
      </c>
      <c r="K3279" s="504"/>
      <c r="L3279" s="518">
        <f t="shared" ref="L3279:M3282" si="832">G3279</f>
        <v>0</v>
      </c>
      <c r="M3279" s="518">
        <f t="shared" si="832"/>
        <v>0</v>
      </c>
      <c r="N3279" s="519">
        <f>IF(ISBLANK(E3279),0,ROUND(F3279*L3279,2))</f>
        <v>0</v>
      </c>
      <c r="O3279" s="519">
        <f>IF(ISBLANK(L3279),0,ROUND(L3279*M3279,2))</f>
        <v>0</v>
      </c>
      <c r="P3279" s="506"/>
      <c r="Q3279" s="520"/>
      <c r="R3279" s="412" t="str">
        <f>IF(Q3279="X","x",IF(Q3279="xx","x",IF(O3279&gt;0,"x","")))</f>
        <v/>
      </c>
      <c r="S3279" s="412" t="str">
        <f t="shared" si="830"/>
        <v/>
      </c>
      <c r="T3279" s="427"/>
      <c r="U3279" s="429"/>
      <c r="W3279" s="6">
        <f>VLOOKUP(A3279,'[3]Cartilha Global'!$A:$A,1,FALSE)</f>
        <v>101901</v>
      </c>
    </row>
    <row r="3280" spans="1:23" hidden="1" x14ac:dyDescent="0.2">
      <c r="A3280" s="522">
        <v>101902</v>
      </c>
      <c r="B3280" s="508" t="s">
        <v>3144</v>
      </c>
      <c r="C3280" s="513" t="s">
        <v>4969</v>
      </c>
      <c r="D3280" s="498" t="s">
        <v>169</v>
      </c>
      <c r="E3280" s="499">
        <v>161.28</v>
      </c>
      <c r="F3280" s="500">
        <f t="shared" si="831"/>
        <v>199.73</v>
      </c>
      <c r="G3280" s="527"/>
      <c r="H3280" s="518"/>
      <c r="I3280" s="517">
        <f>IF(ISBLANK(E3280),0,ROUND(F3280*G3280,2))</f>
        <v>0</v>
      </c>
      <c r="J3280" s="517">
        <f>IF(ISBLANK(G3280),0,ROUND(G3280*H3280,2))</f>
        <v>0</v>
      </c>
      <c r="K3280" s="504"/>
      <c r="L3280" s="518">
        <f t="shared" si="832"/>
        <v>0</v>
      </c>
      <c r="M3280" s="518">
        <f t="shared" si="832"/>
        <v>0</v>
      </c>
      <c r="N3280" s="519">
        <f>IF(ISBLANK(E3280),0,ROUND(F3280*L3280,2))</f>
        <v>0</v>
      </c>
      <c r="O3280" s="519">
        <f>IF(ISBLANK(L3280),0,ROUND(L3280*M3280,2))</f>
        <v>0</v>
      </c>
      <c r="P3280" s="506"/>
      <c r="Q3280" s="520"/>
      <c r="R3280" s="412" t="str">
        <f>IF(Q3280="X","x",IF(Q3280="xx","x",IF(O3280&gt;0,"x","")))</f>
        <v/>
      </c>
      <c r="S3280" s="412" t="str">
        <f t="shared" si="830"/>
        <v/>
      </c>
      <c r="T3280" s="427"/>
      <c r="U3280" s="429"/>
      <c r="W3280" s="6">
        <f>VLOOKUP(A3280,'[3]Cartilha Global'!$A:$A,1,FALSE)</f>
        <v>101902</v>
      </c>
    </row>
    <row r="3281" spans="1:23" hidden="1" x14ac:dyDescent="0.2">
      <c r="A3281" s="522">
        <v>101903</v>
      </c>
      <c r="B3281" s="508" t="s">
        <v>3144</v>
      </c>
      <c r="C3281" s="513" t="s">
        <v>4970</v>
      </c>
      <c r="D3281" s="498" t="s">
        <v>169</v>
      </c>
      <c r="E3281" s="499">
        <v>336.27</v>
      </c>
      <c r="F3281" s="500">
        <f t="shared" si="831"/>
        <v>416.44</v>
      </c>
      <c r="G3281" s="527"/>
      <c r="H3281" s="518"/>
      <c r="I3281" s="517">
        <f>IF(ISBLANK(E3281),0,ROUND(F3281*G3281,2))</f>
        <v>0</v>
      </c>
      <c r="J3281" s="517">
        <f>IF(ISBLANK(G3281),0,ROUND(G3281*H3281,2))</f>
        <v>0</v>
      </c>
      <c r="K3281" s="504"/>
      <c r="L3281" s="518">
        <f t="shared" si="832"/>
        <v>0</v>
      </c>
      <c r="M3281" s="518">
        <f t="shared" si="832"/>
        <v>0</v>
      </c>
      <c r="N3281" s="519">
        <f>IF(ISBLANK(E3281),0,ROUND(F3281*L3281,2))</f>
        <v>0</v>
      </c>
      <c r="O3281" s="519">
        <f>IF(ISBLANK(L3281),0,ROUND(L3281*M3281,2))</f>
        <v>0</v>
      </c>
      <c r="P3281" s="506"/>
      <c r="Q3281" s="520"/>
      <c r="R3281" s="412" t="str">
        <f>IF(Q3281="X","x",IF(Q3281="xx","x",IF(O3281&gt;0,"x","")))</f>
        <v/>
      </c>
      <c r="S3281" s="412" t="str">
        <f t="shared" si="830"/>
        <v/>
      </c>
      <c r="T3281" s="427"/>
      <c r="U3281" s="429"/>
      <c r="W3281" s="6">
        <f>VLOOKUP(A3281,'[3]Cartilha Global'!$A:$A,1,FALSE)</f>
        <v>101903</v>
      </c>
    </row>
    <row r="3282" spans="1:23" hidden="1" x14ac:dyDescent="0.2">
      <c r="A3282" s="522">
        <v>101904</v>
      </c>
      <c r="B3282" s="508" t="s">
        <v>3144</v>
      </c>
      <c r="C3282" s="513" t="s">
        <v>4971</v>
      </c>
      <c r="D3282" s="498" t="s">
        <v>169</v>
      </c>
      <c r="E3282" s="499">
        <v>1230.0999999999999</v>
      </c>
      <c r="F3282" s="500">
        <f t="shared" si="831"/>
        <v>1523.36</v>
      </c>
      <c r="G3282" s="527"/>
      <c r="H3282" s="518"/>
      <c r="I3282" s="517">
        <f>IF(ISBLANK(E3282),0,ROUND(F3282*G3282,2))</f>
        <v>0</v>
      </c>
      <c r="J3282" s="517">
        <f>IF(ISBLANK(G3282),0,ROUND(G3282*H3282,2))</f>
        <v>0</v>
      </c>
      <c r="K3282" s="504"/>
      <c r="L3282" s="518">
        <f t="shared" si="832"/>
        <v>0</v>
      </c>
      <c r="M3282" s="518">
        <f t="shared" si="832"/>
        <v>0</v>
      </c>
      <c r="N3282" s="519">
        <f>IF(ISBLANK(E3282),0,ROUND(F3282*L3282,2))</f>
        <v>0</v>
      </c>
      <c r="O3282" s="519">
        <f>IF(ISBLANK(L3282),0,ROUND(L3282*M3282,2))</f>
        <v>0</v>
      </c>
      <c r="P3282" s="506"/>
      <c r="Q3282" s="520"/>
      <c r="R3282" s="412" t="str">
        <f t="shared" ref="R3282:R3290" si="833">IF(Q3282="X","x",IF(Q3282="xx","x",IF(O3282&gt;0,"x","")))</f>
        <v/>
      </c>
      <c r="S3282" s="412" t="str">
        <f t="shared" si="830"/>
        <v/>
      </c>
      <c r="T3282" s="427"/>
      <c r="U3282" s="429"/>
      <c r="W3282" s="6">
        <f>VLOOKUP(A3282,'[3]Cartilha Global'!$A:$A,1,FALSE)</f>
        <v>101904</v>
      </c>
    </row>
    <row r="3283" spans="1:23" x14ac:dyDescent="0.2">
      <c r="A3283" s="522" t="s">
        <v>1920</v>
      </c>
      <c r="B3283" s="508"/>
      <c r="C3283" s="513" t="s">
        <v>165</v>
      </c>
      <c r="D3283" s="498">
        <v>0</v>
      </c>
      <c r="E3283" s="499"/>
      <c r="F3283" s="500">
        <f t="shared" si="831"/>
        <v>0</v>
      </c>
      <c r="G3283" s="556"/>
      <c r="H3283" s="556"/>
      <c r="I3283" s="557"/>
      <c r="J3283" s="558"/>
      <c r="K3283" s="504"/>
      <c r="L3283" s="556"/>
      <c r="M3283" s="556"/>
      <c r="N3283" s="557"/>
      <c r="O3283" s="558"/>
      <c r="P3283" s="506"/>
      <c r="Q3283" s="494" t="str">
        <f>IF(OR(SUM(J3285:J3322)&gt;0,SUM(O3285:O3322)&gt;0),"xx","")</f>
        <v>xx</v>
      </c>
      <c r="R3283" s="412" t="str">
        <f t="shared" si="833"/>
        <v>x</v>
      </c>
      <c r="S3283" s="412" t="str">
        <f t="shared" si="830"/>
        <v>x</v>
      </c>
      <c r="T3283" s="427"/>
      <c r="U3283" s="429"/>
      <c r="W3283" s="6" t="str">
        <f>VLOOKUP(A3283,'[3]Cartilha Global'!$A:$A,1,FALSE)</f>
        <v>8.2.11</v>
      </c>
    </row>
    <row r="3284" spans="1:23" hidden="1" x14ac:dyDescent="0.2">
      <c r="A3284" s="522" t="s">
        <v>1921</v>
      </c>
      <c r="B3284" s="508"/>
      <c r="C3284" s="513" t="s">
        <v>284</v>
      </c>
      <c r="D3284" s="498">
        <v>0</v>
      </c>
      <c r="E3284" s="499"/>
      <c r="F3284" s="500">
        <f t="shared" si="831"/>
        <v>0</v>
      </c>
      <c r="G3284" s="556"/>
      <c r="H3284" s="556"/>
      <c r="I3284" s="557"/>
      <c r="J3284" s="558"/>
      <c r="K3284" s="504"/>
      <c r="L3284" s="556"/>
      <c r="M3284" s="556"/>
      <c r="N3284" s="557"/>
      <c r="O3284" s="558"/>
      <c r="P3284" s="506"/>
      <c r="Q3284" s="494" t="str">
        <f>IF(OR(SUM(J3285:J3293)&gt;0,SUM(O3285:O3293)&gt;0),"xx","")</f>
        <v/>
      </c>
      <c r="R3284" s="412" t="str">
        <f t="shared" si="833"/>
        <v/>
      </c>
      <c r="S3284" s="412" t="str">
        <f t="shared" si="830"/>
        <v/>
      </c>
      <c r="T3284" s="427"/>
      <c r="U3284" s="429"/>
      <c r="W3284" s="6" t="str">
        <f>VLOOKUP(A3284,'[3]Cartilha Global'!$A:$A,1,FALSE)</f>
        <v>8.2.11.1</v>
      </c>
    </row>
    <row r="3285" spans="1:23" ht="22.5" hidden="1" x14ac:dyDescent="0.2">
      <c r="A3285" s="522">
        <v>93653</v>
      </c>
      <c r="B3285" s="508" t="s">
        <v>3144</v>
      </c>
      <c r="C3285" s="513" t="s">
        <v>4577</v>
      </c>
      <c r="D3285" s="498" t="s">
        <v>169</v>
      </c>
      <c r="E3285" s="499">
        <v>13.64</v>
      </c>
      <c r="F3285" s="500">
        <f t="shared" si="831"/>
        <v>16.89</v>
      </c>
      <c r="G3285" s="527"/>
      <c r="H3285" s="518"/>
      <c r="I3285" s="517">
        <f t="shared" ref="I3285:I3290" si="834">IF(ISBLANK(E3285),0,ROUND(F3285*G3285,2))</f>
        <v>0</v>
      </c>
      <c r="J3285" s="517">
        <f t="shared" ref="J3285:J3290" si="835">IF(ISBLANK(G3285),0,ROUND(G3285*H3285,2))</f>
        <v>0</v>
      </c>
      <c r="K3285" s="504"/>
      <c r="L3285" s="518">
        <f t="shared" ref="L3285:M3293" si="836">G3285</f>
        <v>0</v>
      </c>
      <c r="M3285" s="518">
        <f t="shared" si="836"/>
        <v>0</v>
      </c>
      <c r="N3285" s="519">
        <f t="shared" ref="N3285:N3290" si="837">IF(ISBLANK(E3285),0,ROUND(F3285*L3285,2))</f>
        <v>0</v>
      </c>
      <c r="O3285" s="519">
        <f t="shared" ref="O3285:O3290" si="838">IF(ISBLANK(L3285),0,ROUND(L3285*M3285,2))</f>
        <v>0</v>
      </c>
      <c r="P3285" s="506"/>
      <c r="Q3285" s="520"/>
      <c r="R3285" s="412" t="str">
        <f t="shared" si="833"/>
        <v/>
      </c>
      <c r="S3285" s="412" t="str">
        <f t="shared" si="830"/>
        <v/>
      </c>
      <c r="T3285" s="427"/>
      <c r="U3285" s="429"/>
      <c r="W3285" s="6">
        <f>VLOOKUP(A3285,'[3]Cartilha Global'!$A:$A,1,FALSE)</f>
        <v>93653</v>
      </c>
    </row>
    <row r="3286" spans="1:23" ht="22.5" hidden="1" x14ac:dyDescent="0.2">
      <c r="A3286" s="522">
        <v>93654</v>
      </c>
      <c r="B3286" s="508" t="s">
        <v>3144</v>
      </c>
      <c r="C3286" s="513" t="s">
        <v>4578</v>
      </c>
      <c r="D3286" s="498" t="s">
        <v>169</v>
      </c>
      <c r="E3286" s="499">
        <v>14.29</v>
      </c>
      <c r="F3286" s="500">
        <f t="shared" si="831"/>
        <v>17.7</v>
      </c>
      <c r="G3286" s="527"/>
      <c r="H3286" s="518"/>
      <c r="I3286" s="517">
        <f t="shared" si="834"/>
        <v>0</v>
      </c>
      <c r="J3286" s="517">
        <f t="shared" si="835"/>
        <v>0</v>
      </c>
      <c r="K3286" s="504"/>
      <c r="L3286" s="518">
        <f t="shared" si="836"/>
        <v>0</v>
      </c>
      <c r="M3286" s="518">
        <f t="shared" si="836"/>
        <v>0</v>
      </c>
      <c r="N3286" s="519">
        <f t="shared" si="837"/>
        <v>0</v>
      </c>
      <c r="O3286" s="519">
        <f t="shared" si="838"/>
        <v>0</v>
      </c>
      <c r="P3286" s="506"/>
      <c r="Q3286" s="520"/>
      <c r="R3286" s="412" t="str">
        <f t="shared" si="833"/>
        <v/>
      </c>
      <c r="S3286" s="412" t="str">
        <f t="shared" si="830"/>
        <v/>
      </c>
      <c r="T3286" s="427"/>
      <c r="U3286" s="429"/>
      <c r="W3286" s="6">
        <f>VLOOKUP(A3286,'[3]Cartilha Global'!$A:$A,1,FALSE)</f>
        <v>93654</v>
      </c>
    </row>
    <row r="3287" spans="1:23" ht="22.5" hidden="1" x14ac:dyDescent="0.2">
      <c r="A3287" s="522">
        <v>93655</v>
      </c>
      <c r="B3287" s="508" t="s">
        <v>3144</v>
      </c>
      <c r="C3287" s="513" t="s">
        <v>4579</v>
      </c>
      <c r="D3287" s="498" t="s">
        <v>169</v>
      </c>
      <c r="E3287" s="499">
        <v>15.53</v>
      </c>
      <c r="F3287" s="500">
        <f t="shared" si="831"/>
        <v>19.23</v>
      </c>
      <c r="G3287" s="527"/>
      <c r="H3287" s="518"/>
      <c r="I3287" s="517">
        <f t="shared" si="834"/>
        <v>0</v>
      </c>
      <c r="J3287" s="517">
        <f t="shared" si="835"/>
        <v>0</v>
      </c>
      <c r="K3287" s="504"/>
      <c r="L3287" s="518">
        <f t="shared" si="836"/>
        <v>0</v>
      </c>
      <c r="M3287" s="518">
        <f t="shared" si="836"/>
        <v>0</v>
      </c>
      <c r="N3287" s="519">
        <f t="shared" si="837"/>
        <v>0</v>
      </c>
      <c r="O3287" s="519">
        <f t="shared" si="838"/>
        <v>0</v>
      </c>
      <c r="P3287" s="506"/>
      <c r="Q3287" s="520"/>
      <c r="R3287" s="412" t="str">
        <f t="shared" si="833"/>
        <v/>
      </c>
      <c r="S3287" s="412" t="str">
        <f t="shared" si="830"/>
        <v/>
      </c>
      <c r="T3287" s="427"/>
      <c r="U3287" s="429"/>
      <c r="W3287" s="6">
        <f>VLOOKUP(A3287,'[3]Cartilha Global'!$A:$A,1,FALSE)</f>
        <v>93655</v>
      </c>
    </row>
    <row r="3288" spans="1:23" ht="22.5" hidden="1" x14ac:dyDescent="0.2">
      <c r="A3288" s="522">
        <v>93656</v>
      </c>
      <c r="B3288" s="508" t="s">
        <v>3144</v>
      </c>
      <c r="C3288" s="513" t="s">
        <v>4580</v>
      </c>
      <c r="D3288" s="498" t="s">
        <v>169</v>
      </c>
      <c r="E3288" s="499">
        <v>15.53</v>
      </c>
      <c r="F3288" s="500">
        <f t="shared" si="831"/>
        <v>19.23</v>
      </c>
      <c r="G3288" s="527"/>
      <c r="H3288" s="518"/>
      <c r="I3288" s="517">
        <f t="shared" si="834"/>
        <v>0</v>
      </c>
      <c r="J3288" s="517">
        <f t="shared" si="835"/>
        <v>0</v>
      </c>
      <c r="K3288" s="504"/>
      <c r="L3288" s="518">
        <f t="shared" si="836"/>
        <v>0</v>
      </c>
      <c r="M3288" s="518">
        <f t="shared" si="836"/>
        <v>0</v>
      </c>
      <c r="N3288" s="519">
        <f t="shared" si="837"/>
        <v>0</v>
      </c>
      <c r="O3288" s="519">
        <f t="shared" si="838"/>
        <v>0</v>
      </c>
      <c r="P3288" s="506"/>
      <c r="Q3288" s="520"/>
      <c r="R3288" s="412" t="str">
        <f t="shared" si="833"/>
        <v/>
      </c>
      <c r="S3288" s="412" t="str">
        <f t="shared" si="830"/>
        <v/>
      </c>
      <c r="T3288" s="427"/>
      <c r="U3288" s="429"/>
      <c r="W3288" s="6">
        <f>VLOOKUP(A3288,'[3]Cartilha Global'!$A:$A,1,FALSE)</f>
        <v>93656</v>
      </c>
    </row>
    <row r="3289" spans="1:23" ht="22.5" hidden="1" x14ac:dyDescent="0.2">
      <c r="A3289" s="522">
        <v>93657</v>
      </c>
      <c r="B3289" s="508" t="s">
        <v>3144</v>
      </c>
      <c r="C3289" s="513" t="s">
        <v>4581</v>
      </c>
      <c r="D3289" s="498" t="s">
        <v>169</v>
      </c>
      <c r="E3289" s="499">
        <v>17.04</v>
      </c>
      <c r="F3289" s="500">
        <f t="shared" si="831"/>
        <v>21.1</v>
      </c>
      <c r="G3289" s="527"/>
      <c r="H3289" s="518"/>
      <c r="I3289" s="517">
        <f t="shared" si="834"/>
        <v>0</v>
      </c>
      <c r="J3289" s="517">
        <f t="shared" si="835"/>
        <v>0</v>
      </c>
      <c r="K3289" s="504"/>
      <c r="L3289" s="518">
        <f t="shared" si="836"/>
        <v>0</v>
      </c>
      <c r="M3289" s="518">
        <f t="shared" si="836"/>
        <v>0</v>
      </c>
      <c r="N3289" s="519">
        <f t="shared" si="837"/>
        <v>0</v>
      </c>
      <c r="O3289" s="519">
        <f t="shared" si="838"/>
        <v>0</v>
      </c>
      <c r="P3289" s="506"/>
      <c r="Q3289" s="520"/>
      <c r="R3289" s="412" t="str">
        <f t="shared" si="833"/>
        <v/>
      </c>
      <c r="S3289" s="412" t="str">
        <f t="shared" si="830"/>
        <v/>
      </c>
      <c r="T3289" s="427"/>
      <c r="U3289" s="429"/>
      <c r="W3289" s="6">
        <f>VLOOKUP(A3289,'[3]Cartilha Global'!$A:$A,1,FALSE)</f>
        <v>93657</v>
      </c>
    </row>
    <row r="3290" spans="1:23" ht="22.5" hidden="1" x14ac:dyDescent="0.2">
      <c r="A3290" s="522">
        <v>93658</v>
      </c>
      <c r="B3290" s="508" t="s">
        <v>3144</v>
      </c>
      <c r="C3290" s="513" t="s">
        <v>4582</v>
      </c>
      <c r="D3290" s="498" t="s">
        <v>169</v>
      </c>
      <c r="E3290" s="499">
        <v>24.72</v>
      </c>
      <c r="F3290" s="500">
        <f t="shared" si="831"/>
        <v>30.61</v>
      </c>
      <c r="G3290" s="527"/>
      <c r="H3290" s="518"/>
      <c r="I3290" s="517">
        <f t="shared" si="834"/>
        <v>0</v>
      </c>
      <c r="J3290" s="517">
        <f t="shared" si="835"/>
        <v>0</v>
      </c>
      <c r="K3290" s="504"/>
      <c r="L3290" s="518">
        <f t="shared" si="836"/>
        <v>0</v>
      </c>
      <c r="M3290" s="518">
        <f t="shared" si="836"/>
        <v>0</v>
      </c>
      <c r="N3290" s="519">
        <f t="shared" si="837"/>
        <v>0</v>
      </c>
      <c r="O3290" s="519">
        <f t="shared" si="838"/>
        <v>0</v>
      </c>
      <c r="P3290" s="506"/>
      <c r="Q3290" s="520"/>
      <c r="R3290" s="412" t="str">
        <f t="shared" si="833"/>
        <v/>
      </c>
      <c r="S3290" s="412" t="str">
        <f t="shared" si="830"/>
        <v/>
      </c>
      <c r="T3290" s="427"/>
      <c r="U3290" s="429"/>
      <c r="W3290" s="6">
        <f>VLOOKUP(A3290,'[3]Cartilha Global'!$A:$A,1,FALSE)</f>
        <v>93658</v>
      </c>
    </row>
    <row r="3291" spans="1:23" ht="22.5" hidden="1" x14ac:dyDescent="0.2">
      <c r="A3291" s="522">
        <v>93659</v>
      </c>
      <c r="B3291" s="508" t="s">
        <v>3144</v>
      </c>
      <c r="C3291" s="513" t="s">
        <v>4583</v>
      </c>
      <c r="D3291" s="498" t="s">
        <v>169</v>
      </c>
      <c r="E3291" s="499">
        <v>27.81</v>
      </c>
      <c r="F3291" s="500">
        <f t="shared" si="831"/>
        <v>34.44</v>
      </c>
      <c r="G3291" s="527"/>
      <c r="H3291" s="518"/>
      <c r="I3291" s="517">
        <f>IF(ISBLANK(E3291),0,ROUND(F3291*G3291,2))</f>
        <v>0</v>
      </c>
      <c r="J3291" s="517">
        <f>IF(ISBLANK(G3291),0,ROUND(G3291*H3291,2))</f>
        <v>0</v>
      </c>
      <c r="K3291" s="504"/>
      <c r="L3291" s="518">
        <f t="shared" si="836"/>
        <v>0</v>
      </c>
      <c r="M3291" s="518">
        <f t="shared" si="836"/>
        <v>0</v>
      </c>
      <c r="N3291" s="519">
        <f>IF(ISBLANK(E3291),0,ROUND(F3291*L3291,2))</f>
        <v>0</v>
      </c>
      <c r="O3291" s="519">
        <f>IF(ISBLANK(L3291),0,ROUND(L3291*M3291,2))</f>
        <v>0</v>
      </c>
      <c r="P3291" s="506"/>
      <c r="Q3291" s="520"/>
      <c r="R3291" s="412" t="str">
        <f>IF(Q3291="X","x",IF(Q3291="xx","x",IF(O3291&gt;0,"x","")))</f>
        <v/>
      </c>
      <c r="S3291" s="412" t="str">
        <f t="shared" si="830"/>
        <v/>
      </c>
      <c r="T3291" s="427"/>
      <c r="U3291" s="429"/>
      <c r="W3291" s="6">
        <f>VLOOKUP(A3291,'[3]Cartilha Global'!$A:$A,1,FALSE)</f>
        <v>93659</v>
      </c>
    </row>
    <row r="3292" spans="1:23" ht="22.5" hidden="1" x14ac:dyDescent="0.2">
      <c r="A3292" s="522">
        <v>101890</v>
      </c>
      <c r="B3292" s="508" t="s">
        <v>3144</v>
      </c>
      <c r="C3292" s="513" t="s">
        <v>4955</v>
      </c>
      <c r="D3292" s="498" t="s">
        <v>169</v>
      </c>
      <c r="E3292" s="499">
        <v>18.760000000000002</v>
      </c>
      <c r="F3292" s="500">
        <f t="shared" si="831"/>
        <v>23.23</v>
      </c>
      <c r="G3292" s="527"/>
      <c r="H3292" s="518"/>
      <c r="I3292" s="517">
        <f>IF(ISBLANK(E3292),0,ROUND(F3292*G3292,2))</f>
        <v>0</v>
      </c>
      <c r="J3292" s="517">
        <f>IF(ISBLANK(G3292),0,ROUND(G3292*H3292,2))</f>
        <v>0</v>
      </c>
      <c r="K3292" s="504"/>
      <c r="L3292" s="518">
        <f t="shared" si="836"/>
        <v>0</v>
      </c>
      <c r="M3292" s="518">
        <f t="shared" si="836"/>
        <v>0</v>
      </c>
      <c r="N3292" s="519">
        <f>IF(ISBLANK(E3292),0,ROUND(F3292*L3292,2))</f>
        <v>0</v>
      </c>
      <c r="O3292" s="519">
        <f>IF(ISBLANK(L3292),0,ROUND(L3292*M3292,2))</f>
        <v>0</v>
      </c>
      <c r="P3292" s="506"/>
      <c r="Q3292" s="520"/>
      <c r="R3292" s="412" t="str">
        <f>IF(Q3292="X","x",IF(Q3292="xx","x",IF(O3292&gt;0,"x","")))</f>
        <v/>
      </c>
      <c r="S3292" s="412" t="str">
        <f t="shared" si="830"/>
        <v/>
      </c>
      <c r="T3292" s="427"/>
      <c r="U3292" s="429"/>
      <c r="W3292" s="6">
        <f>VLOOKUP(A3292,'[3]Cartilha Global'!$A:$A,1,FALSE)</f>
        <v>101890</v>
      </c>
    </row>
    <row r="3293" spans="1:23" ht="22.5" hidden="1" x14ac:dyDescent="0.2">
      <c r="A3293" s="522">
        <v>101891</v>
      </c>
      <c r="B3293" s="508" t="s">
        <v>3144</v>
      </c>
      <c r="C3293" s="513" t="s">
        <v>4956</v>
      </c>
      <c r="D3293" s="498" t="s">
        <v>169</v>
      </c>
      <c r="E3293" s="499">
        <v>32.28</v>
      </c>
      <c r="F3293" s="500">
        <f t="shared" si="831"/>
        <v>39.979999999999997</v>
      </c>
      <c r="G3293" s="527"/>
      <c r="H3293" s="518"/>
      <c r="I3293" s="517">
        <f>IF(ISBLANK(E3293),0,ROUND(F3293*G3293,2))</f>
        <v>0</v>
      </c>
      <c r="J3293" s="517">
        <f>IF(ISBLANK(G3293),0,ROUND(G3293*H3293,2))</f>
        <v>0</v>
      </c>
      <c r="K3293" s="504"/>
      <c r="L3293" s="518">
        <f t="shared" si="836"/>
        <v>0</v>
      </c>
      <c r="M3293" s="518">
        <f t="shared" si="836"/>
        <v>0</v>
      </c>
      <c r="N3293" s="519">
        <f>IF(ISBLANK(E3293),0,ROUND(F3293*L3293,2))</f>
        <v>0</v>
      </c>
      <c r="O3293" s="519">
        <f>IF(ISBLANK(L3293),0,ROUND(L3293*M3293,2))</f>
        <v>0</v>
      </c>
      <c r="P3293" s="506"/>
      <c r="Q3293" s="520"/>
      <c r="R3293" s="412" t="str">
        <f t="shared" ref="R3293:R3356" si="839">IF(Q3293="X","x",IF(Q3293="xx","x",IF(O3293&gt;0,"x","")))</f>
        <v/>
      </c>
      <c r="S3293" s="412" t="str">
        <f t="shared" si="830"/>
        <v/>
      </c>
      <c r="T3293" s="427"/>
      <c r="U3293" s="429"/>
      <c r="W3293" s="6">
        <f>VLOOKUP(A3293,'[3]Cartilha Global'!$A:$A,1,FALSE)</f>
        <v>101891</v>
      </c>
    </row>
    <row r="3294" spans="1:23" x14ac:dyDescent="0.2">
      <c r="A3294" s="522" t="s">
        <v>1922</v>
      </c>
      <c r="B3294" s="508"/>
      <c r="C3294" s="513" t="s">
        <v>285</v>
      </c>
      <c r="D3294" s="498">
        <v>0</v>
      </c>
      <c r="E3294" s="499"/>
      <c r="F3294" s="500">
        <f t="shared" si="831"/>
        <v>0</v>
      </c>
      <c r="G3294" s="556"/>
      <c r="H3294" s="556"/>
      <c r="I3294" s="557"/>
      <c r="J3294" s="558"/>
      <c r="K3294" s="504"/>
      <c r="L3294" s="556"/>
      <c r="M3294" s="556"/>
      <c r="N3294" s="557"/>
      <c r="O3294" s="558"/>
      <c r="P3294" s="506"/>
      <c r="Q3294" s="494" t="str">
        <f>IF(OR(SUM(J3295:J3302)&gt;0,SUM(O3295:O3302)&gt;0),"xx","")</f>
        <v>xx</v>
      </c>
      <c r="R3294" s="412" t="str">
        <f t="shared" si="839"/>
        <v>x</v>
      </c>
      <c r="S3294" s="412" t="str">
        <f t="shared" si="830"/>
        <v>x</v>
      </c>
      <c r="T3294" s="427"/>
      <c r="U3294" s="429"/>
      <c r="W3294" s="6" t="str">
        <f>VLOOKUP(A3294,'[3]Cartilha Global'!$A:$A,1,FALSE)</f>
        <v>8.2.11.2</v>
      </c>
    </row>
    <row r="3295" spans="1:23" ht="22.5" hidden="1" x14ac:dyDescent="0.2">
      <c r="A3295" s="522">
        <v>93660</v>
      </c>
      <c r="B3295" s="508" t="s">
        <v>3144</v>
      </c>
      <c r="C3295" s="513" t="s">
        <v>4584</v>
      </c>
      <c r="D3295" s="498" t="s">
        <v>169</v>
      </c>
      <c r="E3295" s="499">
        <v>68.16</v>
      </c>
      <c r="F3295" s="500">
        <f t="shared" si="831"/>
        <v>84.41</v>
      </c>
      <c r="G3295" s="527"/>
      <c r="H3295" s="518"/>
      <c r="I3295" s="517">
        <f t="shared" ref="I3295:I3302" si="840">IF(ISBLANK(E3295),0,ROUND(F3295*G3295,2))</f>
        <v>0</v>
      </c>
      <c r="J3295" s="517">
        <f t="shared" ref="J3295:J3302" si="841">IF(ISBLANK(G3295),0,ROUND(G3295*H3295,2))</f>
        <v>0</v>
      </c>
      <c r="K3295" s="504"/>
      <c r="L3295" s="518">
        <f t="shared" ref="L3295:M3302" si="842">G3295</f>
        <v>0</v>
      </c>
      <c r="M3295" s="518">
        <f t="shared" si="842"/>
        <v>0</v>
      </c>
      <c r="N3295" s="519">
        <f t="shared" ref="N3295:N3302" si="843">IF(ISBLANK(E3295),0,ROUND(F3295*L3295,2))</f>
        <v>0</v>
      </c>
      <c r="O3295" s="519">
        <f t="shared" ref="O3295:O3302" si="844">IF(ISBLANK(L3295),0,ROUND(L3295*M3295,2))</f>
        <v>0</v>
      </c>
      <c r="P3295" s="506"/>
      <c r="Q3295" s="520"/>
      <c r="R3295" s="412" t="str">
        <f t="shared" si="839"/>
        <v/>
      </c>
      <c r="S3295" s="412" t="str">
        <f t="shared" si="830"/>
        <v/>
      </c>
      <c r="T3295" s="427"/>
      <c r="U3295" s="429"/>
      <c r="W3295" s="6">
        <f>VLOOKUP(A3295,'[3]Cartilha Global'!$A:$A,1,FALSE)</f>
        <v>93660</v>
      </c>
    </row>
    <row r="3296" spans="1:23" ht="22.5" hidden="1" x14ac:dyDescent="0.2">
      <c r="A3296" s="522">
        <v>93661</v>
      </c>
      <c r="B3296" s="508" t="s">
        <v>3144</v>
      </c>
      <c r="C3296" s="513" t="s">
        <v>4585</v>
      </c>
      <c r="D3296" s="498" t="s">
        <v>169</v>
      </c>
      <c r="E3296" s="499">
        <v>69.459999999999994</v>
      </c>
      <c r="F3296" s="500">
        <f t="shared" si="831"/>
        <v>86.02</v>
      </c>
      <c r="G3296" s="527"/>
      <c r="H3296" s="518"/>
      <c r="I3296" s="517">
        <f t="shared" si="840"/>
        <v>0</v>
      </c>
      <c r="J3296" s="517">
        <f t="shared" si="841"/>
        <v>0</v>
      </c>
      <c r="K3296" s="504"/>
      <c r="L3296" s="518">
        <f t="shared" si="842"/>
        <v>0</v>
      </c>
      <c r="M3296" s="518">
        <f t="shared" si="842"/>
        <v>0</v>
      </c>
      <c r="N3296" s="519">
        <f t="shared" si="843"/>
        <v>0</v>
      </c>
      <c r="O3296" s="519">
        <f t="shared" si="844"/>
        <v>0</v>
      </c>
      <c r="P3296" s="506"/>
      <c r="Q3296" s="520"/>
      <c r="R3296" s="412" t="str">
        <f t="shared" si="839"/>
        <v/>
      </c>
      <c r="S3296" s="412" t="str">
        <f t="shared" si="830"/>
        <v/>
      </c>
      <c r="T3296" s="427"/>
      <c r="U3296" s="429"/>
      <c r="W3296" s="6">
        <f>VLOOKUP(A3296,'[3]Cartilha Global'!$A:$A,1,FALSE)</f>
        <v>93661</v>
      </c>
    </row>
    <row r="3297" spans="1:23" ht="22.5" x14ac:dyDescent="0.2">
      <c r="A3297" s="522">
        <v>93662</v>
      </c>
      <c r="B3297" s="508" t="s">
        <v>3144</v>
      </c>
      <c r="C3297" s="513" t="s">
        <v>4586</v>
      </c>
      <c r="D3297" s="498" t="s">
        <v>169</v>
      </c>
      <c r="E3297" s="499">
        <v>71.930000000000007</v>
      </c>
      <c r="F3297" s="500">
        <f t="shared" si="831"/>
        <v>89.08</v>
      </c>
      <c r="G3297" s="527">
        <v>1</v>
      </c>
      <c r="H3297" s="518">
        <f>F3297</f>
        <v>89.08</v>
      </c>
      <c r="I3297" s="517">
        <f t="shared" si="840"/>
        <v>89.08</v>
      </c>
      <c r="J3297" s="517">
        <f t="shared" si="841"/>
        <v>89.08</v>
      </c>
      <c r="K3297" s="504"/>
      <c r="L3297" s="518">
        <f t="shared" si="842"/>
        <v>1</v>
      </c>
      <c r="M3297" s="518">
        <v>89.08</v>
      </c>
      <c r="N3297" s="519">
        <f t="shared" si="843"/>
        <v>89.08</v>
      </c>
      <c r="O3297" s="519">
        <f t="shared" si="844"/>
        <v>89.08</v>
      </c>
      <c r="P3297" s="506"/>
      <c r="Q3297" s="520"/>
      <c r="R3297" s="412" t="str">
        <f t="shared" si="839"/>
        <v>x</v>
      </c>
      <c r="S3297" s="412" t="str">
        <f t="shared" si="830"/>
        <v>x</v>
      </c>
      <c r="T3297" s="427"/>
      <c r="U3297" s="429"/>
      <c r="W3297" s="6">
        <f>VLOOKUP(A3297,'[3]Cartilha Global'!$A:$A,1,FALSE)</f>
        <v>93662</v>
      </c>
    </row>
    <row r="3298" spans="1:23" ht="22.5" hidden="1" x14ac:dyDescent="0.2">
      <c r="A3298" s="522">
        <v>93663</v>
      </c>
      <c r="B3298" s="508" t="s">
        <v>3144</v>
      </c>
      <c r="C3298" s="513" t="s">
        <v>4587</v>
      </c>
      <c r="D3298" s="498" t="s">
        <v>169</v>
      </c>
      <c r="E3298" s="499">
        <v>71.930000000000007</v>
      </c>
      <c r="F3298" s="500">
        <f t="shared" si="831"/>
        <v>89.08</v>
      </c>
      <c r="G3298" s="527"/>
      <c r="H3298" s="518"/>
      <c r="I3298" s="517">
        <f t="shared" si="840"/>
        <v>0</v>
      </c>
      <c r="J3298" s="517">
        <f t="shared" si="841"/>
        <v>0</v>
      </c>
      <c r="K3298" s="504"/>
      <c r="L3298" s="518">
        <f t="shared" si="842"/>
        <v>0</v>
      </c>
      <c r="M3298" s="518">
        <f t="shared" si="842"/>
        <v>0</v>
      </c>
      <c r="N3298" s="519">
        <f t="shared" si="843"/>
        <v>0</v>
      </c>
      <c r="O3298" s="519">
        <f t="shared" si="844"/>
        <v>0</v>
      </c>
      <c r="P3298" s="506"/>
      <c r="Q3298" s="520"/>
      <c r="R3298" s="412" t="str">
        <f t="shared" si="839"/>
        <v/>
      </c>
      <c r="S3298" s="412" t="str">
        <f t="shared" si="830"/>
        <v/>
      </c>
      <c r="T3298" s="427"/>
      <c r="U3298" s="429"/>
      <c r="W3298" s="6">
        <f>VLOOKUP(A3298,'[3]Cartilha Global'!$A:$A,1,FALSE)</f>
        <v>93663</v>
      </c>
    </row>
    <row r="3299" spans="1:23" ht="22.5" hidden="1" x14ac:dyDescent="0.2">
      <c r="A3299" s="522">
        <v>93664</v>
      </c>
      <c r="B3299" s="508" t="s">
        <v>3144</v>
      </c>
      <c r="C3299" s="513" t="s">
        <v>4588</v>
      </c>
      <c r="D3299" s="498" t="s">
        <v>169</v>
      </c>
      <c r="E3299" s="499">
        <v>74.94</v>
      </c>
      <c r="F3299" s="500">
        <f t="shared" si="831"/>
        <v>92.81</v>
      </c>
      <c r="G3299" s="527"/>
      <c r="H3299" s="518"/>
      <c r="I3299" s="517">
        <f t="shared" si="840"/>
        <v>0</v>
      </c>
      <c r="J3299" s="517">
        <f t="shared" si="841"/>
        <v>0</v>
      </c>
      <c r="K3299" s="504"/>
      <c r="L3299" s="518">
        <f t="shared" si="842"/>
        <v>0</v>
      </c>
      <c r="M3299" s="518">
        <f t="shared" si="842"/>
        <v>0</v>
      </c>
      <c r="N3299" s="519">
        <f t="shared" si="843"/>
        <v>0</v>
      </c>
      <c r="O3299" s="519">
        <f t="shared" si="844"/>
        <v>0</v>
      </c>
      <c r="P3299" s="506"/>
      <c r="Q3299" s="520"/>
      <c r="R3299" s="412" t="str">
        <f t="shared" si="839"/>
        <v/>
      </c>
      <c r="S3299" s="412" t="str">
        <f t="shared" si="830"/>
        <v/>
      </c>
      <c r="T3299" s="427"/>
      <c r="U3299" s="429"/>
      <c r="W3299" s="6">
        <f>VLOOKUP(A3299,'[3]Cartilha Global'!$A:$A,1,FALSE)</f>
        <v>93664</v>
      </c>
    </row>
    <row r="3300" spans="1:23" ht="22.5" hidden="1" x14ac:dyDescent="0.2">
      <c r="A3300" s="522">
        <v>93665</v>
      </c>
      <c r="B3300" s="508" t="s">
        <v>3144</v>
      </c>
      <c r="C3300" s="513" t="s">
        <v>4589</v>
      </c>
      <c r="D3300" s="498" t="s">
        <v>169</v>
      </c>
      <c r="E3300" s="499">
        <v>78.790000000000006</v>
      </c>
      <c r="F3300" s="500">
        <f t="shared" si="831"/>
        <v>97.57</v>
      </c>
      <c r="G3300" s="527"/>
      <c r="H3300" s="518"/>
      <c r="I3300" s="517">
        <f t="shared" si="840"/>
        <v>0</v>
      </c>
      <c r="J3300" s="517">
        <f t="shared" si="841"/>
        <v>0</v>
      </c>
      <c r="K3300" s="504"/>
      <c r="L3300" s="518">
        <f t="shared" si="842"/>
        <v>0</v>
      </c>
      <c r="M3300" s="518">
        <f t="shared" si="842"/>
        <v>0</v>
      </c>
      <c r="N3300" s="519">
        <f t="shared" si="843"/>
        <v>0</v>
      </c>
      <c r="O3300" s="519">
        <f t="shared" si="844"/>
        <v>0</v>
      </c>
      <c r="P3300" s="506"/>
      <c r="Q3300" s="520"/>
      <c r="R3300" s="412" t="str">
        <f t="shared" si="839"/>
        <v/>
      </c>
      <c r="S3300" s="412" t="str">
        <f t="shared" si="830"/>
        <v/>
      </c>
      <c r="T3300" s="427"/>
      <c r="U3300" s="429"/>
      <c r="W3300" s="6">
        <f>VLOOKUP(A3300,'[3]Cartilha Global'!$A:$A,1,FALSE)</f>
        <v>93665</v>
      </c>
    </row>
    <row r="3301" spans="1:23" ht="22.5" hidden="1" x14ac:dyDescent="0.2">
      <c r="A3301" s="522">
        <v>93666</v>
      </c>
      <c r="B3301" s="508" t="s">
        <v>3144</v>
      </c>
      <c r="C3301" s="513" t="s">
        <v>4590</v>
      </c>
      <c r="D3301" s="498" t="s">
        <v>169</v>
      </c>
      <c r="E3301" s="499">
        <v>84.97</v>
      </c>
      <c r="F3301" s="500">
        <f t="shared" si="831"/>
        <v>105.23</v>
      </c>
      <c r="G3301" s="527"/>
      <c r="H3301" s="518"/>
      <c r="I3301" s="517">
        <f t="shared" si="840"/>
        <v>0</v>
      </c>
      <c r="J3301" s="517">
        <f t="shared" si="841"/>
        <v>0</v>
      </c>
      <c r="K3301" s="504"/>
      <c r="L3301" s="518">
        <f t="shared" si="842"/>
        <v>0</v>
      </c>
      <c r="M3301" s="518">
        <f t="shared" si="842"/>
        <v>0</v>
      </c>
      <c r="N3301" s="519">
        <f t="shared" si="843"/>
        <v>0</v>
      </c>
      <c r="O3301" s="519">
        <f t="shared" si="844"/>
        <v>0</v>
      </c>
      <c r="P3301" s="506"/>
      <c r="Q3301" s="520"/>
      <c r="R3301" s="412" t="str">
        <f t="shared" si="839"/>
        <v/>
      </c>
      <c r="S3301" s="412" t="str">
        <f t="shared" si="830"/>
        <v/>
      </c>
      <c r="T3301" s="427"/>
      <c r="U3301" s="429"/>
      <c r="W3301" s="6">
        <f>VLOOKUP(A3301,'[3]Cartilha Global'!$A:$A,1,FALSE)</f>
        <v>93666</v>
      </c>
    </row>
    <row r="3302" spans="1:23" ht="22.5" hidden="1" x14ac:dyDescent="0.2">
      <c r="A3302" s="522">
        <v>101892</v>
      </c>
      <c r="B3302" s="508" t="s">
        <v>3144</v>
      </c>
      <c r="C3302" s="513" t="s">
        <v>4957</v>
      </c>
      <c r="D3302" s="498" t="s">
        <v>169</v>
      </c>
      <c r="E3302" s="499">
        <v>85.48</v>
      </c>
      <c r="F3302" s="500">
        <f t="shared" si="831"/>
        <v>105.86</v>
      </c>
      <c r="G3302" s="527"/>
      <c r="H3302" s="518"/>
      <c r="I3302" s="517">
        <f t="shared" si="840"/>
        <v>0</v>
      </c>
      <c r="J3302" s="517">
        <f t="shared" si="841"/>
        <v>0</v>
      </c>
      <c r="K3302" s="504"/>
      <c r="L3302" s="518">
        <f t="shared" si="842"/>
        <v>0</v>
      </c>
      <c r="M3302" s="518">
        <f t="shared" si="842"/>
        <v>0</v>
      </c>
      <c r="N3302" s="519">
        <f t="shared" si="843"/>
        <v>0</v>
      </c>
      <c r="O3302" s="519">
        <f t="shared" si="844"/>
        <v>0</v>
      </c>
      <c r="P3302" s="506"/>
      <c r="Q3302" s="520"/>
      <c r="R3302" s="412" t="str">
        <f t="shared" si="839"/>
        <v/>
      </c>
      <c r="S3302" s="412" t="str">
        <f t="shared" si="830"/>
        <v/>
      </c>
      <c r="T3302" s="427"/>
      <c r="U3302" s="429"/>
      <c r="W3302" s="6">
        <f>VLOOKUP(A3302,'[3]Cartilha Global'!$A:$A,1,FALSE)</f>
        <v>101892</v>
      </c>
    </row>
    <row r="3303" spans="1:23" x14ac:dyDescent="0.2">
      <c r="A3303" s="522" t="s">
        <v>1923</v>
      </c>
      <c r="B3303" s="508"/>
      <c r="C3303" s="513" t="s">
        <v>286</v>
      </c>
      <c r="D3303" s="498">
        <v>0</v>
      </c>
      <c r="E3303" s="499"/>
      <c r="F3303" s="500">
        <f t="shared" si="831"/>
        <v>0</v>
      </c>
      <c r="G3303" s="556"/>
      <c r="H3303" s="556"/>
      <c r="I3303" s="557"/>
      <c r="J3303" s="558"/>
      <c r="K3303" s="504"/>
      <c r="L3303" s="556"/>
      <c r="M3303" s="556"/>
      <c r="N3303" s="557"/>
      <c r="O3303" s="558"/>
      <c r="P3303" s="506"/>
      <c r="Q3303" s="494" t="str">
        <f>IF(OR(SUM(J3304:J3312)&gt;0,SUM(O3304:O3312)&gt;0),"xx","")</f>
        <v>xx</v>
      </c>
      <c r="R3303" s="412" t="str">
        <f t="shared" si="839"/>
        <v>x</v>
      </c>
      <c r="S3303" s="412" t="str">
        <f t="shared" si="830"/>
        <v>x</v>
      </c>
      <c r="T3303" s="427"/>
      <c r="U3303" s="429"/>
      <c r="W3303" s="6" t="str">
        <f>VLOOKUP(A3303,'[3]Cartilha Global'!$A:$A,1,FALSE)</f>
        <v>8.2.11.3</v>
      </c>
    </row>
    <row r="3304" spans="1:23" ht="22.5" hidden="1" x14ac:dyDescent="0.2">
      <c r="A3304" s="522">
        <v>93667</v>
      </c>
      <c r="B3304" s="508" t="s">
        <v>3144</v>
      </c>
      <c r="C3304" s="513" t="s">
        <v>4591</v>
      </c>
      <c r="D3304" s="498" t="s">
        <v>169</v>
      </c>
      <c r="E3304" s="499">
        <v>85</v>
      </c>
      <c r="F3304" s="500">
        <f t="shared" si="831"/>
        <v>105.26</v>
      </c>
      <c r="G3304" s="527"/>
      <c r="H3304" s="518"/>
      <c r="I3304" s="517">
        <f t="shared" ref="I3304:I3309" si="845">IF(ISBLANK(E3304),0,ROUND(F3304*G3304,2))</f>
        <v>0</v>
      </c>
      <c r="J3304" s="517">
        <f t="shared" ref="J3304:J3309" si="846">IF(ISBLANK(G3304),0,ROUND(G3304*H3304,2))</f>
        <v>0</v>
      </c>
      <c r="K3304" s="504"/>
      <c r="L3304" s="518">
        <f t="shared" ref="L3304:M3312" si="847">G3304</f>
        <v>0</v>
      </c>
      <c r="M3304" s="518">
        <f t="shared" si="847"/>
        <v>0</v>
      </c>
      <c r="N3304" s="519">
        <f t="shared" ref="N3304:N3309" si="848">IF(ISBLANK(E3304),0,ROUND(F3304*L3304,2))</f>
        <v>0</v>
      </c>
      <c r="O3304" s="519">
        <f t="shared" ref="O3304:O3309" si="849">IF(ISBLANK(L3304),0,ROUND(L3304*M3304,2))</f>
        <v>0</v>
      </c>
      <c r="P3304" s="506"/>
      <c r="Q3304" s="520"/>
      <c r="R3304" s="412" t="str">
        <f t="shared" si="839"/>
        <v/>
      </c>
      <c r="S3304" s="412" t="str">
        <f t="shared" si="830"/>
        <v/>
      </c>
      <c r="T3304" s="427"/>
      <c r="U3304" s="429"/>
      <c r="W3304" s="6">
        <f>VLOOKUP(A3304,'[3]Cartilha Global'!$A:$A,1,FALSE)</f>
        <v>93667</v>
      </c>
    </row>
    <row r="3305" spans="1:23" ht="22.5" hidden="1" x14ac:dyDescent="0.2">
      <c r="A3305" s="522">
        <v>93668</v>
      </c>
      <c r="B3305" s="508" t="s">
        <v>3144</v>
      </c>
      <c r="C3305" s="513" t="s">
        <v>4592</v>
      </c>
      <c r="D3305" s="498" t="s">
        <v>169</v>
      </c>
      <c r="E3305" s="499">
        <v>86.94</v>
      </c>
      <c r="F3305" s="500">
        <f t="shared" si="831"/>
        <v>107.67</v>
      </c>
      <c r="G3305" s="527"/>
      <c r="H3305" s="518"/>
      <c r="I3305" s="517">
        <f t="shared" si="845"/>
        <v>0</v>
      </c>
      <c r="J3305" s="517">
        <f t="shared" si="846"/>
        <v>0</v>
      </c>
      <c r="K3305" s="504"/>
      <c r="L3305" s="518">
        <f t="shared" si="847"/>
        <v>0</v>
      </c>
      <c r="M3305" s="518">
        <f t="shared" si="847"/>
        <v>0</v>
      </c>
      <c r="N3305" s="519">
        <f t="shared" si="848"/>
        <v>0</v>
      </c>
      <c r="O3305" s="519">
        <f t="shared" si="849"/>
        <v>0</v>
      </c>
      <c r="P3305" s="506"/>
      <c r="Q3305" s="520"/>
      <c r="R3305" s="412" t="str">
        <f t="shared" si="839"/>
        <v/>
      </c>
      <c r="S3305" s="412" t="str">
        <f t="shared" si="830"/>
        <v/>
      </c>
      <c r="T3305" s="427"/>
      <c r="U3305" s="429"/>
      <c r="W3305" s="6">
        <f>VLOOKUP(A3305,'[3]Cartilha Global'!$A:$A,1,FALSE)</f>
        <v>93668</v>
      </c>
    </row>
    <row r="3306" spans="1:23" ht="22.5" hidden="1" x14ac:dyDescent="0.2">
      <c r="A3306" s="522">
        <v>93669</v>
      </c>
      <c r="B3306" s="508" t="s">
        <v>3144</v>
      </c>
      <c r="C3306" s="513" t="s">
        <v>4593</v>
      </c>
      <c r="D3306" s="498" t="s">
        <v>169</v>
      </c>
      <c r="E3306" s="499">
        <v>90.65</v>
      </c>
      <c r="F3306" s="500">
        <f t="shared" si="831"/>
        <v>112.26</v>
      </c>
      <c r="G3306" s="527"/>
      <c r="H3306" s="518"/>
      <c r="I3306" s="517">
        <f t="shared" si="845"/>
        <v>0</v>
      </c>
      <c r="J3306" s="517">
        <f t="shared" si="846"/>
        <v>0</v>
      </c>
      <c r="K3306" s="504"/>
      <c r="L3306" s="518">
        <f t="shared" si="847"/>
        <v>0</v>
      </c>
      <c r="M3306" s="518">
        <f t="shared" si="847"/>
        <v>0</v>
      </c>
      <c r="N3306" s="519">
        <f t="shared" si="848"/>
        <v>0</v>
      </c>
      <c r="O3306" s="519">
        <f t="shared" si="849"/>
        <v>0</v>
      </c>
      <c r="P3306" s="506"/>
      <c r="Q3306" s="520"/>
      <c r="R3306" s="412" t="str">
        <f t="shared" si="839"/>
        <v/>
      </c>
      <c r="S3306" s="412" t="str">
        <f t="shared" si="830"/>
        <v/>
      </c>
      <c r="T3306" s="427"/>
      <c r="U3306" s="429"/>
      <c r="W3306" s="6">
        <f>VLOOKUP(A3306,'[3]Cartilha Global'!$A:$A,1,FALSE)</f>
        <v>93669</v>
      </c>
    </row>
    <row r="3307" spans="1:23" ht="22.5" hidden="1" x14ac:dyDescent="0.2">
      <c r="A3307" s="522">
        <v>93670</v>
      </c>
      <c r="B3307" s="508" t="s">
        <v>3144</v>
      </c>
      <c r="C3307" s="513" t="s">
        <v>4594</v>
      </c>
      <c r="D3307" s="498" t="s">
        <v>169</v>
      </c>
      <c r="E3307" s="499">
        <v>90.65</v>
      </c>
      <c r="F3307" s="500">
        <f t="shared" si="831"/>
        <v>112.26</v>
      </c>
      <c r="G3307" s="527"/>
      <c r="H3307" s="518"/>
      <c r="I3307" s="517">
        <f t="shared" si="845"/>
        <v>0</v>
      </c>
      <c r="J3307" s="517">
        <f t="shared" si="846"/>
        <v>0</v>
      </c>
      <c r="K3307" s="504"/>
      <c r="L3307" s="518">
        <f t="shared" si="847"/>
        <v>0</v>
      </c>
      <c r="M3307" s="518">
        <f t="shared" si="847"/>
        <v>0</v>
      </c>
      <c r="N3307" s="519">
        <f t="shared" si="848"/>
        <v>0</v>
      </c>
      <c r="O3307" s="519">
        <f t="shared" si="849"/>
        <v>0</v>
      </c>
      <c r="P3307" s="506"/>
      <c r="Q3307" s="520"/>
      <c r="R3307" s="412" t="str">
        <f t="shared" si="839"/>
        <v/>
      </c>
      <c r="S3307" s="412" t="str">
        <f t="shared" si="830"/>
        <v/>
      </c>
      <c r="T3307" s="427"/>
      <c r="U3307" s="429"/>
      <c r="W3307" s="6">
        <f>VLOOKUP(A3307,'[3]Cartilha Global'!$A:$A,1,FALSE)</f>
        <v>93670</v>
      </c>
    </row>
    <row r="3308" spans="1:23" ht="22.5" hidden="1" x14ac:dyDescent="0.2">
      <c r="A3308" s="522">
        <v>93671</v>
      </c>
      <c r="B3308" s="508" t="s">
        <v>3144</v>
      </c>
      <c r="C3308" s="513" t="s">
        <v>4595</v>
      </c>
      <c r="D3308" s="498" t="s">
        <v>169</v>
      </c>
      <c r="E3308" s="499">
        <v>95.17</v>
      </c>
      <c r="F3308" s="500">
        <f t="shared" si="831"/>
        <v>117.86</v>
      </c>
      <c r="G3308" s="527"/>
      <c r="H3308" s="518"/>
      <c r="I3308" s="517">
        <f t="shared" si="845"/>
        <v>0</v>
      </c>
      <c r="J3308" s="517">
        <f t="shared" si="846"/>
        <v>0</v>
      </c>
      <c r="K3308" s="504"/>
      <c r="L3308" s="518">
        <f t="shared" si="847"/>
        <v>0</v>
      </c>
      <c r="M3308" s="518">
        <f t="shared" si="847"/>
        <v>0</v>
      </c>
      <c r="N3308" s="519">
        <f t="shared" si="848"/>
        <v>0</v>
      </c>
      <c r="O3308" s="519">
        <f t="shared" si="849"/>
        <v>0</v>
      </c>
      <c r="P3308" s="506"/>
      <c r="Q3308" s="520"/>
      <c r="R3308" s="412" t="str">
        <f t="shared" si="839"/>
        <v/>
      </c>
      <c r="S3308" s="412" t="str">
        <f t="shared" si="830"/>
        <v/>
      </c>
      <c r="T3308" s="427"/>
      <c r="U3308" s="429"/>
      <c r="W3308" s="6">
        <f>VLOOKUP(A3308,'[3]Cartilha Global'!$A:$A,1,FALSE)</f>
        <v>93671</v>
      </c>
    </row>
    <row r="3309" spans="1:23" ht="22.5" hidden="1" x14ac:dyDescent="0.2">
      <c r="A3309" s="522">
        <v>93672</v>
      </c>
      <c r="B3309" s="508" t="s">
        <v>3144</v>
      </c>
      <c r="C3309" s="513" t="s">
        <v>4596</v>
      </c>
      <c r="D3309" s="498" t="s">
        <v>169</v>
      </c>
      <c r="E3309" s="499">
        <v>102.4</v>
      </c>
      <c r="F3309" s="500">
        <f t="shared" si="831"/>
        <v>126.81</v>
      </c>
      <c r="G3309" s="527"/>
      <c r="H3309" s="518"/>
      <c r="I3309" s="517">
        <f t="shared" si="845"/>
        <v>0</v>
      </c>
      <c r="J3309" s="517">
        <f t="shared" si="846"/>
        <v>0</v>
      </c>
      <c r="K3309" s="504"/>
      <c r="L3309" s="518">
        <f t="shared" si="847"/>
        <v>0</v>
      </c>
      <c r="M3309" s="518">
        <f t="shared" si="847"/>
        <v>0</v>
      </c>
      <c r="N3309" s="519">
        <f t="shared" si="848"/>
        <v>0</v>
      </c>
      <c r="O3309" s="519">
        <f t="shared" si="849"/>
        <v>0</v>
      </c>
      <c r="P3309" s="506"/>
      <c r="Q3309" s="520"/>
      <c r="R3309" s="412" t="str">
        <f t="shared" si="839"/>
        <v/>
      </c>
      <c r="S3309" s="412" t="str">
        <f t="shared" si="830"/>
        <v/>
      </c>
      <c r="T3309" s="427"/>
      <c r="U3309" s="429"/>
      <c r="W3309" s="6">
        <f>VLOOKUP(A3309,'[3]Cartilha Global'!$A:$A,1,FALSE)</f>
        <v>93672</v>
      </c>
    </row>
    <row r="3310" spans="1:23" ht="22.5" hidden="1" x14ac:dyDescent="0.2">
      <c r="A3310" s="522">
        <v>93673</v>
      </c>
      <c r="B3310" s="508" t="s">
        <v>3144</v>
      </c>
      <c r="C3310" s="513" t="s">
        <v>4597</v>
      </c>
      <c r="D3310" s="498" t="s">
        <v>169</v>
      </c>
      <c r="E3310" s="499">
        <v>111.67</v>
      </c>
      <c r="F3310" s="500">
        <f t="shared" si="831"/>
        <v>138.29</v>
      </c>
      <c r="G3310" s="527"/>
      <c r="H3310" s="518"/>
      <c r="I3310" s="517">
        <f>IF(ISBLANK(E3310),0,ROUND(F3310*G3310,2))</f>
        <v>0</v>
      </c>
      <c r="J3310" s="517">
        <f>IF(ISBLANK(G3310),0,ROUND(G3310*H3310,2))</f>
        <v>0</v>
      </c>
      <c r="K3310" s="504"/>
      <c r="L3310" s="518">
        <f t="shared" si="847"/>
        <v>0</v>
      </c>
      <c r="M3310" s="518">
        <f t="shared" si="847"/>
        <v>0</v>
      </c>
      <c r="N3310" s="519">
        <f>IF(ISBLANK(E3310),0,ROUND(F3310*L3310,2))</f>
        <v>0</v>
      </c>
      <c r="O3310" s="519">
        <f>IF(ISBLANK(L3310),0,ROUND(L3310*M3310,2))</f>
        <v>0</v>
      </c>
      <c r="P3310" s="506"/>
      <c r="Q3310" s="520"/>
      <c r="R3310" s="412" t="str">
        <f t="shared" si="839"/>
        <v/>
      </c>
      <c r="S3310" s="412" t="str">
        <f t="shared" si="830"/>
        <v/>
      </c>
      <c r="T3310" s="427"/>
      <c r="U3310" s="429"/>
      <c r="W3310" s="6">
        <f>VLOOKUP(A3310,'[3]Cartilha Global'!$A:$A,1,FALSE)</f>
        <v>93673</v>
      </c>
    </row>
    <row r="3311" spans="1:23" ht="22.5" hidden="1" x14ac:dyDescent="0.2">
      <c r="A3311" s="522">
        <v>101893</v>
      </c>
      <c r="B3311" s="508" t="s">
        <v>3144</v>
      </c>
      <c r="C3311" s="513" t="s">
        <v>4958</v>
      </c>
      <c r="D3311" s="498" t="s">
        <v>169</v>
      </c>
      <c r="E3311" s="499">
        <v>108.95</v>
      </c>
      <c r="F3311" s="500">
        <f t="shared" si="831"/>
        <v>134.91999999999999</v>
      </c>
      <c r="G3311" s="527"/>
      <c r="H3311" s="518"/>
      <c r="I3311" s="517">
        <f>IF(ISBLANK(E3311),0,ROUND(F3311*G3311,2))</f>
        <v>0</v>
      </c>
      <c r="J3311" s="517">
        <f>IF(ISBLANK(G3311),0,ROUND(G3311*H3311,2))</f>
        <v>0</v>
      </c>
      <c r="K3311" s="504"/>
      <c r="L3311" s="518">
        <f t="shared" si="847"/>
        <v>0</v>
      </c>
      <c r="M3311" s="518">
        <f t="shared" si="847"/>
        <v>0</v>
      </c>
      <c r="N3311" s="519">
        <f>IF(ISBLANK(E3311),0,ROUND(F3311*L3311,2))</f>
        <v>0</v>
      </c>
      <c r="O3311" s="519">
        <f>IF(ISBLANK(L3311),0,ROUND(L3311*M3311,2))</f>
        <v>0</v>
      </c>
      <c r="P3311" s="506"/>
      <c r="Q3311" s="520"/>
      <c r="R3311" s="412" t="str">
        <f t="shared" si="839"/>
        <v/>
      </c>
      <c r="S3311" s="412" t="str">
        <f t="shared" si="830"/>
        <v/>
      </c>
      <c r="T3311" s="427"/>
      <c r="U3311" s="429"/>
      <c r="W3311" s="6">
        <f>VLOOKUP(A3311,'[3]Cartilha Global'!$A:$A,1,FALSE)</f>
        <v>101893</v>
      </c>
    </row>
    <row r="3312" spans="1:23" ht="22.5" x14ac:dyDescent="0.2">
      <c r="A3312" s="522">
        <v>101894</v>
      </c>
      <c r="B3312" s="508" t="s">
        <v>3144</v>
      </c>
      <c r="C3312" s="513" t="s">
        <v>4959</v>
      </c>
      <c r="D3312" s="498" t="s">
        <v>169</v>
      </c>
      <c r="E3312" s="499">
        <v>182.13</v>
      </c>
      <c r="F3312" s="500">
        <f t="shared" si="831"/>
        <v>225.55</v>
      </c>
      <c r="G3312" s="527">
        <v>6</v>
      </c>
      <c r="H3312" s="518">
        <f>F3312</f>
        <v>225.55</v>
      </c>
      <c r="I3312" s="517">
        <f>IF(ISBLANK(E3312),0,ROUND(F3312*G3312,2))</f>
        <v>1353.3</v>
      </c>
      <c r="J3312" s="517">
        <f>IF(ISBLANK(G3312),0,ROUND(G3312*H3312,2))</f>
        <v>1353.3</v>
      </c>
      <c r="K3312" s="504"/>
      <c r="L3312" s="518">
        <f t="shared" si="847"/>
        <v>6</v>
      </c>
      <c r="M3312" s="518">
        <v>225.55</v>
      </c>
      <c r="N3312" s="519">
        <f>IF(ISBLANK(E3312),0,ROUND(F3312*L3312,2))</f>
        <v>1353.3</v>
      </c>
      <c r="O3312" s="519">
        <f>IF(ISBLANK(L3312),0,ROUND(L3312*M3312,2))</f>
        <v>1353.3</v>
      </c>
      <c r="P3312" s="506"/>
      <c r="Q3312" s="520"/>
      <c r="R3312" s="412" t="str">
        <f t="shared" si="839"/>
        <v>x</v>
      </c>
      <c r="S3312" s="412" t="str">
        <f t="shared" si="830"/>
        <v>x</v>
      </c>
      <c r="T3312" s="427"/>
      <c r="U3312" s="429"/>
      <c r="W3312" s="6">
        <f>VLOOKUP(A3312,'[3]Cartilha Global'!$A:$A,1,FALSE)</f>
        <v>101894</v>
      </c>
    </row>
    <row r="3313" spans="1:23" x14ac:dyDescent="0.2">
      <c r="A3313" s="522" t="s">
        <v>4960</v>
      </c>
      <c r="B3313" s="508"/>
      <c r="C3313" s="513" t="s">
        <v>4961</v>
      </c>
      <c r="D3313" s="498">
        <v>0</v>
      </c>
      <c r="E3313" s="499"/>
      <c r="F3313" s="500">
        <f t="shared" si="831"/>
        <v>0</v>
      </c>
      <c r="G3313" s="556"/>
      <c r="H3313" s="556"/>
      <c r="I3313" s="557"/>
      <c r="J3313" s="558"/>
      <c r="K3313" s="504"/>
      <c r="L3313" s="556"/>
      <c r="M3313" s="556"/>
      <c r="N3313" s="557"/>
      <c r="O3313" s="558"/>
      <c r="P3313" s="506"/>
      <c r="Q3313" s="494" t="str">
        <f>IF(OR(SUM(J3314:J3322)&gt;0,SUM(O3314:O3322)&gt;0),"xx","")</f>
        <v>xx</v>
      </c>
      <c r="R3313" s="412" t="str">
        <f t="shared" si="839"/>
        <v>x</v>
      </c>
      <c r="S3313" s="412" t="str">
        <f t="shared" si="830"/>
        <v>x</v>
      </c>
      <c r="T3313" s="427"/>
      <c r="U3313" s="429"/>
      <c r="W3313" s="6" t="str">
        <f>VLOOKUP(A3313,'[3]Cartilha Global'!$A:$A,1,FALSE)</f>
        <v>8.2.11.4</v>
      </c>
    </row>
    <row r="3314" spans="1:23" ht="22.5" hidden="1" x14ac:dyDescent="0.2">
      <c r="A3314" s="522">
        <v>101663</v>
      </c>
      <c r="B3314" s="508" t="s">
        <v>3144</v>
      </c>
      <c r="C3314" s="513" t="s">
        <v>5080</v>
      </c>
      <c r="D3314" s="498" t="s">
        <v>169</v>
      </c>
      <c r="E3314" s="499">
        <v>26.57</v>
      </c>
      <c r="F3314" s="500">
        <f t="shared" si="831"/>
        <v>32.9</v>
      </c>
      <c r="G3314" s="527"/>
      <c r="H3314" s="518"/>
      <c r="I3314" s="517">
        <f t="shared" ref="I3314:I3322" si="850">IF(ISBLANK(E3314),0,ROUND(F3314*G3314,2))</f>
        <v>0</v>
      </c>
      <c r="J3314" s="517">
        <f t="shared" ref="J3314:J3322" si="851">IF(ISBLANK(G3314),0,ROUND(G3314*H3314,2))</f>
        <v>0</v>
      </c>
      <c r="K3314" s="504"/>
      <c r="L3314" s="518">
        <f t="shared" ref="L3314:M3322" si="852">G3314</f>
        <v>0</v>
      </c>
      <c r="M3314" s="518">
        <f t="shared" si="852"/>
        <v>0</v>
      </c>
      <c r="N3314" s="519">
        <f t="shared" ref="N3314:N3322" si="853">IF(ISBLANK(E3314),0,ROUND(F3314*L3314,2))</f>
        <v>0</v>
      </c>
      <c r="O3314" s="519">
        <f t="shared" ref="O3314:O3322" si="854">IF(ISBLANK(L3314),0,ROUND(L3314*M3314,2))</f>
        <v>0</v>
      </c>
      <c r="P3314" s="506"/>
      <c r="Q3314" s="520"/>
      <c r="R3314" s="412" t="str">
        <f t="shared" si="839"/>
        <v/>
      </c>
      <c r="S3314" s="412" t="str">
        <f t="shared" si="830"/>
        <v/>
      </c>
      <c r="T3314" s="427"/>
      <c r="U3314" s="429"/>
      <c r="W3314" s="6">
        <f>VLOOKUP(A3314,'[3]Cartilha Global'!$A:$A,1,FALSE)</f>
        <v>101663</v>
      </c>
    </row>
    <row r="3315" spans="1:23" ht="22.5" hidden="1" x14ac:dyDescent="0.2">
      <c r="A3315" s="522">
        <v>101664</v>
      </c>
      <c r="B3315" s="508" t="s">
        <v>3144</v>
      </c>
      <c r="C3315" s="513" t="s">
        <v>5081</v>
      </c>
      <c r="D3315" s="498" t="s">
        <v>169</v>
      </c>
      <c r="E3315" s="499">
        <v>27.65</v>
      </c>
      <c r="F3315" s="500">
        <f t="shared" si="831"/>
        <v>34.24</v>
      </c>
      <c r="G3315" s="527"/>
      <c r="H3315" s="518"/>
      <c r="I3315" s="517">
        <f t="shared" si="850"/>
        <v>0</v>
      </c>
      <c r="J3315" s="517">
        <f t="shared" si="851"/>
        <v>0</v>
      </c>
      <c r="K3315" s="504"/>
      <c r="L3315" s="518">
        <f t="shared" si="852"/>
        <v>0</v>
      </c>
      <c r="M3315" s="518">
        <f t="shared" si="852"/>
        <v>0</v>
      </c>
      <c r="N3315" s="519">
        <f t="shared" si="853"/>
        <v>0</v>
      </c>
      <c r="O3315" s="519">
        <f t="shared" si="854"/>
        <v>0</v>
      </c>
      <c r="P3315" s="506"/>
      <c r="Q3315" s="520"/>
      <c r="R3315" s="412" t="str">
        <f t="shared" si="839"/>
        <v/>
      </c>
      <c r="S3315" s="412" t="str">
        <f t="shared" si="830"/>
        <v/>
      </c>
      <c r="T3315" s="427"/>
      <c r="U3315" s="429"/>
      <c r="W3315" s="6">
        <f>VLOOKUP(A3315,'[3]Cartilha Global'!$A:$A,1,FALSE)</f>
        <v>101664</v>
      </c>
    </row>
    <row r="3316" spans="1:23" ht="22.5" hidden="1" x14ac:dyDescent="0.2">
      <c r="A3316" s="522">
        <v>101665</v>
      </c>
      <c r="B3316" s="508" t="s">
        <v>3144</v>
      </c>
      <c r="C3316" s="513" t="s">
        <v>5082</v>
      </c>
      <c r="D3316" s="498" t="s">
        <v>169</v>
      </c>
      <c r="E3316" s="499">
        <v>32.299999999999997</v>
      </c>
      <c r="F3316" s="500">
        <f t="shared" si="831"/>
        <v>40</v>
      </c>
      <c r="G3316" s="527"/>
      <c r="H3316" s="518"/>
      <c r="I3316" s="517">
        <f t="shared" si="850"/>
        <v>0</v>
      </c>
      <c r="J3316" s="517">
        <f t="shared" si="851"/>
        <v>0</v>
      </c>
      <c r="K3316" s="504"/>
      <c r="L3316" s="518">
        <f t="shared" si="852"/>
        <v>0</v>
      </c>
      <c r="M3316" s="518">
        <f t="shared" si="852"/>
        <v>0</v>
      </c>
      <c r="N3316" s="519">
        <f t="shared" si="853"/>
        <v>0</v>
      </c>
      <c r="O3316" s="519">
        <f t="shared" si="854"/>
        <v>0</v>
      </c>
      <c r="P3316" s="506"/>
      <c r="Q3316" s="520"/>
      <c r="R3316" s="412" t="str">
        <f t="shared" si="839"/>
        <v/>
      </c>
      <c r="S3316" s="412" t="str">
        <f t="shared" si="830"/>
        <v/>
      </c>
      <c r="T3316" s="427"/>
      <c r="U3316" s="429"/>
      <c r="W3316" s="6">
        <f>VLOOKUP(A3316,'[3]Cartilha Global'!$A:$A,1,FALSE)</f>
        <v>101665</v>
      </c>
    </row>
    <row r="3317" spans="1:23" ht="22.5" x14ac:dyDescent="0.2">
      <c r="A3317" s="522">
        <v>101895</v>
      </c>
      <c r="B3317" s="508" t="s">
        <v>3144</v>
      </c>
      <c r="C3317" s="513" t="s">
        <v>4962</v>
      </c>
      <c r="D3317" s="498" t="s">
        <v>169</v>
      </c>
      <c r="E3317" s="499">
        <v>502.46</v>
      </c>
      <c r="F3317" s="500">
        <f t="shared" si="831"/>
        <v>622.25</v>
      </c>
      <c r="G3317" s="527">
        <v>1</v>
      </c>
      <c r="H3317" s="518">
        <f>F3317</f>
        <v>622.25</v>
      </c>
      <c r="I3317" s="517">
        <f t="shared" si="850"/>
        <v>622.25</v>
      </c>
      <c r="J3317" s="517">
        <f t="shared" si="851"/>
        <v>622.25</v>
      </c>
      <c r="K3317" s="504"/>
      <c r="L3317" s="518">
        <f t="shared" si="852"/>
        <v>1</v>
      </c>
      <c r="M3317" s="518">
        <v>622.25</v>
      </c>
      <c r="N3317" s="519">
        <f t="shared" si="853"/>
        <v>622.25</v>
      </c>
      <c r="O3317" s="519">
        <f t="shared" si="854"/>
        <v>622.25</v>
      </c>
      <c r="P3317" s="506"/>
      <c r="Q3317" s="520"/>
      <c r="R3317" s="412" t="str">
        <f t="shared" si="839"/>
        <v>x</v>
      </c>
      <c r="S3317" s="412" t="str">
        <f t="shared" si="830"/>
        <v>x</v>
      </c>
      <c r="T3317" s="427"/>
      <c r="U3317" s="429"/>
      <c r="W3317" s="6">
        <f>VLOOKUP(A3317,'[3]Cartilha Global'!$A:$A,1,FALSE)</f>
        <v>101895</v>
      </c>
    </row>
    <row r="3318" spans="1:23" ht="22.5" hidden="1" x14ac:dyDescent="0.2">
      <c r="A3318" s="522">
        <v>101896</v>
      </c>
      <c r="B3318" s="508" t="s">
        <v>3144</v>
      </c>
      <c r="C3318" s="513" t="s">
        <v>4963</v>
      </c>
      <c r="D3318" s="498" t="s">
        <v>169</v>
      </c>
      <c r="E3318" s="499">
        <v>758.3</v>
      </c>
      <c r="F3318" s="500">
        <f t="shared" si="831"/>
        <v>939.08</v>
      </c>
      <c r="G3318" s="527"/>
      <c r="H3318" s="518"/>
      <c r="I3318" s="517">
        <f t="shared" si="850"/>
        <v>0</v>
      </c>
      <c r="J3318" s="517">
        <f t="shared" si="851"/>
        <v>0</v>
      </c>
      <c r="K3318" s="504"/>
      <c r="L3318" s="518">
        <f t="shared" si="852"/>
        <v>0</v>
      </c>
      <c r="M3318" s="518">
        <f t="shared" si="852"/>
        <v>0</v>
      </c>
      <c r="N3318" s="519">
        <f t="shared" si="853"/>
        <v>0</v>
      </c>
      <c r="O3318" s="519">
        <f t="shared" si="854"/>
        <v>0</v>
      </c>
      <c r="P3318" s="506"/>
      <c r="Q3318" s="520"/>
      <c r="R3318" s="412" t="str">
        <f t="shared" si="839"/>
        <v/>
      </c>
      <c r="S3318" s="412" t="str">
        <f t="shared" si="830"/>
        <v/>
      </c>
      <c r="T3318" s="427"/>
      <c r="U3318" s="429"/>
      <c r="W3318" s="6">
        <f>VLOOKUP(A3318,'[3]Cartilha Global'!$A:$A,1,FALSE)</f>
        <v>101896</v>
      </c>
    </row>
    <row r="3319" spans="1:23" ht="22.5" hidden="1" x14ac:dyDescent="0.2">
      <c r="A3319" s="522">
        <v>101897</v>
      </c>
      <c r="B3319" s="508" t="s">
        <v>3144</v>
      </c>
      <c r="C3319" s="513" t="s">
        <v>4964</v>
      </c>
      <c r="D3319" s="498" t="s">
        <v>169</v>
      </c>
      <c r="E3319" s="499">
        <v>1217.54</v>
      </c>
      <c r="F3319" s="500">
        <f t="shared" si="831"/>
        <v>1507.8</v>
      </c>
      <c r="G3319" s="527"/>
      <c r="H3319" s="518"/>
      <c r="I3319" s="517">
        <f t="shared" si="850"/>
        <v>0</v>
      </c>
      <c r="J3319" s="517">
        <f t="shared" si="851"/>
        <v>0</v>
      </c>
      <c r="K3319" s="504"/>
      <c r="L3319" s="518">
        <f t="shared" si="852"/>
        <v>0</v>
      </c>
      <c r="M3319" s="518">
        <f t="shared" si="852"/>
        <v>0</v>
      </c>
      <c r="N3319" s="519">
        <f t="shared" si="853"/>
        <v>0</v>
      </c>
      <c r="O3319" s="519">
        <f t="shared" si="854"/>
        <v>0</v>
      </c>
      <c r="P3319" s="506"/>
      <c r="Q3319" s="520"/>
      <c r="R3319" s="412" t="str">
        <f t="shared" si="839"/>
        <v/>
      </c>
      <c r="S3319" s="412" t="str">
        <f t="shared" si="830"/>
        <v/>
      </c>
      <c r="T3319" s="427"/>
      <c r="U3319" s="429"/>
      <c r="W3319" s="6">
        <f>VLOOKUP(A3319,'[3]Cartilha Global'!$A:$A,1,FALSE)</f>
        <v>101897</v>
      </c>
    </row>
    <row r="3320" spans="1:23" ht="22.5" hidden="1" x14ac:dyDescent="0.2">
      <c r="A3320" s="522">
        <v>101898</v>
      </c>
      <c r="B3320" s="508" t="s">
        <v>3144</v>
      </c>
      <c r="C3320" s="513" t="s">
        <v>4965</v>
      </c>
      <c r="D3320" s="498" t="s">
        <v>169</v>
      </c>
      <c r="E3320" s="499">
        <v>1635.35</v>
      </c>
      <c r="F3320" s="500">
        <f t="shared" si="831"/>
        <v>2025.22</v>
      </c>
      <c r="G3320" s="527"/>
      <c r="H3320" s="518"/>
      <c r="I3320" s="517">
        <f t="shared" si="850"/>
        <v>0</v>
      </c>
      <c r="J3320" s="517">
        <f t="shared" si="851"/>
        <v>0</v>
      </c>
      <c r="K3320" s="504"/>
      <c r="L3320" s="518">
        <f t="shared" si="852"/>
        <v>0</v>
      </c>
      <c r="M3320" s="518">
        <f t="shared" si="852"/>
        <v>0</v>
      </c>
      <c r="N3320" s="519">
        <f t="shared" si="853"/>
        <v>0</v>
      </c>
      <c r="O3320" s="519">
        <f t="shared" si="854"/>
        <v>0</v>
      </c>
      <c r="P3320" s="506"/>
      <c r="Q3320" s="520"/>
      <c r="R3320" s="412" t="str">
        <f t="shared" si="839"/>
        <v/>
      </c>
      <c r="S3320" s="412" t="str">
        <f t="shared" si="830"/>
        <v/>
      </c>
      <c r="T3320" s="427"/>
      <c r="U3320" s="429"/>
      <c r="W3320" s="6">
        <f>VLOOKUP(A3320,'[3]Cartilha Global'!$A:$A,1,FALSE)</f>
        <v>101898</v>
      </c>
    </row>
    <row r="3321" spans="1:23" ht="22.5" hidden="1" x14ac:dyDescent="0.2">
      <c r="A3321" s="522">
        <v>101899</v>
      </c>
      <c r="B3321" s="508" t="s">
        <v>3144</v>
      </c>
      <c r="C3321" s="513" t="s">
        <v>4966</v>
      </c>
      <c r="D3321" s="498" t="s">
        <v>169</v>
      </c>
      <c r="E3321" s="499">
        <v>2629.16</v>
      </c>
      <c r="F3321" s="500">
        <f t="shared" si="831"/>
        <v>3255.95</v>
      </c>
      <c r="G3321" s="527"/>
      <c r="H3321" s="518"/>
      <c r="I3321" s="517">
        <f t="shared" si="850"/>
        <v>0</v>
      </c>
      <c r="J3321" s="517">
        <f t="shared" si="851"/>
        <v>0</v>
      </c>
      <c r="K3321" s="504"/>
      <c r="L3321" s="518">
        <f t="shared" si="852"/>
        <v>0</v>
      </c>
      <c r="M3321" s="518">
        <f t="shared" si="852"/>
        <v>0</v>
      </c>
      <c r="N3321" s="519">
        <f t="shared" si="853"/>
        <v>0</v>
      </c>
      <c r="O3321" s="519">
        <f t="shared" si="854"/>
        <v>0</v>
      </c>
      <c r="P3321" s="506"/>
      <c r="Q3321" s="520"/>
      <c r="R3321" s="412" t="str">
        <f t="shared" si="839"/>
        <v/>
      </c>
      <c r="S3321" s="412" t="str">
        <f t="shared" si="830"/>
        <v/>
      </c>
      <c r="T3321" s="427"/>
      <c r="U3321" s="429"/>
      <c r="W3321" s="6">
        <f>VLOOKUP(A3321,'[3]Cartilha Global'!$A:$A,1,FALSE)</f>
        <v>101899</v>
      </c>
    </row>
    <row r="3322" spans="1:23" ht="22.5" hidden="1" x14ac:dyDescent="0.2">
      <c r="A3322" s="522">
        <v>101900</v>
      </c>
      <c r="B3322" s="508" t="s">
        <v>3144</v>
      </c>
      <c r="C3322" s="513" t="s">
        <v>4967</v>
      </c>
      <c r="D3322" s="498" t="s">
        <v>169</v>
      </c>
      <c r="E3322" s="499">
        <v>5507.67</v>
      </c>
      <c r="F3322" s="500">
        <f t="shared" si="831"/>
        <v>6820.7</v>
      </c>
      <c r="G3322" s="527"/>
      <c r="H3322" s="518"/>
      <c r="I3322" s="517">
        <f t="shared" si="850"/>
        <v>0</v>
      </c>
      <c r="J3322" s="517">
        <f t="shared" si="851"/>
        <v>0</v>
      </c>
      <c r="K3322" s="504"/>
      <c r="L3322" s="518">
        <f t="shared" si="852"/>
        <v>0</v>
      </c>
      <c r="M3322" s="518">
        <f t="shared" si="852"/>
        <v>0</v>
      </c>
      <c r="N3322" s="519">
        <f t="shared" si="853"/>
        <v>0</v>
      </c>
      <c r="O3322" s="519">
        <f t="shared" si="854"/>
        <v>0</v>
      </c>
      <c r="P3322" s="506"/>
      <c r="Q3322" s="520"/>
      <c r="R3322" s="412" t="str">
        <f t="shared" si="839"/>
        <v/>
      </c>
      <c r="S3322" s="412" t="str">
        <f t="shared" si="830"/>
        <v/>
      </c>
      <c r="T3322" s="427"/>
      <c r="U3322" s="429"/>
      <c r="W3322" s="6">
        <f>VLOOKUP(A3322,'[3]Cartilha Global'!$A:$A,1,FALSE)</f>
        <v>101900</v>
      </c>
    </row>
    <row r="3323" spans="1:23" hidden="1" x14ac:dyDescent="0.2">
      <c r="A3323" s="522" t="s">
        <v>1924</v>
      </c>
      <c r="B3323" s="508"/>
      <c r="C3323" s="513" t="s">
        <v>99</v>
      </c>
      <c r="D3323" s="498">
        <v>0</v>
      </c>
      <c r="E3323" s="499"/>
      <c r="F3323" s="500">
        <f t="shared" si="831"/>
        <v>0</v>
      </c>
      <c r="G3323" s="556"/>
      <c r="H3323" s="556"/>
      <c r="I3323" s="557"/>
      <c r="J3323" s="558"/>
      <c r="K3323" s="504"/>
      <c r="L3323" s="556"/>
      <c r="M3323" s="556"/>
      <c r="N3323" s="557"/>
      <c r="O3323" s="558"/>
      <c r="P3323" s="506"/>
      <c r="Q3323" s="494" t="str">
        <f>IF(OR(SUM(J3325:J3385)&gt;0,SUM(O3325:O3385)&gt;0),"xx","")</f>
        <v/>
      </c>
      <c r="R3323" s="412" t="str">
        <f t="shared" si="839"/>
        <v/>
      </c>
      <c r="S3323" s="412" t="str">
        <f t="shared" si="830"/>
        <v/>
      </c>
      <c r="T3323" s="427"/>
      <c r="U3323" s="429"/>
      <c r="W3323" s="6" t="str">
        <f>VLOOKUP(A3323,'[3]Cartilha Global'!$A:$A,1,FALSE)</f>
        <v>8.2.12</v>
      </c>
    </row>
    <row r="3324" spans="1:23" hidden="1" x14ac:dyDescent="0.2">
      <c r="A3324" s="522" t="s">
        <v>1925</v>
      </c>
      <c r="B3324" s="508"/>
      <c r="C3324" s="513" t="s">
        <v>287</v>
      </c>
      <c r="D3324" s="498">
        <v>0</v>
      </c>
      <c r="E3324" s="499"/>
      <c r="F3324" s="500">
        <f t="shared" si="831"/>
        <v>0</v>
      </c>
      <c r="G3324" s="556"/>
      <c r="H3324" s="556"/>
      <c r="I3324" s="557"/>
      <c r="J3324" s="558"/>
      <c r="K3324" s="504"/>
      <c r="L3324" s="556"/>
      <c r="M3324" s="556"/>
      <c r="N3324" s="557"/>
      <c r="O3324" s="558"/>
      <c r="P3324" s="506"/>
      <c r="Q3324" s="494" t="str">
        <f>IF(OR(SUM(J3325:J3352)&gt;0,SUM(O3325:O3352)&gt;0),"xx","")</f>
        <v/>
      </c>
      <c r="R3324" s="412" t="str">
        <f t="shared" si="839"/>
        <v/>
      </c>
      <c r="S3324" s="412" t="str">
        <f t="shared" si="830"/>
        <v/>
      </c>
      <c r="T3324" s="427"/>
      <c r="U3324" s="429"/>
      <c r="W3324" s="6" t="str">
        <f>VLOOKUP(A3324,'[3]Cartilha Global'!$A:$A,1,FALSE)</f>
        <v>8.2.12.1</v>
      </c>
    </row>
    <row r="3325" spans="1:23" ht="22.5" hidden="1" x14ac:dyDescent="0.2">
      <c r="A3325" s="522">
        <v>91952</v>
      </c>
      <c r="B3325" s="508" t="s">
        <v>3144</v>
      </c>
      <c r="C3325" s="513" t="s">
        <v>837</v>
      </c>
      <c r="D3325" s="498" t="s">
        <v>169</v>
      </c>
      <c r="E3325" s="499">
        <v>21.32</v>
      </c>
      <c r="F3325" s="500">
        <f t="shared" si="831"/>
        <v>26.4</v>
      </c>
      <c r="G3325" s="527"/>
      <c r="H3325" s="518"/>
      <c r="I3325" s="517">
        <f t="shared" ref="I3325:I3352" si="855">IF(ISBLANK(E3325),0,ROUND(F3325*G3325,2))</f>
        <v>0</v>
      </c>
      <c r="J3325" s="517">
        <f t="shared" ref="J3325:J3352" si="856">IF(ISBLANK(G3325),0,ROUND(G3325*H3325,2))</f>
        <v>0</v>
      </c>
      <c r="K3325" s="504"/>
      <c r="L3325" s="518">
        <f t="shared" ref="L3325:M3352" si="857">G3325</f>
        <v>0</v>
      </c>
      <c r="M3325" s="518">
        <f t="shared" si="857"/>
        <v>0</v>
      </c>
      <c r="N3325" s="519">
        <f t="shared" ref="N3325:N3352" si="858">IF(ISBLANK(E3325),0,ROUND(F3325*L3325,2))</f>
        <v>0</v>
      </c>
      <c r="O3325" s="519">
        <f t="shared" ref="O3325:O3352" si="859">IF(ISBLANK(L3325),0,ROUND(L3325*M3325,2))</f>
        <v>0</v>
      </c>
      <c r="P3325" s="506"/>
      <c r="Q3325" s="520"/>
      <c r="R3325" s="412" t="str">
        <f t="shared" si="839"/>
        <v/>
      </c>
      <c r="S3325" s="412" t="str">
        <f t="shared" si="830"/>
        <v/>
      </c>
      <c r="T3325" s="427"/>
      <c r="U3325" s="429"/>
      <c r="W3325" s="6">
        <f>VLOOKUP(A3325,'[3]Cartilha Global'!$A:$A,1,FALSE)</f>
        <v>91952</v>
      </c>
    </row>
    <row r="3326" spans="1:23" ht="22.5" hidden="1" x14ac:dyDescent="0.2">
      <c r="A3326" s="522">
        <v>91953</v>
      </c>
      <c r="B3326" s="508" t="s">
        <v>3144</v>
      </c>
      <c r="C3326" s="513" t="s">
        <v>838</v>
      </c>
      <c r="D3326" s="498" t="s">
        <v>169</v>
      </c>
      <c r="E3326" s="499">
        <v>31.05</v>
      </c>
      <c r="F3326" s="500">
        <f t="shared" si="831"/>
        <v>38.450000000000003</v>
      </c>
      <c r="G3326" s="527"/>
      <c r="H3326" s="518"/>
      <c r="I3326" s="517">
        <f t="shared" si="855"/>
        <v>0</v>
      </c>
      <c r="J3326" s="517">
        <f t="shared" si="856"/>
        <v>0</v>
      </c>
      <c r="K3326" s="504"/>
      <c r="L3326" s="518">
        <f t="shared" si="857"/>
        <v>0</v>
      </c>
      <c r="M3326" s="518">
        <f t="shared" si="857"/>
        <v>0</v>
      </c>
      <c r="N3326" s="519">
        <f t="shared" si="858"/>
        <v>0</v>
      </c>
      <c r="O3326" s="519">
        <f t="shared" si="859"/>
        <v>0</v>
      </c>
      <c r="P3326" s="506"/>
      <c r="Q3326" s="520"/>
      <c r="R3326" s="412" t="str">
        <f t="shared" si="839"/>
        <v/>
      </c>
      <c r="S3326" s="412" t="str">
        <f t="shared" si="830"/>
        <v/>
      </c>
      <c r="T3326" s="427"/>
      <c r="U3326" s="429"/>
      <c r="W3326" s="6">
        <f>VLOOKUP(A3326,'[3]Cartilha Global'!$A:$A,1,FALSE)</f>
        <v>91953</v>
      </c>
    </row>
    <row r="3327" spans="1:23" ht="22.5" hidden="1" x14ac:dyDescent="0.2">
      <c r="A3327" s="522">
        <v>91956</v>
      </c>
      <c r="B3327" s="508" t="s">
        <v>3144</v>
      </c>
      <c r="C3327" s="513" t="s">
        <v>839</v>
      </c>
      <c r="D3327" s="498" t="s">
        <v>169</v>
      </c>
      <c r="E3327" s="499">
        <v>46.71</v>
      </c>
      <c r="F3327" s="500">
        <f t="shared" si="831"/>
        <v>57.85</v>
      </c>
      <c r="G3327" s="527"/>
      <c r="H3327" s="518"/>
      <c r="I3327" s="517">
        <f t="shared" si="855"/>
        <v>0</v>
      </c>
      <c r="J3327" s="517">
        <f t="shared" si="856"/>
        <v>0</v>
      </c>
      <c r="K3327" s="504"/>
      <c r="L3327" s="518">
        <f t="shared" si="857"/>
        <v>0</v>
      </c>
      <c r="M3327" s="518">
        <f t="shared" si="857"/>
        <v>0</v>
      </c>
      <c r="N3327" s="519">
        <f t="shared" si="858"/>
        <v>0</v>
      </c>
      <c r="O3327" s="519">
        <f t="shared" si="859"/>
        <v>0</v>
      </c>
      <c r="P3327" s="506"/>
      <c r="Q3327" s="520"/>
      <c r="R3327" s="412" t="str">
        <f t="shared" si="839"/>
        <v/>
      </c>
      <c r="S3327" s="412" t="str">
        <f t="shared" si="830"/>
        <v/>
      </c>
      <c r="T3327" s="427"/>
      <c r="U3327" s="429"/>
      <c r="W3327" s="6">
        <f>VLOOKUP(A3327,'[3]Cartilha Global'!$A:$A,1,FALSE)</f>
        <v>91956</v>
      </c>
    </row>
    <row r="3328" spans="1:23" ht="22.5" hidden="1" x14ac:dyDescent="0.2">
      <c r="A3328" s="522">
        <v>91957</v>
      </c>
      <c r="B3328" s="508" t="s">
        <v>3144</v>
      </c>
      <c r="C3328" s="513" t="s">
        <v>840</v>
      </c>
      <c r="D3328" s="498" t="s">
        <v>169</v>
      </c>
      <c r="E3328" s="499">
        <v>56.44</v>
      </c>
      <c r="F3328" s="500">
        <f t="shared" si="831"/>
        <v>69.900000000000006</v>
      </c>
      <c r="G3328" s="527"/>
      <c r="H3328" s="518"/>
      <c r="I3328" s="517">
        <f t="shared" si="855"/>
        <v>0</v>
      </c>
      <c r="J3328" s="517">
        <f t="shared" si="856"/>
        <v>0</v>
      </c>
      <c r="K3328" s="504"/>
      <c r="L3328" s="518">
        <f t="shared" si="857"/>
        <v>0</v>
      </c>
      <c r="M3328" s="518">
        <f t="shared" si="857"/>
        <v>0</v>
      </c>
      <c r="N3328" s="519">
        <f t="shared" si="858"/>
        <v>0</v>
      </c>
      <c r="O3328" s="519">
        <f t="shared" si="859"/>
        <v>0</v>
      </c>
      <c r="P3328" s="506"/>
      <c r="Q3328" s="520"/>
      <c r="R3328" s="412" t="str">
        <f t="shared" si="839"/>
        <v/>
      </c>
      <c r="S3328" s="412" t="str">
        <f t="shared" si="830"/>
        <v/>
      </c>
      <c r="T3328" s="427"/>
      <c r="U3328" s="429"/>
      <c r="W3328" s="6">
        <f>VLOOKUP(A3328,'[3]Cartilha Global'!$A:$A,1,FALSE)</f>
        <v>91957</v>
      </c>
    </row>
    <row r="3329" spans="1:23" ht="22.5" hidden="1" x14ac:dyDescent="0.2">
      <c r="A3329" s="522">
        <v>91958</v>
      </c>
      <c r="B3329" s="508" t="s">
        <v>3144</v>
      </c>
      <c r="C3329" s="513" t="s">
        <v>841</v>
      </c>
      <c r="D3329" s="498" t="s">
        <v>169</v>
      </c>
      <c r="E3329" s="499">
        <v>39.520000000000003</v>
      </c>
      <c r="F3329" s="500">
        <f t="shared" si="831"/>
        <v>48.94</v>
      </c>
      <c r="G3329" s="527"/>
      <c r="H3329" s="518"/>
      <c r="I3329" s="517">
        <f t="shared" si="855"/>
        <v>0</v>
      </c>
      <c r="J3329" s="517">
        <f t="shared" si="856"/>
        <v>0</v>
      </c>
      <c r="K3329" s="504"/>
      <c r="L3329" s="518">
        <f t="shared" si="857"/>
        <v>0</v>
      </c>
      <c r="M3329" s="518">
        <f t="shared" si="857"/>
        <v>0</v>
      </c>
      <c r="N3329" s="519">
        <f t="shared" si="858"/>
        <v>0</v>
      </c>
      <c r="O3329" s="519">
        <f t="shared" si="859"/>
        <v>0</v>
      </c>
      <c r="P3329" s="506"/>
      <c r="Q3329" s="520"/>
      <c r="R3329" s="412" t="str">
        <f t="shared" si="839"/>
        <v/>
      </c>
      <c r="S3329" s="412" t="str">
        <f t="shared" si="830"/>
        <v/>
      </c>
      <c r="T3329" s="427"/>
      <c r="U3329" s="429"/>
      <c r="W3329" s="6">
        <f>VLOOKUP(A3329,'[3]Cartilha Global'!$A:$A,1,FALSE)</f>
        <v>91958</v>
      </c>
    </row>
    <row r="3330" spans="1:23" ht="22.5" hidden="1" x14ac:dyDescent="0.2">
      <c r="A3330" s="522">
        <v>91959</v>
      </c>
      <c r="B3330" s="508" t="s">
        <v>3144</v>
      </c>
      <c r="C3330" s="513" t="s">
        <v>842</v>
      </c>
      <c r="D3330" s="498" t="s">
        <v>169</v>
      </c>
      <c r="E3330" s="499">
        <v>49.25</v>
      </c>
      <c r="F3330" s="500">
        <f t="shared" ref="F3330:F3352" si="860">IF(E3330=0,0,ROUND(E3330*(1+E$13)*(1-E$14),2))</f>
        <v>60.99</v>
      </c>
      <c r="G3330" s="527"/>
      <c r="H3330" s="518"/>
      <c r="I3330" s="517">
        <f t="shared" si="855"/>
        <v>0</v>
      </c>
      <c r="J3330" s="517">
        <f t="shared" si="856"/>
        <v>0</v>
      </c>
      <c r="K3330" s="504"/>
      <c r="L3330" s="518">
        <f t="shared" si="857"/>
        <v>0</v>
      </c>
      <c r="M3330" s="518">
        <f t="shared" si="857"/>
        <v>0</v>
      </c>
      <c r="N3330" s="519">
        <f t="shared" si="858"/>
        <v>0</v>
      </c>
      <c r="O3330" s="519">
        <f t="shared" si="859"/>
        <v>0</v>
      </c>
      <c r="P3330" s="506"/>
      <c r="Q3330" s="520"/>
      <c r="R3330" s="412" t="str">
        <f t="shared" si="839"/>
        <v/>
      </c>
      <c r="S3330" s="412" t="str">
        <f t="shared" si="830"/>
        <v/>
      </c>
      <c r="T3330" s="427"/>
      <c r="U3330" s="429"/>
      <c r="W3330" s="6">
        <f>VLOOKUP(A3330,'[3]Cartilha Global'!$A:$A,1,FALSE)</f>
        <v>91959</v>
      </c>
    </row>
    <row r="3331" spans="1:23" ht="22.5" hidden="1" x14ac:dyDescent="0.2">
      <c r="A3331" s="522">
        <v>91962</v>
      </c>
      <c r="B3331" s="508" t="s">
        <v>3144</v>
      </c>
      <c r="C3331" s="513" t="s">
        <v>843</v>
      </c>
      <c r="D3331" s="498" t="s">
        <v>169</v>
      </c>
      <c r="E3331" s="499">
        <v>72.150000000000006</v>
      </c>
      <c r="F3331" s="500">
        <f t="shared" si="860"/>
        <v>89.35</v>
      </c>
      <c r="G3331" s="527"/>
      <c r="H3331" s="518"/>
      <c r="I3331" s="517">
        <f t="shared" si="855"/>
        <v>0</v>
      </c>
      <c r="J3331" s="517">
        <f t="shared" si="856"/>
        <v>0</v>
      </c>
      <c r="K3331" s="504"/>
      <c r="L3331" s="518">
        <f t="shared" si="857"/>
        <v>0</v>
      </c>
      <c r="M3331" s="518">
        <f t="shared" si="857"/>
        <v>0</v>
      </c>
      <c r="N3331" s="519">
        <f t="shared" si="858"/>
        <v>0</v>
      </c>
      <c r="O3331" s="519">
        <f t="shared" si="859"/>
        <v>0</v>
      </c>
      <c r="P3331" s="506"/>
      <c r="Q3331" s="520"/>
      <c r="R3331" s="412" t="str">
        <f t="shared" si="839"/>
        <v/>
      </c>
      <c r="S3331" s="412" t="str">
        <f t="shared" si="830"/>
        <v/>
      </c>
      <c r="T3331" s="427"/>
      <c r="U3331" s="429"/>
      <c r="W3331" s="6">
        <f>VLOOKUP(A3331,'[3]Cartilha Global'!$A:$A,1,FALSE)</f>
        <v>91962</v>
      </c>
    </row>
    <row r="3332" spans="1:23" ht="22.5" hidden="1" x14ac:dyDescent="0.2">
      <c r="A3332" s="522">
        <v>91963</v>
      </c>
      <c r="B3332" s="508" t="s">
        <v>3144</v>
      </c>
      <c r="C3332" s="513" t="s">
        <v>844</v>
      </c>
      <c r="D3332" s="498" t="s">
        <v>169</v>
      </c>
      <c r="E3332" s="499">
        <v>81.88</v>
      </c>
      <c r="F3332" s="500">
        <f t="shared" si="860"/>
        <v>101.4</v>
      </c>
      <c r="G3332" s="527"/>
      <c r="H3332" s="518"/>
      <c r="I3332" s="517">
        <f t="shared" si="855"/>
        <v>0</v>
      </c>
      <c r="J3332" s="517">
        <f t="shared" si="856"/>
        <v>0</v>
      </c>
      <c r="K3332" s="504"/>
      <c r="L3332" s="518">
        <f t="shared" si="857"/>
        <v>0</v>
      </c>
      <c r="M3332" s="518">
        <f t="shared" si="857"/>
        <v>0</v>
      </c>
      <c r="N3332" s="519">
        <f t="shared" si="858"/>
        <v>0</v>
      </c>
      <c r="O3332" s="519">
        <f t="shared" si="859"/>
        <v>0</v>
      </c>
      <c r="P3332" s="506"/>
      <c r="Q3332" s="520"/>
      <c r="R3332" s="412" t="str">
        <f t="shared" si="839"/>
        <v/>
      </c>
      <c r="S3332" s="412" t="str">
        <f t="shared" si="830"/>
        <v/>
      </c>
      <c r="T3332" s="427"/>
      <c r="U3332" s="429"/>
      <c r="W3332" s="6">
        <f>VLOOKUP(A3332,'[3]Cartilha Global'!$A:$A,1,FALSE)</f>
        <v>91963</v>
      </c>
    </row>
    <row r="3333" spans="1:23" ht="22.5" hidden="1" x14ac:dyDescent="0.2">
      <c r="A3333" s="522">
        <v>91964</v>
      </c>
      <c r="B3333" s="508" t="s">
        <v>3144</v>
      </c>
      <c r="C3333" s="513" t="s">
        <v>845</v>
      </c>
      <c r="D3333" s="498" t="s">
        <v>169</v>
      </c>
      <c r="E3333" s="499">
        <v>64.91</v>
      </c>
      <c r="F3333" s="500">
        <f t="shared" si="860"/>
        <v>80.38</v>
      </c>
      <c r="G3333" s="527"/>
      <c r="H3333" s="518"/>
      <c r="I3333" s="517">
        <f t="shared" si="855"/>
        <v>0</v>
      </c>
      <c r="J3333" s="517">
        <f t="shared" si="856"/>
        <v>0</v>
      </c>
      <c r="K3333" s="504"/>
      <c r="L3333" s="518">
        <f t="shared" si="857"/>
        <v>0</v>
      </c>
      <c r="M3333" s="518">
        <f t="shared" si="857"/>
        <v>0</v>
      </c>
      <c r="N3333" s="519">
        <f t="shared" si="858"/>
        <v>0</v>
      </c>
      <c r="O3333" s="519">
        <f t="shared" si="859"/>
        <v>0</v>
      </c>
      <c r="P3333" s="506"/>
      <c r="Q3333" s="520"/>
      <c r="R3333" s="412" t="str">
        <f t="shared" si="839"/>
        <v/>
      </c>
      <c r="S3333" s="412" t="str">
        <f t="shared" ref="S3333:S3396" si="861">IF(Q3333="X","x",IF(Q3333="xx","x",IF(OR(J3333&gt;0,O3333&gt;0),"x","")))</f>
        <v/>
      </c>
      <c r="T3333" s="427"/>
      <c r="U3333" s="429"/>
      <c r="W3333" s="6">
        <f>VLOOKUP(A3333,'[3]Cartilha Global'!$A:$A,1,FALSE)</f>
        <v>91964</v>
      </c>
    </row>
    <row r="3334" spans="1:23" ht="22.5" hidden="1" x14ac:dyDescent="0.2">
      <c r="A3334" s="522">
        <v>91965</v>
      </c>
      <c r="B3334" s="508" t="s">
        <v>3144</v>
      </c>
      <c r="C3334" s="513" t="s">
        <v>846</v>
      </c>
      <c r="D3334" s="498" t="s">
        <v>169</v>
      </c>
      <c r="E3334" s="499">
        <v>74.64</v>
      </c>
      <c r="F3334" s="500">
        <f t="shared" si="860"/>
        <v>92.43</v>
      </c>
      <c r="G3334" s="527"/>
      <c r="H3334" s="518"/>
      <c r="I3334" s="517">
        <f t="shared" si="855"/>
        <v>0</v>
      </c>
      <c r="J3334" s="517">
        <f t="shared" si="856"/>
        <v>0</v>
      </c>
      <c r="K3334" s="504"/>
      <c r="L3334" s="518">
        <f t="shared" si="857"/>
        <v>0</v>
      </c>
      <c r="M3334" s="518">
        <f t="shared" si="857"/>
        <v>0</v>
      </c>
      <c r="N3334" s="519">
        <f t="shared" si="858"/>
        <v>0</v>
      </c>
      <c r="O3334" s="519">
        <f t="shared" si="859"/>
        <v>0</v>
      </c>
      <c r="P3334" s="506"/>
      <c r="Q3334" s="520"/>
      <c r="R3334" s="412" t="str">
        <f t="shared" si="839"/>
        <v/>
      </c>
      <c r="S3334" s="412" t="str">
        <f t="shared" si="861"/>
        <v/>
      </c>
      <c r="T3334" s="427"/>
      <c r="U3334" s="429"/>
      <c r="W3334" s="6">
        <f>VLOOKUP(A3334,'[3]Cartilha Global'!$A:$A,1,FALSE)</f>
        <v>91965</v>
      </c>
    </row>
    <row r="3335" spans="1:23" ht="22.5" hidden="1" x14ac:dyDescent="0.2">
      <c r="A3335" s="522">
        <v>91966</v>
      </c>
      <c r="B3335" s="508" t="s">
        <v>3144</v>
      </c>
      <c r="C3335" s="513" t="s">
        <v>847</v>
      </c>
      <c r="D3335" s="498" t="s">
        <v>169</v>
      </c>
      <c r="E3335" s="499">
        <v>57.72</v>
      </c>
      <c r="F3335" s="500">
        <f t="shared" si="860"/>
        <v>71.48</v>
      </c>
      <c r="G3335" s="527"/>
      <c r="H3335" s="518"/>
      <c r="I3335" s="517">
        <f t="shared" si="855"/>
        <v>0</v>
      </c>
      <c r="J3335" s="517">
        <f t="shared" si="856"/>
        <v>0</v>
      </c>
      <c r="K3335" s="504"/>
      <c r="L3335" s="518">
        <f t="shared" si="857"/>
        <v>0</v>
      </c>
      <c r="M3335" s="518">
        <f t="shared" si="857"/>
        <v>0</v>
      </c>
      <c r="N3335" s="519">
        <f t="shared" si="858"/>
        <v>0</v>
      </c>
      <c r="O3335" s="519">
        <f t="shared" si="859"/>
        <v>0</v>
      </c>
      <c r="P3335" s="506"/>
      <c r="Q3335" s="520"/>
      <c r="R3335" s="412" t="str">
        <f t="shared" si="839"/>
        <v/>
      </c>
      <c r="S3335" s="412" t="str">
        <f t="shared" si="861"/>
        <v/>
      </c>
      <c r="T3335" s="427"/>
      <c r="U3335" s="429"/>
      <c r="W3335" s="6">
        <f>VLOOKUP(A3335,'[3]Cartilha Global'!$A:$A,1,FALSE)</f>
        <v>91966</v>
      </c>
    </row>
    <row r="3336" spans="1:23" ht="22.5" hidden="1" x14ac:dyDescent="0.2">
      <c r="A3336" s="522">
        <v>91967</v>
      </c>
      <c r="B3336" s="508" t="s">
        <v>3144</v>
      </c>
      <c r="C3336" s="513" t="s">
        <v>848</v>
      </c>
      <c r="D3336" s="498" t="s">
        <v>169</v>
      </c>
      <c r="E3336" s="499">
        <v>67.45</v>
      </c>
      <c r="F3336" s="500">
        <f t="shared" si="860"/>
        <v>83.53</v>
      </c>
      <c r="G3336" s="527"/>
      <c r="H3336" s="518"/>
      <c r="I3336" s="517">
        <f t="shared" si="855"/>
        <v>0</v>
      </c>
      <c r="J3336" s="517">
        <f t="shared" si="856"/>
        <v>0</v>
      </c>
      <c r="K3336" s="504"/>
      <c r="L3336" s="518">
        <f t="shared" si="857"/>
        <v>0</v>
      </c>
      <c r="M3336" s="518">
        <f t="shared" si="857"/>
        <v>0</v>
      </c>
      <c r="N3336" s="519">
        <f t="shared" si="858"/>
        <v>0</v>
      </c>
      <c r="O3336" s="519">
        <f t="shared" si="859"/>
        <v>0</v>
      </c>
      <c r="P3336" s="506"/>
      <c r="Q3336" s="520"/>
      <c r="R3336" s="412" t="str">
        <f t="shared" si="839"/>
        <v/>
      </c>
      <c r="S3336" s="412" t="str">
        <f t="shared" si="861"/>
        <v/>
      </c>
      <c r="T3336" s="427"/>
      <c r="U3336" s="429"/>
      <c r="W3336" s="6">
        <f>VLOOKUP(A3336,'[3]Cartilha Global'!$A:$A,1,FALSE)</f>
        <v>91967</v>
      </c>
    </row>
    <row r="3337" spans="1:23" ht="22.5" hidden="1" x14ac:dyDescent="0.2">
      <c r="A3337" s="522">
        <v>91970</v>
      </c>
      <c r="B3337" s="508" t="s">
        <v>3144</v>
      </c>
      <c r="C3337" s="513" t="s">
        <v>849</v>
      </c>
      <c r="D3337" s="498" t="s">
        <v>169</v>
      </c>
      <c r="E3337" s="499">
        <v>83.48</v>
      </c>
      <c r="F3337" s="500">
        <f t="shared" si="860"/>
        <v>103.38</v>
      </c>
      <c r="G3337" s="527"/>
      <c r="H3337" s="518"/>
      <c r="I3337" s="517">
        <f t="shared" si="855"/>
        <v>0</v>
      </c>
      <c r="J3337" s="517">
        <f t="shared" si="856"/>
        <v>0</v>
      </c>
      <c r="K3337" s="504"/>
      <c r="L3337" s="518">
        <f t="shared" si="857"/>
        <v>0</v>
      </c>
      <c r="M3337" s="518">
        <f t="shared" si="857"/>
        <v>0</v>
      </c>
      <c r="N3337" s="519">
        <f t="shared" si="858"/>
        <v>0</v>
      </c>
      <c r="O3337" s="519">
        <f t="shared" si="859"/>
        <v>0</v>
      </c>
      <c r="P3337" s="506"/>
      <c r="Q3337" s="520"/>
      <c r="R3337" s="412" t="str">
        <f t="shared" si="839"/>
        <v/>
      </c>
      <c r="S3337" s="412" t="str">
        <f t="shared" si="861"/>
        <v/>
      </c>
      <c r="T3337" s="427"/>
      <c r="U3337" s="429"/>
      <c r="W3337" s="6">
        <f>VLOOKUP(A3337,'[3]Cartilha Global'!$A:$A,1,FALSE)</f>
        <v>91970</v>
      </c>
    </row>
    <row r="3338" spans="1:23" ht="22.5" hidden="1" x14ac:dyDescent="0.2">
      <c r="A3338" s="522">
        <v>91971</v>
      </c>
      <c r="B3338" s="508" t="s">
        <v>3144</v>
      </c>
      <c r="C3338" s="513" t="s">
        <v>850</v>
      </c>
      <c r="D3338" s="498" t="s">
        <v>169</v>
      </c>
      <c r="E3338" s="499">
        <v>99.37</v>
      </c>
      <c r="F3338" s="500">
        <f t="shared" si="860"/>
        <v>123.06</v>
      </c>
      <c r="G3338" s="527"/>
      <c r="H3338" s="518"/>
      <c r="I3338" s="517">
        <f t="shared" si="855"/>
        <v>0</v>
      </c>
      <c r="J3338" s="517">
        <f t="shared" si="856"/>
        <v>0</v>
      </c>
      <c r="K3338" s="504"/>
      <c r="L3338" s="518">
        <f t="shared" si="857"/>
        <v>0</v>
      </c>
      <c r="M3338" s="518">
        <f t="shared" si="857"/>
        <v>0</v>
      </c>
      <c r="N3338" s="519">
        <f t="shared" si="858"/>
        <v>0</v>
      </c>
      <c r="O3338" s="519">
        <f t="shared" si="859"/>
        <v>0</v>
      </c>
      <c r="P3338" s="506"/>
      <c r="Q3338" s="520"/>
      <c r="R3338" s="412" t="str">
        <f t="shared" si="839"/>
        <v/>
      </c>
      <c r="S3338" s="412" t="str">
        <f t="shared" si="861"/>
        <v/>
      </c>
      <c r="T3338" s="427"/>
      <c r="U3338" s="429"/>
      <c r="W3338" s="6">
        <f>VLOOKUP(A3338,'[3]Cartilha Global'!$A:$A,1,FALSE)</f>
        <v>91971</v>
      </c>
    </row>
    <row r="3339" spans="1:23" ht="22.5" hidden="1" x14ac:dyDescent="0.2">
      <c r="A3339" s="522">
        <v>91972</v>
      </c>
      <c r="B3339" s="508" t="s">
        <v>3144</v>
      </c>
      <c r="C3339" s="513" t="s">
        <v>851</v>
      </c>
      <c r="D3339" s="498" t="s">
        <v>169</v>
      </c>
      <c r="E3339" s="499">
        <v>90.73</v>
      </c>
      <c r="F3339" s="500">
        <f t="shared" si="860"/>
        <v>112.36</v>
      </c>
      <c r="G3339" s="527"/>
      <c r="H3339" s="518"/>
      <c r="I3339" s="517">
        <f t="shared" si="855"/>
        <v>0</v>
      </c>
      <c r="J3339" s="517">
        <f t="shared" si="856"/>
        <v>0</v>
      </c>
      <c r="K3339" s="504"/>
      <c r="L3339" s="518">
        <f t="shared" si="857"/>
        <v>0</v>
      </c>
      <c r="M3339" s="518">
        <f t="shared" si="857"/>
        <v>0</v>
      </c>
      <c r="N3339" s="519">
        <f t="shared" si="858"/>
        <v>0</v>
      </c>
      <c r="O3339" s="519">
        <f t="shared" si="859"/>
        <v>0</v>
      </c>
      <c r="P3339" s="506"/>
      <c r="Q3339" s="520"/>
      <c r="R3339" s="412" t="str">
        <f t="shared" si="839"/>
        <v/>
      </c>
      <c r="S3339" s="412" t="str">
        <f t="shared" si="861"/>
        <v/>
      </c>
      <c r="T3339" s="427"/>
      <c r="U3339" s="429"/>
      <c r="W3339" s="6">
        <f>VLOOKUP(A3339,'[3]Cartilha Global'!$A:$A,1,FALSE)</f>
        <v>91972</v>
      </c>
    </row>
    <row r="3340" spans="1:23" ht="22.5" hidden="1" x14ac:dyDescent="0.2">
      <c r="A3340" s="522">
        <v>91973</v>
      </c>
      <c r="B3340" s="508" t="s">
        <v>3144</v>
      </c>
      <c r="C3340" s="513" t="s">
        <v>852</v>
      </c>
      <c r="D3340" s="498" t="s">
        <v>169</v>
      </c>
      <c r="E3340" s="499">
        <v>106.62</v>
      </c>
      <c r="F3340" s="500">
        <f t="shared" si="860"/>
        <v>132.04</v>
      </c>
      <c r="G3340" s="527"/>
      <c r="H3340" s="518"/>
      <c r="I3340" s="517">
        <f t="shared" si="855"/>
        <v>0</v>
      </c>
      <c r="J3340" s="517">
        <f t="shared" si="856"/>
        <v>0</v>
      </c>
      <c r="K3340" s="504"/>
      <c r="L3340" s="518">
        <f t="shared" si="857"/>
        <v>0</v>
      </c>
      <c r="M3340" s="518">
        <f t="shared" si="857"/>
        <v>0</v>
      </c>
      <c r="N3340" s="519">
        <f t="shared" si="858"/>
        <v>0</v>
      </c>
      <c r="O3340" s="519">
        <f t="shared" si="859"/>
        <v>0</v>
      </c>
      <c r="P3340" s="506"/>
      <c r="Q3340" s="520"/>
      <c r="R3340" s="412" t="str">
        <f t="shared" si="839"/>
        <v/>
      </c>
      <c r="S3340" s="412" t="str">
        <f t="shared" si="861"/>
        <v/>
      </c>
      <c r="T3340" s="427"/>
      <c r="U3340" s="429"/>
      <c r="W3340" s="6">
        <f>VLOOKUP(A3340,'[3]Cartilha Global'!$A:$A,1,FALSE)</f>
        <v>91973</v>
      </c>
    </row>
    <row r="3341" spans="1:23" ht="22.5" hidden="1" x14ac:dyDescent="0.2">
      <c r="A3341" s="522">
        <v>91974</v>
      </c>
      <c r="B3341" s="508" t="s">
        <v>3144</v>
      </c>
      <c r="C3341" s="513" t="s">
        <v>853</v>
      </c>
      <c r="D3341" s="498" t="s">
        <v>169</v>
      </c>
      <c r="E3341" s="499">
        <v>76.239999999999995</v>
      </c>
      <c r="F3341" s="500">
        <f t="shared" si="860"/>
        <v>94.42</v>
      </c>
      <c r="G3341" s="527"/>
      <c r="H3341" s="518"/>
      <c r="I3341" s="517">
        <f t="shared" si="855"/>
        <v>0</v>
      </c>
      <c r="J3341" s="517">
        <f t="shared" si="856"/>
        <v>0</v>
      </c>
      <c r="K3341" s="504"/>
      <c r="L3341" s="518">
        <f t="shared" si="857"/>
        <v>0</v>
      </c>
      <c r="M3341" s="518">
        <f t="shared" si="857"/>
        <v>0</v>
      </c>
      <c r="N3341" s="519">
        <f t="shared" si="858"/>
        <v>0</v>
      </c>
      <c r="O3341" s="519">
        <f t="shared" si="859"/>
        <v>0</v>
      </c>
      <c r="P3341" s="506"/>
      <c r="Q3341" s="520"/>
      <c r="R3341" s="412" t="str">
        <f t="shared" si="839"/>
        <v/>
      </c>
      <c r="S3341" s="412" t="str">
        <f t="shared" si="861"/>
        <v/>
      </c>
      <c r="T3341" s="427"/>
      <c r="U3341" s="429"/>
      <c r="W3341" s="6">
        <f>VLOOKUP(A3341,'[3]Cartilha Global'!$A:$A,1,FALSE)</f>
        <v>91974</v>
      </c>
    </row>
    <row r="3342" spans="1:23" ht="22.5" hidden="1" x14ac:dyDescent="0.2">
      <c r="A3342" s="522">
        <v>91975</v>
      </c>
      <c r="B3342" s="508" t="s">
        <v>3144</v>
      </c>
      <c r="C3342" s="513" t="s">
        <v>854</v>
      </c>
      <c r="D3342" s="498" t="s">
        <v>169</v>
      </c>
      <c r="E3342" s="499">
        <v>92.13</v>
      </c>
      <c r="F3342" s="500">
        <f t="shared" si="860"/>
        <v>114.09</v>
      </c>
      <c r="G3342" s="527"/>
      <c r="H3342" s="518"/>
      <c r="I3342" s="517">
        <f t="shared" si="855"/>
        <v>0</v>
      </c>
      <c r="J3342" s="517">
        <f t="shared" si="856"/>
        <v>0</v>
      </c>
      <c r="K3342" s="504"/>
      <c r="L3342" s="518">
        <f t="shared" si="857"/>
        <v>0</v>
      </c>
      <c r="M3342" s="518">
        <f t="shared" si="857"/>
        <v>0</v>
      </c>
      <c r="N3342" s="519">
        <f t="shared" si="858"/>
        <v>0</v>
      </c>
      <c r="O3342" s="519">
        <f t="shared" si="859"/>
        <v>0</v>
      </c>
      <c r="P3342" s="506"/>
      <c r="Q3342" s="520"/>
      <c r="R3342" s="412" t="str">
        <f t="shared" si="839"/>
        <v/>
      </c>
      <c r="S3342" s="412" t="str">
        <f t="shared" si="861"/>
        <v/>
      </c>
      <c r="T3342" s="427"/>
      <c r="U3342" s="429"/>
      <c r="W3342" s="6">
        <f>VLOOKUP(A3342,'[3]Cartilha Global'!$A:$A,1,FALSE)</f>
        <v>91975</v>
      </c>
    </row>
    <row r="3343" spans="1:23" ht="22.5" hidden="1" x14ac:dyDescent="0.2">
      <c r="A3343" s="522">
        <v>91976</v>
      </c>
      <c r="B3343" s="508" t="s">
        <v>3144</v>
      </c>
      <c r="C3343" s="513" t="s">
        <v>855</v>
      </c>
      <c r="D3343" s="498" t="s">
        <v>169</v>
      </c>
      <c r="E3343" s="499">
        <v>112.75</v>
      </c>
      <c r="F3343" s="500">
        <f t="shared" si="860"/>
        <v>139.63</v>
      </c>
      <c r="G3343" s="527"/>
      <c r="H3343" s="518"/>
      <c r="I3343" s="517">
        <f t="shared" si="855"/>
        <v>0</v>
      </c>
      <c r="J3343" s="517">
        <f t="shared" si="856"/>
        <v>0</v>
      </c>
      <c r="K3343" s="504"/>
      <c r="L3343" s="518">
        <f t="shared" si="857"/>
        <v>0</v>
      </c>
      <c r="M3343" s="518">
        <f t="shared" si="857"/>
        <v>0</v>
      </c>
      <c r="N3343" s="519">
        <f t="shared" si="858"/>
        <v>0</v>
      </c>
      <c r="O3343" s="519">
        <f t="shared" si="859"/>
        <v>0</v>
      </c>
      <c r="P3343" s="506"/>
      <c r="Q3343" s="520"/>
      <c r="R3343" s="412" t="str">
        <f t="shared" si="839"/>
        <v/>
      </c>
      <c r="S3343" s="412" t="str">
        <f t="shared" si="861"/>
        <v/>
      </c>
      <c r="T3343" s="427"/>
      <c r="U3343" s="429"/>
      <c r="W3343" s="6">
        <f>VLOOKUP(A3343,'[3]Cartilha Global'!$A:$A,1,FALSE)</f>
        <v>91976</v>
      </c>
    </row>
    <row r="3344" spans="1:23" ht="22.5" hidden="1" x14ac:dyDescent="0.2">
      <c r="A3344" s="522">
        <v>91977</v>
      </c>
      <c r="B3344" s="508" t="s">
        <v>3144</v>
      </c>
      <c r="C3344" s="513" t="s">
        <v>856</v>
      </c>
      <c r="D3344" s="498" t="s">
        <v>169</v>
      </c>
      <c r="E3344" s="499">
        <v>128.63999999999999</v>
      </c>
      <c r="F3344" s="500">
        <f t="shared" si="860"/>
        <v>159.31</v>
      </c>
      <c r="G3344" s="527"/>
      <c r="H3344" s="518"/>
      <c r="I3344" s="517">
        <f t="shared" si="855"/>
        <v>0</v>
      </c>
      <c r="J3344" s="517">
        <f t="shared" si="856"/>
        <v>0</v>
      </c>
      <c r="K3344" s="504"/>
      <c r="L3344" s="518">
        <f t="shared" si="857"/>
        <v>0</v>
      </c>
      <c r="M3344" s="518">
        <f t="shared" si="857"/>
        <v>0</v>
      </c>
      <c r="N3344" s="519">
        <f t="shared" si="858"/>
        <v>0</v>
      </c>
      <c r="O3344" s="519">
        <f t="shared" si="859"/>
        <v>0</v>
      </c>
      <c r="P3344" s="506"/>
      <c r="Q3344" s="520"/>
      <c r="R3344" s="412" t="str">
        <f t="shared" si="839"/>
        <v/>
      </c>
      <c r="S3344" s="412" t="str">
        <f t="shared" si="861"/>
        <v/>
      </c>
      <c r="T3344" s="427"/>
      <c r="U3344" s="429"/>
      <c r="W3344" s="6">
        <f>VLOOKUP(A3344,'[3]Cartilha Global'!$A:$A,1,FALSE)</f>
        <v>91977</v>
      </c>
    </row>
    <row r="3345" spans="1:23" ht="22.5" hidden="1" x14ac:dyDescent="0.2">
      <c r="A3345" s="522">
        <v>92022</v>
      </c>
      <c r="B3345" s="508" t="s">
        <v>3144</v>
      </c>
      <c r="C3345" s="513" t="s">
        <v>857</v>
      </c>
      <c r="D3345" s="498" t="s">
        <v>169</v>
      </c>
      <c r="E3345" s="499">
        <v>45.13</v>
      </c>
      <c r="F3345" s="500">
        <f t="shared" si="860"/>
        <v>55.89</v>
      </c>
      <c r="G3345" s="527"/>
      <c r="H3345" s="518"/>
      <c r="I3345" s="517">
        <f t="shared" si="855"/>
        <v>0</v>
      </c>
      <c r="J3345" s="517">
        <f t="shared" si="856"/>
        <v>0</v>
      </c>
      <c r="K3345" s="504"/>
      <c r="L3345" s="518">
        <f t="shared" si="857"/>
        <v>0</v>
      </c>
      <c r="M3345" s="518">
        <f t="shared" si="857"/>
        <v>0</v>
      </c>
      <c r="N3345" s="519">
        <f t="shared" si="858"/>
        <v>0</v>
      </c>
      <c r="O3345" s="519">
        <f t="shared" si="859"/>
        <v>0</v>
      </c>
      <c r="P3345" s="506"/>
      <c r="Q3345" s="520"/>
      <c r="R3345" s="412" t="str">
        <f t="shared" si="839"/>
        <v/>
      </c>
      <c r="S3345" s="412" t="str">
        <f t="shared" si="861"/>
        <v/>
      </c>
      <c r="T3345" s="427"/>
      <c r="U3345" s="429"/>
      <c r="W3345" s="6">
        <f>VLOOKUP(A3345,'[3]Cartilha Global'!$A:$A,1,FALSE)</f>
        <v>92022</v>
      </c>
    </row>
    <row r="3346" spans="1:23" ht="22.5" hidden="1" x14ac:dyDescent="0.2">
      <c r="A3346" s="522">
        <v>92023</v>
      </c>
      <c r="B3346" s="508" t="s">
        <v>3144</v>
      </c>
      <c r="C3346" s="513" t="s">
        <v>858</v>
      </c>
      <c r="D3346" s="498" t="s">
        <v>169</v>
      </c>
      <c r="E3346" s="499">
        <v>54.86</v>
      </c>
      <c r="F3346" s="500">
        <f t="shared" si="860"/>
        <v>67.94</v>
      </c>
      <c r="G3346" s="527"/>
      <c r="H3346" s="518"/>
      <c r="I3346" s="517">
        <f t="shared" si="855"/>
        <v>0</v>
      </c>
      <c r="J3346" s="517">
        <f t="shared" si="856"/>
        <v>0</v>
      </c>
      <c r="K3346" s="504"/>
      <c r="L3346" s="518">
        <f t="shared" si="857"/>
        <v>0</v>
      </c>
      <c r="M3346" s="518">
        <f t="shared" si="857"/>
        <v>0</v>
      </c>
      <c r="N3346" s="519">
        <f t="shared" si="858"/>
        <v>0</v>
      </c>
      <c r="O3346" s="519">
        <f t="shared" si="859"/>
        <v>0</v>
      </c>
      <c r="P3346" s="506"/>
      <c r="Q3346" s="520"/>
      <c r="R3346" s="412" t="str">
        <f t="shared" si="839"/>
        <v/>
      </c>
      <c r="S3346" s="412" t="str">
        <f t="shared" si="861"/>
        <v/>
      </c>
      <c r="T3346" s="427"/>
      <c r="U3346" s="429"/>
      <c r="W3346" s="6">
        <f>VLOOKUP(A3346,'[3]Cartilha Global'!$A:$A,1,FALSE)</f>
        <v>92023</v>
      </c>
    </row>
    <row r="3347" spans="1:23" ht="22.5" hidden="1" x14ac:dyDescent="0.2">
      <c r="A3347" s="522">
        <v>92024</v>
      </c>
      <c r="B3347" s="508" t="s">
        <v>3144</v>
      </c>
      <c r="C3347" s="513" t="s">
        <v>859</v>
      </c>
      <c r="D3347" s="498" t="s">
        <v>169</v>
      </c>
      <c r="E3347" s="499">
        <v>68.989999999999995</v>
      </c>
      <c r="F3347" s="500">
        <f t="shared" si="860"/>
        <v>85.44</v>
      </c>
      <c r="G3347" s="527"/>
      <c r="H3347" s="518"/>
      <c r="I3347" s="517">
        <f t="shared" si="855"/>
        <v>0</v>
      </c>
      <c r="J3347" s="517">
        <f t="shared" si="856"/>
        <v>0</v>
      </c>
      <c r="K3347" s="504"/>
      <c r="L3347" s="518">
        <f t="shared" si="857"/>
        <v>0</v>
      </c>
      <c r="M3347" s="518">
        <f t="shared" si="857"/>
        <v>0</v>
      </c>
      <c r="N3347" s="519">
        <f t="shared" si="858"/>
        <v>0</v>
      </c>
      <c r="O3347" s="519">
        <f t="shared" si="859"/>
        <v>0</v>
      </c>
      <c r="P3347" s="506"/>
      <c r="Q3347" s="520"/>
      <c r="R3347" s="412" t="str">
        <f t="shared" si="839"/>
        <v/>
      </c>
      <c r="S3347" s="412" t="str">
        <f t="shared" si="861"/>
        <v/>
      </c>
      <c r="T3347" s="427"/>
      <c r="U3347" s="429"/>
      <c r="W3347" s="6">
        <f>VLOOKUP(A3347,'[3]Cartilha Global'!$A:$A,1,FALSE)</f>
        <v>92024</v>
      </c>
    </row>
    <row r="3348" spans="1:23" ht="22.5" hidden="1" x14ac:dyDescent="0.2">
      <c r="A3348" s="522">
        <v>92025</v>
      </c>
      <c r="B3348" s="508" t="s">
        <v>3144</v>
      </c>
      <c r="C3348" s="513" t="s">
        <v>860</v>
      </c>
      <c r="D3348" s="498" t="s">
        <v>169</v>
      </c>
      <c r="E3348" s="499">
        <v>78.72</v>
      </c>
      <c r="F3348" s="500">
        <f t="shared" si="860"/>
        <v>97.49</v>
      </c>
      <c r="G3348" s="527"/>
      <c r="H3348" s="518"/>
      <c r="I3348" s="517">
        <f t="shared" si="855"/>
        <v>0</v>
      </c>
      <c r="J3348" s="517">
        <f t="shared" si="856"/>
        <v>0</v>
      </c>
      <c r="K3348" s="504"/>
      <c r="L3348" s="518">
        <f t="shared" si="857"/>
        <v>0</v>
      </c>
      <c r="M3348" s="518">
        <f t="shared" si="857"/>
        <v>0</v>
      </c>
      <c r="N3348" s="519">
        <f t="shared" si="858"/>
        <v>0</v>
      </c>
      <c r="O3348" s="519">
        <f t="shared" si="859"/>
        <v>0</v>
      </c>
      <c r="P3348" s="506"/>
      <c r="Q3348" s="520"/>
      <c r="R3348" s="412" t="str">
        <f t="shared" si="839"/>
        <v/>
      </c>
      <c r="S3348" s="412" t="str">
        <f t="shared" si="861"/>
        <v/>
      </c>
      <c r="T3348" s="427"/>
      <c r="U3348" s="429"/>
      <c r="W3348" s="6">
        <f>VLOOKUP(A3348,'[3]Cartilha Global'!$A:$A,1,FALSE)</f>
        <v>92025</v>
      </c>
    </row>
    <row r="3349" spans="1:23" ht="22.5" hidden="1" x14ac:dyDescent="0.2">
      <c r="A3349" s="522">
        <v>92026</v>
      </c>
      <c r="B3349" s="508" t="s">
        <v>3144</v>
      </c>
      <c r="C3349" s="513" t="s">
        <v>861</v>
      </c>
      <c r="D3349" s="498" t="s">
        <v>169</v>
      </c>
      <c r="E3349" s="499">
        <v>63.33</v>
      </c>
      <c r="F3349" s="500">
        <f t="shared" si="860"/>
        <v>78.430000000000007</v>
      </c>
      <c r="G3349" s="527"/>
      <c r="H3349" s="518"/>
      <c r="I3349" s="517">
        <f t="shared" si="855"/>
        <v>0</v>
      </c>
      <c r="J3349" s="517">
        <f t="shared" si="856"/>
        <v>0</v>
      </c>
      <c r="K3349" s="504"/>
      <c r="L3349" s="518">
        <f t="shared" si="857"/>
        <v>0</v>
      </c>
      <c r="M3349" s="518">
        <f t="shared" si="857"/>
        <v>0</v>
      </c>
      <c r="N3349" s="519">
        <f t="shared" si="858"/>
        <v>0</v>
      </c>
      <c r="O3349" s="519">
        <f t="shared" si="859"/>
        <v>0</v>
      </c>
      <c r="P3349" s="506"/>
      <c r="Q3349" s="520"/>
      <c r="R3349" s="412" t="str">
        <f t="shared" si="839"/>
        <v/>
      </c>
      <c r="S3349" s="412" t="str">
        <f t="shared" si="861"/>
        <v/>
      </c>
      <c r="T3349" s="427"/>
      <c r="U3349" s="429"/>
      <c r="W3349" s="6">
        <f>VLOOKUP(A3349,'[3]Cartilha Global'!$A:$A,1,FALSE)</f>
        <v>92026</v>
      </c>
    </row>
    <row r="3350" spans="1:23" ht="22.5" hidden="1" x14ac:dyDescent="0.2">
      <c r="A3350" s="522">
        <v>92027</v>
      </c>
      <c r="B3350" s="508" t="s">
        <v>3144</v>
      </c>
      <c r="C3350" s="513" t="s">
        <v>862</v>
      </c>
      <c r="D3350" s="498" t="s">
        <v>169</v>
      </c>
      <c r="E3350" s="499">
        <v>73.06</v>
      </c>
      <c r="F3350" s="500">
        <f t="shared" si="860"/>
        <v>90.48</v>
      </c>
      <c r="G3350" s="527"/>
      <c r="H3350" s="518"/>
      <c r="I3350" s="517">
        <f t="shared" si="855"/>
        <v>0</v>
      </c>
      <c r="J3350" s="517">
        <f t="shared" si="856"/>
        <v>0</v>
      </c>
      <c r="K3350" s="504"/>
      <c r="L3350" s="518">
        <f t="shared" si="857"/>
        <v>0</v>
      </c>
      <c r="M3350" s="518">
        <f t="shared" si="857"/>
        <v>0</v>
      </c>
      <c r="N3350" s="519">
        <f t="shared" si="858"/>
        <v>0</v>
      </c>
      <c r="O3350" s="519">
        <f t="shared" si="859"/>
        <v>0</v>
      </c>
      <c r="P3350" s="506"/>
      <c r="Q3350" s="520"/>
      <c r="R3350" s="412" t="str">
        <f t="shared" si="839"/>
        <v/>
      </c>
      <c r="S3350" s="412" t="str">
        <f t="shared" si="861"/>
        <v/>
      </c>
      <c r="T3350" s="427"/>
      <c r="U3350" s="429"/>
      <c r="W3350" s="6">
        <f>VLOOKUP(A3350,'[3]Cartilha Global'!$A:$A,1,FALSE)</f>
        <v>92027</v>
      </c>
    </row>
    <row r="3351" spans="1:23" ht="22.5" hidden="1" x14ac:dyDescent="0.2">
      <c r="A3351" s="522">
        <v>92034</v>
      </c>
      <c r="B3351" s="508" t="s">
        <v>3144</v>
      </c>
      <c r="C3351" s="513" t="s">
        <v>863</v>
      </c>
      <c r="D3351" s="498" t="s">
        <v>169</v>
      </c>
      <c r="E3351" s="499">
        <v>70.569999999999993</v>
      </c>
      <c r="F3351" s="500">
        <f t="shared" si="860"/>
        <v>87.39</v>
      </c>
      <c r="G3351" s="527"/>
      <c r="H3351" s="518"/>
      <c r="I3351" s="517">
        <f t="shared" si="855"/>
        <v>0</v>
      </c>
      <c r="J3351" s="517">
        <f t="shared" si="856"/>
        <v>0</v>
      </c>
      <c r="K3351" s="504"/>
      <c r="L3351" s="518">
        <f t="shared" si="857"/>
        <v>0</v>
      </c>
      <c r="M3351" s="518">
        <f t="shared" si="857"/>
        <v>0</v>
      </c>
      <c r="N3351" s="519">
        <f t="shared" si="858"/>
        <v>0</v>
      </c>
      <c r="O3351" s="519">
        <f t="shared" si="859"/>
        <v>0</v>
      </c>
      <c r="P3351" s="506"/>
      <c r="Q3351" s="520"/>
      <c r="R3351" s="412" t="str">
        <f t="shared" si="839"/>
        <v/>
      </c>
      <c r="S3351" s="412" t="str">
        <f t="shared" si="861"/>
        <v/>
      </c>
      <c r="T3351" s="427"/>
      <c r="U3351" s="429"/>
      <c r="W3351" s="6">
        <f>VLOOKUP(A3351,'[3]Cartilha Global'!$A:$A,1,FALSE)</f>
        <v>92034</v>
      </c>
    </row>
    <row r="3352" spans="1:23" ht="22.5" hidden="1" x14ac:dyDescent="0.2">
      <c r="A3352" s="522">
        <v>92035</v>
      </c>
      <c r="B3352" s="508" t="s">
        <v>3144</v>
      </c>
      <c r="C3352" s="513" t="s">
        <v>864</v>
      </c>
      <c r="D3352" s="498" t="s">
        <v>169</v>
      </c>
      <c r="E3352" s="499">
        <v>80.3</v>
      </c>
      <c r="F3352" s="500">
        <f t="shared" si="860"/>
        <v>99.44</v>
      </c>
      <c r="G3352" s="527"/>
      <c r="H3352" s="518"/>
      <c r="I3352" s="517">
        <f t="shared" si="855"/>
        <v>0</v>
      </c>
      <c r="J3352" s="517">
        <f t="shared" si="856"/>
        <v>0</v>
      </c>
      <c r="K3352" s="504"/>
      <c r="L3352" s="518">
        <f t="shared" si="857"/>
        <v>0</v>
      </c>
      <c r="M3352" s="518">
        <f t="shared" si="857"/>
        <v>0</v>
      </c>
      <c r="N3352" s="519">
        <f t="shared" si="858"/>
        <v>0</v>
      </c>
      <c r="O3352" s="519">
        <f t="shared" si="859"/>
        <v>0</v>
      </c>
      <c r="P3352" s="506"/>
      <c r="Q3352" s="520"/>
      <c r="R3352" s="412" t="str">
        <f t="shared" si="839"/>
        <v/>
      </c>
      <c r="S3352" s="412" t="str">
        <f t="shared" si="861"/>
        <v/>
      </c>
      <c r="T3352" s="427"/>
      <c r="U3352" s="429"/>
      <c r="W3352" s="6">
        <f>VLOOKUP(A3352,'[3]Cartilha Global'!$A:$A,1,FALSE)</f>
        <v>92035</v>
      </c>
    </row>
    <row r="3353" spans="1:23" hidden="1" x14ac:dyDescent="0.2">
      <c r="A3353" s="522" t="s">
        <v>1926</v>
      </c>
      <c r="B3353" s="508"/>
      <c r="C3353" s="513" t="s">
        <v>288</v>
      </c>
      <c r="D3353" s="498">
        <v>0</v>
      </c>
      <c r="E3353" s="499"/>
      <c r="F3353" s="500">
        <f t="shared" ref="F3353:F3393" si="862">IF(E3353=0,0,ROUND(E3353*(1+E$13)*(1-E$14),2))</f>
        <v>0</v>
      </c>
      <c r="G3353" s="556"/>
      <c r="H3353" s="556"/>
      <c r="I3353" s="557"/>
      <c r="J3353" s="558"/>
      <c r="K3353" s="504"/>
      <c r="L3353" s="556"/>
      <c r="M3353" s="556"/>
      <c r="N3353" s="557"/>
      <c r="O3353" s="558"/>
      <c r="P3353" s="506"/>
      <c r="Q3353" s="494" t="str">
        <f>IF(OR(SUM(J3354:J3365)&gt;0,SUM(O3354:O3365)&gt;0),"xx","")</f>
        <v/>
      </c>
      <c r="R3353" s="412" t="str">
        <f t="shared" si="839"/>
        <v/>
      </c>
      <c r="S3353" s="412" t="str">
        <f t="shared" si="861"/>
        <v/>
      </c>
      <c r="T3353" s="427"/>
      <c r="U3353" s="429"/>
      <c r="W3353" s="6" t="str">
        <f>VLOOKUP(A3353,'[3]Cartilha Global'!$A:$A,1,FALSE)</f>
        <v>8.2.12.2</v>
      </c>
    </row>
    <row r="3354" spans="1:23" ht="22.5" hidden="1" x14ac:dyDescent="0.2">
      <c r="A3354" s="522">
        <v>91954</v>
      </c>
      <c r="B3354" s="508" t="s">
        <v>3144</v>
      </c>
      <c r="C3354" s="513" t="s">
        <v>865</v>
      </c>
      <c r="D3354" s="498" t="s">
        <v>169</v>
      </c>
      <c r="E3354" s="499">
        <v>28.57</v>
      </c>
      <c r="F3354" s="500">
        <f t="shared" si="862"/>
        <v>35.380000000000003</v>
      </c>
      <c r="G3354" s="527"/>
      <c r="H3354" s="518"/>
      <c r="I3354" s="517">
        <f t="shared" ref="I3354:I3365" si="863">IF(ISBLANK(E3354),0,ROUND(F3354*G3354,2))</f>
        <v>0</v>
      </c>
      <c r="J3354" s="517">
        <f t="shared" ref="J3354:J3365" si="864">IF(ISBLANK(G3354),0,ROUND(G3354*H3354,2))</f>
        <v>0</v>
      </c>
      <c r="K3354" s="504"/>
      <c r="L3354" s="518">
        <f t="shared" ref="L3354:M3365" si="865">G3354</f>
        <v>0</v>
      </c>
      <c r="M3354" s="518">
        <f t="shared" si="865"/>
        <v>0</v>
      </c>
      <c r="N3354" s="519">
        <f t="shared" ref="N3354:N3365" si="866">IF(ISBLANK(E3354),0,ROUND(F3354*L3354,2))</f>
        <v>0</v>
      </c>
      <c r="O3354" s="519">
        <f t="shared" ref="O3354:O3365" si="867">IF(ISBLANK(L3354),0,ROUND(L3354*M3354,2))</f>
        <v>0</v>
      </c>
      <c r="P3354" s="506"/>
      <c r="Q3354" s="520"/>
      <c r="R3354" s="412" t="str">
        <f t="shared" si="839"/>
        <v/>
      </c>
      <c r="S3354" s="412" t="str">
        <f t="shared" si="861"/>
        <v/>
      </c>
      <c r="T3354" s="427"/>
      <c r="U3354" s="429"/>
      <c r="W3354" s="6">
        <f>VLOOKUP(A3354,'[3]Cartilha Global'!$A:$A,1,FALSE)</f>
        <v>91954</v>
      </c>
    </row>
    <row r="3355" spans="1:23" ht="22.5" hidden="1" x14ac:dyDescent="0.2">
      <c r="A3355" s="522">
        <v>91955</v>
      </c>
      <c r="B3355" s="508" t="s">
        <v>3144</v>
      </c>
      <c r="C3355" s="513" t="s">
        <v>866</v>
      </c>
      <c r="D3355" s="498" t="s">
        <v>169</v>
      </c>
      <c r="E3355" s="499">
        <v>38.299999999999997</v>
      </c>
      <c r="F3355" s="500">
        <f t="shared" si="862"/>
        <v>47.43</v>
      </c>
      <c r="G3355" s="527"/>
      <c r="H3355" s="518"/>
      <c r="I3355" s="517">
        <f t="shared" si="863"/>
        <v>0</v>
      </c>
      <c r="J3355" s="517">
        <f t="shared" si="864"/>
        <v>0</v>
      </c>
      <c r="K3355" s="504"/>
      <c r="L3355" s="518">
        <f t="shared" si="865"/>
        <v>0</v>
      </c>
      <c r="M3355" s="518">
        <f t="shared" si="865"/>
        <v>0</v>
      </c>
      <c r="N3355" s="519">
        <f t="shared" si="866"/>
        <v>0</v>
      </c>
      <c r="O3355" s="519">
        <f t="shared" si="867"/>
        <v>0</v>
      </c>
      <c r="P3355" s="506"/>
      <c r="Q3355" s="520"/>
      <c r="R3355" s="412" t="str">
        <f t="shared" si="839"/>
        <v/>
      </c>
      <c r="S3355" s="412" t="str">
        <f t="shared" si="861"/>
        <v/>
      </c>
      <c r="T3355" s="427"/>
      <c r="U3355" s="429"/>
      <c r="W3355" s="6">
        <f>VLOOKUP(A3355,'[3]Cartilha Global'!$A:$A,1,FALSE)</f>
        <v>91955</v>
      </c>
    </row>
    <row r="3356" spans="1:23" ht="22.5" hidden="1" x14ac:dyDescent="0.2">
      <c r="A3356" s="522">
        <v>91960</v>
      </c>
      <c r="B3356" s="508" t="s">
        <v>3144</v>
      </c>
      <c r="C3356" s="513" t="s">
        <v>867</v>
      </c>
      <c r="D3356" s="498" t="s">
        <v>169</v>
      </c>
      <c r="E3356" s="499">
        <v>53.95</v>
      </c>
      <c r="F3356" s="500">
        <f t="shared" si="862"/>
        <v>66.81</v>
      </c>
      <c r="G3356" s="527"/>
      <c r="H3356" s="518"/>
      <c r="I3356" s="517">
        <f t="shared" si="863"/>
        <v>0</v>
      </c>
      <c r="J3356" s="517">
        <f t="shared" si="864"/>
        <v>0</v>
      </c>
      <c r="K3356" s="504"/>
      <c r="L3356" s="518">
        <f t="shared" si="865"/>
        <v>0</v>
      </c>
      <c r="M3356" s="518">
        <f t="shared" si="865"/>
        <v>0</v>
      </c>
      <c r="N3356" s="519">
        <f t="shared" si="866"/>
        <v>0</v>
      </c>
      <c r="O3356" s="519">
        <f t="shared" si="867"/>
        <v>0</v>
      </c>
      <c r="P3356" s="506"/>
      <c r="Q3356" s="520"/>
      <c r="R3356" s="412" t="str">
        <f t="shared" si="839"/>
        <v/>
      </c>
      <c r="S3356" s="412" t="str">
        <f t="shared" si="861"/>
        <v/>
      </c>
      <c r="T3356" s="427"/>
      <c r="U3356" s="429"/>
      <c r="W3356" s="6">
        <f>VLOOKUP(A3356,'[3]Cartilha Global'!$A:$A,1,FALSE)</f>
        <v>91960</v>
      </c>
    </row>
    <row r="3357" spans="1:23" ht="22.5" hidden="1" x14ac:dyDescent="0.2">
      <c r="A3357" s="522">
        <v>91961</v>
      </c>
      <c r="B3357" s="508" t="s">
        <v>3144</v>
      </c>
      <c r="C3357" s="513" t="s">
        <v>868</v>
      </c>
      <c r="D3357" s="498" t="s">
        <v>169</v>
      </c>
      <c r="E3357" s="499">
        <v>63.68</v>
      </c>
      <c r="F3357" s="500">
        <f t="shared" si="862"/>
        <v>78.86</v>
      </c>
      <c r="G3357" s="527"/>
      <c r="H3357" s="518"/>
      <c r="I3357" s="517">
        <f t="shared" si="863"/>
        <v>0</v>
      </c>
      <c r="J3357" s="517">
        <f t="shared" si="864"/>
        <v>0</v>
      </c>
      <c r="K3357" s="504"/>
      <c r="L3357" s="518">
        <f t="shared" si="865"/>
        <v>0</v>
      </c>
      <c r="M3357" s="518">
        <f t="shared" si="865"/>
        <v>0</v>
      </c>
      <c r="N3357" s="519">
        <f t="shared" si="866"/>
        <v>0</v>
      </c>
      <c r="O3357" s="519">
        <f t="shared" si="867"/>
        <v>0</v>
      </c>
      <c r="P3357" s="506"/>
      <c r="Q3357" s="520"/>
      <c r="R3357" s="412" t="str">
        <f t="shared" ref="R3357:R3420" si="868">IF(Q3357="X","x",IF(Q3357="xx","x",IF(O3357&gt;0,"x","")))</f>
        <v/>
      </c>
      <c r="S3357" s="412" t="str">
        <f t="shared" si="861"/>
        <v/>
      </c>
      <c r="T3357" s="427"/>
      <c r="U3357" s="429"/>
      <c r="W3357" s="6">
        <f>VLOOKUP(A3357,'[3]Cartilha Global'!$A:$A,1,FALSE)</f>
        <v>91961</v>
      </c>
    </row>
    <row r="3358" spans="1:23" ht="22.5" hidden="1" x14ac:dyDescent="0.2">
      <c r="A3358" s="522">
        <v>91968</v>
      </c>
      <c r="B3358" s="508" t="s">
        <v>3144</v>
      </c>
      <c r="C3358" s="513" t="s">
        <v>869</v>
      </c>
      <c r="D3358" s="498" t="s">
        <v>169</v>
      </c>
      <c r="E3358" s="499">
        <v>79.349999999999994</v>
      </c>
      <c r="F3358" s="500">
        <f t="shared" si="862"/>
        <v>98.27</v>
      </c>
      <c r="G3358" s="527"/>
      <c r="H3358" s="518"/>
      <c r="I3358" s="517">
        <f t="shared" si="863"/>
        <v>0</v>
      </c>
      <c r="J3358" s="517">
        <f t="shared" si="864"/>
        <v>0</v>
      </c>
      <c r="K3358" s="504"/>
      <c r="L3358" s="518">
        <f t="shared" si="865"/>
        <v>0</v>
      </c>
      <c r="M3358" s="518">
        <f t="shared" si="865"/>
        <v>0</v>
      </c>
      <c r="N3358" s="519">
        <f t="shared" si="866"/>
        <v>0</v>
      </c>
      <c r="O3358" s="519">
        <f t="shared" si="867"/>
        <v>0</v>
      </c>
      <c r="P3358" s="506"/>
      <c r="Q3358" s="520"/>
      <c r="R3358" s="412" t="str">
        <f t="shared" si="868"/>
        <v/>
      </c>
      <c r="S3358" s="412" t="str">
        <f t="shared" si="861"/>
        <v/>
      </c>
      <c r="T3358" s="427"/>
      <c r="U3358" s="429"/>
      <c r="W3358" s="6">
        <f>VLOOKUP(A3358,'[3]Cartilha Global'!$A:$A,1,FALSE)</f>
        <v>91968</v>
      </c>
    </row>
    <row r="3359" spans="1:23" ht="22.5" hidden="1" x14ac:dyDescent="0.2">
      <c r="A3359" s="522">
        <v>91969</v>
      </c>
      <c r="B3359" s="508" t="s">
        <v>3144</v>
      </c>
      <c r="C3359" s="513" t="s">
        <v>870</v>
      </c>
      <c r="D3359" s="498" t="s">
        <v>169</v>
      </c>
      <c r="E3359" s="499">
        <v>89.08</v>
      </c>
      <c r="F3359" s="500">
        <f t="shared" si="862"/>
        <v>110.32</v>
      </c>
      <c r="G3359" s="527"/>
      <c r="H3359" s="518"/>
      <c r="I3359" s="517">
        <f t="shared" si="863"/>
        <v>0</v>
      </c>
      <c r="J3359" s="517">
        <f t="shared" si="864"/>
        <v>0</v>
      </c>
      <c r="K3359" s="504"/>
      <c r="L3359" s="518">
        <f t="shared" si="865"/>
        <v>0</v>
      </c>
      <c r="M3359" s="518">
        <f t="shared" si="865"/>
        <v>0</v>
      </c>
      <c r="N3359" s="519">
        <f t="shared" si="866"/>
        <v>0</v>
      </c>
      <c r="O3359" s="519">
        <f t="shared" si="867"/>
        <v>0</v>
      </c>
      <c r="P3359" s="506"/>
      <c r="Q3359" s="520"/>
      <c r="R3359" s="412" t="str">
        <f t="shared" si="868"/>
        <v/>
      </c>
      <c r="S3359" s="412" t="str">
        <f t="shared" si="861"/>
        <v/>
      </c>
      <c r="T3359" s="427"/>
      <c r="U3359" s="429"/>
      <c r="W3359" s="6">
        <f>VLOOKUP(A3359,'[3]Cartilha Global'!$A:$A,1,FALSE)</f>
        <v>91969</v>
      </c>
    </row>
    <row r="3360" spans="1:23" ht="22.5" hidden="1" x14ac:dyDescent="0.2">
      <c r="A3360" s="522">
        <v>92028</v>
      </c>
      <c r="B3360" s="508" t="s">
        <v>3144</v>
      </c>
      <c r="C3360" s="513" t="s">
        <v>871</v>
      </c>
      <c r="D3360" s="498" t="s">
        <v>169</v>
      </c>
      <c r="E3360" s="499">
        <v>52.37</v>
      </c>
      <c r="F3360" s="500">
        <f t="shared" si="862"/>
        <v>64.86</v>
      </c>
      <c r="G3360" s="527"/>
      <c r="H3360" s="518"/>
      <c r="I3360" s="517">
        <f t="shared" si="863"/>
        <v>0</v>
      </c>
      <c r="J3360" s="517">
        <f t="shared" si="864"/>
        <v>0</v>
      </c>
      <c r="K3360" s="504"/>
      <c r="L3360" s="518">
        <f t="shared" si="865"/>
        <v>0</v>
      </c>
      <c r="M3360" s="518">
        <f t="shared" si="865"/>
        <v>0</v>
      </c>
      <c r="N3360" s="519">
        <f t="shared" si="866"/>
        <v>0</v>
      </c>
      <c r="O3360" s="519">
        <f t="shared" si="867"/>
        <v>0</v>
      </c>
      <c r="P3360" s="506"/>
      <c r="Q3360" s="520"/>
      <c r="R3360" s="412" t="str">
        <f t="shared" si="868"/>
        <v/>
      </c>
      <c r="S3360" s="412" t="str">
        <f t="shared" si="861"/>
        <v/>
      </c>
      <c r="T3360" s="427"/>
      <c r="U3360" s="429"/>
      <c r="W3360" s="6">
        <f>VLOOKUP(A3360,'[3]Cartilha Global'!$A:$A,1,FALSE)</f>
        <v>92028</v>
      </c>
    </row>
    <row r="3361" spans="1:23" ht="22.5" hidden="1" x14ac:dyDescent="0.2">
      <c r="A3361" s="522">
        <v>92029</v>
      </c>
      <c r="B3361" s="508" t="s">
        <v>3144</v>
      </c>
      <c r="C3361" s="513" t="s">
        <v>872</v>
      </c>
      <c r="D3361" s="498" t="s">
        <v>169</v>
      </c>
      <c r="E3361" s="499">
        <v>62.1</v>
      </c>
      <c r="F3361" s="500">
        <f t="shared" si="862"/>
        <v>76.900000000000006</v>
      </c>
      <c r="G3361" s="527"/>
      <c r="H3361" s="518"/>
      <c r="I3361" s="517">
        <f t="shared" si="863"/>
        <v>0</v>
      </c>
      <c r="J3361" s="517">
        <f t="shared" si="864"/>
        <v>0</v>
      </c>
      <c r="K3361" s="504"/>
      <c r="L3361" s="518">
        <f t="shared" si="865"/>
        <v>0</v>
      </c>
      <c r="M3361" s="518">
        <f t="shared" si="865"/>
        <v>0</v>
      </c>
      <c r="N3361" s="519">
        <f t="shared" si="866"/>
        <v>0</v>
      </c>
      <c r="O3361" s="519">
        <f t="shared" si="867"/>
        <v>0</v>
      </c>
      <c r="P3361" s="506"/>
      <c r="Q3361" s="520"/>
      <c r="R3361" s="412" t="str">
        <f t="shared" si="868"/>
        <v/>
      </c>
      <c r="S3361" s="412" t="str">
        <f t="shared" si="861"/>
        <v/>
      </c>
      <c r="T3361" s="427"/>
      <c r="U3361" s="429"/>
      <c r="W3361" s="6">
        <f>VLOOKUP(A3361,'[3]Cartilha Global'!$A:$A,1,FALSE)</f>
        <v>92029</v>
      </c>
    </row>
    <row r="3362" spans="1:23" ht="22.5" hidden="1" x14ac:dyDescent="0.2">
      <c r="A3362" s="522">
        <v>92030</v>
      </c>
      <c r="B3362" s="508" t="s">
        <v>3144</v>
      </c>
      <c r="C3362" s="513" t="s">
        <v>873</v>
      </c>
      <c r="D3362" s="498" t="s">
        <v>169</v>
      </c>
      <c r="E3362" s="499">
        <v>76.19</v>
      </c>
      <c r="F3362" s="500">
        <f t="shared" si="862"/>
        <v>94.35</v>
      </c>
      <c r="G3362" s="527"/>
      <c r="H3362" s="518"/>
      <c r="I3362" s="517">
        <f t="shared" si="863"/>
        <v>0</v>
      </c>
      <c r="J3362" s="517">
        <f t="shared" si="864"/>
        <v>0</v>
      </c>
      <c r="K3362" s="504"/>
      <c r="L3362" s="518">
        <f t="shared" si="865"/>
        <v>0</v>
      </c>
      <c r="M3362" s="518">
        <f t="shared" si="865"/>
        <v>0</v>
      </c>
      <c r="N3362" s="519">
        <f t="shared" si="866"/>
        <v>0</v>
      </c>
      <c r="O3362" s="519">
        <f t="shared" si="867"/>
        <v>0</v>
      </c>
      <c r="P3362" s="506"/>
      <c r="Q3362" s="520"/>
      <c r="R3362" s="412" t="str">
        <f t="shared" si="868"/>
        <v/>
      </c>
      <c r="S3362" s="412" t="str">
        <f t="shared" si="861"/>
        <v/>
      </c>
      <c r="T3362" s="427"/>
      <c r="U3362" s="429"/>
      <c r="W3362" s="6">
        <f>VLOOKUP(A3362,'[3]Cartilha Global'!$A:$A,1,FALSE)</f>
        <v>92030</v>
      </c>
    </row>
    <row r="3363" spans="1:23" ht="22.5" hidden="1" x14ac:dyDescent="0.2">
      <c r="A3363" s="522">
        <v>92031</v>
      </c>
      <c r="B3363" s="508" t="s">
        <v>3144</v>
      </c>
      <c r="C3363" s="513" t="s">
        <v>874</v>
      </c>
      <c r="D3363" s="498" t="s">
        <v>169</v>
      </c>
      <c r="E3363" s="499">
        <v>85.92</v>
      </c>
      <c r="F3363" s="500">
        <f t="shared" si="862"/>
        <v>106.4</v>
      </c>
      <c r="G3363" s="527"/>
      <c r="H3363" s="518"/>
      <c r="I3363" s="517">
        <f t="shared" si="863"/>
        <v>0</v>
      </c>
      <c r="J3363" s="517">
        <f t="shared" si="864"/>
        <v>0</v>
      </c>
      <c r="K3363" s="504"/>
      <c r="L3363" s="518">
        <f t="shared" si="865"/>
        <v>0</v>
      </c>
      <c r="M3363" s="518">
        <f t="shared" si="865"/>
        <v>0</v>
      </c>
      <c r="N3363" s="519">
        <f t="shared" si="866"/>
        <v>0</v>
      </c>
      <c r="O3363" s="519">
        <f t="shared" si="867"/>
        <v>0</v>
      </c>
      <c r="P3363" s="506"/>
      <c r="Q3363" s="520"/>
      <c r="R3363" s="412" t="str">
        <f t="shared" si="868"/>
        <v/>
      </c>
      <c r="S3363" s="412" t="str">
        <f t="shared" si="861"/>
        <v/>
      </c>
      <c r="T3363" s="427"/>
      <c r="U3363" s="429"/>
      <c r="W3363" s="6">
        <f>VLOOKUP(A3363,'[3]Cartilha Global'!$A:$A,1,FALSE)</f>
        <v>92031</v>
      </c>
    </row>
    <row r="3364" spans="1:23" ht="22.5" hidden="1" x14ac:dyDescent="0.2">
      <c r="A3364" s="522">
        <v>92032</v>
      </c>
      <c r="B3364" s="508" t="s">
        <v>3144</v>
      </c>
      <c r="C3364" s="513" t="s">
        <v>875</v>
      </c>
      <c r="D3364" s="498" t="s">
        <v>169</v>
      </c>
      <c r="E3364" s="499">
        <v>77.77</v>
      </c>
      <c r="F3364" s="500">
        <f t="shared" si="862"/>
        <v>96.31</v>
      </c>
      <c r="G3364" s="527"/>
      <c r="H3364" s="518"/>
      <c r="I3364" s="517">
        <f t="shared" si="863"/>
        <v>0</v>
      </c>
      <c r="J3364" s="517">
        <f t="shared" si="864"/>
        <v>0</v>
      </c>
      <c r="K3364" s="504"/>
      <c r="L3364" s="518">
        <f t="shared" si="865"/>
        <v>0</v>
      </c>
      <c r="M3364" s="518">
        <f t="shared" si="865"/>
        <v>0</v>
      </c>
      <c r="N3364" s="519">
        <f t="shared" si="866"/>
        <v>0</v>
      </c>
      <c r="O3364" s="519">
        <f t="shared" si="867"/>
        <v>0</v>
      </c>
      <c r="P3364" s="506"/>
      <c r="Q3364" s="520"/>
      <c r="R3364" s="412" t="str">
        <f t="shared" si="868"/>
        <v/>
      </c>
      <c r="S3364" s="412" t="str">
        <f t="shared" si="861"/>
        <v/>
      </c>
      <c r="T3364" s="427"/>
      <c r="U3364" s="429"/>
      <c r="W3364" s="6">
        <f>VLOOKUP(A3364,'[3]Cartilha Global'!$A:$A,1,FALSE)</f>
        <v>92032</v>
      </c>
    </row>
    <row r="3365" spans="1:23" ht="22.5" hidden="1" x14ac:dyDescent="0.2">
      <c r="A3365" s="522">
        <v>92033</v>
      </c>
      <c r="B3365" s="508" t="s">
        <v>3144</v>
      </c>
      <c r="C3365" s="513" t="s">
        <v>876</v>
      </c>
      <c r="D3365" s="498" t="s">
        <v>169</v>
      </c>
      <c r="E3365" s="499">
        <v>87.5</v>
      </c>
      <c r="F3365" s="500">
        <f t="shared" si="862"/>
        <v>108.36</v>
      </c>
      <c r="G3365" s="527"/>
      <c r="H3365" s="518"/>
      <c r="I3365" s="517">
        <f t="shared" si="863"/>
        <v>0</v>
      </c>
      <c r="J3365" s="517">
        <f t="shared" si="864"/>
        <v>0</v>
      </c>
      <c r="K3365" s="504"/>
      <c r="L3365" s="518">
        <f t="shared" si="865"/>
        <v>0</v>
      </c>
      <c r="M3365" s="518">
        <f t="shared" si="865"/>
        <v>0</v>
      </c>
      <c r="N3365" s="519">
        <f t="shared" si="866"/>
        <v>0</v>
      </c>
      <c r="O3365" s="519">
        <f t="shared" si="867"/>
        <v>0</v>
      </c>
      <c r="P3365" s="506"/>
      <c r="Q3365" s="520"/>
      <c r="R3365" s="412" t="str">
        <f t="shared" si="868"/>
        <v/>
      </c>
      <c r="S3365" s="412" t="str">
        <f t="shared" si="861"/>
        <v/>
      </c>
      <c r="T3365" s="427"/>
      <c r="U3365" s="429"/>
      <c r="W3365" s="6">
        <f>VLOOKUP(A3365,'[3]Cartilha Global'!$A:$A,1,FALSE)</f>
        <v>92033</v>
      </c>
    </row>
    <row r="3366" spans="1:23" hidden="1" x14ac:dyDescent="0.2">
      <c r="A3366" s="522" t="s">
        <v>1927</v>
      </c>
      <c r="B3366" s="508"/>
      <c r="C3366" s="513" t="s">
        <v>289</v>
      </c>
      <c r="D3366" s="498">
        <v>0</v>
      </c>
      <c r="E3366" s="499"/>
      <c r="F3366" s="500">
        <f t="shared" si="862"/>
        <v>0</v>
      </c>
      <c r="G3366" s="556"/>
      <c r="H3366" s="556"/>
      <c r="I3366" s="557"/>
      <c r="J3366" s="558"/>
      <c r="K3366" s="504"/>
      <c r="L3366" s="556"/>
      <c r="M3366" s="556"/>
      <c r="N3366" s="557"/>
      <c r="O3366" s="558"/>
      <c r="P3366" s="506"/>
      <c r="Q3366" s="494" t="str">
        <f>IF(OR(SUM(J3367:J3368)&gt;0,SUM(O3367:O3368)&gt;0),"xx","")</f>
        <v/>
      </c>
      <c r="R3366" s="412" t="str">
        <f t="shared" si="868"/>
        <v/>
      </c>
      <c r="S3366" s="412" t="str">
        <f t="shared" si="861"/>
        <v/>
      </c>
      <c r="T3366" s="427"/>
      <c r="U3366" s="429"/>
      <c r="W3366" s="6" t="str">
        <f>VLOOKUP(A3366,'[3]Cartilha Global'!$A:$A,1,FALSE)</f>
        <v>8.2.12.3</v>
      </c>
    </row>
    <row r="3367" spans="1:23" ht="22.5" hidden="1" x14ac:dyDescent="0.2">
      <c r="A3367" s="522">
        <v>91978</v>
      </c>
      <c r="B3367" s="508" t="s">
        <v>3144</v>
      </c>
      <c r="C3367" s="513" t="s">
        <v>2566</v>
      </c>
      <c r="D3367" s="498" t="s">
        <v>169</v>
      </c>
      <c r="E3367" s="499">
        <v>46.88</v>
      </c>
      <c r="F3367" s="500">
        <f t="shared" si="862"/>
        <v>58.06</v>
      </c>
      <c r="G3367" s="527"/>
      <c r="H3367" s="518"/>
      <c r="I3367" s="517">
        <f>IF(ISBLANK(E3367),0,ROUND(F3367*G3367,2))</f>
        <v>0</v>
      </c>
      <c r="J3367" s="517">
        <f>IF(ISBLANK(G3367),0,ROUND(G3367*H3367,2))</f>
        <v>0</v>
      </c>
      <c r="K3367" s="504"/>
      <c r="L3367" s="518">
        <f>G3367</f>
        <v>0</v>
      </c>
      <c r="M3367" s="518">
        <f>H3367</f>
        <v>0</v>
      </c>
      <c r="N3367" s="519">
        <f>IF(ISBLANK(E3367),0,ROUND(F3367*L3367,2))</f>
        <v>0</v>
      </c>
      <c r="O3367" s="519">
        <f>IF(ISBLANK(L3367),0,ROUND(L3367*M3367,2))</f>
        <v>0</v>
      </c>
      <c r="P3367" s="506"/>
      <c r="Q3367" s="520"/>
      <c r="R3367" s="412" t="str">
        <f t="shared" si="868"/>
        <v/>
      </c>
      <c r="S3367" s="412" t="str">
        <f t="shared" si="861"/>
        <v/>
      </c>
      <c r="T3367" s="427"/>
      <c r="U3367" s="429"/>
      <c r="W3367" s="6">
        <f>VLOOKUP(A3367,'[3]Cartilha Global'!$A:$A,1,FALSE)</f>
        <v>91978</v>
      </c>
    </row>
    <row r="3368" spans="1:23" ht="22.5" hidden="1" x14ac:dyDescent="0.2">
      <c r="A3368" s="522">
        <v>91979</v>
      </c>
      <c r="B3368" s="508" t="s">
        <v>3144</v>
      </c>
      <c r="C3368" s="513" t="s">
        <v>2567</v>
      </c>
      <c r="D3368" s="498" t="s">
        <v>169</v>
      </c>
      <c r="E3368" s="499">
        <v>56.61</v>
      </c>
      <c r="F3368" s="500">
        <f t="shared" si="862"/>
        <v>70.11</v>
      </c>
      <c r="G3368" s="527"/>
      <c r="H3368" s="518"/>
      <c r="I3368" s="517">
        <f>IF(ISBLANK(E3368),0,ROUND(F3368*G3368,2))</f>
        <v>0</v>
      </c>
      <c r="J3368" s="517">
        <f>IF(ISBLANK(G3368),0,ROUND(G3368*H3368,2))</f>
        <v>0</v>
      </c>
      <c r="K3368" s="504"/>
      <c r="L3368" s="518">
        <f>G3368</f>
        <v>0</v>
      </c>
      <c r="M3368" s="518">
        <f>H3368</f>
        <v>0</v>
      </c>
      <c r="N3368" s="519">
        <f>IF(ISBLANK(E3368),0,ROUND(F3368*L3368,2))</f>
        <v>0</v>
      </c>
      <c r="O3368" s="519">
        <f>IF(ISBLANK(L3368),0,ROUND(L3368*M3368,2))</f>
        <v>0</v>
      </c>
      <c r="P3368" s="506"/>
      <c r="Q3368" s="520"/>
      <c r="R3368" s="412" t="str">
        <f t="shared" si="868"/>
        <v/>
      </c>
      <c r="S3368" s="412" t="str">
        <f t="shared" si="861"/>
        <v/>
      </c>
      <c r="T3368" s="427"/>
      <c r="U3368" s="429"/>
      <c r="W3368" s="6">
        <f>VLOOKUP(A3368,'[3]Cartilha Global'!$A:$A,1,FALSE)</f>
        <v>91979</v>
      </c>
    </row>
    <row r="3369" spans="1:23" hidden="1" x14ac:dyDescent="0.2">
      <c r="A3369" s="522" t="s">
        <v>1928</v>
      </c>
      <c r="B3369" s="508"/>
      <c r="C3369" s="513" t="s">
        <v>290</v>
      </c>
      <c r="D3369" s="498">
        <v>0</v>
      </c>
      <c r="E3369" s="499"/>
      <c r="F3369" s="500">
        <f t="shared" si="862"/>
        <v>0</v>
      </c>
      <c r="G3369" s="556"/>
      <c r="H3369" s="556"/>
      <c r="I3369" s="557"/>
      <c r="J3369" s="558"/>
      <c r="K3369" s="504"/>
      <c r="L3369" s="556"/>
      <c r="M3369" s="556"/>
      <c r="N3369" s="557"/>
      <c r="O3369" s="558"/>
      <c r="P3369" s="506"/>
      <c r="Q3369" s="494" t="str">
        <f>IF(OR(SUM(J3370:J3371)&gt;0,SUM(O3370:O3371)&gt;0),"xx","")</f>
        <v/>
      </c>
      <c r="R3369" s="412" t="str">
        <f t="shared" si="868"/>
        <v/>
      </c>
      <c r="S3369" s="412" t="str">
        <f t="shared" si="861"/>
        <v/>
      </c>
      <c r="T3369" s="427"/>
      <c r="U3369" s="429"/>
      <c r="W3369" s="6" t="str">
        <f>VLOOKUP(A3369,'[3]Cartilha Global'!$A:$A,1,FALSE)</f>
        <v>8.2.12.4</v>
      </c>
    </row>
    <row r="3370" spans="1:23" ht="22.5" hidden="1" x14ac:dyDescent="0.2">
      <c r="A3370" s="522">
        <v>91980</v>
      </c>
      <c r="B3370" s="508" t="s">
        <v>3144</v>
      </c>
      <c r="C3370" s="513" t="s">
        <v>2568</v>
      </c>
      <c r="D3370" s="498" t="s">
        <v>169</v>
      </c>
      <c r="E3370" s="499">
        <v>45.2</v>
      </c>
      <c r="F3370" s="500">
        <f t="shared" si="862"/>
        <v>55.98</v>
      </c>
      <c r="G3370" s="527"/>
      <c r="H3370" s="518"/>
      <c r="I3370" s="517">
        <f>IF(ISBLANK(E3370),0,ROUND(F3370*G3370,2))</f>
        <v>0</v>
      </c>
      <c r="J3370" s="517">
        <f>IF(ISBLANK(G3370),0,ROUND(G3370*H3370,2))</f>
        <v>0</v>
      </c>
      <c r="K3370" s="504"/>
      <c r="L3370" s="518">
        <f>G3370</f>
        <v>0</v>
      </c>
      <c r="M3370" s="518">
        <f>H3370</f>
        <v>0</v>
      </c>
      <c r="N3370" s="519">
        <f>IF(ISBLANK(E3370),0,ROUND(F3370*L3370,2))</f>
        <v>0</v>
      </c>
      <c r="O3370" s="519">
        <f>IF(ISBLANK(L3370),0,ROUND(L3370*M3370,2))</f>
        <v>0</v>
      </c>
      <c r="P3370" s="506"/>
      <c r="Q3370" s="520"/>
      <c r="R3370" s="412" t="str">
        <f t="shared" si="868"/>
        <v/>
      </c>
      <c r="S3370" s="412" t="str">
        <f t="shared" si="861"/>
        <v/>
      </c>
      <c r="T3370" s="427"/>
      <c r="U3370" s="429"/>
      <c r="W3370" s="6">
        <f>VLOOKUP(A3370,'[3]Cartilha Global'!$A:$A,1,FALSE)</f>
        <v>91980</v>
      </c>
    </row>
    <row r="3371" spans="1:23" ht="22.5" hidden="1" x14ac:dyDescent="0.2">
      <c r="A3371" s="522">
        <v>91981</v>
      </c>
      <c r="B3371" s="508" t="s">
        <v>3144</v>
      </c>
      <c r="C3371" s="513" t="s">
        <v>2569</v>
      </c>
      <c r="D3371" s="498" t="s">
        <v>169</v>
      </c>
      <c r="E3371" s="499">
        <v>54.93</v>
      </c>
      <c r="F3371" s="500">
        <f t="shared" si="862"/>
        <v>68.03</v>
      </c>
      <c r="G3371" s="527"/>
      <c r="H3371" s="518"/>
      <c r="I3371" s="517">
        <f>IF(ISBLANK(E3371),0,ROUND(F3371*G3371,2))</f>
        <v>0</v>
      </c>
      <c r="J3371" s="517">
        <f>IF(ISBLANK(G3371),0,ROUND(G3371*H3371,2))</f>
        <v>0</v>
      </c>
      <c r="K3371" s="504"/>
      <c r="L3371" s="518">
        <f>G3371</f>
        <v>0</v>
      </c>
      <c r="M3371" s="518">
        <f>H3371</f>
        <v>0</v>
      </c>
      <c r="N3371" s="519">
        <f>IF(ISBLANK(E3371),0,ROUND(F3371*L3371,2))</f>
        <v>0</v>
      </c>
      <c r="O3371" s="519">
        <f>IF(ISBLANK(L3371),0,ROUND(L3371*M3371,2))</f>
        <v>0</v>
      </c>
      <c r="P3371" s="506"/>
      <c r="Q3371" s="520"/>
      <c r="R3371" s="412" t="str">
        <f t="shared" si="868"/>
        <v/>
      </c>
      <c r="S3371" s="412" t="str">
        <f t="shared" si="861"/>
        <v/>
      </c>
      <c r="T3371" s="427"/>
      <c r="U3371" s="429"/>
      <c r="W3371" s="6">
        <f>VLOOKUP(A3371,'[3]Cartilha Global'!$A:$A,1,FALSE)</f>
        <v>91981</v>
      </c>
    </row>
    <row r="3372" spans="1:23" hidden="1" x14ac:dyDescent="0.2">
      <c r="A3372" s="522" t="s">
        <v>6167</v>
      </c>
      <c r="B3372" s="508"/>
      <c r="C3372" s="513" t="s">
        <v>6168</v>
      </c>
      <c r="D3372" s="498">
        <v>0</v>
      </c>
      <c r="E3372" s="499"/>
      <c r="F3372" s="500">
        <f t="shared" si="862"/>
        <v>0</v>
      </c>
      <c r="G3372" s="556"/>
      <c r="H3372" s="556"/>
      <c r="I3372" s="557"/>
      <c r="J3372" s="558"/>
      <c r="K3372" s="504"/>
      <c r="L3372" s="556"/>
      <c r="M3372" s="556"/>
      <c r="N3372" s="557"/>
      <c r="O3372" s="558"/>
      <c r="P3372" s="506"/>
      <c r="Q3372" s="494" t="str">
        <f>IF(OR(SUM(J3372)&gt;0,SUM(O3372)&gt;0),"xx","")</f>
        <v/>
      </c>
      <c r="R3372" s="412" t="str">
        <f t="shared" si="868"/>
        <v/>
      </c>
      <c r="S3372" s="412" t="str">
        <f t="shared" si="861"/>
        <v/>
      </c>
      <c r="T3372" s="427"/>
      <c r="U3372" s="429"/>
      <c r="W3372" s="6" t="e">
        <f>VLOOKUP(A3372,'[3]Cartilha Global'!$A:$A,1,FALSE)</f>
        <v>#N/A</v>
      </c>
    </row>
    <row r="3373" spans="1:23" hidden="1" x14ac:dyDescent="0.2">
      <c r="A3373" s="522" t="s">
        <v>3665</v>
      </c>
      <c r="B3373" s="508"/>
      <c r="C3373" s="513" t="s">
        <v>2570</v>
      </c>
      <c r="D3373" s="498">
        <v>0</v>
      </c>
      <c r="E3373" s="499"/>
      <c r="F3373" s="500">
        <f t="shared" si="862"/>
        <v>0</v>
      </c>
      <c r="G3373" s="556"/>
      <c r="H3373" s="556"/>
      <c r="I3373" s="557"/>
      <c r="J3373" s="558"/>
      <c r="K3373" s="504"/>
      <c r="L3373" s="556"/>
      <c r="M3373" s="556"/>
      <c r="N3373" s="557"/>
      <c r="O3373" s="558"/>
      <c r="P3373" s="506"/>
      <c r="Q3373" s="494" t="str">
        <f>IF(OR(SUM(J3374:J3385)&gt;0,SUM(O3374:O3385)&gt;0),"xx","")</f>
        <v/>
      </c>
      <c r="R3373" s="412" t="str">
        <f t="shared" si="868"/>
        <v/>
      </c>
      <c r="S3373" s="412" t="str">
        <f t="shared" si="861"/>
        <v/>
      </c>
      <c r="T3373" s="427"/>
      <c r="U3373" s="429"/>
      <c r="W3373" s="6" t="str">
        <f>VLOOKUP(A3373,'[3]Cartilha Global'!$A:$A,1,FALSE)</f>
        <v>8.2.12.6</v>
      </c>
    </row>
    <row r="3374" spans="1:23" ht="22.5" hidden="1" x14ac:dyDescent="0.2">
      <c r="A3374" s="522">
        <v>91978</v>
      </c>
      <c r="B3374" s="508" t="s">
        <v>3144</v>
      </c>
      <c r="C3374" s="513" t="s">
        <v>2566</v>
      </c>
      <c r="D3374" s="498" t="s">
        <v>169</v>
      </c>
      <c r="E3374" s="499">
        <v>46.88</v>
      </c>
      <c r="F3374" s="500">
        <f t="shared" si="862"/>
        <v>58.06</v>
      </c>
      <c r="G3374" s="527"/>
      <c r="H3374" s="518"/>
      <c r="I3374" s="517">
        <f t="shared" ref="I3374:I3385" si="869">IF(ISBLANK(E3374),0,ROUND(F3374*G3374,2))</f>
        <v>0</v>
      </c>
      <c r="J3374" s="517">
        <f t="shared" ref="J3374:J3385" si="870">IF(ISBLANK(G3374),0,ROUND(G3374*H3374,2))</f>
        <v>0</v>
      </c>
      <c r="K3374" s="504"/>
      <c r="L3374" s="518">
        <f t="shared" ref="L3374:M3385" si="871">G3374</f>
        <v>0</v>
      </c>
      <c r="M3374" s="518">
        <f t="shared" si="871"/>
        <v>0</v>
      </c>
      <c r="N3374" s="519">
        <f t="shared" ref="N3374:N3385" si="872">IF(ISBLANK(E3374),0,ROUND(F3374*L3374,2))</f>
        <v>0</v>
      </c>
      <c r="O3374" s="519">
        <f t="shared" ref="O3374:O3385" si="873">IF(ISBLANK(L3374),0,ROUND(L3374*M3374,2))</f>
        <v>0</v>
      </c>
      <c r="P3374" s="506"/>
      <c r="Q3374" s="520"/>
      <c r="R3374" s="412" t="str">
        <f t="shared" si="868"/>
        <v/>
      </c>
      <c r="S3374" s="412" t="str">
        <f t="shared" si="861"/>
        <v/>
      </c>
      <c r="T3374" s="427"/>
      <c r="U3374" s="429"/>
      <c r="W3374" s="6">
        <f>VLOOKUP(A3374,'[3]Cartilha Global'!$A:$A,1,FALSE)</f>
        <v>91978</v>
      </c>
    </row>
    <row r="3375" spans="1:23" ht="22.5" hidden="1" x14ac:dyDescent="0.2">
      <c r="A3375" s="522">
        <v>91979</v>
      </c>
      <c r="B3375" s="508" t="s">
        <v>3144</v>
      </c>
      <c r="C3375" s="513" t="s">
        <v>2567</v>
      </c>
      <c r="D3375" s="498" t="s">
        <v>169</v>
      </c>
      <c r="E3375" s="499">
        <v>56.61</v>
      </c>
      <c r="F3375" s="500">
        <f t="shared" si="862"/>
        <v>70.11</v>
      </c>
      <c r="G3375" s="527"/>
      <c r="H3375" s="518"/>
      <c r="I3375" s="517">
        <f t="shared" si="869"/>
        <v>0</v>
      </c>
      <c r="J3375" s="517">
        <f t="shared" si="870"/>
        <v>0</v>
      </c>
      <c r="K3375" s="504"/>
      <c r="L3375" s="518">
        <f t="shared" si="871"/>
        <v>0</v>
      </c>
      <c r="M3375" s="518">
        <f t="shared" si="871"/>
        <v>0</v>
      </c>
      <c r="N3375" s="519">
        <f t="shared" si="872"/>
        <v>0</v>
      </c>
      <c r="O3375" s="519">
        <f t="shared" si="873"/>
        <v>0</v>
      </c>
      <c r="P3375" s="506"/>
      <c r="Q3375" s="520"/>
      <c r="R3375" s="412" t="str">
        <f t="shared" si="868"/>
        <v/>
      </c>
      <c r="S3375" s="412" t="str">
        <f t="shared" si="861"/>
        <v/>
      </c>
      <c r="T3375" s="427"/>
      <c r="U3375" s="429"/>
      <c r="W3375" s="6">
        <f>VLOOKUP(A3375,'[3]Cartilha Global'!$A:$A,1,FALSE)</f>
        <v>91979</v>
      </c>
    </row>
    <row r="3376" spans="1:23" ht="22.5" hidden="1" x14ac:dyDescent="0.2">
      <c r="A3376" s="522">
        <v>91980</v>
      </c>
      <c r="B3376" s="508" t="s">
        <v>3144</v>
      </c>
      <c r="C3376" s="513" t="s">
        <v>2568</v>
      </c>
      <c r="D3376" s="498" t="s">
        <v>169</v>
      </c>
      <c r="E3376" s="499">
        <v>45.2</v>
      </c>
      <c r="F3376" s="500">
        <f t="shared" si="862"/>
        <v>55.98</v>
      </c>
      <c r="G3376" s="527"/>
      <c r="H3376" s="518"/>
      <c r="I3376" s="517">
        <f t="shared" si="869"/>
        <v>0</v>
      </c>
      <c r="J3376" s="517">
        <f t="shared" si="870"/>
        <v>0</v>
      </c>
      <c r="K3376" s="504"/>
      <c r="L3376" s="518">
        <f t="shared" si="871"/>
        <v>0</v>
      </c>
      <c r="M3376" s="518">
        <f t="shared" si="871"/>
        <v>0</v>
      </c>
      <c r="N3376" s="519">
        <f t="shared" si="872"/>
        <v>0</v>
      </c>
      <c r="O3376" s="519">
        <f t="shared" si="873"/>
        <v>0</v>
      </c>
      <c r="P3376" s="506"/>
      <c r="Q3376" s="520"/>
      <c r="R3376" s="412" t="str">
        <f t="shared" si="868"/>
        <v/>
      </c>
      <c r="S3376" s="412" t="str">
        <f t="shared" si="861"/>
        <v/>
      </c>
      <c r="T3376" s="427"/>
      <c r="U3376" s="429"/>
      <c r="W3376" s="6">
        <f>VLOOKUP(A3376,'[3]Cartilha Global'!$A:$A,1,FALSE)</f>
        <v>91980</v>
      </c>
    </row>
    <row r="3377" spans="1:23" ht="22.5" hidden="1" x14ac:dyDescent="0.2">
      <c r="A3377" s="522">
        <v>91981</v>
      </c>
      <c r="B3377" s="508" t="s">
        <v>3144</v>
      </c>
      <c r="C3377" s="513" t="s">
        <v>2569</v>
      </c>
      <c r="D3377" s="498" t="s">
        <v>169</v>
      </c>
      <c r="E3377" s="499">
        <v>54.93</v>
      </c>
      <c r="F3377" s="500">
        <f t="shared" si="862"/>
        <v>68.03</v>
      </c>
      <c r="G3377" s="527"/>
      <c r="H3377" s="518"/>
      <c r="I3377" s="517">
        <f t="shared" si="869"/>
        <v>0</v>
      </c>
      <c r="J3377" s="517">
        <f t="shared" si="870"/>
        <v>0</v>
      </c>
      <c r="K3377" s="504"/>
      <c r="L3377" s="518">
        <f t="shared" si="871"/>
        <v>0</v>
      </c>
      <c r="M3377" s="518">
        <f t="shared" si="871"/>
        <v>0</v>
      </c>
      <c r="N3377" s="519">
        <f t="shared" si="872"/>
        <v>0</v>
      </c>
      <c r="O3377" s="519">
        <f t="shared" si="873"/>
        <v>0</v>
      </c>
      <c r="P3377" s="506"/>
      <c r="Q3377" s="520"/>
      <c r="R3377" s="412" t="str">
        <f t="shared" si="868"/>
        <v/>
      </c>
      <c r="S3377" s="412" t="str">
        <f t="shared" si="861"/>
        <v/>
      </c>
      <c r="T3377" s="427"/>
      <c r="U3377" s="429"/>
      <c r="W3377" s="6">
        <f>VLOOKUP(A3377,'[3]Cartilha Global'!$A:$A,1,FALSE)</f>
        <v>91981</v>
      </c>
    </row>
    <row r="3378" spans="1:23" ht="22.5" hidden="1" x14ac:dyDescent="0.2">
      <c r="A3378" s="522">
        <v>91982</v>
      </c>
      <c r="B3378" s="508" t="s">
        <v>3144</v>
      </c>
      <c r="C3378" s="513" t="s">
        <v>2571</v>
      </c>
      <c r="D3378" s="498" t="s">
        <v>169</v>
      </c>
      <c r="E3378" s="499">
        <v>118.52</v>
      </c>
      <c r="F3378" s="500">
        <f t="shared" si="862"/>
        <v>146.78</v>
      </c>
      <c r="G3378" s="527"/>
      <c r="H3378" s="518"/>
      <c r="I3378" s="517">
        <f t="shared" si="869"/>
        <v>0</v>
      </c>
      <c r="J3378" s="517">
        <f t="shared" si="870"/>
        <v>0</v>
      </c>
      <c r="K3378" s="504"/>
      <c r="L3378" s="518">
        <f t="shared" si="871"/>
        <v>0</v>
      </c>
      <c r="M3378" s="518">
        <f t="shared" si="871"/>
        <v>0</v>
      </c>
      <c r="N3378" s="519">
        <f t="shared" si="872"/>
        <v>0</v>
      </c>
      <c r="O3378" s="519">
        <f t="shared" si="873"/>
        <v>0</v>
      </c>
      <c r="P3378" s="506"/>
      <c r="Q3378" s="520"/>
      <c r="R3378" s="412" t="str">
        <f t="shared" si="868"/>
        <v/>
      </c>
      <c r="S3378" s="412" t="str">
        <f t="shared" si="861"/>
        <v/>
      </c>
      <c r="T3378" s="427"/>
      <c r="U3378" s="429"/>
      <c r="W3378" s="6">
        <f>VLOOKUP(A3378,'[3]Cartilha Global'!$A:$A,1,FALSE)</f>
        <v>91982</v>
      </c>
    </row>
    <row r="3379" spans="1:23" ht="22.5" hidden="1" x14ac:dyDescent="0.2">
      <c r="A3379" s="522">
        <v>91983</v>
      </c>
      <c r="B3379" s="508" t="s">
        <v>3144</v>
      </c>
      <c r="C3379" s="513" t="s">
        <v>2572</v>
      </c>
      <c r="D3379" s="498" t="s">
        <v>169</v>
      </c>
      <c r="E3379" s="499">
        <v>128.25</v>
      </c>
      <c r="F3379" s="500">
        <f t="shared" si="862"/>
        <v>158.82</v>
      </c>
      <c r="G3379" s="527"/>
      <c r="H3379" s="518"/>
      <c r="I3379" s="517">
        <f t="shared" si="869"/>
        <v>0</v>
      </c>
      <c r="J3379" s="517">
        <f t="shared" si="870"/>
        <v>0</v>
      </c>
      <c r="K3379" s="504"/>
      <c r="L3379" s="518">
        <f t="shared" si="871"/>
        <v>0</v>
      </c>
      <c r="M3379" s="518">
        <f t="shared" si="871"/>
        <v>0</v>
      </c>
      <c r="N3379" s="519">
        <f t="shared" si="872"/>
        <v>0</v>
      </c>
      <c r="O3379" s="519">
        <f t="shared" si="873"/>
        <v>0</v>
      </c>
      <c r="P3379" s="506"/>
      <c r="Q3379" s="520"/>
      <c r="R3379" s="412" t="str">
        <f t="shared" si="868"/>
        <v/>
      </c>
      <c r="S3379" s="412" t="str">
        <f t="shared" si="861"/>
        <v/>
      </c>
      <c r="T3379" s="427"/>
      <c r="U3379" s="429"/>
      <c r="W3379" s="6">
        <f>VLOOKUP(A3379,'[3]Cartilha Global'!$A:$A,1,FALSE)</f>
        <v>91983</v>
      </c>
    </row>
    <row r="3380" spans="1:23" ht="22.5" hidden="1" x14ac:dyDescent="0.2">
      <c r="A3380" s="522">
        <v>91984</v>
      </c>
      <c r="B3380" s="508" t="s">
        <v>3144</v>
      </c>
      <c r="C3380" s="513" t="s">
        <v>2573</v>
      </c>
      <c r="D3380" s="498" t="s">
        <v>169</v>
      </c>
      <c r="E3380" s="499">
        <v>19.77</v>
      </c>
      <c r="F3380" s="500">
        <f t="shared" si="862"/>
        <v>24.48</v>
      </c>
      <c r="G3380" s="527"/>
      <c r="H3380" s="518"/>
      <c r="I3380" s="517">
        <f t="shared" si="869"/>
        <v>0</v>
      </c>
      <c r="J3380" s="517">
        <f t="shared" si="870"/>
        <v>0</v>
      </c>
      <c r="K3380" s="504"/>
      <c r="L3380" s="518">
        <f t="shared" si="871"/>
        <v>0</v>
      </c>
      <c r="M3380" s="518">
        <f t="shared" si="871"/>
        <v>0</v>
      </c>
      <c r="N3380" s="519">
        <f t="shared" si="872"/>
        <v>0</v>
      </c>
      <c r="O3380" s="519">
        <f t="shared" si="873"/>
        <v>0</v>
      </c>
      <c r="P3380" s="506"/>
      <c r="Q3380" s="520"/>
      <c r="R3380" s="412" t="str">
        <f t="shared" si="868"/>
        <v/>
      </c>
      <c r="S3380" s="412" t="str">
        <f t="shared" si="861"/>
        <v/>
      </c>
      <c r="T3380" s="427"/>
      <c r="U3380" s="429"/>
      <c r="W3380" s="6">
        <f>VLOOKUP(A3380,'[3]Cartilha Global'!$A:$A,1,FALSE)</f>
        <v>91984</v>
      </c>
    </row>
    <row r="3381" spans="1:23" ht="22.5" hidden="1" x14ac:dyDescent="0.2">
      <c r="A3381" s="522">
        <v>91985</v>
      </c>
      <c r="B3381" s="508" t="s">
        <v>3144</v>
      </c>
      <c r="C3381" s="513" t="s">
        <v>2574</v>
      </c>
      <c r="D3381" s="498" t="s">
        <v>169</v>
      </c>
      <c r="E3381" s="499">
        <v>29.5</v>
      </c>
      <c r="F3381" s="500">
        <f t="shared" si="862"/>
        <v>36.53</v>
      </c>
      <c r="G3381" s="527"/>
      <c r="H3381" s="518"/>
      <c r="I3381" s="517">
        <f t="shared" si="869"/>
        <v>0</v>
      </c>
      <c r="J3381" s="517">
        <f t="shared" si="870"/>
        <v>0</v>
      </c>
      <c r="K3381" s="504"/>
      <c r="L3381" s="518">
        <f t="shared" si="871"/>
        <v>0</v>
      </c>
      <c r="M3381" s="518">
        <f t="shared" si="871"/>
        <v>0</v>
      </c>
      <c r="N3381" s="519">
        <f t="shared" si="872"/>
        <v>0</v>
      </c>
      <c r="O3381" s="519">
        <f t="shared" si="873"/>
        <v>0</v>
      </c>
      <c r="P3381" s="506"/>
      <c r="Q3381" s="520"/>
      <c r="R3381" s="412" t="str">
        <f t="shared" si="868"/>
        <v/>
      </c>
      <c r="S3381" s="412" t="str">
        <f t="shared" si="861"/>
        <v/>
      </c>
      <c r="T3381" s="427"/>
      <c r="U3381" s="429"/>
      <c r="W3381" s="6">
        <f>VLOOKUP(A3381,'[3]Cartilha Global'!$A:$A,1,FALSE)</f>
        <v>91985</v>
      </c>
    </row>
    <row r="3382" spans="1:23" ht="22.5" hidden="1" x14ac:dyDescent="0.2">
      <c r="A3382" s="522">
        <v>91986</v>
      </c>
      <c r="B3382" s="508" t="s">
        <v>3144</v>
      </c>
      <c r="C3382" s="513" t="s">
        <v>2575</v>
      </c>
      <c r="D3382" s="498" t="s">
        <v>169</v>
      </c>
      <c r="E3382" s="499">
        <v>44.02</v>
      </c>
      <c r="F3382" s="500">
        <f t="shared" si="862"/>
        <v>54.51</v>
      </c>
      <c r="G3382" s="527"/>
      <c r="H3382" s="518"/>
      <c r="I3382" s="517">
        <f t="shared" si="869"/>
        <v>0</v>
      </c>
      <c r="J3382" s="517">
        <f t="shared" si="870"/>
        <v>0</v>
      </c>
      <c r="K3382" s="504"/>
      <c r="L3382" s="518">
        <f t="shared" si="871"/>
        <v>0</v>
      </c>
      <c r="M3382" s="518">
        <f t="shared" si="871"/>
        <v>0</v>
      </c>
      <c r="N3382" s="519">
        <f t="shared" si="872"/>
        <v>0</v>
      </c>
      <c r="O3382" s="519">
        <f t="shared" si="873"/>
        <v>0</v>
      </c>
      <c r="P3382" s="506"/>
      <c r="Q3382" s="520"/>
      <c r="R3382" s="412" t="str">
        <f t="shared" si="868"/>
        <v/>
      </c>
      <c r="S3382" s="412" t="str">
        <f t="shared" si="861"/>
        <v/>
      </c>
      <c r="T3382" s="427"/>
      <c r="U3382" s="429"/>
      <c r="W3382" s="6">
        <f>VLOOKUP(A3382,'[3]Cartilha Global'!$A:$A,1,FALSE)</f>
        <v>91986</v>
      </c>
    </row>
    <row r="3383" spans="1:23" ht="22.5" hidden="1" x14ac:dyDescent="0.2">
      <c r="A3383" s="522">
        <v>91987</v>
      </c>
      <c r="B3383" s="508" t="s">
        <v>3144</v>
      </c>
      <c r="C3383" s="513" t="s">
        <v>2576</v>
      </c>
      <c r="D3383" s="498" t="s">
        <v>169</v>
      </c>
      <c r="E3383" s="499">
        <v>53.75</v>
      </c>
      <c r="F3383" s="500">
        <f t="shared" si="862"/>
        <v>66.56</v>
      </c>
      <c r="G3383" s="527"/>
      <c r="H3383" s="518"/>
      <c r="I3383" s="517">
        <f t="shared" si="869"/>
        <v>0</v>
      </c>
      <c r="J3383" s="517">
        <f t="shared" si="870"/>
        <v>0</v>
      </c>
      <c r="K3383" s="504"/>
      <c r="L3383" s="518">
        <f t="shared" si="871"/>
        <v>0</v>
      </c>
      <c r="M3383" s="518">
        <f t="shared" si="871"/>
        <v>0</v>
      </c>
      <c r="N3383" s="519">
        <f t="shared" si="872"/>
        <v>0</v>
      </c>
      <c r="O3383" s="519">
        <f t="shared" si="873"/>
        <v>0</v>
      </c>
      <c r="P3383" s="506"/>
      <c r="Q3383" s="520"/>
      <c r="R3383" s="412" t="str">
        <f t="shared" si="868"/>
        <v/>
      </c>
      <c r="S3383" s="412" t="str">
        <f t="shared" si="861"/>
        <v/>
      </c>
      <c r="T3383" s="427"/>
      <c r="U3383" s="429"/>
      <c r="W3383" s="6">
        <f>VLOOKUP(A3383,'[3]Cartilha Global'!$A:$A,1,FALSE)</f>
        <v>91987</v>
      </c>
    </row>
    <row r="3384" spans="1:23" ht="22.5" hidden="1" x14ac:dyDescent="0.2">
      <c r="A3384" s="522">
        <v>91988</v>
      </c>
      <c r="B3384" s="508" t="s">
        <v>3144</v>
      </c>
      <c r="C3384" s="513" t="s">
        <v>2577</v>
      </c>
      <c r="D3384" s="498" t="s">
        <v>169</v>
      </c>
      <c r="E3384" s="499">
        <v>25.42</v>
      </c>
      <c r="F3384" s="500">
        <f t="shared" si="862"/>
        <v>31.48</v>
      </c>
      <c r="G3384" s="527"/>
      <c r="H3384" s="518"/>
      <c r="I3384" s="517">
        <f t="shared" si="869"/>
        <v>0</v>
      </c>
      <c r="J3384" s="517">
        <f t="shared" si="870"/>
        <v>0</v>
      </c>
      <c r="K3384" s="504"/>
      <c r="L3384" s="518">
        <f t="shared" si="871"/>
        <v>0</v>
      </c>
      <c r="M3384" s="518">
        <f t="shared" si="871"/>
        <v>0</v>
      </c>
      <c r="N3384" s="519">
        <f t="shared" si="872"/>
        <v>0</v>
      </c>
      <c r="O3384" s="519">
        <f t="shared" si="873"/>
        <v>0</v>
      </c>
      <c r="P3384" s="506"/>
      <c r="Q3384" s="520"/>
      <c r="R3384" s="412" t="str">
        <f t="shared" si="868"/>
        <v/>
      </c>
      <c r="S3384" s="412" t="str">
        <f t="shared" si="861"/>
        <v/>
      </c>
      <c r="T3384" s="427"/>
      <c r="U3384" s="429"/>
      <c r="W3384" s="6">
        <f>VLOOKUP(A3384,'[3]Cartilha Global'!$A:$A,1,FALSE)</f>
        <v>91988</v>
      </c>
    </row>
    <row r="3385" spans="1:23" ht="22.5" hidden="1" x14ac:dyDescent="0.2">
      <c r="A3385" s="522">
        <v>91989</v>
      </c>
      <c r="B3385" s="508" t="s">
        <v>3144</v>
      </c>
      <c r="C3385" s="513" t="s">
        <v>2578</v>
      </c>
      <c r="D3385" s="498" t="s">
        <v>169</v>
      </c>
      <c r="E3385" s="499">
        <v>35.15</v>
      </c>
      <c r="F3385" s="500">
        <f t="shared" si="862"/>
        <v>43.53</v>
      </c>
      <c r="G3385" s="527"/>
      <c r="H3385" s="518"/>
      <c r="I3385" s="517">
        <f t="shared" si="869"/>
        <v>0</v>
      </c>
      <c r="J3385" s="517">
        <f t="shared" si="870"/>
        <v>0</v>
      </c>
      <c r="K3385" s="504"/>
      <c r="L3385" s="518">
        <f t="shared" si="871"/>
        <v>0</v>
      </c>
      <c r="M3385" s="518">
        <f t="shared" si="871"/>
        <v>0</v>
      </c>
      <c r="N3385" s="519">
        <f t="shared" si="872"/>
        <v>0</v>
      </c>
      <c r="O3385" s="519">
        <f t="shared" si="873"/>
        <v>0</v>
      </c>
      <c r="P3385" s="506"/>
      <c r="Q3385" s="520"/>
      <c r="R3385" s="412" t="str">
        <f t="shared" si="868"/>
        <v/>
      </c>
      <c r="S3385" s="412" t="str">
        <f t="shared" si="861"/>
        <v/>
      </c>
      <c r="T3385" s="427"/>
      <c r="U3385" s="429"/>
      <c r="W3385" s="6">
        <f>VLOOKUP(A3385,'[3]Cartilha Global'!$A:$A,1,FALSE)</f>
        <v>91989</v>
      </c>
    </row>
    <row r="3386" spans="1:23" hidden="1" x14ac:dyDescent="0.2">
      <c r="A3386" s="522" t="s">
        <v>1929</v>
      </c>
      <c r="B3386" s="508"/>
      <c r="C3386" s="513" t="s">
        <v>100</v>
      </c>
      <c r="D3386" s="498">
        <v>0</v>
      </c>
      <c r="E3386" s="499"/>
      <c r="F3386" s="500">
        <f t="shared" si="862"/>
        <v>0</v>
      </c>
      <c r="G3386" s="556"/>
      <c r="H3386" s="556"/>
      <c r="I3386" s="557"/>
      <c r="J3386" s="558"/>
      <c r="K3386" s="504"/>
      <c r="L3386" s="556"/>
      <c r="M3386" s="556"/>
      <c r="N3386" s="557"/>
      <c r="O3386" s="558"/>
      <c r="P3386" s="506"/>
      <c r="Q3386" s="494" t="str">
        <f>IF(OR(SUM(J3387:J3418)&gt;0,SUM(O3387:O3418)&gt;0),"xx","")</f>
        <v/>
      </c>
      <c r="R3386" s="412" t="str">
        <f t="shared" si="868"/>
        <v/>
      </c>
      <c r="S3386" s="412" t="str">
        <f t="shared" si="861"/>
        <v/>
      </c>
      <c r="T3386" s="427"/>
      <c r="U3386" s="429"/>
      <c r="W3386" s="6" t="str">
        <f>VLOOKUP(A3386,'[3]Cartilha Global'!$A:$A,1,FALSE)</f>
        <v>8.2.13</v>
      </c>
    </row>
    <row r="3387" spans="1:23" ht="22.5" hidden="1" x14ac:dyDescent="0.2">
      <c r="A3387" s="522">
        <v>91990</v>
      </c>
      <c r="B3387" s="508" t="s">
        <v>3144</v>
      </c>
      <c r="C3387" s="513" t="s">
        <v>877</v>
      </c>
      <c r="D3387" s="498" t="s">
        <v>169</v>
      </c>
      <c r="E3387" s="499">
        <v>36.799999999999997</v>
      </c>
      <c r="F3387" s="500">
        <f t="shared" si="862"/>
        <v>45.57</v>
      </c>
      <c r="G3387" s="527"/>
      <c r="H3387" s="518"/>
      <c r="I3387" s="517">
        <f t="shared" ref="I3387:I3418" si="874">IF(ISBLANK(E3387),0,ROUND(F3387*G3387,2))</f>
        <v>0</v>
      </c>
      <c r="J3387" s="517">
        <f t="shared" ref="J3387:J3418" si="875">IF(ISBLANK(G3387),0,ROUND(G3387*H3387,2))</f>
        <v>0</v>
      </c>
      <c r="K3387" s="504"/>
      <c r="L3387" s="518">
        <f t="shared" ref="L3387:M3418" si="876">G3387</f>
        <v>0</v>
      </c>
      <c r="M3387" s="518">
        <f t="shared" si="876"/>
        <v>0</v>
      </c>
      <c r="N3387" s="519">
        <f t="shared" ref="N3387:N3418" si="877">IF(ISBLANK(E3387),0,ROUND(F3387*L3387,2))</f>
        <v>0</v>
      </c>
      <c r="O3387" s="519">
        <f t="shared" ref="O3387:O3418" si="878">IF(ISBLANK(L3387),0,ROUND(L3387*M3387,2))</f>
        <v>0</v>
      </c>
      <c r="P3387" s="506"/>
      <c r="Q3387" s="520"/>
      <c r="R3387" s="412" t="str">
        <f t="shared" si="868"/>
        <v/>
      </c>
      <c r="S3387" s="412" t="str">
        <f t="shared" si="861"/>
        <v/>
      </c>
      <c r="T3387" s="427"/>
      <c r="U3387" s="429"/>
      <c r="W3387" s="6">
        <f>VLOOKUP(A3387,'[3]Cartilha Global'!$A:$A,1,FALSE)</f>
        <v>91990</v>
      </c>
    </row>
    <row r="3388" spans="1:23" ht="22.5" hidden="1" x14ac:dyDescent="0.2">
      <c r="A3388" s="522">
        <v>91991</v>
      </c>
      <c r="B3388" s="508" t="s">
        <v>3144</v>
      </c>
      <c r="C3388" s="513" t="s">
        <v>878</v>
      </c>
      <c r="D3388" s="498" t="s">
        <v>169</v>
      </c>
      <c r="E3388" s="499">
        <v>39.85</v>
      </c>
      <c r="F3388" s="500">
        <f t="shared" si="862"/>
        <v>49.35</v>
      </c>
      <c r="G3388" s="527"/>
      <c r="H3388" s="518"/>
      <c r="I3388" s="517">
        <f t="shared" si="874"/>
        <v>0</v>
      </c>
      <c r="J3388" s="517">
        <f t="shared" si="875"/>
        <v>0</v>
      </c>
      <c r="K3388" s="504"/>
      <c r="L3388" s="518">
        <f t="shared" si="876"/>
        <v>0</v>
      </c>
      <c r="M3388" s="518">
        <f t="shared" si="876"/>
        <v>0</v>
      </c>
      <c r="N3388" s="519">
        <f t="shared" si="877"/>
        <v>0</v>
      </c>
      <c r="O3388" s="519">
        <f t="shared" si="878"/>
        <v>0</v>
      </c>
      <c r="P3388" s="506"/>
      <c r="Q3388" s="520"/>
      <c r="R3388" s="412" t="str">
        <f t="shared" si="868"/>
        <v/>
      </c>
      <c r="S3388" s="412" t="str">
        <f t="shared" si="861"/>
        <v/>
      </c>
      <c r="T3388" s="427"/>
      <c r="U3388" s="429"/>
      <c r="W3388" s="6">
        <f>VLOOKUP(A3388,'[3]Cartilha Global'!$A:$A,1,FALSE)</f>
        <v>91991</v>
      </c>
    </row>
    <row r="3389" spans="1:23" ht="22.5" hidden="1" x14ac:dyDescent="0.2">
      <c r="A3389" s="522">
        <v>91992</v>
      </c>
      <c r="B3389" s="508" t="s">
        <v>3144</v>
      </c>
      <c r="C3389" s="513" t="s">
        <v>879</v>
      </c>
      <c r="D3389" s="498" t="s">
        <v>169</v>
      </c>
      <c r="E3389" s="499">
        <v>46.53</v>
      </c>
      <c r="F3389" s="500">
        <f t="shared" si="862"/>
        <v>57.62</v>
      </c>
      <c r="G3389" s="527"/>
      <c r="H3389" s="518"/>
      <c r="I3389" s="517">
        <f t="shared" si="874"/>
        <v>0</v>
      </c>
      <c r="J3389" s="517">
        <f t="shared" si="875"/>
        <v>0</v>
      </c>
      <c r="K3389" s="504"/>
      <c r="L3389" s="518">
        <f t="shared" si="876"/>
        <v>0</v>
      </c>
      <c r="M3389" s="518">
        <f t="shared" si="876"/>
        <v>0</v>
      </c>
      <c r="N3389" s="519">
        <f t="shared" si="877"/>
        <v>0</v>
      </c>
      <c r="O3389" s="519">
        <f t="shared" si="878"/>
        <v>0</v>
      </c>
      <c r="P3389" s="506"/>
      <c r="Q3389" s="520"/>
      <c r="R3389" s="412" t="str">
        <f t="shared" si="868"/>
        <v/>
      </c>
      <c r="S3389" s="412" t="str">
        <f t="shared" si="861"/>
        <v/>
      </c>
      <c r="T3389" s="427"/>
      <c r="U3389" s="429"/>
      <c r="W3389" s="6">
        <f>VLOOKUP(A3389,'[3]Cartilha Global'!$A:$A,1,FALSE)</f>
        <v>91992</v>
      </c>
    </row>
    <row r="3390" spans="1:23" ht="22.5" hidden="1" x14ac:dyDescent="0.2">
      <c r="A3390" s="522">
        <v>91993</v>
      </c>
      <c r="B3390" s="508" t="s">
        <v>3144</v>
      </c>
      <c r="C3390" s="513" t="s">
        <v>880</v>
      </c>
      <c r="D3390" s="498" t="s">
        <v>169</v>
      </c>
      <c r="E3390" s="499">
        <v>49.58</v>
      </c>
      <c r="F3390" s="500">
        <f t="shared" si="862"/>
        <v>61.4</v>
      </c>
      <c r="G3390" s="527"/>
      <c r="H3390" s="518"/>
      <c r="I3390" s="517">
        <f t="shared" si="874"/>
        <v>0</v>
      </c>
      <c r="J3390" s="517">
        <f t="shared" si="875"/>
        <v>0</v>
      </c>
      <c r="K3390" s="504"/>
      <c r="L3390" s="518">
        <f t="shared" si="876"/>
        <v>0</v>
      </c>
      <c r="M3390" s="518">
        <f t="shared" si="876"/>
        <v>0</v>
      </c>
      <c r="N3390" s="519">
        <f t="shared" si="877"/>
        <v>0</v>
      </c>
      <c r="O3390" s="519">
        <f t="shared" si="878"/>
        <v>0</v>
      </c>
      <c r="P3390" s="506"/>
      <c r="Q3390" s="520"/>
      <c r="R3390" s="412" t="str">
        <f t="shared" si="868"/>
        <v/>
      </c>
      <c r="S3390" s="412" t="str">
        <f t="shared" si="861"/>
        <v/>
      </c>
      <c r="T3390" s="427"/>
      <c r="U3390" s="429"/>
      <c r="W3390" s="6">
        <f>VLOOKUP(A3390,'[3]Cartilha Global'!$A:$A,1,FALSE)</f>
        <v>91993</v>
      </c>
    </row>
    <row r="3391" spans="1:23" ht="22.5" hidden="1" x14ac:dyDescent="0.2">
      <c r="A3391" s="522">
        <v>91994</v>
      </c>
      <c r="B3391" s="508" t="s">
        <v>3144</v>
      </c>
      <c r="C3391" s="513" t="s">
        <v>881</v>
      </c>
      <c r="D3391" s="498" t="s">
        <v>169</v>
      </c>
      <c r="E3391" s="499">
        <v>26.99</v>
      </c>
      <c r="F3391" s="500">
        <f t="shared" si="862"/>
        <v>33.42</v>
      </c>
      <c r="G3391" s="527"/>
      <c r="H3391" s="518"/>
      <c r="I3391" s="517">
        <f t="shared" si="874"/>
        <v>0</v>
      </c>
      <c r="J3391" s="517">
        <f t="shared" si="875"/>
        <v>0</v>
      </c>
      <c r="K3391" s="504"/>
      <c r="L3391" s="518">
        <f t="shared" si="876"/>
        <v>0</v>
      </c>
      <c r="M3391" s="518">
        <f t="shared" si="876"/>
        <v>0</v>
      </c>
      <c r="N3391" s="519">
        <f t="shared" si="877"/>
        <v>0</v>
      </c>
      <c r="O3391" s="519">
        <f t="shared" si="878"/>
        <v>0</v>
      </c>
      <c r="P3391" s="506"/>
      <c r="Q3391" s="520"/>
      <c r="R3391" s="412" t="str">
        <f t="shared" si="868"/>
        <v/>
      </c>
      <c r="S3391" s="412" t="str">
        <f t="shared" si="861"/>
        <v/>
      </c>
      <c r="T3391" s="427"/>
      <c r="U3391" s="429"/>
      <c r="W3391" s="6">
        <f>VLOOKUP(A3391,'[3]Cartilha Global'!$A:$A,1,FALSE)</f>
        <v>91994</v>
      </c>
    </row>
    <row r="3392" spans="1:23" ht="22.5" hidden="1" x14ac:dyDescent="0.2">
      <c r="A3392" s="522">
        <v>91995</v>
      </c>
      <c r="B3392" s="508" t="s">
        <v>3144</v>
      </c>
      <c r="C3392" s="513" t="s">
        <v>882</v>
      </c>
      <c r="D3392" s="498" t="s">
        <v>169</v>
      </c>
      <c r="E3392" s="499">
        <v>30.04</v>
      </c>
      <c r="F3392" s="500">
        <f t="shared" si="862"/>
        <v>37.200000000000003</v>
      </c>
      <c r="G3392" s="527"/>
      <c r="H3392" s="518"/>
      <c r="I3392" s="517">
        <f t="shared" si="874"/>
        <v>0</v>
      </c>
      <c r="J3392" s="517">
        <f t="shared" si="875"/>
        <v>0</v>
      </c>
      <c r="K3392" s="504"/>
      <c r="L3392" s="518">
        <f t="shared" si="876"/>
        <v>0</v>
      </c>
      <c r="M3392" s="518">
        <f t="shared" si="876"/>
        <v>0</v>
      </c>
      <c r="N3392" s="519">
        <f t="shared" si="877"/>
        <v>0</v>
      </c>
      <c r="O3392" s="519">
        <f t="shared" si="878"/>
        <v>0</v>
      </c>
      <c r="P3392" s="506"/>
      <c r="Q3392" s="520"/>
      <c r="R3392" s="412" t="str">
        <f t="shared" si="868"/>
        <v/>
      </c>
      <c r="S3392" s="412" t="str">
        <f t="shared" si="861"/>
        <v/>
      </c>
      <c r="T3392" s="427"/>
      <c r="U3392" s="429"/>
      <c r="W3392" s="6">
        <f>VLOOKUP(A3392,'[3]Cartilha Global'!$A:$A,1,FALSE)</f>
        <v>91995</v>
      </c>
    </row>
    <row r="3393" spans="1:23" ht="22.5" hidden="1" x14ac:dyDescent="0.2">
      <c r="A3393" s="522">
        <v>91996</v>
      </c>
      <c r="B3393" s="508" t="s">
        <v>3144</v>
      </c>
      <c r="C3393" s="513" t="s">
        <v>883</v>
      </c>
      <c r="D3393" s="498" t="s">
        <v>169</v>
      </c>
      <c r="E3393" s="499">
        <v>36.72</v>
      </c>
      <c r="F3393" s="500">
        <f t="shared" si="862"/>
        <v>45.47</v>
      </c>
      <c r="G3393" s="527"/>
      <c r="H3393" s="518"/>
      <c r="I3393" s="517">
        <f t="shared" si="874"/>
        <v>0</v>
      </c>
      <c r="J3393" s="517">
        <f t="shared" si="875"/>
        <v>0</v>
      </c>
      <c r="K3393" s="504"/>
      <c r="L3393" s="518">
        <f t="shared" si="876"/>
        <v>0</v>
      </c>
      <c r="M3393" s="518">
        <f t="shared" si="876"/>
        <v>0</v>
      </c>
      <c r="N3393" s="519">
        <f t="shared" si="877"/>
        <v>0</v>
      </c>
      <c r="O3393" s="519">
        <f t="shared" si="878"/>
        <v>0</v>
      </c>
      <c r="P3393" s="506"/>
      <c r="Q3393" s="520"/>
      <c r="R3393" s="412" t="str">
        <f t="shared" si="868"/>
        <v/>
      </c>
      <c r="S3393" s="412" t="str">
        <f t="shared" si="861"/>
        <v/>
      </c>
      <c r="T3393" s="427"/>
      <c r="U3393" s="429"/>
      <c r="W3393" s="6">
        <f>VLOOKUP(A3393,'[3]Cartilha Global'!$A:$A,1,FALSE)</f>
        <v>91996</v>
      </c>
    </row>
    <row r="3394" spans="1:23" ht="22.5" hidden="1" x14ac:dyDescent="0.2">
      <c r="A3394" s="522">
        <v>91997</v>
      </c>
      <c r="B3394" s="508" t="s">
        <v>3144</v>
      </c>
      <c r="C3394" s="513" t="s">
        <v>884</v>
      </c>
      <c r="D3394" s="498" t="s">
        <v>169</v>
      </c>
      <c r="E3394" s="499">
        <v>39.770000000000003</v>
      </c>
      <c r="F3394" s="500">
        <f t="shared" ref="F3394:F3418" si="879">IF(E3394=0,0,ROUND(E3394*(1+E$13)*(1-E$14),2))</f>
        <v>49.25</v>
      </c>
      <c r="G3394" s="527"/>
      <c r="H3394" s="518"/>
      <c r="I3394" s="517">
        <f t="shared" si="874"/>
        <v>0</v>
      </c>
      <c r="J3394" s="517">
        <f t="shared" si="875"/>
        <v>0</v>
      </c>
      <c r="K3394" s="504"/>
      <c r="L3394" s="518">
        <f t="shared" si="876"/>
        <v>0</v>
      </c>
      <c r="M3394" s="518">
        <f t="shared" si="876"/>
        <v>0</v>
      </c>
      <c r="N3394" s="519">
        <f t="shared" si="877"/>
        <v>0</v>
      </c>
      <c r="O3394" s="519">
        <f t="shared" si="878"/>
        <v>0</v>
      </c>
      <c r="P3394" s="506"/>
      <c r="Q3394" s="520"/>
      <c r="R3394" s="412" t="str">
        <f t="shared" si="868"/>
        <v/>
      </c>
      <c r="S3394" s="412" t="str">
        <f t="shared" si="861"/>
        <v/>
      </c>
      <c r="T3394" s="427"/>
      <c r="U3394" s="429"/>
      <c r="W3394" s="6">
        <f>VLOOKUP(A3394,'[3]Cartilha Global'!$A:$A,1,FALSE)</f>
        <v>91997</v>
      </c>
    </row>
    <row r="3395" spans="1:23" ht="22.5" hidden="1" x14ac:dyDescent="0.2">
      <c r="A3395" s="522">
        <v>91998</v>
      </c>
      <c r="B3395" s="508" t="s">
        <v>3144</v>
      </c>
      <c r="C3395" s="513" t="s">
        <v>885</v>
      </c>
      <c r="D3395" s="498" t="s">
        <v>169</v>
      </c>
      <c r="E3395" s="499">
        <v>23.17</v>
      </c>
      <c r="F3395" s="500">
        <f t="shared" si="879"/>
        <v>28.69</v>
      </c>
      <c r="G3395" s="527"/>
      <c r="H3395" s="518"/>
      <c r="I3395" s="517">
        <f t="shared" si="874"/>
        <v>0</v>
      </c>
      <c r="J3395" s="517">
        <f t="shared" si="875"/>
        <v>0</v>
      </c>
      <c r="K3395" s="504"/>
      <c r="L3395" s="518">
        <f t="shared" si="876"/>
        <v>0</v>
      </c>
      <c r="M3395" s="518">
        <f t="shared" si="876"/>
        <v>0</v>
      </c>
      <c r="N3395" s="519">
        <f t="shared" si="877"/>
        <v>0</v>
      </c>
      <c r="O3395" s="519">
        <f t="shared" si="878"/>
        <v>0</v>
      </c>
      <c r="P3395" s="506"/>
      <c r="Q3395" s="520"/>
      <c r="R3395" s="412" t="str">
        <f t="shared" si="868"/>
        <v/>
      </c>
      <c r="S3395" s="412" t="str">
        <f t="shared" si="861"/>
        <v/>
      </c>
      <c r="T3395" s="427"/>
      <c r="U3395" s="429"/>
      <c r="W3395" s="6">
        <f>VLOOKUP(A3395,'[3]Cartilha Global'!$A:$A,1,FALSE)</f>
        <v>91998</v>
      </c>
    </row>
    <row r="3396" spans="1:23" ht="22.5" hidden="1" x14ac:dyDescent="0.2">
      <c r="A3396" s="522">
        <v>91999</v>
      </c>
      <c r="B3396" s="508" t="s">
        <v>3144</v>
      </c>
      <c r="C3396" s="513" t="s">
        <v>886</v>
      </c>
      <c r="D3396" s="498" t="s">
        <v>169</v>
      </c>
      <c r="E3396" s="499">
        <v>26.22</v>
      </c>
      <c r="F3396" s="500">
        <f t="shared" si="879"/>
        <v>32.47</v>
      </c>
      <c r="G3396" s="527"/>
      <c r="H3396" s="518"/>
      <c r="I3396" s="517">
        <f t="shared" si="874"/>
        <v>0</v>
      </c>
      <c r="J3396" s="517">
        <f t="shared" si="875"/>
        <v>0</v>
      </c>
      <c r="K3396" s="504"/>
      <c r="L3396" s="518">
        <f t="shared" si="876"/>
        <v>0</v>
      </c>
      <c r="M3396" s="518">
        <f t="shared" si="876"/>
        <v>0</v>
      </c>
      <c r="N3396" s="519">
        <f t="shared" si="877"/>
        <v>0</v>
      </c>
      <c r="O3396" s="519">
        <f t="shared" si="878"/>
        <v>0</v>
      </c>
      <c r="P3396" s="506"/>
      <c r="Q3396" s="520"/>
      <c r="R3396" s="412" t="str">
        <f t="shared" si="868"/>
        <v/>
      </c>
      <c r="S3396" s="412" t="str">
        <f t="shared" si="861"/>
        <v/>
      </c>
      <c r="T3396" s="427"/>
      <c r="U3396" s="429"/>
      <c r="W3396" s="6">
        <f>VLOOKUP(A3396,'[3]Cartilha Global'!$A:$A,1,FALSE)</f>
        <v>91999</v>
      </c>
    </row>
    <row r="3397" spans="1:23" ht="22.5" hidden="1" x14ac:dyDescent="0.2">
      <c r="A3397" s="522">
        <v>92000</v>
      </c>
      <c r="B3397" s="508" t="s">
        <v>3144</v>
      </c>
      <c r="C3397" s="513" t="s">
        <v>887</v>
      </c>
      <c r="D3397" s="498" t="s">
        <v>169</v>
      </c>
      <c r="E3397" s="499">
        <v>32.9</v>
      </c>
      <c r="F3397" s="500">
        <f t="shared" si="879"/>
        <v>40.74</v>
      </c>
      <c r="G3397" s="527"/>
      <c r="H3397" s="518"/>
      <c r="I3397" s="517">
        <f t="shared" si="874"/>
        <v>0</v>
      </c>
      <c r="J3397" s="517">
        <f t="shared" si="875"/>
        <v>0</v>
      </c>
      <c r="K3397" s="504"/>
      <c r="L3397" s="518">
        <f t="shared" si="876"/>
        <v>0</v>
      </c>
      <c r="M3397" s="518">
        <f t="shared" si="876"/>
        <v>0</v>
      </c>
      <c r="N3397" s="519">
        <f t="shared" si="877"/>
        <v>0</v>
      </c>
      <c r="O3397" s="519">
        <f t="shared" si="878"/>
        <v>0</v>
      </c>
      <c r="P3397" s="506"/>
      <c r="Q3397" s="520"/>
      <c r="R3397" s="412" t="str">
        <f t="shared" si="868"/>
        <v/>
      </c>
      <c r="S3397" s="412" t="str">
        <f t="shared" ref="S3397:S3460" si="880">IF(Q3397="X","x",IF(Q3397="xx","x",IF(OR(J3397&gt;0,O3397&gt;0),"x","")))</f>
        <v/>
      </c>
      <c r="T3397" s="427"/>
      <c r="U3397" s="429"/>
      <c r="W3397" s="6">
        <f>VLOOKUP(A3397,'[3]Cartilha Global'!$A:$A,1,FALSE)</f>
        <v>92000</v>
      </c>
    </row>
    <row r="3398" spans="1:23" ht="22.5" hidden="1" x14ac:dyDescent="0.2">
      <c r="A3398" s="522">
        <v>92001</v>
      </c>
      <c r="B3398" s="508" t="s">
        <v>3144</v>
      </c>
      <c r="C3398" s="513" t="s">
        <v>888</v>
      </c>
      <c r="D3398" s="498" t="s">
        <v>169</v>
      </c>
      <c r="E3398" s="499">
        <v>35.950000000000003</v>
      </c>
      <c r="F3398" s="500">
        <f t="shared" si="879"/>
        <v>44.52</v>
      </c>
      <c r="G3398" s="527"/>
      <c r="H3398" s="518"/>
      <c r="I3398" s="517">
        <f t="shared" si="874"/>
        <v>0</v>
      </c>
      <c r="J3398" s="517">
        <f t="shared" si="875"/>
        <v>0</v>
      </c>
      <c r="K3398" s="504"/>
      <c r="L3398" s="518">
        <f t="shared" si="876"/>
        <v>0</v>
      </c>
      <c r="M3398" s="518">
        <f t="shared" si="876"/>
        <v>0</v>
      </c>
      <c r="N3398" s="519">
        <f t="shared" si="877"/>
        <v>0</v>
      </c>
      <c r="O3398" s="519">
        <f t="shared" si="878"/>
        <v>0</v>
      </c>
      <c r="P3398" s="506"/>
      <c r="Q3398" s="520"/>
      <c r="R3398" s="412" t="str">
        <f t="shared" si="868"/>
        <v/>
      </c>
      <c r="S3398" s="412" t="str">
        <f t="shared" si="880"/>
        <v/>
      </c>
      <c r="T3398" s="427"/>
      <c r="U3398" s="429"/>
      <c r="W3398" s="6">
        <f>VLOOKUP(A3398,'[3]Cartilha Global'!$A:$A,1,FALSE)</f>
        <v>92001</v>
      </c>
    </row>
    <row r="3399" spans="1:23" ht="22.5" hidden="1" x14ac:dyDescent="0.2">
      <c r="A3399" s="522">
        <v>92002</v>
      </c>
      <c r="B3399" s="508" t="s">
        <v>3144</v>
      </c>
      <c r="C3399" s="513" t="s">
        <v>889</v>
      </c>
      <c r="D3399" s="498" t="s">
        <v>169</v>
      </c>
      <c r="E3399" s="499">
        <v>50.79</v>
      </c>
      <c r="F3399" s="500">
        <f t="shared" si="879"/>
        <v>62.9</v>
      </c>
      <c r="G3399" s="527"/>
      <c r="H3399" s="518"/>
      <c r="I3399" s="517">
        <f t="shared" si="874"/>
        <v>0</v>
      </c>
      <c r="J3399" s="517">
        <f t="shared" si="875"/>
        <v>0</v>
      </c>
      <c r="K3399" s="504"/>
      <c r="L3399" s="518">
        <f t="shared" si="876"/>
        <v>0</v>
      </c>
      <c r="M3399" s="518">
        <f t="shared" si="876"/>
        <v>0</v>
      </c>
      <c r="N3399" s="519">
        <f t="shared" si="877"/>
        <v>0</v>
      </c>
      <c r="O3399" s="519">
        <f t="shared" si="878"/>
        <v>0</v>
      </c>
      <c r="P3399" s="506"/>
      <c r="Q3399" s="520"/>
      <c r="R3399" s="412" t="str">
        <f t="shared" si="868"/>
        <v/>
      </c>
      <c r="S3399" s="412" t="str">
        <f t="shared" si="880"/>
        <v/>
      </c>
      <c r="T3399" s="427"/>
      <c r="U3399" s="429"/>
      <c r="W3399" s="6">
        <f>VLOOKUP(A3399,'[3]Cartilha Global'!$A:$A,1,FALSE)</f>
        <v>92002</v>
      </c>
    </row>
    <row r="3400" spans="1:23" ht="22.5" hidden="1" x14ac:dyDescent="0.2">
      <c r="A3400" s="522">
        <v>92003</v>
      </c>
      <c r="B3400" s="508" t="s">
        <v>3144</v>
      </c>
      <c r="C3400" s="513" t="s">
        <v>890</v>
      </c>
      <c r="D3400" s="498" t="s">
        <v>169</v>
      </c>
      <c r="E3400" s="499">
        <v>56.89</v>
      </c>
      <c r="F3400" s="500">
        <f t="shared" si="879"/>
        <v>70.45</v>
      </c>
      <c r="G3400" s="527"/>
      <c r="H3400" s="518"/>
      <c r="I3400" s="517">
        <f t="shared" si="874"/>
        <v>0</v>
      </c>
      <c r="J3400" s="517">
        <f t="shared" si="875"/>
        <v>0</v>
      </c>
      <c r="K3400" s="504"/>
      <c r="L3400" s="518">
        <f t="shared" si="876"/>
        <v>0</v>
      </c>
      <c r="M3400" s="518">
        <f t="shared" si="876"/>
        <v>0</v>
      </c>
      <c r="N3400" s="519">
        <f t="shared" si="877"/>
        <v>0</v>
      </c>
      <c r="O3400" s="519">
        <f t="shared" si="878"/>
        <v>0</v>
      </c>
      <c r="P3400" s="506"/>
      <c r="Q3400" s="520"/>
      <c r="R3400" s="412" t="str">
        <f t="shared" si="868"/>
        <v/>
      </c>
      <c r="S3400" s="412" t="str">
        <f t="shared" si="880"/>
        <v/>
      </c>
      <c r="T3400" s="427"/>
      <c r="U3400" s="429"/>
      <c r="W3400" s="6">
        <f>VLOOKUP(A3400,'[3]Cartilha Global'!$A:$A,1,FALSE)</f>
        <v>92003</v>
      </c>
    </row>
    <row r="3401" spans="1:23" ht="22.5" hidden="1" x14ac:dyDescent="0.2">
      <c r="A3401" s="522">
        <v>92004</v>
      </c>
      <c r="B3401" s="508" t="s">
        <v>3144</v>
      </c>
      <c r="C3401" s="513" t="s">
        <v>891</v>
      </c>
      <c r="D3401" s="498" t="s">
        <v>169</v>
      </c>
      <c r="E3401" s="499">
        <v>60.52</v>
      </c>
      <c r="F3401" s="500">
        <f t="shared" si="879"/>
        <v>74.95</v>
      </c>
      <c r="G3401" s="527"/>
      <c r="H3401" s="518"/>
      <c r="I3401" s="517">
        <f t="shared" si="874"/>
        <v>0</v>
      </c>
      <c r="J3401" s="517">
        <f t="shared" si="875"/>
        <v>0</v>
      </c>
      <c r="K3401" s="504"/>
      <c r="L3401" s="518">
        <f t="shared" si="876"/>
        <v>0</v>
      </c>
      <c r="M3401" s="518">
        <f t="shared" si="876"/>
        <v>0</v>
      </c>
      <c r="N3401" s="519">
        <f t="shared" si="877"/>
        <v>0</v>
      </c>
      <c r="O3401" s="519">
        <f t="shared" si="878"/>
        <v>0</v>
      </c>
      <c r="P3401" s="506"/>
      <c r="Q3401" s="520"/>
      <c r="R3401" s="412" t="str">
        <f t="shared" si="868"/>
        <v/>
      </c>
      <c r="S3401" s="412" t="str">
        <f t="shared" si="880"/>
        <v/>
      </c>
      <c r="T3401" s="427"/>
      <c r="U3401" s="429"/>
      <c r="W3401" s="6">
        <f>VLOOKUP(A3401,'[3]Cartilha Global'!$A:$A,1,FALSE)</f>
        <v>92004</v>
      </c>
    </row>
    <row r="3402" spans="1:23" ht="22.5" hidden="1" x14ac:dyDescent="0.2">
      <c r="A3402" s="522">
        <v>92005</v>
      </c>
      <c r="B3402" s="508" t="s">
        <v>3144</v>
      </c>
      <c r="C3402" s="513" t="s">
        <v>892</v>
      </c>
      <c r="D3402" s="498" t="s">
        <v>169</v>
      </c>
      <c r="E3402" s="499">
        <v>66.62</v>
      </c>
      <c r="F3402" s="500">
        <f t="shared" si="879"/>
        <v>82.5</v>
      </c>
      <c r="G3402" s="527"/>
      <c r="H3402" s="518"/>
      <c r="I3402" s="517">
        <f t="shared" si="874"/>
        <v>0</v>
      </c>
      <c r="J3402" s="517">
        <f t="shared" si="875"/>
        <v>0</v>
      </c>
      <c r="K3402" s="504"/>
      <c r="L3402" s="518">
        <f t="shared" si="876"/>
        <v>0</v>
      </c>
      <c r="M3402" s="518">
        <f t="shared" si="876"/>
        <v>0</v>
      </c>
      <c r="N3402" s="519">
        <f t="shared" si="877"/>
        <v>0</v>
      </c>
      <c r="O3402" s="519">
        <f t="shared" si="878"/>
        <v>0</v>
      </c>
      <c r="P3402" s="506"/>
      <c r="Q3402" s="520"/>
      <c r="R3402" s="412" t="str">
        <f t="shared" si="868"/>
        <v/>
      </c>
      <c r="S3402" s="412" t="str">
        <f t="shared" si="880"/>
        <v/>
      </c>
      <c r="T3402" s="427"/>
      <c r="U3402" s="429"/>
      <c r="W3402" s="6">
        <f>VLOOKUP(A3402,'[3]Cartilha Global'!$A:$A,1,FALSE)</f>
        <v>92005</v>
      </c>
    </row>
    <row r="3403" spans="1:23" ht="22.5" hidden="1" x14ac:dyDescent="0.2">
      <c r="A3403" s="522">
        <v>92006</v>
      </c>
      <c r="B3403" s="508" t="s">
        <v>3144</v>
      </c>
      <c r="C3403" s="513" t="s">
        <v>893</v>
      </c>
      <c r="D3403" s="498" t="s">
        <v>169</v>
      </c>
      <c r="E3403" s="499">
        <v>43.18</v>
      </c>
      <c r="F3403" s="500">
        <f t="shared" si="879"/>
        <v>53.47</v>
      </c>
      <c r="G3403" s="527"/>
      <c r="H3403" s="518"/>
      <c r="I3403" s="517">
        <f t="shared" si="874"/>
        <v>0</v>
      </c>
      <c r="J3403" s="517">
        <f t="shared" si="875"/>
        <v>0</v>
      </c>
      <c r="K3403" s="504"/>
      <c r="L3403" s="518">
        <f t="shared" si="876"/>
        <v>0</v>
      </c>
      <c r="M3403" s="518">
        <f t="shared" si="876"/>
        <v>0</v>
      </c>
      <c r="N3403" s="519">
        <f t="shared" si="877"/>
        <v>0</v>
      </c>
      <c r="O3403" s="519">
        <f t="shared" si="878"/>
        <v>0</v>
      </c>
      <c r="P3403" s="506"/>
      <c r="Q3403" s="520"/>
      <c r="R3403" s="412" t="str">
        <f t="shared" si="868"/>
        <v/>
      </c>
      <c r="S3403" s="412" t="str">
        <f t="shared" si="880"/>
        <v/>
      </c>
      <c r="T3403" s="427"/>
      <c r="U3403" s="429"/>
      <c r="W3403" s="6">
        <f>VLOOKUP(A3403,'[3]Cartilha Global'!$A:$A,1,FALSE)</f>
        <v>92006</v>
      </c>
    </row>
    <row r="3404" spans="1:23" ht="22.5" hidden="1" x14ac:dyDescent="0.2">
      <c r="A3404" s="522">
        <v>92007</v>
      </c>
      <c r="B3404" s="508" t="s">
        <v>3144</v>
      </c>
      <c r="C3404" s="513" t="s">
        <v>894</v>
      </c>
      <c r="D3404" s="498" t="s">
        <v>169</v>
      </c>
      <c r="E3404" s="499">
        <v>49.28</v>
      </c>
      <c r="F3404" s="500">
        <f t="shared" si="879"/>
        <v>61.03</v>
      </c>
      <c r="G3404" s="527"/>
      <c r="H3404" s="518"/>
      <c r="I3404" s="517">
        <f t="shared" si="874"/>
        <v>0</v>
      </c>
      <c r="J3404" s="517">
        <f t="shared" si="875"/>
        <v>0</v>
      </c>
      <c r="K3404" s="504"/>
      <c r="L3404" s="518">
        <f t="shared" si="876"/>
        <v>0</v>
      </c>
      <c r="M3404" s="518">
        <f t="shared" si="876"/>
        <v>0</v>
      </c>
      <c r="N3404" s="519">
        <f t="shared" si="877"/>
        <v>0</v>
      </c>
      <c r="O3404" s="519">
        <f t="shared" si="878"/>
        <v>0</v>
      </c>
      <c r="P3404" s="506"/>
      <c r="Q3404" s="520"/>
      <c r="R3404" s="412" t="str">
        <f t="shared" si="868"/>
        <v/>
      </c>
      <c r="S3404" s="412" t="str">
        <f t="shared" si="880"/>
        <v/>
      </c>
      <c r="T3404" s="427"/>
      <c r="U3404" s="429"/>
      <c r="W3404" s="6">
        <f>VLOOKUP(A3404,'[3]Cartilha Global'!$A:$A,1,FALSE)</f>
        <v>92007</v>
      </c>
    </row>
    <row r="3405" spans="1:23" ht="22.5" hidden="1" x14ac:dyDescent="0.2">
      <c r="A3405" s="522">
        <v>92008</v>
      </c>
      <c r="B3405" s="508" t="s">
        <v>3144</v>
      </c>
      <c r="C3405" s="513" t="s">
        <v>895</v>
      </c>
      <c r="D3405" s="498" t="s">
        <v>169</v>
      </c>
      <c r="E3405" s="499">
        <v>52.91</v>
      </c>
      <c r="F3405" s="500">
        <f t="shared" si="879"/>
        <v>65.52</v>
      </c>
      <c r="G3405" s="527"/>
      <c r="H3405" s="518"/>
      <c r="I3405" s="517">
        <f t="shared" si="874"/>
        <v>0</v>
      </c>
      <c r="J3405" s="517">
        <f t="shared" si="875"/>
        <v>0</v>
      </c>
      <c r="K3405" s="504"/>
      <c r="L3405" s="518">
        <f t="shared" si="876"/>
        <v>0</v>
      </c>
      <c r="M3405" s="518">
        <f t="shared" si="876"/>
        <v>0</v>
      </c>
      <c r="N3405" s="519">
        <f t="shared" si="877"/>
        <v>0</v>
      </c>
      <c r="O3405" s="519">
        <f t="shared" si="878"/>
        <v>0</v>
      </c>
      <c r="P3405" s="506"/>
      <c r="Q3405" s="520"/>
      <c r="R3405" s="412" t="str">
        <f t="shared" si="868"/>
        <v/>
      </c>
      <c r="S3405" s="412" t="str">
        <f t="shared" si="880"/>
        <v/>
      </c>
      <c r="T3405" s="427"/>
      <c r="U3405" s="429"/>
      <c r="W3405" s="6">
        <f>VLOOKUP(A3405,'[3]Cartilha Global'!$A:$A,1,FALSE)</f>
        <v>92008</v>
      </c>
    </row>
    <row r="3406" spans="1:23" ht="22.5" hidden="1" x14ac:dyDescent="0.2">
      <c r="A3406" s="522">
        <v>92009</v>
      </c>
      <c r="B3406" s="508" t="s">
        <v>3144</v>
      </c>
      <c r="C3406" s="513" t="s">
        <v>896</v>
      </c>
      <c r="D3406" s="498" t="s">
        <v>169</v>
      </c>
      <c r="E3406" s="499">
        <v>59.01</v>
      </c>
      <c r="F3406" s="500">
        <f t="shared" si="879"/>
        <v>73.08</v>
      </c>
      <c r="G3406" s="527"/>
      <c r="H3406" s="518"/>
      <c r="I3406" s="517">
        <f t="shared" si="874"/>
        <v>0</v>
      </c>
      <c r="J3406" s="517">
        <f t="shared" si="875"/>
        <v>0</v>
      </c>
      <c r="K3406" s="504"/>
      <c r="L3406" s="518">
        <f t="shared" si="876"/>
        <v>0</v>
      </c>
      <c r="M3406" s="518">
        <f t="shared" si="876"/>
        <v>0</v>
      </c>
      <c r="N3406" s="519">
        <f t="shared" si="877"/>
        <v>0</v>
      </c>
      <c r="O3406" s="519">
        <f t="shared" si="878"/>
        <v>0</v>
      </c>
      <c r="P3406" s="506"/>
      <c r="Q3406" s="520"/>
      <c r="R3406" s="412" t="str">
        <f t="shared" si="868"/>
        <v/>
      </c>
      <c r="S3406" s="412" t="str">
        <f t="shared" si="880"/>
        <v/>
      </c>
      <c r="T3406" s="427"/>
      <c r="U3406" s="429"/>
      <c r="W3406" s="6">
        <f>VLOOKUP(A3406,'[3]Cartilha Global'!$A:$A,1,FALSE)</f>
        <v>92009</v>
      </c>
    </row>
    <row r="3407" spans="1:23" ht="22.5" hidden="1" x14ac:dyDescent="0.2">
      <c r="A3407" s="522">
        <v>92010</v>
      </c>
      <c r="B3407" s="508" t="s">
        <v>3144</v>
      </c>
      <c r="C3407" s="513" t="s">
        <v>897</v>
      </c>
      <c r="D3407" s="498" t="s">
        <v>169</v>
      </c>
      <c r="E3407" s="499">
        <v>74.61</v>
      </c>
      <c r="F3407" s="500">
        <f t="shared" si="879"/>
        <v>92.4</v>
      </c>
      <c r="G3407" s="527"/>
      <c r="H3407" s="518"/>
      <c r="I3407" s="517">
        <f t="shared" si="874"/>
        <v>0</v>
      </c>
      <c r="J3407" s="517">
        <f t="shared" si="875"/>
        <v>0</v>
      </c>
      <c r="K3407" s="504"/>
      <c r="L3407" s="518">
        <f t="shared" si="876"/>
        <v>0</v>
      </c>
      <c r="M3407" s="518">
        <f t="shared" si="876"/>
        <v>0</v>
      </c>
      <c r="N3407" s="519">
        <f t="shared" si="877"/>
        <v>0</v>
      </c>
      <c r="O3407" s="519">
        <f t="shared" si="878"/>
        <v>0</v>
      </c>
      <c r="P3407" s="506"/>
      <c r="Q3407" s="520"/>
      <c r="R3407" s="412" t="str">
        <f t="shared" si="868"/>
        <v/>
      </c>
      <c r="S3407" s="412" t="str">
        <f t="shared" si="880"/>
        <v/>
      </c>
      <c r="T3407" s="427"/>
      <c r="U3407" s="429"/>
      <c r="W3407" s="6">
        <f>VLOOKUP(A3407,'[3]Cartilha Global'!$A:$A,1,FALSE)</f>
        <v>92010</v>
      </c>
    </row>
    <row r="3408" spans="1:23" ht="22.5" hidden="1" x14ac:dyDescent="0.2">
      <c r="A3408" s="522">
        <v>92011</v>
      </c>
      <c r="B3408" s="508" t="s">
        <v>3144</v>
      </c>
      <c r="C3408" s="513" t="s">
        <v>898</v>
      </c>
      <c r="D3408" s="498" t="s">
        <v>169</v>
      </c>
      <c r="E3408" s="499">
        <v>83.76</v>
      </c>
      <c r="F3408" s="500">
        <f t="shared" si="879"/>
        <v>103.73</v>
      </c>
      <c r="G3408" s="527"/>
      <c r="H3408" s="518"/>
      <c r="I3408" s="517">
        <f t="shared" si="874"/>
        <v>0</v>
      </c>
      <c r="J3408" s="517">
        <f t="shared" si="875"/>
        <v>0</v>
      </c>
      <c r="K3408" s="504"/>
      <c r="L3408" s="518">
        <f t="shared" si="876"/>
        <v>0</v>
      </c>
      <c r="M3408" s="518">
        <f t="shared" si="876"/>
        <v>0</v>
      </c>
      <c r="N3408" s="519">
        <f t="shared" si="877"/>
        <v>0</v>
      </c>
      <c r="O3408" s="519">
        <f t="shared" si="878"/>
        <v>0</v>
      </c>
      <c r="P3408" s="506"/>
      <c r="Q3408" s="520"/>
      <c r="R3408" s="412" t="str">
        <f t="shared" si="868"/>
        <v/>
      </c>
      <c r="S3408" s="412" t="str">
        <f t="shared" si="880"/>
        <v/>
      </c>
      <c r="T3408" s="427"/>
      <c r="U3408" s="429"/>
      <c r="W3408" s="6">
        <f>VLOOKUP(A3408,'[3]Cartilha Global'!$A:$A,1,FALSE)</f>
        <v>92011</v>
      </c>
    </row>
    <row r="3409" spans="1:23" ht="22.5" hidden="1" x14ac:dyDescent="0.2">
      <c r="A3409" s="522">
        <v>92012</v>
      </c>
      <c r="B3409" s="508" t="s">
        <v>3144</v>
      </c>
      <c r="C3409" s="513" t="s">
        <v>899</v>
      </c>
      <c r="D3409" s="498" t="s">
        <v>169</v>
      </c>
      <c r="E3409" s="499">
        <v>84.34</v>
      </c>
      <c r="F3409" s="500">
        <f t="shared" si="879"/>
        <v>104.45</v>
      </c>
      <c r="G3409" s="527"/>
      <c r="H3409" s="518"/>
      <c r="I3409" s="517">
        <f t="shared" si="874"/>
        <v>0</v>
      </c>
      <c r="J3409" s="517">
        <f t="shared" si="875"/>
        <v>0</v>
      </c>
      <c r="K3409" s="504"/>
      <c r="L3409" s="518">
        <f t="shared" si="876"/>
        <v>0</v>
      </c>
      <c r="M3409" s="518">
        <f t="shared" si="876"/>
        <v>0</v>
      </c>
      <c r="N3409" s="519">
        <f t="shared" si="877"/>
        <v>0</v>
      </c>
      <c r="O3409" s="519">
        <f t="shared" si="878"/>
        <v>0</v>
      </c>
      <c r="P3409" s="506"/>
      <c r="Q3409" s="520"/>
      <c r="R3409" s="412" t="str">
        <f t="shared" si="868"/>
        <v/>
      </c>
      <c r="S3409" s="412" t="str">
        <f t="shared" si="880"/>
        <v/>
      </c>
      <c r="T3409" s="427"/>
      <c r="U3409" s="429"/>
      <c r="W3409" s="6">
        <f>VLOOKUP(A3409,'[3]Cartilha Global'!$A:$A,1,FALSE)</f>
        <v>92012</v>
      </c>
    </row>
    <row r="3410" spans="1:23" ht="22.5" hidden="1" x14ac:dyDescent="0.2">
      <c r="A3410" s="522">
        <v>92013</v>
      </c>
      <c r="B3410" s="508" t="s">
        <v>3144</v>
      </c>
      <c r="C3410" s="513" t="s">
        <v>900</v>
      </c>
      <c r="D3410" s="498" t="s">
        <v>169</v>
      </c>
      <c r="E3410" s="499">
        <v>93.49</v>
      </c>
      <c r="F3410" s="500">
        <f t="shared" si="879"/>
        <v>115.78</v>
      </c>
      <c r="G3410" s="527"/>
      <c r="H3410" s="518"/>
      <c r="I3410" s="517">
        <f t="shared" si="874"/>
        <v>0</v>
      </c>
      <c r="J3410" s="517">
        <f t="shared" si="875"/>
        <v>0</v>
      </c>
      <c r="K3410" s="504"/>
      <c r="L3410" s="518">
        <f t="shared" si="876"/>
        <v>0</v>
      </c>
      <c r="M3410" s="518">
        <f t="shared" si="876"/>
        <v>0</v>
      </c>
      <c r="N3410" s="519">
        <f t="shared" si="877"/>
        <v>0</v>
      </c>
      <c r="O3410" s="519">
        <f t="shared" si="878"/>
        <v>0</v>
      </c>
      <c r="P3410" s="506"/>
      <c r="Q3410" s="520"/>
      <c r="R3410" s="412" t="str">
        <f t="shared" si="868"/>
        <v/>
      </c>
      <c r="S3410" s="412" t="str">
        <f t="shared" si="880"/>
        <v/>
      </c>
      <c r="T3410" s="427"/>
      <c r="U3410" s="429"/>
      <c r="W3410" s="6">
        <f>VLOOKUP(A3410,'[3]Cartilha Global'!$A:$A,1,FALSE)</f>
        <v>92013</v>
      </c>
    </row>
    <row r="3411" spans="1:23" ht="22.5" hidden="1" x14ac:dyDescent="0.2">
      <c r="A3411" s="522">
        <v>92014</v>
      </c>
      <c r="B3411" s="508" t="s">
        <v>3144</v>
      </c>
      <c r="C3411" s="513" t="s">
        <v>901</v>
      </c>
      <c r="D3411" s="498" t="s">
        <v>169</v>
      </c>
      <c r="E3411" s="499">
        <v>63.18</v>
      </c>
      <c r="F3411" s="500">
        <f t="shared" si="879"/>
        <v>78.239999999999995</v>
      </c>
      <c r="G3411" s="527"/>
      <c r="H3411" s="518"/>
      <c r="I3411" s="517">
        <f t="shared" si="874"/>
        <v>0</v>
      </c>
      <c r="J3411" s="517">
        <f t="shared" si="875"/>
        <v>0</v>
      </c>
      <c r="K3411" s="504"/>
      <c r="L3411" s="518">
        <f t="shared" si="876"/>
        <v>0</v>
      </c>
      <c r="M3411" s="518">
        <f t="shared" si="876"/>
        <v>0</v>
      </c>
      <c r="N3411" s="519">
        <f t="shared" si="877"/>
        <v>0</v>
      </c>
      <c r="O3411" s="519">
        <f t="shared" si="878"/>
        <v>0</v>
      </c>
      <c r="P3411" s="506"/>
      <c r="Q3411" s="520"/>
      <c r="R3411" s="412" t="str">
        <f t="shared" si="868"/>
        <v/>
      </c>
      <c r="S3411" s="412" t="str">
        <f t="shared" si="880"/>
        <v/>
      </c>
      <c r="T3411" s="427"/>
      <c r="U3411" s="429"/>
      <c r="W3411" s="6">
        <f>VLOOKUP(A3411,'[3]Cartilha Global'!$A:$A,1,FALSE)</f>
        <v>92014</v>
      </c>
    </row>
    <row r="3412" spans="1:23" ht="22.5" hidden="1" x14ac:dyDescent="0.2">
      <c r="A3412" s="522">
        <v>92015</v>
      </c>
      <c r="B3412" s="508" t="s">
        <v>3144</v>
      </c>
      <c r="C3412" s="513" t="s">
        <v>902</v>
      </c>
      <c r="D3412" s="498" t="s">
        <v>169</v>
      </c>
      <c r="E3412" s="499">
        <v>72.33</v>
      </c>
      <c r="F3412" s="500">
        <f t="shared" si="879"/>
        <v>89.57</v>
      </c>
      <c r="G3412" s="527"/>
      <c r="H3412" s="518"/>
      <c r="I3412" s="517">
        <f t="shared" si="874"/>
        <v>0</v>
      </c>
      <c r="J3412" s="517">
        <f t="shared" si="875"/>
        <v>0</v>
      </c>
      <c r="K3412" s="504"/>
      <c r="L3412" s="518">
        <f t="shared" si="876"/>
        <v>0</v>
      </c>
      <c r="M3412" s="518">
        <f t="shared" si="876"/>
        <v>0</v>
      </c>
      <c r="N3412" s="519">
        <f t="shared" si="877"/>
        <v>0</v>
      </c>
      <c r="O3412" s="519">
        <f t="shared" si="878"/>
        <v>0</v>
      </c>
      <c r="P3412" s="506"/>
      <c r="Q3412" s="520"/>
      <c r="R3412" s="412" t="str">
        <f t="shared" si="868"/>
        <v/>
      </c>
      <c r="S3412" s="412" t="str">
        <f t="shared" si="880"/>
        <v/>
      </c>
      <c r="T3412" s="427"/>
      <c r="U3412" s="429"/>
      <c r="W3412" s="6">
        <f>VLOOKUP(A3412,'[3]Cartilha Global'!$A:$A,1,FALSE)</f>
        <v>92015</v>
      </c>
    </row>
    <row r="3413" spans="1:23" ht="22.5" hidden="1" x14ac:dyDescent="0.2">
      <c r="A3413" s="522">
        <v>92016</v>
      </c>
      <c r="B3413" s="508" t="s">
        <v>3144</v>
      </c>
      <c r="C3413" s="513" t="s">
        <v>903</v>
      </c>
      <c r="D3413" s="498" t="s">
        <v>169</v>
      </c>
      <c r="E3413" s="499">
        <v>72.91</v>
      </c>
      <c r="F3413" s="500">
        <f t="shared" si="879"/>
        <v>90.29</v>
      </c>
      <c r="G3413" s="527"/>
      <c r="H3413" s="518"/>
      <c r="I3413" s="517">
        <f t="shared" si="874"/>
        <v>0</v>
      </c>
      <c r="J3413" s="517">
        <f t="shared" si="875"/>
        <v>0</v>
      </c>
      <c r="K3413" s="504"/>
      <c r="L3413" s="518">
        <f t="shared" si="876"/>
        <v>0</v>
      </c>
      <c r="M3413" s="518">
        <f t="shared" si="876"/>
        <v>0</v>
      </c>
      <c r="N3413" s="519">
        <f t="shared" si="877"/>
        <v>0</v>
      </c>
      <c r="O3413" s="519">
        <f t="shared" si="878"/>
        <v>0</v>
      </c>
      <c r="P3413" s="506"/>
      <c r="Q3413" s="520"/>
      <c r="R3413" s="412" t="str">
        <f t="shared" si="868"/>
        <v/>
      </c>
      <c r="S3413" s="412" t="str">
        <f t="shared" si="880"/>
        <v/>
      </c>
      <c r="T3413" s="427"/>
      <c r="U3413" s="429"/>
      <c r="W3413" s="6">
        <f>VLOOKUP(A3413,'[3]Cartilha Global'!$A:$A,1,FALSE)</f>
        <v>92016</v>
      </c>
    </row>
    <row r="3414" spans="1:23" ht="22.5" hidden="1" x14ac:dyDescent="0.2">
      <c r="A3414" s="522">
        <v>92017</v>
      </c>
      <c r="B3414" s="508" t="s">
        <v>3144</v>
      </c>
      <c r="C3414" s="513" t="s">
        <v>904</v>
      </c>
      <c r="D3414" s="498" t="s">
        <v>169</v>
      </c>
      <c r="E3414" s="499">
        <v>82.06</v>
      </c>
      <c r="F3414" s="500">
        <f t="shared" si="879"/>
        <v>101.62</v>
      </c>
      <c r="G3414" s="527"/>
      <c r="H3414" s="518"/>
      <c r="I3414" s="517">
        <f t="shared" si="874"/>
        <v>0</v>
      </c>
      <c r="J3414" s="517">
        <f t="shared" si="875"/>
        <v>0</v>
      </c>
      <c r="K3414" s="504"/>
      <c r="L3414" s="518">
        <f t="shared" si="876"/>
        <v>0</v>
      </c>
      <c r="M3414" s="518">
        <f t="shared" si="876"/>
        <v>0</v>
      </c>
      <c r="N3414" s="519">
        <f t="shared" si="877"/>
        <v>0</v>
      </c>
      <c r="O3414" s="519">
        <f t="shared" si="878"/>
        <v>0</v>
      </c>
      <c r="P3414" s="506"/>
      <c r="Q3414" s="520"/>
      <c r="R3414" s="412" t="str">
        <f t="shared" si="868"/>
        <v/>
      </c>
      <c r="S3414" s="412" t="str">
        <f t="shared" si="880"/>
        <v/>
      </c>
      <c r="T3414" s="427"/>
      <c r="U3414" s="429"/>
      <c r="W3414" s="6">
        <f>VLOOKUP(A3414,'[3]Cartilha Global'!$A:$A,1,FALSE)</f>
        <v>92017</v>
      </c>
    </row>
    <row r="3415" spans="1:23" ht="22.5" hidden="1" x14ac:dyDescent="0.2">
      <c r="A3415" s="522">
        <v>92018</v>
      </c>
      <c r="B3415" s="508" t="s">
        <v>3144</v>
      </c>
      <c r="C3415" s="513" t="s">
        <v>905</v>
      </c>
      <c r="D3415" s="498" t="s">
        <v>169</v>
      </c>
      <c r="E3415" s="499">
        <v>83.7</v>
      </c>
      <c r="F3415" s="500">
        <f t="shared" si="879"/>
        <v>103.65</v>
      </c>
      <c r="G3415" s="527"/>
      <c r="H3415" s="518"/>
      <c r="I3415" s="517">
        <f t="shared" si="874"/>
        <v>0</v>
      </c>
      <c r="J3415" s="517">
        <f t="shared" si="875"/>
        <v>0</v>
      </c>
      <c r="K3415" s="504"/>
      <c r="L3415" s="518">
        <f t="shared" si="876"/>
        <v>0</v>
      </c>
      <c r="M3415" s="518">
        <f t="shared" si="876"/>
        <v>0</v>
      </c>
      <c r="N3415" s="519">
        <f t="shared" si="877"/>
        <v>0</v>
      </c>
      <c r="O3415" s="519">
        <f t="shared" si="878"/>
        <v>0</v>
      </c>
      <c r="P3415" s="506"/>
      <c r="Q3415" s="520"/>
      <c r="R3415" s="412" t="str">
        <f t="shared" si="868"/>
        <v/>
      </c>
      <c r="S3415" s="412" t="str">
        <f t="shared" si="880"/>
        <v/>
      </c>
      <c r="T3415" s="427"/>
      <c r="U3415" s="429"/>
      <c r="W3415" s="6">
        <f>VLOOKUP(A3415,'[3]Cartilha Global'!$A:$A,1,FALSE)</f>
        <v>92018</v>
      </c>
    </row>
    <row r="3416" spans="1:23" ht="22.5" hidden="1" x14ac:dyDescent="0.2">
      <c r="A3416" s="522">
        <v>92019</v>
      </c>
      <c r="B3416" s="508" t="s">
        <v>3144</v>
      </c>
      <c r="C3416" s="513" t="s">
        <v>906</v>
      </c>
      <c r="D3416" s="498" t="s">
        <v>169</v>
      </c>
      <c r="E3416" s="499">
        <v>99.59</v>
      </c>
      <c r="F3416" s="500">
        <f t="shared" si="879"/>
        <v>123.33</v>
      </c>
      <c r="G3416" s="527"/>
      <c r="H3416" s="518"/>
      <c r="I3416" s="517">
        <f t="shared" si="874"/>
        <v>0</v>
      </c>
      <c r="J3416" s="517">
        <f t="shared" si="875"/>
        <v>0</v>
      </c>
      <c r="K3416" s="504"/>
      <c r="L3416" s="518">
        <f t="shared" si="876"/>
        <v>0</v>
      </c>
      <c r="M3416" s="518">
        <f t="shared" si="876"/>
        <v>0</v>
      </c>
      <c r="N3416" s="519">
        <f t="shared" si="877"/>
        <v>0</v>
      </c>
      <c r="O3416" s="519">
        <f t="shared" si="878"/>
        <v>0</v>
      </c>
      <c r="P3416" s="506"/>
      <c r="Q3416" s="520"/>
      <c r="R3416" s="412" t="str">
        <f t="shared" si="868"/>
        <v/>
      </c>
      <c r="S3416" s="412" t="str">
        <f t="shared" si="880"/>
        <v/>
      </c>
      <c r="T3416" s="427"/>
      <c r="U3416" s="429"/>
      <c r="W3416" s="6">
        <f>VLOOKUP(A3416,'[3]Cartilha Global'!$A:$A,1,FALSE)</f>
        <v>92019</v>
      </c>
    </row>
    <row r="3417" spans="1:23" ht="22.5" hidden="1" x14ac:dyDescent="0.2">
      <c r="A3417" s="522">
        <v>92020</v>
      </c>
      <c r="B3417" s="508" t="s">
        <v>3144</v>
      </c>
      <c r="C3417" s="513" t="s">
        <v>907</v>
      </c>
      <c r="D3417" s="498" t="s">
        <v>169</v>
      </c>
      <c r="E3417" s="499">
        <v>123.97</v>
      </c>
      <c r="F3417" s="500">
        <f t="shared" si="879"/>
        <v>153.52000000000001</v>
      </c>
      <c r="G3417" s="527"/>
      <c r="H3417" s="518"/>
      <c r="I3417" s="517">
        <f t="shared" si="874"/>
        <v>0</v>
      </c>
      <c r="J3417" s="517">
        <f t="shared" si="875"/>
        <v>0</v>
      </c>
      <c r="K3417" s="504"/>
      <c r="L3417" s="518">
        <f t="shared" si="876"/>
        <v>0</v>
      </c>
      <c r="M3417" s="518">
        <f t="shared" si="876"/>
        <v>0</v>
      </c>
      <c r="N3417" s="519">
        <f t="shared" si="877"/>
        <v>0</v>
      </c>
      <c r="O3417" s="519">
        <f t="shared" si="878"/>
        <v>0</v>
      </c>
      <c r="P3417" s="506"/>
      <c r="Q3417" s="520"/>
      <c r="R3417" s="412" t="str">
        <f t="shared" si="868"/>
        <v/>
      </c>
      <c r="S3417" s="412" t="str">
        <f t="shared" si="880"/>
        <v/>
      </c>
      <c r="T3417" s="427"/>
      <c r="U3417" s="429"/>
      <c r="W3417" s="6">
        <f>VLOOKUP(A3417,'[3]Cartilha Global'!$A:$A,1,FALSE)</f>
        <v>92020</v>
      </c>
    </row>
    <row r="3418" spans="1:23" ht="22.5" hidden="1" x14ac:dyDescent="0.2">
      <c r="A3418" s="522">
        <v>92021</v>
      </c>
      <c r="B3418" s="508" t="s">
        <v>3144</v>
      </c>
      <c r="C3418" s="513" t="s">
        <v>908</v>
      </c>
      <c r="D3418" s="498" t="s">
        <v>169</v>
      </c>
      <c r="E3418" s="499">
        <v>139.86000000000001</v>
      </c>
      <c r="F3418" s="500">
        <f t="shared" si="879"/>
        <v>173.2</v>
      </c>
      <c r="G3418" s="527"/>
      <c r="H3418" s="518"/>
      <c r="I3418" s="517">
        <f t="shared" si="874"/>
        <v>0</v>
      </c>
      <c r="J3418" s="517">
        <f t="shared" si="875"/>
        <v>0</v>
      </c>
      <c r="K3418" s="504"/>
      <c r="L3418" s="518">
        <f t="shared" si="876"/>
        <v>0</v>
      </c>
      <c r="M3418" s="518">
        <f t="shared" si="876"/>
        <v>0</v>
      </c>
      <c r="N3418" s="519">
        <f t="shared" si="877"/>
        <v>0</v>
      </c>
      <c r="O3418" s="519">
        <f t="shared" si="878"/>
        <v>0</v>
      </c>
      <c r="P3418" s="506"/>
      <c r="Q3418" s="520"/>
      <c r="R3418" s="412" t="str">
        <f t="shared" si="868"/>
        <v/>
      </c>
      <c r="S3418" s="412" t="str">
        <f t="shared" si="880"/>
        <v/>
      </c>
      <c r="T3418" s="427"/>
      <c r="U3418" s="429"/>
      <c r="W3418" s="6">
        <f>VLOOKUP(A3418,'[3]Cartilha Global'!$A:$A,1,FALSE)</f>
        <v>92021</v>
      </c>
    </row>
    <row r="3419" spans="1:23" hidden="1" x14ac:dyDescent="0.2">
      <c r="A3419" s="522" t="s">
        <v>1930</v>
      </c>
      <c r="B3419" s="508"/>
      <c r="C3419" s="513" t="s">
        <v>909</v>
      </c>
      <c r="D3419" s="498">
        <v>0</v>
      </c>
      <c r="E3419" s="499"/>
      <c r="F3419" s="500">
        <f t="shared" ref="F3419:F3457" si="881">IF(E3419=0,0,ROUND(E3419*(1+E$13)*(1-E$14),2))</f>
        <v>0</v>
      </c>
      <c r="G3419" s="556"/>
      <c r="H3419" s="556"/>
      <c r="I3419" s="557"/>
      <c r="J3419" s="558"/>
      <c r="K3419" s="504"/>
      <c r="L3419" s="556"/>
      <c r="M3419" s="556"/>
      <c r="N3419" s="557"/>
      <c r="O3419" s="558"/>
      <c r="P3419" s="506"/>
      <c r="Q3419" s="494" t="str">
        <f>IF(OR(SUM(J3420:J3426)&gt;0,SUM(O3420:O3426)&gt;0),"xx","")</f>
        <v/>
      </c>
      <c r="R3419" s="412" t="str">
        <f t="shared" si="868"/>
        <v/>
      </c>
      <c r="S3419" s="412" t="str">
        <f t="shared" si="880"/>
        <v/>
      </c>
      <c r="T3419" s="427"/>
      <c r="U3419" s="429"/>
      <c r="W3419" s="6" t="str">
        <f>VLOOKUP(A3419,'[3]Cartilha Global'!$A:$A,1,FALSE)</f>
        <v>8.2.14</v>
      </c>
    </row>
    <row r="3420" spans="1:23" ht="22.5" hidden="1" x14ac:dyDescent="0.2">
      <c r="A3420" s="522">
        <v>93141</v>
      </c>
      <c r="B3420" s="508" t="s">
        <v>3144</v>
      </c>
      <c r="C3420" s="513" t="s">
        <v>910</v>
      </c>
      <c r="D3420" s="498" t="s">
        <v>169</v>
      </c>
      <c r="E3420" s="499">
        <v>196.92</v>
      </c>
      <c r="F3420" s="500">
        <f t="shared" si="881"/>
        <v>243.87</v>
      </c>
      <c r="G3420" s="527"/>
      <c r="H3420" s="518"/>
      <c r="I3420" s="517">
        <f t="shared" ref="I3420:I3426" si="882">IF(ISBLANK(E3420),0,ROUND(F3420*G3420,2))</f>
        <v>0</v>
      </c>
      <c r="J3420" s="517">
        <f t="shared" ref="J3420:J3426" si="883">IF(ISBLANK(G3420),0,ROUND(G3420*H3420,2))</f>
        <v>0</v>
      </c>
      <c r="K3420" s="504"/>
      <c r="L3420" s="518">
        <f t="shared" ref="L3420:M3426" si="884">G3420</f>
        <v>0</v>
      </c>
      <c r="M3420" s="518">
        <f t="shared" si="884"/>
        <v>0</v>
      </c>
      <c r="N3420" s="519">
        <f t="shared" ref="N3420:N3426" si="885">IF(ISBLANK(E3420),0,ROUND(F3420*L3420,2))</f>
        <v>0</v>
      </c>
      <c r="O3420" s="519">
        <f t="shared" ref="O3420:O3426" si="886">IF(ISBLANK(L3420),0,ROUND(L3420*M3420,2))</f>
        <v>0</v>
      </c>
      <c r="P3420" s="506"/>
      <c r="Q3420" s="520"/>
      <c r="R3420" s="412" t="str">
        <f t="shared" si="868"/>
        <v/>
      </c>
      <c r="S3420" s="412" t="str">
        <f t="shared" si="880"/>
        <v/>
      </c>
      <c r="T3420" s="427"/>
      <c r="U3420" s="429"/>
      <c r="W3420" s="6">
        <f>VLOOKUP(A3420,'[3]Cartilha Global'!$A:$A,1,FALSE)</f>
        <v>93141</v>
      </c>
    </row>
    <row r="3421" spans="1:23" ht="22.5" hidden="1" x14ac:dyDescent="0.2">
      <c r="A3421" s="522">
        <v>93142</v>
      </c>
      <c r="B3421" s="508" t="s">
        <v>3144</v>
      </c>
      <c r="C3421" s="513" t="s">
        <v>911</v>
      </c>
      <c r="D3421" s="498" t="s">
        <v>169</v>
      </c>
      <c r="E3421" s="499">
        <v>220.72</v>
      </c>
      <c r="F3421" s="500">
        <f t="shared" si="881"/>
        <v>273.33999999999997</v>
      </c>
      <c r="G3421" s="527"/>
      <c r="H3421" s="518"/>
      <c r="I3421" s="517">
        <f t="shared" si="882"/>
        <v>0</v>
      </c>
      <c r="J3421" s="517">
        <f t="shared" si="883"/>
        <v>0</v>
      </c>
      <c r="K3421" s="504"/>
      <c r="L3421" s="518">
        <f t="shared" si="884"/>
        <v>0</v>
      </c>
      <c r="M3421" s="518">
        <f t="shared" si="884"/>
        <v>0</v>
      </c>
      <c r="N3421" s="519">
        <f t="shared" si="885"/>
        <v>0</v>
      </c>
      <c r="O3421" s="519">
        <f t="shared" si="886"/>
        <v>0</v>
      </c>
      <c r="P3421" s="506"/>
      <c r="Q3421" s="520"/>
      <c r="R3421" s="412" t="str">
        <f t="shared" ref="R3421:R3441" si="887">IF(Q3421="X","x",IF(Q3421="xx","x",IF(O3421&gt;0,"x","")))</f>
        <v/>
      </c>
      <c r="S3421" s="412" t="str">
        <f t="shared" si="880"/>
        <v/>
      </c>
      <c r="T3421" s="427"/>
      <c r="U3421" s="429"/>
      <c r="W3421" s="6">
        <f>VLOOKUP(A3421,'[3]Cartilha Global'!$A:$A,1,FALSE)</f>
        <v>93142</v>
      </c>
    </row>
    <row r="3422" spans="1:23" ht="22.5" hidden="1" x14ac:dyDescent="0.2">
      <c r="A3422" s="522">
        <v>93143</v>
      </c>
      <c r="B3422" s="508" t="s">
        <v>3144</v>
      </c>
      <c r="C3422" s="513" t="s">
        <v>912</v>
      </c>
      <c r="D3422" s="498" t="s">
        <v>169</v>
      </c>
      <c r="E3422" s="499">
        <v>199.97</v>
      </c>
      <c r="F3422" s="500">
        <f t="shared" si="881"/>
        <v>247.64</v>
      </c>
      <c r="G3422" s="527"/>
      <c r="H3422" s="518"/>
      <c r="I3422" s="517">
        <f t="shared" si="882"/>
        <v>0</v>
      </c>
      <c r="J3422" s="517">
        <f t="shared" si="883"/>
        <v>0</v>
      </c>
      <c r="K3422" s="504"/>
      <c r="L3422" s="518">
        <f t="shared" si="884"/>
        <v>0</v>
      </c>
      <c r="M3422" s="518">
        <f t="shared" si="884"/>
        <v>0</v>
      </c>
      <c r="N3422" s="519">
        <f t="shared" si="885"/>
        <v>0</v>
      </c>
      <c r="O3422" s="519">
        <f t="shared" si="886"/>
        <v>0</v>
      </c>
      <c r="P3422" s="506"/>
      <c r="Q3422" s="520"/>
      <c r="R3422" s="412" t="str">
        <f t="shared" si="887"/>
        <v/>
      </c>
      <c r="S3422" s="412" t="str">
        <f t="shared" si="880"/>
        <v/>
      </c>
      <c r="T3422" s="427"/>
      <c r="U3422" s="429"/>
      <c r="W3422" s="6">
        <f>VLOOKUP(A3422,'[3]Cartilha Global'!$A:$A,1,FALSE)</f>
        <v>93143</v>
      </c>
    </row>
    <row r="3423" spans="1:23" ht="22.5" hidden="1" x14ac:dyDescent="0.2">
      <c r="A3423" s="522">
        <v>93144</v>
      </c>
      <c r="B3423" s="508" t="s">
        <v>3144</v>
      </c>
      <c r="C3423" s="513" t="s">
        <v>913</v>
      </c>
      <c r="D3423" s="498" t="s">
        <v>169</v>
      </c>
      <c r="E3423" s="499">
        <v>253.83</v>
      </c>
      <c r="F3423" s="500">
        <f t="shared" si="881"/>
        <v>314.33999999999997</v>
      </c>
      <c r="G3423" s="527"/>
      <c r="H3423" s="518"/>
      <c r="I3423" s="517">
        <f t="shared" si="882"/>
        <v>0</v>
      </c>
      <c r="J3423" s="517">
        <f t="shared" si="883"/>
        <v>0</v>
      </c>
      <c r="K3423" s="504"/>
      <c r="L3423" s="518">
        <f t="shared" si="884"/>
        <v>0</v>
      </c>
      <c r="M3423" s="518">
        <f t="shared" si="884"/>
        <v>0</v>
      </c>
      <c r="N3423" s="519">
        <f t="shared" si="885"/>
        <v>0</v>
      </c>
      <c r="O3423" s="519">
        <f t="shared" si="886"/>
        <v>0</v>
      </c>
      <c r="P3423" s="506"/>
      <c r="Q3423" s="520"/>
      <c r="R3423" s="412" t="str">
        <f t="shared" si="887"/>
        <v/>
      </c>
      <c r="S3423" s="412" t="str">
        <f t="shared" si="880"/>
        <v/>
      </c>
      <c r="T3423" s="427"/>
      <c r="U3423" s="429"/>
      <c r="W3423" s="6">
        <f>VLOOKUP(A3423,'[3]Cartilha Global'!$A:$A,1,FALSE)</f>
        <v>93144</v>
      </c>
    </row>
    <row r="3424" spans="1:23" ht="33.75" hidden="1" x14ac:dyDescent="0.2">
      <c r="A3424" s="522">
        <v>93145</v>
      </c>
      <c r="B3424" s="508" t="s">
        <v>3144</v>
      </c>
      <c r="C3424" s="513" t="s">
        <v>914</v>
      </c>
      <c r="D3424" s="498" t="s">
        <v>169</v>
      </c>
      <c r="E3424" s="499">
        <v>239.5</v>
      </c>
      <c r="F3424" s="500">
        <f t="shared" si="881"/>
        <v>296.60000000000002</v>
      </c>
      <c r="G3424" s="527"/>
      <c r="H3424" s="518"/>
      <c r="I3424" s="517">
        <f t="shared" si="882"/>
        <v>0</v>
      </c>
      <c r="J3424" s="517">
        <f t="shared" si="883"/>
        <v>0</v>
      </c>
      <c r="K3424" s="504"/>
      <c r="L3424" s="518">
        <f t="shared" si="884"/>
        <v>0</v>
      </c>
      <c r="M3424" s="518">
        <f t="shared" si="884"/>
        <v>0</v>
      </c>
      <c r="N3424" s="519">
        <f t="shared" si="885"/>
        <v>0</v>
      </c>
      <c r="O3424" s="519">
        <f t="shared" si="886"/>
        <v>0</v>
      </c>
      <c r="P3424" s="506"/>
      <c r="Q3424" s="520"/>
      <c r="R3424" s="412" t="str">
        <f t="shared" si="887"/>
        <v/>
      </c>
      <c r="S3424" s="412" t="str">
        <f t="shared" si="880"/>
        <v/>
      </c>
      <c r="T3424" s="427"/>
      <c r="U3424" s="429"/>
      <c r="W3424" s="6">
        <f>VLOOKUP(A3424,'[3]Cartilha Global'!$A:$A,1,FALSE)</f>
        <v>93145</v>
      </c>
    </row>
    <row r="3425" spans="1:23" ht="33.75" hidden="1" x14ac:dyDescent="0.2">
      <c r="A3425" s="522">
        <v>93146</v>
      </c>
      <c r="B3425" s="508" t="s">
        <v>3144</v>
      </c>
      <c r="C3425" s="513" t="s">
        <v>915</v>
      </c>
      <c r="D3425" s="498" t="s">
        <v>169</v>
      </c>
      <c r="E3425" s="499">
        <v>258.95999999999998</v>
      </c>
      <c r="F3425" s="500">
        <f t="shared" si="881"/>
        <v>320.7</v>
      </c>
      <c r="G3425" s="527"/>
      <c r="H3425" s="518"/>
      <c r="I3425" s="517">
        <f t="shared" si="882"/>
        <v>0</v>
      </c>
      <c r="J3425" s="517">
        <f t="shared" si="883"/>
        <v>0</v>
      </c>
      <c r="K3425" s="504"/>
      <c r="L3425" s="518">
        <f t="shared" si="884"/>
        <v>0</v>
      </c>
      <c r="M3425" s="518">
        <f t="shared" si="884"/>
        <v>0</v>
      </c>
      <c r="N3425" s="519">
        <f t="shared" si="885"/>
        <v>0</v>
      </c>
      <c r="O3425" s="519">
        <f t="shared" si="886"/>
        <v>0</v>
      </c>
      <c r="P3425" s="506"/>
      <c r="Q3425" s="520"/>
      <c r="R3425" s="412" t="str">
        <f t="shared" si="887"/>
        <v/>
      </c>
      <c r="S3425" s="412" t="str">
        <f t="shared" si="880"/>
        <v/>
      </c>
      <c r="T3425" s="427"/>
      <c r="U3425" s="429"/>
      <c r="W3425" s="6">
        <f>VLOOKUP(A3425,'[3]Cartilha Global'!$A:$A,1,FALSE)</f>
        <v>93146</v>
      </c>
    </row>
    <row r="3426" spans="1:23" ht="33.75" hidden="1" x14ac:dyDescent="0.2">
      <c r="A3426" s="522">
        <v>93147</v>
      </c>
      <c r="B3426" s="508" t="s">
        <v>3144</v>
      </c>
      <c r="C3426" s="513" t="s">
        <v>916</v>
      </c>
      <c r="D3426" s="498" t="s">
        <v>169</v>
      </c>
      <c r="E3426" s="499">
        <v>295.49</v>
      </c>
      <c r="F3426" s="500">
        <f t="shared" si="881"/>
        <v>365.93</v>
      </c>
      <c r="G3426" s="527"/>
      <c r="H3426" s="518"/>
      <c r="I3426" s="517">
        <f t="shared" si="882"/>
        <v>0</v>
      </c>
      <c r="J3426" s="517">
        <f t="shared" si="883"/>
        <v>0</v>
      </c>
      <c r="K3426" s="504"/>
      <c r="L3426" s="518">
        <f t="shared" si="884"/>
        <v>0</v>
      </c>
      <c r="M3426" s="518">
        <f t="shared" si="884"/>
        <v>0</v>
      </c>
      <c r="N3426" s="519">
        <f t="shared" si="885"/>
        <v>0</v>
      </c>
      <c r="O3426" s="519">
        <f t="shared" si="886"/>
        <v>0</v>
      </c>
      <c r="P3426" s="506"/>
      <c r="Q3426" s="520"/>
      <c r="R3426" s="412" t="str">
        <f t="shared" si="887"/>
        <v/>
      </c>
      <c r="S3426" s="412" t="str">
        <f t="shared" si="880"/>
        <v/>
      </c>
      <c r="T3426" s="427"/>
      <c r="U3426" s="429"/>
      <c r="W3426" s="6">
        <f>VLOOKUP(A3426,'[3]Cartilha Global'!$A:$A,1,FALSE)</f>
        <v>93147</v>
      </c>
    </row>
    <row r="3427" spans="1:23" hidden="1" x14ac:dyDescent="0.2">
      <c r="A3427" s="522" t="s">
        <v>1931</v>
      </c>
      <c r="B3427" s="508"/>
      <c r="C3427" s="513" t="s">
        <v>917</v>
      </c>
      <c r="D3427" s="498">
        <v>0</v>
      </c>
      <c r="E3427" s="499"/>
      <c r="F3427" s="500">
        <f t="shared" si="881"/>
        <v>0</v>
      </c>
      <c r="G3427" s="556"/>
      <c r="H3427" s="556"/>
      <c r="I3427" s="557"/>
      <c r="J3427" s="558"/>
      <c r="K3427" s="504"/>
      <c r="L3427" s="556"/>
      <c r="M3427" s="556"/>
      <c r="N3427" s="557"/>
      <c r="O3427" s="558"/>
      <c r="P3427" s="506"/>
      <c r="Q3427" s="494" t="str">
        <f>IF(OR(SUM(J3428:J3432)&gt;0,SUM(O3428:O3432)&gt;0),"xx","")</f>
        <v/>
      </c>
      <c r="R3427" s="412" t="str">
        <f t="shared" si="887"/>
        <v/>
      </c>
      <c r="S3427" s="412" t="str">
        <f t="shared" si="880"/>
        <v/>
      </c>
      <c r="T3427" s="427"/>
      <c r="U3427" s="429"/>
      <c r="W3427" s="6" t="str">
        <f>VLOOKUP(A3427,'[3]Cartilha Global'!$A:$A,1,FALSE)</f>
        <v>8.2.15</v>
      </c>
    </row>
    <row r="3428" spans="1:23" ht="33.75" hidden="1" x14ac:dyDescent="0.2">
      <c r="A3428" s="522">
        <v>93128</v>
      </c>
      <c r="B3428" s="508" t="s">
        <v>3144</v>
      </c>
      <c r="C3428" s="513" t="s">
        <v>918</v>
      </c>
      <c r="D3428" s="498" t="s">
        <v>169</v>
      </c>
      <c r="E3428" s="499">
        <v>162.77000000000001</v>
      </c>
      <c r="F3428" s="500">
        <f t="shared" si="881"/>
        <v>201.57</v>
      </c>
      <c r="G3428" s="527"/>
      <c r="H3428" s="518"/>
      <c r="I3428" s="517">
        <f>IF(ISBLANK(E3428),0,ROUND(F3428*G3428,2))</f>
        <v>0</v>
      </c>
      <c r="J3428" s="517">
        <f>IF(ISBLANK(G3428),0,ROUND(G3428*H3428,2))</f>
        <v>0</v>
      </c>
      <c r="K3428" s="504"/>
      <c r="L3428" s="518">
        <f t="shared" ref="L3428:M3432" si="888">G3428</f>
        <v>0</v>
      </c>
      <c r="M3428" s="518">
        <f t="shared" si="888"/>
        <v>0</v>
      </c>
      <c r="N3428" s="519">
        <f>IF(ISBLANK(E3428),0,ROUND(F3428*L3428,2))</f>
        <v>0</v>
      </c>
      <c r="O3428" s="519">
        <f>IF(ISBLANK(L3428),0,ROUND(L3428*M3428,2))</f>
        <v>0</v>
      </c>
      <c r="P3428" s="506"/>
      <c r="Q3428" s="520"/>
      <c r="R3428" s="412" t="str">
        <f t="shared" si="887"/>
        <v/>
      </c>
      <c r="S3428" s="412" t="str">
        <f t="shared" si="880"/>
        <v/>
      </c>
      <c r="T3428" s="427"/>
      <c r="U3428" s="429"/>
      <c r="W3428" s="6">
        <f>VLOOKUP(A3428,'[3]Cartilha Global'!$A:$A,1,FALSE)</f>
        <v>93128</v>
      </c>
    </row>
    <row r="3429" spans="1:23" ht="33.75" hidden="1" x14ac:dyDescent="0.2">
      <c r="A3429" s="522">
        <v>93137</v>
      </c>
      <c r="B3429" s="508" t="s">
        <v>3144</v>
      </c>
      <c r="C3429" s="513" t="s">
        <v>919</v>
      </c>
      <c r="D3429" s="498" t="s">
        <v>169</v>
      </c>
      <c r="E3429" s="499">
        <v>193.19</v>
      </c>
      <c r="F3429" s="500">
        <f t="shared" si="881"/>
        <v>239.25</v>
      </c>
      <c r="G3429" s="527"/>
      <c r="H3429" s="518"/>
      <c r="I3429" s="517">
        <f>IF(ISBLANK(E3429),0,ROUND(F3429*G3429,2))</f>
        <v>0</v>
      </c>
      <c r="J3429" s="517">
        <f>IF(ISBLANK(G3429),0,ROUND(G3429*H3429,2))</f>
        <v>0</v>
      </c>
      <c r="K3429" s="504"/>
      <c r="L3429" s="518">
        <f t="shared" si="888"/>
        <v>0</v>
      </c>
      <c r="M3429" s="518">
        <f t="shared" si="888"/>
        <v>0</v>
      </c>
      <c r="N3429" s="519">
        <f>IF(ISBLANK(E3429),0,ROUND(F3429*L3429,2))</f>
        <v>0</v>
      </c>
      <c r="O3429" s="519">
        <f>IF(ISBLANK(L3429),0,ROUND(L3429*M3429,2))</f>
        <v>0</v>
      </c>
      <c r="P3429" s="506"/>
      <c r="Q3429" s="520"/>
      <c r="R3429" s="412" t="str">
        <f t="shared" si="887"/>
        <v/>
      </c>
      <c r="S3429" s="412" t="str">
        <f t="shared" si="880"/>
        <v/>
      </c>
      <c r="T3429" s="427"/>
      <c r="U3429" s="429"/>
      <c r="W3429" s="6">
        <f>VLOOKUP(A3429,'[3]Cartilha Global'!$A:$A,1,FALSE)</f>
        <v>93137</v>
      </c>
    </row>
    <row r="3430" spans="1:23" ht="33.75" hidden="1" x14ac:dyDescent="0.2">
      <c r="A3430" s="522">
        <v>93138</v>
      </c>
      <c r="B3430" s="508" t="s">
        <v>3144</v>
      </c>
      <c r="C3430" s="513" t="s">
        <v>920</v>
      </c>
      <c r="D3430" s="498" t="s">
        <v>169</v>
      </c>
      <c r="E3430" s="499">
        <v>182.24</v>
      </c>
      <c r="F3430" s="500">
        <f t="shared" si="881"/>
        <v>225.69</v>
      </c>
      <c r="G3430" s="527"/>
      <c r="H3430" s="518"/>
      <c r="I3430" s="517">
        <f>IF(ISBLANK(E3430),0,ROUND(F3430*G3430,2))</f>
        <v>0</v>
      </c>
      <c r="J3430" s="517">
        <f>IF(ISBLANK(G3430),0,ROUND(G3430*H3430,2))</f>
        <v>0</v>
      </c>
      <c r="K3430" s="504"/>
      <c r="L3430" s="518">
        <f t="shared" si="888"/>
        <v>0</v>
      </c>
      <c r="M3430" s="518">
        <f t="shared" si="888"/>
        <v>0</v>
      </c>
      <c r="N3430" s="519">
        <f>IF(ISBLANK(E3430),0,ROUND(F3430*L3430,2))</f>
        <v>0</v>
      </c>
      <c r="O3430" s="519">
        <f>IF(ISBLANK(L3430),0,ROUND(L3430*M3430,2))</f>
        <v>0</v>
      </c>
      <c r="P3430" s="506"/>
      <c r="Q3430" s="520"/>
      <c r="R3430" s="412" t="str">
        <f t="shared" si="887"/>
        <v/>
      </c>
      <c r="S3430" s="412" t="str">
        <f t="shared" si="880"/>
        <v/>
      </c>
      <c r="T3430" s="427"/>
      <c r="U3430" s="429"/>
      <c r="W3430" s="6">
        <f>VLOOKUP(A3430,'[3]Cartilha Global'!$A:$A,1,FALSE)</f>
        <v>93138</v>
      </c>
    </row>
    <row r="3431" spans="1:23" ht="33.75" hidden="1" x14ac:dyDescent="0.2">
      <c r="A3431" s="522">
        <v>93139</v>
      </c>
      <c r="B3431" s="508" t="s">
        <v>3144</v>
      </c>
      <c r="C3431" s="513" t="s">
        <v>921</v>
      </c>
      <c r="D3431" s="498" t="s">
        <v>169</v>
      </c>
      <c r="E3431" s="499">
        <v>232.07</v>
      </c>
      <c r="F3431" s="500">
        <f t="shared" si="881"/>
        <v>287.39999999999998</v>
      </c>
      <c r="G3431" s="527"/>
      <c r="H3431" s="518"/>
      <c r="I3431" s="517">
        <f>IF(ISBLANK(E3431),0,ROUND(F3431*G3431,2))</f>
        <v>0</v>
      </c>
      <c r="J3431" s="517">
        <f>IF(ISBLANK(G3431),0,ROUND(G3431*H3431,2))</f>
        <v>0</v>
      </c>
      <c r="K3431" s="504"/>
      <c r="L3431" s="518">
        <f t="shared" si="888"/>
        <v>0</v>
      </c>
      <c r="M3431" s="518">
        <f t="shared" si="888"/>
        <v>0</v>
      </c>
      <c r="N3431" s="519">
        <f>IF(ISBLANK(E3431),0,ROUND(F3431*L3431,2))</f>
        <v>0</v>
      </c>
      <c r="O3431" s="519">
        <f>IF(ISBLANK(L3431),0,ROUND(L3431*M3431,2))</f>
        <v>0</v>
      </c>
      <c r="P3431" s="506"/>
      <c r="Q3431" s="520"/>
      <c r="R3431" s="412" t="str">
        <f t="shared" si="887"/>
        <v/>
      </c>
      <c r="S3431" s="412" t="str">
        <f t="shared" si="880"/>
        <v/>
      </c>
      <c r="T3431" s="427"/>
      <c r="U3431" s="429"/>
      <c r="W3431" s="6">
        <f>VLOOKUP(A3431,'[3]Cartilha Global'!$A:$A,1,FALSE)</f>
        <v>93139</v>
      </c>
    </row>
    <row r="3432" spans="1:23" ht="33.75" hidden="1" x14ac:dyDescent="0.2">
      <c r="A3432" s="522">
        <v>93140</v>
      </c>
      <c r="B3432" s="508" t="s">
        <v>3144</v>
      </c>
      <c r="C3432" s="513" t="s">
        <v>922</v>
      </c>
      <c r="D3432" s="498" t="s">
        <v>169</v>
      </c>
      <c r="E3432" s="499">
        <v>218.71</v>
      </c>
      <c r="F3432" s="500">
        <f t="shared" si="881"/>
        <v>270.85000000000002</v>
      </c>
      <c r="G3432" s="527"/>
      <c r="H3432" s="518"/>
      <c r="I3432" s="517">
        <f>IF(ISBLANK(E3432),0,ROUND(F3432*G3432,2))</f>
        <v>0</v>
      </c>
      <c r="J3432" s="517">
        <f>IF(ISBLANK(G3432),0,ROUND(G3432*H3432,2))</f>
        <v>0</v>
      </c>
      <c r="K3432" s="504"/>
      <c r="L3432" s="518">
        <f t="shared" si="888"/>
        <v>0</v>
      </c>
      <c r="M3432" s="518">
        <f t="shared" si="888"/>
        <v>0</v>
      </c>
      <c r="N3432" s="519">
        <f>IF(ISBLANK(E3432),0,ROUND(F3432*L3432,2))</f>
        <v>0</v>
      </c>
      <c r="O3432" s="519">
        <f>IF(ISBLANK(L3432),0,ROUND(L3432*M3432,2))</f>
        <v>0</v>
      </c>
      <c r="P3432" s="506"/>
      <c r="Q3432" s="520"/>
      <c r="R3432" s="412" t="str">
        <f t="shared" si="887"/>
        <v/>
      </c>
      <c r="S3432" s="412" t="str">
        <f t="shared" si="880"/>
        <v/>
      </c>
      <c r="T3432" s="427"/>
      <c r="U3432" s="429"/>
      <c r="W3432" s="6">
        <f>VLOOKUP(A3432,'[3]Cartilha Global'!$A:$A,1,FALSE)</f>
        <v>93140</v>
      </c>
    </row>
    <row r="3433" spans="1:23" hidden="1" x14ac:dyDescent="0.2">
      <c r="A3433" s="522" t="s">
        <v>1932</v>
      </c>
      <c r="B3433" s="508"/>
      <c r="C3433" s="513" t="s">
        <v>101</v>
      </c>
      <c r="D3433" s="498">
        <v>0</v>
      </c>
      <c r="E3433" s="499"/>
      <c r="F3433" s="500">
        <f t="shared" si="881"/>
        <v>0</v>
      </c>
      <c r="G3433" s="556"/>
      <c r="H3433" s="556"/>
      <c r="I3433" s="557"/>
      <c r="J3433" s="558"/>
      <c r="K3433" s="504"/>
      <c r="L3433" s="556"/>
      <c r="M3433" s="556"/>
      <c r="N3433" s="557"/>
      <c r="O3433" s="558"/>
      <c r="P3433" s="506"/>
      <c r="Q3433" s="494" t="str">
        <f>IF(OR(SUM(J3434:J3437)&gt;0,SUM(O3434:O3437)&gt;0),"xx","")</f>
        <v/>
      </c>
      <c r="R3433" s="412" t="str">
        <f t="shared" si="887"/>
        <v/>
      </c>
      <c r="S3433" s="412" t="str">
        <f t="shared" si="880"/>
        <v/>
      </c>
      <c r="T3433" s="427"/>
      <c r="U3433" s="429"/>
      <c r="W3433" s="6" t="str">
        <f>VLOOKUP(A3433,'[3]Cartilha Global'!$A:$A,1,FALSE)</f>
        <v>8.2.16</v>
      </c>
    </row>
    <row r="3434" spans="1:23" ht="22.5" hidden="1" x14ac:dyDescent="0.2">
      <c r="A3434" s="522">
        <v>97595</v>
      </c>
      <c r="B3434" s="508" t="s">
        <v>3144</v>
      </c>
      <c r="C3434" s="513" t="s">
        <v>4082</v>
      </c>
      <c r="D3434" s="498" t="s">
        <v>169</v>
      </c>
      <c r="E3434" s="499">
        <v>141.28</v>
      </c>
      <c r="F3434" s="500">
        <f t="shared" si="881"/>
        <v>174.96</v>
      </c>
      <c r="G3434" s="527"/>
      <c r="H3434" s="518"/>
      <c r="I3434" s="517">
        <f>IF(ISBLANK(E3434),0,ROUND(F3434*G3434,2))</f>
        <v>0</v>
      </c>
      <c r="J3434" s="517">
        <f>IF(ISBLANK(G3434),0,ROUND(G3434*H3434,2))</f>
        <v>0</v>
      </c>
      <c r="K3434" s="504"/>
      <c r="L3434" s="518">
        <f t="shared" ref="L3434:M3437" si="889">G3434</f>
        <v>0</v>
      </c>
      <c r="M3434" s="518">
        <f t="shared" si="889"/>
        <v>0</v>
      </c>
      <c r="N3434" s="519">
        <f>IF(ISBLANK(E3434),0,ROUND(F3434*L3434,2))</f>
        <v>0</v>
      </c>
      <c r="O3434" s="519">
        <f>IF(ISBLANK(L3434),0,ROUND(L3434*M3434,2))</f>
        <v>0</v>
      </c>
      <c r="P3434" s="506"/>
      <c r="Q3434" s="520"/>
      <c r="R3434" s="412" t="str">
        <f t="shared" si="887"/>
        <v/>
      </c>
      <c r="S3434" s="412" t="str">
        <f t="shared" si="880"/>
        <v/>
      </c>
      <c r="T3434" s="427"/>
      <c r="U3434" s="429"/>
      <c r="W3434" s="6">
        <f>VLOOKUP(A3434,'[3]Cartilha Global'!$A:$A,1,FALSE)</f>
        <v>97595</v>
      </c>
    </row>
    <row r="3435" spans="1:23" ht="22.5" hidden="1" x14ac:dyDescent="0.2">
      <c r="A3435" s="522">
        <v>97596</v>
      </c>
      <c r="B3435" s="508" t="s">
        <v>3144</v>
      </c>
      <c r="C3435" s="513" t="s">
        <v>4083</v>
      </c>
      <c r="D3435" s="498" t="s">
        <v>169</v>
      </c>
      <c r="E3435" s="499">
        <v>95.65</v>
      </c>
      <c r="F3435" s="500">
        <f t="shared" si="881"/>
        <v>118.45</v>
      </c>
      <c r="G3435" s="527"/>
      <c r="H3435" s="518"/>
      <c r="I3435" s="517">
        <f>IF(ISBLANK(E3435),0,ROUND(F3435*G3435,2))</f>
        <v>0</v>
      </c>
      <c r="J3435" s="517">
        <f>IF(ISBLANK(G3435),0,ROUND(G3435*H3435,2))</f>
        <v>0</v>
      </c>
      <c r="K3435" s="504"/>
      <c r="L3435" s="518">
        <f t="shared" si="889"/>
        <v>0</v>
      </c>
      <c r="M3435" s="518">
        <f t="shared" si="889"/>
        <v>0</v>
      </c>
      <c r="N3435" s="519">
        <f>IF(ISBLANK(E3435),0,ROUND(F3435*L3435,2))</f>
        <v>0</v>
      </c>
      <c r="O3435" s="519">
        <f>IF(ISBLANK(L3435),0,ROUND(L3435*M3435,2))</f>
        <v>0</v>
      </c>
      <c r="P3435" s="506"/>
      <c r="Q3435" s="520"/>
      <c r="R3435" s="412" t="str">
        <f t="shared" si="887"/>
        <v/>
      </c>
      <c r="S3435" s="412" t="str">
        <f t="shared" si="880"/>
        <v/>
      </c>
      <c r="T3435" s="427"/>
      <c r="U3435" s="429"/>
      <c r="W3435" s="6">
        <f>VLOOKUP(A3435,'[3]Cartilha Global'!$A:$A,1,FALSE)</f>
        <v>97596</v>
      </c>
    </row>
    <row r="3436" spans="1:23" ht="22.5" hidden="1" x14ac:dyDescent="0.2">
      <c r="A3436" s="522">
        <v>97597</v>
      </c>
      <c r="B3436" s="508" t="s">
        <v>3144</v>
      </c>
      <c r="C3436" s="513" t="s">
        <v>4084</v>
      </c>
      <c r="D3436" s="498" t="s">
        <v>169</v>
      </c>
      <c r="E3436" s="499">
        <v>97.68</v>
      </c>
      <c r="F3436" s="500">
        <f t="shared" si="881"/>
        <v>120.97</v>
      </c>
      <c r="G3436" s="527"/>
      <c r="H3436" s="518"/>
      <c r="I3436" s="517">
        <f>IF(ISBLANK(E3436),0,ROUND(F3436*G3436,2))</f>
        <v>0</v>
      </c>
      <c r="J3436" s="517">
        <f>IF(ISBLANK(G3436),0,ROUND(G3436*H3436,2))</f>
        <v>0</v>
      </c>
      <c r="K3436" s="504"/>
      <c r="L3436" s="518">
        <f t="shared" si="889"/>
        <v>0</v>
      </c>
      <c r="M3436" s="518">
        <f t="shared" si="889"/>
        <v>0</v>
      </c>
      <c r="N3436" s="519">
        <f>IF(ISBLANK(E3436),0,ROUND(F3436*L3436,2))</f>
        <v>0</v>
      </c>
      <c r="O3436" s="519">
        <f>IF(ISBLANK(L3436),0,ROUND(L3436*M3436,2))</f>
        <v>0</v>
      </c>
      <c r="P3436" s="506"/>
      <c r="Q3436" s="520"/>
      <c r="R3436" s="412" t="str">
        <f t="shared" si="887"/>
        <v/>
      </c>
      <c r="S3436" s="412" t="str">
        <f t="shared" si="880"/>
        <v/>
      </c>
      <c r="T3436" s="427"/>
      <c r="U3436" s="429"/>
      <c r="W3436" s="6">
        <f>VLOOKUP(A3436,'[3]Cartilha Global'!$A:$A,1,FALSE)</f>
        <v>97597</v>
      </c>
    </row>
    <row r="3437" spans="1:23" ht="22.5" hidden="1" x14ac:dyDescent="0.2">
      <c r="A3437" s="522">
        <v>97598</v>
      </c>
      <c r="B3437" s="508" t="s">
        <v>3144</v>
      </c>
      <c r="C3437" s="513" t="s">
        <v>4085</v>
      </c>
      <c r="D3437" s="498" t="s">
        <v>169</v>
      </c>
      <c r="E3437" s="499">
        <v>91.85</v>
      </c>
      <c r="F3437" s="500">
        <f t="shared" si="881"/>
        <v>113.75</v>
      </c>
      <c r="G3437" s="527"/>
      <c r="H3437" s="518"/>
      <c r="I3437" s="517">
        <f>IF(ISBLANK(E3437),0,ROUND(F3437*G3437,2))</f>
        <v>0</v>
      </c>
      <c r="J3437" s="517">
        <f>IF(ISBLANK(G3437),0,ROUND(G3437*H3437,2))</f>
        <v>0</v>
      </c>
      <c r="K3437" s="504"/>
      <c r="L3437" s="518">
        <f t="shared" si="889"/>
        <v>0</v>
      </c>
      <c r="M3437" s="518">
        <f t="shared" si="889"/>
        <v>0</v>
      </c>
      <c r="N3437" s="519">
        <f>IF(ISBLANK(E3437),0,ROUND(F3437*L3437,2))</f>
        <v>0</v>
      </c>
      <c r="O3437" s="519">
        <f>IF(ISBLANK(L3437),0,ROUND(L3437*M3437,2))</f>
        <v>0</v>
      </c>
      <c r="P3437" s="506"/>
      <c r="Q3437" s="520"/>
      <c r="R3437" s="412" t="str">
        <f t="shared" si="887"/>
        <v/>
      </c>
      <c r="S3437" s="412" t="str">
        <f t="shared" si="880"/>
        <v/>
      </c>
      <c r="T3437" s="427"/>
      <c r="U3437" s="429"/>
      <c r="W3437" s="6">
        <f>VLOOKUP(A3437,'[3]Cartilha Global'!$A:$A,1,FALSE)</f>
        <v>97598</v>
      </c>
    </row>
    <row r="3438" spans="1:23" hidden="1" x14ac:dyDescent="0.2">
      <c r="A3438" s="594" t="s">
        <v>1933</v>
      </c>
      <c r="B3438" s="595"/>
      <c r="C3438" s="597" t="s">
        <v>452</v>
      </c>
      <c r="D3438" s="498">
        <v>0</v>
      </c>
      <c r="E3438" s="499"/>
      <c r="F3438" s="500">
        <f t="shared" si="881"/>
        <v>0</v>
      </c>
      <c r="G3438" s="556"/>
      <c r="H3438" s="556"/>
      <c r="I3438" s="557"/>
      <c r="J3438" s="558"/>
      <c r="K3438" s="504"/>
      <c r="L3438" s="556"/>
      <c r="M3438" s="556"/>
      <c r="N3438" s="557"/>
      <c r="O3438" s="558"/>
      <c r="P3438" s="506"/>
      <c r="Q3438" s="494"/>
      <c r="R3438" s="412" t="str">
        <f t="shared" si="887"/>
        <v/>
      </c>
      <c r="S3438" s="412" t="str">
        <f t="shared" si="880"/>
        <v/>
      </c>
      <c r="T3438" s="427"/>
      <c r="U3438" s="429"/>
      <c r="W3438" s="6" t="str">
        <f>VLOOKUP(A3438,'[3]Cartilha Global'!$A:$A,1,FALSE)</f>
        <v>8.2.17</v>
      </c>
    </row>
    <row r="3439" spans="1:23" hidden="1" x14ac:dyDescent="0.2">
      <c r="A3439" s="522" t="s">
        <v>1934</v>
      </c>
      <c r="B3439" s="508"/>
      <c r="C3439" s="513" t="s">
        <v>102</v>
      </c>
      <c r="D3439" s="498">
        <v>0</v>
      </c>
      <c r="E3439" s="499"/>
      <c r="F3439" s="500">
        <f t="shared" si="881"/>
        <v>0</v>
      </c>
      <c r="G3439" s="556"/>
      <c r="H3439" s="556"/>
      <c r="I3439" s="557"/>
      <c r="J3439" s="558"/>
      <c r="K3439" s="504"/>
      <c r="L3439" s="556"/>
      <c r="M3439" s="556"/>
      <c r="N3439" s="557"/>
      <c r="O3439" s="558"/>
      <c r="P3439" s="506"/>
      <c r="Q3439" s="494" t="str">
        <f>IF(OR(SUM(J3440:J3454)&gt;0,SUM(O3440:O3454)&gt;0),"xx","")</f>
        <v/>
      </c>
      <c r="R3439" s="412" t="str">
        <f t="shared" si="887"/>
        <v/>
      </c>
      <c r="S3439" s="412" t="str">
        <f t="shared" si="880"/>
        <v/>
      </c>
      <c r="T3439" s="427"/>
      <c r="U3439" s="429"/>
      <c r="W3439" s="6" t="str">
        <f>VLOOKUP(A3439,'[3]Cartilha Global'!$A:$A,1,FALSE)</f>
        <v>8.2.18</v>
      </c>
    </row>
    <row r="3440" spans="1:23" ht="22.5" hidden="1" x14ac:dyDescent="0.2">
      <c r="A3440" s="522">
        <v>97599</v>
      </c>
      <c r="B3440" s="508" t="s">
        <v>3144</v>
      </c>
      <c r="C3440" s="513" t="s">
        <v>4086</v>
      </c>
      <c r="D3440" s="498" t="s">
        <v>169</v>
      </c>
      <c r="E3440" s="499">
        <v>29.25</v>
      </c>
      <c r="F3440" s="500">
        <f t="shared" si="881"/>
        <v>36.22</v>
      </c>
      <c r="G3440" s="527"/>
      <c r="H3440" s="518"/>
      <c r="I3440" s="517">
        <f>IF(ISBLANK(E3440),0,ROUND(F3440*G3440,2))</f>
        <v>0</v>
      </c>
      <c r="J3440" s="517">
        <f>IF(ISBLANK(G3440),0,ROUND(G3440*H3440,2))</f>
        <v>0</v>
      </c>
      <c r="K3440" s="504"/>
      <c r="L3440" s="518">
        <f t="shared" ref="L3440:M3454" si="890">G3440</f>
        <v>0</v>
      </c>
      <c r="M3440" s="518">
        <f t="shared" si="890"/>
        <v>0</v>
      </c>
      <c r="N3440" s="519">
        <f>IF(ISBLANK(E3440),0,ROUND(F3440*L3440,2))</f>
        <v>0</v>
      </c>
      <c r="O3440" s="519">
        <f>IF(ISBLANK(L3440),0,ROUND(L3440*M3440,2))</f>
        <v>0</v>
      </c>
      <c r="P3440" s="506"/>
      <c r="Q3440" s="520"/>
      <c r="R3440" s="412" t="str">
        <f t="shared" si="887"/>
        <v/>
      </c>
      <c r="S3440" s="412" t="str">
        <f t="shared" si="880"/>
        <v/>
      </c>
      <c r="T3440" s="427"/>
      <c r="U3440" s="429"/>
      <c r="W3440" s="6">
        <f>VLOOKUP(A3440,'[3]Cartilha Global'!$A:$A,1,FALSE)</f>
        <v>97599</v>
      </c>
    </row>
    <row r="3441" spans="1:23" ht="22.5" hidden="1" x14ac:dyDescent="0.2">
      <c r="A3441" s="522">
        <v>97583</v>
      </c>
      <c r="B3441" s="508" t="s">
        <v>3144</v>
      </c>
      <c r="C3441" s="513" t="s">
        <v>4087</v>
      </c>
      <c r="D3441" s="498" t="s">
        <v>169</v>
      </c>
      <c r="E3441" s="499">
        <v>120.49</v>
      </c>
      <c r="F3441" s="500">
        <f t="shared" si="881"/>
        <v>149.21</v>
      </c>
      <c r="G3441" s="527"/>
      <c r="H3441" s="518"/>
      <c r="I3441" s="517">
        <f>IF(ISBLANK(E3441),0,ROUND(F3441*G3441,2))</f>
        <v>0</v>
      </c>
      <c r="J3441" s="517">
        <f>IF(ISBLANK(G3441),0,ROUND(G3441*H3441,2))</f>
        <v>0</v>
      </c>
      <c r="K3441" s="504"/>
      <c r="L3441" s="518">
        <f t="shared" si="890"/>
        <v>0</v>
      </c>
      <c r="M3441" s="518">
        <f t="shared" si="890"/>
        <v>0</v>
      </c>
      <c r="N3441" s="519">
        <f>IF(ISBLANK(E3441),0,ROUND(F3441*L3441,2))</f>
        <v>0</v>
      </c>
      <c r="O3441" s="519">
        <f>IF(ISBLANK(L3441),0,ROUND(L3441*M3441,2))</f>
        <v>0</v>
      </c>
      <c r="P3441" s="506"/>
      <c r="Q3441" s="520"/>
      <c r="R3441" s="412" t="str">
        <f t="shared" si="887"/>
        <v/>
      </c>
      <c r="S3441" s="412" t="str">
        <f t="shared" si="880"/>
        <v/>
      </c>
      <c r="T3441" s="427"/>
      <c r="U3441" s="429"/>
      <c r="W3441" s="6">
        <f>VLOOKUP(A3441,'[3]Cartilha Global'!$A:$A,1,FALSE)</f>
        <v>97583</v>
      </c>
    </row>
    <row r="3442" spans="1:23" s="413" customFormat="1" ht="22.5" hidden="1" x14ac:dyDescent="0.2">
      <c r="A3442" s="522">
        <v>101662</v>
      </c>
      <c r="B3442" s="508" t="s">
        <v>3144</v>
      </c>
      <c r="C3442" s="513" t="s">
        <v>5077</v>
      </c>
      <c r="D3442" s="498" t="s">
        <v>169</v>
      </c>
      <c r="E3442" s="499">
        <v>970.72</v>
      </c>
      <c r="F3442" s="500">
        <f t="shared" si="881"/>
        <v>1202.1400000000001</v>
      </c>
      <c r="G3442" s="527"/>
      <c r="H3442" s="518"/>
      <c r="I3442" s="517">
        <f>IF(ISBLANK(E3442),0,ROUND(F3442*G3442,2))</f>
        <v>0</v>
      </c>
      <c r="J3442" s="517">
        <f>IF(ISBLANK(G3442),0,ROUND(G3442*H3442,2))</f>
        <v>0</v>
      </c>
      <c r="K3442" s="504"/>
      <c r="L3442" s="518">
        <f t="shared" si="890"/>
        <v>0</v>
      </c>
      <c r="M3442" s="518">
        <f t="shared" si="890"/>
        <v>0</v>
      </c>
      <c r="N3442" s="519">
        <f>IF(ISBLANK(E3442),0,ROUND(F3442*L3442,2))</f>
        <v>0</v>
      </c>
      <c r="O3442" s="519">
        <f>IF(ISBLANK(L3442),0,ROUND(L3442*M3442,2))</f>
        <v>0</v>
      </c>
      <c r="P3442" s="506"/>
      <c r="Q3442" s="520"/>
      <c r="R3442" s="412" t="str">
        <f>IF(Q3442="X","x",IF(Q3442="xx","x",IF(O3442&gt;0,"x","")))</f>
        <v/>
      </c>
      <c r="S3442" s="412" t="str">
        <f t="shared" si="880"/>
        <v/>
      </c>
      <c r="T3442" s="427"/>
      <c r="U3442" s="429"/>
      <c r="V3442" s="412"/>
      <c r="W3442" s="6">
        <f>VLOOKUP(A3442,'[3]Cartilha Global'!$A:$A,1,FALSE)</f>
        <v>101662</v>
      </c>
    </row>
    <row r="3443" spans="1:23" s="413" customFormat="1" ht="22.5" hidden="1" x14ac:dyDescent="0.2">
      <c r="A3443" s="522">
        <v>101652</v>
      </c>
      <c r="B3443" s="508" t="s">
        <v>3144</v>
      </c>
      <c r="C3443" s="513" t="s">
        <v>5067</v>
      </c>
      <c r="D3443" s="498" t="s">
        <v>169</v>
      </c>
      <c r="E3443" s="499">
        <v>702.82</v>
      </c>
      <c r="F3443" s="500">
        <f t="shared" si="881"/>
        <v>870.37</v>
      </c>
      <c r="G3443" s="527"/>
      <c r="H3443" s="518"/>
      <c r="I3443" s="517">
        <f>IF(ISBLANK(E3443),0,ROUND(F3443*G3443,2))</f>
        <v>0</v>
      </c>
      <c r="J3443" s="517">
        <f>IF(ISBLANK(G3443),0,ROUND(G3443*H3443,2))</f>
        <v>0</v>
      </c>
      <c r="K3443" s="504"/>
      <c r="L3443" s="518">
        <f t="shared" si="890"/>
        <v>0</v>
      </c>
      <c r="M3443" s="518">
        <f t="shared" si="890"/>
        <v>0</v>
      </c>
      <c r="N3443" s="519">
        <f>IF(ISBLANK(E3443),0,ROUND(F3443*L3443,2))</f>
        <v>0</v>
      </c>
      <c r="O3443" s="519">
        <f>IF(ISBLANK(L3443),0,ROUND(L3443*M3443,2))</f>
        <v>0</v>
      </c>
      <c r="P3443" s="506"/>
      <c r="Q3443" s="520"/>
      <c r="R3443" s="412" t="str">
        <f>IF(Q3443="X","x",IF(Q3443="xx","x",IF(O3443&gt;0,"x","")))</f>
        <v/>
      </c>
      <c r="S3443" s="412" t="str">
        <f t="shared" si="880"/>
        <v/>
      </c>
      <c r="T3443" s="427"/>
      <c r="U3443" s="429"/>
      <c r="V3443" s="412"/>
      <c r="W3443" s="6">
        <f>VLOOKUP(A3443,'[3]Cartilha Global'!$A:$A,1,FALSE)</f>
        <v>101652</v>
      </c>
    </row>
    <row r="3444" spans="1:23" s="413" customFormat="1" ht="33.75" hidden="1" x14ac:dyDescent="0.2">
      <c r="A3444" s="522">
        <v>101653</v>
      </c>
      <c r="B3444" s="508" t="s">
        <v>3144</v>
      </c>
      <c r="C3444" s="513" t="s">
        <v>5068</v>
      </c>
      <c r="D3444" s="498" t="s">
        <v>169</v>
      </c>
      <c r="E3444" s="499">
        <v>345.88</v>
      </c>
      <c r="F3444" s="500">
        <f t="shared" si="881"/>
        <v>428.34</v>
      </c>
      <c r="G3444" s="527"/>
      <c r="H3444" s="518"/>
      <c r="I3444" s="517">
        <f>IF(ISBLANK(E3444),0,ROUND(F3444*G3444,2))</f>
        <v>0</v>
      </c>
      <c r="J3444" s="517">
        <f>IF(ISBLANK(G3444),0,ROUND(G3444*H3444,2))</f>
        <v>0</v>
      </c>
      <c r="K3444" s="504"/>
      <c r="L3444" s="518">
        <f t="shared" si="890"/>
        <v>0</v>
      </c>
      <c r="M3444" s="518">
        <f t="shared" si="890"/>
        <v>0</v>
      </c>
      <c r="N3444" s="519">
        <f>IF(ISBLANK(E3444),0,ROUND(F3444*L3444,2))</f>
        <v>0</v>
      </c>
      <c r="O3444" s="519">
        <f>IF(ISBLANK(L3444),0,ROUND(L3444*M3444,2))</f>
        <v>0</v>
      </c>
      <c r="P3444" s="506"/>
      <c r="Q3444" s="520"/>
      <c r="R3444" s="412" t="str">
        <f>IF(Q3444="X","x",IF(Q3444="xx","x",IF(O3444&gt;0,"x","")))</f>
        <v/>
      </c>
      <c r="S3444" s="412" t="str">
        <f t="shared" si="880"/>
        <v/>
      </c>
      <c r="T3444" s="427"/>
      <c r="U3444" s="429"/>
      <c r="V3444" s="412"/>
      <c r="W3444" s="6">
        <f>VLOOKUP(A3444,'[3]Cartilha Global'!$A:$A,1,FALSE)</f>
        <v>101653</v>
      </c>
    </row>
    <row r="3445" spans="1:23" s="413" customFormat="1" ht="22.5" hidden="1" x14ac:dyDescent="0.2">
      <c r="A3445" s="522">
        <v>97584</v>
      </c>
      <c r="B3445" s="508" t="s">
        <v>3144</v>
      </c>
      <c r="C3445" s="513" t="s">
        <v>4088</v>
      </c>
      <c r="D3445" s="498" t="s">
        <v>169</v>
      </c>
      <c r="E3445" s="499">
        <v>171.1</v>
      </c>
      <c r="F3445" s="500">
        <f t="shared" si="881"/>
        <v>211.89</v>
      </c>
      <c r="G3445" s="527"/>
      <c r="H3445" s="518"/>
      <c r="I3445" s="517">
        <f t="shared" ref="I3445:I3454" si="891">IF(ISBLANK(E3445),0,ROUND(F3445*G3445,2))</f>
        <v>0</v>
      </c>
      <c r="J3445" s="517">
        <f t="shared" ref="J3445:J3454" si="892">IF(ISBLANK(G3445),0,ROUND(G3445*H3445,2))</f>
        <v>0</v>
      </c>
      <c r="K3445" s="504"/>
      <c r="L3445" s="518">
        <f t="shared" si="890"/>
        <v>0</v>
      </c>
      <c r="M3445" s="518">
        <f t="shared" si="890"/>
        <v>0</v>
      </c>
      <c r="N3445" s="519">
        <f t="shared" ref="N3445:N3454" si="893">IF(ISBLANK(E3445),0,ROUND(F3445*L3445,2))</f>
        <v>0</v>
      </c>
      <c r="O3445" s="519">
        <f t="shared" ref="O3445:O3454" si="894">IF(ISBLANK(L3445),0,ROUND(L3445*M3445,2))</f>
        <v>0</v>
      </c>
      <c r="P3445" s="506"/>
      <c r="Q3445" s="520"/>
      <c r="R3445" s="412" t="str">
        <f t="shared" ref="R3445:R3483" si="895">IF(Q3445="X","x",IF(Q3445="xx","x",IF(O3445&gt;0,"x","")))</f>
        <v/>
      </c>
      <c r="S3445" s="412" t="str">
        <f t="shared" si="880"/>
        <v/>
      </c>
      <c r="T3445" s="427"/>
      <c r="U3445" s="429"/>
      <c r="V3445" s="412"/>
      <c r="W3445" s="6">
        <f>VLOOKUP(A3445,'[3]Cartilha Global'!$A:$A,1,FALSE)</f>
        <v>97584</v>
      </c>
    </row>
    <row r="3446" spans="1:23" s="413" customFormat="1" ht="22.5" hidden="1" x14ac:dyDescent="0.2">
      <c r="A3446" s="522">
        <v>97585</v>
      </c>
      <c r="B3446" s="508" t="s">
        <v>3144</v>
      </c>
      <c r="C3446" s="513" t="s">
        <v>4089</v>
      </c>
      <c r="D3446" s="498" t="s">
        <v>169</v>
      </c>
      <c r="E3446" s="499">
        <v>163.49</v>
      </c>
      <c r="F3446" s="500">
        <f t="shared" si="881"/>
        <v>202.47</v>
      </c>
      <c r="G3446" s="527"/>
      <c r="H3446" s="518"/>
      <c r="I3446" s="517">
        <f t="shared" si="891"/>
        <v>0</v>
      </c>
      <c r="J3446" s="517">
        <f t="shared" si="892"/>
        <v>0</v>
      </c>
      <c r="K3446" s="504"/>
      <c r="L3446" s="518">
        <f t="shared" si="890"/>
        <v>0</v>
      </c>
      <c r="M3446" s="518">
        <f t="shared" si="890"/>
        <v>0</v>
      </c>
      <c r="N3446" s="519">
        <f t="shared" si="893"/>
        <v>0</v>
      </c>
      <c r="O3446" s="519">
        <f t="shared" si="894"/>
        <v>0</v>
      </c>
      <c r="P3446" s="506"/>
      <c r="Q3446" s="520"/>
      <c r="R3446" s="412" t="str">
        <f t="shared" si="895"/>
        <v/>
      </c>
      <c r="S3446" s="412" t="str">
        <f t="shared" si="880"/>
        <v/>
      </c>
      <c r="T3446" s="427"/>
      <c r="U3446" s="429"/>
      <c r="V3446" s="412"/>
      <c r="W3446" s="6">
        <f>VLOOKUP(A3446,'[3]Cartilha Global'!$A:$A,1,FALSE)</f>
        <v>97585</v>
      </c>
    </row>
    <row r="3447" spans="1:23" s="413" customFormat="1" ht="22.5" hidden="1" x14ac:dyDescent="0.2">
      <c r="A3447" s="522">
        <v>97586</v>
      </c>
      <c r="B3447" s="508" t="s">
        <v>3144</v>
      </c>
      <c r="C3447" s="513" t="s">
        <v>4090</v>
      </c>
      <c r="D3447" s="498" t="s">
        <v>169</v>
      </c>
      <c r="E3447" s="499">
        <v>224.61</v>
      </c>
      <c r="F3447" s="500">
        <f t="shared" si="881"/>
        <v>278.16000000000003</v>
      </c>
      <c r="G3447" s="527"/>
      <c r="H3447" s="518"/>
      <c r="I3447" s="517">
        <f t="shared" si="891"/>
        <v>0</v>
      </c>
      <c r="J3447" s="517">
        <f t="shared" si="892"/>
        <v>0</v>
      </c>
      <c r="K3447" s="504"/>
      <c r="L3447" s="518">
        <f t="shared" si="890"/>
        <v>0</v>
      </c>
      <c r="M3447" s="518">
        <f t="shared" si="890"/>
        <v>0</v>
      </c>
      <c r="N3447" s="519">
        <f t="shared" si="893"/>
        <v>0</v>
      </c>
      <c r="O3447" s="519">
        <f t="shared" si="894"/>
        <v>0</v>
      </c>
      <c r="P3447" s="506"/>
      <c r="Q3447" s="520"/>
      <c r="R3447" s="412" t="str">
        <f t="shared" si="895"/>
        <v/>
      </c>
      <c r="S3447" s="412" t="str">
        <f t="shared" si="880"/>
        <v/>
      </c>
      <c r="T3447" s="427"/>
      <c r="U3447" s="429"/>
      <c r="V3447" s="412"/>
      <c r="W3447" s="6">
        <f>VLOOKUP(A3447,'[3]Cartilha Global'!$A:$A,1,FALSE)</f>
        <v>97586</v>
      </c>
    </row>
    <row r="3448" spans="1:23" s="413" customFormat="1" ht="22.5" hidden="1" x14ac:dyDescent="0.2">
      <c r="A3448" s="522">
        <v>97587</v>
      </c>
      <c r="B3448" s="508" t="s">
        <v>3144</v>
      </c>
      <c r="C3448" s="513" t="s">
        <v>4091</v>
      </c>
      <c r="D3448" s="498" t="s">
        <v>169</v>
      </c>
      <c r="E3448" s="499">
        <v>416.88</v>
      </c>
      <c r="F3448" s="500">
        <f t="shared" si="881"/>
        <v>516.26</v>
      </c>
      <c r="G3448" s="527"/>
      <c r="H3448" s="518"/>
      <c r="I3448" s="517">
        <f t="shared" si="891"/>
        <v>0</v>
      </c>
      <c r="J3448" s="517">
        <f t="shared" si="892"/>
        <v>0</v>
      </c>
      <c r="K3448" s="504"/>
      <c r="L3448" s="518">
        <f t="shared" si="890"/>
        <v>0</v>
      </c>
      <c r="M3448" s="518">
        <f t="shared" si="890"/>
        <v>0</v>
      </c>
      <c r="N3448" s="519">
        <f t="shared" si="893"/>
        <v>0</v>
      </c>
      <c r="O3448" s="519">
        <f t="shared" si="894"/>
        <v>0</v>
      </c>
      <c r="P3448" s="506"/>
      <c r="Q3448" s="520"/>
      <c r="R3448" s="412" t="str">
        <f t="shared" si="895"/>
        <v/>
      </c>
      <c r="S3448" s="412" t="str">
        <f t="shared" si="880"/>
        <v/>
      </c>
      <c r="T3448" s="427"/>
      <c r="U3448" s="429"/>
      <c r="V3448" s="412"/>
      <c r="W3448" s="6">
        <f>VLOOKUP(A3448,'[3]Cartilha Global'!$A:$A,1,FALSE)</f>
        <v>97587</v>
      </c>
    </row>
    <row r="3449" spans="1:23" s="413" customFormat="1" ht="22.5" hidden="1" x14ac:dyDescent="0.2">
      <c r="A3449" s="522">
        <v>97589</v>
      </c>
      <c r="B3449" s="508" t="s">
        <v>3144</v>
      </c>
      <c r="C3449" s="513" t="s">
        <v>4092</v>
      </c>
      <c r="D3449" s="498" t="s">
        <v>169</v>
      </c>
      <c r="E3449" s="499">
        <v>48.7</v>
      </c>
      <c r="F3449" s="500">
        <f t="shared" si="881"/>
        <v>60.31</v>
      </c>
      <c r="G3449" s="527"/>
      <c r="H3449" s="518"/>
      <c r="I3449" s="517">
        <f t="shared" si="891"/>
        <v>0</v>
      </c>
      <c r="J3449" s="517">
        <f t="shared" si="892"/>
        <v>0</v>
      </c>
      <c r="K3449" s="504"/>
      <c r="L3449" s="518">
        <f t="shared" si="890"/>
        <v>0</v>
      </c>
      <c r="M3449" s="518">
        <f t="shared" si="890"/>
        <v>0</v>
      </c>
      <c r="N3449" s="519">
        <f t="shared" si="893"/>
        <v>0</v>
      </c>
      <c r="O3449" s="519">
        <f t="shared" si="894"/>
        <v>0</v>
      </c>
      <c r="P3449" s="506"/>
      <c r="Q3449" s="520"/>
      <c r="R3449" s="412" t="str">
        <f t="shared" si="895"/>
        <v/>
      </c>
      <c r="S3449" s="412" t="str">
        <f t="shared" si="880"/>
        <v/>
      </c>
      <c r="T3449" s="427"/>
      <c r="U3449" s="429"/>
      <c r="V3449" s="412"/>
      <c r="W3449" s="6">
        <f>VLOOKUP(A3449,'[3]Cartilha Global'!$A:$A,1,FALSE)</f>
        <v>97589</v>
      </c>
    </row>
    <row r="3450" spans="1:23" s="413" customFormat="1" ht="22.5" hidden="1" x14ac:dyDescent="0.2">
      <c r="A3450" s="522">
        <v>97590</v>
      </c>
      <c r="B3450" s="508" t="s">
        <v>3144</v>
      </c>
      <c r="C3450" s="513" t="s">
        <v>4093</v>
      </c>
      <c r="D3450" s="498" t="s">
        <v>169</v>
      </c>
      <c r="E3450" s="499">
        <v>133.15</v>
      </c>
      <c r="F3450" s="500">
        <f t="shared" si="881"/>
        <v>164.89</v>
      </c>
      <c r="G3450" s="527"/>
      <c r="H3450" s="518"/>
      <c r="I3450" s="517">
        <f t="shared" si="891"/>
        <v>0</v>
      </c>
      <c r="J3450" s="517">
        <f t="shared" si="892"/>
        <v>0</v>
      </c>
      <c r="K3450" s="504"/>
      <c r="L3450" s="518">
        <f t="shared" si="890"/>
        <v>0</v>
      </c>
      <c r="M3450" s="518">
        <f t="shared" si="890"/>
        <v>0</v>
      </c>
      <c r="N3450" s="519">
        <f t="shared" si="893"/>
        <v>0</v>
      </c>
      <c r="O3450" s="519">
        <f t="shared" si="894"/>
        <v>0</v>
      </c>
      <c r="P3450" s="506"/>
      <c r="Q3450" s="520"/>
      <c r="R3450" s="412" t="str">
        <f t="shared" si="895"/>
        <v/>
      </c>
      <c r="S3450" s="412" t="str">
        <f t="shared" si="880"/>
        <v/>
      </c>
      <c r="T3450" s="427"/>
      <c r="U3450" s="429"/>
      <c r="V3450" s="412"/>
      <c r="W3450" s="6">
        <f>VLOOKUP(A3450,'[3]Cartilha Global'!$A:$A,1,FALSE)</f>
        <v>97590</v>
      </c>
    </row>
    <row r="3451" spans="1:23" s="413" customFormat="1" ht="22.5" hidden="1" x14ac:dyDescent="0.2">
      <c r="A3451" s="522">
        <v>97591</v>
      </c>
      <c r="B3451" s="508" t="s">
        <v>3144</v>
      </c>
      <c r="C3451" s="513" t="s">
        <v>4094</v>
      </c>
      <c r="D3451" s="498" t="s">
        <v>169</v>
      </c>
      <c r="E3451" s="499">
        <v>172.18</v>
      </c>
      <c r="F3451" s="500">
        <f t="shared" si="881"/>
        <v>213.23</v>
      </c>
      <c r="G3451" s="527"/>
      <c r="H3451" s="518"/>
      <c r="I3451" s="517">
        <f t="shared" si="891"/>
        <v>0</v>
      </c>
      <c r="J3451" s="517">
        <f t="shared" si="892"/>
        <v>0</v>
      </c>
      <c r="K3451" s="504"/>
      <c r="L3451" s="518">
        <f t="shared" si="890"/>
        <v>0</v>
      </c>
      <c r="M3451" s="518">
        <f t="shared" si="890"/>
        <v>0</v>
      </c>
      <c r="N3451" s="519">
        <f t="shared" si="893"/>
        <v>0</v>
      </c>
      <c r="O3451" s="519">
        <f t="shared" si="894"/>
        <v>0</v>
      </c>
      <c r="P3451" s="506"/>
      <c r="Q3451" s="520"/>
      <c r="R3451" s="412" t="str">
        <f t="shared" si="895"/>
        <v/>
      </c>
      <c r="S3451" s="412" t="str">
        <f t="shared" si="880"/>
        <v/>
      </c>
      <c r="T3451" s="427"/>
      <c r="U3451" s="429"/>
      <c r="V3451" s="412"/>
      <c r="W3451" s="6">
        <f>VLOOKUP(A3451,'[3]Cartilha Global'!$A:$A,1,FALSE)</f>
        <v>97591</v>
      </c>
    </row>
    <row r="3452" spans="1:23" s="413" customFormat="1" ht="22.5" hidden="1" x14ac:dyDescent="0.2">
      <c r="A3452" s="522">
        <v>103782</v>
      </c>
      <c r="B3452" s="508" t="s">
        <v>3144</v>
      </c>
      <c r="C3452" s="513" t="s">
        <v>4094</v>
      </c>
      <c r="D3452" s="498" t="s">
        <v>169</v>
      </c>
      <c r="E3452" s="499">
        <v>39.75</v>
      </c>
      <c r="F3452" s="500">
        <f t="shared" si="881"/>
        <v>49.23</v>
      </c>
      <c r="G3452" s="527"/>
      <c r="H3452" s="518"/>
      <c r="I3452" s="517">
        <f t="shared" si="891"/>
        <v>0</v>
      </c>
      <c r="J3452" s="517">
        <f t="shared" si="892"/>
        <v>0</v>
      </c>
      <c r="K3452" s="504"/>
      <c r="L3452" s="518">
        <f t="shared" si="890"/>
        <v>0</v>
      </c>
      <c r="M3452" s="518">
        <f t="shared" si="890"/>
        <v>0</v>
      </c>
      <c r="N3452" s="519">
        <f t="shared" si="893"/>
        <v>0</v>
      </c>
      <c r="O3452" s="519">
        <f t="shared" si="894"/>
        <v>0</v>
      </c>
      <c r="P3452" s="506"/>
      <c r="Q3452" s="520"/>
      <c r="R3452" s="412" t="str">
        <f t="shared" si="895"/>
        <v/>
      </c>
      <c r="S3452" s="412" t="str">
        <f t="shared" si="880"/>
        <v/>
      </c>
      <c r="T3452" s="427"/>
      <c r="U3452" s="429"/>
      <c r="V3452" s="412"/>
      <c r="W3452" s="6" t="e">
        <f>VLOOKUP(A3452,'[3]Cartilha Global'!$A:$A,1,FALSE)</f>
        <v>#N/A</v>
      </c>
    </row>
    <row r="3453" spans="1:23" s="413" customFormat="1" ht="22.5" hidden="1" x14ac:dyDescent="0.2">
      <c r="A3453" s="522">
        <v>97593</v>
      </c>
      <c r="B3453" s="508" t="s">
        <v>3144</v>
      </c>
      <c r="C3453" s="513" t="s">
        <v>4095</v>
      </c>
      <c r="D3453" s="498" t="s">
        <v>169</v>
      </c>
      <c r="E3453" s="499">
        <v>199.41</v>
      </c>
      <c r="F3453" s="500">
        <f t="shared" si="881"/>
        <v>246.95</v>
      </c>
      <c r="G3453" s="527"/>
      <c r="H3453" s="518"/>
      <c r="I3453" s="517">
        <f t="shared" si="891"/>
        <v>0</v>
      </c>
      <c r="J3453" s="517">
        <f t="shared" si="892"/>
        <v>0</v>
      </c>
      <c r="K3453" s="504"/>
      <c r="L3453" s="518">
        <f t="shared" si="890"/>
        <v>0</v>
      </c>
      <c r="M3453" s="518">
        <f t="shared" si="890"/>
        <v>0</v>
      </c>
      <c r="N3453" s="519">
        <f t="shared" si="893"/>
        <v>0</v>
      </c>
      <c r="O3453" s="519">
        <f t="shared" si="894"/>
        <v>0</v>
      </c>
      <c r="P3453" s="506"/>
      <c r="Q3453" s="520"/>
      <c r="R3453" s="412" t="str">
        <f t="shared" si="895"/>
        <v/>
      </c>
      <c r="S3453" s="412" t="str">
        <f t="shared" si="880"/>
        <v/>
      </c>
      <c r="T3453" s="427"/>
      <c r="U3453" s="429"/>
      <c r="V3453" s="412"/>
      <c r="W3453" s="6">
        <f>VLOOKUP(A3453,'[3]Cartilha Global'!$A:$A,1,FALSE)</f>
        <v>97593</v>
      </c>
    </row>
    <row r="3454" spans="1:23" s="413" customFormat="1" ht="22.5" hidden="1" x14ac:dyDescent="0.2">
      <c r="A3454" s="522">
        <v>97594</v>
      </c>
      <c r="B3454" s="508" t="s">
        <v>3144</v>
      </c>
      <c r="C3454" s="513" t="s">
        <v>4096</v>
      </c>
      <c r="D3454" s="498" t="s">
        <v>169</v>
      </c>
      <c r="E3454" s="499">
        <v>174.96</v>
      </c>
      <c r="F3454" s="500">
        <f t="shared" si="881"/>
        <v>216.67</v>
      </c>
      <c r="G3454" s="527"/>
      <c r="H3454" s="518"/>
      <c r="I3454" s="517">
        <f t="shared" si="891"/>
        <v>0</v>
      </c>
      <c r="J3454" s="517">
        <f t="shared" si="892"/>
        <v>0</v>
      </c>
      <c r="K3454" s="504"/>
      <c r="L3454" s="518">
        <f t="shared" si="890"/>
        <v>0</v>
      </c>
      <c r="M3454" s="518">
        <f t="shared" si="890"/>
        <v>0</v>
      </c>
      <c r="N3454" s="519">
        <f t="shared" si="893"/>
        <v>0</v>
      </c>
      <c r="O3454" s="519">
        <f t="shared" si="894"/>
        <v>0</v>
      </c>
      <c r="P3454" s="506"/>
      <c r="Q3454" s="520"/>
      <c r="R3454" s="412" t="str">
        <f t="shared" si="895"/>
        <v/>
      </c>
      <c r="S3454" s="412" t="str">
        <f t="shared" si="880"/>
        <v/>
      </c>
      <c r="T3454" s="427"/>
      <c r="U3454" s="429"/>
      <c r="V3454" s="412"/>
      <c r="W3454" s="6">
        <f>VLOOKUP(A3454,'[3]Cartilha Global'!$A:$A,1,FALSE)</f>
        <v>97594</v>
      </c>
    </row>
    <row r="3455" spans="1:23" s="413" customFormat="1" hidden="1" x14ac:dyDescent="0.2">
      <c r="A3455" s="522" t="s">
        <v>1935</v>
      </c>
      <c r="B3455" s="508"/>
      <c r="C3455" s="513" t="s">
        <v>103</v>
      </c>
      <c r="D3455" s="498">
        <v>0</v>
      </c>
      <c r="E3455" s="499"/>
      <c r="F3455" s="500">
        <f t="shared" si="881"/>
        <v>0</v>
      </c>
      <c r="G3455" s="556"/>
      <c r="H3455" s="556"/>
      <c r="I3455" s="557"/>
      <c r="J3455" s="558"/>
      <c r="K3455" s="504"/>
      <c r="L3455" s="556"/>
      <c r="M3455" s="556"/>
      <c r="N3455" s="557"/>
      <c r="O3455" s="558"/>
      <c r="P3455" s="506"/>
      <c r="Q3455" s="494" t="str">
        <f>IF(OR(SUM(J3456:J3458)&gt;0,SUM(O3456:O3458)&gt;0),"xx","")</f>
        <v/>
      </c>
      <c r="R3455" s="412" t="str">
        <f t="shared" si="895"/>
        <v/>
      </c>
      <c r="S3455" s="412" t="str">
        <f t="shared" si="880"/>
        <v/>
      </c>
      <c r="T3455" s="427"/>
      <c r="U3455" s="429"/>
      <c r="V3455" s="412"/>
      <c r="W3455" s="6" t="str">
        <f>VLOOKUP(A3455,'[3]Cartilha Global'!$A:$A,1,FALSE)</f>
        <v>8.2.19</v>
      </c>
    </row>
    <row r="3456" spans="1:23" s="413" customFormat="1" ht="22.5" hidden="1" x14ac:dyDescent="0.2">
      <c r="A3456" s="522">
        <v>101666</v>
      </c>
      <c r="B3456" s="508" t="s">
        <v>3144</v>
      </c>
      <c r="C3456" s="513" t="s">
        <v>5079</v>
      </c>
      <c r="D3456" s="498" t="s">
        <v>169</v>
      </c>
      <c r="E3456" s="499">
        <v>547.97</v>
      </c>
      <c r="F3456" s="500">
        <f t="shared" si="881"/>
        <v>678.61</v>
      </c>
      <c r="G3456" s="527"/>
      <c r="H3456" s="518"/>
      <c r="I3456" s="517">
        <f>IF(ISBLANK(E3456),0,ROUND(F3456*G3456,2))</f>
        <v>0</v>
      </c>
      <c r="J3456" s="517">
        <f>IF(ISBLANK(G3456),0,ROUND(G3456*H3456,2))</f>
        <v>0</v>
      </c>
      <c r="K3456" s="504"/>
      <c r="L3456" s="518">
        <f t="shared" ref="L3456:M3458" si="896">G3456</f>
        <v>0</v>
      </c>
      <c r="M3456" s="518">
        <f t="shared" si="896"/>
        <v>0</v>
      </c>
      <c r="N3456" s="519">
        <f>IF(ISBLANK(E3456),0,ROUND(F3456*L3456,2))</f>
        <v>0</v>
      </c>
      <c r="O3456" s="519">
        <f>IF(ISBLANK(L3456),0,ROUND(L3456*M3456,2))</f>
        <v>0</v>
      </c>
      <c r="P3456" s="506"/>
      <c r="Q3456" s="520"/>
      <c r="R3456" s="412" t="str">
        <f t="shared" si="895"/>
        <v/>
      </c>
      <c r="S3456" s="412" t="str">
        <f t="shared" si="880"/>
        <v/>
      </c>
      <c r="T3456" s="427"/>
      <c r="U3456" s="429"/>
      <c r="V3456" s="412"/>
      <c r="W3456" s="6">
        <f>VLOOKUP(A3456,'[3]Cartilha Global'!$A:$A,1,FALSE)</f>
        <v>101666</v>
      </c>
    </row>
    <row r="3457" spans="1:23" s="413" customFormat="1" ht="22.5" hidden="1" x14ac:dyDescent="0.2">
      <c r="A3457" s="522">
        <v>97600</v>
      </c>
      <c r="B3457" s="508" t="s">
        <v>3144</v>
      </c>
      <c r="C3457" s="513" t="s">
        <v>4097</v>
      </c>
      <c r="D3457" s="498" t="s">
        <v>169</v>
      </c>
      <c r="E3457" s="499">
        <v>370.04</v>
      </c>
      <c r="F3457" s="500">
        <f t="shared" si="881"/>
        <v>458.26</v>
      </c>
      <c r="G3457" s="527"/>
      <c r="H3457" s="518"/>
      <c r="I3457" s="517">
        <f>IF(ISBLANK(E3457),0,ROUND(F3457*G3457,2))</f>
        <v>0</v>
      </c>
      <c r="J3457" s="517">
        <f>IF(ISBLANK(G3457),0,ROUND(G3457*H3457,2))</f>
        <v>0</v>
      </c>
      <c r="K3457" s="504"/>
      <c r="L3457" s="518">
        <f t="shared" si="896"/>
        <v>0</v>
      </c>
      <c r="M3457" s="518">
        <f t="shared" si="896"/>
        <v>0</v>
      </c>
      <c r="N3457" s="519">
        <f>IF(ISBLANK(E3457),0,ROUND(F3457*L3457,2))</f>
        <v>0</v>
      </c>
      <c r="O3457" s="519">
        <f>IF(ISBLANK(L3457),0,ROUND(L3457*M3457,2))</f>
        <v>0</v>
      </c>
      <c r="P3457" s="506"/>
      <c r="Q3457" s="520"/>
      <c r="R3457" s="412" t="str">
        <f t="shared" si="895"/>
        <v/>
      </c>
      <c r="S3457" s="412" t="str">
        <f t="shared" si="880"/>
        <v/>
      </c>
      <c r="T3457" s="427"/>
      <c r="U3457" s="429"/>
      <c r="V3457" s="412"/>
      <c r="W3457" s="6">
        <f>VLOOKUP(A3457,'[3]Cartilha Global'!$A:$A,1,FALSE)</f>
        <v>97600</v>
      </c>
    </row>
    <row r="3458" spans="1:23" s="413" customFormat="1" ht="22.5" hidden="1" x14ac:dyDescent="0.2">
      <c r="A3458" s="522">
        <v>97601</v>
      </c>
      <c r="B3458" s="508" t="s">
        <v>3144</v>
      </c>
      <c r="C3458" s="513" t="s">
        <v>4098</v>
      </c>
      <c r="D3458" s="498" t="s">
        <v>169</v>
      </c>
      <c r="E3458" s="499">
        <v>392.82</v>
      </c>
      <c r="F3458" s="500">
        <f t="shared" ref="F3458" si="897">IF(E3458=0,0,ROUND(E3458*(1+E$13)*(1-E$14),2))</f>
        <v>486.47</v>
      </c>
      <c r="G3458" s="527"/>
      <c r="H3458" s="518"/>
      <c r="I3458" s="517">
        <f>IF(ISBLANK(E3458),0,ROUND(F3458*G3458,2))</f>
        <v>0</v>
      </c>
      <c r="J3458" s="517">
        <f>IF(ISBLANK(G3458),0,ROUND(G3458*H3458,2))</f>
        <v>0</v>
      </c>
      <c r="K3458" s="504"/>
      <c r="L3458" s="518">
        <f t="shared" si="896"/>
        <v>0</v>
      </c>
      <c r="M3458" s="518">
        <f t="shared" si="896"/>
        <v>0</v>
      </c>
      <c r="N3458" s="519">
        <f>IF(ISBLANK(E3458),0,ROUND(F3458*L3458,2))</f>
        <v>0</v>
      </c>
      <c r="O3458" s="519">
        <f>IF(ISBLANK(L3458),0,ROUND(L3458*M3458,2))</f>
        <v>0</v>
      </c>
      <c r="P3458" s="506"/>
      <c r="Q3458" s="520"/>
      <c r="R3458" s="412" t="str">
        <f t="shared" si="895"/>
        <v/>
      </c>
      <c r="S3458" s="412" t="str">
        <f t="shared" si="880"/>
        <v/>
      </c>
      <c r="T3458" s="427"/>
      <c r="U3458" s="429"/>
      <c r="V3458" s="412"/>
      <c r="W3458" s="6">
        <f>VLOOKUP(A3458,'[3]Cartilha Global'!$A:$A,1,FALSE)</f>
        <v>97601</v>
      </c>
    </row>
    <row r="3459" spans="1:23" s="413" customFormat="1" hidden="1" x14ac:dyDescent="0.2">
      <c r="A3459" s="522" t="s">
        <v>1936</v>
      </c>
      <c r="B3459" s="508"/>
      <c r="C3459" s="513" t="s">
        <v>104</v>
      </c>
      <c r="D3459" s="498">
        <v>0</v>
      </c>
      <c r="E3459" s="499"/>
      <c r="F3459" s="500">
        <f t="shared" ref="F3459:F3521" si="898">IF(E3459=0,0,ROUND(E3459*(1+E$13)*(1-E$14),2))</f>
        <v>0</v>
      </c>
      <c r="G3459" s="556"/>
      <c r="H3459" s="556"/>
      <c r="I3459" s="557"/>
      <c r="J3459" s="558"/>
      <c r="K3459" s="504"/>
      <c r="L3459" s="556"/>
      <c r="M3459" s="556"/>
      <c r="N3459" s="557"/>
      <c r="O3459" s="558"/>
      <c r="P3459" s="506"/>
      <c r="Q3459" s="494" t="str">
        <f>IF(OR(SUM(J3460:J3503)&gt;0,SUM(O3460:O3503)&gt;0),"xx","")</f>
        <v/>
      </c>
      <c r="R3459" s="412" t="str">
        <f t="shared" si="895"/>
        <v/>
      </c>
      <c r="S3459" s="412" t="str">
        <f t="shared" si="880"/>
        <v/>
      </c>
      <c r="T3459" s="427"/>
      <c r="U3459" s="429"/>
      <c r="V3459" s="412"/>
      <c r="W3459" s="6" t="str">
        <f>VLOOKUP(A3459,'[3]Cartilha Global'!$A:$A,1,FALSE)</f>
        <v>8.2.20</v>
      </c>
    </row>
    <row r="3460" spans="1:23" s="413" customFormat="1" hidden="1" x14ac:dyDescent="0.2">
      <c r="A3460" s="522" t="s">
        <v>1937</v>
      </c>
      <c r="B3460" s="508"/>
      <c r="C3460" s="513" t="s">
        <v>291</v>
      </c>
      <c r="D3460" s="498">
        <v>0</v>
      </c>
      <c r="E3460" s="499"/>
      <c r="F3460" s="500">
        <f t="shared" si="898"/>
        <v>0</v>
      </c>
      <c r="G3460" s="556"/>
      <c r="H3460" s="556"/>
      <c r="I3460" s="557"/>
      <c r="J3460" s="558"/>
      <c r="K3460" s="504"/>
      <c r="L3460" s="556"/>
      <c r="M3460" s="556"/>
      <c r="N3460" s="557"/>
      <c r="O3460" s="558"/>
      <c r="P3460" s="506"/>
      <c r="Q3460" s="494" t="str">
        <f>IF(OR(SUM(J3461:J3466)&gt;0,SUM(O3461:O3466)&gt;0),"xx","")</f>
        <v/>
      </c>
      <c r="R3460" s="412" t="str">
        <f t="shared" si="895"/>
        <v/>
      </c>
      <c r="S3460" s="412" t="str">
        <f t="shared" si="880"/>
        <v/>
      </c>
      <c r="T3460" s="427"/>
      <c r="U3460" s="429"/>
      <c r="V3460" s="412"/>
      <c r="W3460" s="6" t="str">
        <f>VLOOKUP(A3460,'[3]Cartilha Global'!$A:$A,1,FALSE)</f>
        <v>8.2.20.2</v>
      </c>
    </row>
    <row r="3461" spans="1:23" s="413" customFormat="1" ht="22.5" hidden="1" x14ac:dyDescent="0.2">
      <c r="A3461" s="522">
        <v>97611</v>
      </c>
      <c r="B3461" s="508" t="s">
        <v>3144</v>
      </c>
      <c r="C3461" s="513" t="s">
        <v>4099</v>
      </c>
      <c r="D3461" s="498" t="s">
        <v>169</v>
      </c>
      <c r="E3461" s="499">
        <v>27.91</v>
      </c>
      <c r="F3461" s="500">
        <f t="shared" si="898"/>
        <v>34.56</v>
      </c>
      <c r="G3461" s="527"/>
      <c r="H3461" s="518"/>
      <c r="I3461" s="517">
        <f t="shared" ref="I3461:I3466" si="899">IF(ISBLANK(E3461),0,ROUND(F3461*G3461,2))</f>
        <v>0</v>
      </c>
      <c r="J3461" s="517">
        <f t="shared" ref="J3461:J3466" si="900">IF(ISBLANK(G3461),0,ROUND(G3461*H3461,2))</f>
        <v>0</v>
      </c>
      <c r="K3461" s="504"/>
      <c r="L3461" s="518">
        <f t="shared" ref="L3461:M3466" si="901">G3461</f>
        <v>0</v>
      </c>
      <c r="M3461" s="518">
        <f t="shared" si="901"/>
        <v>0</v>
      </c>
      <c r="N3461" s="519">
        <f t="shared" ref="N3461:N3466" si="902">IF(ISBLANK(E3461),0,ROUND(F3461*L3461,2))</f>
        <v>0</v>
      </c>
      <c r="O3461" s="519">
        <f t="shared" ref="O3461:O3466" si="903">IF(ISBLANK(L3461),0,ROUND(L3461*M3461,2))</f>
        <v>0</v>
      </c>
      <c r="P3461" s="506"/>
      <c r="Q3461" s="520"/>
      <c r="R3461" s="412" t="str">
        <f t="shared" si="895"/>
        <v/>
      </c>
      <c r="S3461" s="412" t="str">
        <f t="shared" ref="S3461:S3524" si="904">IF(Q3461="X","x",IF(Q3461="xx","x",IF(OR(J3461&gt;0,O3461&gt;0),"x","")))</f>
        <v/>
      </c>
      <c r="T3461" s="427"/>
      <c r="U3461" s="429"/>
      <c r="V3461" s="412"/>
      <c r="W3461" s="6">
        <f>VLOOKUP(A3461,'[3]Cartilha Global'!$A:$A,1,FALSE)</f>
        <v>97611</v>
      </c>
    </row>
    <row r="3462" spans="1:23" s="413" customFormat="1" ht="22.5" hidden="1" x14ac:dyDescent="0.2">
      <c r="A3462" s="522">
        <v>97612</v>
      </c>
      <c r="B3462" s="508" t="s">
        <v>3144</v>
      </c>
      <c r="C3462" s="513" t="s">
        <v>4100</v>
      </c>
      <c r="D3462" s="498" t="s">
        <v>169</v>
      </c>
      <c r="E3462" s="499">
        <v>30.46</v>
      </c>
      <c r="F3462" s="500">
        <f t="shared" si="898"/>
        <v>37.72</v>
      </c>
      <c r="G3462" s="527"/>
      <c r="H3462" s="518"/>
      <c r="I3462" s="517">
        <f t="shared" si="899"/>
        <v>0</v>
      </c>
      <c r="J3462" s="517">
        <f t="shared" si="900"/>
        <v>0</v>
      </c>
      <c r="K3462" s="504"/>
      <c r="L3462" s="518">
        <f t="shared" si="901"/>
        <v>0</v>
      </c>
      <c r="M3462" s="518">
        <f t="shared" si="901"/>
        <v>0</v>
      </c>
      <c r="N3462" s="519">
        <f t="shared" si="902"/>
        <v>0</v>
      </c>
      <c r="O3462" s="519">
        <f t="shared" si="903"/>
        <v>0</v>
      </c>
      <c r="P3462" s="506"/>
      <c r="Q3462" s="520"/>
      <c r="R3462" s="412" t="str">
        <f t="shared" si="895"/>
        <v/>
      </c>
      <c r="S3462" s="412" t="str">
        <f t="shared" si="904"/>
        <v/>
      </c>
      <c r="T3462" s="427"/>
      <c r="U3462" s="429"/>
      <c r="V3462" s="412"/>
      <c r="W3462" s="6">
        <f>VLOOKUP(A3462,'[3]Cartilha Global'!$A:$A,1,FALSE)</f>
        <v>97612</v>
      </c>
    </row>
    <row r="3463" spans="1:23" s="413" customFormat="1" ht="22.5" hidden="1" x14ac:dyDescent="0.2">
      <c r="A3463" s="522">
        <v>97615</v>
      </c>
      <c r="B3463" s="508" t="s">
        <v>3144</v>
      </c>
      <c r="C3463" s="513" t="s">
        <v>4103</v>
      </c>
      <c r="D3463" s="498" t="s">
        <v>169</v>
      </c>
      <c r="E3463" s="499">
        <v>71.03</v>
      </c>
      <c r="F3463" s="500">
        <f t="shared" si="898"/>
        <v>87.96</v>
      </c>
      <c r="G3463" s="527"/>
      <c r="H3463" s="518"/>
      <c r="I3463" s="517">
        <f t="shared" si="899"/>
        <v>0</v>
      </c>
      <c r="J3463" s="517">
        <f t="shared" si="900"/>
        <v>0</v>
      </c>
      <c r="K3463" s="504"/>
      <c r="L3463" s="518">
        <f t="shared" si="901"/>
        <v>0</v>
      </c>
      <c r="M3463" s="518">
        <f t="shared" si="901"/>
        <v>0</v>
      </c>
      <c r="N3463" s="519">
        <f t="shared" si="902"/>
        <v>0</v>
      </c>
      <c r="O3463" s="519">
        <f t="shared" si="903"/>
        <v>0</v>
      </c>
      <c r="P3463" s="506"/>
      <c r="Q3463" s="520"/>
      <c r="R3463" s="412" t="str">
        <f t="shared" si="895"/>
        <v/>
      </c>
      <c r="S3463" s="412" t="str">
        <f t="shared" si="904"/>
        <v/>
      </c>
      <c r="T3463" s="427"/>
      <c r="U3463" s="429"/>
      <c r="V3463" s="412"/>
      <c r="W3463" s="6">
        <f>VLOOKUP(A3463,'[3]Cartilha Global'!$A:$A,1,FALSE)</f>
        <v>97615</v>
      </c>
    </row>
    <row r="3464" spans="1:23" s="413" customFormat="1" ht="22.5" hidden="1" x14ac:dyDescent="0.2">
      <c r="A3464" s="522">
        <v>97616</v>
      </c>
      <c r="B3464" s="508" t="s">
        <v>3144</v>
      </c>
      <c r="C3464" s="513" t="s">
        <v>4104</v>
      </c>
      <c r="D3464" s="498" t="s">
        <v>169</v>
      </c>
      <c r="E3464" s="499">
        <v>82.58</v>
      </c>
      <c r="F3464" s="500">
        <f t="shared" si="898"/>
        <v>102.27</v>
      </c>
      <c r="G3464" s="527"/>
      <c r="H3464" s="518"/>
      <c r="I3464" s="517">
        <f t="shared" si="899"/>
        <v>0</v>
      </c>
      <c r="J3464" s="517">
        <f t="shared" si="900"/>
        <v>0</v>
      </c>
      <c r="K3464" s="504"/>
      <c r="L3464" s="518">
        <f t="shared" si="901"/>
        <v>0</v>
      </c>
      <c r="M3464" s="518">
        <f t="shared" si="901"/>
        <v>0</v>
      </c>
      <c r="N3464" s="519">
        <f t="shared" si="902"/>
        <v>0</v>
      </c>
      <c r="O3464" s="519">
        <f t="shared" si="903"/>
        <v>0</v>
      </c>
      <c r="P3464" s="506"/>
      <c r="Q3464" s="520"/>
      <c r="R3464" s="412" t="str">
        <f t="shared" si="895"/>
        <v/>
      </c>
      <c r="S3464" s="412" t="str">
        <f t="shared" si="904"/>
        <v/>
      </c>
      <c r="T3464" s="427"/>
      <c r="U3464" s="429"/>
      <c r="V3464" s="412"/>
      <c r="W3464" s="6">
        <f>VLOOKUP(A3464,'[3]Cartilha Global'!$A:$A,1,FALSE)</f>
        <v>97616</v>
      </c>
    </row>
    <row r="3465" spans="1:23" ht="22.5" hidden="1" x14ac:dyDescent="0.2">
      <c r="A3465" s="522">
        <v>97617</v>
      </c>
      <c r="B3465" s="508" t="s">
        <v>3144</v>
      </c>
      <c r="C3465" s="513" t="s">
        <v>4105</v>
      </c>
      <c r="D3465" s="498" t="s">
        <v>169</v>
      </c>
      <c r="E3465" s="499">
        <v>82.19</v>
      </c>
      <c r="F3465" s="500">
        <f t="shared" si="898"/>
        <v>101.78</v>
      </c>
      <c r="G3465" s="527"/>
      <c r="H3465" s="518"/>
      <c r="I3465" s="517">
        <f t="shared" si="899"/>
        <v>0</v>
      </c>
      <c r="J3465" s="517">
        <f t="shared" si="900"/>
        <v>0</v>
      </c>
      <c r="K3465" s="504"/>
      <c r="L3465" s="518">
        <f t="shared" si="901"/>
        <v>0</v>
      </c>
      <c r="M3465" s="518">
        <f t="shared" si="901"/>
        <v>0</v>
      </c>
      <c r="N3465" s="519">
        <f t="shared" si="902"/>
        <v>0</v>
      </c>
      <c r="O3465" s="519">
        <f t="shared" si="903"/>
        <v>0</v>
      </c>
      <c r="P3465" s="506"/>
      <c r="Q3465" s="520"/>
      <c r="R3465" s="412" t="str">
        <f t="shared" si="895"/>
        <v/>
      </c>
      <c r="S3465" s="412" t="str">
        <f t="shared" si="904"/>
        <v/>
      </c>
      <c r="T3465" s="427"/>
      <c r="U3465" s="429"/>
      <c r="W3465" s="6">
        <f>VLOOKUP(A3465,'[3]Cartilha Global'!$A:$A,1,FALSE)</f>
        <v>97617</v>
      </c>
    </row>
    <row r="3466" spans="1:23" ht="22.5" hidden="1" x14ac:dyDescent="0.2">
      <c r="A3466" s="522">
        <v>97618</v>
      </c>
      <c r="B3466" s="508" t="s">
        <v>3144</v>
      </c>
      <c r="C3466" s="513" t="s">
        <v>4106</v>
      </c>
      <c r="D3466" s="498" t="s">
        <v>169</v>
      </c>
      <c r="E3466" s="499">
        <v>74.61</v>
      </c>
      <c r="F3466" s="500">
        <f t="shared" si="898"/>
        <v>92.4</v>
      </c>
      <c r="G3466" s="527"/>
      <c r="H3466" s="518"/>
      <c r="I3466" s="517">
        <f t="shared" si="899"/>
        <v>0</v>
      </c>
      <c r="J3466" s="517">
        <f t="shared" si="900"/>
        <v>0</v>
      </c>
      <c r="K3466" s="504"/>
      <c r="L3466" s="518">
        <f t="shared" si="901"/>
        <v>0</v>
      </c>
      <c r="M3466" s="518">
        <f t="shared" si="901"/>
        <v>0</v>
      </c>
      <c r="N3466" s="519">
        <f t="shared" si="902"/>
        <v>0</v>
      </c>
      <c r="O3466" s="519">
        <f t="shared" si="903"/>
        <v>0</v>
      </c>
      <c r="P3466" s="506"/>
      <c r="Q3466" s="520"/>
      <c r="R3466" s="412" t="str">
        <f t="shared" si="895"/>
        <v/>
      </c>
      <c r="S3466" s="412" t="str">
        <f t="shared" si="904"/>
        <v/>
      </c>
      <c r="T3466" s="427"/>
      <c r="U3466" s="429"/>
      <c r="W3466" s="6">
        <f>VLOOKUP(A3466,'[3]Cartilha Global'!$A:$A,1,FALSE)</f>
        <v>97618</v>
      </c>
    </row>
    <row r="3467" spans="1:23" s="413" customFormat="1" hidden="1" x14ac:dyDescent="0.2">
      <c r="A3467" s="522" t="s">
        <v>1938</v>
      </c>
      <c r="B3467" s="508"/>
      <c r="C3467" s="513" t="s">
        <v>292</v>
      </c>
      <c r="D3467" s="498">
        <v>0</v>
      </c>
      <c r="E3467" s="499"/>
      <c r="F3467" s="500">
        <f t="shared" si="898"/>
        <v>0</v>
      </c>
      <c r="G3467" s="556"/>
      <c r="H3467" s="556"/>
      <c r="I3467" s="557"/>
      <c r="J3467" s="558"/>
      <c r="K3467" s="504"/>
      <c r="L3467" s="556"/>
      <c r="M3467" s="556"/>
      <c r="N3467" s="557"/>
      <c r="O3467" s="558"/>
      <c r="P3467" s="506"/>
      <c r="Q3467" s="494" t="str">
        <f>IF(OR(SUM(J3468:J3477)&gt;0,SUM(O3468:O3477)&gt;0),"xx","")</f>
        <v/>
      </c>
      <c r="R3467" s="412" t="str">
        <f t="shared" si="895"/>
        <v/>
      </c>
      <c r="S3467" s="412" t="str">
        <f t="shared" si="904"/>
        <v/>
      </c>
      <c r="T3467" s="427"/>
      <c r="U3467" s="429"/>
      <c r="V3467" s="412"/>
      <c r="W3467" s="6" t="str">
        <f>VLOOKUP(A3467,'[3]Cartilha Global'!$A:$A,1,FALSE)</f>
        <v>8.2.20.3</v>
      </c>
    </row>
    <row r="3468" spans="1:23" s="413" customFormat="1" ht="22.5" hidden="1" x14ac:dyDescent="0.2">
      <c r="A3468" s="522">
        <v>97613</v>
      </c>
      <c r="B3468" s="508" t="s">
        <v>3144</v>
      </c>
      <c r="C3468" s="513" t="s">
        <v>4101</v>
      </c>
      <c r="D3468" s="498" t="s">
        <v>169</v>
      </c>
      <c r="E3468" s="499">
        <v>38.93</v>
      </c>
      <c r="F3468" s="500">
        <f t="shared" si="898"/>
        <v>48.21</v>
      </c>
      <c r="G3468" s="527"/>
      <c r="H3468" s="518"/>
      <c r="I3468" s="517">
        <f t="shared" ref="I3468:I3475" si="905">IF(ISBLANK(E3468),0,ROUND(F3468*G3468,2))</f>
        <v>0</v>
      </c>
      <c r="J3468" s="517">
        <f t="shared" ref="J3468:J3475" si="906">IF(ISBLANK(G3468),0,ROUND(G3468*H3468,2))</f>
        <v>0</v>
      </c>
      <c r="K3468" s="504"/>
      <c r="L3468" s="518">
        <f t="shared" ref="L3468:M3475" si="907">G3468</f>
        <v>0</v>
      </c>
      <c r="M3468" s="518">
        <f t="shared" si="907"/>
        <v>0</v>
      </c>
      <c r="N3468" s="519">
        <f t="shared" ref="N3468:N3475" si="908">IF(ISBLANK(E3468),0,ROUND(F3468*L3468,2))</f>
        <v>0</v>
      </c>
      <c r="O3468" s="519">
        <f t="shared" ref="O3468:O3475" si="909">IF(ISBLANK(L3468),0,ROUND(L3468*M3468,2))</f>
        <v>0</v>
      </c>
      <c r="P3468" s="506"/>
      <c r="Q3468" s="520"/>
      <c r="R3468" s="412" t="str">
        <f t="shared" si="895"/>
        <v/>
      </c>
      <c r="S3468" s="412" t="str">
        <f t="shared" si="904"/>
        <v/>
      </c>
      <c r="T3468" s="427"/>
      <c r="U3468" s="429"/>
      <c r="V3468" s="412"/>
      <c r="W3468" s="6">
        <f>VLOOKUP(A3468,'[3]Cartilha Global'!$A:$A,1,FALSE)</f>
        <v>97613</v>
      </c>
    </row>
    <row r="3469" spans="1:23" s="413" customFormat="1" ht="22.5" hidden="1" x14ac:dyDescent="0.2">
      <c r="A3469" s="522">
        <v>97614</v>
      </c>
      <c r="B3469" s="508" t="s">
        <v>3144</v>
      </c>
      <c r="C3469" s="513" t="s">
        <v>4102</v>
      </c>
      <c r="D3469" s="498" t="s">
        <v>169</v>
      </c>
      <c r="E3469" s="499">
        <v>69.52</v>
      </c>
      <c r="F3469" s="500">
        <f t="shared" si="898"/>
        <v>86.09</v>
      </c>
      <c r="G3469" s="527"/>
      <c r="H3469" s="518"/>
      <c r="I3469" s="517">
        <f t="shared" si="905"/>
        <v>0</v>
      </c>
      <c r="J3469" s="517">
        <f t="shared" si="906"/>
        <v>0</v>
      </c>
      <c r="K3469" s="504"/>
      <c r="L3469" s="518">
        <f t="shared" si="907"/>
        <v>0</v>
      </c>
      <c r="M3469" s="518">
        <f t="shared" si="907"/>
        <v>0</v>
      </c>
      <c r="N3469" s="519">
        <f t="shared" si="908"/>
        <v>0</v>
      </c>
      <c r="O3469" s="519">
        <f t="shared" si="909"/>
        <v>0</v>
      </c>
      <c r="P3469" s="506"/>
      <c r="Q3469" s="520"/>
      <c r="R3469" s="412" t="str">
        <f t="shared" si="895"/>
        <v/>
      </c>
      <c r="S3469" s="412" t="str">
        <f t="shared" si="904"/>
        <v/>
      </c>
      <c r="T3469" s="427"/>
      <c r="U3469" s="429"/>
      <c r="V3469" s="412"/>
      <c r="W3469" s="6">
        <f>VLOOKUP(A3469,'[3]Cartilha Global'!$A:$A,1,FALSE)</f>
        <v>97614</v>
      </c>
    </row>
    <row r="3470" spans="1:23" s="413" customFormat="1" hidden="1" x14ac:dyDescent="0.2">
      <c r="A3470" s="522">
        <v>101648</v>
      </c>
      <c r="B3470" s="508" t="s">
        <v>3144</v>
      </c>
      <c r="C3470" s="513" t="s">
        <v>5063</v>
      </c>
      <c r="D3470" s="498" t="s">
        <v>169</v>
      </c>
      <c r="E3470" s="499">
        <v>64.48</v>
      </c>
      <c r="F3470" s="500">
        <f t="shared" si="898"/>
        <v>79.849999999999994</v>
      </c>
      <c r="G3470" s="527"/>
      <c r="H3470" s="518"/>
      <c r="I3470" s="517">
        <f>IF(ISBLANK(E3470),0,ROUND(F3470*G3470,2))</f>
        <v>0</v>
      </c>
      <c r="J3470" s="517">
        <f>IF(ISBLANK(G3470),0,ROUND(G3470*H3470,2))</f>
        <v>0</v>
      </c>
      <c r="K3470" s="504"/>
      <c r="L3470" s="518">
        <f t="shared" si="907"/>
        <v>0</v>
      </c>
      <c r="M3470" s="518">
        <f t="shared" si="907"/>
        <v>0</v>
      </c>
      <c r="N3470" s="519">
        <f>IF(ISBLANK(E3470),0,ROUND(F3470*L3470,2))</f>
        <v>0</v>
      </c>
      <c r="O3470" s="519">
        <f>IF(ISBLANK(L3470),0,ROUND(L3470*M3470,2))</f>
        <v>0</v>
      </c>
      <c r="P3470" s="506"/>
      <c r="Q3470" s="520"/>
      <c r="R3470" s="412" t="str">
        <f>IF(Q3470="X","x",IF(Q3470="xx","x",IF(O3470&gt;0,"x","")))</f>
        <v/>
      </c>
      <c r="S3470" s="412" t="str">
        <f t="shared" si="904"/>
        <v/>
      </c>
      <c r="T3470" s="427"/>
      <c r="U3470" s="429"/>
      <c r="V3470" s="412"/>
      <c r="W3470" s="6">
        <f>VLOOKUP(A3470,'[3]Cartilha Global'!$A:$A,1,FALSE)</f>
        <v>101648</v>
      </c>
    </row>
    <row r="3471" spans="1:23" s="413" customFormat="1" hidden="1" x14ac:dyDescent="0.2">
      <c r="A3471" s="522">
        <v>101649</v>
      </c>
      <c r="B3471" s="508" t="s">
        <v>3144</v>
      </c>
      <c r="C3471" s="513" t="s">
        <v>5064</v>
      </c>
      <c r="D3471" s="498" t="s">
        <v>169</v>
      </c>
      <c r="E3471" s="499">
        <v>74.34</v>
      </c>
      <c r="F3471" s="500">
        <f t="shared" si="898"/>
        <v>92.06</v>
      </c>
      <c r="G3471" s="527"/>
      <c r="H3471" s="518"/>
      <c r="I3471" s="517">
        <f>IF(ISBLANK(E3471),0,ROUND(F3471*G3471,2))</f>
        <v>0</v>
      </c>
      <c r="J3471" s="517">
        <f>IF(ISBLANK(G3471),0,ROUND(G3471*H3471,2))</f>
        <v>0</v>
      </c>
      <c r="K3471" s="504"/>
      <c r="L3471" s="518">
        <f t="shared" si="907"/>
        <v>0</v>
      </c>
      <c r="M3471" s="518">
        <f t="shared" si="907"/>
        <v>0</v>
      </c>
      <c r="N3471" s="519">
        <f>IF(ISBLANK(E3471),0,ROUND(F3471*L3471,2))</f>
        <v>0</v>
      </c>
      <c r="O3471" s="519">
        <f>IF(ISBLANK(L3471),0,ROUND(L3471*M3471,2))</f>
        <v>0</v>
      </c>
      <c r="P3471" s="506"/>
      <c r="Q3471" s="520"/>
      <c r="R3471" s="412" t="str">
        <f>IF(Q3471="X","x",IF(Q3471="xx","x",IF(O3471&gt;0,"x","")))</f>
        <v/>
      </c>
      <c r="S3471" s="412" t="str">
        <f t="shared" si="904"/>
        <v/>
      </c>
      <c r="T3471" s="427"/>
      <c r="U3471" s="429"/>
      <c r="V3471" s="412"/>
      <c r="W3471" s="6">
        <f>VLOOKUP(A3471,'[3]Cartilha Global'!$A:$A,1,FALSE)</f>
        <v>101649</v>
      </c>
    </row>
    <row r="3472" spans="1:23" s="413" customFormat="1" hidden="1" x14ac:dyDescent="0.2">
      <c r="A3472" s="522">
        <v>101650</v>
      </c>
      <c r="B3472" s="508" t="s">
        <v>3144</v>
      </c>
      <c r="C3472" s="513" t="s">
        <v>5065</v>
      </c>
      <c r="D3472" s="498" t="s">
        <v>169</v>
      </c>
      <c r="E3472" s="499">
        <v>86.44</v>
      </c>
      <c r="F3472" s="500">
        <f t="shared" si="898"/>
        <v>107.05</v>
      </c>
      <c r="G3472" s="527"/>
      <c r="H3472" s="518"/>
      <c r="I3472" s="517">
        <f>IF(ISBLANK(E3472),0,ROUND(F3472*G3472,2))</f>
        <v>0</v>
      </c>
      <c r="J3472" s="517">
        <f>IF(ISBLANK(G3472),0,ROUND(G3472*H3472,2))</f>
        <v>0</v>
      </c>
      <c r="K3472" s="504"/>
      <c r="L3472" s="518">
        <f t="shared" si="907"/>
        <v>0</v>
      </c>
      <c r="M3472" s="518">
        <f t="shared" si="907"/>
        <v>0</v>
      </c>
      <c r="N3472" s="519">
        <f>IF(ISBLANK(E3472),0,ROUND(F3472*L3472,2))</f>
        <v>0</v>
      </c>
      <c r="O3472" s="519">
        <f>IF(ISBLANK(L3472),0,ROUND(L3472*M3472,2))</f>
        <v>0</v>
      </c>
      <c r="P3472" s="506"/>
      <c r="Q3472" s="520"/>
      <c r="R3472" s="412" t="str">
        <f>IF(Q3472="X","x",IF(Q3472="xx","x",IF(O3472&gt;0,"x","")))</f>
        <v/>
      </c>
      <c r="S3472" s="412" t="str">
        <f t="shared" si="904"/>
        <v/>
      </c>
      <c r="T3472" s="427"/>
      <c r="U3472" s="429"/>
      <c r="V3472" s="412"/>
      <c r="W3472" s="6">
        <f>VLOOKUP(A3472,'[3]Cartilha Global'!$A:$A,1,FALSE)</f>
        <v>101650</v>
      </c>
    </row>
    <row r="3473" spans="1:23" s="413" customFormat="1" hidden="1" x14ac:dyDescent="0.2">
      <c r="A3473" s="522">
        <v>101640</v>
      </c>
      <c r="B3473" s="508" t="s">
        <v>3144</v>
      </c>
      <c r="C3473" s="513" t="s">
        <v>5055</v>
      </c>
      <c r="D3473" s="498" t="s">
        <v>169</v>
      </c>
      <c r="E3473" s="499">
        <v>118.24</v>
      </c>
      <c r="F3473" s="500">
        <f t="shared" si="898"/>
        <v>146.43</v>
      </c>
      <c r="G3473" s="527"/>
      <c r="H3473" s="518"/>
      <c r="I3473" s="517">
        <f t="shared" si="905"/>
        <v>0</v>
      </c>
      <c r="J3473" s="517">
        <f t="shared" si="906"/>
        <v>0</v>
      </c>
      <c r="K3473" s="504"/>
      <c r="L3473" s="518">
        <f t="shared" si="907"/>
        <v>0</v>
      </c>
      <c r="M3473" s="518">
        <f t="shared" si="907"/>
        <v>0</v>
      </c>
      <c r="N3473" s="519">
        <f t="shared" si="908"/>
        <v>0</v>
      </c>
      <c r="O3473" s="519">
        <f t="shared" si="909"/>
        <v>0</v>
      </c>
      <c r="P3473" s="506"/>
      <c r="Q3473" s="520"/>
      <c r="R3473" s="412" t="str">
        <f t="shared" si="895"/>
        <v/>
      </c>
      <c r="S3473" s="412" t="str">
        <f t="shared" si="904"/>
        <v/>
      </c>
      <c r="T3473" s="427"/>
      <c r="U3473" s="429"/>
      <c r="V3473" s="412"/>
      <c r="W3473" s="6">
        <f>VLOOKUP(A3473,'[3]Cartilha Global'!$A:$A,1,FALSE)</f>
        <v>101640</v>
      </c>
    </row>
    <row r="3474" spans="1:23" s="413" customFormat="1" hidden="1" x14ac:dyDescent="0.2">
      <c r="A3474" s="522">
        <v>101641</v>
      </c>
      <c r="B3474" s="508" t="s">
        <v>3144</v>
      </c>
      <c r="C3474" s="513" t="s">
        <v>5056</v>
      </c>
      <c r="D3474" s="498" t="s">
        <v>169</v>
      </c>
      <c r="E3474" s="499">
        <v>61.12</v>
      </c>
      <c r="F3474" s="500">
        <f t="shared" si="898"/>
        <v>75.69</v>
      </c>
      <c r="G3474" s="527"/>
      <c r="H3474" s="518"/>
      <c r="I3474" s="517">
        <f t="shared" si="905"/>
        <v>0</v>
      </c>
      <c r="J3474" s="517">
        <f t="shared" si="906"/>
        <v>0</v>
      </c>
      <c r="K3474" s="504"/>
      <c r="L3474" s="518">
        <f t="shared" si="907"/>
        <v>0</v>
      </c>
      <c r="M3474" s="518">
        <f t="shared" si="907"/>
        <v>0</v>
      </c>
      <c r="N3474" s="519">
        <f t="shared" si="908"/>
        <v>0</v>
      </c>
      <c r="O3474" s="519">
        <f t="shared" si="909"/>
        <v>0</v>
      </c>
      <c r="P3474" s="506"/>
      <c r="Q3474" s="520"/>
      <c r="R3474" s="412" t="str">
        <f t="shared" si="895"/>
        <v/>
      </c>
      <c r="S3474" s="412" t="str">
        <f t="shared" si="904"/>
        <v/>
      </c>
      <c r="T3474" s="427"/>
      <c r="U3474" s="429"/>
      <c r="V3474" s="412"/>
      <c r="W3474" s="6">
        <f>VLOOKUP(A3474,'[3]Cartilha Global'!$A:$A,1,FALSE)</f>
        <v>101641</v>
      </c>
    </row>
    <row r="3475" spans="1:23" hidden="1" x14ac:dyDescent="0.2">
      <c r="A3475" s="522">
        <v>101642</v>
      </c>
      <c r="B3475" s="508" t="s">
        <v>3144</v>
      </c>
      <c r="C3475" s="513" t="s">
        <v>5057</v>
      </c>
      <c r="D3475" s="498" t="s">
        <v>169</v>
      </c>
      <c r="E3475" s="499">
        <v>30.53</v>
      </c>
      <c r="F3475" s="500">
        <f t="shared" si="898"/>
        <v>37.81</v>
      </c>
      <c r="G3475" s="527"/>
      <c r="H3475" s="518"/>
      <c r="I3475" s="517">
        <f t="shared" si="905"/>
        <v>0</v>
      </c>
      <c r="J3475" s="517">
        <f t="shared" si="906"/>
        <v>0</v>
      </c>
      <c r="K3475" s="504"/>
      <c r="L3475" s="518">
        <f t="shared" si="907"/>
        <v>0</v>
      </c>
      <c r="M3475" s="518">
        <f t="shared" si="907"/>
        <v>0</v>
      </c>
      <c r="N3475" s="519">
        <f t="shared" si="908"/>
        <v>0</v>
      </c>
      <c r="O3475" s="519">
        <f t="shared" si="909"/>
        <v>0</v>
      </c>
      <c r="P3475" s="506"/>
      <c r="Q3475" s="520"/>
      <c r="R3475" s="412" t="str">
        <f t="shared" si="895"/>
        <v/>
      </c>
      <c r="S3475" s="412" t="str">
        <f t="shared" si="904"/>
        <v/>
      </c>
      <c r="T3475" s="427"/>
      <c r="U3475" s="429"/>
      <c r="W3475" s="6">
        <f>VLOOKUP(A3475,'[3]Cartilha Global'!$A:$A,1,FALSE)</f>
        <v>101642</v>
      </c>
    </row>
    <row r="3476" spans="1:23" hidden="1" x14ac:dyDescent="0.2">
      <c r="A3476" s="522">
        <v>101643</v>
      </c>
      <c r="B3476" s="508" t="s">
        <v>3144</v>
      </c>
      <c r="C3476" s="513" t="s">
        <v>5058</v>
      </c>
      <c r="D3476" s="498" t="s">
        <v>169</v>
      </c>
      <c r="E3476" s="499">
        <v>53.31</v>
      </c>
      <c r="F3476" s="500">
        <f t="shared" si="898"/>
        <v>66.02</v>
      </c>
      <c r="G3476" s="527"/>
      <c r="H3476" s="518"/>
      <c r="I3476" s="517">
        <f>IF(ISBLANK(E3476),0,ROUND(F3476*G3476,2))</f>
        <v>0</v>
      </c>
      <c r="J3476" s="517">
        <f>IF(ISBLANK(G3476),0,ROUND(G3476*H3476,2))</f>
        <v>0</v>
      </c>
      <c r="K3476" s="504"/>
      <c r="L3476" s="518">
        <f>G3476</f>
        <v>0</v>
      </c>
      <c r="M3476" s="518">
        <f>H3476</f>
        <v>0</v>
      </c>
      <c r="N3476" s="519">
        <f>IF(ISBLANK(E3476),0,ROUND(F3476*L3476,2))</f>
        <v>0</v>
      </c>
      <c r="O3476" s="519">
        <f>IF(ISBLANK(L3476),0,ROUND(L3476*M3476,2))</f>
        <v>0</v>
      </c>
      <c r="P3476" s="506"/>
      <c r="Q3476" s="520"/>
      <c r="R3476" s="412" t="str">
        <f t="shared" si="895"/>
        <v/>
      </c>
      <c r="S3476" s="412" t="str">
        <f t="shared" si="904"/>
        <v/>
      </c>
      <c r="T3476" s="427"/>
      <c r="U3476" s="429"/>
      <c r="W3476" s="6">
        <f>VLOOKUP(A3476,'[3]Cartilha Global'!$A:$A,1,FALSE)</f>
        <v>101643</v>
      </c>
    </row>
    <row r="3477" spans="1:23" hidden="1" x14ac:dyDescent="0.2">
      <c r="A3477" s="522">
        <v>101644</v>
      </c>
      <c r="B3477" s="508" t="s">
        <v>3144</v>
      </c>
      <c r="C3477" s="513" t="s">
        <v>5059</v>
      </c>
      <c r="D3477" s="498" t="s">
        <v>169</v>
      </c>
      <c r="E3477" s="499">
        <v>72.23</v>
      </c>
      <c r="F3477" s="500">
        <f t="shared" si="898"/>
        <v>89.45</v>
      </c>
      <c r="G3477" s="527"/>
      <c r="H3477" s="518"/>
      <c r="I3477" s="517">
        <f>IF(ISBLANK(E3477),0,ROUND(F3477*G3477,2))</f>
        <v>0</v>
      </c>
      <c r="J3477" s="517">
        <f>IF(ISBLANK(G3477),0,ROUND(G3477*H3477,2))</f>
        <v>0</v>
      </c>
      <c r="K3477" s="504"/>
      <c r="L3477" s="518">
        <f>G3477</f>
        <v>0</v>
      </c>
      <c r="M3477" s="518">
        <f>H3477</f>
        <v>0</v>
      </c>
      <c r="N3477" s="519">
        <f>IF(ISBLANK(E3477),0,ROUND(F3477*L3477,2))</f>
        <v>0</v>
      </c>
      <c r="O3477" s="519">
        <f>IF(ISBLANK(L3477),0,ROUND(L3477*M3477,2))</f>
        <v>0</v>
      </c>
      <c r="P3477" s="506"/>
      <c r="Q3477" s="520"/>
      <c r="R3477" s="412" t="str">
        <f t="shared" si="895"/>
        <v/>
      </c>
      <c r="S3477" s="412" t="str">
        <f t="shared" si="904"/>
        <v/>
      </c>
      <c r="T3477" s="427"/>
      <c r="U3477" s="429"/>
      <c r="W3477" s="6">
        <f>VLOOKUP(A3477,'[3]Cartilha Global'!$A:$A,1,FALSE)</f>
        <v>101644</v>
      </c>
    </row>
    <row r="3478" spans="1:23" hidden="1" x14ac:dyDescent="0.2">
      <c r="A3478" s="522" t="s">
        <v>1939</v>
      </c>
      <c r="B3478" s="508"/>
      <c r="C3478" s="513" t="s">
        <v>293</v>
      </c>
      <c r="D3478" s="498">
        <v>0</v>
      </c>
      <c r="E3478" s="499"/>
      <c r="F3478" s="500">
        <f t="shared" si="898"/>
        <v>0</v>
      </c>
      <c r="G3478" s="556"/>
      <c r="H3478" s="556"/>
      <c r="I3478" s="557"/>
      <c r="J3478" s="558"/>
      <c r="K3478" s="504"/>
      <c r="L3478" s="556"/>
      <c r="M3478" s="556"/>
      <c r="N3478" s="557"/>
      <c r="O3478" s="558"/>
      <c r="P3478" s="506"/>
      <c r="Q3478" s="494" t="str">
        <f>IF(OR(SUM(J3479:J3481)&gt;0,SUM(O3479:O3481)&gt;0),"xx","")</f>
        <v/>
      </c>
      <c r="R3478" s="412" t="str">
        <f t="shared" si="895"/>
        <v/>
      </c>
      <c r="S3478" s="412" t="str">
        <f t="shared" si="904"/>
        <v/>
      </c>
      <c r="T3478" s="427"/>
      <c r="U3478" s="429"/>
      <c r="W3478" s="6" t="str">
        <f>VLOOKUP(A3478,'[3]Cartilha Global'!$A:$A,1,FALSE)</f>
        <v>8.2.20.4</v>
      </c>
    </row>
    <row r="3479" spans="1:23" hidden="1" x14ac:dyDescent="0.2">
      <c r="A3479" s="522">
        <v>101645</v>
      </c>
      <c r="B3479" s="508" t="s">
        <v>3144</v>
      </c>
      <c r="C3479" s="513" t="s">
        <v>5060</v>
      </c>
      <c r="D3479" s="498" t="s">
        <v>169</v>
      </c>
      <c r="E3479" s="499">
        <v>34.06</v>
      </c>
      <c r="F3479" s="500">
        <f t="shared" si="898"/>
        <v>42.18</v>
      </c>
      <c r="G3479" s="527"/>
      <c r="H3479" s="518"/>
      <c r="I3479" s="517">
        <f>IF(ISBLANK(E3479),0,ROUND(F3479*G3479,2))</f>
        <v>0</v>
      </c>
      <c r="J3479" s="517">
        <f>IF(ISBLANK(G3479),0,ROUND(G3479*H3479,2))</f>
        <v>0</v>
      </c>
      <c r="K3479" s="504"/>
      <c r="L3479" s="518">
        <f t="shared" ref="L3479:M3481" si="910">G3479</f>
        <v>0</v>
      </c>
      <c r="M3479" s="518">
        <f t="shared" si="910"/>
        <v>0</v>
      </c>
      <c r="N3479" s="519">
        <f>IF(ISBLANK(E3479),0,ROUND(F3479*L3479,2))</f>
        <v>0</v>
      </c>
      <c r="O3479" s="519">
        <f>IF(ISBLANK(L3479),0,ROUND(L3479*M3479,2))</f>
        <v>0</v>
      </c>
      <c r="P3479" s="506"/>
      <c r="Q3479" s="520"/>
      <c r="R3479" s="412" t="str">
        <f t="shared" si="895"/>
        <v/>
      </c>
      <c r="S3479" s="412" t="str">
        <f t="shared" si="904"/>
        <v/>
      </c>
      <c r="T3479" s="427"/>
      <c r="U3479" s="429"/>
      <c r="W3479" s="6">
        <f>VLOOKUP(A3479,'[3]Cartilha Global'!$A:$A,1,FALSE)</f>
        <v>101645</v>
      </c>
    </row>
    <row r="3480" spans="1:23" hidden="1" x14ac:dyDescent="0.2">
      <c r="A3480" s="522">
        <v>101646</v>
      </c>
      <c r="B3480" s="508" t="s">
        <v>3144</v>
      </c>
      <c r="C3480" s="513" t="s">
        <v>5061</v>
      </c>
      <c r="D3480" s="498" t="s">
        <v>169</v>
      </c>
      <c r="E3480" s="499">
        <v>45.31</v>
      </c>
      <c r="F3480" s="500">
        <f t="shared" si="898"/>
        <v>56.11</v>
      </c>
      <c r="G3480" s="527"/>
      <c r="H3480" s="518"/>
      <c r="I3480" s="517">
        <f>IF(ISBLANK(E3480),0,ROUND(F3480*G3480,2))</f>
        <v>0</v>
      </c>
      <c r="J3480" s="517">
        <f>IF(ISBLANK(G3480),0,ROUND(G3480*H3480,2))</f>
        <v>0</v>
      </c>
      <c r="K3480" s="504"/>
      <c r="L3480" s="518">
        <f t="shared" si="910"/>
        <v>0</v>
      </c>
      <c r="M3480" s="518">
        <f t="shared" si="910"/>
        <v>0</v>
      </c>
      <c r="N3480" s="519">
        <f>IF(ISBLANK(E3480),0,ROUND(F3480*L3480,2))</f>
        <v>0</v>
      </c>
      <c r="O3480" s="519">
        <f>IF(ISBLANK(L3480),0,ROUND(L3480*M3480,2))</f>
        <v>0</v>
      </c>
      <c r="P3480" s="506"/>
      <c r="Q3480" s="520"/>
      <c r="R3480" s="412" t="str">
        <f t="shared" si="895"/>
        <v/>
      </c>
      <c r="S3480" s="412" t="str">
        <f t="shared" si="904"/>
        <v/>
      </c>
      <c r="T3480" s="427"/>
      <c r="U3480" s="429"/>
      <c r="W3480" s="6">
        <f>VLOOKUP(A3480,'[3]Cartilha Global'!$A:$A,1,FALSE)</f>
        <v>101646</v>
      </c>
    </row>
    <row r="3481" spans="1:23" hidden="1" x14ac:dyDescent="0.2">
      <c r="A3481" s="522">
        <v>101647</v>
      </c>
      <c r="B3481" s="508" t="s">
        <v>3144</v>
      </c>
      <c r="C3481" s="513" t="s">
        <v>5062</v>
      </c>
      <c r="D3481" s="498" t="s">
        <v>169</v>
      </c>
      <c r="E3481" s="499">
        <v>83.44</v>
      </c>
      <c r="F3481" s="500">
        <f t="shared" si="898"/>
        <v>103.33</v>
      </c>
      <c r="G3481" s="527"/>
      <c r="H3481" s="518"/>
      <c r="I3481" s="517">
        <f>IF(ISBLANK(E3481),0,ROUND(F3481*G3481,2))</f>
        <v>0</v>
      </c>
      <c r="J3481" s="517">
        <f>IF(ISBLANK(G3481),0,ROUND(G3481*H3481,2))</f>
        <v>0</v>
      </c>
      <c r="K3481" s="504"/>
      <c r="L3481" s="518">
        <f t="shared" si="910"/>
        <v>0</v>
      </c>
      <c r="M3481" s="518">
        <f t="shared" si="910"/>
        <v>0</v>
      </c>
      <c r="N3481" s="519">
        <f>IF(ISBLANK(E3481),0,ROUND(F3481*L3481,2))</f>
        <v>0</v>
      </c>
      <c r="O3481" s="519">
        <f>IF(ISBLANK(L3481),0,ROUND(L3481*M3481,2))</f>
        <v>0</v>
      </c>
      <c r="P3481" s="506"/>
      <c r="Q3481" s="520"/>
      <c r="R3481" s="412" t="str">
        <f t="shared" si="895"/>
        <v/>
      </c>
      <c r="S3481" s="412" t="str">
        <f t="shared" si="904"/>
        <v/>
      </c>
      <c r="T3481" s="427"/>
      <c r="U3481" s="429"/>
      <c r="W3481" s="6">
        <f>VLOOKUP(A3481,'[3]Cartilha Global'!$A:$A,1,FALSE)</f>
        <v>101647</v>
      </c>
    </row>
    <row r="3482" spans="1:23" hidden="1" x14ac:dyDescent="0.2">
      <c r="A3482" s="522" t="s">
        <v>1940</v>
      </c>
      <c r="B3482" s="508"/>
      <c r="C3482" s="513" t="s">
        <v>5069</v>
      </c>
      <c r="D3482" s="498">
        <v>0</v>
      </c>
      <c r="E3482" s="499"/>
      <c r="F3482" s="500">
        <f t="shared" si="898"/>
        <v>0</v>
      </c>
      <c r="G3482" s="556"/>
      <c r="H3482" s="556"/>
      <c r="I3482" s="557"/>
      <c r="J3482" s="558"/>
      <c r="K3482" s="504"/>
      <c r="L3482" s="556"/>
      <c r="M3482" s="556"/>
      <c r="N3482" s="557"/>
      <c r="O3482" s="558"/>
      <c r="P3482" s="506"/>
      <c r="Q3482" s="494" t="str">
        <f>IF(OR(SUM(J3483:J3503)&gt;0,SUM(O3483:O3503)&gt;0),"xx","")</f>
        <v/>
      </c>
      <c r="R3482" s="412" t="str">
        <f t="shared" si="895"/>
        <v/>
      </c>
      <c r="S3482" s="412" t="str">
        <f t="shared" si="904"/>
        <v/>
      </c>
      <c r="T3482" s="427"/>
      <c r="U3482" s="429"/>
      <c r="W3482" s="6" t="str">
        <f>VLOOKUP(A3482,'[3]Cartilha Global'!$A:$A,1,FALSE)</f>
        <v>8.2.20.5</v>
      </c>
    </row>
    <row r="3483" spans="1:23" ht="22.5" hidden="1" x14ac:dyDescent="0.2">
      <c r="A3483" s="522">
        <v>102085</v>
      </c>
      <c r="B3483" s="508" t="s">
        <v>3144</v>
      </c>
      <c r="C3483" s="513" t="s">
        <v>5463</v>
      </c>
      <c r="D3483" s="498" t="s">
        <v>169</v>
      </c>
      <c r="E3483" s="499">
        <v>277.33999999999997</v>
      </c>
      <c r="F3483" s="500">
        <f t="shared" si="898"/>
        <v>343.46</v>
      </c>
      <c r="G3483" s="527"/>
      <c r="H3483" s="518"/>
      <c r="I3483" s="517">
        <f>IF(ISBLANK(E3483),0,ROUND(F3483*G3483,2))</f>
        <v>0</v>
      </c>
      <c r="J3483" s="517">
        <f>IF(ISBLANK(G3483),0,ROUND(G3483*H3483,2))</f>
        <v>0</v>
      </c>
      <c r="K3483" s="504"/>
      <c r="L3483" s="518">
        <f>G3483</f>
        <v>0</v>
      </c>
      <c r="M3483" s="518">
        <f>H3483</f>
        <v>0</v>
      </c>
      <c r="N3483" s="519">
        <f>IF(ISBLANK(E3483),0,ROUND(F3483*L3483,2))</f>
        <v>0</v>
      </c>
      <c r="O3483" s="519">
        <f>IF(ISBLANK(L3483),0,ROUND(L3483*M3483,2))</f>
        <v>0</v>
      </c>
      <c r="P3483" s="506"/>
      <c r="Q3483" s="520"/>
      <c r="R3483" s="412" t="str">
        <f t="shared" si="895"/>
        <v/>
      </c>
      <c r="S3483" s="412" t="str">
        <f t="shared" si="904"/>
        <v/>
      </c>
      <c r="T3483" s="427"/>
      <c r="U3483" s="429"/>
      <c r="W3483" s="6">
        <f>VLOOKUP(A3483,'[3]Cartilha Global'!$A:$A,1,FALSE)</f>
        <v>102085</v>
      </c>
    </row>
    <row r="3484" spans="1:23" ht="22.5" hidden="1" x14ac:dyDescent="0.2">
      <c r="A3484" s="522">
        <v>97605</v>
      </c>
      <c r="B3484" s="508" t="s">
        <v>3144</v>
      </c>
      <c r="C3484" s="513" t="s">
        <v>4107</v>
      </c>
      <c r="D3484" s="498" t="s">
        <v>169</v>
      </c>
      <c r="E3484" s="499">
        <v>125.56</v>
      </c>
      <c r="F3484" s="500">
        <f t="shared" si="898"/>
        <v>155.49</v>
      </c>
      <c r="G3484" s="527"/>
      <c r="H3484" s="518"/>
      <c r="I3484" s="517">
        <f>IF(ISBLANK(E3484),0,ROUND(F3484*G3484,2))</f>
        <v>0</v>
      </c>
      <c r="J3484" s="517">
        <f>IF(ISBLANK(G3484),0,ROUND(G3484*H3484,2))</f>
        <v>0</v>
      </c>
      <c r="K3484" s="504"/>
      <c r="L3484" s="518">
        <f>G3484</f>
        <v>0</v>
      </c>
      <c r="M3484" s="518">
        <f>H3484</f>
        <v>0</v>
      </c>
      <c r="N3484" s="519">
        <f>IF(ISBLANK(E3484),0,ROUND(F3484*L3484,2))</f>
        <v>0</v>
      </c>
      <c r="O3484" s="519">
        <f>IF(ISBLANK(L3484),0,ROUND(L3484*M3484,2))</f>
        <v>0</v>
      </c>
      <c r="P3484" s="506"/>
      <c r="Q3484" s="520"/>
      <c r="R3484" s="412" t="str">
        <f>IF(Q3484="X","x",IF(Q3484="xx","x",IF(O3484&gt;0,"x","")))</f>
        <v/>
      </c>
      <c r="S3484" s="412" t="str">
        <f t="shared" si="904"/>
        <v/>
      </c>
      <c r="T3484" s="427"/>
      <c r="U3484" s="429"/>
      <c r="W3484" s="6">
        <f>VLOOKUP(A3484,'[3]Cartilha Global'!$A:$A,1,FALSE)</f>
        <v>97605</v>
      </c>
    </row>
    <row r="3485" spans="1:23" ht="22.5" hidden="1" x14ac:dyDescent="0.2">
      <c r="A3485" s="522">
        <v>101654</v>
      </c>
      <c r="B3485" s="508" t="s">
        <v>3144</v>
      </c>
      <c r="C3485" s="513" t="s">
        <v>5070</v>
      </c>
      <c r="D3485" s="498" t="s">
        <v>169</v>
      </c>
      <c r="E3485" s="499">
        <v>306.95</v>
      </c>
      <c r="F3485" s="500">
        <f t="shared" si="898"/>
        <v>380.13</v>
      </c>
      <c r="G3485" s="527"/>
      <c r="H3485" s="518"/>
      <c r="I3485" s="517">
        <f t="shared" ref="I3485:I3503" si="911">IF(ISBLANK(E3485),0,ROUND(F3485*G3485,2))</f>
        <v>0</v>
      </c>
      <c r="J3485" s="517">
        <f t="shared" ref="J3485:J3503" si="912">IF(ISBLANK(G3485),0,ROUND(G3485*H3485,2))</f>
        <v>0</v>
      </c>
      <c r="K3485" s="504"/>
      <c r="L3485" s="518">
        <f t="shared" ref="L3485:M3500" si="913">G3485</f>
        <v>0</v>
      </c>
      <c r="M3485" s="518">
        <f t="shared" si="913"/>
        <v>0</v>
      </c>
      <c r="N3485" s="519">
        <f t="shared" ref="N3485:N3503" si="914">IF(ISBLANK(E3485),0,ROUND(F3485*L3485,2))</f>
        <v>0</v>
      </c>
      <c r="O3485" s="519">
        <f t="shared" ref="O3485:O3503" si="915">IF(ISBLANK(L3485),0,ROUND(L3485*M3485,2))</f>
        <v>0</v>
      </c>
      <c r="P3485" s="506"/>
      <c r="Q3485" s="520"/>
      <c r="R3485" s="412" t="str">
        <f t="shared" ref="R3485:R3548" si="916">IF(Q3485="X","x",IF(Q3485="xx","x",IF(O3485&gt;0,"x","")))</f>
        <v/>
      </c>
      <c r="S3485" s="412" t="str">
        <f t="shared" si="904"/>
        <v/>
      </c>
      <c r="T3485" s="427"/>
      <c r="U3485" s="429"/>
      <c r="W3485" s="6">
        <f>VLOOKUP(A3485,'[3]Cartilha Global'!$A:$A,1,FALSE)</f>
        <v>101654</v>
      </c>
    </row>
    <row r="3486" spans="1:23" ht="22.5" hidden="1" x14ac:dyDescent="0.2">
      <c r="A3486" s="522">
        <v>101655</v>
      </c>
      <c r="B3486" s="508" t="s">
        <v>3144</v>
      </c>
      <c r="C3486" s="513" t="s">
        <v>5071</v>
      </c>
      <c r="D3486" s="498" t="s">
        <v>169</v>
      </c>
      <c r="E3486" s="499">
        <v>500.81</v>
      </c>
      <c r="F3486" s="500">
        <f t="shared" si="898"/>
        <v>620.20000000000005</v>
      </c>
      <c r="G3486" s="527"/>
      <c r="H3486" s="518"/>
      <c r="I3486" s="517">
        <f t="shared" si="911"/>
        <v>0</v>
      </c>
      <c r="J3486" s="517">
        <f t="shared" si="912"/>
        <v>0</v>
      </c>
      <c r="K3486" s="504"/>
      <c r="L3486" s="518">
        <f t="shared" si="913"/>
        <v>0</v>
      </c>
      <c r="M3486" s="518">
        <f t="shared" si="913"/>
        <v>0</v>
      </c>
      <c r="N3486" s="519">
        <f t="shared" si="914"/>
        <v>0</v>
      </c>
      <c r="O3486" s="519">
        <f t="shared" si="915"/>
        <v>0</v>
      </c>
      <c r="P3486" s="506"/>
      <c r="Q3486" s="520"/>
      <c r="R3486" s="412" t="str">
        <f t="shared" si="916"/>
        <v/>
      </c>
      <c r="S3486" s="412" t="str">
        <f t="shared" si="904"/>
        <v/>
      </c>
      <c r="T3486" s="427"/>
      <c r="U3486" s="429"/>
      <c r="W3486" s="6">
        <f>VLOOKUP(A3486,'[3]Cartilha Global'!$A:$A,1,FALSE)</f>
        <v>101655</v>
      </c>
    </row>
    <row r="3487" spans="1:23" ht="22.5" hidden="1" x14ac:dyDescent="0.2">
      <c r="A3487" s="522">
        <v>101656</v>
      </c>
      <c r="B3487" s="508" t="s">
        <v>3144</v>
      </c>
      <c r="C3487" s="513" t="s">
        <v>5072</v>
      </c>
      <c r="D3487" s="498" t="s">
        <v>169</v>
      </c>
      <c r="E3487" s="499">
        <v>546.08000000000004</v>
      </c>
      <c r="F3487" s="500">
        <f t="shared" si="898"/>
        <v>676.27</v>
      </c>
      <c r="G3487" s="527"/>
      <c r="H3487" s="518"/>
      <c r="I3487" s="517">
        <f t="shared" si="911"/>
        <v>0</v>
      </c>
      <c r="J3487" s="517">
        <f t="shared" si="912"/>
        <v>0</v>
      </c>
      <c r="K3487" s="504"/>
      <c r="L3487" s="518">
        <f t="shared" si="913"/>
        <v>0</v>
      </c>
      <c r="M3487" s="518">
        <f t="shared" si="913"/>
        <v>0</v>
      </c>
      <c r="N3487" s="519">
        <f t="shared" si="914"/>
        <v>0</v>
      </c>
      <c r="O3487" s="519">
        <f t="shared" si="915"/>
        <v>0</v>
      </c>
      <c r="P3487" s="506"/>
      <c r="Q3487" s="520"/>
      <c r="R3487" s="412" t="str">
        <f t="shared" si="916"/>
        <v/>
      </c>
      <c r="S3487" s="412" t="str">
        <f t="shared" si="904"/>
        <v/>
      </c>
      <c r="T3487" s="427"/>
      <c r="U3487" s="429"/>
      <c r="W3487" s="6">
        <f>VLOOKUP(A3487,'[3]Cartilha Global'!$A:$A,1,FALSE)</f>
        <v>101656</v>
      </c>
    </row>
    <row r="3488" spans="1:23" ht="22.5" hidden="1" x14ac:dyDescent="0.2">
      <c r="A3488" s="522">
        <v>101657</v>
      </c>
      <c r="B3488" s="508" t="s">
        <v>3144</v>
      </c>
      <c r="C3488" s="513" t="s">
        <v>5073</v>
      </c>
      <c r="D3488" s="498" t="s">
        <v>169</v>
      </c>
      <c r="E3488" s="499">
        <v>642.5</v>
      </c>
      <c r="F3488" s="500">
        <f t="shared" si="898"/>
        <v>795.67</v>
      </c>
      <c r="G3488" s="527"/>
      <c r="H3488" s="518"/>
      <c r="I3488" s="517">
        <f t="shared" si="911"/>
        <v>0</v>
      </c>
      <c r="J3488" s="517">
        <f t="shared" si="912"/>
        <v>0</v>
      </c>
      <c r="K3488" s="504"/>
      <c r="L3488" s="518">
        <f t="shared" si="913"/>
        <v>0</v>
      </c>
      <c r="M3488" s="518">
        <f t="shared" si="913"/>
        <v>0</v>
      </c>
      <c r="N3488" s="519">
        <f t="shared" si="914"/>
        <v>0</v>
      </c>
      <c r="O3488" s="519">
        <f t="shared" si="915"/>
        <v>0</v>
      </c>
      <c r="P3488" s="506"/>
      <c r="Q3488" s="520"/>
      <c r="R3488" s="412" t="str">
        <f t="shared" si="916"/>
        <v/>
      </c>
      <c r="S3488" s="412" t="str">
        <f t="shared" si="904"/>
        <v/>
      </c>
      <c r="T3488" s="427"/>
      <c r="U3488" s="429"/>
      <c r="W3488" s="6">
        <f>VLOOKUP(A3488,'[3]Cartilha Global'!$A:$A,1,FALSE)</f>
        <v>101657</v>
      </c>
    </row>
    <row r="3489" spans="1:23" ht="22.5" hidden="1" x14ac:dyDescent="0.2">
      <c r="A3489" s="522">
        <v>101658</v>
      </c>
      <c r="B3489" s="508" t="s">
        <v>3144</v>
      </c>
      <c r="C3489" s="513" t="s">
        <v>5074</v>
      </c>
      <c r="D3489" s="498" t="s">
        <v>169</v>
      </c>
      <c r="E3489" s="499">
        <v>840.76</v>
      </c>
      <c r="F3489" s="500">
        <f t="shared" si="898"/>
        <v>1041.2</v>
      </c>
      <c r="G3489" s="527"/>
      <c r="H3489" s="518"/>
      <c r="I3489" s="517">
        <f t="shared" si="911"/>
        <v>0</v>
      </c>
      <c r="J3489" s="517">
        <f t="shared" si="912"/>
        <v>0</v>
      </c>
      <c r="K3489" s="504"/>
      <c r="L3489" s="518">
        <f t="shared" si="913"/>
        <v>0</v>
      </c>
      <c r="M3489" s="518">
        <f t="shared" si="913"/>
        <v>0</v>
      </c>
      <c r="N3489" s="519">
        <f t="shared" si="914"/>
        <v>0</v>
      </c>
      <c r="O3489" s="519">
        <f t="shared" si="915"/>
        <v>0</v>
      </c>
      <c r="P3489" s="506"/>
      <c r="Q3489" s="520"/>
      <c r="R3489" s="412" t="str">
        <f t="shared" si="916"/>
        <v/>
      </c>
      <c r="S3489" s="412" t="str">
        <f t="shared" si="904"/>
        <v/>
      </c>
      <c r="T3489" s="427"/>
      <c r="U3489" s="429"/>
      <c r="W3489" s="6">
        <f>VLOOKUP(A3489,'[3]Cartilha Global'!$A:$A,1,FALSE)</f>
        <v>101658</v>
      </c>
    </row>
    <row r="3490" spans="1:23" ht="22.5" hidden="1" x14ac:dyDescent="0.2">
      <c r="A3490" s="522">
        <v>101659</v>
      </c>
      <c r="B3490" s="508" t="s">
        <v>3144</v>
      </c>
      <c r="C3490" s="513" t="s">
        <v>5075</v>
      </c>
      <c r="D3490" s="498" t="s">
        <v>169</v>
      </c>
      <c r="E3490" s="499">
        <v>964.07</v>
      </c>
      <c r="F3490" s="500">
        <f t="shared" si="898"/>
        <v>1193.9000000000001</v>
      </c>
      <c r="G3490" s="527"/>
      <c r="H3490" s="518"/>
      <c r="I3490" s="517">
        <f t="shared" si="911"/>
        <v>0</v>
      </c>
      <c r="J3490" s="517">
        <f t="shared" si="912"/>
        <v>0</v>
      </c>
      <c r="K3490" s="504"/>
      <c r="L3490" s="518">
        <f t="shared" si="913"/>
        <v>0</v>
      </c>
      <c r="M3490" s="518">
        <f t="shared" si="913"/>
        <v>0</v>
      </c>
      <c r="N3490" s="519">
        <f t="shared" si="914"/>
        <v>0</v>
      </c>
      <c r="O3490" s="519">
        <f t="shared" si="915"/>
        <v>0</v>
      </c>
      <c r="P3490" s="506"/>
      <c r="Q3490" s="520"/>
      <c r="R3490" s="412" t="str">
        <f t="shared" si="916"/>
        <v/>
      </c>
      <c r="S3490" s="412" t="str">
        <f t="shared" si="904"/>
        <v/>
      </c>
      <c r="T3490" s="427"/>
      <c r="U3490" s="429"/>
      <c r="W3490" s="6">
        <f>VLOOKUP(A3490,'[3]Cartilha Global'!$A:$A,1,FALSE)</f>
        <v>101659</v>
      </c>
    </row>
    <row r="3491" spans="1:23" ht="22.5" hidden="1" x14ac:dyDescent="0.2">
      <c r="A3491" s="522">
        <v>101660</v>
      </c>
      <c r="B3491" s="508" t="s">
        <v>3144</v>
      </c>
      <c r="C3491" s="513" t="s">
        <v>5076</v>
      </c>
      <c r="D3491" s="498" t="s">
        <v>169</v>
      </c>
      <c r="E3491" s="499">
        <v>1546.17</v>
      </c>
      <c r="F3491" s="500">
        <f t="shared" si="898"/>
        <v>1914.78</v>
      </c>
      <c r="G3491" s="527"/>
      <c r="H3491" s="518"/>
      <c r="I3491" s="517">
        <f t="shared" si="911"/>
        <v>0</v>
      </c>
      <c r="J3491" s="517">
        <f t="shared" si="912"/>
        <v>0</v>
      </c>
      <c r="K3491" s="504"/>
      <c r="L3491" s="518">
        <f t="shared" si="913"/>
        <v>0</v>
      </c>
      <c r="M3491" s="518">
        <f t="shared" si="913"/>
        <v>0</v>
      </c>
      <c r="N3491" s="519">
        <f t="shared" si="914"/>
        <v>0</v>
      </c>
      <c r="O3491" s="519">
        <f t="shared" si="915"/>
        <v>0</v>
      </c>
      <c r="P3491" s="506"/>
      <c r="Q3491" s="520"/>
      <c r="R3491" s="412" t="str">
        <f t="shared" si="916"/>
        <v/>
      </c>
      <c r="S3491" s="412" t="str">
        <f t="shared" si="904"/>
        <v/>
      </c>
      <c r="T3491" s="427"/>
      <c r="U3491" s="429"/>
      <c r="W3491" s="6">
        <f>VLOOKUP(A3491,'[3]Cartilha Global'!$A:$A,1,FALSE)</f>
        <v>101660</v>
      </c>
    </row>
    <row r="3492" spans="1:23" ht="22.5" hidden="1" x14ac:dyDescent="0.2">
      <c r="A3492" s="522">
        <v>97606</v>
      </c>
      <c r="B3492" s="508" t="s">
        <v>3144</v>
      </c>
      <c r="C3492" s="513" t="s">
        <v>4108</v>
      </c>
      <c r="D3492" s="498" t="s">
        <v>169</v>
      </c>
      <c r="E3492" s="499">
        <v>135.91999999999999</v>
      </c>
      <c r="F3492" s="500">
        <f t="shared" si="898"/>
        <v>168.32</v>
      </c>
      <c r="G3492" s="527"/>
      <c r="H3492" s="518"/>
      <c r="I3492" s="517">
        <f t="shared" si="911"/>
        <v>0</v>
      </c>
      <c r="J3492" s="517">
        <f t="shared" si="912"/>
        <v>0</v>
      </c>
      <c r="K3492" s="504"/>
      <c r="L3492" s="518">
        <f t="shared" si="913"/>
        <v>0</v>
      </c>
      <c r="M3492" s="518">
        <f t="shared" si="913"/>
        <v>0</v>
      </c>
      <c r="N3492" s="519">
        <f t="shared" si="914"/>
        <v>0</v>
      </c>
      <c r="O3492" s="519">
        <f t="shared" si="915"/>
        <v>0</v>
      </c>
      <c r="P3492" s="506"/>
      <c r="Q3492" s="520"/>
      <c r="R3492" s="412" t="str">
        <f t="shared" si="916"/>
        <v/>
      </c>
      <c r="S3492" s="412" t="str">
        <f t="shared" si="904"/>
        <v/>
      </c>
      <c r="T3492" s="427"/>
      <c r="U3492" s="429"/>
      <c r="W3492" s="6">
        <f>VLOOKUP(A3492,'[3]Cartilha Global'!$A:$A,1,FALSE)</f>
        <v>97606</v>
      </c>
    </row>
    <row r="3493" spans="1:23" ht="22.5" hidden="1" x14ac:dyDescent="0.2">
      <c r="A3493" s="522">
        <v>97607</v>
      </c>
      <c r="B3493" s="508" t="s">
        <v>3144</v>
      </c>
      <c r="C3493" s="513" t="s">
        <v>4109</v>
      </c>
      <c r="D3493" s="498" t="s">
        <v>169</v>
      </c>
      <c r="E3493" s="499">
        <v>152.28</v>
      </c>
      <c r="F3493" s="500">
        <f t="shared" si="898"/>
        <v>188.58</v>
      </c>
      <c r="G3493" s="527"/>
      <c r="H3493" s="518"/>
      <c r="I3493" s="517">
        <f t="shared" si="911"/>
        <v>0</v>
      </c>
      <c r="J3493" s="517">
        <f t="shared" si="912"/>
        <v>0</v>
      </c>
      <c r="K3493" s="504"/>
      <c r="L3493" s="518">
        <f t="shared" si="913"/>
        <v>0</v>
      </c>
      <c r="M3493" s="518">
        <f t="shared" si="913"/>
        <v>0</v>
      </c>
      <c r="N3493" s="519">
        <f t="shared" si="914"/>
        <v>0</v>
      </c>
      <c r="O3493" s="519">
        <f t="shared" si="915"/>
        <v>0</v>
      </c>
      <c r="P3493" s="506"/>
      <c r="Q3493" s="520"/>
      <c r="R3493" s="412" t="str">
        <f t="shared" si="916"/>
        <v/>
      </c>
      <c r="S3493" s="412" t="str">
        <f t="shared" si="904"/>
        <v/>
      </c>
      <c r="T3493" s="427"/>
      <c r="U3493" s="429"/>
      <c r="W3493" s="6">
        <f>VLOOKUP(A3493,'[3]Cartilha Global'!$A:$A,1,FALSE)</f>
        <v>97607</v>
      </c>
    </row>
    <row r="3494" spans="1:23" ht="22.5" hidden="1" x14ac:dyDescent="0.2">
      <c r="A3494" s="522">
        <v>97608</v>
      </c>
      <c r="B3494" s="508" t="s">
        <v>3144</v>
      </c>
      <c r="C3494" s="513" t="s">
        <v>4110</v>
      </c>
      <c r="D3494" s="498" t="s">
        <v>169</v>
      </c>
      <c r="E3494" s="499">
        <v>162.63999999999999</v>
      </c>
      <c r="F3494" s="500">
        <f t="shared" si="898"/>
        <v>201.41</v>
      </c>
      <c r="G3494" s="527"/>
      <c r="H3494" s="518"/>
      <c r="I3494" s="517">
        <f t="shared" si="911"/>
        <v>0</v>
      </c>
      <c r="J3494" s="517">
        <f t="shared" si="912"/>
        <v>0</v>
      </c>
      <c r="K3494" s="504"/>
      <c r="L3494" s="518">
        <f t="shared" si="913"/>
        <v>0</v>
      </c>
      <c r="M3494" s="518">
        <f t="shared" si="913"/>
        <v>0</v>
      </c>
      <c r="N3494" s="519">
        <f t="shared" si="914"/>
        <v>0</v>
      </c>
      <c r="O3494" s="519">
        <f t="shared" si="915"/>
        <v>0</v>
      </c>
      <c r="P3494" s="506"/>
      <c r="Q3494" s="520"/>
      <c r="R3494" s="412" t="str">
        <f t="shared" si="916"/>
        <v/>
      </c>
      <c r="S3494" s="412" t="str">
        <f t="shared" si="904"/>
        <v/>
      </c>
      <c r="T3494" s="427"/>
      <c r="U3494" s="429"/>
      <c r="W3494" s="6">
        <f>VLOOKUP(A3494,'[3]Cartilha Global'!$A:$A,1,FALSE)</f>
        <v>97608</v>
      </c>
    </row>
    <row r="3495" spans="1:23" hidden="1" x14ac:dyDescent="0.2">
      <c r="A3495" s="522">
        <v>100902</v>
      </c>
      <c r="B3495" s="508" t="s">
        <v>3144</v>
      </c>
      <c r="C3495" s="513" t="s">
        <v>4258</v>
      </c>
      <c r="D3495" s="498" t="s">
        <v>169</v>
      </c>
      <c r="E3495" s="499">
        <v>28.34</v>
      </c>
      <c r="F3495" s="500">
        <f t="shared" si="898"/>
        <v>35.1</v>
      </c>
      <c r="G3495" s="527"/>
      <c r="H3495" s="518"/>
      <c r="I3495" s="517">
        <f t="shared" si="911"/>
        <v>0</v>
      </c>
      <c r="J3495" s="517">
        <f t="shared" si="912"/>
        <v>0</v>
      </c>
      <c r="K3495" s="504"/>
      <c r="L3495" s="518">
        <f t="shared" si="913"/>
        <v>0</v>
      </c>
      <c r="M3495" s="518">
        <f t="shared" si="913"/>
        <v>0</v>
      </c>
      <c r="N3495" s="519">
        <f t="shared" si="914"/>
        <v>0</v>
      </c>
      <c r="O3495" s="519">
        <f t="shared" si="915"/>
        <v>0</v>
      </c>
      <c r="P3495" s="506"/>
      <c r="Q3495" s="520"/>
      <c r="R3495" s="412" t="str">
        <f t="shared" si="916"/>
        <v/>
      </c>
      <c r="S3495" s="412" t="str">
        <f t="shared" si="904"/>
        <v/>
      </c>
      <c r="T3495" s="427"/>
      <c r="U3495" s="429"/>
      <c r="W3495" s="6">
        <f>VLOOKUP(A3495,'[3]Cartilha Global'!$A:$A,1,FALSE)</f>
        <v>100902</v>
      </c>
    </row>
    <row r="3496" spans="1:23" hidden="1" x14ac:dyDescent="0.2">
      <c r="A3496" s="522">
        <v>100903</v>
      </c>
      <c r="B3496" s="508" t="s">
        <v>3144</v>
      </c>
      <c r="C3496" s="513" t="s">
        <v>4259</v>
      </c>
      <c r="D3496" s="498" t="s">
        <v>169</v>
      </c>
      <c r="E3496" s="499">
        <v>33.5</v>
      </c>
      <c r="F3496" s="500">
        <f t="shared" si="898"/>
        <v>41.49</v>
      </c>
      <c r="G3496" s="527"/>
      <c r="H3496" s="518"/>
      <c r="I3496" s="517">
        <f t="shared" si="911"/>
        <v>0</v>
      </c>
      <c r="J3496" s="517">
        <f t="shared" si="912"/>
        <v>0</v>
      </c>
      <c r="K3496" s="504"/>
      <c r="L3496" s="518">
        <f t="shared" si="913"/>
        <v>0</v>
      </c>
      <c r="M3496" s="518">
        <f t="shared" si="913"/>
        <v>0</v>
      </c>
      <c r="N3496" s="519">
        <f t="shared" si="914"/>
        <v>0</v>
      </c>
      <c r="O3496" s="519">
        <f t="shared" si="915"/>
        <v>0</v>
      </c>
      <c r="P3496" s="506"/>
      <c r="Q3496" s="520"/>
      <c r="R3496" s="412" t="str">
        <f t="shared" si="916"/>
        <v/>
      </c>
      <c r="S3496" s="412" t="str">
        <f t="shared" si="904"/>
        <v/>
      </c>
      <c r="T3496" s="427"/>
      <c r="U3496" s="429"/>
      <c r="W3496" s="6">
        <f>VLOOKUP(A3496,'[3]Cartilha Global'!$A:$A,1,FALSE)</f>
        <v>100903</v>
      </c>
    </row>
    <row r="3497" spans="1:23" ht="22.5" hidden="1" x14ac:dyDescent="0.2">
      <c r="A3497" s="522">
        <v>100904</v>
      </c>
      <c r="B3497" s="508" t="s">
        <v>3144</v>
      </c>
      <c r="C3497" s="513" t="s">
        <v>4260</v>
      </c>
      <c r="D3497" s="498" t="s">
        <v>169</v>
      </c>
      <c r="E3497" s="499">
        <v>120.49</v>
      </c>
      <c r="F3497" s="500">
        <f t="shared" si="898"/>
        <v>149.21</v>
      </c>
      <c r="G3497" s="527"/>
      <c r="H3497" s="518"/>
      <c r="I3497" s="517">
        <f t="shared" si="911"/>
        <v>0</v>
      </c>
      <c r="J3497" s="517">
        <f t="shared" si="912"/>
        <v>0</v>
      </c>
      <c r="K3497" s="504"/>
      <c r="L3497" s="518">
        <f t="shared" si="913"/>
        <v>0</v>
      </c>
      <c r="M3497" s="518">
        <f t="shared" si="913"/>
        <v>0</v>
      </c>
      <c r="N3497" s="519">
        <f t="shared" si="914"/>
        <v>0</v>
      </c>
      <c r="O3497" s="519">
        <f t="shared" si="915"/>
        <v>0</v>
      </c>
      <c r="P3497" s="506"/>
      <c r="Q3497" s="520"/>
      <c r="R3497" s="412" t="str">
        <f t="shared" si="916"/>
        <v/>
      </c>
      <c r="S3497" s="412" t="str">
        <f t="shared" si="904"/>
        <v/>
      </c>
      <c r="T3497" s="427"/>
      <c r="U3497" s="429"/>
      <c r="W3497" s="6">
        <f>VLOOKUP(A3497,'[3]Cartilha Global'!$A:$A,1,FALSE)</f>
        <v>100904</v>
      </c>
    </row>
    <row r="3498" spans="1:23" ht="22.5" hidden="1" x14ac:dyDescent="0.2">
      <c r="A3498" s="522">
        <v>100905</v>
      </c>
      <c r="B3498" s="508" t="s">
        <v>3144</v>
      </c>
      <c r="C3498" s="513" t="s">
        <v>4261</v>
      </c>
      <c r="D3498" s="498" t="s">
        <v>169</v>
      </c>
      <c r="E3498" s="499">
        <v>326.97000000000003</v>
      </c>
      <c r="F3498" s="500">
        <f t="shared" si="898"/>
        <v>404.92</v>
      </c>
      <c r="G3498" s="527"/>
      <c r="H3498" s="518"/>
      <c r="I3498" s="517">
        <f t="shared" si="911"/>
        <v>0</v>
      </c>
      <c r="J3498" s="517">
        <f t="shared" si="912"/>
        <v>0</v>
      </c>
      <c r="K3498" s="504"/>
      <c r="L3498" s="518">
        <f t="shared" si="913"/>
        <v>0</v>
      </c>
      <c r="M3498" s="518">
        <f t="shared" si="913"/>
        <v>0</v>
      </c>
      <c r="N3498" s="519">
        <f t="shared" si="914"/>
        <v>0</v>
      </c>
      <c r="O3498" s="519">
        <f t="shared" si="915"/>
        <v>0</v>
      </c>
      <c r="P3498" s="506"/>
      <c r="Q3498" s="520"/>
      <c r="R3498" s="412" t="str">
        <f t="shared" si="916"/>
        <v/>
      </c>
      <c r="S3498" s="412" t="str">
        <f t="shared" si="904"/>
        <v/>
      </c>
      <c r="T3498" s="427"/>
      <c r="U3498" s="429"/>
      <c r="W3498" s="6">
        <f>VLOOKUP(A3498,'[3]Cartilha Global'!$A:$A,1,FALSE)</f>
        <v>100905</v>
      </c>
    </row>
    <row r="3499" spans="1:23" ht="22.5" hidden="1" x14ac:dyDescent="0.2">
      <c r="A3499" s="522">
        <v>100906</v>
      </c>
      <c r="B3499" s="508" t="s">
        <v>3144</v>
      </c>
      <c r="C3499" s="513" t="s">
        <v>4262</v>
      </c>
      <c r="D3499" s="498" t="s">
        <v>169</v>
      </c>
      <c r="E3499" s="499">
        <v>449.21</v>
      </c>
      <c r="F3499" s="500">
        <f t="shared" si="898"/>
        <v>556.29999999999995</v>
      </c>
      <c r="G3499" s="527"/>
      <c r="H3499" s="518"/>
      <c r="I3499" s="517">
        <f t="shared" si="911"/>
        <v>0</v>
      </c>
      <c r="J3499" s="517">
        <f t="shared" si="912"/>
        <v>0</v>
      </c>
      <c r="K3499" s="504"/>
      <c r="L3499" s="518">
        <f t="shared" si="913"/>
        <v>0</v>
      </c>
      <c r="M3499" s="518">
        <f t="shared" si="913"/>
        <v>0</v>
      </c>
      <c r="N3499" s="519">
        <f t="shared" si="914"/>
        <v>0</v>
      </c>
      <c r="O3499" s="519">
        <f t="shared" si="915"/>
        <v>0</v>
      </c>
      <c r="P3499" s="506"/>
      <c r="Q3499" s="520"/>
      <c r="R3499" s="412" t="str">
        <f t="shared" si="916"/>
        <v/>
      </c>
      <c r="S3499" s="412" t="str">
        <f t="shared" si="904"/>
        <v/>
      </c>
      <c r="T3499" s="427"/>
      <c r="U3499" s="429"/>
      <c r="W3499" s="6">
        <f>VLOOKUP(A3499,'[3]Cartilha Global'!$A:$A,1,FALSE)</f>
        <v>100906</v>
      </c>
    </row>
    <row r="3500" spans="1:23" ht="22.5" hidden="1" x14ac:dyDescent="0.2">
      <c r="A3500" s="522">
        <v>100919</v>
      </c>
      <c r="B3500" s="508" t="s">
        <v>3144</v>
      </c>
      <c r="C3500" s="513" t="s">
        <v>4263</v>
      </c>
      <c r="D3500" s="498" t="s">
        <v>169</v>
      </c>
      <c r="E3500" s="499">
        <v>79.510000000000005</v>
      </c>
      <c r="F3500" s="500">
        <f t="shared" si="898"/>
        <v>98.47</v>
      </c>
      <c r="G3500" s="527"/>
      <c r="H3500" s="518"/>
      <c r="I3500" s="517">
        <f t="shared" si="911"/>
        <v>0</v>
      </c>
      <c r="J3500" s="517">
        <f t="shared" si="912"/>
        <v>0</v>
      </c>
      <c r="K3500" s="504"/>
      <c r="L3500" s="518">
        <f t="shared" si="913"/>
        <v>0</v>
      </c>
      <c r="M3500" s="518">
        <f t="shared" si="913"/>
        <v>0</v>
      </c>
      <c r="N3500" s="519">
        <f t="shared" si="914"/>
        <v>0</v>
      </c>
      <c r="O3500" s="519">
        <f t="shared" si="915"/>
        <v>0</v>
      </c>
      <c r="P3500" s="506"/>
      <c r="Q3500" s="520"/>
      <c r="R3500" s="412" t="str">
        <f t="shared" si="916"/>
        <v/>
      </c>
      <c r="S3500" s="412" t="str">
        <f t="shared" si="904"/>
        <v/>
      </c>
      <c r="T3500" s="427"/>
      <c r="U3500" s="429"/>
      <c r="W3500" s="6">
        <f>VLOOKUP(A3500,'[3]Cartilha Global'!$A:$A,1,FALSE)</f>
        <v>100919</v>
      </c>
    </row>
    <row r="3501" spans="1:23" ht="22.5" hidden="1" x14ac:dyDescent="0.2">
      <c r="A3501" s="522">
        <v>100920</v>
      </c>
      <c r="B3501" s="508" t="s">
        <v>3144</v>
      </c>
      <c r="C3501" s="513" t="s">
        <v>4264</v>
      </c>
      <c r="D3501" s="498" t="s">
        <v>169</v>
      </c>
      <c r="E3501" s="499">
        <v>135.91999999999999</v>
      </c>
      <c r="F3501" s="500">
        <f t="shared" si="898"/>
        <v>168.32</v>
      </c>
      <c r="G3501" s="527"/>
      <c r="H3501" s="518"/>
      <c r="I3501" s="517">
        <f t="shared" si="911"/>
        <v>0</v>
      </c>
      <c r="J3501" s="517">
        <f t="shared" si="912"/>
        <v>0</v>
      </c>
      <c r="K3501" s="504"/>
      <c r="L3501" s="518">
        <f t="shared" ref="L3501:M3503" si="917">G3501</f>
        <v>0</v>
      </c>
      <c r="M3501" s="518">
        <f t="shared" si="917"/>
        <v>0</v>
      </c>
      <c r="N3501" s="519">
        <f t="shared" si="914"/>
        <v>0</v>
      </c>
      <c r="O3501" s="519">
        <f t="shared" si="915"/>
        <v>0</v>
      </c>
      <c r="P3501" s="506"/>
      <c r="Q3501" s="520"/>
      <c r="R3501" s="412" t="str">
        <f t="shared" si="916"/>
        <v/>
      </c>
      <c r="S3501" s="412" t="str">
        <f t="shared" si="904"/>
        <v/>
      </c>
      <c r="T3501" s="427"/>
      <c r="U3501" s="429"/>
      <c r="W3501" s="6">
        <f>VLOOKUP(A3501,'[3]Cartilha Global'!$A:$A,1,FALSE)</f>
        <v>100920</v>
      </c>
    </row>
    <row r="3502" spans="1:23" hidden="1" x14ac:dyDescent="0.2">
      <c r="A3502" s="522">
        <v>97609</v>
      </c>
      <c r="B3502" s="508" t="s">
        <v>3144</v>
      </c>
      <c r="C3502" s="513" t="s">
        <v>4111</v>
      </c>
      <c r="D3502" s="498" t="s">
        <v>169</v>
      </c>
      <c r="E3502" s="499">
        <v>17.55</v>
      </c>
      <c r="F3502" s="500">
        <f t="shared" si="898"/>
        <v>21.73</v>
      </c>
      <c r="G3502" s="527"/>
      <c r="H3502" s="518"/>
      <c r="I3502" s="517">
        <f t="shared" si="911"/>
        <v>0</v>
      </c>
      <c r="J3502" s="517">
        <f t="shared" si="912"/>
        <v>0</v>
      </c>
      <c r="K3502" s="504"/>
      <c r="L3502" s="518">
        <f t="shared" si="917"/>
        <v>0</v>
      </c>
      <c r="M3502" s="518">
        <f t="shared" si="917"/>
        <v>0</v>
      </c>
      <c r="N3502" s="519">
        <f t="shared" si="914"/>
        <v>0</v>
      </c>
      <c r="O3502" s="519">
        <f t="shared" si="915"/>
        <v>0</v>
      </c>
      <c r="P3502" s="506"/>
      <c r="Q3502" s="520"/>
      <c r="R3502" s="412" t="str">
        <f t="shared" si="916"/>
        <v/>
      </c>
      <c r="S3502" s="412" t="str">
        <f t="shared" si="904"/>
        <v/>
      </c>
      <c r="T3502" s="427"/>
      <c r="U3502" s="429"/>
      <c r="W3502" s="6">
        <f>VLOOKUP(A3502,'[3]Cartilha Global'!$A:$A,1,FALSE)</f>
        <v>97609</v>
      </c>
    </row>
    <row r="3503" spans="1:23" hidden="1" x14ac:dyDescent="0.2">
      <c r="A3503" s="522">
        <v>97610</v>
      </c>
      <c r="B3503" s="508" t="s">
        <v>3144</v>
      </c>
      <c r="C3503" s="513" t="s">
        <v>4112</v>
      </c>
      <c r="D3503" s="498" t="s">
        <v>169</v>
      </c>
      <c r="E3503" s="499">
        <v>18.72</v>
      </c>
      <c r="F3503" s="500">
        <f t="shared" si="898"/>
        <v>23.18</v>
      </c>
      <c r="G3503" s="527"/>
      <c r="H3503" s="518"/>
      <c r="I3503" s="517">
        <f t="shared" si="911"/>
        <v>0</v>
      </c>
      <c r="J3503" s="517">
        <f t="shared" si="912"/>
        <v>0</v>
      </c>
      <c r="K3503" s="504"/>
      <c r="L3503" s="518">
        <f t="shared" si="917"/>
        <v>0</v>
      </c>
      <c r="M3503" s="518">
        <f t="shared" si="917"/>
        <v>0</v>
      </c>
      <c r="N3503" s="519">
        <f t="shared" si="914"/>
        <v>0</v>
      </c>
      <c r="O3503" s="519">
        <f t="shared" si="915"/>
        <v>0</v>
      </c>
      <c r="P3503" s="506"/>
      <c r="Q3503" s="520"/>
      <c r="R3503" s="412" t="str">
        <f t="shared" si="916"/>
        <v/>
      </c>
      <c r="S3503" s="412" t="str">
        <f t="shared" si="904"/>
        <v/>
      </c>
      <c r="T3503" s="427"/>
      <c r="U3503" s="429"/>
      <c r="W3503" s="6">
        <f>VLOOKUP(A3503,'[3]Cartilha Global'!$A:$A,1,FALSE)</f>
        <v>97610</v>
      </c>
    </row>
    <row r="3504" spans="1:23" hidden="1" x14ac:dyDescent="0.2">
      <c r="A3504" s="522" t="s">
        <v>1941</v>
      </c>
      <c r="B3504" s="508"/>
      <c r="C3504" s="513" t="s">
        <v>105</v>
      </c>
      <c r="D3504" s="498">
        <v>0</v>
      </c>
      <c r="E3504" s="499"/>
      <c r="F3504" s="500">
        <f t="shared" si="898"/>
        <v>0</v>
      </c>
      <c r="G3504" s="556"/>
      <c r="H3504" s="556"/>
      <c r="I3504" s="557"/>
      <c r="J3504" s="558"/>
      <c r="K3504" s="504"/>
      <c r="L3504" s="556"/>
      <c r="M3504" s="556"/>
      <c r="N3504" s="557"/>
      <c r="O3504" s="558"/>
      <c r="P3504" s="506"/>
      <c r="Q3504" s="494" t="str">
        <f>IF(OR(SUM(J3505:J3537)&gt;0,SUM(O3505:O3537)&gt;0),"xx","")</f>
        <v/>
      </c>
      <c r="R3504" s="412" t="str">
        <f t="shared" si="916"/>
        <v/>
      </c>
      <c r="S3504" s="412" t="str">
        <f t="shared" si="904"/>
        <v/>
      </c>
      <c r="T3504" s="427"/>
      <c r="U3504" s="429"/>
      <c r="W3504" s="6" t="str">
        <f>VLOOKUP(A3504,'[3]Cartilha Global'!$A:$A,1,FALSE)</f>
        <v>8.2.21</v>
      </c>
    </row>
    <row r="3505" spans="1:23" ht="22.5" hidden="1" x14ac:dyDescent="0.2">
      <c r="A3505" s="522">
        <v>101537</v>
      </c>
      <c r="B3505" s="508" t="s">
        <v>3144</v>
      </c>
      <c r="C3505" s="604" t="s">
        <v>5020</v>
      </c>
      <c r="D3505" s="498" t="s">
        <v>169</v>
      </c>
      <c r="E3505" s="499">
        <v>140.06</v>
      </c>
      <c r="F3505" s="605">
        <f t="shared" si="898"/>
        <v>173.45</v>
      </c>
      <c r="G3505" s="606"/>
      <c r="H3505" s="607"/>
      <c r="I3505" s="608">
        <f>IF(ISBLANK(E3505),0,ROUND(F3505*G3505,2))</f>
        <v>0</v>
      </c>
      <c r="J3505" s="608">
        <f>IF(ISBLANK(G3505),0,ROUND(G3505*H3505,2))</f>
        <v>0</v>
      </c>
      <c r="K3505" s="609"/>
      <c r="L3505" s="607">
        <f>G3505</f>
        <v>0</v>
      </c>
      <c r="M3505" s="607">
        <f>H3505</f>
        <v>0</v>
      </c>
      <c r="N3505" s="610">
        <f>IF(ISBLANK(E3505),0,ROUND(F3505*L3505,2))</f>
        <v>0</v>
      </c>
      <c r="O3505" s="610">
        <f>IF(ISBLANK(L3505),0,ROUND(L3505*M3505,2))</f>
        <v>0</v>
      </c>
      <c r="P3505" s="611"/>
      <c r="Q3505" s="612"/>
      <c r="R3505" s="613" t="str">
        <f t="shared" si="916"/>
        <v/>
      </c>
      <c r="S3505" s="412" t="str">
        <f t="shared" si="904"/>
        <v/>
      </c>
      <c r="T3505" s="427"/>
      <c r="U3505" s="429"/>
      <c r="W3505" s="6">
        <f>VLOOKUP(A3505,'[3]Cartilha Global'!$A:$A,1,FALSE)</f>
        <v>101537</v>
      </c>
    </row>
    <row r="3506" spans="1:23" hidden="1" x14ac:dyDescent="0.2">
      <c r="A3506" s="522">
        <v>97054</v>
      </c>
      <c r="B3506" s="508" t="s">
        <v>3144</v>
      </c>
      <c r="C3506" s="604" t="s">
        <v>5199</v>
      </c>
      <c r="D3506" s="498" t="s">
        <v>169</v>
      </c>
      <c r="E3506" s="499">
        <v>29.87</v>
      </c>
      <c r="F3506" s="605">
        <f t="shared" si="898"/>
        <v>36.99</v>
      </c>
      <c r="G3506" s="606"/>
      <c r="H3506" s="607"/>
      <c r="I3506" s="608">
        <f>IF(ISBLANK(E3506),0,ROUND(F3506*G3506,2))</f>
        <v>0</v>
      </c>
      <c r="J3506" s="608">
        <f>IF(ISBLANK(G3506),0,ROUND(G3506*H3506,2))</f>
        <v>0</v>
      </c>
      <c r="K3506" s="609"/>
      <c r="L3506" s="607">
        <f>G3506</f>
        <v>0</v>
      </c>
      <c r="M3506" s="607">
        <f>H3506</f>
        <v>0</v>
      </c>
      <c r="N3506" s="610">
        <f>IF(ISBLANK(E3506),0,ROUND(F3506*L3506,2))</f>
        <v>0</v>
      </c>
      <c r="O3506" s="610">
        <f>IF(ISBLANK(L3506),0,ROUND(L3506*M3506,2))</f>
        <v>0</v>
      </c>
      <c r="P3506" s="611"/>
      <c r="Q3506" s="612"/>
      <c r="R3506" s="613" t="str">
        <f t="shared" si="916"/>
        <v/>
      </c>
      <c r="S3506" s="412" t="str">
        <f t="shared" si="904"/>
        <v/>
      </c>
      <c r="T3506" s="427"/>
      <c r="U3506" s="429"/>
      <c r="W3506" s="6">
        <f>VLOOKUP(A3506,'[3]Cartilha Global'!$A:$A,1,FALSE)</f>
        <v>97054</v>
      </c>
    </row>
    <row r="3507" spans="1:23" hidden="1" x14ac:dyDescent="0.2">
      <c r="A3507" s="522">
        <v>101538</v>
      </c>
      <c r="B3507" s="508" t="s">
        <v>3144</v>
      </c>
      <c r="C3507" s="604" t="s">
        <v>5021</v>
      </c>
      <c r="D3507" s="498" t="s">
        <v>169</v>
      </c>
      <c r="E3507" s="499">
        <v>33.700000000000003</v>
      </c>
      <c r="F3507" s="605">
        <f t="shared" si="898"/>
        <v>41.73</v>
      </c>
      <c r="G3507" s="606"/>
      <c r="H3507" s="607"/>
      <c r="I3507" s="608">
        <f t="shared" ref="I3507:I3537" si="918">IF(ISBLANK(E3507),0,ROUND(F3507*G3507,2))</f>
        <v>0</v>
      </c>
      <c r="J3507" s="608">
        <f t="shared" ref="J3507:J3537" si="919">IF(ISBLANK(G3507),0,ROUND(G3507*H3507,2))</f>
        <v>0</v>
      </c>
      <c r="K3507" s="609"/>
      <c r="L3507" s="607">
        <f t="shared" ref="L3507:M3522" si="920">G3507</f>
        <v>0</v>
      </c>
      <c r="M3507" s="607">
        <f t="shared" si="920"/>
        <v>0</v>
      </c>
      <c r="N3507" s="610">
        <f t="shared" ref="N3507:N3537" si="921">IF(ISBLANK(E3507),0,ROUND(F3507*L3507,2))</f>
        <v>0</v>
      </c>
      <c r="O3507" s="610">
        <f t="shared" ref="O3507:O3537" si="922">IF(ISBLANK(L3507),0,ROUND(L3507*M3507,2))</f>
        <v>0</v>
      </c>
      <c r="P3507" s="611"/>
      <c r="Q3507" s="612"/>
      <c r="R3507" s="613" t="str">
        <f t="shared" si="916"/>
        <v/>
      </c>
      <c r="S3507" s="412" t="str">
        <f t="shared" si="904"/>
        <v/>
      </c>
      <c r="T3507" s="427"/>
      <c r="U3507" s="429"/>
      <c r="W3507" s="6">
        <f>VLOOKUP(A3507,'[3]Cartilha Global'!$A:$A,1,FALSE)</f>
        <v>101538</v>
      </c>
    </row>
    <row r="3508" spans="1:23" ht="22.5" hidden="1" x14ac:dyDescent="0.2">
      <c r="A3508" s="522">
        <v>101539</v>
      </c>
      <c r="B3508" s="508" t="s">
        <v>3144</v>
      </c>
      <c r="C3508" s="604" t="s">
        <v>5022</v>
      </c>
      <c r="D3508" s="498" t="s">
        <v>169</v>
      </c>
      <c r="E3508" s="499">
        <v>57.83</v>
      </c>
      <c r="F3508" s="605">
        <f t="shared" si="898"/>
        <v>71.62</v>
      </c>
      <c r="G3508" s="606"/>
      <c r="H3508" s="607"/>
      <c r="I3508" s="608">
        <f t="shared" si="918"/>
        <v>0</v>
      </c>
      <c r="J3508" s="608">
        <f t="shared" si="919"/>
        <v>0</v>
      </c>
      <c r="K3508" s="609"/>
      <c r="L3508" s="607">
        <f t="shared" si="920"/>
        <v>0</v>
      </c>
      <c r="M3508" s="607">
        <f t="shared" si="920"/>
        <v>0</v>
      </c>
      <c r="N3508" s="610">
        <f t="shared" si="921"/>
        <v>0</v>
      </c>
      <c r="O3508" s="610">
        <f t="shared" si="922"/>
        <v>0</v>
      </c>
      <c r="P3508" s="611"/>
      <c r="Q3508" s="612"/>
      <c r="R3508" s="613" t="str">
        <f t="shared" si="916"/>
        <v/>
      </c>
      <c r="S3508" s="412" t="str">
        <f t="shared" si="904"/>
        <v/>
      </c>
      <c r="T3508" s="427"/>
      <c r="U3508" s="429"/>
      <c r="W3508" s="6">
        <f>VLOOKUP(A3508,'[3]Cartilha Global'!$A:$A,1,FALSE)</f>
        <v>101539</v>
      </c>
    </row>
    <row r="3509" spans="1:23" ht="22.5" hidden="1" x14ac:dyDescent="0.2">
      <c r="A3509" s="522">
        <v>101540</v>
      </c>
      <c r="B3509" s="508" t="s">
        <v>3144</v>
      </c>
      <c r="C3509" s="604" t="s">
        <v>5023</v>
      </c>
      <c r="D3509" s="498" t="s">
        <v>169</v>
      </c>
      <c r="E3509" s="499">
        <v>95.28</v>
      </c>
      <c r="F3509" s="605">
        <f t="shared" si="898"/>
        <v>117.99</v>
      </c>
      <c r="G3509" s="606"/>
      <c r="H3509" s="607"/>
      <c r="I3509" s="608">
        <f t="shared" si="918"/>
        <v>0</v>
      </c>
      <c r="J3509" s="608">
        <f t="shared" si="919"/>
        <v>0</v>
      </c>
      <c r="K3509" s="609"/>
      <c r="L3509" s="607">
        <f t="shared" si="920"/>
        <v>0</v>
      </c>
      <c r="M3509" s="607">
        <f t="shared" si="920"/>
        <v>0</v>
      </c>
      <c r="N3509" s="610">
        <f t="shared" si="921"/>
        <v>0</v>
      </c>
      <c r="O3509" s="610">
        <f t="shared" si="922"/>
        <v>0</v>
      </c>
      <c r="P3509" s="611"/>
      <c r="Q3509" s="612"/>
      <c r="R3509" s="613" t="str">
        <f t="shared" si="916"/>
        <v/>
      </c>
      <c r="S3509" s="412" t="str">
        <f t="shared" si="904"/>
        <v/>
      </c>
      <c r="T3509" s="427"/>
      <c r="U3509" s="429"/>
      <c r="W3509" s="6">
        <f>VLOOKUP(A3509,'[3]Cartilha Global'!$A:$A,1,FALSE)</f>
        <v>101540</v>
      </c>
    </row>
    <row r="3510" spans="1:23" ht="22.5" hidden="1" x14ac:dyDescent="0.2">
      <c r="A3510" s="522">
        <v>101541</v>
      </c>
      <c r="B3510" s="508" t="s">
        <v>3144</v>
      </c>
      <c r="C3510" s="604" t="s">
        <v>5024</v>
      </c>
      <c r="D3510" s="498" t="s">
        <v>169</v>
      </c>
      <c r="E3510" s="499">
        <v>124.8</v>
      </c>
      <c r="F3510" s="605">
        <f t="shared" si="898"/>
        <v>154.55000000000001</v>
      </c>
      <c r="G3510" s="606"/>
      <c r="H3510" s="607"/>
      <c r="I3510" s="608">
        <f t="shared" si="918"/>
        <v>0</v>
      </c>
      <c r="J3510" s="608">
        <f t="shared" si="919"/>
        <v>0</v>
      </c>
      <c r="K3510" s="609"/>
      <c r="L3510" s="607">
        <f t="shared" si="920"/>
        <v>0</v>
      </c>
      <c r="M3510" s="607">
        <f t="shared" si="920"/>
        <v>0</v>
      </c>
      <c r="N3510" s="610">
        <f t="shared" si="921"/>
        <v>0</v>
      </c>
      <c r="O3510" s="610">
        <f t="shared" si="922"/>
        <v>0</v>
      </c>
      <c r="P3510" s="611"/>
      <c r="Q3510" s="612"/>
      <c r="R3510" s="613" t="str">
        <f t="shared" si="916"/>
        <v/>
      </c>
      <c r="S3510" s="412" t="str">
        <f t="shared" si="904"/>
        <v/>
      </c>
      <c r="T3510" s="427"/>
      <c r="U3510" s="429"/>
      <c r="W3510" s="6">
        <f>VLOOKUP(A3510,'[3]Cartilha Global'!$A:$A,1,FALSE)</f>
        <v>101541</v>
      </c>
    </row>
    <row r="3511" spans="1:23" ht="22.5" hidden="1" x14ac:dyDescent="0.2">
      <c r="A3511" s="522">
        <v>101542</v>
      </c>
      <c r="B3511" s="508" t="s">
        <v>3144</v>
      </c>
      <c r="C3511" s="604" t="s">
        <v>5025</v>
      </c>
      <c r="D3511" s="498" t="s">
        <v>169</v>
      </c>
      <c r="E3511" s="499">
        <v>26.15</v>
      </c>
      <c r="F3511" s="605">
        <f t="shared" si="898"/>
        <v>32.380000000000003</v>
      </c>
      <c r="G3511" s="606"/>
      <c r="H3511" s="607"/>
      <c r="I3511" s="608">
        <f t="shared" si="918"/>
        <v>0</v>
      </c>
      <c r="J3511" s="608">
        <f t="shared" si="919"/>
        <v>0</v>
      </c>
      <c r="K3511" s="609"/>
      <c r="L3511" s="607">
        <f t="shared" si="920"/>
        <v>0</v>
      </c>
      <c r="M3511" s="607">
        <f t="shared" si="920"/>
        <v>0</v>
      </c>
      <c r="N3511" s="610">
        <f t="shared" si="921"/>
        <v>0</v>
      </c>
      <c r="O3511" s="610">
        <f t="shared" si="922"/>
        <v>0</v>
      </c>
      <c r="P3511" s="611"/>
      <c r="Q3511" s="612"/>
      <c r="R3511" s="613" t="str">
        <f t="shared" si="916"/>
        <v/>
      </c>
      <c r="S3511" s="412" t="str">
        <f t="shared" si="904"/>
        <v/>
      </c>
      <c r="T3511" s="427"/>
      <c r="U3511" s="429"/>
      <c r="W3511" s="6">
        <f>VLOOKUP(A3511,'[3]Cartilha Global'!$A:$A,1,FALSE)</f>
        <v>101542</v>
      </c>
    </row>
    <row r="3512" spans="1:23" ht="22.5" hidden="1" x14ac:dyDescent="0.2">
      <c r="A3512" s="522">
        <v>101543</v>
      </c>
      <c r="B3512" s="508" t="s">
        <v>3144</v>
      </c>
      <c r="C3512" s="604" t="s">
        <v>5026</v>
      </c>
      <c r="D3512" s="498" t="s">
        <v>169</v>
      </c>
      <c r="E3512" s="499">
        <v>47.67</v>
      </c>
      <c r="F3512" s="605">
        <f t="shared" si="898"/>
        <v>59.03</v>
      </c>
      <c r="G3512" s="606"/>
      <c r="H3512" s="607"/>
      <c r="I3512" s="608">
        <f t="shared" si="918"/>
        <v>0</v>
      </c>
      <c r="J3512" s="608">
        <f t="shared" si="919"/>
        <v>0</v>
      </c>
      <c r="K3512" s="609"/>
      <c r="L3512" s="607">
        <f t="shared" si="920"/>
        <v>0</v>
      </c>
      <c r="M3512" s="607">
        <f t="shared" si="920"/>
        <v>0</v>
      </c>
      <c r="N3512" s="610">
        <f t="shared" si="921"/>
        <v>0</v>
      </c>
      <c r="O3512" s="610">
        <f t="shared" si="922"/>
        <v>0</v>
      </c>
      <c r="P3512" s="611"/>
      <c r="Q3512" s="612"/>
      <c r="R3512" s="613" t="str">
        <f t="shared" si="916"/>
        <v/>
      </c>
      <c r="S3512" s="412" t="str">
        <f t="shared" si="904"/>
        <v/>
      </c>
      <c r="T3512" s="427"/>
      <c r="U3512" s="429"/>
      <c r="W3512" s="6">
        <f>VLOOKUP(A3512,'[3]Cartilha Global'!$A:$A,1,FALSE)</f>
        <v>101543</v>
      </c>
    </row>
    <row r="3513" spans="1:23" ht="22.5" hidden="1" x14ac:dyDescent="0.2">
      <c r="A3513" s="522">
        <v>101544</v>
      </c>
      <c r="B3513" s="508" t="s">
        <v>3144</v>
      </c>
      <c r="C3513" s="604" t="s">
        <v>5027</v>
      </c>
      <c r="D3513" s="498" t="s">
        <v>169</v>
      </c>
      <c r="E3513" s="499">
        <v>75.22</v>
      </c>
      <c r="F3513" s="605">
        <f t="shared" si="898"/>
        <v>93.15</v>
      </c>
      <c r="G3513" s="606"/>
      <c r="H3513" s="607"/>
      <c r="I3513" s="608">
        <f t="shared" si="918"/>
        <v>0</v>
      </c>
      <c r="J3513" s="608">
        <f t="shared" si="919"/>
        <v>0</v>
      </c>
      <c r="K3513" s="609"/>
      <c r="L3513" s="607">
        <f t="shared" si="920"/>
        <v>0</v>
      </c>
      <c r="M3513" s="607">
        <f t="shared" si="920"/>
        <v>0</v>
      </c>
      <c r="N3513" s="610">
        <f t="shared" si="921"/>
        <v>0</v>
      </c>
      <c r="O3513" s="610">
        <f t="shared" si="922"/>
        <v>0</v>
      </c>
      <c r="P3513" s="611"/>
      <c r="Q3513" s="612"/>
      <c r="R3513" s="613" t="str">
        <f t="shared" si="916"/>
        <v/>
      </c>
      <c r="S3513" s="412" t="str">
        <f t="shared" si="904"/>
        <v/>
      </c>
      <c r="T3513" s="427"/>
      <c r="U3513" s="429"/>
      <c r="W3513" s="6">
        <f>VLOOKUP(A3513,'[3]Cartilha Global'!$A:$A,1,FALSE)</f>
        <v>101544</v>
      </c>
    </row>
    <row r="3514" spans="1:23" ht="22.5" hidden="1" x14ac:dyDescent="0.2">
      <c r="A3514" s="522">
        <v>101545</v>
      </c>
      <c r="B3514" s="508" t="s">
        <v>3144</v>
      </c>
      <c r="C3514" s="604" t="s">
        <v>5028</v>
      </c>
      <c r="D3514" s="498" t="s">
        <v>169</v>
      </c>
      <c r="E3514" s="499">
        <v>107.28</v>
      </c>
      <c r="F3514" s="605">
        <f t="shared" si="898"/>
        <v>132.86000000000001</v>
      </c>
      <c r="G3514" s="606"/>
      <c r="H3514" s="607"/>
      <c r="I3514" s="608">
        <f t="shared" si="918"/>
        <v>0</v>
      </c>
      <c r="J3514" s="608">
        <f t="shared" si="919"/>
        <v>0</v>
      </c>
      <c r="K3514" s="609"/>
      <c r="L3514" s="607">
        <f t="shared" si="920"/>
        <v>0</v>
      </c>
      <c r="M3514" s="607">
        <f t="shared" si="920"/>
        <v>0</v>
      </c>
      <c r="N3514" s="610">
        <f t="shared" si="921"/>
        <v>0</v>
      </c>
      <c r="O3514" s="610">
        <f t="shared" si="922"/>
        <v>0</v>
      </c>
      <c r="P3514" s="611"/>
      <c r="Q3514" s="612"/>
      <c r="R3514" s="613" t="str">
        <f t="shared" si="916"/>
        <v/>
      </c>
      <c r="S3514" s="412" t="str">
        <f t="shared" si="904"/>
        <v/>
      </c>
      <c r="T3514" s="427"/>
      <c r="U3514" s="429"/>
      <c r="W3514" s="6">
        <f>VLOOKUP(A3514,'[3]Cartilha Global'!$A:$A,1,FALSE)</f>
        <v>101545</v>
      </c>
    </row>
    <row r="3515" spans="1:23" hidden="1" x14ac:dyDescent="0.2">
      <c r="A3515" s="522">
        <v>101546</v>
      </c>
      <c r="B3515" s="508" t="s">
        <v>3144</v>
      </c>
      <c r="C3515" s="604" t="s">
        <v>5029</v>
      </c>
      <c r="D3515" s="498" t="s">
        <v>169</v>
      </c>
      <c r="E3515" s="499">
        <v>31.93</v>
      </c>
      <c r="F3515" s="605">
        <f t="shared" si="898"/>
        <v>39.54</v>
      </c>
      <c r="G3515" s="606"/>
      <c r="H3515" s="607"/>
      <c r="I3515" s="608">
        <f t="shared" si="918"/>
        <v>0</v>
      </c>
      <c r="J3515" s="608">
        <f t="shared" si="919"/>
        <v>0</v>
      </c>
      <c r="K3515" s="609"/>
      <c r="L3515" s="607">
        <f t="shared" si="920"/>
        <v>0</v>
      </c>
      <c r="M3515" s="607">
        <f t="shared" si="920"/>
        <v>0</v>
      </c>
      <c r="N3515" s="610">
        <f t="shared" si="921"/>
        <v>0</v>
      </c>
      <c r="O3515" s="610">
        <f t="shared" si="922"/>
        <v>0</v>
      </c>
      <c r="P3515" s="611"/>
      <c r="Q3515" s="612"/>
      <c r="R3515" s="613" t="str">
        <f t="shared" si="916"/>
        <v/>
      </c>
      <c r="S3515" s="412" t="str">
        <f t="shared" si="904"/>
        <v/>
      </c>
      <c r="T3515" s="427"/>
      <c r="U3515" s="429"/>
      <c r="W3515" s="6">
        <f>VLOOKUP(A3515,'[3]Cartilha Global'!$A:$A,1,FALSE)</f>
        <v>101546</v>
      </c>
    </row>
    <row r="3516" spans="1:23" hidden="1" x14ac:dyDescent="0.2">
      <c r="A3516" s="522">
        <v>101547</v>
      </c>
      <c r="B3516" s="508" t="s">
        <v>3144</v>
      </c>
      <c r="C3516" s="604" t="s">
        <v>5030</v>
      </c>
      <c r="D3516" s="498" t="s">
        <v>169</v>
      </c>
      <c r="E3516" s="499">
        <v>99.94</v>
      </c>
      <c r="F3516" s="605">
        <f t="shared" si="898"/>
        <v>123.77</v>
      </c>
      <c r="G3516" s="606"/>
      <c r="H3516" s="607"/>
      <c r="I3516" s="608">
        <f t="shared" si="918"/>
        <v>0</v>
      </c>
      <c r="J3516" s="608">
        <f t="shared" si="919"/>
        <v>0</v>
      </c>
      <c r="K3516" s="609"/>
      <c r="L3516" s="607">
        <f t="shared" si="920"/>
        <v>0</v>
      </c>
      <c r="M3516" s="607">
        <f t="shared" si="920"/>
        <v>0</v>
      </c>
      <c r="N3516" s="610">
        <f t="shared" si="921"/>
        <v>0</v>
      </c>
      <c r="O3516" s="610">
        <f t="shared" si="922"/>
        <v>0</v>
      </c>
      <c r="P3516" s="611"/>
      <c r="Q3516" s="612"/>
      <c r="R3516" s="613" t="str">
        <f t="shared" si="916"/>
        <v/>
      </c>
      <c r="S3516" s="412" t="str">
        <f t="shared" si="904"/>
        <v/>
      </c>
      <c r="T3516" s="427"/>
      <c r="U3516" s="429"/>
      <c r="W3516" s="6">
        <f>VLOOKUP(A3516,'[3]Cartilha Global'!$A:$A,1,FALSE)</f>
        <v>101547</v>
      </c>
    </row>
    <row r="3517" spans="1:23" hidden="1" x14ac:dyDescent="0.2">
      <c r="A3517" s="522">
        <v>101548</v>
      </c>
      <c r="B3517" s="508" t="s">
        <v>3144</v>
      </c>
      <c r="C3517" s="604" t="s">
        <v>5031</v>
      </c>
      <c r="D3517" s="498" t="s">
        <v>169</v>
      </c>
      <c r="E3517" s="499">
        <v>7.94</v>
      </c>
      <c r="F3517" s="605">
        <f t="shared" si="898"/>
        <v>9.83</v>
      </c>
      <c r="G3517" s="606"/>
      <c r="H3517" s="607"/>
      <c r="I3517" s="608">
        <f t="shared" si="918"/>
        <v>0</v>
      </c>
      <c r="J3517" s="608">
        <f t="shared" si="919"/>
        <v>0</v>
      </c>
      <c r="K3517" s="609"/>
      <c r="L3517" s="607">
        <f t="shared" si="920"/>
        <v>0</v>
      </c>
      <c r="M3517" s="607">
        <f t="shared" si="920"/>
        <v>0</v>
      </c>
      <c r="N3517" s="610">
        <f t="shared" si="921"/>
        <v>0</v>
      </c>
      <c r="O3517" s="610">
        <f t="shared" si="922"/>
        <v>0</v>
      </c>
      <c r="P3517" s="611"/>
      <c r="Q3517" s="612"/>
      <c r="R3517" s="613" t="str">
        <f t="shared" si="916"/>
        <v/>
      </c>
      <c r="S3517" s="412" t="str">
        <f t="shared" si="904"/>
        <v/>
      </c>
      <c r="T3517" s="427"/>
      <c r="U3517" s="429"/>
      <c r="W3517" s="6">
        <f>VLOOKUP(A3517,'[3]Cartilha Global'!$A:$A,1,FALSE)</f>
        <v>101548</v>
      </c>
    </row>
    <row r="3518" spans="1:23" ht="22.5" hidden="1" x14ac:dyDescent="0.2">
      <c r="A3518" s="522">
        <v>101549</v>
      </c>
      <c r="B3518" s="508" t="s">
        <v>3144</v>
      </c>
      <c r="C3518" s="604" t="s">
        <v>5032</v>
      </c>
      <c r="D3518" s="498" t="s">
        <v>169</v>
      </c>
      <c r="E3518" s="499">
        <v>21.86</v>
      </c>
      <c r="F3518" s="605">
        <f t="shared" si="898"/>
        <v>27.07</v>
      </c>
      <c r="G3518" s="606"/>
      <c r="H3518" s="607"/>
      <c r="I3518" s="608">
        <f t="shared" si="918"/>
        <v>0</v>
      </c>
      <c r="J3518" s="608">
        <f t="shared" si="919"/>
        <v>0</v>
      </c>
      <c r="K3518" s="609"/>
      <c r="L3518" s="607">
        <f t="shared" si="920"/>
        <v>0</v>
      </c>
      <c r="M3518" s="607">
        <f t="shared" si="920"/>
        <v>0</v>
      </c>
      <c r="N3518" s="610">
        <f t="shared" si="921"/>
        <v>0</v>
      </c>
      <c r="O3518" s="610">
        <f t="shared" si="922"/>
        <v>0</v>
      </c>
      <c r="P3518" s="611"/>
      <c r="Q3518" s="612"/>
      <c r="R3518" s="613" t="str">
        <f t="shared" si="916"/>
        <v/>
      </c>
      <c r="S3518" s="412" t="str">
        <f t="shared" si="904"/>
        <v/>
      </c>
      <c r="T3518" s="427"/>
      <c r="U3518" s="429"/>
      <c r="W3518" s="6">
        <f>VLOOKUP(A3518,'[3]Cartilha Global'!$A:$A,1,FALSE)</f>
        <v>101549</v>
      </c>
    </row>
    <row r="3519" spans="1:23" ht="22.5" hidden="1" x14ac:dyDescent="0.2">
      <c r="A3519" s="522">
        <v>101553</v>
      </c>
      <c r="B3519" s="508" t="s">
        <v>3144</v>
      </c>
      <c r="C3519" s="604" t="s">
        <v>5033</v>
      </c>
      <c r="D3519" s="498" t="s">
        <v>169</v>
      </c>
      <c r="E3519" s="499">
        <v>11.77</v>
      </c>
      <c r="F3519" s="605">
        <f t="shared" si="898"/>
        <v>14.58</v>
      </c>
      <c r="G3519" s="606"/>
      <c r="H3519" s="607"/>
      <c r="I3519" s="608">
        <f t="shared" si="918"/>
        <v>0</v>
      </c>
      <c r="J3519" s="608">
        <f t="shared" si="919"/>
        <v>0</v>
      </c>
      <c r="K3519" s="609"/>
      <c r="L3519" s="607">
        <f t="shared" si="920"/>
        <v>0</v>
      </c>
      <c r="M3519" s="607">
        <f t="shared" si="920"/>
        <v>0</v>
      </c>
      <c r="N3519" s="610">
        <f t="shared" si="921"/>
        <v>0</v>
      </c>
      <c r="O3519" s="610">
        <f t="shared" si="922"/>
        <v>0</v>
      </c>
      <c r="P3519" s="611"/>
      <c r="Q3519" s="612"/>
      <c r="R3519" s="613" t="str">
        <f t="shared" si="916"/>
        <v/>
      </c>
      <c r="S3519" s="412" t="str">
        <f t="shared" si="904"/>
        <v/>
      </c>
      <c r="T3519" s="427"/>
      <c r="U3519" s="429"/>
      <c r="W3519" s="6">
        <f>VLOOKUP(A3519,'[3]Cartilha Global'!$A:$A,1,FALSE)</f>
        <v>101553</v>
      </c>
    </row>
    <row r="3520" spans="1:23" ht="22.5" hidden="1" x14ac:dyDescent="0.2">
      <c r="A3520" s="522">
        <v>101554</v>
      </c>
      <c r="B3520" s="508" t="s">
        <v>3144</v>
      </c>
      <c r="C3520" s="604" t="s">
        <v>5034</v>
      </c>
      <c r="D3520" s="498" t="s">
        <v>169</v>
      </c>
      <c r="E3520" s="499">
        <v>9.0500000000000007</v>
      </c>
      <c r="F3520" s="605">
        <f t="shared" si="898"/>
        <v>11.21</v>
      </c>
      <c r="G3520" s="606"/>
      <c r="H3520" s="607"/>
      <c r="I3520" s="608">
        <f t="shared" si="918"/>
        <v>0</v>
      </c>
      <c r="J3520" s="608">
        <f t="shared" si="919"/>
        <v>0</v>
      </c>
      <c r="K3520" s="609"/>
      <c r="L3520" s="607">
        <f t="shared" si="920"/>
        <v>0</v>
      </c>
      <c r="M3520" s="607">
        <f t="shared" si="920"/>
        <v>0</v>
      </c>
      <c r="N3520" s="610">
        <f t="shared" si="921"/>
        <v>0</v>
      </c>
      <c r="O3520" s="610">
        <f t="shared" si="922"/>
        <v>0</v>
      </c>
      <c r="P3520" s="611"/>
      <c r="Q3520" s="612"/>
      <c r="R3520" s="613" t="str">
        <f t="shared" si="916"/>
        <v/>
      </c>
      <c r="S3520" s="412" t="str">
        <f t="shared" si="904"/>
        <v/>
      </c>
      <c r="T3520" s="427"/>
      <c r="U3520" s="429"/>
      <c r="W3520" s="6">
        <f>VLOOKUP(A3520,'[3]Cartilha Global'!$A:$A,1,FALSE)</f>
        <v>101554</v>
      </c>
    </row>
    <row r="3521" spans="1:23" ht="22.5" hidden="1" x14ac:dyDescent="0.2">
      <c r="A3521" s="522">
        <v>101555</v>
      </c>
      <c r="B3521" s="508" t="s">
        <v>3144</v>
      </c>
      <c r="C3521" s="604" t="s">
        <v>5035</v>
      </c>
      <c r="D3521" s="498" t="s">
        <v>169</v>
      </c>
      <c r="E3521" s="499">
        <v>6.57</v>
      </c>
      <c r="F3521" s="605">
        <f t="shared" si="898"/>
        <v>8.14</v>
      </c>
      <c r="G3521" s="606"/>
      <c r="H3521" s="607"/>
      <c r="I3521" s="608">
        <f t="shared" si="918"/>
        <v>0</v>
      </c>
      <c r="J3521" s="608">
        <f t="shared" si="919"/>
        <v>0</v>
      </c>
      <c r="K3521" s="609"/>
      <c r="L3521" s="607">
        <f t="shared" si="920"/>
        <v>0</v>
      </c>
      <c r="M3521" s="607">
        <f t="shared" si="920"/>
        <v>0</v>
      </c>
      <c r="N3521" s="610">
        <f t="shared" si="921"/>
        <v>0</v>
      </c>
      <c r="O3521" s="610">
        <f t="shared" si="922"/>
        <v>0</v>
      </c>
      <c r="P3521" s="611"/>
      <c r="Q3521" s="612"/>
      <c r="R3521" s="613" t="str">
        <f t="shared" si="916"/>
        <v/>
      </c>
      <c r="S3521" s="412" t="str">
        <f t="shared" si="904"/>
        <v/>
      </c>
      <c r="T3521" s="427"/>
      <c r="U3521" s="429"/>
      <c r="W3521" s="6">
        <f>VLOOKUP(A3521,'[3]Cartilha Global'!$A:$A,1,FALSE)</f>
        <v>101555</v>
      </c>
    </row>
    <row r="3522" spans="1:23" ht="22.5" hidden="1" x14ac:dyDescent="0.2">
      <c r="A3522" s="522">
        <v>101556</v>
      </c>
      <c r="B3522" s="508" t="s">
        <v>3144</v>
      </c>
      <c r="C3522" s="604" t="s">
        <v>5036</v>
      </c>
      <c r="D3522" s="498" t="s">
        <v>169</v>
      </c>
      <c r="E3522" s="499">
        <v>6.17</v>
      </c>
      <c r="F3522" s="605">
        <f t="shared" ref="F3522:F3537" si="923">IF(E3522=0,0,ROUND(E3522*(1+E$13)*(1-E$14),2))</f>
        <v>7.64</v>
      </c>
      <c r="G3522" s="606"/>
      <c r="H3522" s="607"/>
      <c r="I3522" s="608">
        <f t="shared" si="918"/>
        <v>0</v>
      </c>
      <c r="J3522" s="608">
        <f t="shared" si="919"/>
        <v>0</v>
      </c>
      <c r="K3522" s="609"/>
      <c r="L3522" s="607">
        <f t="shared" si="920"/>
        <v>0</v>
      </c>
      <c r="M3522" s="607">
        <f t="shared" si="920"/>
        <v>0</v>
      </c>
      <c r="N3522" s="610">
        <f t="shared" si="921"/>
        <v>0</v>
      </c>
      <c r="O3522" s="610">
        <f t="shared" si="922"/>
        <v>0</v>
      </c>
      <c r="P3522" s="611"/>
      <c r="Q3522" s="612"/>
      <c r="R3522" s="613" t="str">
        <f t="shared" si="916"/>
        <v/>
      </c>
      <c r="S3522" s="412" t="str">
        <f t="shared" si="904"/>
        <v/>
      </c>
      <c r="T3522" s="427"/>
      <c r="U3522" s="429"/>
      <c r="W3522" s="6">
        <f>VLOOKUP(A3522,'[3]Cartilha Global'!$A:$A,1,FALSE)</f>
        <v>101556</v>
      </c>
    </row>
    <row r="3523" spans="1:23" ht="22.5" hidden="1" x14ac:dyDescent="0.2">
      <c r="A3523" s="522">
        <v>101626</v>
      </c>
      <c r="B3523" s="508" t="s">
        <v>3144</v>
      </c>
      <c r="C3523" s="604" t="s">
        <v>5045</v>
      </c>
      <c r="D3523" s="498" t="s">
        <v>169</v>
      </c>
      <c r="E3523" s="499">
        <v>245.61</v>
      </c>
      <c r="F3523" s="605">
        <f t="shared" si="923"/>
        <v>304.16000000000003</v>
      </c>
      <c r="G3523" s="606"/>
      <c r="H3523" s="607"/>
      <c r="I3523" s="608">
        <f t="shared" si="918"/>
        <v>0</v>
      </c>
      <c r="J3523" s="608">
        <f t="shared" si="919"/>
        <v>0</v>
      </c>
      <c r="K3523" s="609"/>
      <c r="L3523" s="607">
        <f t="shared" ref="L3523:M3537" si="924">G3523</f>
        <v>0</v>
      </c>
      <c r="M3523" s="607">
        <f t="shared" si="924"/>
        <v>0</v>
      </c>
      <c r="N3523" s="610">
        <f t="shared" si="921"/>
        <v>0</v>
      </c>
      <c r="O3523" s="610">
        <f t="shared" si="922"/>
        <v>0</v>
      </c>
      <c r="P3523" s="611"/>
      <c r="Q3523" s="612"/>
      <c r="R3523" s="613" t="str">
        <f t="shared" si="916"/>
        <v/>
      </c>
      <c r="S3523" s="412" t="str">
        <f t="shared" si="904"/>
        <v/>
      </c>
      <c r="T3523" s="427"/>
      <c r="U3523" s="429"/>
      <c r="W3523" s="6">
        <f>VLOOKUP(A3523,'[3]Cartilha Global'!$A:$A,1,FALSE)</f>
        <v>101626</v>
      </c>
    </row>
    <row r="3524" spans="1:23" ht="22.5" hidden="1" x14ac:dyDescent="0.2">
      <c r="A3524" s="522">
        <v>101627</v>
      </c>
      <c r="B3524" s="508" t="s">
        <v>3144</v>
      </c>
      <c r="C3524" s="604" t="s">
        <v>5046</v>
      </c>
      <c r="D3524" s="498" t="s">
        <v>169</v>
      </c>
      <c r="E3524" s="499">
        <v>384.01</v>
      </c>
      <c r="F3524" s="605">
        <f t="shared" si="923"/>
        <v>475.56</v>
      </c>
      <c r="G3524" s="606"/>
      <c r="H3524" s="607"/>
      <c r="I3524" s="608">
        <f t="shared" si="918"/>
        <v>0</v>
      </c>
      <c r="J3524" s="608">
        <f t="shared" si="919"/>
        <v>0</v>
      </c>
      <c r="K3524" s="609"/>
      <c r="L3524" s="607">
        <f t="shared" si="924"/>
        <v>0</v>
      </c>
      <c r="M3524" s="607">
        <f t="shared" si="924"/>
        <v>0</v>
      </c>
      <c r="N3524" s="610">
        <f t="shared" si="921"/>
        <v>0</v>
      </c>
      <c r="O3524" s="610">
        <f t="shared" si="922"/>
        <v>0</v>
      </c>
      <c r="P3524" s="611"/>
      <c r="Q3524" s="612"/>
      <c r="R3524" s="613" t="str">
        <f t="shared" si="916"/>
        <v/>
      </c>
      <c r="S3524" s="412" t="str">
        <f t="shared" si="904"/>
        <v/>
      </c>
      <c r="T3524" s="427"/>
      <c r="U3524" s="429"/>
      <c r="W3524" s="6">
        <f>VLOOKUP(A3524,'[3]Cartilha Global'!$A:$A,1,FALSE)</f>
        <v>101627</v>
      </c>
    </row>
    <row r="3525" spans="1:23" ht="22.5" hidden="1" x14ac:dyDescent="0.2">
      <c r="A3525" s="522">
        <v>101628</v>
      </c>
      <c r="B3525" s="508" t="s">
        <v>3144</v>
      </c>
      <c r="C3525" s="604" t="s">
        <v>5047</v>
      </c>
      <c r="D3525" s="498" t="s">
        <v>169</v>
      </c>
      <c r="E3525" s="499">
        <v>181.59</v>
      </c>
      <c r="F3525" s="605">
        <f t="shared" si="923"/>
        <v>224.88</v>
      </c>
      <c r="G3525" s="606"/>
      <c r="H3525" s="607"/>
      <c r="I3525" s="608">
        <f t="shared" si="918"/>
        <v>0</v>
      </c>
      <c r="J3525" s="608">
        <f t="shared" si="919"/>
        <v>0</v>
      </c>
      <c r="K3525" s="609"/>
      <c r="L3525" s="607">
        <f t="shared" si="924"/>
        <v>0</v>
      </c>
      <c r="M3525" s="607">
        <f t="shared" si="924"/>
        <v>0</v>
      </c>
      <c r="N3525" s="610">
        <f t="shared" si="921"/>
        <v>0</v>
      </c>
      <c r="O3525" s="610">
        <f t="shared" si="922"/>
        <v>0</v>
      </c>
      <c r="P3525" s="611"/>
      <c r="Q3525" s="612"/>
      <c r="R3525" s="613" t="str">
        <f t="shared" si="916"/>
        <v/>
      </c>
      <c r="S3525" s="412" t="str">
        <f t="shared" ref="S3525:S3588" si="925">IF(Q3525="X","x",IF(Q3525="xx","x",IF(OR(J3525&gt;0,O3525&gt;0),"x","")))</f>
        <v/>
      </c>
      <c r="T3525" s="427"/>
      <c r="U3525" s="429"/>
      <c r="W3525" s="6">
        <f>VLOOKUP(A3525,'[3]Cartilha Global'!$A:$A,1,FALSE)</f>
        <v>101628</v>
      </c>
    </row>
    <row r="3526" spans="1:23" ht="22.5" hidden="1" x14ac:dyDescent="0.2">
      <c r="A3526" s="522">
        <v>101629</v>
      </c>
      <c r="B3526" s="508" t="s">
        <v>3144</v>
      </c>
      <c r="C3526" s="604" t="s">
        <v>5048</v>
      </c>
      <c r="D3526" s="498" t="s">
        <v>169</v>
      </c>
      <c r="E3526" s="499">
        <v>214.56</v>
      </c>
      <c r="F3526" s="605">
        <f t="shared" si="923"/>
        <v>265.70999999999998</v>
      </c>
      <c r="G3526" s="606"/>
      <c r="H3526" s="607"/>
      <c r="I3526" s="608">
        <f t="shared" si="918"/>
        <v>0</v>
      </c>
      <c r="J3526" s="608">
        <f t="shared" si="919"/>
        <v>0</v>
      </c>
      <c r="K3526" s="609"/>
      <c r="L3526" s="607">
        <f t="shared" si="924"/>
        <v>0</v>
      </c>
      <c r="M3526" s="607">
        <f t="shared" si="924"/>
        <v>0</v>
      </c>
      <c r="N3526" s="610">
        <f t="shared" si="921"/>
        <v>0</v>
      </c>
      <c r="O3526" s="610">
        <f t="shared" si="922"/>
        <v>0</v>
      </c>
      <c r="P3526" s="611"/>
      <c r="Q3526" s="612"/>
      <c r="R3526" s="613" t="str">
        <f t="shared" si="916"/>
        <v/>
      </c>
      <c r="S3526" s="412" t="str">
        <f t="shared" si="925"/>
        <v/>
      </c>
      <c r="T3526" s="427"/>
      <c r="U3526" s="429"/>
      <c r="W3526" s="6">
        <f>VLOOKUP(A3526,'[3]Cartilha Global'!$A:$A,1,FALSE)</f>
        <v>101629</v>
      </c>
    </row>
    <row r="3527" spans="1:23" ht="22.5" hidden="1" x14ac:dyDescent="0.2">
      <c r="A3527" s="522">
        <v>100921</v>
      </c>
      <c r="B3527" s="508" t="s">
        <v>3144</v>
      </c>
      <c r="C3527" s="604" t="s">
        <v>4265</v>
      </c>
      <c r="D3527" s="498" t="s">
        <v>169</v>
      </c>
      <c r="E3527" s="499">
        <v>85.94</v>
      </c>
      <c r="F3527" s="605">
        <f t="shared" si="923"/>
        <v>106.43</v>
      </c>
      <c r="G3527" s="606"/>
      <c r="H3527" s="607"/>
      <c r="I3527" s="608">
        <f t="shared" si="918"/>
        <v>0</v>
      </c>
      <c r="J3527" s="608">
        <f t="shared" si="919"/>
        <v>0</v>
      </c>
      <c r="K3527" s="609"/>
      <c r="L3527" s="607">
        <f t="shared" si="924"/>
        <v>0</v>
      </c>
      <c r="M3527" s="607">
        <f t="shared" si="924"/>
        <v>0</v>
      </c>
      <c r="N3527" s="610">
        <f t="shared" si="921"/>
        <v>0</v>
      </c>
      <c r="O3527" s="610">
        <f t="shared" si="922"/>
        <v>0</v>
      </c>
      <c r="P3527" s="611"/>
      <c r="Q3527" s="612"/>
      <c r="R3527" s="613" t="str">
        <f t="shared" si="916"/>
        <v/>
      </c>
      <c r="S3527" s="412" t="str">
        <f t="shared" si="925"/>
        <v/>
      </c>
      <c r="T3527" s="427"/>
      <c r="U3527" s="429"/>
      <c r="W3527" s="6">
        <f>VLOOKUP(A3527,'[3]Cartilha Global'!$A:$A,1,FALSE)</f>
        <v>100921</v>
      </c>
    </row>
    <row r="3528" spans="1:23" ht="22.5" hidden="1" x14ac:dyDescent="0.2">
      <c r="A3528" s="522">
        <v>100922</v>
      </c>
      <c r="B3528" s="508" t="s">
        <v>3144</v>
      </c>
      <c r="C3528" s="513" t="s">
        <v>4266</v>
      </c>
      <c r="D3528" s="498" t="s">
        <v>169</v>
      </c>
      <c r="E3528" s="499">
        <v>62.04</v>
      </c>
      <c r="F3528" s="500">
        <f t="shared" si="923"/>
        <v>76.83</v>
      </c>
      <c r="G3528" s="527"/>
      <c r="H3528" s="518"/>
      <c r="I3528" s="517">
        <f t="shared" si="918"/>
        <v>0</v>
      </c>
      <c r="J3528" s="517">
        <f t="shared" si="919"/>
        <v>0</v>
      </c>
      <c r="K3528" s="504"/>
      <c r="L3528" s="518">
        <f t="shared" si="924"/>
        <v>0</v>
      </c>
      <c r="M3528" s="518">
        <f t="shared" si="924"/>
        <v>0</v>
      </c>
      <c r="N3528" s="519">
        <f t="shared" si="921"/>
        <v>0</v>
      </c>
      <c r="O3528" s="519">
        <f t="shared" si="922"/>
        <v>0</v>
      </c>
      <c r="P3528" s="506"/>
      <c r="Q3528" s="520"/>
      <c r="R3528" s="412" t="str">
        <f t="shared" si="916"/>
        <v/>
      </c>
      <c r="S3528" s="412" t="str">
        <f t="shared" si="925"/>
        <v/>
      </c>
      <c r="T3528" s="427"/>
      <c r="U3528" s="429"/>
      <c r="W3528" s="6">
        <f>VLOOKUP(A3528,'[3]Cartilha Global'!$A:$A,1,FALSE)</f>
        <v>100922</v>
      </c>
    </row>
    <row r="3529" spans="1:23" ht="22.5" hidden="1" x14ac:dyDescent="0.2">
      <c r="A3529" s="522">
        <v>100923</v>
      </c>
      <c r="B3529" s="508" t="s">
        <v>3144</v>
      </c>
      <c r="C3529" s="513" t="s">
        <v>4267</v>
      </c>
      <c r="D3529" s="498" t="s">
        <v>169</v>
      </c>
      <c r="E3529" s="499">
        <v>72.95</v>
      </c>
      <c r="F3529" s="500">
        <f t="shared" si="923"/>
        <v>90.34</v>
      </c>
      <c r="G3529" s="527"/>
      <c r="H3529" s="518"/>
      <c r="I3529" s="517">
        <f t="shared" si="918"/>
        <v>0</v>
      </c>
      <c r="J3529" s="517">
        <f t="shared" si="919"/>
        <v>0</v>
      </c>
      <c r="K3529" s="504"/>
      <c r="L3529" s="518">
        <f t="shared" si="924"/>
        <v>0</v>
      </c>
      <c r="M3529" s="518">
        <f t="shared" si="924"/>
        <v>0</v>
      </c>
      <c r="N3529" s="519">
        <f t="shared" si="921"/>
        <v>0</v>
      </c>
      <c r="O3529" s="519">
        <f t="shared" si="922"/>
        <v>0</v>
      </c>
      <c r="P3529" s="506"/>
      <c r="Q3529" s="520"/>
      <c r="R3529" s="412" t="str">
        <f t="shared" si="916"/>
        <v/>
      </c>
      <c r="S3529" s="412" t="str">
        <f t="shared" si="925"/>
        <v/>
      </c>
      <c r="T3529" s="427"/>
      <c r="U3529" s="429"/>
      <c r="W3529" s="6">
        <f>VLOOKUP(A3529,'[3]Cartilha Global'!$A:$A,1,FALSE)</f>
        <v>100923</v>
      </c>
    </row>
    <row r="3530" spans="1:23" ht="22.5" hidden="1" x14ac:dyDescent="0.2">
      <c r="A3530" s="522">
        <v>101661</v>
      </c>
      <c r="B3530" s="508" t="s">
        <v>3144</v>
      </c>
      <c r="C3530" s="604" t="s">
        <v>5078</v>
      </c>
      <c r="D3530" s="498" t="s">
        <v>169</v>
      </c>
      <c r="E3530" s="499">
        <v>119.82</v>
      </c>
      <c r="F3530" s="605">
        <f t="shared" si="923"/>
        <v>148.38999999999999</v>
      </c>
      <c r="G3530" s="606"/>
      <c r="H3530" s="607"/>
      <c r="I3530" s="608">
        <f t="shared" si="918"/>
        <v>0</v>
      </c>
      <c r="J3530" s="608">
        <f t="shared" si="919"/>
        <v>0</v>
      </c>
      <c r="K3530" s="609"/>
      <c r="L3530" s="607">
        <f t="shared" si="924"/>
        <v>0</v>
      </c>
      <c r="M3530" s="607">
        <f t="shared" si="924"/>
        <v>0</v>
      </c>
      <c r="N3530" s="610">
        <f t="shared" si="921"/>
        <v>0</v>
      </c>
      <c r="O3530" s="610">
        <f t="shared" si="922"/>
        <v>0</v>
      </c>
      <c r="P3530" s="611"/>
      <c r="Q3530" s="612"/>
      <c r="R3530" s="613" t="str">
        <f t="shared" si="916"/>
        <v/>
      </c>
      <c r="S3530" s="412" t="str">
        <f t="shared" si="925"/>
        <v/>
      </c>
      <c r="T3530" s="427"/>
      <c r="U3530" s="429"/>
      <c r="W3530" s="6">
        <f>VLOOKUP(A3530,'[3]Cartilha Global'!$A:$A,1,FALSE)</f>
        <v>101661</v>
      </c>
    </row>
    <row r="3531" spans="1:23" hidden="1" x14ac:dyDescent="0.2">
      <c r="A3531" s="522">
        <v>101651</v>
      </c>
      <c r="B3531" s="508" t="s">
        <v>3144</v>
      </c>
      <c r="C3531" s="604" t="s">
        <v>5066</v>
      </c>
      <c r="D3531" s="498" t="s">
        <v>169</v>
      </c>
      <c r="E3531" s="499">
        <v>68.14</v>
      </c>
      <c r="F3531" s="605">
        <f t="shared" si="923"/>
        <v>84.38</v>
      </c>
      <c r="G3531" s="606"/>
      <c r="H3531" s="607"/>
      <c r="I3531" s="608">
        <f t="shared" si="918"/>
        <v>0</v>
      </c>
      <c r="J3531" s="608">
        <f t="shared" si="919"/>
        <v>0</v>
      </c>
      <c r="K3531" s="609"/>
      <c r="L3531" s="607">
        <f t="shared" si="924"/>
        <v>0</v>
      </c>
      <c r="M3531" s="607">
        <f t="shared" si="924"/>
        <v>0</v>
      </c>
      <c r="N3531" s="610">
        <f t="shared" si="921"/>
        <v>0</v>
      </c>
      <c r="O3531" s="610">
        <f t="shared" si="922"/>
        <v>0</v>
      </c>
      <c r="P3531" s="611"/>
      <c r="Q3531" s="612"/>
      <c r="R3531" s="613" t="str">
        <f t="shared" si="916"/>
        <v/>
      </c>
      <c r="S3531" s="412" t="str">
        <f t="shared" si="925"/>
        <v/>
      </c>
      <c r="T3531" s="427"/>
      <c r="U3531" s="429"/>
      <c r="W3531" s="6">
        <f>VLOOKUP(A3531,'[3]Cartilha Global'!$A:$A,1,FALSE)</f>
        <v>101651</v>
      </c>
    </row>
    <row r="3532" spans="1:23" hidden="1" x14ac:dyDescent="0.2">
      <c r="A3532" s="522">
        <v>101630</v>
      </c>
      <c r="B3532" s="508" t="s">
        <v>3144</v>
      </c>
      <c r="C3532" s="604" t="s">
        <v>5049</v>
      </c>
      <c r="D3532" s="498" t="s">
        <v>169</v>
      </c>
      <c r="E3532" s="499">
        <v>79.58</v>
      </c>
      <c r="F3532" s="605">
        <f t="shared" si="923"/>
        <v>98.55</v>
      </c>
      <c r="G3532" s="606"/>
      <c r="H3532" s="607"/>
      <c r="I3532" s="608">
        <f t="shared" si="918"/>
        <v>0</v>
      </c>
      <c r="J3532" s="608">
        <f t="shared" si="919"/>
        <v>0</v>
      </c>
      <c r="K3532" s="609"/>
      <c r="L3532" s="607">
        <f t="shared" si="924"/>
        <v>0</v>
      </c>
      <c r="M3532" s="607">
        <f t="shared" si="924"/>
        <v>0</v>
      </c>
      <c r="N3532" s="610">
        <f t="shared" si="921"/>
        <v>0</v>
      </c>
      <c r="O3532" s="610">
        <f t="shared" si="922"/>
        <v>0</v>
      </c>
      <c r="P3532" s="611"/>
      <c r="Q3532" s="612"/>
      <c r="R3532" s="613" t="str">
        <f t="shared" si="916"/>
        <v/>
      </c>
      <c r="S3532" s="412" t="str">
        <f t="shared" si="925"/>
        <v/>
      </c>
      <c r="T3532" s="427"/>
      <c r="U3532" s="429"/>
      <c r="W3532" s="6">
        <f>VLOOKUP(A3532,'[3]Cartilha Global'!$A:$A,1,FALSE)</f>
        <v>101630</v>
      </c>
    </row>
    <row r="3533" spans="1:23" ht="22.5" hidden="1" x14ac:dyDescent="0.2">
      <c r="A3533" s="522">
        <v>101631</v>
      </c>
      <c r="B3533" s="508" t="s">
        <v>3144</v>
      </c>
      <c r="C3533" s="604" t="s">
        <v>5050</v>
      </c>
      <c r="D3533" s="498" t="s">
        <v>169</v>
      </c>
      <c r="E3533" s="499">
        <v>24.58</v>
      </c>
      <c r="F3533" s="605">
        <f t="shared" si="923"/>
        <v>30.44</v>
      </c>
      <c r="G3533" s="606"/>
      <c r="H3533" s="607"/>
      <c r="I3533" s="608">
        <f t="shared" si="918"/>
        <v>0</v>
      </c>
      <c r="J3533" s="608">
        <f t="shared" si="919"/>
        <v>0</v>
      </c>
      <c r="K3533" s="609"/>
      <c r="L3533" s="607">
        <f t="shared" si="924"/>
        <v>0</v>
      </c>
      <c r="M3533" s="607">
        <f t="shared" si="924"/>
        <v>0</v>
      </c>
      <c r="N3533" s="610">
        <f t="shared" si="921"/>
        <v>0</v>
      </c>
      <c r="O3533" s="610">
        <f t="shared" si="922"/>
        <v>0</v>
      </c>
      <c r="P3533" s="611"/>
      <c r="Q3533" s="612"/>
      <c r="R3533" s="613" t="str">
        <f t="shared" si="916"/>
        <v/>
      </c>
      <c r="S3533" s="412" t="str">
        <f t="shared" si="925"/>
        <v/>
      </c>
      <c r="T3533" s="427"/>
      <c r="U3533" s="429"/>
      <c r="W3533" s="6">
        <f>VLOOKUP(A3533,'[3]Cartilha Global'!$A:$A,1,FALSE)</f>
        <v>101631</v>
      </c>
    </row>
    <row r="3534" spans="1:23" ht="22.5" hidden="1" x14ac:dyDescent="0.2">
      <c r="A3534" s="522">
        <v>101632</v>
      </c>
      <c r="B3534" s="508" t="s">
        <v>3144</v>
      </c>
      <c r="C3534" s="604" t="s">
        <v>5051</v>
      </c>
      <c r="D3534" s="498" t="s">
        <v>169</v>
      </c>
      <c r="E3534" s="499">
        <v>55.15</v>
      </c>
      <c r="F3534" s="605">
        <f t="shared" si="923"/>
        <v>68.3</v>
      </c>
      <c r="G3534" s="606"/>
      <c r="H3534" s="607"/>
      <c r="I3534" s="608">
        <f t="shared" si="918"/>
        <v>0</v>
      </c>
      <c r="J3534" s="608">
        <f t="shared" si="919"/>
        <v>0</v>
      </c>
      <c r="K3534" s="609"/>
      <c r="L3534" s="607">
        <f t="shared" si="924"/>
        <v>0</v>
      </c>
      <c r="M3534" s="607">
        <f t="shared" si="924"/>
        <v>0</v>
      </c>
      <c r="N3534" s="610">
        <f t="shared" si="921"/>
        <v>0</v>
      </c>
      <c r="O3534" s="610">
        <f t="shared" si="922"/>
        <v>0</v>
      </c>
      <c r="P3534" s="611"/>
      <c r="Q3534" s="612"/>
      <c r="R3534" s="613" t="str">
        <f t="shared" si="916"/>
        <v/>
      </c>
      <c r="S3534" s="412" t="str">
        <f t="shared" si="925"/>
        <v/>
      </c>
      <c r="T3534" s="427"/>
      <c r="U3534" s="429"/>
      <c r="W3534" s="6">
        <f>VLOOKUP(A3534,'[3]Cartilha Global'!$A:$A,1,FALSE)</f>
        <v>101632</v>
      </c>
    </row>
    <row r="3535" spans="1:23" ht="22.5" hidden="1" x14ac:dyDescent="0.2">
      <c r="A3535" s="522">
        <v>101633</v>
      </c>
      <c r="B3535" s="508" t="s">
        <v>3144</v>
      </c>
      <c r="C3535" s="604" t="s">
        <v>5052</v>
      </c>
      <c r="D3535" s="498" t="s">
        <v>169</v>
      </c>
      <c r="E3535" s="499">
        <v>121.12</v>
      </c>
      <c r="F3535" s="605">
        <f t="shared" si="923"/>
        <v>150</v>
      </c>
      <c r="G3535" s="606"/>
      <c r="H3535" s="607"/>
      <c r="I3535" s="608">
        <f t="shared" si="918"/>
        <v>0</v>
      </c>
      <c r="J3535" s="608">
        <f t="shared" si="919"/>
        <v>0</v>
      </c>
      <c r="K3535" s="609"/>
      <c r="L3535" s="607">
        <f t="shared" si="924"/>
        <v>0</v>
      </c>
      <c r="M3535" s="607">
        <f t="shared" si="924"/>
        <v>0</v>
      </c>
      <c r="N3535" s="610">
        <f t="shared" si="921"/>
        <v>0</v>
      </c>
      <c r="O3535" s="610">
        <f t="shared" si="922"/>
        <v>0</v>
      </c>
      <c r="P3535" s="611"/>
      <c r="Q3535" s="612"/>
      <c r="R3535" s="613" t="str">
        <f t="shared" si="916"/>
        <v/>
      </c>
      <c r="S3535" s="412" t="str">
        <f t="shared" si="925"/>
        <v/>
      </c>
      <c r="T3535" s="427"/>
      <c r="U3535" s="429"/>
      <c r="W3535" s="6">
        <f>VLOOKUP(A3535,'[3]Cartilha Global'!$A:$A,1,FALSE)</f>
        <v>101633</v>
      </c>
    </row>
    <row r="3536" spans="1:23" ht="22.5" hidden="1" x14ac:dyDescent="0.2">
      <c r="A3536" s="522">
        <v>101636</v>
      </c>
      <c r="B3536" s="508" t="s">
        <v>3144</v>
      </c>
      <c r="C3536" s="604" t="s">
        <v>5053</v>
      </c>
      <c r="D3536" s="498" t="s">
        <v>169</v>
      </c>
      <c r="E3536" s="499">
        <v>175.9</v>
      </c>
      <c r="F3536" s="605">
        <f t="shared" si="923"/>
        <v>217.83</v>
      </c>
      <c r="G3536" s="606"/>
      <c r="H3536" s="607"/>
      <c r="I3536" s="608">
        <f t="shared" si="918"/>
        <v>0</v>
      </c>
      <c r="J3536" s="608">
        <f t="shared" si="919"/>
        <v>0</v>
      </c>
      <c r="K3536" s="609"/>
      <c r="L3536" s="607">
        <f t="shared" si="924"/>
        <v>0</v>
      </c>
      <c r="M3536" s="607">
        <f t="shared" si="924"/>
        <v>0</v>
      </c>
      <c r="N3536" s="610">
        <f t="shared" si="921"/>
        <v>0</v>
      </c>
      <c r="O3536" s="610">
        <f t="shared" si="922"/>
        <v>0</v>
      </c>
      <c r="P3536" s="611"/>
      <c r="Q3536" s="612"/>
      <c r="R3536" s="613" t="str">
        <f t="shared" si="916"/>
        <v/>
      </c>
      <c r="S3536" s="412" t="str">
        <f t="shared" si="925"/>
        <v/>
      </c>
      <c r="T3536" s="427"/>
      <c r="U3536" s="429"/>
      <c r="W3536" s="6">
        <f>VLOOKUP(A3536,'[3]Cartilha Global'!$A:$A,1,FALSE)</f>
        <v>101636</v>
      </c>
    </row>
    <row r="3537" spans="1:23" ht="22.5" hidden="1" x14ac:dyDescent="0.2">
      <c r="A3537" s="522">
        <v>101637</v>
      </c>
      <c r="B3537" s="508" t="s">
        <v>3144</v>
      </c>
      <c r="C3537" s="604" t="s">
        <v>5054</v>
      </c>
      <c r="D3537" s="498" t="s">
        <v>169</v>
      </c>
      <c r="E3537" s="499">
        <v>169.44</v>
      </c>
      <c r="F3537" s="605">
        <f t="shared" si="923"/>
        <v>209.83</v>
      </c>
      <c r="G3537" s="606"/>
      <c r="H3537" s="607"/>
      <c r="I3537" s="608">
        <f t="shared" si="918"/>
        <v>0</v>
      </c>
      <c r="J3537" s="608">
        <f t="shared" si="919"/>
        <v>0</v>
      </c>
      <c r="K3537" s="609"/>
      <c r="L3537" s="607">
        <f t="shared" si="924"/>
        <v>0</v>
      </c>
      <c r="M3537" s="607">
        <f t="shared" si="924"/>
        <v>0</v>
      </c>
      <c r="N3537" s="610">
        <f t="shared" si="921"/>
        <v>0</v>
      </c>
      <c r="O3537" s="610">
        <f t="shared" si="922"/>
        <v>0</v>
      </c>
      <c r="P3537" s="611"/>
      <c r="Q3537" s="612"/>
      <c r="R3537" s="613" t="str">
        <f t="shared" si="916"/>
        <v/>
      </c>
      <c r="S3537" s="412" t="str">
        <f t="shared" si="925"/>
        <v/>
      </c>
      <c r="T3537" s="427"/>
      <c r="U3537" s="429"/>
      <c r="W3537" s="6">
        <f>VLOOKUP(A3537,'[3]Cartilha Global'!$A:$A,1,FALSE)</f>
        <v>101637</v>
      </c>
    </row>
    <row r="3538" spans="1:23" hidden="1" x14ac:dyDescent="0.2">
      <c r="A3538" s="522" t="s">
        <v>6169</v>
      </c>
      <c r="B3538" s="508"/>
      <c r="C3538" s="513" t="s">
        <v>6170</v>
      </c>
      <c r="D3538" s="498">
        <v>0</v>
      </c>
      <c r="E3538" s="499"/>
      <c r="F3538" s="500">
        <f t="shared" ref="F3538:F3585" si="926">IF(E3538=0,0,ROUND(E3538*(1+E$13)*(1-E$14),2))</f>
        <v>0</v>
      </c>
      <c r="G3538" s="556"/>
      <c r="H3538" s="556"/>
      <c r="I3538" s="557"/>
      <c r="J3538" s="558"/>
      <c r="K3538" s="504"/>
      <c r="L3538" s="556"/>
      <c r="M3538" s="556"/>
      <c r="N3538" s="557"/>
      <c r="O3538" s="558"/>
      <c r="P3538" s="506"/>
      <c r="Q3538" s="494" t="str">
        <f>IF(OR(SUM(J3538)&gt;0,SUM(O3538)&gt;0),"xx","")</f>
        <v/>
      </c>
      <c r="R3538" s="412" t="str">
        <f t="shared" si="916"/>
        <v/>
      </c>
      <c r="S3538" s="412" t="str">
        <f t="shared" si="925"/>
        <v/>
      </c>
      <c r="T3538" s="427"/>
      <c r="U3538" s="429"/>
      <c r="W3538" s="6" t="e">
        <f>VLOOKUP(A3538,'[3]Cartilha Global'!$A:$A,1,FALSE)</f>
        <v>#N/A</v>
      </c>
    </row>
    <row r="3539" spans="1:23" x14ac:dyDescent="0.2">
      <c r="A3539" s="522" t="s">
        <v>1897</v>
      </c>
      <c r="B3539" s="508"/>
      <c r="C3539" s="513" t="s">
        <v>218</v>
      </c>
      <c r="D3539" s="498">
        <v>0</v>
      </c>
      <c r="E3539" s="499"/>
      <c r="F3539" s="500">
        <f t="shared" si="926"/>
        <v>0</v>
      </c>
      <c r="G3539" s="556"/>
      <c r="H3539" s="556"/>
      <c r="I3539" s="557"/>
      <c r="J3539" s="558"/>
      <c r="K3539" s="504"/>
      <c r="L3539" s="556"/>
      <c r="M3539" s="556"/>
      <c r="N3539" s="557"/>
      <c r="O3539" s="558"/>
      <c r="P3539" s="506"/>
      <c r="Q3539" s="494" t="str">
        <f>IF(OR(SUM(J3542:J3558)&gt;0,SUM(O3542:O3558)&gt;0),"xx","")</f>
        <v>xx</v>
      </c>
      <c r="R3539" s="412" t="str">
        <f t="shared" si="916"/>
        <v>x</v>
      </c>
      <c r="S3539" s="412" t="str">
        <f t="shared" si="925"/>
        <v>x</v>
      </c>
      <c r="T3539" s="427"/>
      <c r="U3539" s="429"/>
      <c r="W3539" s="6" t="str">
        <f>VLOOKUP(A3539,'[3]Cartilha Global'!$A:$A,1,FALSE)</f>
        <v>8.3</v>
      </c>
    </row>
    <row r="3540" spans="1:23" hidden="1" x14ac:dyDescent="0.2">
      <c r="A3540" s="601" t="s">
        <v>6171</v>
      </c>
      <c r="B3540" s="508"/>
      <c r="C3540" s="569" t="s">
        <v>6172</v>
      </c>
      <c r="D3540" s="614">
        <v>0</v>
      </c>
      <c r="E3540" s="570"/>
      <c r="F3540" s="615">
        <f t="shared" si="926"/>
        <v>0</v>
      </c>
      <c r="G3540" s="572"/>
      <c r="H3540" s="572"/>
      <c r="I3540" s="573"/>
      <c r="J3540" s="573"/>
      <c r="K3540" s="504"/>
      <c r="L3540" s="572"/>
      <c r="M3540" s="572"/>
      <c r="N3540" s="573"/>
      <c r="O3540" s="573"/>
      <c r="P3540" s="506"/>
      <c r="Q3540" s="494" t="str">
        <f>IF(OR(SUM(J3540)&gt;0,SUM(O3540)&gt;0),"xx","")</f>
        <v/>
      </c>
      <c r="R3540" s="412" t="str">
        <f t="shared" si="916"/>
        <v/>
      </c>
      <c r="S3540" s="412" t="str">
        <f t="shared" si="925"/>
        <v/>
      </c>
      <c r="T3540" s="427"/>
      <c r="U3540" s="429"/>
      <c r="W3540" s="6" t="e">
        <f>VLOOKUP(A3540,'[3]Cartilha Global'!$A:$A,1,FALSE)</f>
        <v>#N/A</v>
      </c>
    </row>
    <row r="3541" spans="1:23" x14ac:dyDescent="0.2">
      <c r="A3541" s="522" t="s">
        <v>1942</v>
      </c>
      <c r="B3541" s="508"/>
      <c r="C3541" s="513" t="s">
        <v>219</v>
      </c>
      <c r="D3541" s="498">
        <v>0</v>
      </c>
      <c r="E3541" s="567"/>
      <c r="F3541" s="568">
        <f t="shared" si="926"/>
        <v>0</v>
      </c>
      <c r="G3541" s="556"/>
      <c r="H3541" s="556"/>
      <c r="I3541" s="557"/>
      <c r="J3541" s="558"/>
      <c r="K3541" s="504"/>
      <c r="L3541" s="580"/>
      <c r="M3541" s="556"/>
      <c r="N3541" s="557"/>
      <c r="O3541" s="558"/>
      <c r="P3541" s="506"/>
      <c r="Q3541" s="494" t="str">
        <f>IF(OR(SUM(J3542:J3543)&gt;0,SUM(O3542:O3543)&gt;0),"xx","")</f>
        <v>xx</v>
      </c>
      <c r="R3541" s="412" t="str">
        <f t="shared" si="916"/>
        <v>x</v>
      </c>
      <c r="S3541" s="412" t="str">
        <f t="shared" si="925"/>
        <v>x</v>
      </c>
      <c r="T3541" s="427"/>
      <c r="U3541" s="429"/>
      <c r="W3541" s="6" t="str">
        <f>VLOOKUP(A3541,'[3]Cartilha Global'!$A:$A,1,FALSE)</f>
        <v>8.3.2</v>
      </c>
    </row>
    <row r="3542" spans="1:23" hidden="1" x14ac:dyDescent="0.2">
      <c r="A3542" s="522">
        <v>96985</v>
      </c>
      <c r="B3542" s="508" t="s">
        <v>3144</v>
      </c>
      <c r="C3542" s="513" t="s">
        <v>2589</v>
      </c>
      <c r="D3542" s="498" t="s">
        <v>169</v>
      </c>
      <c r="E3542" s="499">
        <v>93.33</v>
      </c>
      <c r="F3542" s="500">
        <f t="shared" si="926"/>
        <v>115.58</v>
      </c>
      <c r="G3542" s="527"/>
      <c r="H3542" s="518"/>
      <c r="I3542" s="517">
        <f>IF(ISBLANK(E3542),0,ROUND(F3542*G3542,2))</f>
        <v>0</v>
      </c>
      <c r="J3542" s="517">
        <f>IF(ISBLANK(G3542),0,ROUND(G3542*H3542,2))</f>
        <v>0</v>
      </c>
      <c r="K3542" s="504"/>
      <c r="L3542" s="518">
        <f>G3542</f>
        <v>0</v>
      </c>
      <c r="M3542" s="518">
        <f>H3542</f>
        <v>0</v>
      </c>
      <c r="N3542" s="519">
        <f>IF(ISBLANK(E3542),0,ROUND(F3542*L3542,2))</f>
        <v>0</v>
      </c>
      <c r="O3542" s="519">
        <f>IF(ISBLANK(L3542),0,ROUND(L3542*M3542,2))</f>
        <v>0</v>
      </c>
      <c r="P3542" s="506"/>
      <c r="Q3542" s="520"/>
      <c r="R3542" s="412" t="str">
        <f t="shared" si="916"/>
        <v/>
      </c>
      <c r="S3542" s="412" t="str">
        <f t="shared" si="925"/>
        <v/>
      </c>
      <c r="T3542" s="427"/>
      <c r="U3542" s="429"/>
      <c r="W3542" s="6">
        <f>VLOOKUP(A3542,'[3]Cartilha Global'!$A:$A,1,FALSE)</f>
        <v>96985</v>
      </c>
    </row>
    <row r="3543" spans="1:23" x14ac:dyDescent="0.2">
      <c r="A3543" s="522">
        <v>96986</v>
      </c>
      <c r="B3543" s="508" t="s">
        <v>3144</v>
      </c>
      <c r="C3543" s="513" t="s">
        <v>2590</v>
      </c>
      <c r="D3543" s="498" t="s">
        <v>169</v>
      </c>
      <c r="E3543" s="499">
        <v>139.19999999999999</v>
      </c>
      <c r="F3543" s="500">
        <f t="shared" si="926"/>
        <v>172.39</v>
      </c>
      <c r="G3543" s="527">
        <v>16</v>
      </c>
      <c r="H3543" s="518">
        <f>F3543</f>
        <v>172.39</v>
      </c>
      <c r="I3543" s="517">
        <f>IF(ISBLANK(E3543),0,ROUND(F3543*G3543,2))</f>
        <v>2758.24</v>
      </c>
      <c r="J3543" s="517">
        <f>IF(ISBLANK(G3543),0,ROUND(G3543*H3543,2))</f>
        <v>2758.24</v>
      </c>
      <c r="K3543" s="504"/>
      <c r="L3543" s="518">
        <f>G3543</f>
        <v>16</v>
      </c>
      <c r="M3543" s="518">
        <v>172.39</v>
      </c>
      <c r="N3543" s="519">
        <f>IF(ISBLANK(E3543),0,ROUND(F3543*L3543,2))</f>
        <v>2758.24</v>
      </c>
      <c r="O3543" s="519">
        <f>IF(ISBLANK(L3543),0,ROUND(L3543*M3543,2))</f>
        <v>2758.24</v>
      </c>
      <c r="P3543" s="506"/>
      <c r="Q3543" s="520"/>
      <c r="R3543" s="412" t="str">
        <f t="shared" si="916"/>
        <v>x</v>
      </c>
      <c r="S3543" s="412" t="str">
        <f t="shared" si="925"/>
        <v>x</v>
      </c>
      <c r="T3543" s="427"/>
      <c r="U3543" s="429"/>
      <c r="W3543" s="6">
        <f>VLOOKUP(A3543,'[3]Cartilha Global'!$A:$A,1,FALSE)</f>
        <v>96986</v>
      </c>
    </row>
    <row r="3544" spans="1:23" x14ac:dyDescent="0.2">
      <c r="A3544" s="522" t="s">
        <v>1943</v>
      </c>
      <c r="B3544" s="508"/>
      <c r="C3544" s="513" t="s">
        <v>222</v>
      </c>
      <c r="D3544" s="498">
        <v>0</v>
      </c>
      <c r="E3544" s="567"/>
      <c r="F3544" s="568">
        <f t="shared" si="926"/>
        <v>0</v>
      </c>
      <c r="G3544" s="556"/>
      <c r="H3544" s="556"/>
      <c r="I3544" s="557"/>
      <c r="J3544" s="558"/>
      <c r="K3544" s="504"/>
      <c r="L3544" s="580"/>
      <c r="M3544" s="556"/>
      <c r="N3544" s="557"/>
      <c r="O3544" s="558"/>
      <c r="P3544" s="506"/>
      <c r="Q3544" s="494" t="str">
        <f>IF(OR(SUM(J3545:J3546)&gt;0,SUM(O3545:O3546)&gt;0),"xx","")</f>
        <v>xx</v>
      </c>
      <c r="R3544" s="412" t="str">
        <f t="shared" si="916"/>
        <v>x</v>
      </c>
      <c r="S3544" s="412" t="str">
        <f t="shared" si="925"/>
        <v>x</v>
      </c>
      <c r="T3544" s="427"/>
      <c r="U3544" s="429"/>
      <c r="W3544" s="6" t="str">
        <f>VLOOKUP(A3544,'[3]Cartilha Global'!$A:$A,1,FALSE)</f>
        <v>8.3.3</v>
      </c>
    </row>
    <row r="3545" spans="1:23" hidden="1" x14ac:dyDescent="0.2">
      <c r="A3545" s="522">
        <v>96987</v>
      </c>
      <c r="B3545" s="508" t="s">
        <v>3144</v>
      </c>
      <c r="C3545" s="513" t="s">
        <v>2591</v>
      </c>
      <c r="D3545" s="498" t="s">
        <v>169</v>
      </c>
      <c r="E3545" s="499">
        <v>118.53</v>
      </c>
      <c r="F3545" s="500">
        <f t="shared" si="926"/>
        <v>146.79</v>
      </c>
      <c r="G3545" s="527"/>
      <c r="H3545" s="518"/>
      <c r="I3545" s="517">
        <f>IF(ISBLANK(E3545),0,ROUND(F3545*G3545,2))</f>
        <v>0</v>
      </c>
      <c r="J3545" s="517">
        <f>IF(ISBLANK(G3545),0,ROUND(G3545*H3545,2))</f>
        <v>0</v>
      </c>
      <c r="K3545" s="504"/>
      <c r="L3545" s="518">
        <f>G3545</f>
        <v>0</v>
      </c>
      <c r="M3545" s="518">
        <f>H3545</f>
        <v>0</v>
      </c>
      <c r="N3545" s="519">
        <f>IF(ISBLANK(E3545),0,ROUND(F3545*L3545,2))</f>
        <v>0</v>
      </c>
      <c r="O3545" s="519">
        <f>IF(ISBLANK(L3545),0,ROUND(L3545*M3545,2))</f>
        <v>0</v>
      </c>
      <c r="P3545" s="506"/>
      <c r="Q3545" s="520"/>
      <c r="R3545" s="412" t="str">
        <f t="shared" si="916"/>
        <v/>
      </c>
      <c r="S3545" s="412" t="str">
        <f t="shared" si="925"/>
        <v/>
      </c>
      <c r="T3545" s="427"/>
      <c r="U3545" s="429"/>
      <c r="W3545" s="6">
        <f>VLOOKUP(A3545,'[3]Cartilha Global'!$A:$A,1,FALSE)</f>
        <v>96987</v>
      </c>
    </row>
    <row r="3546" spans="1:23" x14ac:dyDescent="0.2">
      <c r="A3546" s="522">
        <v>96988</v>
      </c>
      <c r="B3546" s="508" t="s">
        <v>3144</v>
      </c>
      <c r="C3546" s="513" t="s">
        <v>2592</v>
      </c>
      <c r="D3546" s="498" t="s">
        <v>169</v>
      </c>
      <c r="E3546" s="499">
        <v>183.83</v>
      </c>
      <c r="F3546" s="500">
        <f t="shared" si="926"/>
        <v>227.66</v>
      </c>
      <c r="G3546" s="527">
        <v>6</v>
      </c>
      <c r="H3546" s="518">
        <f>F3546</f>
        <v>227.66</v>
      </c>
      <c r="I3546" s="517">
        <f>IF(ISBLANK(E3546),0,ROUND(F3546*G3546,2))</f>
        <v>1365.96</v>
      </c>
      <c r="J3546" s="517">
        <f>IF(ISBLANK(G3546),0,ROUND(G3546*H3546,2))</f>
        <v>1365.96</v>
      </c>
      <c r="K3546" s="504"/>
      <c r="L3546" s="518">
        <f>G3546</f>
        <v>6</v>
      </c>
      <c r="M3546" s="518">
        <v>227.66</v>
      </c>
      <c r="N3546" s="519">
        <f>IF(ISBLANK(E3546),0,ROUND(F3546*L3546,2))</f>
        <v>1365.96</v>
      </c>
      <c r="O3546" s="519">
        <f>IF(ISBLANK(L3546),0,ROUND(L3546*M3546,2))</f>
        <v>1365.96</v>
      </c>
      <c r="P3546" s="506"/>
      <c r="Q3546" s="520"/>
      <c r="R3546" s="412" t="str">
        <f t="shared" si="916"/>
        <v>x</v>
      </c>
      <c r="S3546" s="412" t="str">
        <f t="shared" si="925"/>
        <v>x</v>
      </c>
      <c r="T3546" s="427"/>
      <c r="U3546" s="429"/>
      <c r="W3546" s="6">
        <f>VLOOKUP(A3546,'[3]Cartilha Global'!$A:$A,1,FALSE)</f>
        <v>96988</v>
      </c>
    </row>
    <row r="3547" spans="1:23" x14ac:dyDescent="0.2">
      <c r="A3547" s="522" t="s">
        <v>1944</v>
      </c>
      <c r="B3547" s="508"/>
      <c r="C3547" s="513" t="s">
        <v>223</v>
      </c>
      <c r="D3547" s="498">
        <v>0</v>
      </c>
      <c r="E3547" s="567"/>
      <c r="F3547" s="568">
        <f t="shared" si="926"/>
        <v>0</v>
      </c>
      <c r="G3547" s="556"/>
      <c r="H3547" s="556"/>
      <c r="I3547" s="557"/>
      <c r="J3547" s="558"/>
      <c r="K3547" s="504"/>
      <c r="L3547" s="580"/>
      <c r="M3547" s="556"/>
      <c r="N3547" s="557"/>
      <c r="O3547" s="558"/>
      <c r="P3547" s="506"/>
      <c r="Q3547" s="494" t="str">
        <f>IF(OR(SUM(J3548:J3558)&gt;0,SUM(O3548:O3558)&gt;0),"xx","")</f>
        <v>xx</v>
      </c>
      <c r="R3547" s="412" t="str">
        <f t="shared" si="916"/>
        <v>x</v>
      </c>
      <c r="S3547" s="412" t="str">
        <f t="shared" si="925"/>
        <v>x</v>
      </c>
      <c r="T3547" s="427"/>
      <c r="U3547" s="429"/>
      <c r="W3547" s="6" t="str">
        <f>VLOOKUP(A3547,'[3]Cartilha Global'!$A:$A,1,FALSE)</f>
        <v>8.3.4</v>
      </c>
    </row>
    <row r="3548" spans="1:23" ht="22.5" hidden="1" x14ac:dyDescent="0.2">
      <c r="A3548" s="522">
        <v>96971</v>
      </c>
      <c r="B3548" s="508" t="s">
        <v>3144</v>
      </c>
      <c r="C3548" s="513" t="s">
        <v>2579</v>
      </c>
      <c r="D3548" s="498" t="s">
        <v>6927</v>
      </c>
      <c r="E3548" s="499">
        <v>36.29</v>
      </c>
      <c r="F3548" s="500">
        <f t="shared" si="926"/>
        <v>44.94</v>
      </c>
      <c r="G3548" s="527"/>
      <c r="H3548" s="518"/>
      <c r="I3548" s="517">
        <f t="shared" ref="I3548:I3558" si="927">IF(ISBLANK(E3548),0,ROUND(F3548*G3548,2))</f>
        <v>0</v>
      </c>
      <c r="J3548" s="517">
        <f t="shared" ref="J3548:J3558" si="928">IF(ISBLANK(G3548),0,ROUND(G3548*H3548,2))</f>
        <v>0</v>
      </c>
      <c r="K3548" s="504"/>
      <c r="L3548" s="518">
        <f t="shared" ref="L3548:M3558" si="929">G3548</f>
        <v>0</v>
      </c>
      <c r="M3548" s="518">
        <f t="shared" si="929"/>
        <v>0</v>
      </c>
      <c r="N3548" s="519">
        <f t="shared" ref="N3548:N3558" si="930">IF(ISBLANK(E3548),0,ROUND(F3548*L3548,2))</f>
        <v>0</v>
      </c>
      <c r="O3548" s="519">
        <f t="shared" ref="O3548:O3558" si="931">IF(ISBLANK(L3548),0,ROUND(L3548*M3548,2))</f>
        <v>0</v>
      </c>
      <c r="P3548" s="506"/>
      <c r="Q3548" s="520"/>
      <c r="R3548" s="412" t="str">
        <f t="shared" si="916"/>
        <v/>
      </c>
      <c r="S3548" s="412" t="str">
        <f t="shared" si="925"/>
        <v/>
      </c>
      <c r="T3548" s="427"/>
      <c r="U3548" s="429"/>
      <c r="W3548" s="6">
        <f>VLOOKUP(A3548,'[3]Cartilha Global'!$A:$A,1,FALSE)</f>
        <v>96971</v>
      </c>
    </row>
    <row r="3549" spans="1:23" ht="22.5" hidden="1" x14ac:dyDescent="0.2">
      <c r="A3549" s="522">
        <v>96972</v>
      </c>
      <c r="B3549" s="508" t="s">
        <v>3144</v>
      </c>
      <c r="C3549" s="513" t="s">
        <v>2580</v>
      </c>
      <c r="D3549" s="498" t="s">
        <v>6927</v>
      </c>
      <c r="E3549" s="499">
        <v>51.07</v>
      </c>
      <c r="F3549" s="500">
        <f t="shared" si="926"/>
        <v>63.25</v>
      </c>
      <c r="G3549" s="527"/>
      <c r="H3549" s="518"/>
      <c r="I3549" s="517">
        <f t="shared" si="927"/>
        <v>0</v>
      </c>
      <c r="J3549" s="517">
        <f t="shared" si="928"/>
        <v>0</v>
      </c>
      <c r="K3549" s="504"/>
      <c r="L3549" s="518">
        <f t="shared" si="929"/>
        <v>0</v>
      </c>
      <c r="M3549" s="518">
        <f t="shared" si="929"/>
        <v>0</v>
      </c>
      <c r="N3549" s="519">
        <f t="shared" si="930"/>
        <v>0</v>
      </c>
      <c r="O3549" s="519">
        <f t="shared" si="931"/>
        <v>0</v>
      </c>
      <c r="P3549" s="506"/>
      <c r="Q3549" s="494"/>
      <c r="R3549" s="412" t="str">
        <f t="shared" ref="R3549:R3570" si="932">IF(Q3549="X","x",IF(Q3549="xx","x",IF(O3549&gt;0,"x","")))</f>
        <v/>
      </c>
      <c r="S3549" s="412" t="str">
        <f t="shared" si="925"/>
        <v/>
      </c>
      <c r="T3549" s="427"/>
      <c r="U3549" s="429"/>
      <c r="W3549" s="6">
        <f>VLOOKUP(A3549,'[3]Cartilha Global'!$A:$A,1,FALSE)</f>
        <v>96972</v>
      </c>
    </row>
    <row r="3550" spans="1:23" ht="22.5" hidden="1" x14ac:dyDescent="0.2">
      <c r="A3550" s="522">
        <v>96973</v>
      </c>
      <c r="B3550" s="508" t="s">
        <v>3144</v>
      </c>
      <c r="C3550" s="513" t="s">
        <v>2581</v>
      </c>
      <c r="D3550" s="498" t="s">
        <v>6927</v>
      </c>
      <c r="E3550" s="499">
        <v>65.52</v>
      </c>
      <c r="F3550" s="500">
        <f t="shared" si="926"/>
        <v>81.14</v>
      </c>
      <c r="G3550" s="527"/>
      <c r="H3550" s="518"/>
      <c r="I3550" s="517">
        <f t="shared" si="927"/>
        <v>0</v>
      </c>
      <c r="J3550" s="517">
        <f t="shared" si="928"/>
        <v>0</v>
      </c>
      <c r="K3550" s="504"/>
      <c r="L3550" s="518">
        <f t="shared" si="929"/>
        <v>0</v>
      </c>
      <c r="M3550" s="518">
        <f t="shared" si="929"/>
        <v>0</v>
      </c>
      <c r="N3550" s="519">
        <f t="shared" si="930"/>
        <v>0</v>
      </c>
      <c r="O3550" s="519">
        <f t="shared" si="931"/>
        <v>0</v>
      </c>
      <c r="P3550" s="506"/>
      <c r="Q3550" s="520"/>
      <c r="R3550" s="412" t="str">
        <f t="shared" si="932"/>
        <v/>
      </c>
      <c r="S3550" s="412" t="str">
        <f t="shared" si="925"/>
        <v/>
      </c>
      <c r="T3550" s="427"/>
      <c r="U3550" s="429"/>
      <c r="W3550" s="6">
        <f>VLOOKUP(A3550,'[3]Cartilha Global'!$A:$A,1,FALSE)</f>
        <v>96973</v>
      </c>
    </row>
    <row r="3551" spans="1:23" ht="22.5" hidden="1" x14ac:dyDescent="0.2">
      <c r="A3551" s="522">
        <v>96974</v>
      </c>
      <c r="B3551" s="508" t="s">
        <v>3144</v>
      </c>
      <c r="C3551" s="513" t="s">
        <v>2582</v>
      </c>
      <c r="D3551" s="498" t="s">
        <v>6927</v>
      </c>
      <c r="E3551" s="499">
        <v>84.79</v>
      </c>
      <c r="F3551" s="500">
        <f t="shared" si="926"/>
        <v>105</v>
      </c>
      <c r="G3551" s="527"/>
      <c r="H3551" s="518"/>
      <c r="I3551" s="517">
        <f t="shared" si="927"/>
        <v>0</v>
      </c>
      <c r="J3551" s="517">
        <f t="shared" si="928"/>
        <v>0</v>
      </c>
      <c r="K3551" s="504"/>
      <c r="L3551" s="518">
        <f t="shared" si="929"/>
        <v>0</v>
      </c>
      <c r="M3551" s="518">
        <f t="shared" si="929"/>
        <v>0</v>
      </c>
      <c r="N3551" s="519">
        <f t="shared" si="930"/>
        <v>0</v>
      </c>
      <c r="O3551" s="519">
        <f t="shared" si="931"/>
        <v>0</v>
      </c>
      <c r="P3551" s="506"/>
      <c r="Q3551" s="520"/>
      <c r="R3551" s="412" t="str">
        <f t="shared" si="932"/>
        <v/>
      </c>
      <c r="S3551" s="412" t="str">
        <f t="shared" si="925"/>
        <v/>
      </c>
      <c r="T3551" s="427"/>
      <c r="U3551" s="429"/>
      <c r="W3551" s="6">
        <f>VLOOKUP(A3551,'[3]Cartilha Global'!$A:$A,1,FALSE)</f>
        <v>96974</v>
      </c>
    </row>
    <row r="3552" spans="1:23" ht="22.5" hidden="1" x14ac:dyDescent="0.2">
      <c r="A3552" s="522">
        <v>96975</v>
      </c>
      <c r="B3552" s="508" t="s">
        <v>3144</v>
      </c>
      <c r="C3552" s="513" t="s">
        <v>2583</v>
      </c>
      <c r="D3552" s="498" t="s">
        <v>6927</v>
      </c>
      <c r="E3552" s="499">
        <v>110.82</v>
      </c>
      <c r="F3552" s="500">
        <f t="shared" si="926"/>
        <v>137.24</v>
      </c>
      <c r="G3552" s="527"/>
      <c r="H3552" s="518"/>
      <c r="I3552" s="517">
        <f t="shared" si="927"/>
        <v>0</v>
      </c>
      <c r="J3552" s="517">
        <f t="shared" si="928"/>
        <v>0</v>
      </c>
      <c r="K3552" s="504"/>
      <c r="L3552" s="518">
        <f t="shared" si="929"/>
        <v>0</v>
      </c>
      <c r="M3552" s="518">
        <f t="shared" si="929"/>
        <v>0</v>
      </c>
      <c r="N3552" s="519">
        <f t="shared" si="930"/>
        <v>0</v>
      </c>
      <c r="O3552" s="519">
        <f t="shared" si="931"/>
        <v>0</v>
      </c>
      <c r="P3552" s="506"/>
      <c r="Q3552" s="520"/>
      <c r="R3552" s="412" t="str">
        <f t="shared" si="932"/>
        <v/>
      </c>
      <c r="S3552" s="412" t="str">
        <f t="shared" si="925"/>
        <v/>
      </c>
      <c r="T3552" s="427"/>
      <c r="U3552" s="429"/>
      <c r="W3552" s="6">
        <f>VLOOKUP(A3552,'[3]Cartilha Global'!$A:$A,1,FALSE)</f>
        <v>96975</v>
      </c>
    </row>
    <row r="3553" spans="1:23" ht="22.5" hidden="1" x14ac:dyDescent="0.2">
      <c r="A3553" s="522">
        <v>96976</v>
      </c>
      <c r="B3553" s="508" t="s">
        <v>3144</v>
      </c>
      <c r="C3553" s="513" t="s">
        <v>2584</v>
      </c>
      <c r="D3553" s="498" t="s">
        <v>6927</v>
      </c>
      <c r="E3553" s="499">
        <v>145.71</v>
      </c>
      <c r="F3553" s="500">
        <f t="shared" si="926"/>
        <v>180.45</v>
      </c>
      <c r="G3553" s="527"/>
      <c r="H3553" s="518"/>
      <c r="I3553" s="517">
        <f t="shared" si="927"/>
        <v>0</v>
      </c>
      <c r="J3553" s="517">
        <f t="shared" si="928"/>
        <v>0</v>
      </c>
      <c r="K3553" s="504"/>
      <c r="L3553" s="518">
        <f t="shared" si="929"/>
        <v>0</v>
      </c>
      <c r="M3553" s="518">
        <f t="shared" si="929"/>
        <v>0</v>
      </c>
      <c r="N3553" s="519">
        <f t="shared" si="930"/>
        <v>0</v>
      </c>
      <c r="O3553" s="519">
        <f t="shared" si="931"/>
        <v>0</v>
      </c>
      <c r="P3553" s="506"/>
      <c r="Q3553" s="520"/>
      <c r="R3553" s="412" t="str">
        <f t="shared" si="932"/>
        <v/>
      </c>
      <c r="S3553" s="412" t="str">
        <f t="shared" si="925"/>
        <v/>
      </c>
      <c r="T3553" s="427"/>
      <c r="U3553" s="429"/>
      <c r="W3553" s="6">
        <f>VLOOKUP(A3553,'[3]Cartilha Global'!$A:$A,1,FALSE)</f>
        <v>96976</v>
      </c>
    </row>
    <row r="3554" spans="1:23" ht="22.5" hidden="1" x14ac:dyDescent="0.2">
      <c r="A3554" s="522">
        <v>96977</v>
      </c>
      <c r="B3554" s="508" t="s">
        <v>3144</v>
      </c>
      <c r="C3554" s="513" t="s">
        <v>2585</v>
      </c>
      <c r="D3554" s="498" t="s">
        <v>6927</v>
      </c>
      <c r="E3554" s="499">
        <v>59.41</v>
      </c>
      <c r="F3554" s="500">
        <f t="shared" si="926"/>
        <v>73.569999999999993</v>
      </c>
      <c r="G3554" s="527"/>
      <c r="H3554" s="518"/>
      <c r="I3554" s="517">
        <f t="shared" si="927"/>
        <v>0</v>
      </c>
      <c r="J3554" s="517">
        <f t="shared" si="928"/>
        <v>0</v>
      </c>
      <c r="K3554" s="504"/>
      <c r="L3554" s="518">
        <f t="shared" si="929"/>
        <v>0</v>
      </c>
      <c r="M3554" s="518">
        <f t="shared" si="929"/>
        <v>0</v>
      </c>
      <c r="N3554" s="519">
        <f t="shared" si="930"/>
        <v>0</v>
      </c>
      <c r="O3554" s="519">
        <f t="shared" si="931"/>
        <v>0</v>
      </c>
      <c r="P3554" s="506"/>
      <c r="Q3554" s="520"/>
      <c r="R3554" s="412" t="str">
        <f t="shared" si="932"/>
        <v/>
      </c>
      <c r="S3554" s="412" t="str">
        <f t="shared" si="925"/>
        <v/>
      </c>
      <c r="T3554" s="427"/>
      <c r="U3554" s="429"/>
      <c r="W3554" s="6">
        <f>VLOOKUP(A3554,'[3]Cartilha Global'!$A:$A,1,FALSE)</f>
        <v>96977</v>
      </c>
    </row>
    <row r="3555" spans="1:23" ht="22.5" hidden="1" x14ac:dyDescent="0.2">
      <c r="A3555" s="522">
        <v>96978</v>
      </c>
      <c r="B3555" s="508" t="s">
        <v>3144</v>
      </c>
      <c r="C3555" s="513" t="s">
        <v>2586</v>
      </c>
      <c r="D3555" s="498" t="s">
        <v>6927</v>
      </c>
      <c r="E3555" s="499">
        <v>83.34</v>
      </c>
      <c r="F3555" s="500">
        <f t="shared" si="926"/>
        <v>103.21</v>
      </c>
      <c r="G3555" s="527"/>
      <c r="H3555" s="518"/>
      <c r="I3555" s="517">
        <f t="shared" si="927"/>
        <v>0</v>
      </c>
      <c r="J3555" s="517">
        <f t="shared" si="928"/>
        <v>0</v>
      </c>
      <c r="K3555" s="504"/>
      <c r="L3555" s="518">
        <f t="shared" si="929"/>
        <v>0</v>
      </c>
      <c r="M3555" s="518">
        <f t="shared" si="929"/>
        <v>0</v>
      </c>
      <c r="N3555" s="519">
        <f t="shared" si="930"/>
        <v>0</v>
      </c>
      <c r="O3555" s="519">
        <f t="shared" si="931"/>
        <v>0</v>
      </c>
      <c r="P3555" s="506"/>
      <c r="Q3555" s="520"/>
      <c r="R3555" s="412" t="str">
        <f t="shared" si="932"/>
        <v/>
      </c>
      <c r="S3555" s="412" t="str">
        <f t="shared" si="925"/>
        <v/>
      </c>
      <c r="T3555" s="427"/>
      <c r="U3555" s="429"/>
      <c r="W3555" s="6">
        <f>VLOOKUP(A3555,'[3]Cartilha Global'!$A:$A,1,FALSE)</f>
        <v>96978</v>
      </c>
    </row>
    <row r="3556" spans="1:23" ht="22.5" hidden="1" x14ac:dyDescent="0.2">
      <c r="A3556" s="522">
        <v>96979</v>
      </c>
      <c r="B3556" s="508" t="s">
        <v>3144</v>
      </c>
      <c r="C3556" s="513" t="s">
        <v>2587</v>
      </c>
      <c r="D3556" s="498" t="s">
        <v>6927</v>
      </c>
      <c r="E3556" s="499">
        <v>116.87</v>
      </c>
      <c r="F3556" s="500">
        <f t="shared" si="926"/>
        <v>144.72999999999999</v>
      </c>
      <c r="G3556" s="527"/>
      <c r="H3556" s="518"/>
      <c r="I3556" s="517">
        <f t="shared" si="927"/>
        <v>0</v>
      </c>
      <c r="J3556" s="517">
        <f t="shared" si="928"/>
        <v>0</v>
      </c>
      <c r="K3556" s="504"/>
      <c r="L3556" s="518">
        <f t="shared" si="929"/>
        <v>0</v>
      </c>
      <c r="M3556" s="518">
        <f t="shared" si="929"/>
        <v>0</v>
      </c>
      <c r="N3556" s="519">
        <f t="shared" si="930"/>
        <v>0</v>
      </c>
      <c r="O3556" s="519">
        <f t="shared" si="931"/>
        <v>0</v>
      </c>
      <c r="P3556" s="506"/>
      <c r="Q3556" s="520"/>
      <c r="R3556" s="412" t="str">
        <f t="shared" si="932"/>
        <v/>
      </c>
      <c r="S3556" s="412" t="str">
        <f t="shared" si="925"/>
        <v/>
      </c>
      <c r="T3556" s="427"/>
      <c r="U3556" s="429"/>
      <c r="W3556" s="6">
        <f>VLOOKUP(A3556,'[3]Cartilha Global'!$A:$A,1,FALSE)</f>
        <v>96979</v>
      </c>
    </row>
    <row r="3557" spans="1:23" x14ac:dyDescent="0.2">
      <c r="A3557" s="522">
        <v>96989</v>
      </c>
      <c r="B3557" s="508" t="s">
        <v>3144</v>
      </c>
      <c r="C3557" s="513" t="s">
        <v>2593</v>
      </c>
      <c r="D3557" s="498" t="s">
        <v>169</v>
      </c>
      <c r="E3557" s="499">
        <v>153.85</v>
      </c>
      <c r="F3557" s="500">
        <f t="shared" si="926"/>
        <v>190.53</v>
      </c>
      <c r="G3557" s="527">
        <v>6</v>
      </c>
      <c r="H3557" s="518">
        <f>F3557</f>
        <v>190.53</v>
      </c>
      <c r="I3557" s="517">
        <f t="shared" si="927"/>
        <v>1143.18</v>
      </c>
      <c r="J3557" s="517">
        <f t="shared" si="928"/>
        <v>1143.18</v>
      </c>
      <c r="K3557" s="504"/>
      <c r="L3557" s="518">
        <f t="shared" si="929"/>
        <v>6</v>
      </c>
      <c r="M3557" s="518">
        <v>190.53</v>
      </c>
      <c r="N3557" s="519">
        <f t="shared" si="930"/>
        <v>1143.18</v>
      </c>
      <c r="O3557" s="519">
        <f t="shared" si="931"/>
        <v>1143.18</v>
      </c>
      <c r="P3557" s="506"/>
      <c r="Q3557" s="520"/>
      <c r="R3557" s="412" t="str">
        <f t="shared" si="932"/>
        <v>x</v>
      </c>
      <c r="S3557" s="412" t="str">
        <f t="shared" si="925"/>
        <v>x</v>
      </c>
      <c r="T3557" s="427"/>
      <c r="U3557" s="429"/>
      <c r="W3557" s="6">
        <f>VLOOKUP(A3557,'[3]Cartilha Global'!$A:$A,1,FALSE)</f>
        <v>96989</v>
      </c>
    </row>
    <row r="3558" spans="1:23" hidden="1" x14ac:dyDescent="0.2">
      <c r="A3558" s="522">
        <v>98463</v>
      </c>
      <c r="B3558" s="508" t="s">
        <v>3144</v>
      </c>
      <c r="C3558" s="513" t="s">
        <v>2594</v>
      </c>
      <c r="D3558" s="498" t="s">
        <v>169</v>
      </c>
      <c r="E3558" s="499">
        <v>25.58</v>
      </c>
      <c r="F3558" s="500">
        <f t="shared" si="926"/>
        <v>31.68</v>
      </c>
      <c r="G3558" s="527"/>
      <c r="H3558" s="518"/>
      <c r="I3558" s="517">
        <f t="shared" si="927"/>
        <v>0</v>
      </c>
      <c r="J3558" s="517">
        <f t="shared" si="928"/>
        <v>0</v>
      </c>
      <c r="K3558" s="504"/>
      <c r="L3558" s="518">
        <f t="shared" si="929"/>
        <v>0</v>
      </c>
      <c r="M3558" s="518">
        <f t="shared" si="929"/>
        <v>0</v>
      </c>
      <c r="N3558" s="519">
        <f t="shared" si="930"/>
        <v>0</v>
      </c>
      <c r="O3558" s="519">
        <f t="shared" si="931"/>
        <v>0</v>
      </c>
      <c r="P3558" s="506"/>
      <c r="Q3558" s="520"/>
      <c r="R3558" s="412" t="str">
        <f t="shared" si="932"/>
        <v/>
      </c>
      <c r="S3558" s="412" t="str">
        <f t="shared" si="925"/>
        <v/>
      </c>
      <c r="T3558" s="427"/>
      <c r="U3558" s="429"/>
      <c r="W3558" s="6">
        <f>VLOOKUP(A3558,'[3]Cartilha Global'!$A:$A,1,FALSE)</f>
        <v>98463</v>
      </c>
    </row>
    <row r="3559" spans="1:23" hidden="1" x14ac:dyDescent="0.2">
      <c r="A3559" s="522" t="s">
        <v>1898</v>
      </c>
      <c r="B3559" s="508"/>
      <c r="C3559" s="513" t="s">
        <v>116</v>
      </c>
      <c r="D3559" s="498">
        <v>0</v>
      </c>
      <c r="E3559" s="567"/>
      <c r="F3559" s="568">
        <f t="shared" si="926"/>
        <v>0</v>
      </c>
      <c r="G3559" s="556"/>
      <c r="H3559" s="556"/>
      <c r="I3559" s="557"/>
      <c r="J3559" s="558"/>
      <c r="K3559" s="504"/>
      <c r="L3559" s="580"/>
      <c r="M3559" s="556"/>
      <c r="N3559" s="557"/>
      <c r="O3559" s="558"/>
      <c r="P3559" s="506"/>
      <c r="Q3559" s="494" t="str">
        <f>IF(OR(SUM(J3560:J3619)&gt;0,SUM(O3560:O3619)&gt;0),"xx","")</f>
        <v/>
      </c>
      <c r="R3559" s="412" t="str">
        <f t="shared" si="932"/>
        <v/>
      </c>
      <c r="S3559" s="412" t="str">
        <f t="shared" si="925"/>
        <v/>
      </c>
      <c r="T3559" s="427"/>
      <c r="U3559" s="429"/>
      <c r="W3559" s="6" t="str">
        <f>VLOOKUP(A3559,'[3]Cartilha Global'!$A:$A,1,FALSE)</f>
        <v>8.4</v>
      </c>
    </row>
    <row r="3560" spans="1:23" hidden="1" x14ac:dyDescent="0.2">
      <c r="A3560" s="522" t="s">
        <v>6173</v>
      </c>
      <c r="B3560" s="508"/>
      <c r="C3560" s="513" t="s">
        <v>6174</v>
      </c>
      <c r="D3560" s="498">
        <v>0</v>
      </c>
      <c r="E3560" s="567"/>
      <c r="F3560" s="568">
        <f t="shared" si="926"/>
        <v>0</v>
      </c>
      <c r="G3560" s="556"/>
      <c r="H3560" s="556"/>
      <c r="I3560" s="557"/>
      <c r="J3560" s="558"/>
      <c r="K3560" s="504"/>
      <c r="L3560" s="580"/>
      <c r="M3560" s="556"/>
      <c r="N3560" s="557"/>
      <c r="O3560" s="558"/>
      <c r="P3560" s="506"/>
      <c r="Q3560" s="494" t="str">
        <f>IF(OR(SUM(J3560:J3560)&gt;0,SUM(O3560:O3560)&gt;0),"xx","")</f>
        <v/>
      </c>
      <c r="R3560" s="412" t="str">
        <f t="shared" si="932"/>
        <v/>
      </c>
      <c r="S3560" s="412" t="str">
        <f t="shared" si="925"/>
        <v/>
      </c>
      <c r="T3560" s="427"/>
      <c r="U3560" s="429"/>
      <c r="W3560" s="6" t="e">
        <f>VLOOKUP(A3560,'[3]Cartilha Global'!$A:$A,1,FALSE)</f>
        <v>#N/A</v>
      </c>
    </row>
    <row r="3561" spans="1:23" hidden="1" x14ac:dyDescent="0.2">
      <c r="A3561" s="522" t="s">
        <v>1945</v>
      </c>
      <c r="B3561" s="508"/>
      <c r="C3561" s="513" t="s">
        <v>117</v>
      </c>
      <c r="D3561" s="498">
        <v>0</v>
      </c>
      <c r="E3561" s="499"/>
      <c r="F3561" s="500">
        <f t="shared" si="926"/>
        <v>0</v>
      </c>
      <c r="G3561" s="556"/>
      <c r="H3561" s="556"/>
      <c r="I3561" s="557"/>
      <c r="J3561" s="558"/>
      <c r="K3561" s="504"/>
      <c r="L3561" s="580"/>
      <c r="M3561" s="556"/>
      <c r="N3561" s="559"/>
      <c r="O3561" s="560"/>
      <c r="P3561" s="561"/>
      <c r="Q3561" s="494" t="str">
        <f>IF(OR(SUM(J3562:J3565)&gt;0,SUM(O3562:O3565)&gt;0),"xx","")</f>
        <v/>
      </c>
      <c r="R3561" s="412" t="str">
        <f t="shared" si="932"/>
        <v/>
      </c>
      <c r="S3561" s="412" t="str">
        <f t="shared" si="925"/>
        <v/>
      </c>
      <c r="T3561" s="427"/>
      <c r="U3561" s="429"/>
      <c r="W3561" s="6" t="str">
        <f>VLOOKUP(A3561,'[3]Cartilha Global'!$A:$A,1,FALSE)</f>
        <v>8.4.2</v>
      </c>
    </row>
    <row r="3562" spans="1:23" ht="22.5" hidden="1" x14ac:dyDescent="0.2">
      <c r="A3562" s="522">
        <v>100560</v>
      </c>
      <c r="B3562" s="508" t="s">
        <v>3144</v>
      </c>
      <c r="C3562" s="513" t="s">
        <v>3555</v>
      </c>
      <c r="D3562" s="498" t="s">
        <v>169</v>
      </c>
      <c r="E3562" s="499">
        <v>136.51</v>
      </c>
      <c r="F3562" s="500">
        <f t="shared" si="926"/>
        <v>169.05</v>
      </c>
      <c r="G3562" s="556"/>
      <c r="H3562" s="518"/>
      <c r="I3562" s="519">
        <f>IF(ISBLANK(E3562),0,ROUND(F3562*G3562,2))</f>
        <v>0</v>
      </c>
      <c r="J3562" s="558">
        <f>IF(ISBLANK(G3562),0,ROUND(G3562*H3562,2))</f>
        <v>0</v>
      </c>
      <c r="K3562" s="504"/>
      <c r="L3562" s="580">
        <f t="shared" ref="L3562:M3565" si="933">G3562</f>
        <v>0</v>
      </c>
      <c r="M3562" s="518">
        <f t="shared" si="933"/>
        <v>0</v>
      </c>
      <c r="N3562" s="558">
        <f>IF(ISBLANK(E3562),0,ROUND(F3562*L3562,2))</f>
        <v>0</v>
      </c>
      <c r="O3562" s="519">
        <f>IF(ISBLANK(L3562),0,ROUND(L3562*M3562,2))</f>
        <v>0</v>
      </c>
      <c r="P3562" s="506"/>
      <c r="Q3562" s="520"/>
      <c r="R3562" s="412" t="str">
        <f t="shared" si="932"/>
        <v/>
      </c>
      <c r="S3562" s="412" t="str">
        <f t="shared" si="925"/>
        <v/>
      </c>
      <c r="T3562" s="427"/>
      <c r="U3562" s="429"/>
      <c r="W3562" s="6">
        <f>VLOOKUP(A3562,'[3]Cartilha Global'!$A:$A,1,FALSE)</f>
        <v>100560</v>
      </c>
    </row>
    <row r="3563" spans="1:23" ht="22.5" hidden="1" x14ac:dyDescent="0.2">
      <c r="A3563" s="522">
        <v>100561</v>
      </c>
      <c r="B3563" s="508" t="s">
        <v>3144</v>
      </c>
      <c r="C3563" s="513" t="s">
        <v>3556</v>
      </c>
      <c r="D3563" s="498" t="s">
        <v>169</v>
      </c>
      <c r="E3563" s="499">
        <v>253.7</v>
      </c>
      <c r="F3563" s="500">
        <f t="shared" si="926"/>
        <v>314.18</v>
      </c>
      <c r="G3563" s="556"/>
      <c r="H3563" s="518"/>
      <c r="I3563" s="519">
        <f>IF(ISBLANK(E3563),0,ROUND(F3563*G3563,2))</f>
        <v>0</v>
      </c>
      <c r="J3563" s="558">
        <f>IF(ISBLANK(G3563),0,ROUND(G3563*H3563,2))</f>
        <v>0</v>
      </c>
      <c r="K3563" s="504"/>
      <c r="L3563" s="580">
        <f t="shared" si="933"/>
        <v>0</v>
      </c>
      <c r="M3563" s="518">
        <f t="shared" si="933"/>
        <v>0</v>
      </c>
      <c r="N3563" s="558">
        <f>IF(ISBLANK(E3563),0,ROUND(F3563*L3563,2))</f>
        <v>0</v>
      </c>
      <c r="O3563" s="519">
        <f>IF(ISBLANK(L3563),0,ROUND(L3563*M3563,2))</f>
        <v>0</v>
      </c>
      <c r="P3563" s="506"/>
      <c r="Q3563" s="520"/>
      <c r="R3563" s="412" t="str">
        <f t="shared" si="932"/>
        <v/>
      </c>
      <c r="S3563" s="412" t="str">
        <f t="shared" si="925"/>
        <v/>
      </c>
      <c r="T3563" s="427"/>
      <c r="U3563" s="429"/>
      <c r="W3563" s="6">
        <f>VLOOKUP(A3563,'[3]Cartilha Global'!$A:$A,1,FALSE)</f>
        <v>100561</v>
      </c>
    </row>
    <row r="3564" spans="1:23" ht="22.5" hidden="1" x14ac:dyDescent="0.2">
      <c r="A3564" s="522">
        <v>100562</v>
      </c>
      <c r="B3564" s="508" t="s">
        <v>3144</v>
      </c>
      <c r="C3564" s="513" t="s">
        <v>3557</v>
      </c>
      <c r="D3564" s="498" t="s">
        <v>169</v>
      </c>
      <c r="E3564" s="499">
        <v>394.91</v>
      </c>
      <c r="F3564" s="500">
        <f t="shared" si="926"/>
        <v>489.06</v>
      </c>
      <c r="G3564" s="556"/>
      <c r="H3564" s="518"/>
      <c r="I3564" s="519">
        <f>IF(ISBLANK(E3564),0,ROUND(F3564*G3564,2))</f>
        <v>0</v>
      </c>
      <c r="J3564" s="558">
        <f>IF(ISBLANK(G3564),0,ROUND(G3564*H3564,2))</f>
        <v>0</v>
      </c>
      <c r="K3564" s="504"/>
      <c r="L3564" s="580">
        <f t="shared" si="933"/>
        <v>0</v>
      </c>
      <c r="M3564" s="518">
        <f t="shared" si="933"/>
        <v>0</v>
      </c>
      <c r="N3564" s="558">
        <f>IF(ISBLANK(E3564),0,ROUND(F3564*L3564,2))</f>
        <v>0</v>
      </c>
      <c r="O3564" s="519">
        <f>IF(ISBLANK(L3564),0,ROUND(L3564*M3564,2))</f>
        <v>0</v>
      </c>
      <c r="P3564" s="506"/>
      <c r="Q3564" s="520"/>
      <c r="R3564" s="412" t="str">
        <f t="shared" si="932"/>
        <v/>
      </c>
      <c r="S3564" s="412" t="str">
        <f t="shared" si="925"/>
        <v/>
      </c>
      <c r="T3564" s="427"/>
      <c r="U3564" s="429"/>
      <c r="W3564" s="6">
        <f>VLOOKUP(A3564,'[3]Cartilha Global'!$A:$A,1,FALSE)</f>
        <v>100562</v>
      </c>
    </row>
    <row r="3565" spans="1:23" ht="22.5" hidden="1" x14ac:dyDescent="0.2">
      <c r="A3565" s="522">
        <v>100563</v>
      </c>
      <c r="B3565" s="508" t="s">
        <v>3144</v>
      </c>
      <c r="C3565" s="513" t="s">
        <v>3558</v>
      </c>
      <c r="D3565" s="498" t="s">
        <v>169</v>
      </c>
      <c r="E3565" s="499">
        <v>570.80999999999995</v>
      </c>
      <c r="F3565" s="500">
        <f t="shared" si="926"/>
        <v>706.89</v>
      </c>
      <c r="G3565" s="556"/>
      <c r="H3565" s="518"/>
      <c r="I3565" s="519">
        <f>IF(ISBLANK(E3565),0,ROUND(F3565*G3565,2))</f>
        <v>0</v>
      </c>
      <c r="J3565" s="558">
        <f>IF(ISBLANK(G3565),0,ROUND(G3565*H3565,2))</f>
        <v>0</v>
      </c>
      <c r="K3565" s="504"/>
      <c r="L3565" s="580">
        <f t="shared" si="933"/>
        <v>0</v>
      </c>
      <c r="M3565" s="518">
        <f t="shared" si="933"/>
        <v>0</v>
      </c>
      <c r="N3565" s="558">
        <f>IF(ISBLANK(E3565),0,ROUND(F3565*L3565,2))</f>
        <v>0</v>
      </c>
      <c r="O3565" s="519">
        <f>IF(ISBLANK(L3565),0,ROUND(L3565*M3565,2))</f>
        <v>0</v>
      </c>
      <c r="P3565" s="506"/>
      <c r="Q3565" s="520"/>
      <c r="R3565" s="412" t="str">
        <f t="shared" si="932"/>
        <v/>
      </c>
      <c r="S3565" s="412" t="str">
        <f t="shared" si="925"/>
        <v/>
      </c>
      <c r="T3565" s="427"/>
      <c r="U3565" s="429"/>
      <c r="W3565" s="6">
        <f>VLOOKUP(A3565,'[3]Cartilha Global'!$A:$A,1,FALSE)</f>
        <v>100563</v>
      </c>
    </row>
    <row r="3566" spans="1:23" hidden="1" x14ac:dyDescent="0.2">
      <c r="A3566" s="522" t="s">
        <v>1946</v>
      </c>
      <c r="B3566" s="508"/>
      <c r="C3566" s="513" t="s">
        <v>73</v>
      </c>
      <c r="D3566" s="498">
        <v>0</v>
      </c>
      <c r="E3566" s="499"/>
      <c r="F3566" s="500">
        <f t="shared" si="926"/>
        <v>0</v>
      </c>
      <c r="G3566" s="556"/>
      <c r="H3566" s="556"/>
      <c r="I3566" s="557"/>
      <c r="J3566" s="558"/>
      <c r="K3566" s="504"/>
      <c r="L3566" s="580"/>
      <c r="M3566" s="556"/>
      <c r="N3566" s="557"/>
      <c r="O3566" s="558"/>
      <c r="P3566" s="506"/>
      <c r="Q3566" s="494" t="str">
        <f>IF(OR(SUM(J3567:J3571)&gt;0,SUM(O3567:O3571)&gt;0),"xx","")</f>
        <v/>
      </c>
      <c r="R3566" s="412" t="str">
        <f t="shared" si="932"/>
        <v/>
      </c>
      <c r="S3566" s="412" t="str">
        <f t="shared" si="925"/>
        <v/>
      </c>
      <c r="T3566" s="427"/>
      <c r="U3566" s="429"/>
      <c r="W3566" s="6" t="str">
        <f>VLOOKUP(A3566,'[3]Cartilha Global'!$A:$A,1,FALSE)</f>
        <v>8.4.3</v>
      </c>
    </row>
    <row r="3567" spans="1:23" ht="22.5" hidden="1" x14ac:dyDescent="0.2">
      <c r="A3567" s="522">
        <v>100556</v>
      </c>
      <c r="B3567" s="508" t="s">
        <v>3144</v>
      </c>
      <c r="C3567" s="513" t="s">
        <v>3553</v>
      </c>
      <c r="D3567" s="498" t="s">
        <v>169</v>
      </c>
      <c r="E3567" s="499">
        <v>50.44</v>
      </c>
      <c r="F3567" s="500">
        <f t="shared" si="926"/>
        <v>62.46</v>
      </c>
      <c r="G3567" s="556"/>
      <c r="H3567" s="518"/>
      <c r="I3567" s="519">
        <f>IF(ISBLANK(E3567),0,ROUND(F3567*G3567,2))</f>
        <v>0</v>
      </c>
      <c r="J3567" s="558">
        <f>IF(ISBLANK(G3567),0,ROUND(G3567*H3567,2))</f>
        <v>0</v>
      </c>
      <c r="K3567" s="504"/>
      <c r="L3567" s="580">
        <f t="shared" ref="L3567:M3570" si="934">G3567</f>
        <v>0</v>
      </c>
      <c r="M3567" s="518">
        <f t="shared" si="934"/>
        <v>0</v>
      </c>
      <c r="N3567" s="558">
        <f>IF(ISBLANK(E3567),0,ROUND(F3567*L3567,2))</f>
        <v>0</v>
      </c>
      <c r="O3567" s="519">
        <f>IF(ISBLANK(L3567),0,ROUND(L3567*M3567,2))</f>
        <v>0</v>
      </c>
      <c r="P3567" s="506"/>
      <c r="Q3567" s="520"/>
      <c r="R3567" s="412" t="str">
        <f t="shared" si="932"/>
        <v/>
      </c>
      <c r="S3567" s="412" t="str">
        <f t="shared" si="925"/>
        <v/>
      </c>
      <c r="T3567" s="427"/>
      <c r="U3567" s="429"/>
      <c r="W3567" s="6">
        <f>VLOOKUP(A3567,'[3]Cartilha Global'!$A:$A,1,FALSE)</f>
        <v>100556</v>
      </c>
    </row>
    <row r="3568" spans="1:23" ht="22.5" hidden="1" x14ac:dyDescent="0.2">
      <c r="A3568" s="522">
        <v>100557</v>
      </c>
      <c r="B3568" s="508" t="s">
        <v>3144</v>
      </c>
      <c r="C3568" s="513" t="s">
        <v>3554</v>
      </c>
      <c r="D3568" s="498" t="s">
        <v>169</v>
      </c>
      <c r="E3568" s="499">
        <v>659.16</v>
      </c>
      <c r="F3568" s="500">
        <f t="shared" si="926"/>
        <v>816.3</v>
      </c>
      <c r="G3568" s="556"/>
      <c r="H3568" s="518"/>
      <c r="I3568" s="519">
        <f>IF(ISBLANK(E3568),0,ROUND(F3568*G3568,2))</f>
        <v>0</v>
      </c>
      <c r="J3568" s="558">
        <f>IF(ISBLANK(G3568),0,ROUND(G3568*H3568,2))</f>
        <v>0</v>
      </c>
      <c r="K3568" s="504"/>
      <c r="L3568" s="580">
        <f t="shared" si="934"/>
        <v>0</v>
      </c>
      <c r="M3568" s="518">
        <f t="shared" si="934"/>
        <v>0</v>
      </c>
      <c r="N3568" s="558">
        <f>IF(ISBLANK(E3568),0,ROUND(F3568*L3568,2))</f>
        <v>0</v>
      </c>
      <c r="O3568" s="519">
        <f>IF(ISBLANK(L3568),0,ROUND(L3568*M3568,2))</f>
        <v>0</v>
      </c>
      <c r="P3568" s="506"/>
      <c r="Q3568" s="520"/>
      <c r="R3568" s="412" t="str">
        <f t="shared" si="932"/>
        <v/>
      </c>
      <c r="S3568" s="412" t="str">
        <f t="shared" si="925"/>
        <v/>
      </c>
      <c r="T3568" s="427"/>
      <c r="U3568" s="429"/>
      <c r="W3568" s="6">
        <f>VLOOKUP(A3568,'[3]Cartilha Global'!$A:$A,1,FALSE)</f>
        <v>100557</v>
      </c>
    </row>
    <row r="3569" spans="1:23" ht="22.5" hidden="1" x14ac:dyDescent="0.2">
      <c r="A3569" s="522">
        <v>101795</v>
      </c>
      <c r="B3569" s="508" t="s">
        <v>3144</v>
      </c>
      <c r="C3569" s="513" t="s">
        <v>6175</v>
      </c>
      <c r="D3569" s="498" t="s">
        <v>169</v>
      </c>
      <c r="E3569" s="499">
        <v>533.04</v>
      </c>
      <c r="F3569" s="500">
        <f t="shared" si="926"/>
        <v>660.12</v>
      </c>
      <c r="G3569" s="556"/>
      <c r="H3569" s="518"/>
      <c r="I3569" s="519">
        <f>IF(ISBLANK(E3569),0,ROUND(F3569*G3569,2))</f>
        <v>0</v>
      </c>
      <c r="J3569" s="558">
        <f>IF(ISBLANK(G3569),0,ROUND(G3569*H3569,2))</f>
        <v>0</v>
      </c>
      <c r="K3569" s="504"/>
      <c r="L3569" s="580">
        <f t="shared" si="934"/>
        <v>0</v>
      </c>
      <c r="M3569" s="518">
        <f t="shared" si="934"/>
        <v>0</v>
      </c>
      <c r="N3569" s="558">
        <f>IF(ISBLANK(E3569),0,ROUND(F3569*L3569,2))</f>
        <v>0</v>
      </c>
      <c r="O3569" s="519">
        <f>IF(ISBLANK(L3569),0,ROUND(L3569*M3569,2))</f>
        <v>0</v>
      </c>
      <c r="P3569" s="506"/>
      <c r="Q3569" s="520"/>
      <c r="R3569" s="412" t="str">
        <f t="shared" si="932"/>
        <v/>
      </c>
      <c r="S3569" s="412" t="str">
        <f t="shared" si="925"/>
        <v/>
      </c>
      <c r="T3569" s="427"/>
      <c r="U3569" s="429"/>
      <c r="W3569" s="6" t="e">
        <f>VLOOKUP(A3569,'[3]Cartilha Global'!$A:$A,1,FALSE)</f>
        <v>#N/A</v>
      </c>
    </row>
    <row r="3570" spans="1:23" ht="22.5" hidden="1" x14ac:dyDescent="0.2">
      <c r="A3570" s="522">
        <v>101798</v>
      </c>
      <c r="B3570" s="508" t="s">
        <v>3144</v>
      </c>
      <c r="C3570" s="513" t="s">
        <v>6176</v>
      </c>
      <c r="D3570" s="498" t="s">
        <v>169</v>
      </c>
      <c r="E3570" s="499">
        <v>393.47</v>
      </c>
      <c r="F3570" s="500">
        <f t="shared" si="926"/>
        <v>487.27</v>
      </c>
      <c r="G3570" s="556"/>
      <c r="H3570" s="518"/>
      <c r="I3570" s="519">
        <f>IF(ISBLANK(E3570),0,ROUND(F3570*G3570,2))</f>
        <v>0</v>
      </c>
      <c r="J3570" s="558">
        <f>IF(ISBLANK(G3570),0,ROUND(G3570*H3570,2))</f>
        <v>0</v>
      </c>
      <c r="K3570" s="504"/>
      <c r="L3570" s="580">
        <f t="shared" si="934"/>
        <v>0</v>
      </c>
      <c r="M3570" s="518">
        <f t="shared" si="934"/>
        <v>0</v>
      </c>
      <c r="N3570" s="558">
        <f>IF(ISBLANK(E3570),0,ROUND(F3570*L3570,2))</f>
        <v>0</v>
      </c>
      <c r="O3570" s="519">
        <f>IF(ISBLANK(L3570),0,ROUND(L3570*M3570,2))</f>
        <v>0</v>
      </c>
      <c r="P3570" s="506"/>
      <c r="Q3570" s="520"/>
      <c r="R3570" s="412" t="str">
        <f t="shared" si="932"/>
        <v/>
      </c>
      <c r="S3570" s="412" t="str">
        <f t="shared" si="925"/>
        <v/>
      </c>
      <c r="T3570" s="427"/>
      <c r="U3570" s="429"/>
      <c r="W3570" s="6" t="e">
        <f>VLOOKUP(A3570,'[3]Cartilha Global'!$A:$A,1,FALSE)</f>
        <v>#N/A</v>
      </c>
    </row>
    <row r="3571" spans="1:23" ht="22.5" hidden="1" x14ac:dyDescent="0.2">
      <c r="A3571" s="522">
        <v>101799</v>
      </c>
      <c r="B3571" s="508" t="s">
        <v>3144</v>
      </c>
      <c r="C3571" s="513" t="s">
        <v>6177</v>
      </c>
      <c r="D3571" s="498" t="s">
        <v>169</v>
      </c>
      <c r="E3571" s="499">
        <v>955.59</v>
      </c>
      <c r="F3571" s="500">
        <f t="shared" si="926"/>
        <v>1183.4000000000001</v>
      </c>
      <c r="G3571" s="556"/>
      <c r="H3571" s="518"/>
      <c r="I3571" s="519">
        <f>IF(ISBLANK(E3571),0,ROUND(F3571*G3571,2))</f>
        <v>0</v>
      </c>
      <c r="J3571" s="558">
        <f>IF(ISBLANK(G3571),0,ROUND(G3571*H3571,2))</f>
        <v>0</v>
      </c>
      <c r="K3571" s="504"/>
      <c r="L3571" s="580">
        <f>G3571</f>
        <v>0</v>
      </c>
      <c r="M3571" s="518">
        <f>H3571</f>
        <v>0</v>
      </c>
      <c r="N3571" s="558">
        <f>IF(ISBLANK(E3571),0,ROUND(F3571*L3571,2))</f>
        <v>0</v>
      </c>
      <c r="O3571" s="519">
        <f>IF(ISBLANK(L3571),0,ROUND(L3571*M3571,2))</f>
        <v>0</v>
      </c>
      <c r="P3571" s="506"/>
      <c r="Q3571" s="520"/>
      <c r="R3571" s="412" t="str">
        <f>IF(Q3571="X","x",IF(Q3571="xx","x",IF(O3571&gt;0,"x","")))</f>
        <v/>
      </c>
      <c r="S3571" s="412" t="str">
        <f t="shared" si="925"/>
        <v/>
      </c>
      <c r="T3571" s="427"/>
      <c r="U3571" s="429"/>
      <c r="W3571" s="6" t="e">
        <f>VLOOKUP(A3571,'[3]Cartilha Global'!$A:$A,1,FALSE)</f>
        <v>#N/A</v>
      </c>
    </row>
    <row r="3572" spans="1:23" hidden="1" x14ac:dyDescent="0.2">
      <c r="A3572" s="522" t="s">
        <v>1947</v>
      </c>
      <c r="B3572" s="508"/>
      <c r="C3572" s="513" t="s">
        <v>74</v>
      </c>
      <c r="D3572" s="498">
        <v>0</v>
      </c>
      <c r="E3572" s="499"/>
      <c r="F3572" s="500">
        <f t="shared" si="926"/>
        <v>0</v>
      </c>
      <c r="G3572" s="556"/>
      <c r="H3572" s="556"/>
      <c r="I3572" s="557"/>
      <c r="J3572" s="558"/>
      <c r="K3572" s="504"/>
      <c r="L3572" s="580"/>
      <c r="M3572" s="556"/>
      <c r="N3572" s="557"/>
      <c r="O3572" s="558"/>
      <c r="P3572" s="506"/>
      <c r="Q3572" s="494" t="str">
        <f>IF(OR(SUM(J3573:J3618)&gt;0,SUM(O3573:O3618)&gt;0),"xx","")</f>
        <v/>
      </c>
      <c r="R3572" s="412" t="str">
        <f t="shared" ref="R3572:R3635" si="935">IF(Q3572="X","x",IF(Q3572="xx","x",IF(O3572&gt;0,"x","")))</f>
        <v/>
      </c>
      <c r="S3572" s="412" t="str">
        <f t="shared" si="925"/>
        <v/>
      </c>
      <c r="T3572" s="427"/>
      <c r="U3572" s="429"/>
      <c r="W3572" s="6" t="str">
        <f>VLOOKUP(A3572,'[3]Cartilha Global'!$A:$A,1,FALSE)</f>
        <v>8.4.4</v>
      </c>
    </row>
    <row r="3573" spans="1:23" ht="22.5" hidden="1" x14ac:dyDescent="0.2">
      <c r="A3573" s="522">
        <v>98294</v>
      </c>
      <c r="B3573" s="508" t="s">
        <v>3144</v>
      </c>
      <c r="C3573" s="513" t="s">
        <v>3842</v>
      </c>
      <c r="D3573" s="498" t="s">
        <v>6927</v>
      </c>
      <c r="E3573" s="499">
        <v>7.19</v>
      </c>
      <c r="F3573" s="500">
        <f t="shared" si="926"/>
        <v>8.9</v>
      </c>
      <c r="G3573" s="556"/>
      <c r="H3573" s="518"/>
      <c r="I3573" s="519">
        <f t="shared" ref="I3573:I3618" si="936">IF(ISBLANK(E3573),0,ROUND(F3573*G3573,2))</f>
        <v>0</v>
      </c>
      <c r="J3573" s="558">
        <f t="shared" ref="J3573:J3618" si="937">IF(ISBLANK(G3573),0,ROUND(G3573*H3573,2))</f>
        <v>0</v>
      </c>
      <c r="K3573" s="504"/>
      <c r="L3573" s="580">
        <f t="shared" ref="L3573:M3618" si="938">G3573</f>
        <v>0</v>
      </c>
      <c r="M3573" s="518">
        <f t="shared" si="938"/>
        <v>0</v>
      </c>
      <c r="N3573" s="558">
        <f t="shared" ref="N3573:N3618" si="939">IF(ISBLANK(E3573),0,ROUND(F3573*L3573,2))</f>
        <v>0</v>
      </c>
      <c r="O3573" s="519">
        <f t="shared" ref="O3573:O3618" si="940">IF(ISBLANK(L3573),0,ROUND(L3573*M3573,2))</f>
        <v>0</v>
      </c>
      <c r="P3573" s="506"/>
      <c r="Q3573" s="520"/>
      <c r="R3573" s="412" t="str">
        <f t="shared" si="935"/>
        <v/>
      </c>
      <c r="S3573" s="412" t="str">
        <f t="shared" si="925"/>
        <v/>
      </c>
      <c r="T3573" s="427"/>
      <c r="U3573" s="429"/>
      <c r="W3573" s="6">
        <f>VLOOKUP(A3573,'[3]Cartilha Global'!$A:$A,1,FALSE)</f>
        <v>98294</v>
      </c>
    </row>
    <row r="3574" spans="1:23" ht="22.5" hidden="1" x14ac:dyDescent="0.2">
      <c r="A3574" s="522">
        <v>98295</v>
      </c>
      <c r="B3574" s="508" t="s">
        <v>3144</v>
      </c>
      <c r="C3574" s="513" t="s">
        <v>3843</v>
      </c>
      <c r="D3574" s="498" t="s">
        <v>6927</v>
      </c>
      <c r="E3574" s="499">
        <v>6.46</v>
      </c>
      <c r="F3574" s="500">
        <f t="shared" si="926"/>
        <v>8</v>
      </c>
      <c r="G3574" s="556"/>
      <c r="H3574" s="518"/>
      <c r="I3574" s="519">
        <f t="shared" si="936"/>
        <v>0</v>
      </c>
      <c r="J3574" s="558">
        <f t="shared" si="937"/>
        <v>0</v>
      </c>
      <c r="K3574" s="504"/>
      <c r="L3574" s="580">
        <f t="shared" si="938"/>
        <v>0</v>
      </c>
      <c r="M3574" s="518">
        <f t="shared" si="938"/>
        <v>0</v>
      </c>
      <c r="N3574" s="558">
        <f t="shared" si="939"/>
        <v>0</v>
      </c>
      <c r="O3574" s="519">
        <f t="shared" si="940"/>
        <v>0</v>
      </c>
      <c r="P3574" s="506"/>
      <c r="Q3574" s="520"/>
      <c r="R3574" s="412" t="str">
        <f t="shared" si="935"/>
        <v/>
      </c>
      <c r="S3574" s="412" t="str">
        <f t="shared" si="925"/>
        <v/>
      </c>
      <c r="T3574" s="427"/>
      <c r="U3574" s="429"/>
      <c r="W3574" s="6">
        <f>VLOOKUP(A3574,'[3]Cartilha Global'!$A:$A,1,FALSE)</f>
        <v>98295</v>
      </c>
    </row>
    <row r="3575" spans="1:23" ht="22.5" hidden="1" x14ac:dyDescent="0.2">
      <c r="A3575" s="522">
        <v>98296</v>
      </c>
      <c r="B3575" s="508" t="s">
        <v>3144</v>
      </c>
      <c r="C3575" s="513" t="s">
        <v>3844</v>
      </c>
      <c r="D3575" s="498" t="s">
        <v>6927</v>
      </c>
      <c r="E3575" s="499">
        <v>4.9400000000000004</v>
      </c>
      <c r="F3575" s="500">
        <f t="shared" si="926"/>
        <v>6.12</v>
      </c>
      <c r="G3575" s="556"/>
      <c r="H3575" s="518"/>
      <c r="I3575" s="519">
        <f t="shared" si="936"/>
        <v>0</v>
      </c>
      <c r="J3575" s="558">
        <f t="shared" si="937"/>
        <v>0</v>
      </c>
      <c r="K3575" s="504"/>
      <c r="L3575" s="580">
        <f t="shared" si="938"/>
        <v>0</v>
      </c>
      <c r="M3575" s="518">
        <f t="shared" si="938"/>
        <v>0</v>
      </c>
      <c r="N3575" s="558">
        <f t="shared" si="939"/>
        <v>0</v>
      </c>
      <c r="O3575" s="519">
        <f t="shared" si="940"/>
        <v>0</v>
      </c>
      <c r="P3575" s="506"/>
      <c r="Q3575" s="520"/>
      <c r="R3575" s="412" t="str">
        <f t="shared" si="935"/>
        <v/>
      </c>
      <c r="S3575" s="412" t="str">
        <f t="shared" si="925"/>
        <v/>
      </c>
      <c r="T3575" s="427"/>
      <c r="U3575" s="429"/>
      <c r="W3575" s="6">
        <f>VLOOKUP(A3575,'[3]Cartilha Global'!$A:$A,1,FALSE)</f>
        <v>98296</v>
      </c>
    </row>
    <row r="3576" spans="1:23" ht="22.5" hidden="1" x14ac:dyDescent="0.2">
      <c r="A3576" s="522">
        <v>98297</v>
      </c>
      <c r="B3576" s="508" t="s">
        <v>3144</v>
      </c>
      <c r="C3576" s="513" t="s">
        <v>3845</v>
      </c>
      <c r="D3576" s="498" t="s">
        <v>6927</v>
      </c>
      <c r="E3576" s="499">
        <v>3.76</v>
      </c>
      <c r="F3576" s="500">
        <f t="shared" si="926"/>
        <v>4.66</v>
      </c>
      <c r="G3576" s="556"/>
      <c r="H3576" s="518"/>
      <c r="I3576" s="519">
        <f t="shared" si="936"/>
        <v>0</v>
      </c>
      <c r="J3576" s="558">
        <f t="shared" si="937"/>
        <v>0</v>
      </c>
      <c r="K3576" s="504"/>
      <c r="L3576" s="580">
        <f t="shared" si="938"/>
        <v>0</v>
      </c>
      <c r="M3576" s="518">
        <f t="shared" si="938"/>
        <v>0</v>
      </c>
      <c r="N3576" s="558">
        <f t="shared" si="939"/>
        <v>0</v>
      </c>
      <c r="O3576" s="519">
        <f t="shared" si="940"/>
        <v>0</v>
      </c>
      <c r="P3576" s="506"/>
      <c r="Q3576" s="520"/>
      <c r="R3576" s="412" t="str">
        <f t="shared" si="935"/>
        <v/>
      </c>
      <c r="S3576" s="412" t="str">
        <f t="shared" si="925"/>
        <v/>
      </c>
      <c r="T3576" s="427"/>
      <c r="U3576" s="429"/>
      <c r="W3576" s="6">
        <f>VLOOKUP(A3576,'[3]Cartilha Global'!$A:$A,1,FALSE)</f>
        <v>98297</v>
      </c>
    </row>
    <row r="3577" spans="1:23" hidden="1" x14ac:dyDescent="0.2">
      <c r="A3577" s="522">
        <v>98301</v>
      </c>
      <c r="B3577" s="508" t="s">
        <v>3144</v>
      </c>
      <c r="C3577" s="513" t="s">
        <v>3846</v>
      </c>
      <c r="D3577" s="498" t="s">
        <v>169</v>
      </c>
      <c r="E3577" s="499">
        <v>684.6</v>
      </c>
      <c r="F3577" s="500">
        <f t="shared" si="926"/>
        <v>847.81</v>
      </c>
      <c r="G3577" s="556"/>
      <c r="H3577" s="518"/>
      <c r="I3577" s="519">
        <f t="shared" si="936"/>
        <v>0</v>
      </c>
      <c r="J3577" s="558">
        <f t="shared" si="937"/>
        <v>0</v>
      </c>
      <c r="K3577" s="504"/>
      <c r="L3577" s="580">
        <f t="shared" si="938"/>
        <v>0</v>
      </c>
      <c r="M3577" s="518">
        <f t="shared" si="938"/>
        <v>0</v>
      </c>
      <c r="N3577" s="558">
        <f t="shared" si="939"/>
        <v>0</v>
      </c>
      <c r="O3577" s="519">
        <f t="shared" si="940"/>
        <v>0</v>
      </c>
      <c r="P3577" s="506"/>
      <c r="Q3577" s="520"/>
      <c r="R3577" s="412" t="str">
        <f t="shared" si="935"/>
        <v/>
      </c>
      <c r="S3577" s="412" t="str">
        <f t="shared" si="925"/>
        <v/>
      </c>
      <c r="T3577" s="427"/>
      <c r="U3577" s="429"/>
      <c r="W3577" s="6">
        <f>VLOOKUP(A3577,'[3]Cartilha Global'!$A:$A,1,FALSE)</f>
        <v>98301</v>
      </c>
    </row>
    <row r="3578" spans="1:23" hidden="1" x14ac:dyDescent="0.2">
      <c r="A3578" s="522">
        <v>98302</v>
      </c>
      <c r="B3578" s="508" t="s">
        <v>3144</v>
      </c>
      <c r="C3578" s="513" t="s">
        <v>3847</v>
      </c>
      <c r="D3578" s="498" t="s">
        <v>169</v>
      </c>
      <c r="E3578" s="499">
        <v>1290.3900000000001</v>
      </c>
      <c r="F3578" s="500">
        <f t="shared" si="926"/>
        <v>1598.02</v>
      </c>
      <c r="G3578" s="556"/>
      <c r="H3578" s="518"/>
      <c r="I3578" s="519">
        <f t="shared" si="936"/>
        <v>0</v>
      </c>
      <c r="J3578" s="558">
        <f t="shared" si="937"/>
        <v>0</v>
      </c>
      <c r="K3578" s="504"/>
      <c r="L3578" s="580">
        <f t="shared" si="938"/>
        <v>0</v>
      </c>
      <c r="M3578" s="518">
        <f t="shared" si="938"/>
        <v>0</v>
      </c>
      <c r="N3578" s="558">
        <f t="shared" si="939"/>
        <v>0</v>
      </c>
      <c r="O3578" s="519">
        <f t="shared" si="940"/>
        <v>0</v>
      </c>
      <c r="P3578" s="506"/>
      <c r="Q3578" s="520"/>
      <c r="R3578" s="412" t="str">
        <f t="shared" si="935"/>
        <v/>
      </c>
      <c r="S3578" s="412" t="str">
        <f t="shared" si="925"/>
        <v/>
      </c>
      <c r="T3578" s="427"/>
      <c r="U3578" s="429"/>
      <c r="W3578" s="6">
        <f>VLOOKUP(A3578,'[3]Cartilha Global'!$A:$A,1,FALSE)</f>
        <v>98302</v>
      </c>
    </row>
    <row r="3579" spans="1:23" hidden="1" x14ac:dyDescent="0.2">
      <c r="A3579" s="522">
        <v>98304</v>
      </c>
      <c r="B3579" s="508" t="s">
        <v>3144</v>
      </c>
      <c r="C3579" s="513" t="s">
        <v>3848</v>
      </c>
      <c r="D3579" s="498" t="s">
        <v>169</v>
      </c>
      <c r="E3579" s="499">
        <v>4050.61</v>
      </c>
      <c r="F3579" s="500">
        <f t="shared" si="926"/>
        <v>5016.28</v>
      </c>
      <c r="G3579" s="556"/>
      <c r="H3579" s="518"/>
      <c r="I3579" s="519">
        <f t="shared" si="936"/>
        <v>0</v>
      </c>
      <c r="J3579" s="558">
        <f t="shared" si="937"/>
        <v>0</v>
      </c>
      <c r="K3579" s="504"/>
      <c r="L3579" s="580">
        <f t="shared" si="938"/>
        <v>0</v>
      </c>
      <c r="M3579" s="518">
        <f t="shared" si="938"/>
        <v>0</v>
      </c>
      <c r="N3579" s="558">
        <f t="shared" si="939"/>
        <v>0</v>
      </c>
      <c r="O3579" s="519">
        <f t="shared" si="940"/>
        <v>0</v>
      </c>
      <c r="P3579" s="506"/>
      <c r="Q3579" s="520"/>
      <c r="R3579" s="412" t="str">
        <f t="shared" si="935"/>
        <v/>
      </c>
      <c r="S3579" s="412" t="str">
        <f t="shared" si="925"/>
        <v/>
      </c>
      <c r="T3579" s="427"/>
      <c r="U3579" s="429"/>
      <c r="W3579" s="6">
        <f>VLOOKUP(A3579,'[3]Cartilha Global'!$A:$A,1,FALSE)</f>
        <v>98304</v>
      </c>
    </row>
    <row r="3580" spans="1:23" hidden="1" x14ac:dyDescent="0.2">
      <c r="A3580" s="522">
        <v>98307</v>
      </c>
      <c r="B3580" s="508" t="s">
        <v>3144</v>
      </c>
      <c r="C3580" s="513" t="s">
        <v>3849</v>
      </c>
      <c r="D3580" s="498" t="s">
        <v>169</v>
      </c>
      <c r="E3580" s="499">
        <v>60.66</v>
      </c>
      <c r="F3580" s="500">
        <f t="shared" si="926"/>
        <v>75.12</v>
      </c>
      <c r="G3580" s="556"/>
      <c r="H3580" s="518"/>
      <c r="I3580" s="519">
        <f t="shared" si="936"/>
        <v>0</v>
      </c>
      <c r="J3580" s="558">
        <f t="shared" si="937"/>
        <v>0</v>
      </c>
      <c r="K3580" s="504"/>
      <c r="L3580" s="580">
        <f t="shared" si="938"/>
        <v>0</v>
      </c>
      <c r="M3580" s="518">
        <f t="shared" si="938"/>
        <v>0</v>
      </c>
      <c r="N3580" s="558">
        <f t="shared" si="939"/>
        <v>0</v>
      </c>
      <c r="O3580" s="519">
        <f t="shared" si="940"/>
        <v>0</v>
      </c>
      <c r="P3580" s="506"/>
      <c r="Q3580" s="520"/>
      <c r="R3580" s="412" t="str">
        <f t="shared" si="935"/>
        <v/>
      </c>
      <c r="S3580" s="412" t="str">
        <f t="shared" si="925"/>
        <v/>
      </c>
      <c r="T3580" s="427"/>
      <c r="U3580" s="429"/>
      <c r="W3580" s="6">
        <f>VLOOKUP(A3580,'[3]Cartilha Global'!$A:$A,1,FALSE)</f>
        <v>98307</v>
      </c>
    </row>
    <row r="3581" spans="1:23" hidden="1" x14ac:dyDescent="0.2">
      <c r="A3581" s="522">
        <v>98308</v>
      </c>
      <c r="B3581" s="508" t="s">
        <v>3144</v>
      </c>
      <c r="C3581" s="513" t="s">
        <v>3850</v>
      </c>
      <c r="D3581" s="498" t="s">
        <v>169</v>
      </c>
      <c r="E3581" s="499">
        <v>39.03</v>
      </c>
      <c r="F3581" s="500">
        <f t="shared" si="926"/>
        <v>48.33</v>
      </c>
      <c r="G3581" s="556"/>
      <c r="H3581" s="518"/>
      <c r="I3581" s="519">
        <f t="shared" si="936"/>
        <v>0</v>
      </c>
      <c r="J3581" s="558">
        <f t="shared" si="937"/>
        <v>0</v>
      </c>
      <c r="K3581" s="504"/>
      <c r="L3581" s="580">
        <f t="shared" si="938"/>
        <v>0</v>
      </c>
      <c r="M3581" s="518">
        <f t="shared" si="938"/>
        <v>0</v>
      </c>
      <c r="N3581" s="558">
        <f t="shared" si="939"/>
        <v>0</v>
      </c>
      <c r="O3581" s="519">
        <f t="shared" si="940"/>
        <v>0</v>
      </c>
      <c r="P3581" s="506"/>
      <c r="Q3581" s="520"/>
      <c r="R3581" s="412" t="str">
        <f t="shared" si="935"/>
        <v/>
      </c>
      <c r="S3581" s="412" t="str">
        <f t="shared" si="925"/>
        <v/>
      </c>
      <c r="T3581" s="427"/>
      <c r="U3581" s="429"/>
      <c r="W3581" s="6">
        <f>VLOOKUP(A3581,'[3]Cartilha Global'!$A:$A,1,FALSE)</f>
        <v>98308</v>
      </c>
    </row>
    <row r="3582" spans="1:23" hidden="1" x14ac:dyDescent="0.2">
      <c r="A3582" s="522">
        <v>98593</v>
      </c>
      <c r="B3582" s="508" t="s">
        <v>3144</v>
      </c>
      <c r="C3582" s="513" t="s">
        <v>3851</v>
      </c>
      <c r="D3582" s="498" t="s">
        <v>169</v>
      </c>
      <c r="E3582" s="499">
        <v>2815.39</v>
      </c>
      <c r="F3582" s="500">
        <f t="shared" si="926"/>
        <v>3486.58</v>
      </c>
      <c r="G3582" s="556"/>
      <c r="H3582" s="518"/>
      <c r="I3582" s="519">
        <f t="shared" si="936"/>
        <v>0</v>
      </c>
      <c r="J3582" s="558">
        <f t="shared" si="937"/>
        <v>0</v>
      </c>
      <c r="K3582" s="504"/>
      <c r="L3582" s="580">
        <f t="shared" si="938"/>
        <v>0</v>
      </c>
      <c r="M3582" s="518">
        <f t="shared" si="938"/>
        <v>0</v>
      </c>
      <c r="N3582" s="558">
        <f t="shared" si="939"/>
        <v>0</v>
      </c>
      <c r="O3582" s="519">
        <f t="shared" si="940"/>
        <v>0</v>
      </c>
      <c r="P3582" s="506"/>
      <c r="Q3582" s="520"/>
      <c r="R3582" s="412" t="str">
        <f t="shared" si="935"/>
        <v/>
      </c>
      <c r="S3582" s="412" t="str">
        <f t="shared" si="925"/>
        <v/>
      </c>
      <c r="T3582" s="427"/>
      <c r="U3582" s="429"/>
      <c r="W3582" s="6">
        <f>VLOOKUP(A3582,'[3]Cartilha Global'!$A:$A,1,FALSE)</f>
        <v>98593</v>
      </c>
    </row>
    <row r="3583" spans="1:23" ht="22.5" hidden="1" x14ac:dyDescent="0.2">
      <c r="A3583" s="522">
        <v>98400</v>
      </c>
      <c r="B3583" s="508" t="s">
        <v>3144</v>
      </c>
      <c r="C3583" s="513" t="s">
        <v>3852</v>
      </c>
      <c r="D3583" s="498" t="s">
        <v>6927</v>
      </c>
      <c r="E3583" s="499">
        <v>14.58</v>
      </c>
      <c r="F3583" s="500">
        <f t="shared" si="926"/>
        <v>18.059999999999999</v>
      </c>
      <c r="G3583" s="556"/>
      <c r="H3583" s="518"/>
      <c r="I3583" s="519">
        <f t="shared" si="936"/>
        <v>0</v>
      </c>
      <c r="J3583" s="558">
        <f t="shared" si="937"/>
        <v>0</v>
      </c>
      <c r="K3583" s="504"/>
      <c r="L3583" s="580">
        <f t="shared" si="938"/>
        <v>0</v>
      </c>
      <c r="M3583" s="518">
        <f t="shared" si="938"/>
        <v>0</v>
      </c>
      <c r="N3583" s="558">
        <f t="shared" si="939"/>
        <v>0</v>
      </c>
      <c r="O3583" s="519">
        <f t="shared" si="940"/>
        <v>0</v>
      </c>
      <c r="P3583" s="506"/>
      <c r="Q3583" s="494"/>
      <c r="R3583" s="412" t="str">
        <f t="shared" si="935"/>
        <v/>
      </c>
      <c r="S3583" s="412" t="str">
        <f t="shared" si="925"/>
        <v/>
      </c>
      <c r="T3583" s="427"/>
      <c r="U3583" s="429"/>
      <c r="W3583" s="6">
        <f>VLOOKUP(A3583,'[3]Cartilha Global'!$A:$A,1,FALSE)</f>
        <v>98400</v>
      </c>
    </row>
    <row r="3584" spans="1:23" ht="22.5" hidden="1" x14ac:dyDescent="0.2">
      <c r="A3584" s="522">
        <v>98401</v>
      </c>
      <c r="B3584" s="508" t="s">
        <v>3144</v>
      </c>
      <c r="C3584" s="513" t="s">
        <v>3853</v>
      </c>
      <c r="D3584" s="498" t="s">
        <v>6927</v>
      </c>
      <c r="E3584" s="499">
        <v>22.67</v>
      </c>
      <c r="F3584" s="500">
        <f t="shared" si="926"/>
        <v>28.07</v>
      </c>
      <c r="G3584" s="556"/>
      <c r="H3584" s="518"/>
      <c r="I3584" s="519">
        <f t="shared" si="936"/>
        <v>0</v>
      </c>
      <c r="J3584" s="558">
        <f t="shared" si="937"/>
        <v>0</v>
      </c>
      <c r="K3584" s="504"/>
      <c r="L3584" s="580">
        <f t="shared" si="938"/>
        <v>0</v>
      </c>
      <c r="M3584" s="518">
        <f t="shared" si="938"/>
        <v>0</v>
      </c>
      <c r="N3584" s="558">
        <f t="shared" si="939"/>
        <v>0</v>
      </c>
      <c r="O3584" s="519">
        <f t="shared" si="940"/>
        <v>0</v>
      </c>
      <c r="P3584" s="506"/>
      <c r="Q3584" s="520"/>
      <c r="R3584" s="412" t="str">
        <f t="shared" si="935"/>
        <v/>
      </c>
      <c r="S3584" s="412" t="str">
        <f t="shared" si="925"/>
        <v/>
      </c>
      <c r="T3584" s="427"/>
      <c r="U3584" s="429"/>
      <c r="W3584" s="6">
        <f>VLOOKUP(A3584,'[3]Cartilha Global'!$A:$A,1,FALSE)</f>
        <v>98401</v>
      </c>
    </row>
    <row r="3585" spans="1:23" ht="22.5" hidden="1" x14ac:dyDescent="0.2">
      <c r="A3585" s="522">
        <v>98402</v>
      </c>
      <c r="B3585" s="508" t="s">
        <v>3144</v>
      </c>
      <c r="C3585" s="513" t="s">
        <v>3854</v>
      </c>
      <c r="D3585" s="498" t="s">
        <v>6927</v>
      </c>
      <c r="E3585" s="499">
        <v>26.41</v>
      </c>
      <c r="F3585" s="500">
        <f t="shared" si="926"/>
        <v>32.71</v>
      </c>
      <c r="G3585" s="556"/>
      <c r="H3585" s="518"/>
      <c r="I3585" s="519">
        <f t="shared" si="936"/>
        <v>0</v>
      </c>
      <c r="J3585" s="558">
        <f t="shared" si="937"/>
        <v>0</v>
      </c>
      <c r="K3585" s="504"/>
      <c r="L3585" s="580">
        <f t="shared" si="938"/>
        <v>0</v>
      </c>
      <c r="M3585" s="518">
        <f t="shared" si="938"/>
        <v>0</v>
      </c>
      <c r="N3585" s="558">
        <f t="shared" si="939"/>
        <v>0</v>
      </c>
      <c r="O3585" s="519">
        <f t="shared" si="940"/>
        <v>0</v>
      </c>
      <c r="P3585" s="506"/>
      <c r="Q3585" s="520"/>
      <c r="R3585" s="412" t="str">
        <f t="shared" si="935"/>
        <v/>
      </c>
      <c r="S3585" s="412" t="str">
        <f t="shared" si="925"/>
        <v/>
      </c>
      <c r="T3585" s="427"/>
      <c r="U3585" s="429"/>
      <c r="W3585" s="6">
        <f>VLOOKUP(A3585,'[3]Cartilha Global'!$A:$A,1,FALSE)</f>
        <v>98402</v>
      </c>
    </row>
    <row r="3586" spans="1:23" ht="22.5" hidden="1" x14ac:dyDescent="0.2">
      <c r="A3586" s="522">
        <v>98267</v>
      </c>
      <c r="B3586" s="508" t="s">
        <v>3144</v>
      </c>
      <c r="C3586" s="513" t="s">
        <v>3855</v>
      </c>
      <c r="D3586" s="498" t="s">
        <v>6927</v>
      </c>
      <c r="E3586" s="499">
        <v>11.95</v>
      </c>
      <c r="F3586" s="500">
        <f t="shared" ref="F3586:F3618" si="941">IF(E3586=0,0,ROUND(E3586*(1+E$13)*(1-E$14),2))</f>
        <v>14.8</v>
      </c>
      <c r="G3586" s="556"/>
      <c r="H3586" s="518"/>
      <c r="I3586" s="519">
        <f t="shared" si="936"/>
        <v>0</v>
      </c>
      <c r="J3586" s="558">
        <f t="shared" si="937"/>
        <v>0</v>
      </c>
      <c r="K3586" s="504"/>
      <c r="L3586" s="580">
        <f t="shared" si="938"/>
        <v>0</v>
      </c>
      <c r="M3586" s="518">
        <f t="shared" si="938"/>
        <v>0</v>
      </c>
      <c r="N3586" s="558">
        <f t="shared" si="939"/>
        <v>0</v>
      </c>
      <c r="O3586" s="519">
        <f t="shared" si="940"/>
        <v>0</v>
      </c>
      <c r="P3586" s="506"/>
      <c r="Q3586" s="520"/>
      <c r="R3586" s="412" t="str">
        <f t="shared" si="935"/>
        <v/>
      </c>
      <c r="S3586" s="412" t="str">
        <f t="shared" si="925"/>
        <v/>
      </c>
      <c r="T3586" s="427"/>
      <c r="U3586" s="429"/>
      <c r="W3586" s="6">
        <f>VLOOKUP(A3586,'[3]Cartilha Global'!$A:$A,1,FALSE)</f>
        <v>98267</v>
      </c>
    </row>
    <row r="3587" spans="1:23" ht="22.5" hidden="1" x14ac:dyDescent="0.2">
      <c r="A3587" s="522">
        <v>98268</v>
      </c>
      <c r="B3587" s="508" t="s">
        <v>3144</v>
      </c>
      <c r="C3587" s="513" t="s">
        <v>3856</v>
      </c>
      <c r="D3587" s="498" t="s">
        <v>6927</v>
      </c>
      <c r="E3587" s="499">
        <v>19.010000000000002</v>
      </c>
      <c r="F3587" s="500">
        <f t="shared" si="941"/>
        <v>23.54</v>
      </c>
      <c r="G3587" s="556"/>
      <c r="H3587" s="518"/>
      <c r="I3587" s="519">
        <f t="shared" si="936"/>
        <v>0</v>
      </c>
      <c r="J3587" s="558">
        <f t="shared" si="937"/>
        <v>0</v>
      </c>
      <c r="K3587" s="504"/>
      <c r="L3587" s="580">
        <f t="shared" si="938"/>
        <v>0</v>
      </c>
      <c r="M3587" s="518">
        <f t="shared" si="938"/>
        <v>0</v>
      </c>
      <c r="N3587" s="558">
        <f t="shared" si="939"/>
        <v>0</v>
      </c>
      <c r="O3587" s="519">
        <f t="shared" si="940"/>
        <v>0</v>
      </c>
      <c r="P3587" s="506"/>
      <c r="Q3587" s="520"/>
      <c r="R3587" s="412" t="str">
        <f t="shared" si="935"/>
        <v/>
      </c>
      <c r="S3587" s="412" t="str">
        <f t="shared" si="925"/>
        <v/>
      </c>
      <c r="T3587" s="427"/>
      <c r="U3587" s="429"/>
      <c r="W3587" s="6">
        <f>VLOOKUP(A3587,'[3]Cartilha Global'!$A:$A,1,FALSE)</f>
        <v>98268</v>
      </c>
    </row>
    <row r="3588" spans="1:23" ht="22.5" hidden="1" x14ac:dyDescent="0.2">
      <c r="A3588" s="522">
        <v>98269</v>
      </c>
      <c r="B3588" s="508" t="s">
        <v>3144</v>
      </c>
      <c r="C3588" s="513" t="s">
        <v>3857</v>
      </c>
      <c r="D3588" s="498" t="s">
        <v>6927</v>
      </c>
      <c r="E3588" s="499">
        <v>25.84</v>
      </c>
      <c r="F3588" s="500">
        <f t="shared" si="941"/>
        <v>32</v>
      </c>
      <c r="G3588" s="556"/>
      <c r="H3588" s="518"/>
      <c r="I3588" s="519">
        <f t="shared" si="936"/>
        <v>0</v>
      </c>
      <c r="J3588" s="558">
        <f t="shared" si="937"/>
        <v>0</v>
      </c>
      <c r="K3588" s="504"/>
      <c r="L3588" s="580">
        <f t="shared" si="938"/>
        <v>0</v>
      </c>
      <c r="M3588" s="518">
        <f t="shared" si="938"/>
        <v>0</v>
      </c>
      <c r="N3588" s="558">
        <f t="shared" si="939"/>
        <v>0</v>
      </c>
      <c r="O3588" s="519">
        <f t="shared" si="940"/>
        <v>0</v>
      </c>
      <c r="P3588" s="506"/>
      <c r="Q3588" s="520"/>
      <c r="R3588" s="412" t="str">
        <f t="shared" si="935"/>
        <v/>
      </c>
      <c r="S3588" s="412" t="str">
        <f t="shared" si="925"/>
        <v/>
      </c>
      <c r="T3588" s="427"/>
      <c r="U3588" s="429"/>
      <c r="W3588" s="6">
        <f>VLOOKUP(A3588,'[3]Cartilha Global'!$A:$A,1,FALSE)</f>
        <v>98269</v>
      </c>
    </row>
    <row r="3589" spans="1:23" ht="22.5" hidden="1" x14ac:dyDescent="0.2">
      <c r="A3589" s="522">
        <v>98270</v>
      </c>
      <c r="B3589" s="508" t="s">
        <v>3144</v>
      </c>
      <c r="C3589" s="513" t="s">
        <v>3858</v>
      </c>
      <c r="D3589" s="498" t="s">
        <v>6927</v>
      </c>
      <c r="E3589" s="499">
        <v>38.770000000000003</v>
      </c>
      <c r="F3589" s="500">
        <f t="shared" si="941"/>
        <v>48.01</v>
      </c>
      <c r="G3589" s="556"/>
      <c r="H3589" s="518"/>
      <c r="I3589" s="519">
        <f t="shared" si="936"/>
        <v>0</v>
      </c>
      <c r="J3589" s="558">
        <f t="shared" si="937"/>
        <v>0</v>
      </c>
      <c r="K3589" s="504"/>
      <c r="L3589" s="580">
        <f t="shared" si="938"/>
        <v>0</v>
      </c>
      <c r="M3589" s="518">
        <f t="shared" si="938"/>
        <v>0</v>
      </c>
      <c r="N3589" s="558">
        <f t="shared" si="939"/>
        <v>0</v>
      </c>
      <c r="O3589" s="519">
        <f t="shared" si="940"/>
        <v>0</v>
      </c>
      <c r="P3589" s="506"/>
      <c r="Q3589" s="520"/>
      <c r="R3589" s="412" t="str">
        <f t="shared" si="935"/>
        <v/>
      </c>
      <c r="S3589" s="412" t="str">
        <f t="shared" ref="S3589:S3652" si="942">IF(Q3589="X","x",IF(Q3589="xx","x",IF(OR(J3589&gt;0,O3589&gt;0),"x","")))</f>
        <v/>
      </c>
      <c r="T3589" s="427"/>
      <c r="U3589" s="429"/>
      <c r="W3589" s="6">
        <f>VLOOKUP(A3589,'[3]Cartilha Global'!$A:$A,1,FALSE)</f>
        <v>98270</v>
      </c>
    </row>
    <row r="3590" spans="1:23" ht="22.5" hidden="1" x14ac:dyDescent="0.2">
      <c r="A3590" s="522">
        <v>98271</v>
      </c>
      <c r="B3590" s="508" t="s">
        <v>3144</v>
      </c>
      <c r="C3590" s="513" t="s">
        <v>3859</v>
      </c>
      <c r="D3590" s="498" t="s">
        <v>6927</v>
      </c>
      <c r="E3590" s="499">
        <v>54.34</v>
      </c>
      <c r="F3590" s="500">
        <f t="shared" si="941"/>
        <v>67.290000000000006</v>
      </c>
      <c r="G3590" s="556"/>
      <c r="H3590" s="518"/>
      <c r="I3590" s="519">
        <f t="shared" si="936"/>
        <v>0</v>
      </c>
      <c r="J3590" s="558">
        <f t="shared" si="937"/>
        <v>0</v>
      </c>
      <c r="K3590" s="504"/>
      <c r="L3590" s="580">
        <f t="shared" si="938"/>
        <v>0</v>
      </c>
      <c r="M3590" s="518">
        <f t="shared" si="938"/>
        <v>0</v>
      </c>
      <c r="N3590" s="558">
        <f t="shared" si="939"/>
        <v>0</v>
      </c>
      <c r="O3590" s="519">
        <f t="shared" si="940"/>
        <v>0</v>
      </c>
      <c r="P3590" s="506"/>
      <c r="Q3590" s="520"/>
      <c r="R3590" s="412" t="str">
        <f t="shared" si="935"/>
        <v/>
      </c>
      <c r="S3590" s="412" t="str">
        <f t="shared" si="942"/>
        <v/>
      </c>
      <c r="T3590" s="427"/>
      <c r="U3590" s="429"/>
      <c r="W3590" s="6">
        <f>VLOOKUP(A3590,'[3]Cartilha Global'!$A:$A,1,FALSE)</f>
        <v>98271</v>
      </c>
    </row>
    <row r="3591" spans="1:23" ht="22.5" hidden="1" x14ac:dyDescent="0.2">
      <c r="A3591" s="522">
        <v>98272</v>
      </c>
      <c r="B3591" s="508" t="s">
        <v>3144</v>
      </c>
      <c r="C3591" s="513" t="s">
        <v>3860</v>
      </c>
      <c r="D3591" s="498" t="s">
        <v>6927</v>
      </c>
      <c r="E3591" s="499">
        <v>124.06</v>
      </c>
      <c r="F3591" s="500">
        <f t="shared" si="941"/>
        <v>153.63999999999999</v>
      </c>
      <c r="G3591" s="556"/>
      <c r="H3591" s="518"/>
      <c r="I3591" s="519">
        <f t="shared" si="936"/>
        <v>0</v>
      </c>
      <c r="J3591" s="558">
        <f t="shared" si="937"/>
        <v>0</v>
      </c>
      <c r="K3591" s="504"/>
      <c r="L3591" s="580">
        <f t="shared" si="938"/>
        <v>0</v>
      </c>
      <c r="M3591" s="518">
        <f t="shared" si="938"/>
        <v>0</v>
      </c>
      <c r="N3591" s="558">
        <f t="shared" si="939"/>
        <v>0</v>
      </c>
      <c r="O3591" s="519">
        <f t="shared" si="940"/>
        <v>0</v>
      </c>
      <c r="P3591" s="506"/>
      <c r="Q3591" s="520"/>
      <c r="R3591" s="412" t="str">
        <f t="shared" si="935"/>
        <v/>
      </c>
      <c r="S3591" s="412" t="str">
        <f t="shared" si="942"/>
        <v/>
      </c>
      <c r="T3591" s="427"/>
      <c r="U3591" s="429"/>
      <c r="W3591" s="6">
        <f>VLOOKUP(A3591,'[3]Cartilha Global'!$A:$A,1,FALSE)</f>
        <v>98272</v>
      </c>
    </row>
    <row r="3592" spans="1:23" ht="22.5" hidden="1" x14ac:dyDescent="0.2">
      <c r="A3592" s="522">
        <v>98276</v>
      </c>
      <c r="B3592" s="508" t="s">
        <v>3144</v>
      </c>
      <c r="C3592" s="513" t="s">
        <v>3861</v>
      </c>
      <c r="D3592" s="498" t="s">
        <v>6927</v>
      </c>
      <c r="E3592" s="499">
        <v>8.8000000000000007</v>
      </c>
      <c r="F3592" s="500">
        <f t="shared" si="941"/>
        <v>10.9</v>
      </c>
      <c r="G3592" s="556"/>
      <c r="H3592" s="518"/>
      <c r="I3592" s="519">
        <f t="shared" si="936"/>
        <v>0</v>
      </c>
      <c r="J3592" s="558">
        <f t="shared" si="937"/>
        <v>0</v>
      </c>
      <c r="K3592" s="504"/>
      <c r="L3592" s="580">
        <f t="shared" si="938"/>
        <v>0</v>
      </c>
      <c r="M3592" s="518">
        <f t="shared" si="938"/>
        <v>0</v>
      </c>
      <c r="N3592" s="558">
        <f t="shared" si="939"/>
        <v>0</v>
      </c>
      <c r="O3592" s="519">
        <f t="shared" si="940"/>
        <v>0</v>
      </c>
      <c r="P3592" s="506"/>
      <c r="Q3592" s="520"/>
      <c r="R3592" s="412" t="str">
        <f t="shared" si="935"/>
        <v/>
      </c>
      <c r="S3592" s="412" t="str">
        <f t="shared" si="942"/>
        <v/>
      </c>
      <c r="T3592" s="427"/>
      <c r="U3592" s="429"/>
      <c r="W3592" s="6">
        <f>VLOOKUP(A3592,'[3]Cartilha Global'!$A:$A,1,FALSE)</f>
        <v>98276</v>
      </c>
    </row>
    <row r="3593" spans="1:23" ht="22.5" hidden="1" x14ac:dyDescent="0.2">
      <c r="A3593" s="522">
        <v>98277</v>
      </c>
      <c r="B3593" s="508" t="s">
        <v>3144</v>
      </c>
      <c r="C3593" s="513" t="s">
        <v>3862</v>
      </c>
      <c r="D3593" s="498" t="s">
        <v>6927</v>
      </c>
      <c r="E3593" s="499">
        <v>15.87</v>
      </c>
      <c r="F3593" s="500">
        <f t="shared" si="941"/>
        <v>19.649999999999999</v>
      </c>
      <c r="G3593" s="556"/>
      <c r="H3593" s="518"/>
      <c r="I3593" s="519">
        <f t="shared" si="936"/>
        <v>0</v>
      </c>
      <c r="J3593" s="558">
        <f t="shared" si="937"/>
        <v>0</v>
      </c>
      <c r="K3593" s="504"/>
      <c r="L3593" s="580">
        <f t="shared" si="938"/>
        <v>0</v>
      </c>
      <c r="M3593" s="518">
        <f t="shared" si="938"/>
        <v>0</v>
      </c>
      <c r="N3593" s="558">
        <f t="shared" si="939"/>
        <v>0</v>
      </c>
      <c r="O3593" s="519">
        <f t="shared" si="940"/>
        <v>0</v>
      </c>
      <c r="P3593" s="506"/>
      <c r="Q3593" s="520"/>
      <c r="R3593" s="412" t="str">
        <f t="shared" si="935"/>
        <v/>
      </c>
      <c r="S3593" s="412" t="str">
        <f t="shared" si="942"/>
        <v/>
      </c>
      <c r="T3593" s="427"/>
      <c r="U3593" s="429"/>
      <c r="W3593" s="6">
        <f>VLOOKUP(A3593,'[3]Cartilha Global'!$A:$A,1,FALSE)</f>
        <v>98277</v>
      </c>
    </row>
    <row r="3594" spans="1:23" ht="22.5" hidden="1" x14ac:dyDescent="0.2">
      <c r="A3594" s="522">
        <v>98278</v>
      </c>
      <c r="B3594" s="508" t="s">
        <v>3144</v>
      </c>
      <c r="C3594" s="513" t="s">
        <v>3863</v>
      </c>
      <c r="D3594" s="498" t="s">
        <v>6927</v>
      </c>
      <c r="E3594" s="499">
        <v>22.71</v>
      </c>
      <c r="F3594" s="500">
        <f t="shared" si="941"/>
        <v>28.12</v>
      </c>
      <c r="G3594" s="556"/>
      <c r="H3594" s="518"/>
      <c r="I3594" s="519">
        <f t="shared" si="936"/>
        <v>0</v>
      </c>
      <c r="J3594" s="558">
        <f t="shared" si="937"/>
        <v>0</v>
      </c>
      <c r="K3594" s="504"/>
      <c r="L3594" s="580">
        <f t="shared" si="938"/>
        <v>0</v>
      </c>
      <c r="M3594" s="518">
        <f t="shared" si="938"/>
        <v>0</v>
      </c>
      <c r="N3594" s="558">
        <f t="shared" si="939"/>
        <v>0</v>
      </c>
      <c r="O3594" s="519">
        <f t="shared" si="940"/>
        <v>0</v>
      </c>
      <c r="P3594" s="506"/>
      <c r="Q3594" s="520"/>
      <c r="R3594" s="412" t="str">
        <f t="shared" si="935"/>
        <v/>
      </c>
      <c r="S3594" s="412" t="str">
        <f t="shared" si="942"/>
        <v/>
      </c>
      <c r="T3594" s="427"/>
      <c r="U3594" s="429"/>
      <c r="W3594" s="6">
        <f>VLOOKUP(A3594,'[3]Cartilha Global'!$A:$A,1,FALSE)</f>
        <v>98278</v>
      </c>
    </row>
    <row r="3595" spans="1:23" ht="22.5" hidden="1" x14ac:dyDescent="0.2">
      <c r="A3595" s="522">
        <v>98279</v>
      </c>
      <c r="B3595" s="508" t="s">
        <v>3144</v>
      </c>
      <c r="C3595" s="513" t="s">
        <v>3864</v>
      </c>
      <c r="D3595" s="498" t="s">
        <v>6927</v>
      </c>
      <c r="E3595" s="499">
        <v>35.619999999999997</v>
      </c>
      <c r="F3595" s="500">
        <f t="shared" si="941"/>
        <v>44.11</v>
      </c>
      <c r="G3595" s="556"/>
      <c r="H3595" s="518"/>
      <c r="I3595" s="519">
        <f t="shared" si="936"/>
        <v>0</v>
      </c>
      <c r="J3595" s="558">
        <f t="shared" si="937"/>
        <v>0</v>
      </c>
      <c r="K3595" s="504"/>
      <c r="L3595" s="580">
        <f t="shared" si="938"/>
        <v>0</v>
      </c>
      <c r="M3595" s="518">
        <f t="shared" si="938"/>
        <v>0</v>
      </c>
      <c r="N3595" s="558">
        <f t="shared" si="939"/>
        <v>0</v>
      </c>
      <c r="O3595" s="519">
        <f t="shared" si="940"/>
        <v>0</v>
      </c>
      <c r="P3595" s="506"/>
      <c r="Q3595" s="520"/>
      <c r="R3595" s="412" t="str">
        <f t="shared" si="935"/>
        <v/>
      </c>
      <c r="S3595" s="412" t="str">
        <f t="shared" si="942"/>
        <v/>
      </c>
      <c r="T3595" s="427"/>
      <c r="U3595" s="429"/>
      <c r="W3595" s="6">
        <f>VLOOKUP(A3595,'[3]Cartilha Global'!$A:$A,1,FALSE)</f>
        <v>98279</v>
      </c>
    </row>
    <row r="3596" spans="1:23" ht="22.5" hidden="1" x14ac:dyDescent="0.2">
      <c r="A3596" s="522">
        <v>98286</v>
      </c>
      <c r="B3596" s="508" t="s">
        <v>3144</v>
      </c>
      <c r="C3596" s="513" t="s">
        <v>3865</v>
      </c>
      <c r="D3596" s="498" t="s">
        <v>6927</v>
      </c>
      <c r="E3596" s="499">
        <v>15.99</v>
      </c>
      <c r="F3596" s="500">
        <f t="shared" si="941"/>
        <v>19.8</v>
      </c>
      <c r="G3596" s="556"/>
      <c r="H3596" s="518"/>
      <c r="I3596" s="519">
        <f t="shared" si="936"/>
        <v>0</v>
      </c>
      <c r="J3596" s="558">
        <f t="shared" si="937"/>
        <v>0</v>
      </c>
      <c r="K3596" s="504"/>
      <c r="L3596" s="580">
        <f t="shared" si="938"/>
        <v>0</v>
      </c>
      <c r="M3596" s="518">
        <f t="shared" si="938"/>
        <v>0</v>
      </c>
      <c r="N3596" s="558">
        <f t="shared" si="939"/>
        <v>0</v>
      </c>
      <c r="O3596" s="519">
        <f t="shared" si="940"/>
        <v>0</v>
      </c>
      <c r="P3596" s="506"/>
      <c r="Q3596" s="520"/>
      <c r="R3596" s="412" t="str">
        <f t="shared" si="935"/>
        <v/>
      </c>
      <c r="S3596" s="412" t="str">
        <f t="shared" si="942"/>
        <v/>
      </c>
      <c r="T3596" s="427"/>
      <c r="U3596" s="429"/>
      <c r="W3596" s="6">
        <f>VLOOKUP(A3596,'[3]Cartilha Global'!$A:$A,1,FALSE)</f>
        <v>98286</v>
      </c>
    </row>
    <row r="3597" spans="1:23" ht="22.5" hidden="1" x14ac:dyDescent="0.2">
      <c r="A3597" s="522">
        <v>98293</v>
      </c>
      <c r="B3597" s="508" t="s">
        <v>3144</v>
      </c>
      <c r="C3597" s="513" t="s">
        <v>3866</v>
      </c>
      <c r="D3597" s="498" t="s">
        <v>6927</v>
      </c>
      <c r="E3597" s="499">
        <v>9.52</v>
      </c>
      <c r="F3597" s="500">
        <f t="shared" si="941"/>
        <v>11.79</v>
      </c>
      <c r="G3597" s="556"/>
      <c r="H3597" s="518"/>
      <c r="I3597" s="519">
        <f t="shared" si="936"/>
        <v>0</v>
      </c>
      <c r="J3597" s="558">
        <f t="shared" si="937"/>
        <v>0</v>
      </c>
      <c r="K3597" s="504"/>
      <c r="L3597" s="580">
        <f t="shared" si="938"/>
        <v>0</v>
      </c>
      <c r="M3597" s="518">
        <f t="shared" si="938"/>
        <v>0</v>
      </c>
      <c r="N3597" s="558">
        <f t="shared" si="939"/>
        <v>0</v>
      </c>
      <c r="O3597" s="519">
        <f t="shared" si="940"/>
        <v>0</v>
      </c>
      <c r="P3597" s="506"/>
      <c r="Q3597" s="520"/>
      <c r="R3597" s="412" t="str">
        <f t="shared" si="935"/>
        <v/>
      </c>
      <c r="S3597" s="412" t="str">
        <f t="shared" si="942"/>
        <v/>
      </c>
      <c r="T3597" s="427"/>
      <c r="U3597" s="429"/>
      <c r="W3597" s="6">
        <f>VLOOKUP(A3597,'[3]Cartilha Global'!$A:$A,1,FALSE)</f>
        <v>98293</v>
      </c>
    </row>
    <row r="3598" spans="1:23" ht="22.5" hidden="1" x14ac:dyDescent="0.2">
      <c r="A3598" s="522">
        <v>98261</v>
      </c>
      <c r="B3598" s="508" t="s">
        <v>3144</v>
      </c>
      <c r="C3598" s="513" t="s">
        <v>3867</v>
      </c>
      <c r="D3598" s="498" t="s">
        <v>6927</v>
      </c>
      <c r="E3598" s="499">
        <v>4</v>
      </c>
      <c r="F3598" s="500">
        <f t="shared" si="941"/>
        <v>4.95</v>
      </c>
      <c r="G3598" s="556"/>
      <c r="H3598" s="518"/>
      <c r="I3598" s="519">
        <f t="shared" si="936"/>
        <v>0</v>
      </c>
      <c r="J3598" s="558">
        <f t="shared" si="937"/>
        <v>0</v>
      </c>
      <c r="K3598" s="504"/>
      <c r="L3598" s="580">
        <f t="shared" si="938"/>
        <v>0</v>
      </c>
      <c r="M3598" s="518">
        <f t="shared" si="938"/>
        <v>0</v>
      </c>
      <c r="N3598" s="558">
        <f t="shared" si="939"/>
        <v>0</v>
      </c>
      <c r="O3598" s="519">
        <f t="shared" si="940"/>
        <v>0</v>
      </c>
      <c r="P3598" s="506"/>
      <c r="Q3598" s="520"/>
      <c r="R3598" s="412" t="str">
        <f t="shared" si="935"/>
        <v/>
      </c>
      <c r="S3598" s="412" t="str">
        <f t="shared" si="942"/>
        <v/>
      </c>
      <c r="T3598" s="427"/>
      <c r="U3598" s="429"/>
      <c r="W3598" s="6">
        <f>VLOOKUP(A3598,'[3]Cartilha Global'!$A:$A,1,FALSE)</f>
        <v>98261</v>
      </c>
    </row>
    <row r="3599" spans="1:23" ht="22.5" hidden="1" x14ac:dyDescent="0.2">
      <c r="A3599" s="522">
        <v>98262</v>
      </c>
      <c r="B3599" s="508" t="s">
        <v>3144</v>
      </c>
      <c r="C3599" s="513" t="s">
        <v>3868</v>
      </c>
      <c r="D3599" s="498" t="s">
        <v>6927</v>
      </c>
      <c r="E3599" s="499">
        <v>4.8899999999999997</v>
      </c>
      <c r="F3599" s="500">
        <f t="shared" si="941"/>
        <v>6.06</v>
      </c>
      <c r="G3599" s="556"/>
      <c r="H3599" s="518"/>
      <c r="I3599" s="519">
        <f t="shared" si="936"/>
        <v>0</v>
      </c>
      <c r="J3599" s="558">
        <f t="shared" si="937"/>
        <v>0</v>
      </c>
      <c r="K3599" s="504"/>
      <c r="L3599" s="580">
        <f t="shared" si="938"/>
        <v>0</v>
      </c>
      <c r="M3599" s="518">
        <f t="shared" si="938"/>
        <v>0</v>
      </c>
      <c r="N3599" s="558">
        <f t="shared" si="939"/>
        <v>0</v>
      </c>
      <c r="O3599" s="519">
        <f t="shared" si="940"/>
        <v>0</v>
      </c>
      <c r="P3599" s="506"/>
      <c r="Q3599" s="520"/>
      <c r="R3599" s="412" t="str">
        <f t="shared" si="935"/>
        <v/>
      </c>
      <c r="S3599" s="412" t="str">
        <f t="shared" si="942"/>
        <v/>
      </c>
      <c r="T3599" s="427"/>
      <c r="U3599" s="429"/>
      <c r="W3599" s="6">
        <f>VLOOKUP(A3599,'[3]Cartilha Global'!$A:$A,1,FALSE)</f>
        <v>98262</v>
      </c>
    </row>
    <row r="3600" spans="1:23" ht="22.5" hidden="1" x14ac:dyDescent="0.2">
      <c r="A3600" s="522">
        <v>98263</v>
      </c>
      <c r="B3600" s="508" t="s">
        <v>3144</v>
      </c>
      <c r="C3600" s="513" t="s">
        <v>3869</v>
      </c>
      <c r="D3600" s="498" t="s">
        <v>6927</v>
      </c>
      <c r="E3600" s="499">
        <v>5.12</v>
      </c>
      <c r="F3600" s="500">
        <f t="shared" si="941"/>
        <v>6.34</v>
      </c>
      <c r="G3600" s="556"/>
      <c r="H3600" s="518"/>
      <c r="I3600" s="519">
        <f t="shared" si="936"/>
        <v>0</v>
      </c>
      <c r="J3600" s="558">
        <f t="shared" si="937"/>
        <v>0</v>
      </c>
      <c r="K3600" s="504"/>
      <c r="L3600" s="580">
        <f t="shared" si="938"/>
        <v>0</v>
      </c>
      <c r="M3600" s="518">
        <f t="shared" si="938"/>
        <v>0</v>
      </c>
      <c r="N3600" s="558">
        <f t="shared" si="939"/>
        <v>0</v>
      </c>
      <c r="O3600" s="519">
        <f t="shared" si="940"/>
        <v>0</v>
      </c>
      <c r="P3600" s="506"/>
      <c r="Q3600" s="520"/>
      <c r="R3600" s="412" t="str">
        <f t="shared" si="935"/>
        <v/>
      </c>
      <c r="S3600" s="412" t="str">
        <f t="shared" si="942"/>
        <v/>
      </c>
      <c r="T3600" s="427"/>
      <c r="U3600" s="429"/>
      <c r="W3600" s="6">
        <f>VLOOKUP(A3600,'[3]Cartilha Global'!$A:$A,1,FALSE)</f>
        <v>98263</v>
      </c>
    </row>
    <row r="3601" spans="1:23" ht="22.5" hidden="1" x14ac:dyDescent="0.2">
      <c r="A3601" s="522">
        <v>98264</v>
      </c>
      <c r="B3601" s="508" t="s">
        <v>3144</v>
      </c>
      <c r="C3601" s="513" t="s">
        <v>3870</v>
      </c>
      <c r="D3601" s="498" t="s">
        <v>6927</v>
      </c>
      <c r="E3601" s="499">
        <v>6.09</v>
      </c>
      <c r="F3601" s="500">
        <f t="shared" si="941"/>
        <v>7.54</v>
      </c>
      <c r="G3601" s="556"/>
      <c r="H3601" s="518"/>
      <c r="I3601" s="519">
        <f t="shared" si="936"/>
        <v>0</v>
      </c>
      <c r="J3601" s="558">
        <f t="shared" si="937"/>
        <v>0</v>
      </c>
      <c r="K3601" s="504"/>
      <c r="L3601" s="580">
        <f t="shared" si="938"/>
        <v>0</v>
      </c>
      <c r="M3601" s="518">
        <f t="shared" si="938"/>
        <v>0</v>
      </c>
      <c r="N3601" s="558">
        <f t="shared" si="939"/>
        <v>0</v>
      </c>
      <c r="O3601" s="519">
        <f t="shared" si="940"/>
        <v>0</v>
      </c>
      <c r="P3601" s="506"/>
      <c r="Q3601" s="494"/>
      <c r="R3601" s="412" t="str">
        <f t="shared" si="935"/>
        <v/>
      </c>
      <c r="S3601" s="412" t="str">
        <f t="shared" si="942"/>
        <v/>
      </c>
      <c r="T3601" s="427"/>
      <c r="U3601" s="429"/>
      <c r="W3601" s="6">
        <f>VLOOKUP(A3601,'[3]Cartilha Global'!$A:$A,1,FALSE)</f>
        <v>98264</v>
      </c>
    </row>
    <row r="3602" spans="1:23" ht="22.5" hidden="1" x14ac:dyDescent="0.2">
      <c r="A3602" s="522">
        <v>98265</v>
      </c>
      <c r="B3602" s="508" t="s">
        <v>3144</v>
      </c>
      <c r="C3602" s="513" t="s">
        <v>3871</v>
      </c>
      <c r="D3602" s="498" t="s">
        <v>6927</v>
      </c>
      <c r="E3602" s="499">
        <v>6.72</v>
      </c>
      <c r="F3602" s="500">
        <f t="shared" si="941"/>
        <v>8.32</v>
      </c>
      <c r="G3602" s="556"/>
      <c r="H3602" s="518"/>
      <c r="I3602" s="519">
        <f t="shared" si="936"/>
        <v>0</v>
      </c>
      <c r="J3602" s="558">
        <f t="shared" si="937"/>
        <v>0</v>
      </c>
      <c r="K3602" s="504"/>
      <c r="L3602" s="580">
        <f t="shared" si="938"/>
        <v>0</v>
      </c>
      <c r="M3602" s="518">
        <f t="shared" si="938"/>
        <v>0</v>
      </c>
      <c r="N3602" s="558">
        <f t="shared" si="939"/>
        <v>0</v>
      </c>
      <c r="O3602" s="519">
        <f t="shared" si="940"/>
        <v>0</v>
      </c>
      <c r="P3602" s="506"/>
      <c r="Q3602" s="520"/>
      <c r="R3602" s="412" t="str">
        <f t="shared" si="935"/>
        <v/>
      </c>
      <c r="S3602" s="412" t="str">
        <f t="shared" si="942"/>
        <v/>
      </c>
      <c r="T3602" s="427"/>
      <c r="U3602" s="429"/>
      <c r="W3602" s="6">
        <f>VLOOKUP(A3602,'[3]Cartilha Global'!$A:$A,1,FALSE)</f>
        <v>98265</v>
      </c>
    </row>
    <row r="3603" spans="1:23" ht="22.5" hidden="1" x14ac:dyDescent="0.2">
      <c r="A3603" s="522">
        <v>98266</v>
      </c>
      <c r="B3603" s="508" t="s">
        <v>3144</v>
      </c>
      <c r="C3603" s="513" t="s">
        <v>3872</v>
      </c>
      <c r="D3603" s="498" t="s">
        <v>6927</v>
      </c>
      <c r="E3603" s="499">
        <v>7.6</v>
      </c>
      <c r="F3603" s="500">
        <f t="shared" si="941"/>
        <v>9.41</v>
      </c>
      <c r="G3603" s="556"/>
      <c r="H3603" s="518"/>
      <c r="I3603" s="519">
        <f t="shared" si="936"/>
        <v>0</v>
      </c>
      <c r="J3603" s="558">
        <f t="shared" si="937"/>
        <v>0</v>
      </c>
      <c r="K3603" s="504"/>
      <c r="L3603" s="580">
        <f t="shared" si="938"/>
        <v>0</v>
      </c>
      <c r="M3603" s="518">
        <f t="shared" si="938"/>
        <v>0</v>
      </c>
      <c r="N3603" s="558">
        <f t="shared" si="939"/>
        <v>0</v>
      </c>
      <c r="O3603" s="519">
        <f t="shared" si="940"/>
        <v>0</v>
      </c>
      <c r="P3603" s="506"/>
      <c r="Q3603" s="520"/>
      <c r="R3603" s="412" t="str">
        <f t="shared" si="935"/>
        <v/>
      </c>
      <c r="S3603" s="412" t="str">
        <f t="shared" si="942"/>
        <v/>
      </c>
      <c r="T3603" s="427"/>
      <c r="U3603" s="429"/>
      <c r="W3603" s="6">
        <f>VLOOKUP(A3603,'[3]Cartilha Global'!$A:$A,1,FALSE)</f>
        <v>98266</v>
      </c>
    </row>
    <row r="3604" spans="1:23" ht="22.5" hidden="1" x14ac:dyDescent="0.2">
      <c r="A3604" s="522">
        <v>98273</v>
      </c>
      <c r="B3604" s="508" t="s">
        <v>3144</v>
      </c>
      <c r="C3604" s="513" t="s">
        <v>3873</v>
      </c>
      <c r="D3604" s="498" t="s">
        <v>6927</v>
      </c>
      <c r="E3604" s="499">
        <v>2.95</v>
      </c>
      <c r="F3604" s="500">
        <f t="shared" si="941"/>
        <v>3.65</v>
      </c>
      <c r="G3604" s="556"/>
      <c r="H3604" s="518"/>
      <c r="I3604" s="519">
        <f t="shared" si="936"/>
        <v>0</v>
      </c>
      <c r="J3604" s="558">
        <f t="shared" si="937"/>
        <v>0</v>
      </c>
      <c r="K3604" s="504"/>
      <c r="L3604" s="580">
        <f t="shared" si="938"/>
        <v>0</v>
      </c>
      <c r="M3604" s="518">
        <f t="shared" si="938"/>
        <v>0</v>
      </c>
      <c r="N3604" s="558">
        <f t="shared" si="939"/>
        <v>0</v>
      </c>
      <c r="O3604" s="519">
        <f t="shared" si="940"/>
        <v>0</v>
      </c>
      <c r="P3604" s="506"/>
      <c r="Q3604" s="520"/>
      <c r="R3604" s="412" t="str">
        <f t="shared" si="935"/>
        <v/>
      </c>
      <c r="S3604" s="412" t="str">
        <f t="shared" si="942"/>
        <v/>
      </c>
      <c r="T3604" s="427"/>
      <c r="U3604" s="429"/>
      <c r="W3604" s="6">
        <f>VLOOKUP(A3604,'[3]Cartilha Global'!$A:$A,1,FALSE)</f>
        <v>98273</v>
      </c>
    </row>
    <row r="3605" spans="1:23" ht="22.5" hidden="1" x14ac:dyDescent="0.2">
      <c r="A3605" s="522">
        <v>98274</v>
      </c>
      <c r="B3605" s="508" t="s">
        <v>3144</v>
      </c>
      <c r="C3605" s="513" t="s">
        <v>3874</v>
      </c>
      <c r="D3605" s="498" t="s">
        <v>6927</v>
      </c>
      <c r="E3605" s="499">
        <v>3.57</v>
      </c>
      <c r="F3605" s="500">
        <f t="shared" si="941"/>
        <v>4.42</v>
      </c>
      <c r="G3605" s="556"/>
      <c r="H3605" s="518"/>
      <c r="I3605" s="519">
        <f t="shared" si="936"/>
        <v>0</v>
      </c>
      <c r="J3605" s="558">
        <f t="shared" si="937"/>
        <v>0</v>
      </c>
      <c r="K3605" s="504"/>
      <c r="L3605" s="580">
        <f t="shared" si="938"/>
        <v>0</v>
      </c>
      <c r="M3605" s="518">
        <f t="shared" si="938"/>
        <v>0</v>
      </c>
      <c r="N3605" s="558">
        <f t="shared" si="939"/>
        <v>0</v>
      </c>
      <c r="O3605" s="519">
        <f t="shared" si="940"/>
        <v>0</v>
      </c>
      <c r="P3605" s="506"/>
      <c r="Q3605" s="520"/>
      <c r="R3605" s="412" t="str">
        <f t="shared" si="935"/>
        <v/>
      </c>
      <c r="S3605" s="412" t="str">
        <f t="shared" si="942"/>
        <v/>
      </c>
      <c r="T3605" s="427"/>
      <c r="U3605" s="429"/>
      <c r="W3605" s="6">
        <f>VLOOKUP(A3605,'[3]Cartilha Global'!$A:$A,1,FALSE)</f>
        <v>98274</v>
      </c>
    </row>
    <row r="3606" spans="1:23" ht="22.5" hidden="1" x14ac:dyDescent="0.2">
      <c r="A3606" s="522">
        <v>98275</v>
      </c>
      <c r="B3606" s="508" t="s">
        <v>3144</v>
      </c>
      <c r="C3606" s="513" t="s">
        <v>3875</v>
      </c>
      <c r="D3606" s="498" t="s">
        <v>6927</v>
      </c>
      <c r="E3606" s="499">
        <v>4.45</v>
      </c>
      <c r="F3606" s="500">
        <f t="shared" si="941"/>
        <v>5.51</v>
      </c>
      <c r="G3606" s="556"/>
      <c r="H3606" s="518"/>
      <c r="I3606" s="519">
        <f t="shared" si="936"/>
        <v>0</v>
      </c>
      <c r="J3606" s="558">
        <f t="shared" si="937"/>
        <v>0</v>
      </c>
      <c r="K3606" s="504"/>
      <c r="L3606" s="580">
        <f t="shared" si="938"/>
        <v>0</v>
      </c>
      <c r="M3606" s="518">
        <f t="shared" si="938"/>
        <v>0</v>
      </c>
      <c r="N3606" s="558">
        <f t="shared" si="939"/>
        <v>0</v>
      </c>
      <c r="O3606" s="519">
        <f t="shared" si="940"/>
        <v>0</v>
      </c>
      <c r="P3606" s="506"/>
      <c r="Q3606" s="520"/>
      <c r="R3606" s="412" t="str">
        <f t="shared" si="935"/>
        <v/>
      </c>
      <c r="S3606" s="412" t="str">
        <f t="shared" si="942"/>
        <v/>
      </c>
      <c r="T3606" s="427"/>
      <c r="U3606" s="429"/>
      <c r="W3606" s="6">
        <f>VLOOKUP(A3606,'[3]Cartilha Global'!$A:$A,1,FALSE)</f>
        <v>98275</v>
      </c>
    </row>
    <row r="3607" spans="1:23" ht="22.5" hidden="1" x14ac:dyDescent="0.2">
      <c r="A3607" s="522">
        <v>98280</v>
      </c>
      <c r="B3607" s="508" t="s">
        <v>3144</v>
      </c>
      <c r="C3607" s="513" t="s">
        <v>3876</v>
      </c>
      <c r="D3607" s="498" t="s">
        <v>6927</v>
      </c>
      <c r="E3607" s="499">
        <v>8.0500000000000007</v>
      </c>
      <c r="F3607" s="500">
        <f t="shared" si="941"/>
        <v>9.9700000000000006</v>
      </c>
      <c r="G3607" s="556"/>
      <c r="H3607" s="518"/>
      <c r="I3607" s="519">
        <f t="shared" si="936"/>
        <v>0</v>
      </c>
      <c r="J3607" s="558">
        <f t="shared" si="937"/>
        <v>0</v>
      </c>
      <c r="K3607" s="504"/>
      <c r="L3607" s="580">
        <f t="shared" si="938"/>
        <v>0</v>
      </c>
      <c r="M3607" s="518">
        <f t="shared" si="938"/>
        <v>0</v>
      </c>
      <c r="N3607" s="558">
        <f t="shared" si="939"/>
        <v>0</v>
      </c>
      <c r="O3607" s="519">
        <f t="shared" si="940"/>
        <v>0</v>
      </c>
      <c r="P3607" s="506"/>
      <c r="Q3607" s="494"/>
      <c r="R3607" s="412" t="str">
        <f t="shared" si="935"/>
        <v/>
      </c>
      <c r="S3607" s="412" t="str">
        <f t="shared" si="942"/>
        <v/>
      </c>
      <c r="T3607" s="427"/>
      <c r="U3607" s="429"/>
      <c r="W3607" s="6">
        <f>VLOOKUP(A3607,'[3]Cartilha Global'!$A:$A,1,FALSE)</f>
        <v>98280</v>
      </c>
    </row>
    <row r="3608" spans="1:23" ht="22.5" hidden="1" x14ac:dyDescent="0.2">
      <c r="A3608" s="522">
        <v>98281</v>
      </c>
      <c r="B3608" s="508" t="s">
        <v>3144</v>
      </c>
      <c r="C3608" s="513" t="s">
        <v>3877</v>
      </c>
      <c r="D3608" s="498" t="s">
        <v>6927</v>
      </c>
      <c r="E3608" s="499">
        <v>8.94</v>
      </c>
      <c r="F3608" s="500">
        <f t="shared" si="941"/>
        <v>11.07</v>
      </c>
      <c r="G3608" s="556"/>
      <c r="H3608" s="518"/>
      <c r="I3608" s="519">
        <f t="shared" si="936"/>
        <v>0</v>
      </c>
      <c r="J3608" s="558">
        <f t="shared" si="937"/>
        <v>0</v>
      </c>
      <c r="K3608" s="504"/>
      <c r="L3608" s="580">
        <f t="shared" si="938"/>
        <v>0</v>
      </c>
      <c r="M3608" s="518">
        <f t="shared" si="938"/>
        <v>0</v>
      </c>
      <c r="N3608" s="558">
        <f t="shared" si="939"/>
        <v>0</v>
      </c>
      <c r="O3608" s="519">
        <f t="shared" si="940"/>
        <v>0</v>
      </c>
      <c r="P3608" s="506"/>
      <c r="Q3608" s="520"/>
      <c r="R3608" s="412" t="str">
        <f t="shared" si="935"/>
        <v/>
      </c>
      <c r="S3608" s="412" t="str">
        <f t="shared" si="942"/>
        <v/>
      </c>
      <c r="T3608" s="427"/>
      <c r="U3608" s="429"/>
      <c r="W3608" s="6">
        <f>VLOOKUP(A3608,'[3]Cartilha Global'!$A:$A,1,FALSE)</f>
        <v>98281</v>
      </c>
    </row>
    <row r="3609" spans="1:23" ht="22.5" hidden="1" x14ac:dyDescent="0.2">
      <c r="A3609" s="522">
        <v>98282</v>
      </c>
      <c r="B3609" s="508" t="s">
        <v>3144</v>
      </c>
      <c r="C3609" s="513" t="s">
        <v>3878</v>
      </c>
      <c r="D3609" s="498" t="s">
        <v>6927</v>
      </c>
      <c r="E3609" s="499">
        <v>9.16</v>
      </c>
      <c r="F3609" s="500">
        <f t="shared" si="941"/>
        <v>11.34</v>
      </c>
      <c r="G3609" s="556"/>
      <c r="H3609" s="518"/>
      <c r="I3609" s="519">
        <f t="shared" si="936"/>
        <v>0</v>
      </c>
      <c r="J3609" s="558">
        <f t="shared" si="937"/>
        <v>0</v>
      </c>
      <c r="K3609" s="504"/>
      <c r="L3609" s="580">
        <f t="shared" si="938"/>
        <v>0</v>
      </c>
      <c r="M3609" s="518">
        <f t="shared" si="938"/>
        <v>0</v>
      </c>
      <c r="N3609" s="558">
        <f t="shared" si="939"/>
        <v>0</v>
      </c>
      <c r="O3609" s="519">
        <f t="shared" si="940"/>
        <v>0</v>
      </c>
      <c r="P3609" s="506"/>
      <c r="Q3609" s="520"/>
      <c r="R3609" s="412" t="str">
        <f t="shared" si="935"/>
        <v/>
      </c>
      <c r="S3609" s="412" t="str">
        <f t="shared" si="942"/>
        <v/>
      </c>
      <c r="T3609" s="427"/>
      <c r="U3609" s="429"/>
      <c r="W3609" s="6">
        <f>VLOOKUP(A3609,'[3]Cartilha Global'!$A:$A,1,FALSE)</f>
        <v>98282</v>
      </c>
    </row>
    <row r="3610" spans="1:23" ht="22.5" hidden="1" x14ac:dyDescent="0.2">
      <c r="A3610" s="522">
        <v>98283</v>
      </c>
      <c r="B3610" s="508" t="s">
        <v>3144</v>
      </c>
      <c r="C3610" s="513" t="s">
        <v>3879</v>
      </c>
      <c r="D3610" s="498" t="s">
        <v>6927</v>
      </c>
      <c r="E3610" s="499">
        <v>10.14</v>
      </c>
      <c r="F3610" s="500">
        <f t="shared" si="941"/>
        <v>12.56</v>
      </c>
      <c r="G3610" s="556"/>
      <c r="H3610" s="518"/>
      <c r="I3610" s="519">
        <f t="shared" si="936"/>
        <v>0</v>
      </c>
      <c r="J3610" s="558">
        <f t="shared" si="937"/>
        <v>0</v>
      </c>
      <c r="K3610" s="504"/>
      <c r="L3610" s="580">
        <f t="shared" si="938"/>
        <v>0</v>
      </c>
      <c r="M3610" s="518">
        <f t="shared" si="938"/>
        <v>0</v>
      </c>
      <c r="N3610" s="558">
        <f t="shared" si="939"/>
        <v>0</v>
      </c>
      <c r="O3610" s="519">
        <f t="shared" si="940"/>
        <v>0</v>
      </c>
      <c r="P3610" s="506"/>
      <c r="Q3610" s="520"/>
      <c r="R3610" s="412" t="str">
        <f t="shared" si="935"/>
        <v/>
      </c>
      <c r="S3610" s="412" t="str">
        <f t="shared" si="942"/>
        <v/>
      </c>
      <c r="T3610" s="427"/>
      <c r="U3610" s="429"/>
      <c r="W3610" s="6">
        <f>VLOOKUP(A3610,'[3]Cartilha Global'!$A:$A,1,FALSE)</f>
        <v>98283</v>
      </c>
    </row>
    <row r="3611" spans="1:23" ht="22.5" hidden="1" x14ac:dyDescent="0.2">
      <c r="A3611" s="522">
        <v>98284</v>
      </c>
      <c r="B3611" s="508" t="s">
        <v>3144</v>
      </c>
      <c r="C3611" s="513" t="s">
        <v>3880</v>
      </c>
      <c r="D3611" s="498" t="s">
        <v>6927</v>
      </c>
      <c r="E3611" s="499">
        <v>10.76</v>
      </c>
      <c r="F3611" s="500">
        <f t="shared" si="941"/>
        <v>13.33</v>
      </c>
      <c r="G3611" s="556"/>
      <c r="H3611" s="518"/>
      <c r="I3611" s="519">
        <f t="shared" si="936"/>
        <v>0</v>
      </c>
      <c r="J3611" s="558">
        <f t="shared" si="937"/>
        <v>0</v>
      </c>
      <c r="K3611" s="504"/>
      <c r="L3611" s="580">
        <f t="shared" si="938"/>
        <v>0</v>
      </c>
      <c r="M3611" s="518">
        <f t="shared" si="938"/>
        <v>0</v>
      </c>
      <c r="N3611" s="558">
        <f t="shared" si="939"/>
        <v>0</v>
      </c>
      <c r="O3611" s="519">
        <f t="shared" si="940"/>
        <v>0</v>
      </c>
      <c r="P3611" s="506"/>
      <c r="Q3611" s="520"/>
      <c r="R3611" s="412" t="str">
        <f t="shared" si="935"/>
        <v/>
      </c>
      <c r="S3611" s="412" t="str">
        <f t="shared" si="942"/>
        <v/>
      </c>
      <c r="T3611" s="427"/>
      <c r="U3611" s="429"/>
      <c r="W3611" s="6">
        <f>VLOOKUP(A3611,'[3]Cartilha Global'!$A:$A,1,FALSE)</f>
        <v>98284</v>
      </c>
    </row>
    <row r="3612" spans="1:23" ht="22.5" hidden="1" x14ac:dyDescent="0.2">
      <c r="A3612" s="522">
        <v>98285</v>
      </c>
      <c r="B3612" s="508" t="s">
        <v>3144</v>
      </c>
      <c r="C3612" s="513" t="s">
        <v>3881</v>
      </c>
      <c r="D3612" s="498" t="s">
        <v>6927</v>
      </c>
      <c r="E3612" s="499">
        <v>11.65</v>
      </c>
      <c r="F3612" s="500">
        <f t="shared" si="941"/>
        <v>14.43</v>
      </c>
      <c r="G3612" s="556"/>
      <c r="H3612" s="518"/>
      <c r="I3612" s="519">
        <f t="shared" si="936"/>
        <v>0</v>
      </c>
      <c r="J3612" s="558">
        <f t="shared" si="937"/>
        <v>0</v>
      </c>
      <c r="K3612" s="504"/>
      <c r="L3612" s="580">
        <f t="shared" si="938"/>
        <v>0</v>
      </c>
      <c r="M3612" s="518">
        <f t="shared" si="938"/>
        <v>0</v>
      </c>
      <c r="N3612" s="558">
        <f t="shared" si="939"/>
        <v>0</v>
      </c>
      <c r="O3612" s="519">
        <f t="shared" si="940"/>
        <v>0</v>
      </c>
      <c r="P3612" s="506"/>
      <c r="Q3612" s="520"/>
      <c r="R3612" s="412" t="str">
        <f t="shared" si="935"/>
        <v/>
      </c>
      <c r="S3612" s="412" t="str">
        <f t="shared" si="942"/>
        <v/>
      </c>
      <c r="T3612" s="427"/>
      <c r="U3612" s="429"/>
      <c r="W3612" s="6">
        <f>VLOOKUP(A3612,'[3]Cartilha Global'!$A:$A,1,FALSE)</f>
        <v>98285</v>
      </c>
    </row>
    <row r="3613" spans="1:23" ht="22.5" hidden="1" x14ac:dyDescent="0.2">
      <c r="A3613" s="522">
        <v>98287</v>
      </c>
      <c r="B3613" s="508" t="s">
        <v>3144</v>
      </c>
      <c r="C3613" s="513" t="s">
        <v>3882</v>
      </c>
      <c r="D3613" s="498" t="s">
        <v>6927</v>
      </c>
      <c r="E3613" s="499">
        <v>1.57</v>
      </c>
      <c r="F3613" s="500">
        <f t="shared" si="941"/>
        <v>1.94</v>
      </c>
      <c r="G3613" s="556"/>
      <c r="H3613" s="518"/>
      <c r="I3613" s="519">
        <f t="shared" si="936"/>
        <v>0</v>
      </c>
      <c r="J3613" s="558">
        <f t="shared" si="937"/>
        <v>0</v>
      </c>
      <c r="K3613" s="504"/>
      <c r="L3613" s="580">
        <f t="shared" si="938"/>
        <v>0</v>
      </c>
      <c r="M3613" s="518">
        <f t="shared" si="938"/>
        <v>0</v>
      </c>
      <c r="N3613" s="558">
        <f t="shared" si="939"/>
        <v>0</v>
      </c>
      <c r="O3613" s="519">
        <f t="shared" si="940"/>
        <v>0</v>
      </c>
      <c r="P3613" s="506"/>
      <c r="Q3613" s="494"/>
      <c r="R3613" s="412" t="str">
        <f t="shared" si="935"/>
        <v/>
      </c>
      <c r="S3613" s="412" t="str">
        <f t="shared" si="942"/>
        <v/>
      </c>
      <c r="T3613" s="427"/>
      <c r="U3613" s="429"/>
      <c r="W3613" s="6">
        <f>VLOOKUP(A3613,'[3]Cartilha Global'!$A:$A,1,FALSE)</f>
        <v>98287</v>
      </c>
    </row>
    <row r="3614" spans="1:23" ht="22.5" hidden="1" x14ac:dyDescent="0.2">
      <c r="A3614" s="522">
        <v>98288</v>
      </c>
      <c r="B3614" s="508" t="s">
        <v>3144</v>
      </c>
      <c r="C3614" s="513" t="s">
        <v>3883</v>
      </c>
      <c r="D3614" s="498" t="s">
        <v>6927</v>
      </c>
      <c r="E3614" s="499">
        <v>2.4700000000000002</v>
      </c>
      <c r="F3614" s="500">
        <f t="shared" si="941"/>
        <v>3.06</v>
      </c>
      <c r="G3614" s="556"/>
      <c r="H3614" s="518"/>
      <c r="I3614" s="519">
        <f t="shared" si="936"/>
        <v>0</v>
      </c>
      <c r="J3614" s="558">
        <f t="shared" si="937"/>
        <v>0</v>
      </c>
      <c r="K3614" s="504"/>
      <c r="L3614" s="580">
        <f t="shared" si="938"/>
        <v>0</v>
      </c>
      <c r="M3614" s="518">
        <f t="shared" si="938"/>
        <v>0</v>
      </c>
      <c r="N3614" s="558">
        <f t="shared" si="939"/>
        <v>0</v>
      </c>
      <c r="O3614" s="519">
        <f t="shared" si="940"/>
        <v>0</v>
      </c>
      <c r="P3614" s="506"/>
      <c r="Q3614" s="520"/>
      <c r="R3614" s="412" t="str">
        <f t="shared" si="935"/>
        <v/>
      </c>
      <c r="S3614" s="412" t="str">
        <f t="shared" si="942"/>
        <v/>
      </c>
      <c r="T3614" s="427"/>
      <c r="U3614" s="429"/>
      <c r="W3614" s="6">
        <f>VLOOKUP(A3614,'[3]Cartilha Global'!$A:$A,1,FALSE)</f>
        <v>98288</v>
      </c>
    </row>
    <row r="3615" spans="1:23" ht="22.5" hidden="1" x14ac:dyDescent="0.2">
      <c r="A3615" s="522">
        <v>98289</v>
      </c>
      <c r="B3615" s="508" t="s">
        <v>3144</v>
      </c>
      <c r="C3615" s="513" t="s">
        <v>3884</v>
      </c>
      <c r="D3615" s="498" t="s">
        <v>6927</v>
      </c>
      <c r="E3615" s="499">
        <v>2.69</v>
      </c>
      <c r="F3615" s="500">
        <f t="shared" si="941"/>
        <v>3.33</v>
      </c>
      <c r="G3615" s="556"/>
      <c r="H3615" s="518"/>
      <c r="I3615" s="519">
        <f t="shared" si="936"/>
        <v>0</v>
      </c>
      <c r="J3615" s="558">
        <f t="shared" si="937"/>
        <v>0</v>
      </c>
      <c r="K3615" s="504"/>
      <c r="L3615" s="580">
        <f t="shared" si="938"/>
        <v>0</v>
      </c>
      <c r="M3615" s="518">
        <f t="shared" si="938"/>
        <v>0</v>
      </c>
      <c r="N3615" s="558">
        <f t="shared" si="939"/>
        <v>0</v>
      </c>
      <c r="O3615" s="519">
        <f t="shared" si="940"/>
        <v>0</v>
      </c>
      <c r="P3615" s="506"/>
      <c r="Q3615" s="520"/>
      <c r="R3615" s="412" t="str">
        <f t="shared" si="935"/>
        <v/>
      </c>
      <c r="S3615" s="412" t="str">
        <f t="shared" si="942"/>
        <v/>
      </c>
      <c r="T3615" s="427"/>
      <c r="U3615" s="429"/>
      <c r="W3615" s="6">
        <f>VLOOKUP(A3615,'[3]Cartilha Global'!$A:$A,1,FALSE)</f>
        <v>98289</v>
      </c>
    </row>
    <row r="3616" spans="1:23" ht="22.5" hidden="1" x14ac:dyDescent="0.2">
      <c r="A3616" s="522">
        <v>98290</v>
      </c>
      <c r="B3616" s="508" t="s">
        <v>3144</v>
      </c>
      <c r="C3616" s="513" t="s">
        <v>3885</v>
      </c>
      <c r="D3616" s="498" t="s">
        <v>6927</v>
      </c>
      <c r="E3616" s="499">
        <v>3.66</v>
      </c>
      <c r="F3616" s="500">
        <f t="shared" si="941"/>
        <v>4.53</v>
      </c>
      <c r="G3616" s="556"/>
      <c r="H3616" s="518"/>
      <c r="I3616" s="519">
        <f t="shared" si="936"/>
        <v>0</v>
      </c>
      <c r="J3616" s="558">
        <f t="shared" si="937"/>
        <v>0</v>
      </c>
      <c r="K3616" s="504"/>
      <c r="L3616" s="580">
        <f t="shared" si="938"/>
        <v>0</v>
      </c>
      <c r="M3616" s="518">
        <f t="shared" si="938"/>
        <v>0</v>
      </c>
      <c r="N3616" s="558">
        <f t="shared" si="939"/>
        <v>0</v>
      </c>
      <c r="O3616" s="519">
        <f t="shared" si="940"/>
        <v>0</v>
      </c>
      <c r="P3616" s="506"/>
      <c r="Q3616" s="520"/>
      <c r="R3616" s="412" t="str">
        <f t="shared" si="935"/>
        <v/>
      </c>
      <c r="S3616" s="412" t="str">
        <f t="shared" si="942"/>
        <v/>
      </c>
      <c r="T3616" s="427"/>
      <c r="U3616" s="429"/>
      <c r="W3616" s="6">
        <f>VLOOKUP(A3616,'[3]Cartilha Global'!$A:$A,1,FALSE)</f>
        <v>98290</v>
      </c>
    </row>
    <row r="3617" spans="1:23" ht="22.5" hidden="1" x14ac:dyDescent="0.2">
      <c r="A3617" s="522">
        <v>98291</v>
      </c>
      <c r="B3617" s="508" t="s">
        <v>3144</v>
      </c>
      <c r="C3617" s="513" t="s">
        <v>3886</v>
      </c>
      <c r="D3617" s="498" t="s">
        <v>6927</v>
      </c>
      <c r="E3617" s="499">
        <v>4.29</v>
      </c>
      <c r="F3617" s="500">
        <f t="shared" si="941"/>
        <v>5.31</v>
      </c>
      <c r="G3617" s="556"/>
      <c r="H3617" s="518"/>
      <c r="I3617" s="519">
        <f t="shared" si="936"/>
        <v>0</v>
      </c>
      <c r="J3617" s="558">
        <f t="shared" si="937"/>
        <v>0</v>
      </c>
      <c r="K3617" s="504"/>
      <c r="L3617" s="580">
        <f t="shared" si="938"/>
        <v>0</v>
      </c>
      <c r="M3617" s="518">
        <f t="shared" si="938"/>
        <v>0</v>
      </c>
      <c r="N3617" s="558">
        <f t="shared" si="939"/>
        <v>0</v>
      </c>
      <c r="O3617" s="519">
        <f t="shared" si="940"/>
        <v>0</v>
      </c>
      <c r="P3617" s="506"/>
      <c r="Q3617" s="520"/>
      <c r="R3617" s="412" t="str">
        <f t="shared" si="935"/>
        <v/>
      </c>
      <c r="S3617" s="412" t="str">
        <f t="shared" si="942"/>
        <v/>
      </c>
      <c r="T3617" s="427"/>
      <c r="U3617" s="429"/>
      <c r="W3617" s="6">
        <f>VLOOKUP(A3617,'[3]Cartilha Global'!$A:$A,1,FALSE)</f>
        <v>98291</v>
      </c>
    </row>
    <row r="3618" spans="1:23" ht="22.5" hidden="1" x14ac:dyDescent="0.2">
      <c r="A3618" s="522">
        <v>98292</v>
      </c>
      <c r="B3618" s="508" t="s">
        <v>3144</v>
      </c>
      <c r="C3618" s="513" t="s">
        <v>3887</v>
      </c>
      <c r="D3618" s="498" t="s">
        <v>6927</v>
      </c>
      <c r="E3618" s="499">
        <v>5.17</v>
      </c>
      <c r="F3618" s="500">
        <f t="shared" si="941"/>
        <v>6.4</v>
      </c>
      <c r="G3618" s="556"/>
      <c r="H3618" s="518"/>
      <c r="I3618" s="519">
        <f t="shared" si="936"/>
        <v>0</v>
      </c>
      <c r="J3618" s="558">
        <f t="shared" si="937"/>
        <v>0</v>
      </c>
      <c r="K3618" s="504"/>
      <c r="L3618" s="580">
        <f t="shared" si="938"/>
        <v>0</v>
      </c>
      <c r="M3618" s="518">
        <f t="shared" si="938"/>
        <v>0</v>
      </c>
      <c r="N3618" s="558">
        <f t="shared" si="939"/>
        <v>0</v>
      </c>
      <c r="O3618" s="519">
        <f t="shared" si="940"/>
        <v>0</v>
      </c>
      <c r="P3618" s="506"/>
      <c r="Q3618" s="520"/>
      <c r="R3618" s="412" t="str">
        <f t="shared" si="935"/>
        <v/>
      </c>
      <c r="S3618" s="412" t="str">
        <f t="shared" si="942"/>
        <v/>
      </c>
      <c r="T3618" s="427"/>
      <c r="U3618" s="429"/>
      <c r="W3618" s="6">
        <f>VLOOKUP(A3618,'[3]Cartilha Global'!$A:$A,1,FALSE)</f>
        <v>98292</v>
      </c>
    </row>
    <row r="3619" spans="1:23" hidden="1" x14ac:dyDescent="0.2">
      <c r="A3619" s="522" t="s">
        <v>6178</v>
      </c>
      <c r="B3619" s="508"/>
      <c r="C3619" s="513" t="s">
        <v>6179</v>
      </c>
      <c r="D3619" s="498">
        <v>0</v>
      </c>
      <c r="E3619" s="499"/>
      <c r="F3619" s="500">
        <f t="shared" ref="F3619:F3652" si="943">IF(E3619=0,0,ROUND(E3619*(1+E$13)*(1-E$14),2))</f>
        <v>0</v>
      </c>
      <c r="G3619" s="556"/>
      <c r="H3619" s="556"/>
      <c r="I3619" s="557"/>
      <c r="J3619" s="558"/>
      <c r="K3619" s="504"/>
      <c r="L3619" s="580"/>
      <c r="M3619" s="556"/>
      <c r="N3619" s="557"/>
      <c r="O3619" s="558"/>
      <c r="P3619" s="506"/>
      <c r="Q3619" s="494" t="str">
        <f>IF(OR(SUM(J3619)&gt;0,SUM(O3619)&gt;0),"xx","")</f>
        <v/>
      </c>
      <c r="R3619" s="412" t="str">
        <f t="shared" si="935"/>
        <v/>
      </c>
      <c r="S3619" s="412" t="str">
        <f t="shared" si="942"/>
        <v/>
      </c>
      <c r="T3619" s="427"/>
      <c r="U3619" s="429"/>
      <c r="W3619" s="6" t="e">
        <f>VLOOKUP(A3619,'[3]Cartilha Global'!$A:$A,1,FALSE)</f>
        <v>#N/A</v>
      </c>
    </row>
    <row r="3620" spans="1:23" hidden="1" x14ac:dyDescent="0.2">
      <c r="A3620" s="522" t="s">
        <v>1899</v>
      </c>
      <c r="B3620" s="508"/>
      <c r="C3620" s="513" t="s">
        <v>75</v>
      </c>
      <c r="D3620" s="498">
        <v>0</v>
      </c>
      <c r="E3620" s="499"/>
      <c r="F3620" s="500">
        <f t="shared" si="943"/>
        <v>0</v>
      </c>
      <c r="G3620" s="556"/>
      <c r="H3620" s="556"/>
      <c r="I3620" s="557"/>
      <c r="J3620" s="558"/>
      <c r="K3620" s="504"/>
      <c r="L3620" s="580"/>
      <c r="M3620" s="556"/>
      <c r="N3620" s="557"/>
      <c r="O3620" s="558"/>
      <c r="P3620" s="506"/>
      <c r="Q3620" s="494" t="str">
        <f>IF(OR(SUM(J3621:J3671)&gt;0,SUM(O3621:O3671)&gt;0),"xx","")</f>
        <v/>
      </c>
      <c r="R3620" s="412" t="str">
        <f t="shared" si="935"/>
        <v/>
      </c>
      <c r="S3620" s="412" t="str">
        <f t="shared" si="942"/>
        <v/>
      </c>
      <c r="T3620" s="427"/>
      <c r="U3620" s="429"/>
      <c r="W3620" s="6" t="str">
        <f>VLOOKUP(A3620,'[3]Cartilha Global'!$A:$A,1,FALSE)</f>
        <v>8.5</v>
      </c>
    </row>
    <row r="3621" spans="1:23" hidden="1" x14ac:dyDescent="0.2">
      <c r="A3621" s="522" t="s">
        <v>6180</v>
      </c>
      <c r="B3621" s="508"/>
      <c r="C3621" s="513" t="s">
        <v>6181</v>
      </c>
      <c r="D3621" s="498">
        <v>0</v>
      </c>
      <c r="E3621" s="499"/>
      <c r="F3621" s="500">
        <f t="shared" si="943"/>
        <v>0</v>
      </c>
      <c r="G3621" s="556"/>
      <c r="H3621" s="556"/>
      <c r="I3621" s="557"/>
      <c r="J3621" s="558"/>
      <c r="K3621" s="504"/>
      <c r="L3621" s="580"/>
      <c r="M3621" s="556"/>
      <c r="N3621" s="557"/>
      <c r="O3621" s="558"/>
      <c r="P3621" s="506"/>
      <c r="Q3621" s="494" t="str">
        <f>IF(OR(SUM(J3621:J3621)&gt;0,SUM(O3621:O3621)&gt;0),"xx","")</f>
        <v/>
      </c>
      <c r="R3621" s="412" t="str">
        <f t="shared" si="935"/>
        <v/>
      </c>
      <c r="S3621" s="412" t="str">
        <f t="shared" si="942"/>
        <v/>
      </c>
      <c r="T3621" s="427"/>
      <c r="U3621" s="429"/>
      <c r="W3621" s="6" t="e">
        <f>VLOOKUP(A3621,'[3]Cartilha Global'!$A:$A,1,FALSE)</f>
        <v>#N/A</v>
      </c>
    </row>
    <row r="3622" spans="1:23" hidden="1" x14ac:dyDescent="0.2">
      <c r="A3622" s="522" t="s">
        <v>2189</v>
      </c>
      <c r="B3622" s="508"/>
      <c r="C3622" s="513" t="s">
        <v>76</v>
      </c>
      <c r="D3622" s="498">
        <v>0</v>
      </c>
      <c r="E3622" s="499"/>
      <c r="F3622" s="500">
        <f t="shared" si="943"/>
        <v>0</v>
      </c>
      <c r="G3622" s="556"/>
      <c r="H3622" s="556"/>
      <c r="I3622" s="557"/>
      <c r="J3622" s="558"/>
      <c r="K3622" s="504"/>
      <c r="L3622" s="556"/>
      <c r="M3622" s="556"/>
      <c r="N3622" s="557"/>
      <c r="O3622" s="558"/>
      <c r="P3622" s="506"/>
      <c r="Q3622" s="494" t="str">
        <f>IF(OR(SUM(J3623:J3671)&gt;0,SUM(O3623:O3671)&gt;0),"xx","")</f>
        <v/>
      </c>
      <c r="R3622" s="412" t="str">
        <f t="shared" si="935"/>
        <v/>
      </c>
      <c r="S3622" s="412" t="str">
        <f t="shared" si="942"/>
        <v/>
      </c>
      <c r="T3622" s="427"/>
      <c r="U3622" s="429"/>
      <c r="W3622" s="6" t="str">
        <f>VLOOKUP(A3622,'[3]Cartilha Global'!$A:$A,1,FALSE)</f>
        <v>8.5.2</v>
      </c>
    </row>
    <row r="3623" spans="1:23" hidden="1" x14ac:dyDescent="0.2">
      <c r="A3623" s="522">
        <v>98397</v>
      </c>
      <c r="B3623" s="508" t="s">
        <v>3144</v>
      </c>
      <c r="C3623" s="513" t="s">
        <v>2595</v>
      </c>
      <c r="D3623" s="498" t="s">
        <v>170</v>
      </c>
      <c r="E3623" s="499">
        <v>12.48</v>
      </c>
      <c r="F3623" s="500">
        <f t="shared" si="943"/>
        <v>15.46</v>
      </c>
      <c r="G3623" s="527"/>
      <c r="H3623" s="518"/>
      <c r="I3623" s="517">
        <f t="shared" ref="I3623:I3671" si="944">IF(ISBLANK(E3623),0,ROUND(F3623*G3623,2))</f>
        <v>0</v>
      </c>
      <c r="J3623" s="517">
        <f t="shared" ref="J3623:J3671" si="945">IF(ISBLANK(G3623),0,ROUND(G3623*H3623,2))</f>
        <v>0</v>
      </c>
      <c r="K3623" s="504"/>
      <c r="L3623" s="518">
        <f t="shared" ref="L3623:M3671" si="946">G3623</f>
        <v>0</v>
      </c>
      <c r="M3623" s="518">
        <f t="shared" si="946"/>
        <v>0</v>
      </c>
      <c r="N3623" s="519">
        <f t="shared" ref="N3623:N3674" si="947">IF(ISBLANK(E3623),0,ROUND(F3623*L3623,2))</f>
        <v>0</v>
      </c>
      <c r="O3623" s="519">
        <f t="shared" ref="O3623:O3671" si="948">IF(ISBLANK(L3623),0,ROUND(L3623*M3623,2))</f>
        <v>0</v>
      </c>
      <c r="P3623" s="506"/>
      <c r="Q3623" s="494"/>
      <c r="R3623" s="412" t="str">
        <f t="shared" si="935"/>
        <v/>
      </c>
      <c r="S3623" s="412" t="str">
        <f t="shared" si="942"/>
        <v/>
      </c>
      <c r="T3623" s="427"/>
      <c r="U3623" s="429"/>
      <c r="W3623" s="6">
        <f>VLOOKUP(A3623,'[3]Cartilha Global'!$A:$A,1,FALSE)</f>
        <v>98397</v>
      </c>
    </row>
    <row r="3624" spans="1:23" ht="22.5" hidden="1" x14ac:dyDescent="0.2">
      <c r="A3624" s="522">
        <v>103244</v>
      </c>
      <c r="B3624" s="508" t="s">
        <v>3144</v>
      </c>
      <c r="C3624" s="513" t="s">
        <v>6747</v>
      </c>
      <c r="D3624" s="498" t="s">
        <v>169</v>
      </c>
      <c r="E3624" s="499">
        <v>2120.37</v>
      </c>
      <c r="F3624" s="500">
        <f t="shared" si="943"/>
        <v>2625.87</v>
      </c>
      <c r="G3624" s="527"/>
      <c r="H3624" s="518"/>
      <c r="I3624" s="517">
        <f t="shared" si="944"/>
        <v>0</v>
      </c>
      <c r="J3624" s="517">
        <f t="shared" si="945"/>
        <v>0</v>
      </c>
      <c r="K3624" s="504"/>
      <c r="L3624" s="518">
        <f t="shared" si="946"/>
        <v>0</v>
      </c>
      <c r="M3624" s="518">
        <f t="shared" si="946"/>
        <v>0</v>
      </c>
      <c r="N3624" s="519">
        <f t="shared" si="947"/>
        <v>0</v>
      </c>
      <c r="O3624" s="519">
        <f t="shared" si="948"/>
        <v>0</v>
      </c>
      <c r="P3624" s="506"/>
      <c r="Q3624" s="494"/>
      <c r="R3624" s="412" t="str">
        <f t="shared" si="935"/>
        <v/>
      </c>
      <c r="S3624" s="412" t="str">
        <f t="shared" si="942"/>
        <v/>
      </c>
      <c r="T3624" s="427"/>
      <c r="U3624" s="429"/>
      <c r="W3624" s="6" t="e">
        <f>VLOOKUP(A3624,'[3]Cartilha Global'!$A:$A,1,FALSE)</f>
        <v>#N/A</v>
      </c>
    </row>
    <row r="3625" spans="1:23" ht="22.5" hidden="1" x14ac:dyDescent="0.2">
      <c r="A3625" s="522">
        <v>103245</v>
      </c>
      <c r="B3625" s="508" t="s">
        <v>3144</v>
      </c>
      <c r="C3625" s="513" t="s">
        <v>6748</v>
      </c>
      <c r="D3625" s="498" t="s">
        <v>169</v>
      </c>
      <c r="E3625" s="499">
        <v>1680.96</v>
      </c>
      <c r="F3625" s="500">
        <f t="shared" si="943"/>
        <v>2081.6999999999998</v>
      </c>
      <c r="G3625" s="527"/>
      <c r="H3625" s="518"/>
      <c r="I3625" s="517">
        <f t="shared" si="944"/>
        <v>0</v>
      </c>
      <c r="J3625" s="517">
        <f t="shared" si="945"/>
        <v>0</v>
      </c>
      <c r="K3625" s="504"/>
      <c r="L3625" s="518">
        <f t="shared" si="946"/>
        <v>0</v>
      </c>
      <c r="M3625" s="518">
        <f t="shared" si="946"/>
        <v>0</v>
      </c>
      <c r="N3625" s="519">
        <f t="shared" si="947"/>
        <v>0</v>
      </c>
      <c r="O3625" s="519">
        <f t="shared" si="948"/>
        <v>0</v>
      </c>
      <c r="P3625" s="506"/>
      <c r="Q3625" s="494"/>
      <c r="R3625" s="412" t="str">
        <f t="shared" si="935"/>
        <v/>
      </c>
      <c r="S3625" s="412" t="str">
        <f t="shared" si="942"/>
        <v/>
      </c>
      <c r="T3625" s="427"/>
      <c r="U3625" s="429"/>
      <c r="W3625" s="6" t="e">
        <f>VLOOKUP(A3625,'[3]Cartilha Global'!$A:$A,1,FALSE)</f>
        <v>#N/A</v>
      </c>
    </row>
    <row r="3626" spans="1:23" ht="22.5" hidden="1" x14ac:dyDescent="0.2">
      <c r="A3626" s="522">
        <v>103246</v>
      </c>
      <c r="B3626" s="508" t="s">
        <v>3144</v>
      </c>
      <c r="C3626" s="513" t="s">
        <v>6749</v>
      </c>
      <c r="D3626" s="498" t="s">
        <v>169</v>
      </c>
      <c r="E3626" s="499">
        <v>1829.56</v>
      </c>
      <c r="F3626" s="500">
        <f t="shared" si="943"/>
        <v>2265.73</v>
      </c>
      <c r="G3626" s="527"/>
      <c r="H3626" s="518"/>
      <c r="I3626" s="517">
        <f t="shared" si="944"/>
        <v>0</v>
      </c>
      <c r="J3626" s="517">
        <f t="shared" si="945"/>
        <v>0</v>
      </c>
      <c r="K3626" s="504"/>
      <c r="L3626" s="518">
        <f t="shared" si="946"/>
        <v>0</v>
      </c>
      <c r="M3626" s="518">
        <f t="shared" si="946"/>
        <v>0</v>
      </c>
      <c r="N3626" s="519">
        <f t="shared" si="947"/>
        <v>0</v>
      </c>
      <c r="O3626" s="519">
        <f t="shared" si="948"/>
        <v>0</v>
      </c>
      <c r="P3626" s="506"/>
      <c r="Q3626" s="494"/>
      <c r="R3626" s="412" t="str">
        <f t="shared" si="935"/>
        <v/>
      </c>
      <c r="S3626" s="412" t="str">
        <f t="shared" si="942"/>
        <v/>
      </c>
      <c r="T3626" s="427"/>
      <c r="U3626" s="429"/>
      <c r="W3626" s="6" t="e">
        <f>VLOOKUP(A3626,'[3]Cartilha Global'!$A:$A,1,FALSE)</f>
        <v>#N/A</v>
      </c>
    </row>
    <row r="3627" spans="1:23" ht="22.5" hidden="1" x14ac:dyDescent="0.2">
      <c r="A3627" s="522">
        <v>103247</v>
      </c>
      <c r="B3627" s="508" t="s">
        <v>3144</v>
      </c>
      <c r="C3627" s="513" t="s">
        <v>6750</v>
      </c>
      <c r="D3627" s="498" t="s">
        <v>169</v>
      </c>
      <c r="E3627" s="499">
        <v>2348.92</v>
      </c>
      <c r="F3627" s="500">
        <f t="shared" si="943"/>
        <v>2908.9</v>
      </c>
      <c r="G3627" s="527"/>
      <c r="H3627" s="518"/>
      <c r="I3627" s="517">
        <f t="shared" si="944"/>
        <v>0</v>
      </c>
      <c r="J3627" s="517">
        <f t="shared" si="945"/>
        <v>0</v>
      </c>
      <c r="K3627" s="504"/>
      <c r="L3627" s="518">
        <f t="shared" si="946"/>
        <v>0</v>
      </c>
      <c r="M3627" s="518">
        <f t="shared" si="946"/>
        <v>0</v>
      </c>
      <c r="N3627" s="519">
        <f t="shared" si="947"/>
        <v>0</v>
      </c>
      <c r="O3627" s="519">
        <f t="shared" si="948"/>
        <v>0</v>
      </c>
      <c r="P3627" s="506"/>
      <c r="Q3627" s="494"/>
      <c r="R3627" s="412" t="str">
        <f t="shared" si="935"/>
        <v/>
      </c>
      <c r="S3627" s="412" t="str">
        <f t="shared" si="942"/>
        <v/>
      </c>
      <c r="T3627" s="427"/>
      <c r="U3627" s="429"/>
      <c r="W3627" s="6" t="e">
        <f>VLOOKUP(A3627,'[3]Cartilha Global'!$A:$A,1,FALSE)</f>
        <v>#N/A</v>
      </c>
    </row>
    <row r="3628" spans="1:23" ht="22.5" hidden="1" x14ac:dyDescent="0.2">
      <c r="A3628" s="522">
        <v>103248</v>
      </c>
      <c r="B3628" s="508" t="s">
        <v>3144</v>
      </c>
      <c r="C3628" s="513" t="s">
        <v>6751</v>
      </c>
      <c r="D3628" s="498" t="s">
        <v>169</v>
      </c>
      <c r="E3628" s="499">
        <v>1926.86</v>
      </c>
      <c r="F3628" s="500">
        <f t="shared" si="943"/>
        <v>2386.2199999999998</v>
      </c>
      <c r="G3628" s="527"/>
      <c r="H3628" s="518"/>
      <c r="I3628" s="517">
        <f t="shared" si="944"/>
        <v>0</v>
      </c>
      <c r="J3628" s="517">
        <f t="shared" si="945"/>
        <v>0</v>
      </c>
      <c r="K3628" s="504"/>
      <c r="L3628" s="518">
        <f t="shared" si="946"/>
        <v>0</v>
      </c>
      <c r="M3628" s="518">
        <f t="shared" si="946"/>
        <v>0</v>
      </c>
      <c r="N3628" s="519">
        <f t="shared" si="947"/>
        <v>0</v>
      </c>
      <c r="O3628" s="519">
        <f t="shared" si="948"/>
        <v>0</v>
      </c>
      <c r="P3628" s="506"/>
      <c r="Q3628" s="494"/>
      <c r="R3628" s="412" t="str">
        <f t="shared" si="935"/>
        <v/>
      </c>
      <c r="S3628" s="412" t="str">
        <f t="shared" si="942"/>
        <v/>
      </c>
      <c r="T3628" s="427"/>
      <c r="U3628" s="429"/>
      <c r="W3628" s="6" t="e">
        <f>VLOOKUP(A3628,'[3]Cartilha Global'!$A:$A,1,FALSE)</f>
        <v>#N/A</v>
      </c>
    </row>
    <row r="3629" spans="1:23" ht="22.5" hidden="1" x14ac:dyDescent="0.2">
      <c r="A3629" s="522">
        <v>103249</v>
      </c>
      <c r="B3629" s="508" t="s">
        <v>3144</v>
      </c>
      <c r="C3629" s="513" t="s">
        <v>6752</v>
      </c>
      <c r="D3629" s="498" t="s">
        <v>169</v>
      </c>
      <c r="E3629" s="499">
        <v>2067.1</v>
      </c>
      <c r="F3629" s="500">
        <f t="shared" si="943"/>
        <v>2559.9</v>
      </c>
      <c r="G3629" s="527"/>
      <c r="H3629" s="518"/>
      <c r="I3629" s="517">
        <f t="shared" si="944"/>
        <v>0</v>
      </c>
      <c r="J3629" s="517">
        <f t="shared" si="945"/>
        <v>0</v>
      </c>
      <c r="K3629" s="504"/>
      <c r="L3629" s="518">
        <f t="shared" si="946"/>
        <v>0</v>
      </c>
      <c r="M3629" s="518">
        <f t="shared" si="946"/>
        <v>0</v>
      </c>
      <c r="N3629" s="519">
        <f t="shared" si="947"/>
        <v>0</v>
      </c>
      <c r="O3629" s="519">
        <f t="shared" si="948"/>
        <v>0</v>
      </c>
      <c r="P3629" s="506"/>
      <c r="Q3629" s="494"/>
      <c r="R3629" s="412" t="str">
        <f t="shared" si="935"/>
        <v/>
      </c>
      <c r="S3629" s="412" t="str">
        <f t="shared" si="942"/>
        <v/>
      </c>
      <c r="T3629" s="427"/>
      <c r="U3629" s="429"/>
      <c r="W3629" s="6" t="e">
        <f>VLOOKUP(A3629,'[3]Cartilha Global'!$A:$A,1,FALSE)</f>
        <v>#N/A</v>
      </c>
    </row>
    <row r="3630" spans="1:23" ht="22.5" hidden="1" x14ac:dyDescent="0.2">
      <c r="A3630" s="522">
        <v>103250</v>
      </c>
      <c r="B3630" s="508" t="s">
        <v>3144</v>
      </c>
      <c r="C3630" s="513" t="s">
        <v>6753</v>
      </c>
      <c r="D3630" s="498" t="s">
        <v>169</v>
      </c>
      <c r="E3630" s="499">
        <v>3394.94</v>
      </c>
      <c r="F3630" s="500">
        <f t="shared" si="943"/>
        <v>4204.29</v>
      </c>
      <c r="G3630" s="527"/>
      <c r="H3630" s="518"/>
      <c r="I3630" s="517">
        <f t="shared" si="944"/>
        <v>0</v>
      </c>
      <c r="J3630" s="517">
        <f t="shared" si="945"/>
        <v>0</v>
      </c>
      <c r="K3630" s="504"/>
      <c r="L3630" s="518">
        <f t="shared" si="946"/>
        <v>0</v>
      </c>
      <c r="M3630" s="518">
        <f t="shared" si="946"/>
        <v>0</v>
      </c>
      <c r="N3630" s="519">
        <f t="shared" si="947"/>
        <v>0</v>
      </c>
      <c r="O3630" s="519">
        <f t="shared" si="948"/>
        <v>0</v>
      </c>
      <c r="P3630" s="506"/>
      <c r="Q3630" s="494"/>
      <c r="R3630" s="412" t="str">
        <f t="shared" si="935"/>
        <v/>
      </c>
      <c r="S3630" s="412" t="str">
        <f t="shared" si="942"/>
        <v/>
      </c>
      <c r="T3630" s="427"/>
      <c r="U3630" s="429"/>
      <c r="W3630" s="6" t="e">
        <f>VLOOKUP(A3630,'[3]Cartilha Global'!$A:$A,1,FALSE)</f>
        <v>#N/A</v>
      </c>
    </row>
    <row r="3631" spans="1:23" ht="22.5" hidden="1" x14ac:dyDescent="0.2">
      <c r="A3631" s="522">
        <v>103251</v>
      </c>
      <c r="B3631" s="508" t="s">
        <v>3144</v>
      </c>
      <c r="C3631" s="513" t="s">
        <v>6754</v>
      </c>
      <c r="D3631" s="498" t="s">
        <v>169</v>
      </c>
      <c r="E3631" s="499">
        <v>2690.03</v>
      </c>
      <c r="F3631" s="500">
        <f t="shared" si="943"/>
        <v>3331.33</v>
      </c>
      <c r="G3631" s="527"/>
      <c r="H3631" s="518"/>
      <c r="I3631" s="517">
        <f t="shared" si="944"/>
        <v>0</v>
      </c>
      <c r="J3631" s="517">
        <f t="shared" si="945"/>
        <v>0</v>
      </c>
      <c r="K3631" s="504"/>
      <c r="L3631" s="518">
        <f t="shared" si="946"/>
        <v>0</v>
      </c>
      <c r="M3631" s="518">
        <f t="shared" si="946"/>
        <v>0</v>
      </c>
      <c r="N3631" s="519">
        <f t="shared" si="947"/>
        <v>0</v>
      </c>
      <c r="O3631" s="519">
        <f t="shared" si="948"/>
        <v>0</v>
      </c>
      <c r="P3631" s="506"/>
      <c r="Q3631" s="494"/>
      <c r="R3631" s="412" t="str">
        <f t="shared" si="935"/>
        <v/>
      </c>
      <c r="S3631" s="412" t="str">
        <f t="shared" si="942"/>
        <v/>
      </c>
      <c r="T3631" s="427"/>
      <c r="U3631" s="429"/>
      <c r="W3631" s="6" t="e">
        <f>VLOOKUP(A3631,'[3]Cartilha Global'!$A:$A,1,FALSE)</f>
        <v>#N/A</v>
      </c>
    </row>
    <row r="3632" spans="1:23" ht="22.5" hidden="1" x14ac:dyDescent="0.2">
      <c r="A3632" s="522">
        <v>103252</v>
      </c>
      <c r="B3632" s="508" t="s">
        <v>3144</v>
      </c>
      <c r="C3632" s="513" t="s">
        <v>6755</v>
      </c>
      <c r="D3632" s="498" t="s">
        <v>169</v>
      </c>
      <c r="E3632" s="499">
        <v>2974.3</v>
      </c>
      <c r="F3632" s="500">
        <f t="shared" si="943"/>
        <v>3683.37</v>
      </c>
      <c r="G3632" s="527"/>
      <c r="H3632" s="518"/>
      <c r="I3632" s="517">
        <f t="shared" si="944"/>
        <v>0</v>
      </c>
      <c r="J3632" s="517">
        <f t="shared" si="945"/>
        <v>0</v>
      </c>
      <c r="K3632" s="504"/>
      <c r="L3632" s="518">
        <f t="shared" si="946"/>
        <v>0</v>
      </c>
      <c r="M3632" s="518">
        <f t="shared" si="946"/>
        <v>0</v>
      </c>
      <c r="N3632" s="519">
        <f t="shared" si="947"/>
        <v>0</v>
      </c>
      <c r="O3632" s="519">
        <f t="shared" si="948"/>
        <v>0</v>
      </c>
      <c r="P3632" s="506"/>
      <c r="Q3632" s="494"/>
      <c r="R3632" s="412" t="str">
        <f t="shared" si="935"/>
        <v/>
      </c>
      <c r="S3632" s="412" t="str">
        <f t="shared" si="942"/>
        <v/>
      </c>
      <c r="T3632" s="427"/>
      <c r="U3632" s="429"/>
      <c r="W3632" s="6" t="e">
        <f>VLOOKUP(A3632,'[3]Cartilha Global'!$A:$A,1,FALSE)</f>
        <v>#N/A</v>
      </c>
    </row>
    <row r="3633" spans="1:23" ht="22.5" hidden="1" x14ac:dyDescent="0.2">
      <c r="A3633" s="522">
        <v>103253</v>
      </c>
      <c r="B3633" s="508" t="s">
        <v>3144</v>
      </c>
      <c r="C3633" s="513" t="s">
        <v>6756</v>
      </c>
      <c r="D3633" s="498" t="s">
        <v>169</v>
      </c>
      <c r="E3633" s="499">
        <v>4613.4799999999996</v>
      </c>
      <c r="F3633" s="500">
        <f t="shared" si="943"/>
        <v>5713.33</v>
      </c>
      <c r="G3633" s="527"/>
      <c r="H3633" s="518"/>
      <c r="I3633" s="517">
        <f t="shared" si="944"/>
        <v>0</v>
      </c>
      <c r="J3633" s="517">
        <f t="shared" si="945"/>
        <v>0</v>
      </c>
      <c r="K3633" s="504"/>
      <c r="L3633" s="518">
        <f t="shared" si="946"/>
        <v>0</v>
      </c>
      <c r="M3633" s="518">
        <f t="shared" si="946"/>
        <v>0</v>
      </c>
      <c r="N3633" s="519">
        <f t="shared" si="947"/>
        <v>0</v>
      </c>
      <c r="O3633" s="519">
        <f t="shared" si="948"/>
        <v>0</v>
      </c>
      <c r="P3633" s="506"/>
      <c r="Q3633" s="494"/>
      <c r="R3633" s="412" t="str">
        <f t="shared" si="935"/>
        <v/>
      </c>
      <c r="S3633" s="412" t="str">
        <f t="shared" si="942"/>
        <v/>
      </c>
      <c r="T3633" s="427"/>
      <c r="U3633" s="429"/>
      <c r="W3633" s="6" t="e">
        <f>VLOOKUP(A3633,'[3]Cartilha Global'!$A:$A,1,FALSE)</f>
        <v>#N/A</v>
      </c>
    </row>
    <row r="3634" spans="1:23" ht="22.5" hidden="1" x14ac:dyDescent="0.2">
      <c r="A3634" s="522">
        <v>103254</v>
      </c>
      <c r="B3634" s="508" t="s">
        <v>3144</v>
      </c>
      <c r="C3634" s="513" t="s">
        <v>6757</v>
      </c>
      <c r="D3634" s="498" t="s">
        <v>169</v>
      </c>
      <c r="E3634" s="499">
        <v>3461.04</v>
      </c>
      <c r="F3634" s="500">
        <f t="shared" si="943"/>
        <v>4286.1499999999996</v>
      </c>
      <c r="G3634" s="527"/>
      <c r="H3634" s="518"/>
      <c r="I3634" s="517">
        <f t="shared" si="944"/>
        <v>0</v>
      </c>
      <c r="J3634" s="517">
        <f t="shared" si="945"/>
        <v>0</v>
      </c>
      <c r="K3634" s="504"/>
      <c r="L3634" s="518">
        <f t="shared" si="946"/>
        <v>0</v>
      </c>
      <c r="M3634" s="518">
        <f t="shared" si="946"/>
        <v>0</v>
      </c>
      <c r="N3634" s="519">
        <f t="shared" si="947"/>
        <v>0</v>
      </c>
      <c r="O3634" s="519">
        <f t="shared" si="948"/>
        <v>0</v>
      </c>
      <c r="P3634" s="506"/>
      <c r="Q3634" s="494"/>
      <c r="R3634" s="412" t="str">
        <f t="shared" si="935"/>
        <v/>
      </c>
      <c r="S3634" s="412" t="str">
        <f t="shared" si="942"/>
        <v/>
      </c>
      <c r="T3634" s="427"/>
      <c r="U3634" s="429"/>
      <c r="W3634" s="6" t="e">
        <f>VLOOKUP(A3634,'[3]Cartilha Global'!$A:$A,1,FALSE)</f>
        <v>#N/A</v>
      </c>
    </row>
    <row r="3635" spans="1:23" ht="22.5" hidden="1" x14ac:dyDescent="0.2">
      <c r="A3635" s="522">
        <v>103255</v>
      </c>
      <c r="B3635" s="508" t="s">
        <v>3144</v>
      </c>
      <c r="C3635" s="513" t="s">
        <v>6758</v>
      </c>
      <c r="D3635" s="498" t="s">
        <v>169</v>
      </c>
      <c r="E3635" s="499">
        <v>3867.65</v>
      </c>
      <c r="F3635" s="500">
        <f t="shared" si="943"/>
        <v>4789.7</v>
      </c>
      <c r="G3635" s="527"/>
      <c r="H3635" s="518"/>
      <c r="I3635" s="517">
        <f t="shared" si="944"/>
        <v>0</v>
      </c>
      <c r="J3635" s="517">
        <f t="shared" si="945"/>
        <v>0</v>
      </c>
      <c r="K3635" s="504"/>
      <c r="L3635" s="518">
        <f t="shared" si="946"/>
        <v>0</v>
      </c>
      <c r="M3635" s="518">
        <f t="shared" si="946"/>
        <v>0</v>
      </c>
      <c r="N3635" s="519">
        <f t="shared" si="947"/>
        <v>0</v>
      </c>
      <c r="O3635" s="519">
        <f t="shared" si="948"/>
        <v>0</v>
      </c>
      <c r="P3635" s="506"/>
      <c r="Q3635" s="494"/>
      <c r="R3635" s="412" t="str">
        <f t="shared" si="935"/>
        <v/>
      </c>
      <c r="S3635" s="412" t="str">
        <f t="shared" si="942"/>
        <v/>
      </c>
      <c r="T3635" s="427"/>
      <c r="U3635" s="429"/>
      <c r="W3635" s="6" t="e">
        <f>VLOOKUP(A3635,'[3]Cartilha Global'!$A:$A,1,FALSE)</f>
        <v>#N/A</v>
      </c>
    </row>
    <row r="3636" spans="1:23" ht="22.5" hidden="1" x14ac:dyDescent="0.2">
      <c r="A3636" s="522">
        <v>103256</v>
      </c>
      <c r="B3636" s="508" t="s">
        <v>3144</v>
      </c>
      <c r="C3636" s="513" t="s">
        <v>6759</v>
      </c>
      <c r="D3636" s="498" t="s">
        <v>169</v>
      </c>
      <c r="E3636" s="499">
        <v>8537.26</v>
      </c>
      <c r="F3636" s="500">
        <f t="shared" si="943"/>
        <v>10572.54</v>
      </c>
      <c r="G3636" s="527"/>
      <c r="H3636" s="518"/>
      <c r="I3636" s="517">
        <f t="shared" si="944"/>
        <v>0</v>
      </c>
      <c r="J3636" s="517">
        <f t="shared" si="945"/>
        <v>0</v>
      </c>
      <c r="K3636" s="504"/>
      <c r="L3636" s="518">
        <f t="shared" si="946"/>
        <v>0</v>
      </c>
      <c r="M3636" s="518">
        <f t="shared" si="946"/>
        <v>0</v>
      </c>
      <c r="N3636" s="519">
        <f t="shared" si="947"/>
        <v>0</v>
      </c>
      <c r="O3636" s="519">
        <f t="shared" si="948"/>
        <v>0</v>
      </c>
      <c r="P3636" s="506"/>
      <c r="Q3636" s="494"/>
      <c r="R3636" s="412" t="str">
        <f t="shared" ref="R3636:R3699" si="949">IF(Q3636="X","x",IF(Q3636="xx","x",IF(O3636&gt;0,"x","")))</f>
        <v/>
      </c>
      <c r="S3636" s="412" t="str">
        <f t="shared" si="942"/>
        <v/>
      </c>
      <c r="T3636" s="427"/>
      <c r="U3636" s="429"/>
      <c r="W3636" s="6" t="e">
        <f>VLOOKUP(A3636,'[3]Cartilha Global'!$A:$A,1,FALSE)</f>
        <v>#N/A</v>
      </c>
    </row>
    <row r="3637" spans="1:23" ht="22.5" hidden="1" x14ac:dyDescent="0.2">
      <c r="A3637" s="522">
        <v>103257</v>
      </c>
      <c r="B3637" s="508" t="s">
        <v>3144</v>
      </c>
      <c r="C3637" s="513" t="s">
        <v>6760</v>
      </c>
      <c r="D3637" s="498" t="s">
        <v>169</v>
      </c>
      <c r="E3637" s="499">
        <v>4898.95</v>
      </c>
      <c r="F3637" s="500">
        <f t="shared" si="943"/>
        <v>6066.86</v>
      </c>
      <c r="G3637" s="527"/>
      <c r="H3637" s="518"/>
      <c r="I3637" s="517">
        <f t="shared" si="944"/>
        <v>0</v>
      </c>
      <c r="J3637" s="517">
        <f t="shared" si="945"/>
        <v>0</v>
      </c>
      <c r="K3637" s="504"/>
      <c r="L3637" s="518">
        <f t="shared" si="946"/>
        <v>0</v>
      </c>
      <c r="M3637" s="518">
        <f t="shared" si="946"/>
        <v>0</v>
      </c>
      <c r="N3637" s="519">
        <f t="shared" si="947"/>
        <v>0</v>
      </c>
      <c r="O3637" s="519">
        <f t="shared" si="948"/>
        <v>0</v>
      </c>
      <c r="P3637" s="506"/>
      <c r="Q3637" s="494"/>
      <c r="R3637" s="412" t="str">
        <f t="shared" si="949"/>
        <v/>
      </c>
      <c r="S3637" s="412" t="str">
        <f t="shared" si="942"/>
        <v/>
      </c>
      <c r="T3637" s="427"/>
      <c r="U3637" s="429"/>
      <c r="W3637" s="6" t="e">
        <f>VLOOKUP(A3637,'[3]Cartilha Global'!$A:$A,1,FALSE)</f>
        <v>#N/A</v>
      </c>
    </row>
    <row r="3638" spans="1:23" ht="22.5" hidden="1" x14ac:dyDescent="0.2">
      <c r="A3638" s="522">
        <v>103258</v>
      </c>
      <c r="B3638" s="508" t="s">
        <v>3144</v>
      </c>
      <c r="C3638" s="513" t="s">
        <v>6761</v>
      </c>
      <c r="D3638" s="498" t="s">
        <v>169</v>
      </c>
      <c r="E3638" s="499">
        <v>9539.33</v>
      </c>
      <c r="F3638" s="500">
        <f t="shared" si="943"/>
        <v>11813.51</v>
      </c>
      <c r="G3638" s="527"/>
      <c r="H3638" s="518"/>
      <c r="I3638" s="517">
        <f t="shared" si="944"/>
        <v>0</v>
      </c>
      <c r="J3638" s="517">
        <f t="shared" si="945"/>
        <v>0</v>
      </c>
      <c r="K3638" s="504"/>
      <c r="L3638" s="518">
        <f t="shared" si="946"/>
        <v>0</v>
      </c>
      <c r="M3638" s="518">
        <f t="shared" si="946"/>
        <v>0</v>
      </c>
      <c r="N3638" s="519">
        <f t="shared" si="947"/>
        <v>0</v>
      </c>
      <c r="O3638" s="519">
        <f t="shared" si="948"/>
        <v>0</v>
      </c>
      <c r="P3638" s="506"/>
      <c r="Q3638" s="494"/>
      <c r="R3638" s="412" t="str">
        <f t="shared" si="949"/>
        <v/>
      </c>
      <c r="S3638" s="412" t="str">
        <f t="shared" si="942"/>
        <v/>
      </c>
      <c r="T3638" s="427"/>
      <c r="U3638" s="429"/>
      <c r="W3638" s="6" t="e">
        <f>VLOOKUP(A3638,'[3]Cartilha Global'!$A:$A,1,FALSE)</f>
        <v>#N/A</v>
      </c>
    </row>
    <row r="3639" spans="1:23" ht="22.5" hidden="1" x14ac:dyDescent="0.2">
      <c r="A3639" s="522">
        <v>103259</v>
      </c>
      <c r="B3639" s="508" t="s">
        <v>3144</v>
      </c>
      <c r="C3639" s="513" t="s">
        <v>6762</v>
      </c>
      <c r="D3639" s="498" t="s">
        <v>169</v>
      </c>
      <c r="E3639" s="499">
        <v>5163.72</v>
      </c>
      <c r="F3639" s="500">
        <f t="shared" si="943"/>
        <v>6394.75</v>
      </c>
      <c r="G3639" s="527"/>
      <c r="H3639" s="518"/>
      <c r="I3639" s="517">
        <f t="shared" si="944"/>
        <v>0</v>
      </c>
      <c r="J3639" s="517">
        <f t="shared" si="945"/>
        <v>0</v>
      </c>
      <c r="K3639" s="504"/>
      <c r="L3639" s="518">
        <f t="shared" si="946"/>
        <v>0</v>
      </c>
      <c r="M3639" s="518">
        <f t="shared" si="946"/>
        <v>0</v>
      </c>
      <c r="N3639" s="519">
        <f t="shared" si="947"/>
        <v>0</v>
      </c>
      <c r="O3639" s="519">
        <f t="shared" si="948"/>
        <v>0</v>
      </c>
      <c r="P3639" s="506"/>
      <c r="Q3639" s="494"/>
      <c r="R3639" s="412" t="str">
        <f t="shared" si="949"/>
        <v/>
      </c>
      <c r="S3639" s="412" t="str">
        <f t="shared" si="942"/>
        <v/>
      </c>
      <c r="T3639" s="427"/>
      <c r="U3639" s="429"/>
      <c r="W3639" s="6" t="e">
        <f>VLOOKUP(A3639,'[3]Cartilha Global'!$A:$A,1,FALSE)</f>
        <v>#N/A</v>
      </c>
    </row>
    <row r="3640" spans="1:23" ht="22.5" hidden="1" x14ac:dyDescent="0.2">
      <c r="A3640" s="522">
        <v>103260</v>
      </c>
      <c r="B3640" s="508" t="s">
        <v>3144</v>
      </c>
      <c r="C3640" s="513" t="s">
        <v>6763</v>
      </c>
      <c r="D3640" s="498" t="s">
        <v>169</v>
      </c>
      <c r="E3640" s="499">
        <v>5302.96</v>
      </c>
      <c r="F3640" s="500">
        <f t="shared" si="943"/>
        <v>6567.19</v>
      </c>
      <c r="G3640" s="527"/>
      <c r="H3640" s="518"/>
      <c r="I3640" s="517">
        <f t="shared" si="944"/>
        <v>0</v>
      </c>
      <c r="J3640" s="517">
        <f t="shared" si="945"/>
        <v>0</v>
      </c>
      <c r="K3640" s="504"/>
      <c r="L3640" s="518">
        <f t="shared" si="946"/>
        <v>0</v>
      </c>
      <c r="M3640" s="518">
        <f t="shared" si="946"/>
        <v>0</v>
      </c>
      <c r="N3640" s="519">
        <f t="shared" si="947"/>
        <v>0</v>
      </c>
      <c r="O3640" s="519">
        <f t="shared" si="948"/>
        <v>0</v>
      </c>
      <c r="P3640" s="506"/>
      <c r="Q3640" s="494"/>
      <c r="R3640" s="412" t="str">
        <f t="shared" si="949"/>
        <v/>
      </c>
      <c r="S3640" s="412" t="str">
        <f t="shared" si="942"/>
        <v/>
      </c>
      <c r="T3640" s="427"/>
      <c r="U3640" s="429"/>
      <c r="W3640" s="6" t="e">
        <f>VLOOKUP(A3640,'[3]Cartilha Global'!$A:$A,1,FALSE)</f>
        <v>#N/A</v>
      </c>
    </row>
    <row r="3641" spans="1:23" ht="22.5" hidden="1" x14ac:dyDescent="0.2">
      <c r="A3641" s="522">
        <v>103261</v>
      </c>
      <c r="B3641" s="508" t="s">
        <v>3144</v>
      </c>
      <c r="C3641" s="513" t="s">
        <v>6764</v>
      </c>
      <c r="D3641" s="498" t="s">
        <v>169</v>
      </c>
      <c r="E3641" s="499">
        <v>10757.84</v>
      </c>
      <c r="F3641" s="500">
        <f t="shared" si="943"/>
        <v>13322.51</v>
      </c>
      <c r="G3641" s="527"/>
      <c r="H3641" s="518"/>
      <c r="I3641" s="517">
        <f t="shared" si="944"/>
        <v>0</v>
      </c>
      <c r="J3641" s="517">
        <f t="shared" si="945"/>
        <v>0</v>
      </c>
      <c r="K3641" s="504"/>
      <c r="L3641" s="518">
        <f t="shared" si="946"/>
        <v>0</v>
      </c>
      <c r="M3641" s="518">
        <f t="shared" si="946"/>
        <v>0</v>
      </c>
      <c r="N3641" s="519">
        <f t="shared" si="947"/>
        <v>0</v>
      </c>
      <c r="O3641" s="519">
        <f t="shared" si="948"/>
        <v>0</v>
      </c>
      <c r="P3641" s="506"/>
      <c r="Q3641" s="494"/>
      <c r="R3641" s="412" t="str">
        <f t="shared" si="949"/>
        <v/>
      </c>
      <c r="S3641" s="412" t="str">
        <f t="shared" si="942"/>
        <v/>
      </c>
      <c r="T3641" s="427"/>
      <c r="U3641" s="429"/>
      <c r="W3641" s="6" t="e">
        <f>VLOOKUP(A3641,'[3]Cartilha Global'!$A:$A,1,FALSE)</f>
        <v>#N/A</v>
      </c>
    </row>
    <row r="3642" spans="1:23" ht="22.5" hidden="1" x14ac:dyDescent="0.2">
      <c r="A3642" s="522">
        <v>103262</v>
      </c>
      <c r="B3642" s="508" t="s">
        <v>3144</v>
      </c>
      <c r="C3642" s="513" t="s">
        <v>6765</v>
      </c>
      <c r="D3642" s="498" t="s">
        <v>169</v>
      </c>
      <c r="E3642" s="499">
        <v>6771.07</v>
      </c>
      <c r="F3642" s="500">
        <f t="shared" si="943"/>
        <v>8385.2900000000009</v>
      </c>
      <c r="G3642" s="527"/>
      <c r="H3642" s="518"/>
      <c r="I3642" s="517">
        <f t="shared" si="944"/>
        <v>0</v>
      </c>
      <c r="J3642" s="517">
        <f t="shared" si="945"/>
        <v>0</v>
      </c>
      <c r="K3642" s="504"/>
      <c r="L3642" s="518">
        <f t="shared" si="946"/>
        <v>0</v>
      </c>
      <c r="M3642" s="518">
        <f t="shared" si="946"/>
        <v>0</v>
      </c>
      <c r="N3642" s="519">
        <f t="shared" si="947"/>
        <v>0</v>
      </c>
      <c r="O3642" s="519">
        <f t="shared" si="948"/>
        <v>0</v>
      </c>
      <c r="P3642" s="506"/>
      <c r="Q3642" s="494"/>
      <c r="R3642" s="412" t="str">
        <f t="shared" si="949"/>
        <v/>
      </c>
      <c r="S3642" s="412" t="str">
        <f t="shared" si="942"/>
        <v/>
      </c>
      <c r="T3642" s="427"/>
      <c r="U3642" s="429"/>
      <c r="W3642" s="6" t="e">
        <f>VLOOKUP(A3642,'[3]Cartilha Global'!$A:$A,1,FALSE)</f>
        <v>#N/A</v>
      </c>
    </row>
    <row r="3643" spans="1:23" ht="22.5" hidden="1" x14ac:dyDescent="0.2">
      <c r="A3643" s="522">
        <v>103263</v>
      </c>
      <c r="B3643" s="508" t="s">
        <v>3144</v>
      </c>
      <c r="C3643" s="513" t="s">
        <v>6766</v>
      </c>
      <c r="D3643" s="498" t="s">
        <v>169</v>
      </c>
      <c r="E3643" s="499">
        <v>14931.84</v>
      </c>
      <c r="F3643" s="500">
        <f t="shared" si="943"/>
        <v>18491.59</v>
      </c>
      <c r="G3643" s="527"/>
      <c r="H3643" s="518"/>
      <c r="I3643" s="517">
        <f t="shared" si="944"/>
        <v>0</v>
      </c>
      <c r="J3643" s="517">
        <f t="shared" si="945"/>
        <v>0</v>
      </c>
      <c r="K3643" s="504"/>
      <c r="L3643" s="518">
        <f t="shared" si="946"/>
        <v>0</v>
      </c>
      <c r="M3643" s="518">
        <f t="shared" si="946"/>
        <v>0</v>
      </c>
      <c r="N3643" s="519">
        <f t="shared" si="947"/>
        <v>0</v>
      </c>
      <c r="O3643" s="519">
        <f t="shared" si="948"/>
        <v>0</v>
      </c>
      <c r="P3643" s="506"/>
      <c r="Q3643" s="494"/>
      <c r="R3643" s="412" t="str">
        <f t="shared" si="949"/>
        <v/>
      </c>
      <c r="S3643" s="412" t="str">
        <f t="shared" si="942"/>
        <v/>
      </c>
      <c r="T3643" s="427"/>
      <c r="U3643" s="429"/>
      <c r="W3643" s="6" t="e">
        <f>VLOOKUP(A3643,'[3]Cartilha Global'!$A:$A,1,FALSE)</f>
        <v>#N/A</v>
      </c>
    </row>
    <row r="3644" spans="1:23" ht="22.5" hidden="1" x14ac:dyDescent="0.2">
      <c r="A3644" s="522">
        <v>103264</v>
      </c>
      <c r="B3644" s="508" t="s">
        <v>3144</v>
      </c>
      <c r="C3644" s="513" t="s">
        <v>6767</v>
      </c>
      <c r="D3644" s="498" t="s">
        <v>169</v>
      </c>
      <c r="E3644" s="499">
        <v>8404.34</v>
      </c>
      <c r="F3644" s="500">
        <f t="shared" si="943"/>
        <v>10407.93</v>
      </c>
      <c r="G3644" s="527"/>
      <c r="H3644" s="518"/>
      <c r="I3644" s="517">
        <f t="shared" si="944"/>
        <v>0</v>
      </c>
      <c r="J3644" s="517">
        <f t="shared" si="945"/>
        <v>0</v>
      </c>
      <c r="K3644" s="504"/>
      <c r="L3644" s="518">
        <f t="shared" si="946"/>
        <v>0</v>
      </c>
      <c r="M3644" s="518">
        <f t="shared" si="946"/>
        <v>0</v>
      </c>
      <c r="N3644" s="519">
        <f t="shared" si="947"/>
        <v>0</v>
      </c>
      <c r="O3644" s="519">
        <f t="shared" si="948"/>
        <v>0</v>
      </c>
      <c r="P3644" s="506"/>
      <c r="Q3644" s="494"/>
      <c r="R3644" s="412" t="str">
        <f t="shared" si="949"/>
        <v/>
      </c>
      <c r="S3644" s="412" t="str">
        <f t="shared" si="942"/>
        <v/>
      </c>
      <c r="T3644" s="427"/>
      <c r="U3644" s="429"/>
      <c r="W3644" s="6" t="e">
        <f>VLOOKUP(A3644,'[3]Cartilha Global'!$A:$A,1,FALSE)</f>
        <v>#N/A</v>
      </c>
    </row>
    <row r="3645" spans="1:23" ht="22.5" hidden="1" x14ac:dyDescent="0.2">
      <c r="A3645" s="522">
        <v>103265</v>
      </c>
      <c r="B3645" s="508" t="s">
        <v>3144</v>
      </c>
      <c r="C3645" s="513" t="s">
        <v>6768</v>
      </c>
      <c r="D3645" s="498" t="s">
        <v>169</v>
      </c>
      <c r="E3645" s="499">
        <v>17987.23</v>
      </c>
      <c r="F3645" s="500">
        <f t="shared" si="943"/>
        <v>22275.39</v>
      </c>
      <c r="G3645" s="527"/>
      <c r="H3645" s="518"/>
      <c r="I3645" s="517">
        <f t="shared" si="944"/>
        <v>0</v>
      </c>
      <c r="J3645" s="517">
        <f t="shared" si="945"/>
        <v>0</v>
      </c>
      <c r="K3645" s="504"/>
      <c r="L3645" s="518">
        <f t="shared" si="946"/>
        <v>0</v>
      </c>
      <c r="M3645" s="518">
        <f t="shared" si="946"/>
        <v>0</v>
      </c>
      <c r="N3645" s="519">
        <f t="shared" si="947"/>
        <v>0</v>
      </c>
      <c r="O3645" s="519">
        <f t="shared" si="948"/>
        <v>0</v>
      </c>
      <c r="P3645" s="506"/>
      <c r="Q3645" s="494"/>
      <c r="R3645" s="412" t="str">
        <f t="shared" si="949"/>
        <v/>
      </c>
      <c r="S3645" s="412" t="str">
        <f t="shared" si="942"/>
        <v/>
      </c>
      <c r="T3645" s="427"/>
      <c r="U3645" s="429"/>
      <c r="W3645" s="6" t="e">
        <f>VLOOKUP(A3645,'[3]Cartilha Global'!$A:$A,1,FALSE)</f>
        <v>#N/A</v>
      </c>
    </row>
    <row r="3646" spans="1:23" ht="22.5" hidden="1" x14ac:dyDescent="0.2">
      <c r="A3646" s="522">
        <v>103266</v>
      </c>
      <c r="B3646" s="508" t="s">
        <v>3144</v>
      </c>
      <c r="C3646" s="513" t="s">
        <v>6769</v>
      </c>
      <c r="D3646" s="498" t="s">
        <v>169</v>
      </c>
      <c r="E3646" s="499">
        <v>9378.01</v>
      </c>
      <c r="F3646" s="500">
        <f t="shared" si="943"/>
        <v>11613.73</v>
      </c>
      <c r="G3646" s="527"/>
      <c r="H3646" s="518"/>
      <c r="I3646" s="517">
        <f t="shared" si="944"/>
        <v>0</v>
      </c>
      <c r="J3646" s="517">
        <f t="shared" si="945"/>
        <v>0</v>
      </c>
      <c r="K3646" s="504"/>
      <c r="L3646" s="518">
        <f t="shared" si="946"/>
        <v>0</v>
      </c>
      <c r="M3646" s="518">
        <f t="shared" si="946"/>
        <v>0</v>
      </c>
      <c r="N3646" s="519">
        <f t="shared" si="947"/>
        <v>0</v>
      </c>
      <c r="O3646" s="519">
        <f t="shared" si="948"/>
        <v>0</v>
      </c>
      <c r="P3646" s="506"/>
      <c r="Q3646" s="494"/>
      <c r="R3646" s="412" t="str">
        <f t="shared" si="949"/>
        <v/>
      </c>
      <c r="S3646" s="412" t="str">
        <f t="shared" si="942"/>
        <v/>
      </c>
      <c r="T3646" s="427"/>
      <c r="U3646" s="429"/>
      <c r="W3646" s="6" t="e">
        <f>VLOOKUP(A3646,'[3]Cartilha Global'!$A:$A,1,FALSE)</f>
        <v>#N/A</v>
      </c>
    </row>
    <row r="3647" spans="1:23" ht="22.5" hidden="1" x14ac:dyDescent="0.2">
      <c r="A3647" s="522">
        <v>103267</v>
      </c>
      <c r="B3647" s="508" t="s">
        <v>3144</v>
      </c>
      <c r="C3647" s="513" t="s">
        <v>6770</v>
      </c>
      <c r="D3647" s="498" t="s">
        <v>169</v>
      </c>
      <c r="E3647" s="499">
        <v>5355.78</v>
      </c>
      <c r="F3647" s="500">
        <f t="shared" si="943"/>
        <v>6632.6</v>
      </c>
      <c r="G3647" s="527"/>
      <c r="H3647" s="518"/>
      <c r="I3647" s="517">
        <f t="shared" si="944"/>
        <v>0</v>
      </c>
      <c r="J3647" s="517">
        <f t="shared" si="945"/>
        <v>0</v>
      </c>
      <c r="K3647" s="504"/>
      <c r="L3647" s="518">
        <f t="shared" si="946"/>
        <v>0</v>
      </c>
      <c r="M3647" s="518">
        <f t="shared" si="946"/>
        <v>0</v>
      </c>
      <c r="N3647" s="519">
        <f t="shared" si="947"/>
        <v>0</v>
      </c>
      <c r="O3647" s="519">
        <f t="shared" si="948"/>
        <v>0</v>
      </c>
      <c r="P3647" s="506"/>
      <c r="Q3647" s="494"/>
      <c r="R3647" s="412" t="str">
        <f t="shared" si="949"/>
        <v/>
      </c>
      <c r="S3647" s="412" t="str">
        <f t="shared" si="942"/>
        <v/>
      </c>
      <c r="T3647" s="427"/>
      <c r="U3647" s="429"/>
      <c r="W3647" s="6" t="e">
        <f>VLOOKUP(A3647,'[3]Cartilha Global'!$A:$A,1,FALSE)</f>
        <v>#N/A</v>
      </c>
    </row>
    <row r="3648" spans="1:23" ht="22.5" hidden="1" x14ac:dyDescent="0.2">
      <c r="A3648" s="522">
        <v>103268</v>
      </c>
      <c r="B3648" s="508" t="s">
        <v>3144</v>
      </c>
      <c r="C3648" s="513" t="s">
        <v>6771</v>
      </c>
      <c r="D3648" s="498" t="s">
        <v>169</v>
      </c>
      <c r="E3648" s="499">
        <v>6347.56</v>
      </c>
      <c r="F3648" s="500">
        <f t="shared" si="943"/>
        <v>7860.82</v>
      </c>
      <c r="G3648" s="527"/>
      <c r="H3648" s="518"/>
      <c r="I3648" s="517">
        <f t="shared" si="944"/>
        <v>0</v>
      </c>
      <c r="J3648" s="517">
        <f t="shared" si="945"/>
        <v>0</v>
      </c>
      <c r="K3648" s="504"/>
      <c r="L3648" s="518">
        <f t="shared" si="946"/>
        <v>0</v>
      </c>
      <c r="M3648" s="518">
        <f t="shared" si="946"/>
        <v>0</v>
      </c>
      <c r="N3648" s="519">
        <f t="shared" si="947"/>
        <v>0</v>
      </c>
      <c r="O3648" s="519">
        <f t="shared" si="948"/>
        <v>0</v>
      </c>
      <c r="P3648" s="506"/>
      <c r="Q3648" s="494"/>
      <c r="R3648" s="412" t="str">
        <f t="shared" si="949"/>
        <v/>
      </c>
      <c r="S3648" s="412" t="str">
        <f t="shared" si="942"/>
        <v/>
      </c>
      <c r="T3648" s="427"/>
      <c r="U3648" s="429"/>
      <c r="W3648" s="6" t="e">
        <f>VLOOKUP(A3648,'[3]Cartilha Global'!$A:$A,1,FALSE)</f>
        <v>#N/A</v>
      </c>
    </row>
    <row r="3649" spans="1:23" ht="22.5" hidden="1" x14ac:dyDescent="0.2">
      <c r="A3649" s="522">
        <v>103269</v>
      </c>
      <c r="B3649" s="508" t="s">
        <v>3144</v>
      </c>
      <c r="C3649" s="513" t="s">
        <v>6772</v>
      </c>
      <c r="D3649" s="498" t="s">
        <v>169</v>
      </c>
      <c r="E3649" s="499">
        <v>6571.8</v>
      </c>
      <c r="F3649" s="500">
        <f t="shared" si="943"/>
        <v>8138.52</v>
      </c>
      <c r="G3649" s="527"/>
      <c r="H3649" s="518"/>
      <c r="I3649" s="517">
        <f t="shared" si="944"/>
        <v>0</v>
      </c>
      <c r="J3649" s="517">
        <f t="shared" si="945"/>
        <v>0</v>
      </c>
      <c r="K3649" s="504"/>
      <c r="L3649" s="518">
        <f t="shared" si="946"/>
        <v>0</v>
      </c>
      <c r="M3649" s="518">
        <f t="shared" si="946"/>
        <v>0</v>
      </c>
      <c r="N3649" s="519">
        <f t="shared" si="947"/>
        <v>0</v>
      </c>
      <c r="O3649" s="519">
        <f t="shared" si="948"/>
        <v>0</v>
      </c>
      <c r="P3649" s="506"/>
      <c r="Q3649" s="494"/>
      <c r="R3649" s="412" t="str">
        <f t="shared" si="949"/>
        <v/>
      </c>
      <c r="S3649" s="412" t="str">
        <f t="shared" si="942"/>
        <v/>
      </c>
      <c r="T3649" s="427"/>
      <c r="U3649" s="429"/>
      <c r="W3649" s="6" t="e">
        <f>VLOOKUP(A3649,'[3]Cartilha Global'!$A:$A,1,FALSE)</f>
        <v>#N/A</v>
      </c>
    </row>
    <row r="3650" spans="1:23" ht="22.5" hidden="1" x14ac:dyDescent="0.2">
      <c r="A3650" s="522">
        <v>103270</v>
      </c>
      <c r="B3650" s="508" t="s">
        <v>3144</v>
      </c>
      <c r="C3650" s="513" t="s">
        <v>6773</v>
      </c>
      <c r="D3650" s="498" t="s">
        <v>169</v>
      </c>
      <c r="E3650" s="499">
        <v>6819.56</v>
      </c>
      <c r="F3650" s="500">
        <f t="shared" si="943"/>
        <v>8445.34</v>
      </c>
      <c r="G3650" s="527"/>
      <c r="H3650" s="518"/>
      <c r="I3650" s="517">
        <f t="shared" si="944"/>
        <v>0</v>
      </c>
      <c r="J3650" s="517">
        <f t="shared" si="945"/>
        <v>0</v>
      </c>
      <c r="K3650" s="504"/>
      <c r="L3650" s="518">
        <f t="shared" si="946"/>
        <v>0</v>
      </c>
      <c r="M3650" s="518">
        <f t="shared" si="946"/>
        <v>0</v>
      </c>
      <c r="N3650" s="519">
        <f t="shared" si="947"/>
        <v>0</v>
      </c>
      <c r="O3650" s="519">
        <f t="shared" si="948"/>
        <v>0</v>
      </c>
      <c r="P3650" s="506"/>
      <c r="Q3650" s="494"/>
      <c r="R3650" s="412" t="str">
        <f t="shared" si="949"/>
        <v/>
      </c>
      <c r="S3650" s="412" t="str">
        <f t="shared" si="942"/>
        <v/>
      </c>
      <c r="T3650" s="427"/>
      <c r="U3650" s="429"/>
      <c r="W3650" s="6" t="e">
        <f>VLOOKUP(A3650,'[3]Cartilha Global'!$A:$A,1,FALSE)</f>
        <v>#N/A</v>
      </c>
    </row>
    <row r="3651" spans="1:23" ht="22.5" hidden="1" x14ac:dyDescent="0.2">
      <c r="A3651" s="522">
        <v>103271</v>
      </c>
      <c r="B3651" s="508" t="s">
        <v>3144</v>
      </c>
      <c r="C3651" s="513" t="s">
        <v>6774</v>
      </c>
      <c r="D3651" s="498" t="s">
        <v>169</v>
      </c>
      <c r="E3651" s="499">
        <v>9643.98</v>
      </c>
      <c r="F3651" s="500">
        <f t="shared" si="943"/>
        <v>11943.1</v>
      </c>
      <c r="G3651" s="527"/>
      <c r="H3651" s="518"/>
      <c r="I3651" s="517">
        <f t="shared" si="944"/>
        <v>0</v>
      </c>
      <c r="J3651" s="517">
        <f t="shared" si="945"/>
        <v>0</v>
      </c>
      <c r="K3651" s="504"/>
      <c r="L3651" s="518">
        <f t="shared" si="946"/>
        <v>0</v>
      </c>
      <c r="M3651" s="518">
        <f t="shared" si="946"/>
        <v>0</v>
      </c>
      <c r="N3651" s="519">
        <f t="shared" si="947"/>
        <v>0</v>
      </c>
      <c r="O3651" s="519">
        <f t="shared" si="948"/>
        <v>0</v>
      </c>
      <c r="P3651" s="506"/>
      <c r="Q3651" s="494"/>
      <c r="R3651" s="412" t="str">
        <f t="shared" si="949"/>
        <v/>
      </c>
      <c r="S3651" s="412" t="str">
        <f t="shared" si="942"/>
        <v/>
      </c>
      <c r="T3651" s="427"/>
      <c r="U3651" s="429"/>
      <c r="W3651" s="6" t="e">
        <f>VLOOKUP(A3651,'[3]Cartilha Global'!$A:$A,1,FALSE)</f>
        <v>#N/A</v>
      </c>
    </row>
    <row r="3652" spans="1:23" ht="22.5" hidden="1" x14ac:dyDescent="0.2">
      <c r="A3652" s="522">
        <v>103272</v>
      </c>
      <c r="B3652" s="508" t="s">
        <v>3144</v>
      </c>
      <c r="C3652" s="513" t="s">
        <v>6775</v>
      </c>
      <c r="D3652" s="498" t="s">
        <v>169</v>
      </c>
      <c r="E3652" s="499">
        <v>9959.0499999999993</v>
      </c>
      <c r="F3652" s="500">
        <f t="shared" si="943"/>
        <v>12333.29</v>
      </c>
      <c r="G3652" s="527"/>
      <c r="H3652" s="518"/>
      <c r="I3652" s="517">
        <f t="shared" si="944"/>
        <v>0</v>
      </c>
      <c r="J3652" s="517">
        <f t="shared" si="945"/>
        <v>0</v>
      </c>
      <c r="K3652" s="504"/>
      <c r="L3652" s="518">
        <f t="shared" si="946"/>
        <v>0</v>
      </c>
      <c r="M3652" s="518">
        <f t="shared" si="946"/>
        <v>0</v>
      </c>
      <c r="N3652" s="519">
        <f t="shared" si="947"/>
        <v>0</v>
      </c>
      <c r="O3652" s="519">
        <f t="shared" si="948"/>
        <v>0</v>
      </c>
      <c r="P3652" s="506"/>
      <c r="Q3652" s="494"/>
      <c r="R3652" s="412" t="str">
        <f t="shared" si="949"/>
        <v/>
      </c>
      <c r="S3652" s="412" t="str">
        <f t="shared" si="942"/>
        <v/>
      </c>
      <c r="T3652" s="427"/>
      <c r="U3652" s="429"/>
      <c r="W3652" s="6" t="e">
        <f>VLOOKUP(A3652,'[3]Cartilha Global'!$A:$A,1,FALSE)</f>
        <v>#N/A</v>
      </c>
    </row>
    <row r="3653" spans="1:23" ht="22.5" hidden="1" x14ac:dyDescent="0.2">
      <c r="A3653" s="522">
        <v>103273</v>
      </c>
      <c r="B3653" s="508" t="s">
        <v>3144</v>
      </c>
      <c r="C3653" s="513" t="s">
        <v>6776</v>
      </c>
      <c r="D3653" s="498" t="s">
        <v>169</v>
      </c>
      <c r="E3653" s="499">
        <v>10257.67</v>
      </c>
      <c r="F3653" s="500">
        <f t="shared" ref="F3653:F3671" si="950">IF(E3653=0,0,ROUND(E3653*(1+E$13)*(1-E$14),2))</f>
        <v>12703.1</v>
      </c>
      <c r="G3653" s="527"/>
      <c r="H3653" s="518"/>
      <c r="I3653" s="517">
        <f t="shared" si="944"/>
        <v>0</v>
      </c>
      <c r="J3653" s="517">
        <f t="shared" si="945"/>
        <v>0</v>
      </c>
      <c r="K3653" s="504"/>
      <c r="L3653" s="518">
        <f t="shared" si="946"/>
        <v>0</v>
      </c>
      <c r="M3653" s="518">
        <f t="shared" si="946"/>
        <v>0</v>
      </c>
      <c r="N3653" s="519">
        <f t="shared" si="947"/>
        <v>0</v>
      </c>
      <c r="O3653" s="519">
        <f t="shared" si="948"/>
        <v>0</v>
      </c>
      <c r="P3653" s="506"/>
      <c r="Q3653" s="494"/>
      <c r="R3653" s="412" t="str">
        <f t="shared" si="949"/>
        <v/>
      </c>
      <c r="S3653" s="412" t="str">
        <f t="shared" ref="S3653:S3716" si="951">IF(Q3653="X","x",IF(Q3653="xx","x",IF(OR(J3653&gt;0,O3653&gt;0),"x","")))</f>
        <v/>
      </c>
      <c r="T3653" s="427"/>
      <c r="U3653" s="429"/>
      <c r="W3653" s="6" t="e">
        <f>VLOOKUP(A3653,'[3]Cartilha Global'!$A:$A,1,FALSE)</f>
        <v>#N/A</v>
      </c>
    </row>
    <row r="3654" spans="1:23" ht="22.5" hidden="1" x14ac:dyDescent="0.2">
      <c r="A3654" s="522">
        <v>103274</v>
      </c>
      <c r="B3654" s="508" t="s">
        <v>3144</v>
      </c>
      <c r="C3654" s="513" t="s">
        <v>6777</v>
      </c>
      <c r="D3654" s="498" t="s">
        <v>169</v>
      </c>
      <c r="E3654" s="499">
        <v>11739.48</v>
      </c>
      <c r="F3654" s="500">
        <f t="shared" si="950"/>
        <v>14538.17</v>
      </c>
      <c r="G3654" s="527"/>
      <c r="H3654" s="518"/>
      <c r="I3654" s="517">
        <f t="shared" si="944"/>
        <v>0</v>
      </c>
      <c r="J3654" s="517">
        <f t="shared" si="945"/>
        <v>0</v>
      </c>
      <c r="K3654" s="504"/>
      <c r="L3654" s="518">
        <f t="shared" si="946"/>
        <v>0</v>
      </c>
      <c r="M3654" s="518">
        <f t="shared" si="946"/>
        <v>0</v>
      </c>
      <c r="N3654" s="519">
        <f t="shared" si="947"/>
        <v>0</v>
      </c>
      <c r="O3654" s="519">
        <f t="shared" si="948"/>
        <v>0</v>
      </c>
      <c r="P3654" s="506"/>
      <c r="Q3654" s="494"/>
      <c r="R3654" s="412" t="str">
        <f t="shared" si="949"/>
        <v/>
      </c>
      <c r="S3654" s="412" t="str">
        <f t="shared" si="951"/>
        <v/>
      </c>
      <c r="T3654" s="427"/>
      <c r="U3654" s="429"/>
      <c r="W3654" s="6" t="e">
        <f>VLOOKUP(A3654,'[3]Cartilha Global'!$A:$A,1,FALSE)</f>
        <v>#N/A</v>
      </c>
    </row>
    <row r="3655" spans="1:23" ht="22.5" hidden="1" x14ac:dyDescent="0.2">
      <c r="A3655" s="522">
        <v>103275</v>
      </c>
      <c r="B3655" s="508" t="s">
        <v>3144</v>
      </c>
      <c r="C3655" s="513" t="s">
        <v>6778</v>
      </c>
      <c r="D3655" s="498" t="s">
        <v>169</v>
      </c>
      <c r="E3655" s="499">
        <v>11678.99</v>
      </c>
      <c r="F3655" s="500">
        <f t="shared" si="950"/>
        <v>14463.26</v>
      </c>
      <c r="G3655" s="527"/>
      <c r="H3655" s="518"/>
      <c r="I3655" s="517">
        <f t="shared" si="944"/>
        <v>0</v>
      </c>
      <c r="J3655" s="517">
        <f t="shared" si="945"/>
        <v>0</v>
      </c>
      <c r="K3655" s="504"/>
      <c r="L3655" s="518">
        <f t="shared" si="946"/>
        <v>0</v>
      </c>
      <c r="M3655" s="518">
        <f t="shared" si="946"/>
        <v>0</v>
      </c>
      <c r="N3655" s="519">
        <f t="shared" si="947"/>
        <v>0</v>
      </c>
      <c r="O3655" s="519">
        <f t="shared" si="948"/>
        <v>0</v>
      </c>
      <c r="P3655" s="506"/>
      <c r="Q3655" s="494"/>
      <c r="R3655" s="412" t="str">
        <f t="shared" si="949"/>
        <v/>
      </c>
      <c r="S3655" s="412" t="str">
        <f t="shared" si="951"/>
        <v/>
      </c>
      <c r="T3655" s="427"/>
      <c r="U3655" s="429"/>
      <c r="W3655" s="6" t="e">
        <f>VLOOKUP(A3655,'[3]Cartilha Global'!$A:$A,1,FALSE)</f>
        <v>#N/A</v>
      </c>
    </row>
    <row r="3656" spans="1:23" ht="22.5" hidden="1" x14ac:dyDescent="0.2">
      <c r="A3656" s="522">
        <v>103276</v>
      </c>
      <c r="B3656" s="508" t="s">
        <v>3144</v>
      </c>
      <c r="C3656" s="513" t="s">
        <v>6779</v>
      </c>
      <c r="D3656" s="498" t="s">
        <v>169</v>
      </c>
      <c r="E3656" s="499">
        <v>12252.1</v>
      </c>
      <c r="F3656" s="500">
        <f t="shared" si="950"/>
        <v>15173</v>
      </c>
      <c r="G3656" s="527"/>
      <c r="H3656" s="518"/>
      <c r="I3656" s="517">
        <f t="shared" si="944"/>
        <v>0</v>
      </c>
      <c r="J3656" s="517">
        <f t="shared" si="945"/>
        <v>0</v>
      </c>
      <c r="K3656" s="504"/>
      <c r="L3656" s="518">
        <f t="shared" si="946"/>
        <v>0</v>
      </c>
      <c r="M3656" s="518">
        <f t="shared" si="946"/>
        <v>0</v>
      </c>
      <c r="N3656" s="519">
        <f t="shared" si="947"/>
        <v>0</v>
      </c>
      <c r="O3656" s="519">
        <f t="shared" si="948"/>
        <v>0</v>
      </c>
      <c r="P3656" s="506"/>
      <c r="Q3656" s="494"/>
      <c r="R3656" s="412" t="str">
        <f t="shared" si="949"/>
        <v/>
      </c>
      <c r="S3656" s="412" t="str">
        <f t="shared" si="951"/>
        <v/>
      </c>
      <c r="T3656" s="427"/>
      <c r="U3656" s="429"/>
      <c r="W3656" s="6" t="e">
        <f>VLOOKUP(A3656,'[3]Cartilha Global'!$A:$A,1,FALSE)</f>
        <v>#N/A</v>
      </c>
    </row>
    <row r="3657" spans="1:23" hidden="1" x14ac:dyDescent="0.2">
      <c r="A3657" s="522">
        <v>103277</v>
      </c>
      <c r="B3657" s="508" t="s">
        <v>3144</v>
      </c>
      <c r="C3657" s="513" t="s">
        <v>6780</v>
      </c>
      <c r="D3657" s="498" t="s">
        <v>169</v>
      </c>
      <c r="E3657" s="499">
        <v>22597.040000000001</v>
      </c>
      <c r="F3657" s="500">
        <f t="shared" si="950"/>
        <v>27984.17</v>
      </c>
      <c r="G3657" s="527"/>
      <c r="H3657" s="518"/>
      <c r="I3657" s="517">
        <f t="shared" si="944"/>
        <v>0</v>
      </c>
      <c r="J3657" s="517">
        <f t="shared" si="945"/>
        <v>0</v>
      </c>
      <c r="K3657" s="504"/>
      <c r="L3657" s="518">
        <f t="shared" si="946"/>
        <v>0</v>
      </c>
      <c r="M3657" s="518">
        <f t="shared" si="946"/>
        <v>0</v>
      </c>
      <c r="N3657" s="519">
        <f t="shared" si="947"/>
        <v>0</v>
      </c>
      <c r="O3657" s="519">
        <f t="shared" si="948"/>
        <v>0</v>
      </c>
      <c r="P3657" s="506"/>
      <c r="Q3657" s="494"/>
      <c r="R3657" s="412" t="str">
        <f t="shared" si="949"/>
        <v/>
      </c>
      <c r="S3657" s="412" t="str">
        <f t="shared" si="951"/>
        <v/>
      </c>
      <c r="T3657" s="427"/>
      <c r="U3657" s="429"/>
      <c r="W3657" s="6" t="e">
        <f>VLOOKUP(A3657,'[3]Cartilha Global'!$A:$A,1,FALSE)</f>
        <v>#N/A</v>
      </c>
    </row>
    <row r="3658" spans="1:23" hidden="1" x14ac:dyDescent="0.2">
      <c r="A3658" s="522">
        <v>103278</v>
      </c>
      <c r="B3658" s="508" t="s">
        <v>3144</v>
      </c>
      <c r="C3658" s="513" t="s">
        <v>6781</v>
      </c>
      <c r="D3658" s="498" t="s">
        <v>169</v>
      </c>
      <c r="E3658" s="499">
        <v>28895.07</v>
      </c>
      <c r="F3658" s="500">
        <f t="shared" si="950"/>
        <v>35783.65</v>
      </c>
      <c r="G3658" s="527"/>
      <c r="H3658" s="518"/>
      <c r="I3658" s="517">
        <f t="shared" si="944"/>
        <v>0</v>
      </c>
      <c r="J3658" s="517">
        <f t="shared" si="945"/>
        <v>0</v>
      </c>
      <c r="K3658" s="504"/>
      <c r="L3658" s="518">
        <f t="shared" si="946"/>
        <v>0</v>
      </c>
      <c r="M3658" s="518">
        <f t="shared" si="946"/>
        <v>0</v>
      </c>
      <c r="N3658" s="519">
        <f t="shared" si="947"/>
        <v>0</v>
      </c>
      <c r="O3658" s="519">
        <f t="shared" si="948"/>
        <v>0</v>
      </c>
      <c r="P3658" s="506"/>
      <c r="Q3658" s="494"/>
      <c r="R3658" s="412" t="str">
        <f t="shared" si="949"/>
        <v/>
      </c>
      <c r="S3658" s="412" t="str">
        <f t="shared" si="951"/>
        <v/>
      </c>
      <c r="T3658" s="427"/>
      <c r="U3658" s="429"/>
      <c r="W3658" s="6" t="e">
        <f>VLOOKUP(A3658,'[3]Cartilha Global'!$A:$A,1,FALSE)</f>
        <v>#N/A</v>
      </c>
    </row>
    <row r="3659" spans="1:23" ht="22.5" hidden="1" x14ac:dyDescent="0.2">
      <c r="A3659" s="522">
        <v>103288</v>
      </c>
      <c r="B3659" s="508" t="s">
        <v>3144</v>
      </c>
      <c r="C3659" s="513" t="s">
        <v>6782</v>
      </c>
      <c r="D3659" s="498" t="s">
        <v>169</v>
      </c>
      <c r="E3659" s="499">
        <v>18.14</v>
      </c>
      <c r="F3659" s="500">
        <f t="shared" si="950"/>
        <v>22.46</v>
      </c>
      <c r="G3659" s="527"/>
      <c r="H3659" s="518"/>
      <c r="I3659" s="517">
        <f t="shared" si="944"/>
        <v>0</v>
      </c>
      <c r="J3659" s="517">
        <f t="shared" si="945"/>
        <v>0</v>
      </c>
      <c r="K3659" s="504"/>
      <c r="L3659" s="518">
        <f t="shared" si="946"/>
        <v>0</v>
      </c>
      <c r="M3659" s="518">
        <f t="shared" si="946"/>
        <v>0</v>
      </c>
      <c r="N3659" s="519">
        <f t="shared" si="947"/>
        <v>0</v>
      </c>
      <c r="O3659" s="519">
        <f t="shared" si="948"/>
        <v>0</v>
      </c>
      <c r="P3659" s="506"/>
      <c r="Q3659" s="494"/>
      <c r="R3659" s="412" t="str">
        <f t="shared" si="949"/>
        <v/>
      </c>
      <c r="S3659" s="412" t="str">
        <f t="shared" si="951"/>
        <v/>
      </c>
      <c r="T3659" s="427"/>
      <c r="U3659" s="429"/>
      <c r="W3659" s="6" t="e">
        <f>VLOOKUP(A3659,'[3]Cartilha Global'!$A:$A,1,FALSE)</f>
        <v>#N/A</v>
      </c>
    </row>
    <row r="3660" spans="1:23" ht="22.5" hidden="1" x14ac:dyDescent="0.2">
      <c r="A3660" s="522">
        <v>103289</v>
      </c>
      <c r="B3660" s="508" t="s">
        <v>3144</v>
      </c>
      <c r="C3660" s="513" t="s">
        <v>6783</v>
      </c>
      <c r="D3660" s="498" t="s">
        <v>6927</v>
      </c>
      <c r="E3660" s="499">
        <v>35.090000000000003</v>
      </c>
      <c r="F3660" s="500">
        <f t="shared" si="950"/>
        <v>43.46</v>
      </c>
      <c r="G3660" s="527"/>
      <c r="H3660" s="518"/>
      <c r="I3660" s="517">
        <f t="shared" si="944"/>
        <v>0</v>
      </c>
      <c r="J3660" s="517">
        <f t="shared" si="945"/>
        <v>0</v>
      </c>
      <c r="K3660" s="504"/>
      <c r="L3660" s="518">
        <f t="shared" si="946"/>
        <v>0</v>
      </c>
      <c r="M3660" s="518">
        <f t="shared" si="946"/>
        <v>0</v>
      </c>
      <c r="N3660" s="519">
        <f t="shared" si="947"/>
        <v>0</v>
      </c>
      <c r="O3660" s="519">
        <f t="shared" si="948"/>
        <v>0</v>
      </c>
      <c r="P3660" s="506"/>
      <c r="Q3660" s="494"/>
      <c r="R3660" s="412" t="str">
        <f t="shared" si="949"/>
        <v/>
      </c>
      <c r="S3660" s="412" t="str">
        <f t="shared" si="951"/>
        <v/>
      </c>
      <c r="T3660" s="427"/>
      <c r="U3660" s="429"/>
      <c r="W3660" s="6" t="e">
        <f>VLOOKUP(A3660,'[3]Cartilha Global'!$A:$A,1,FALSE)</f>
        <v>#N/A</v>
      </c>
    </row>
    <row r="3661" spans="1:23" ht="22.5" hidden="1" x14ac:dyDescent="0.2">
      <c r="A3661" s="522">
        <v>103290</v>
      </c>
      <c r="B3661" s="508" t="s">
        <v>3144</v>
      </c>
      <c r="C3661" s="513" t="s">
        <v>6784</v>
      </c>
      <c r="D3661" s="498" t="s">
        <v>6927</v>
      </c>
      <c r="E3661" s="499">
        <v>55.86</v>
      </c>
      <c r="F3661" s="500">
        <f t="shared" si="950"/>
        <v>69.180000000000007</v>
      </c>
      <c r="G3661" s="527"/>
      <c r="H3661" s="518"/>
      <c r="I3661" s="517">
        <f t="shared" si="944"/>
        <v>0</v>
      </c>
      <c r="J3661" s="517">
        <f t="shared" si="945"/>
        <v>0</v>
      </c>
      <c r="K3661" s="504"/>
      <c r="L3661" s="518">
        <f t="shared" si="946"/>
        <v>0</v>
      </c>
      <c r="M3661" s="518">
        <f t="shared" si="946"/>
        <v>0</v>
      </c>
      <c r="N3661" s="519">
        <f t="shared" si="947"/>
        <v>0</v>
      </c>
      <c r="O3661" s="519">
        <f t="shared" si="948"/>
        <v>0</v>
      </c>
      <c r="P3661" s="506"/>
      <c r="Q3661" s="494"/>
      <c r="R3661" s="412" t="str">
        <f t="shared" si="949"/>
        <v/>
      </c>
      <c r="S3661" s="412" t="str">
        <f t="shared" si="951"/>
        <v/>
      </c>
      <c r="T3661" s="427"/>
      <c r="U3661" s="429"/>
      <c r="W3661" s="6" t="e">
        <f>VLOOKUP(A3661,'[3]Cartilha Global'!$A:$A,1,FALSE)</f>
        <v>#N/A</v>
      </c>
    </row>
    <row r="3662" spans="1:23" ht="22.5" hidden="1" x14ac:dyDescent="0.2">
      <c r="A3662" s="522">
        <v>103291</v>
      </c>
      <c r="B3662" s="508" t="s">
        <v>3144</v>
      </c>
      <c r="C3662" s="513" t="s">
        <v>6785</v>
      </c>
      <c r="D3662" s="498" t="s">
        <v>6927</v>
      </c>
      <c r="E3662" s="499">
        <v>70.05</v>
      </c>
      <c r="F3662" s="500">
        <f t="shared" si="950"/>
        <v>86.75</v>
      </c>
      <c r="G3662" s="527"/>
      <c r="H3662" s="518"/>
      <c r="I3662" s="517">
        <f t="shared" si="944"/>
        <v>0</v>
      </c>
      <c r="J3662" s="517">
        <f t="shared" si="945"/>
        <v>0</v>
      </c>
      <c r="K3662" s="504"/>
      <c r="L3662" s="518">
        <f t="shared" si="946"/>
        <v>0</v>
      </c>
      <c r="M3662" s="518">
        <f t="shared" si="946"/>
        <v>0</v>
      </c>
      <c r="N3662" s="519">
        <f t="shared" si="947"/>
        <v>0</v>
      </c>
      <c r="O3662" s="519">
        <f t="shared" si="948"/>
        <v>0</v>
      </c>
      <c r="P3662" s="506"/>
      <c r="Q3662" s="494"/>
      <c r="R3662" s="412" t="str">
        <f t="shared" si="949"/>
        <v/>
      </c>
      <c r="S3662" s="412" t="str">
        <f t="shared" si="951"/>
        <v/>
      </c>
      <c r="T3662" s="427"/>
      <c r="U3662" s="429"/>
      <c r="W3662" s="6" t="e">
        <f>VLOOKUP(A3662,'[3]Cartilha Global'!$A:$A,1,FALSE)</f>
        <v>#N/A</v>
      </c>
    </row>
    <row r="3663" spans="1:23" ht="22.5" hidden="1" x14ac:dyDescent="0.2">
      <c r="A3663" s="522">
        <v>103292</v>
      </c>
      <c r="B3663" s="508" t="s">
        <v>3144</v>
      </c>
      <c r="C3663" s="513" t="s">
        <v>6786</v>
      </c>
      <c r="D3663" s="498" t="s">
        <v>6927</v>
      </c>
      <c r="E3663" s="499">
        <v>84.78</v>
      </c>
      <c r="F3663" s="500">
        <f t="shared" si="950"/>
        <v>104.99</v>
      </c>
      <c r="G3663" s="527"/>
      <c r="H3663" s="518"/>
      <c r="I3663" s="517">
        <f t="shared" si="944"/>
        <v>0</v>
      </c>
      <c r="J3663" s="517">
        <f t="shared" si="945"/>
        <v>0</v>
      </c>
      <c r="K3663" s="504"/>
      <c r="L3663" s="518">
        <f t="shared" si="946"/>
        <v>0</v>
      </c>
      <c r="M3663" s="518">
        <f t="shared" si="946"/>
        <v>0</v>
      </c>
      <c r="N3663" s="519">
        <f t="shared" si="947"/>
        <v>0</v>
      </c>
      <c r="O3663" s="519">
        <f t="shared" si="948"/>
        <v>0</v>
      </c>
      <c r="P3663" s="506"/>
      <c r="Q3663" s="494"/>
      <c r="R3663" s="412" t="str">
        <f t="shared" si="949"/>
        <v/>
      </c>
      <c r="S3663" s="412" t="str">
        <f t="shared" si="951"/>
        <v/>
      </c>
      <c r="T3663" s="427"/>
      <c r="U3663" s="429"/>
      <c r="W3663" s="6" t="e">
        <f>VLOOKUP(A3663,'[3]Cartilha Global'!$A:$A,1,FALSE)</f>
        <v>#N/A</v>
      </c>
    </row>
    <row r="3664" spans="1:23" ht="22.5" hidden="1" x14ac:dyDescent="0.2">
      <c r="A3664" s="522">
        <v>97327</v>
      </c>
      <c r="B3664" s="508" t="s">
        <v>3144</v>
      </c>
      <c r="C3664" s="513" t="s">
        <v>2649</v>
      </c>
      <c r="D3664" s="498" t="s">
        <v>6927</v>
      </c>
      <c r="E3664" s="499">
        <v>30.85</v>
      </c>
      <c r="F3664" s="500">
        <f t="shared" si="950"/>
        <v>38.200000000000003</v>
      </c>
      <c r="G3664" s="527"/>
      <c r="H3664" s="518"/>
      <c r="I3664" s="517">
        <f t="shared" si="944"/>
        <v>0</v>
      </c>
      <c r="J3664" s="517">
        <f t="shared" si="945"/>
        <v>0</v>
      </c>
      <c r="K3664" s="504"/>
      <c r="L3664" s="518">
        <f t="shared" si="946"/>
        <v>0</v>
      </c>
      <c r="M3664" s="518">
        <f t="shared" si="946"/>
        <v>0</v>
      </c>
      <c r="N3664" s="519">
        <f t="shared" si="947"/>
        <v>0</v>
      </c>
      <c r="O3664" s="519">
        <f t="shared" si="948"/>
        <v>0</v>
      </c>
      <c r="P3664" s="506"/>
      <c r="Q3664" s="494"/>
      <c r="R3664" s="412" t="str">
        <f t="shared" si="949"/>
        <v/>
      </c>
      <c r="S3664" s="412" t="str">
        <f t="shared" si="951"/>
        <v/>
      </c>
      <c r="T3664" s="427"/>
      <c r="U3664" s="429"/>
      <c r="W3664" s="6">
        <f>VLOOKUP(A3664,'[3]Cartilha Global'!$A:$A,1,FALSE)</f>
        <v>97327</v>
      </c>
    </row>
    <row r="3665" spans="1:23" ht="22.5" hidden="1" x14ac:dyDescent="0.2">
      <c r="A3665" s="522">
        <v>97328</v>
      </c>
      <c r="B3665" s="508" t="s">
        <v>3144</v>
      </c>
      <c r="C3665" s="513" t="s">
        <v>2650</v>
      </c>
      <c r="D3665" s="498" t="s">
        <v>6927</v>
      </c>
      <c r="E3665" s="499">
        <v>51.57</v>
      </c>
      <c r="F3665" s="500">
        <f t="shared" si="950"/>
        <v>63.86</v>
      </c>
      <c r="G3665" s="527"/>
      <c r="H3665" s="518"/>
      <c r="I3665" s="517">
        <f t="shared" si="944"/>
        <v>0</v>
      </c>
      <c r="J3665" s="517">
        <f t="shared" si="945"/>
        <v>0</v>
      </c>
      <c r="K3665" s="504"/>
      <c r="L3665" s="518">
        <f t="shared" si="946"/>
        <v>0</v>
      </c>
      <c r="M3665" s="518">
        <f t="shared" si="946"/>
        <v>0</v>
      </c>
      <c r="N3665" s="519">
        <f t="shared" si="947"/>
        <v>0</v>
      </c>
      <c r="O3665" s="519">
        <f t="shared" si="948"/>
        <v>0</v>
      </c>
      <c r="P3665" s="506"/>
      <c r="Q3665" s="494"/>
      <c r="R3665" s="412" t="str">
        <f t="shared" si="949"/>
        <v/>
      </c>
      <c r="S3665" s="412" t="str">
        <f t="shared" si="951"/>
        <v/>
      </c>
      <c r="T3665" s="427"/>
      <c r="U3665" s="429"/>
      <c r="W3665" s="6">
        <f>VLOOKUP(A3665,'[3]Cartilha Global'!$A:$A,1,FALSE)</f>
        <v>97328</v>
      </c>
    </row>
    <row r="3666" spans="1:23" ht="22.5" hidden="1" x14ac:dyDescent="0.2">
      <c r="A3666" s="522">
        <v>97329</v>
      </c>
      <c r="B3666" s="508" t="s">
        <v>3144</v>
      </c>
      <c r="C3666" s="513" t="s">
        <v>2651</v>
      </c>
      <c r="D3666" s="498" t="s">
        <v>6927</v>
      </c>
      <c r="E3666" s="499">
        <v>65.66</v>
      </c>
      <c r="F3666" s="500">
        <f t="shared" si="950"/>
        <v>81.31</v>
      </c>
      <c r="G3666" s="527"/>
      <c r="H3666" s="518"/>
      <c r="I3666" s="517">
        <f t="shared" si="944"/>
        <v>0</v>
      </c>
      <c r="J3666" s="517">
        <f t="shared" si="945"/>
        <v>0</v>
      </c>
      <c r="K3666" s="504"/>
      <c r="L3666" s="518">
        <f t="shared" si="946"/>
        <v>0</v>
      </c>
      <c r="M3666" s="518">
        <f t="shared" si="946"/>
        <v>0</v>
      </c>
      <c r="N3666" s="519">
        <f t="shared" si="947"/>
        <v>0</v>
      </c>
      <c r="O3666" s="519">
        <f t="shared" si="948"/>
        <v>0</v>
      </c>
      <c r="P3666" s="506"/>
      <c r="Q3666" s="494"/>
      <c r="R3666" s="412" t="str">
        <f t="shared" si="949"/>
        <v/>
      </c>
      <c r="S3666" s="412" t="str">
        <f t="shared" si="951"/>
        <v/>
      </c>
      <c r="T3666" s="427"/>
      <c r="U3666" s="429"/>
      <c r="W3666" s="6">
        <f>VLOOKUP(A3666,'[3]Cartilha Global'!$A:$A,1,FALSE)</f>
        <v>97329</v>
      </c>
    </row>
    <row r="3667" spans="1:23" ht="22.5" hidden="1" x14ac:dyDescent="0.2">
      <c r="A3667" s="522">
        <v>97330</v>
      </c>
      <c r="B3667" s="508" t="s">
        <v>3144</v>
      </c>
      <c r="C3667" s="513" t="s">
        <v>2652</v>
      </c>
      <c r="D3667" s="498" t="s">
        <v>6927</v>
      </c>
      <c r="E3667" s="499">
        <v>80.34</v>
      </c>
      <c r="F3667" s="500">
        <f t="shared" si="950"/>
        <v>99.49</v>
      </c>
      <c r="G3667" s="527"/>
      <c r="H3667" s="518"/>
      <c r="I3667" s="517">
        <f t="shared" si="944"/>
        <v>0</v>
      </c>
      <c r="J3667" s="517">
        <f t="shared" si="945"/>
        <v>0</v>
      </c>
      <c r="K3667" s="504"/>
      <c r="L3667" s="518">
        <f t="shared" si="946"/>
        <v>0</v>
      </c>
      <c r="M3667" s="518">
        <f t="shared" si="946"/>
        <v>0</v>
      </c>
      <c r="N3667" s="519">
        <f t="shared" si="947"/>
        <v>0</v>
      </c>
      <c r="O3667" s="519">
        <f t="shared" si="948"/>
        <v>0</v>
      </c>
      <c r="P3667" s="506"/>
      <c r="Q3667" s="494"/>
      <c r="R3667" s="412" t="str">
        <f t="shared" si="949"/>
        <v/>
      </c>
      <c r="S3667" s="412" t="str">
        <f t="shared" si="951"/>
        <v/>
      </c>
      <c r="T3667" s="427"/>
      <c r="U3667" s="429"/>
      <c r="W3667" s="6">
        <f>VLOOKUP(A3667,'[3]Cartilha Global'!$A:$A,1,FALSE)</f>
        <v>97330</v>
      </c>
    </row>
    <row r="3668" spans="1:23" ht="22.5" hidden="1" x14ac:dyDescent="0.2">
      <c r="A3668" s="522">
        <v>97331</v>
      </c>
      <c r="B3668" s="508" t="s">
        <v>3144</v>
      </c>
      <c r="C3668" s="513" t="s">
        <v>2653</v>
      </c>
      <c r="D3668" s="498" t="s">
        <v>6927</v>
      </c>
      <c r="E3668" s="499">
        <v>31.2</v>
      </c>
      <c r="F3668" s="500">
        <f t="shared" si="950"/>
        <v>38.64</v>
      </c>
      <c r="G3668" s="527"/>
      <c r="H3668" s="518"/>
      <c r="I3668" s="517">
        <f t="shared" si="944"/>
        <v>0</v>
      </c>
      <c r="J3668" s="517">
        <f t="shared" si="945"/>
        <v>0</v>
      </c>
      <c r="K3668" s="504"/>
      <c r="L3668" s="518">
        <f t="shared" si="946"/>
        <v>0</v>
      </c>
      <c r="M3668" s="518">
        <f t="shared" si="946"/>
        <v>0</v>
      </c>
      <c r="N3668" s="519">
        <f t="shared" si="947"/>
        <v>0</v>
      </c>
      <c r="O3668" s="519">
        <f t="shared" si="948"/>
        <v>0</v>
      </c>
      <c r="P3668" s="506"/>
      <c r="Q3668" s="494"/>
      <c r="R3668" s="412" t="str">
        <f t="shared" si="949"/>
        <v/>
      </c>
      <c r="S3668" s="412" t="str">
        <f t="shared" si="951"/>
        <v/>
      </c>
      <c r="T3668" s="427"/>
      <c r="U3668" s="429"/>
      <c r="W3668" s="6">
        <f>VLOOKUP(A3668,'[3]Cartilha Global'!$A:$A,1,FALSE)</f>
        <v>97331</v>
      </c>
    </row>
    <row r="3669" spans="1:23" ht="22.5" hidden="1" x14ac:dyDescent="0.2">
      <c r="A3669" s="522">
        <v>97332</v>
      </c>
      <c r="B3669" s="508" t="s">
        <v>3144</v>
      </c>
      <c r="C3669" s="513" t="s">
        <v>2654</v>
      </c>
      <c r="D3669" s="498" t="s">
        <v>6927</v>
      </c>
      <c r="E3669" s="499">
        <v>51.97</v>
      </c>
      <c r="F3669" s="500">
        <f t="shared" si="950"/>
        <v>64.36</v>
      </c>
      <c r="G3669" s="527"/>
      <c r="H3669" s="518"/>
      <c r="I3669" s="517">
        <f t="shared" si="944"/>
        <v>0</v>
      </c>
      <c r="J3669" s="517">
        <f t="shared" si="945"/>
        <v>0</v>
      </c>
      <c r="K3669" s="504"/>
      <c r="L3669" s="518">
        <f t="shared" si="946"/>
        <v>0</v>
      </c>
      <c r="M3669" s="518">
        <f t="shared" si="946"/>
        <v>0</v>
      </c>
      <c r="N3669" s="519">
        <f t="shared" si="947"/>
        <v>0</v>
      </c>
      <c r="O3669" s="519">
        <f t="shared" si="948"/>
        <v>0</v>
      </c>
      <c r="P3669" s="506"/>
      <c r="Q3669" s="494"/>
      <c r="R3669" s="412" t="str">
        <f t="shared" si="949"/>
        <v/>
      </c>
      <c r="S3669" s="412" t="str">
        <f t="shared" si="951"/>
        <v/>
      </c>
      <c r="T3669" s="427"/>
      <c r="U3669" s="429"/>
      <c r="W3669" s="6">
        <f>VLOOKUP(A3669,'[3]Cartilha Global'!$A:$A,1,FALSE)</f>
        <v>97332</v>
      </c>
    </row>
    <row r="3670" spans="1:23" ht="22.5" hidden="1" x14ac:dyDescent="0.2">
      <c r="A3670" s="522">
        <v>97333</v>
      </c>
      <c r="B3670" s="508" t="s">
        <v>3144</v>
      </c>
      <c r="C3670" s="513" t="s">
        <v>2655</v>
      </c>
      <c r="D3670" s="498" t="s">
        <v>6927</v>
      </c>
      <c r="E3670" s="499">
        <v>66.16</v>
      </c>
      <c r="F3670" s="500">
        <f t="shared" si="950"/>
        <v>81.93</v>
      </c>
      <c r="G3670" s="527"/>
      <c r="H3670" s="518"/>
      <c r="I3670" s="517">
        <f t="shared" si="944"/>
        <v>0</v>
      </c>
      <c r="J3670" s="517">
        <f t="shared" si="945"/>
        <v>0</v>
      </c>
      <c r="K3670" s="504"/>
      <c r="L3670" s="518">
        <f t="shared" si="946"/>
        <v>0</v>
      </c>
      <c r="M3670" s="518">
        <f t="shared" si="946"/>
        <v>0</v>
      </c>
      <c r="N3670" s="519">
        <f t="shared" si="947"/>
        <v>0</v>
      </c>
      <c r="O3670" s="519">
        <f t="shared" si="948"/>
        <v>0</v>
      </c>
      <c r="P3670" s="506"/>
      <c r="Q3670" s="494"/>
      <c r="R3670" s="412" t="str">
        <f t="shared" si="949"/>
        <v/>
      </c>
      <c r="S3670" s="412" t="str">
        <f t="shared" si="951"/>
        <v/>
      </c>
      <c r="T3670" s="427"/>
      <c r="U3670" s="429"/>
      <c r="W3670" s="6">
        <f>VLOOKUP(A3670,'[3]Cartilha Global'!$A:$A,1,FALSE)</f>
        <v>97333</v>
      </c>
    </row>
    <row r="3671" spans="1:23" ht="22.5" hidden="1" x14ac:dyDescent="0.2">
      <c r="A3671" s="522">
        <v>97334</v>
      </c>
      <c r="B3671" s="508" t="s">
        <v>3144</v>
      </c>
      <c r="C3671" s="513" t="s">
        <v>2656</v>
      </c>
      <c r="D3671" s="498" t="s">
        <v>6927</v>
      </c>
      <c r="E3671" s="499">
        <v>80.89</v>
      </c>
      <c r="F3671" s="500">
        <f t="shared" si="950"/>
        <v>100.17</v>
      </c>
      <c r="G3671" s="527"/>
      <c r="H3671" s="518"/>
      <c r="I3671" s="517">
        <f t="shared" si="944"/>
        <v>0</v>
      </c>
      <c r="J3671" s="517">
        <f t="shared" si="945"/>
        <v>0</v>
      </c>
      <c r="K3671" s="504"/>
      <c r="L3671" s="518">
        <f t="shared" si="946"/>
        <v>0</v>
      </c>
      <c r="M3671" s="518">
        <f t="shared" si="946"/>
        <v>0</v>
      </c>
      <c r="N3671" s="519">
        <f t="shared" si="947"/>
        <v>0</v>
      </c>
      <c r="O3671" s="519">
        <f t="shared" si="948"/>
        <v>0</v>
      </c>
      <c r="P3671" s="506"/>
      <c r="Q3671" s="494"/>
      <c r="R3671" s="412" t="str">
        <f t="shared" si="949"/>
        <v/>
      </c>
      <c r="S3671" s="412" t="str">
        <f t="shared" si="951"/>
        <v/>
      </c>
      <c r="T3671" s="427"/>
      <c r="U3671" s="429"/>
      <c r="W3671" s="6">
        <f>VLOOKUP(A3671,'[3]Cartilha Global'!$A:$A,1,FALSE)</f>
        <v>97334</v>
      </c>
    </row>
    <row r="3672" spans="1:23" ht="22.5" x14ac:dyDescent="0.2">
      <c r="A3672" s="531" t="s">
        <v>184</v>
      </c>
      <c r="B3672" s="598"/>
      <c r="C3672" s="532" t="s">
        <v>1948</v>
      </c>
      <c r="D3672" s="498">
        <v>0</v>
      </c>
      <c r="E3672" s="600"/>
      <c r="F3672" s="500">
        <f t="shared" ref="F3672:F3716" si="952">IF(E3672=0,0,ROUND(E3672*(1+E$13)*(1-E$14),2))</f>
        <v>0</v>
      </c>
      <c r="G3672" s="556"/>
      <c r="H3672" s="556"/>
      <c r="I3672" s="557"/>
      <c r="J3672" s="558"/>
      <c r="K3672" s="504"/>
      <c r="L3672" s="556"/>
      <c r="M3672" s="556"/>
      <c r="N3672" s="519">
        <f t="shared" si="947"/>
        <v>0</v>
      </c>
      <c r="O3672" s="558"/>
      <c r="P3672" s="506"/>
      <c r="Q3672" s="494" t="str">
        <f>IF(OR(SUM(J3673:J3712)&gt;0,SUM(O3673:O3712)&gt;0),"xx","")</f>
        <v>xx</v>
      </c>
      <c r="R3672" s="412" t="str">
        <f t="shared" si="949"/>
        <v>x</v>
      </c>
      <c r="S3672" s="412" t="str">
        <f t="shared" si="951"/>
        <v>x</v>
      </c>
      <c r="T3672" s="427"/>
      <c r="U3672" s="429"/>
      <c r="W3672" s="6" t="str">
        <f>VLOOKUP(A3672,'[3]Cartilha Global'!$A:$A,1,FALSE)</f>
        <v>x</v>
      </c>
    </row>
    <row r="3673" spans="1:23" ht="33.75" x14ac:dyDescent="0.2">
      <c r="A3673" s="531">
        <v>1</v>
      </c>
      <c r="B3673" s="598" t="s">
        <v>8133</v>
      </c>
      <c r="C3673" s="534" t="s">
        <v>8125</v>
      </c>
      <c r="D3673" s="535" t="s">
        <v>169</v>
      </c>
      <c r="E3673" s="536">
        <v>6902.0339999999997</v>
      </c>
      <c r="F3673" s="500">
        <f t="shared" si="952"/>
        <v>8547.48</v>
      </c>
      <c r="G3673" s="527">
        <v>24</v>
      </c>
      <c r="H3673" s="518">
        <f>F3673</f>
        <v>8547.48</v>
      </c>
      <c r="I3673" s="517">
        <f t="shared" ref="I3673:I3712" si="953">IF(ISBLANK(E3673),0,ROUND(F3673*G3673,2))</f>
        <v>205139.52</v>
      </c>
      <c r="J3673" s="517">
        <f t="shared" ref="J3673:J3712" si="954">IF(ISBLANK(G3673),0,ROUND(G3673*H3673,2))</f>
        <v>205139.52</v>
      </c>
      <c r="K3673" s="504"/>
      <c r="L3673" s="518">
        <f t="shared" ref="L3673:M3712" si="955">G3673</f>
        <v>24</v>
      </c>
      <c r="M3673" s="518">
        <v>8547.48</v>
      </c>
      <c r="N3673" s="519">
        <f t="shared" si="947"/>
        <v>205139.52</v>
      </c>
      <c r="O3673" s="517">
        <f t="shared" ref="O3673:O3712" si="956">IF(ISBLANK(L3673),0,ROUND(L3673*M3673,2))</f>
        <v>205139.52</v>
      </c>
      <c r="P3673" s="506"/>
      <c r="Q3673" s="520"/>
      <c r="R3673" s="412" t="str">
        <f t="shared" si="949"/>
        <v>x</v>
      </c>
      <c r="S3673" s="412" t="str">
        <f t="shared" si="951"/>
        <v>x</v>
      </c>
      <c r="T3673" s="427"/>
      <c r="U3673" s="429"/>
      <c r="W3673" s="6">
        <f>VLOOKUP(A3673,'[3]Cartilha Global'!$A:$A,1,FALSE)</f>
        <v>1</v>
      </c>
    </row>
    <row r="3674" spans="1:23" ht="22.5" x14ac:dyDescent="0.2">
      <c r="A3674" s="531">
        <v>41199</v>
      </c>
      <c r="B3674" s="598" t="s">
        <v>8138</v>
      </c>
      <c r="C3674" s="534" t="s">
        <v>8140</v>
      </c>
      <c r="D3674" s="535" t="s">
        <v>169</v>
      </c>
      <c r="E3674" s="536">
        <v>689.45</v>
      </c>
      <c r="F3674" s="510">
        <f t="shared" si="952"/>
        <v>853.81</v>
      </c>
      <c r="G3674" s="527">
        <v>1</v>
      </c>
      <c r="H3674" s="528">
        <f>F3674</f>
        <v>853.81</v>
      </c>
      <c r="I3674" s="517">
        <f t="shared" si="953"/>
        <v>853.81</v>
      </c>
      <c r="J3674" s="517">
        <f t="shared" si="954"/>
        <v>853.81</v>
      </c>
      <c r="K3674" s="504"/>
      <c r="L3674" s="518">
        <f t="shared" si="955"/>
        <v>1</v>
      </c>
      <c r="M3674" s="518">
        <f t="shared" si="955"/>
        <v>853.81</v>
      </c>
      <c r="N3674" s="519">
        <f t="shared" si="947"/>
        <v>853.81</v>
      </c>
      <c r="O3674" s="517">
        <f t="shared" si="956"/>
        <v>853.81</v>
      </c>
      <c r="P3674" s="506"/>
      <c r="Q3674" s="520"/>
      <c r="R3674" s="412" t="str">
        <f t="shared" si="949"/>
        <v>x</v>
      </c>
      <c r="S3674" s="412" t="str">
        <f t="shared" si="951"/>
        <v>x</v>
      </c>
      <c r="T3674" s="427"/>
      <c r="U3674" s="429"/>
      <c r="W3674" s="6" t="e">
        <f>VLOOKUP(A3674,'[3]Cartilha Global'!$A:$A,1,FALSE)</f>
        <v>#N/A</v>
      </c>
    </row>
    <row r="3675" spans="1:23" ht="22.5" x14ac:dyDescent="0.2">
      <c r="A3675" s="531">
        <v>2</v>
      </c>
      <c r="B3675" s="598" t="s">
        <v>8133</v>
      </c>
      <c r="C3675" s="534" t="s">
        <v>8134</v>
      </c>
      <c r="D3675" s="535" t="s">
        <v>169</v>
      </c>
      <c r="E3675" s="536">
        <f>Composição!J9</f>
        <v>96.188745999999995</v>
      </c>
      <c r="F3675" s="510">
        <f t="shared" si="952"/>
        <v>119.12</v>
      </c>
      <c r="G3675" s="527">
        <v>4</v>
      </c>
      <c r="H3675" s="528">
        <f>F3675</f>
        <v>119.12</v>
      </c>
      <c r="I3675" s="517">
        <f t="shared" si="953"/>
        <v>476.48</v>
      </c>
      <c r="J3675" s="517">
        <f t="shared" si="954"/>
        <v>476.48</v>
      </c>
      <c r="K3675" s="504"/>
      <c r="L3675" s="518">
        <f t="shared" si="955"/>
        <v>4</v>
      </c>
      <c r="M3675" s="518">
        <f t="shared" si="955"/>
        <v>119.12</v>
      </c>
      <c r="N3675" s="517">
        <f t="shared" ref="N3675:N3712" si="957">IF(ISBLANK(E3675),0,ROUND(F3675*L3675,2))</f>
        <v>476.48</v>
      </c>
      <c r="O3675" s="517">
        <f t="shared" si="956"/>
        <v>476.48</v>
      </c>
      <c r="P3675" s="506"/>
      <c r="Q3675" s="520"/>
      <c r="R3675" s="412" t="str">
        <f t="shared" si="949"/>
        <v>x</v>
      </c>
      <c r="S3675" s="412" t="str">
        <f t="shared" si="951"/>
        <v>x</v>
      </c>
      <c r="T3675" s="427"/>
      <c r="U3675" s="429"/>
      <c r="W3675" s="6" t="e">
        <f>VLOOKUP(A3675,'[3]Cartilha Global'!$A:$A,1,FALSE)</f>
        <v>#N/A</v>
      </c>
    </row>
    <row r="3676" spans="1:23" ht="23.25" thickBot="1" x14ac:dyDescent="0.25">
      <c r="A3676" s="531">
        <v>41180</v>
      </c>
      <c r="B3676" s="598" t="s">
        <v>8138</v>
      </c>
      <c r="C3676" s="534" t="s">
        <v>8135</v>
      </c>
      <c r="D3676" s="535" t="s">
        <v>169</v>
      </c>
      <c r="E3676" s="536">
        <v>3663.87</v>
      </c>
      <c r="F3676" s="510">
        <f t="shared" si="952"/>
        <v>4537.34</v>
      </c>
      <c r="G3676" s="527">
        <v>6</v>
      </c>
      <c r="H3676" s="528">
        <f>F3676</f>
        <v>4537.34</v>
      </c>
      <c r="I3676" s="517">
        <f t="shared" si="953"/>
        <v>27224.04</v>
      </c>
      <c r="J3676" s="517">
        <f t="shared" si="954"/>
        <v>27224.04</v>
      </c>
      <c r="K3676" s="504"/>
      <c r="L3676" s="518">
        <f t="shared" si="955"/>
        <v>6</v>
      </c>
      <c r="M3676" s="518">
        <f t="shared" si="955"/>
        <v>4537.34</v>
      </c>
      <c r="N3676" s="517">
        <f t="shared" si="957"/>
        <v>27224.04</v>
      </c>
      <c r="O3676" s="517">
        <f t="shared" si="956"/>
        <v>27224.04</v>
      </c>
      <c r="P3676" s="506"/>
      <c r="Q3676" s="520"/>
      <c r="R3676" s="412" t="str">
        <f t="shared" si="949"/>
        <v>x</v>
      </c>
      <c r="S3676" s="412" t="str">
        <f t="shared" si="951"/>
        <v>x</v>
      </c>
      <c r="T3676" s="427"/>
      <c r="U3676" s="429"/>
      <c r="W3676" s="6" t="e">
        <f>VLOOKUP(A3676,'[3]Cartilha Global'!$A:$A,1,FALSE)</f>
        <v>#N/A</v>
      </c>
    </row>
    <row r="3677" spans="1:23" ht="12" hidden="1" thickBot="1" x14ac:dyDescent="0.25">
      <c r="A3677" s="531" t="s">
        <v>184</v>
      </c>
      <c r="B3677" s="598"/>
      <c r="C3677" s="534">
        <v>0</v>
      </c>
      <c r="D3677" s="535">
        <v>0</v>
      </c>
      <c r="E3677" s="536"/>
      <c r="F3677" s="510">
        <f t="shared" si="952"/>
        <v>0</v>
      </c>
      <c r="G3677" s="527"/>
      <c r="H3677" s="528"/>
      <c r="I3677" s="517">
        <f t="shared" si="953"/>
        <v>0</v>
      </c>
      <c r="J3677" s="517">
        <f t="shared" si="954"/>
        <v>0</v>
      </c>
      <c r="K3677" s="504"/>
      <c r="L3677" s="518">
        <f t="shared" si="955"/>
        <v>0</v>
      </c>
      <c r="M3677" s="518">
        <f t="shared" si="955"/>
        <v>0</v>
      </c>
      <c r="N3677" s="517">
        <f t="shared" si="957"/>
        <v>0</v>
      </c>
      <c r="O3677" s="517">
        <f t="shared" si="956"/>
        <v>0</v>
      </c>
      <c r="P3677" s="506"/>
      <c r="Q3677" s="520"/>
      <c r="R3677" s="412" t="str">
        <f t="shared" si="949"/>
        <v/>
      </c>
      <c r="S3677" s="412" t="str">
        <f t="shared" si="951"/>
        <v/>
      </c>
      <c r="T3677" s="427"/>
      <c r="U3677" s="429"/>
      <c r="W3677" s="6" t="str">
        <f>VLOOKUP(A3677,'[3]Cartilha Global'!$A:$A,1,FALSE)</f>
        <v>x</v>
      </c>
    </row>
    <row r="3678" spans="1:23" ht="12" hidden="1" thickBot="1" x14ac:dyDescent="0.25">
      <c r="A3678" s="531" t="s">
        <v>184</v>
      </c>
      <c r="B3678" s="598"/>
      <c r="C3678" s="534">
        <v>0</v>
      </c>
      <c r="D3678" s="535">
        <v>0</v>
      </c>
      <c r="E3678" s="536"/>
      <c r="F3678" s="510">
        <f t="shared" si="952"/>
        <v>0</v>
      </c>
      <c r="G3678" s="527"/>
      <c r="H3678" s="528"/>
      <c r="I3678" s="517">
        <f t="shared" si="953"/>
        <v>0</v>
      </c>
      <c r="J3678" s="517">
        <f t="shared" si="954"/>
        <v>0</v>
      </c>
      <c r="K3678" s="504"/>
      <c r="L3678" s="518">
        <f t="shared" si="955"/>
        <v>0</v>
      </c>
      <c r="M3678" s="518">
        <f t="shared" si="955"/>
        <v>0</v>
      </c>
      <c r="N3678" s="517">
        <f t="shared" si="957"/>
        <v>0</v>
      </c>
      <c r="O3678" s="517">
        <f t="shared" si="956"/>
        <v>0</v>
      </c>
      <c r="P3678" s="506"/>
      <c r="Q3678" s="520"/>
      <c r="R3678" s="412" t="str">
        <f t="shared" si="949"/>
        <v/>
      </c>
      <c r="S3678" s="412" t="str">
        <f t="shared" si="951"/>
        <v/>
      </c>
      <c r="T3678" s="427"/>
      <c r="U3678" s="429"/>
      <c r="W3678" s="6" t="str">
        <f>VLOOKUP(A3678,'[3]Cartilha Global'!$A:$A,1,FALSE)</f>
        <v>x</v>
      </c>
    </row>
    <row r="3679" spans="1:23" ht="12" hidden="1" thickBot="1" x14ac:dyDescent="0.25">
      <c r="A3679" s="531" t="s">
        <v>184</v>
      </c>
      <c r="B3679" s="598"/>
      <c r="C3679" s="534">
        <v>0</v>
      </c>
      <c r="D3679" s="535">
        <v>0</v>
      </c>
      <c r="E3679" s="536"/>
      <c r="F3679" s="510">
        <f t="shared" si="952"/>
        <v>0</v>
      </c>
      <c r="G3679" s="527"/>
      <c r="H3679" s="528"/>
      <c r="I3679" s="517">
        <f t="shared" si="953"/>
        <v>0</v>
      </c>
      <c r="J3679" s="517">
        <f t="shared" si="954"/>
        <v>0</v>
      </c>
      <c r="K3679" s="504"/>
      <c r="L3679" s="518">
        <f t="shared" si="955"/>
        <v>0</v>
      </c>
      <c r="M3679" s="518">
        <f t="shared" si="955"/>
        <v>0</v>
      </c>
      <c r="N3679" s="517">
        <f t="shared" si="957"/>
        <v>0</v>
      </c>
      <c r="O3679" s="517">
        <f t="shared" si="956"/>
        <v>0</v>
      </c>
      <c r="P3679" s="506"/>
      <c r="Q3679" s="520"/>
      <c r="R3679" s="412" t="str">
        <f t="shared" si="949"/>
        <v/>
      </c>
      <c r="S3679" s="412" t="str">
        <f t="shared" si="951"/>
        <v/>
      </c>
      <c r="T3679" s="427"/>
      <c r="U3679" s="429"/>
      <c r="W3679" s="6" t="str">
        <f>VLOOKUP(A3679,'[3]Cartilha Global'!$A:$A,1,FALSE)</f>
        <v>x</v>
      </c>
    </row>
    <row r="3680" spans="1:23" ht="12" hidden="1" thickBot="1" x14ac:dyDescent="0.25">
      <c r="A3680" s="531" t="s">
        <v>184</v>
      </c>
      <c r="B3680" s="598"/>
      <c r="C3680" s="534">
        <v>0</v>
      </c>
      <c r="D3680" s="535">
        <v>0</v>
      </c>
      <c r="E3680" s="536"/>
      <c r="F3680" s="510">
        <f t="shared" si="952"/>
        <v>0</v>
      </c>
      <c r="G3680" s="527"/>
      <c r="H3680" s="528"/>
      <c r="I3680" s="517">
        <f t="shared" si="953"/>
        <v>0</v>
      </c>
      <c r="J3680" s="517">
        <f t="shared" si="954"/>
        <v>0</v>
      </c>
      <c r="K3680" s="504"/>
      <c r="L3680" s="518">
        <f t="shared" si="955"/>
        <v>0</v>
      </c>
      <c r="M3680" s="518">
        <f t="shared" si="955"/>
        <v>0</v>
      </c>
      <c r="N3680" s="517">
        <f t="shared" si="957"/>
        <v>0</v>
      </c>
      <c r="O3680" s="517">
        <f t="shared" si="956"/>
        <v>0</v>
      </c>
      <c r="P3680" s="506"/>
      <c r="Q3680" s="520"/>
      <c r="R3680" s="412" t="str">
        <f t="shared" si="949"/>
        <v/>
      </c>
      <c r="S3680" s="412" t="str">
        <f t="shared" si="951"/>
        <v/>
      </c>
      <c r="T3680" s="427"/>
      <c r="U3680" s="429"/>
      <c r="W3680" s="6" t="str">
        <f>VLOOKUP(A3680,'[3]Cartilha Global'!$A:$A,1,FALSE)</f>
        <v>x</v>
      </c>
    </row>
    <row r="3681" spans="1:23" ht="12" hidden="1" thickBot="1" x14ac:dyDescent="0.25">
      <c r="A3681" s="531" t="s">
        <v>184</v>
      </c>
      <c r="B3681" s="598"/>
      <c r="C3681" s="534">
        <v>0</v>
      </c>
      <c r="D3681" s="535">
        <v>0</v>
      </c>
      <c r="E3681" s="536"/>
      <c r="F3681" s="510">
        <f t="shared" si="952"/>
        <v>0</v>
      </c>
      <c r="G3681" s="527"/>
      <c r="H3681" s="528"/>
      <c r="I3681" s="517">
        <f t="shared" si="953"/>
        <v>0</v>
      </c>
      <c r="J3681" s="517">
        <f t="shared" si="954"/>
        <v>0</v>
      </c>
      <c r="K3681" s="504"/>
      <c r="L3681" s="518">
        <f t="shared" si="955"/>
        <v>0</v>
      </c>
      <c r="M3681" s="518">
        <f t="shared" si="955"/>
        <v>0</v>
      </c>
      <c r="N3681" s="517">
        <f t="shared" si="957"/>
        <v>0</v>
      </c>
      <c r="O3681" s="517">
        <f t="shared" si="956"/>
        <v>0</v>
      </c>
      <c r="P3681" s="506"/>
      <c r="Q3681" s="520"/>
      <c r="R3681" s="412" t="str">
        <f t="shared" si="949"/>
        <v/>
      </c>
      <c r="S3681" s="412" t="str">
        <f t="shared" si="951"/>
        <v/>
      </c>
      <c r="T3681" s="427"/>
      <c r="U3681" s="429"/>
      <c r="W3681" s="6" t="str">
        <f>VLOOKUP(A3681,'[3]Cartilha Global'!$A:$A,1,FALSE)</f>
        <v>x</v>
      </c>
    </row>
    <row r="3682" spans="1:23" ht="12" hidden="1" thickBot="1" x14ac:dyDescent="0.25">
      <c r="A3682" s="531" t="s">
        <v>184</v>
      </c>
      <c r="B3682" s="598"/>
      <c r="C3682" s="534">
        <v>0</v>
      </c>
      <c r="D3682" s="535">
        <v>0</v>
      </c>
      <c r="E3682" s="536"/>
      <c r="F3682" s="510">
        <f t="shared" si="952"/>
        <v>0</v>
      </c>
      <c r="G3682" s="527"/>
      <c r="H3682" s="528"/>
      <c r="I3682" s="517">
        <f t="shared" si="953"/>
        <v>0</v>
      </c>
      <c r="J3682" s="517">
        <f t="shared" si="954"/>
        <v>0</v>
      </c>
      <c r="K3682" s="504"/>
      <c r="L3682" s="518">
        <f t="shared" si="955"/>
        <v>0</v>
      </c>
      <c r="M3682" s="518">
        <f t="shared" si="955"/>
        <v>0</v>
      </c>
      <c r="N3682" s="517">
        <f t="shared" si="957"/>
        <v>0</v>
      </c>
      <c r="O3682" s="517">
        <f t="shared" si="956"/>
        <v>0</v>
      </c>
      <c r="P3682" s="506"/>
      <c r="Q3682" s="520"/>
      <c r="R3682" s="412" t="str">
        <f t="shared" si="949"/>
        <v/>
      </c>
      <c r="S3682" s="412" t="str">
        <f t="shared" si="951"/>
        <v/>
      </c>
      <c r="T3682" s="427"/>
      <c r="U3682" s="429"/>
      <c r="W3682" s="6" t="str">
        <f>VLOOKUP(A3682,'[3]Cartilha Global'!$A:$A,1,FALSE)</f>
        <v>x</v>
      </c>
    </row>
    <row r="3683" spans="1:23" ht="12" hidden="1" thickBot="1" x14ac:dyDescent="0.25">
      <c r="A3683" s="531" t="s">
        <v>184</v>
      </c>
      <c r="B3683" s="598"/>
      <c r="C3683" s="534">
        <v>0</v>
      </c>
      <c r="D3683" s="535">
        <v>0</v>
      </c>
      <c r="E3683" s="536"/>
      <c r="F3683" s="510">
        <f t="shared" si="952"/>
        <v>0</v>
      </c>
      <c r="G3683" s="527"/>
      <c r="H3683" s="528"/>
      <c r="I3683" s="517">
        <f t="shared" si="953"/>
        <v>0</v>
      </c>
      <c r="J3683" s="517">
        <f t="shared" si="954"/>
        <v>0</v>
      </c>
      <c r="K3683" s="504"/>
      <c r="L3683" s="518">
        <f t="shared" si="955"/>
        <v>0</v>
      </c>
      <c r="M3683" s="518">
        <f t="shared" si="955"/>
        <v>0</v>
      </c>
      <c r="N3683" s="517">
        <f t="shared" si="957"/>
        <v>0</v>
      </c>
      <c r="O3683" s="517">
        <f t="shared" si="956"/>
        <v>0</v>
      </c>
      <c r="P3683" s="506"/>
      <c r="Q3683" s="520"/>
      <c r="R3683" s="412" t="str">
        <f t="shared" si="949"/>
        <v/>
      </c>
      <c r="S3683" s="412" t="str">
        <f t="shared" si="951"/>
        <v/>
      </c>
      <c r="T3683" s="427"/>
      <c r="U3683" s="429"/>
      <c r="W3683" s="6" t="str">
        <f>VLOOKUP(A3683,'[3]Cartilha Global'!$A:$A,1,FALSE)</f>
        <v>x</v>
      </c>
    </row>
    <row r="3684" spans="1:23" ht="12" hidden="1" thickBot="1" x14ac:dyDescent="0.25">
      <c r="A3684" s="531" t="s">
        <v>184</v>
      </c>
      <c r="B3684" s="598"/>
      <c r="C3684" s="534">
        <v>0</v>
      </c>
      <c r="D3684" s="535">
        <v>0</v>
      </c>
      <c r="E3684" s="536"/>
      <c r="F3684" s="510">
        <f t="shared" si="952"/>
        <v>0</v>
      </c>
      <c r="G3684" s="527"/>
      <c r="H3684" s="528"/>
      <c r="I3684" s="517">
        <f t="shared" si="953"/>
        <v>0</v>
      </c>
      <c r="J3684" s="517">
        <f t="shared" si="954"/>
        <v>0</v>
      </c>
      <c r="K3684" s="504"/>
      <c r="L3684" s="518">
        <f t="shared" si="955"/>
        <v>0</v>
      </c>
      <c r="M3684" s="518">
        <f t="shared" si="955"/>
        <v>0</v>
      </c>
      <c r="N3684" s="517">
        <f t="shared" si="957"/>
        <v>0</v>
      </c>
      <c r="O3684" s="517">
        <f t="shared" si="956"/>
        <v>0</v>
      </c>
      <c r="P3684" s="506"/>
      <c r="Q3684" s="520"/>
      <c r="R3684" s="412" t="str">
        <f t="shared" si="949"/>
        <v/>
      </c>
      <c r="S3684" s="412" t="str">
        <f t="shared" si="951"/>
        <v/>
      </c>
      <c r="T3684" s="427"/>
      <c r="U3684" s="429"/>
      <c r="W3684" s="6" t="str">
        <f>VLOOKUP(A3684,'[3]Cartilha Global'!$A:$A,1,FALSE)</f>
        <v>x</v>
      </c>
    </row>
    <row r="3685" spans="1:23" ht="12" hidden="1" thickBot="1" x14ac:dyDescent="0.25">
      <c r="A3685" s="531" t="s">
        <v>184</v>
      </c>
      <c r="B3685" s="598"/>
      <c r="C3685" s="534">
        <v>0</v>
      </c>
      <c r="D3685" s="535">
        <v>0</v>
      </c>
      <c r="E3685" s="536"/>
      <c r="F3685" s="510">
        <f t="shared" si="952"/>
        <v>0</v>
      </c>
      <c r="G3685" s="527"/>
      <c r="H3685" s="528"/>
      <c r="I3685" s="517">
        <f t="shared" si="953"/>
        <v>0</v>
      </c>
      <c r="J3685" s="517">
        <f t="shared" si="954"/>
        <v>0</v>
      </c>
      <c r="K3685" s="504"/>
      <c r="L3685" s="518">
        <f t="shared" si="955"/>
        <v>0</v>
      </c>
      <c r="M3685" s="518">
        <f t="shared" si="955"/>
        <v>0</v>
      </c>
      <c r="N3685" s="517">
        <f t="shared" si="957"/>
        <v>0</v>
      </c>
      <c r="O3685" s="517">
        <f t="shared" si="956"/>
        <v>0</v>
      </c>
      <c r="P3685" s="506"/>
      <c r="Q3685" s="520"/>
      <c r="R3685" s="412" t="str">
        <f t="shared" si="949"/>
        <v/>
      </c>
      <c r="S3685" s="412" t="str">
        <f t="shared" si="951"/>
        <v/>
      </c>
      <c r="T3685" s="427"/>
      <c r="U3685" s="429"/>
      <c r="W3685" s="6" t="str">
        <f>VLOOKUP(A3685,'[3]Cartilha Global'!$A:$A,1,FALSE)</f>
        <v>x</v>
      </c>
    </row>
    <row r="3686" spans="1:23" ht="12" hidden="1" thickBot="1" x14ac:dyDescent="0.25">
      <c r="A3686" s="531" t="s">
        <v>184</v>
      </c>
      <c r="B3686" s="598"/>
      <c r="C3686" s="534">
        <v>0</v>
      </c>
      <c r="D3686" s="535">
        <v>0</v>
      </c>
      <c r="E3686" s="536"/>
      <c r="F3686" s="510">
        <f t="shared" si="952"/>
        <v>0</v>
      </c>
      <c r="G3686" s="527"/>
      <c r="H3686" s="528"/>
      <c r="I3686" s="517">
        <f t="shared" si="953"/>
        <v>0</v>
      </c>
      <c r="J3686" s="517">
        <f t="shared" si="954"/>
        <v>0</v>
      </c>
      <c r="K3686" s="504"/>
      <c r="L3686" s="518">
        <f t="shared" si="955"/>
        <v>0</v>
      </c>
      <c r="M3686" s="518">
        <f t="shared" si="955"/>
        <v>0</v>
      </c>
      <c r="N3686" s="517">
        <f t="shared" si="957"/>
        <v>0</v>
      </c>
      <c r="O3686" s="517">
        <f t="shared" si="956"/>
        <v>0</v>
      </c>
      <c r="P3686" s="506"/>
      <c r="Q3686" s="520"/>
      <c r="R3686" s="412" t="str">
        <f t="shared" si="949"/>
        <v/>
      </c>
      <c r="S3686" s="412" t="str">
        <f t="shared" si="951"/>
        <v/>
      </c>
      <c r="T3686" s="427"/>
      <c r="U3686" s="429"/>
      <c r="W3686" s="6" t="str">
        <f>VLOOKUP(A3686,'[3]Cartilha Global'!$A:$A,1,FALSE)</f>
        <v>x</v>
      </c>
    </row>
    <row r="3687" spans="1:23" ht="12" hidden="1" thickBot="1" x14ac:dyDescent="0.25">
      <c r="A3687" s="531" t="s">
        <v>184</v>
      </c>
      <c r="B3687" s="598"/>
      <c r="C3687" s="534">
        <v>0</v>
      </c>
      <c r="D3687" s="535">
        <v>0</v>
      </c>
      <c r="E3687" s="536"/>
      <c r="F3687" s="510">
        <f t="shared" si="952"/>
        <v>0</v>
      </c>
      <c r="G3687" s="527"/>
      <c r="H3687" s="528"/>
      <c r="I3687" s="517">
        <f t="shared" si="953"/>
        <v>0</v>
      </c>
      <c r="J3687" s="517">
        <f t="shared" si="954"/>
        <v>0</v>
      </c>
      <c r="K3687" s="504"/>
      <c r="L3687" s="518">
        <f t="shared" si="955"/>
        <v>0</v>
      </c>
      <c r="M3687" s="518">
        <f t="shared" si="955"/>
        <v>0</v>
      </c>
      <c r="N3687" s="517">
        <f t="shared" si="957"/>
        <v>0</v>
      </c>
      <c r="O3687" s="517">
        <f t="shared" si="956"/>
        <v>0</v>
      </c>
      <c r="P3687" s="506"/>
      <c r="Q3687" s="520"/>
      <c r="R3687" s="412" t="str">
        <f t="shared" si="949"/>
        <v/>
      </c>
      <c r="S3687" s="412" t="str">
        <f t="shared" si="951"/>
        <v/>
      </c>
      <c r="T3687" s="427"/>
      <c r="U3687" s="429"/>
      <c r="W3687" s="6" t="str">
        <f>VLOOKUP(A3687,'[3]Cartilha Global'!$A:$A,1,FALSE)</f>
        <v>x</v>
      </c>
    </row>
    <row r="3688" spans="1:23" ht="12" hidden="1" thickBot="1" x14ac:dyDescent="0.25">
      <c r="A3688" s="531" t="s">
        <v>184</v>
      </c>
      <c r="B3688" s="598"/>
      <c r="C3688" s="534">
        <v>0</v>
      </c>
      <c r="D3688" s="535">
        <v>0</v>
      </c>
      <c r="E3688" s="536"/>
      <c r="F3688" s="510">
        <f t="shared" si="952"/>
        <v>0</v>
      </c>
      <c r="G3688" s="527"/>
      <c r="H3688" s="528"/>
      <c r="I3688" s="517">
        <f t="shared" si="953"/>
        <v>0</v>
      </c>
      <c r="J3688" s="517">
        <f t="shared" si="954"/>
        <v>0</v>
      </c>
      <c r="K3688" s="504"/>
      <c r="L3688" s="518">
        <f t="shared" si="955"/>
        <v>0</v>
      </c>
      <c r="M3688" s="518">
        <f t="shared" si="955"/>
        <v>0</v>
      </c>
      <c r="N3688" s="517">
        <f t="shared" si="957"/>
        <v>0</v>
      </c>
      <c r="O3688" s="517">
        <f t="shared" si="956"/>
        <v>0</v>
      </c>
      <c r="P3688" s="506"/>
      <c r="Q3688" s="520"/>
      <c r="R3688" s="412" t="str">
        <f t="shared" si="949"/>
        <v/>
      </c>
      <c r="S3688" s="412" t="str">
        <f t="shared" si="951"/>
        <v/>
      </c>
      <c r="T3688" s="427"/>
      <c r="U3688" s="429"/>
      <c r="W3688" s="6" t="str">
        <f>VLOOKUP(A3688,'[3]Cartilha Global'!$A:$A,1,FALSE)</f>
        <v>x</v>
      </c>
    </row>
    <row r="3689" spans="1:23" ht="12" hidden="1" thickBot="1" x14ac:dyDescent="0.25">
      <c r="A3689" s="531" t="s">
        <v>184</v>
      </c>
      <c r="B3689" s="598"/>
      <c r="C3689" s="534">
        <v>0</v>
      </c>
      <c r="D3689" s="535">
        <v>0</v>
      </c>
      <c r="E3689" s="536"/>
      <c r="F3689" s="510">
        <f t="shared" si="952"/>
        <v>0</v>
      </c>
      <c r="G3689" s="527"/>
      <c r="H3689" s="528"/>
      <c r="I3689" s="517">
        <f t="shared" si="953"/>
        <v>0</v>
      </c>
      <c r="J3689" s="517">
        <f t="shared" si="954"/>
        <v>0</v>
      </c>
      <c r="K3689" s="504"/>
      <c r="L3689" s="518">
        <f t="shared" si="955"/>
        <v>0</v>
      </c>
      <c r="M3689" s="518">
        <f t="shared" si="955"/>
        <v>0</v>
      </c>
      <c r="N3689" s="517">
        <f t="shared" si="957"/>
        <v>0</v>
      </c>
      <c r="O3689" s="517">
        <f t="shared" si="956"/>
        <v>0</v>
      </c>
      <c r="P3689" s="506"/>
      <c r="Q3689" s="520"/>
      <c r="R3689" s="412" t="str">
        <f t="shared" si="949"/>
        <v/>
      </c>
      <c r="S3689" s="412" t="str">
        <f t="shared" si="951"/>
        <v/>
      </c>
      <c r="T3689" s="427"/>
      <c r="U3689" s="429"/>
      <c r="W3689" s="6" t="str">
        <f>VLOOKUP(A3689,'[3]Cartilha Global'!$A:$A,1,FALSE)</f>
        <v>x</v>
      </c>
    </row>
    <row r="3690" spans="1:23" ht="12" hidden="1" thickBot="1" x14ac:dyDescent="0.25">
      <c r="A3690" s="531" t="s">
        <v>184</v>
      </c>
      <c r="B3690" s="598"/>
      <c r="C3690" s="534">
        <v>0</v>
      </c>
      <c r="D3690" s="535">
        <v>0</v>
      </c>
      <c r="E3690" s="536"/>
      <c r="F3690" s="510">
        <f t="shared" si="952"/>
        <v>0</v>
      </c>
      <c r="G3690" s="527"/>
      <c r="H3690" s="528"/>
      <c r="I3690" s="517">
        <f t="shared" si="953"/>
        <v>0</v>
      </c>
      <c r="J3690" s="517">
        <f t="shared" si="954"/>
        <v>0</v>
      </c>
      <c r="K3690" s="504"/>
      <c r="L3690" s="518">
        <f t="shared" si="955"/>
        <v>0</v>
      </c>
      <c r="M3690" s="518">
        <f t="shared" si="955"/>
        <v>0</v>
      </c>
      <c r="N3690" s="517">
        <f t="shared" si="957"/>
        <v>0</v>
      </c>
      <c r="O3690" s="517">
        <f t="shared" si="956"/>
        <v>0</v>
      </c>
      <c r="P3690" s="506"/>
      <c r="Q3690" s="520"/>
      <c r="R3690" s="412" t="str">
        <f t="shared" si="949"/>
        <v/>
      </c>
      <c r="S3690" s="412" t="str">
        <f t="shared" si="951"/>
        <v/>
      </c>
      <c r="T3690" s="427"/>
      <c r="U3690" s="429"/>
      <c r="W3690" s="6" t="str">
        <f>VLOOKUP(A3690,'[3]Cartilha Global'!$A:$A,1,FALSE)</f>
        <v>x</v>
      </c>
    </row>
    <row r="3691" spans="1:23" ht="12" hidden="1" thickBot="1" x14ac:dyDescent="0.25">
      <c r="A3691" s="531" t="s">
        <v>184</v>
      </c>
      <c r="B3691" s="598"/>
      <c r="C3691" s="534">
        <v>0</v>
      </c>
      <c r="D3691" s="535">
        <v>0</v>
      </c>
      <c r="E3691" s="536"/>
      <c r="F3691" s="510">
        <f t="shared" si="952"/>
        <v>0</v>
      </c>
      <c r="G3691" s="527"/>
      <c r="H3691" s="528"/>
      <c r="I3691" s="517">
        <f t="shared" si="953"/>
        <v>0</v>
      </c>
      <c r="J3691" s="517">
        <f t="shared" si="954"/>
        <v>0</v>
      </c>
      <c r="K3691" s="504"/>
      <c r="L3691" s="518">
        <f t="shared" si="955"/>
        <v>0</v>
      </c>
      <c r="M3691" s="518">
        <f t="shared" si="955"/>
        <v>0</v>
      </c>
      <c r="N3691" s="517">
        <f t="shared" si="957"/>
        <v>0</v>
      </c>
      <c r="O3691" s="517">
        <f t="shared" si="956"/>
        <v>0</v>
      </c>
      <c r="P3691" s="506"/>
      <c r="Q3691" s="520"/>
      <c r="R3691" s="412" t="str">
        <f t="shared" si="949"/>
        <v/>
      </c>
      <c r="S3691" s="412" t="str">
        <f t="shared" si="951"/>
        <v/>
      </c>
      <c r="T3691" s="427"/>
      <c r="U3691" s="429"/>
      <c r="W3691" s="6" t="str">
        <f>VLOOKUP(A3691,'[3]Cartilha Global'!$A:$A,1,FALSE)</f>
        <v>x</v>
      </c>
    </row>
    <row r="3692" spans="1:23" ht="12" hidden="1" thickBot="1" x14ac:dyDescent="0.25">
      <c r="A3692" s="531" t="s">
        <v>184</v>
      </c>
      <c r="B3692" s="598"/>
      <c r="C3692" s="534">
        <v>0</v>
      </c>
      <c r="D3692" s="535">
        <v>0</v>
      </c>
      <c r="E3692" s="536"/>
      <c r="F3692" s="510">
        <f t="shared" si="952"/>
        <v>0</v>
      </c>
      <c r="G3692" s="527"/>
      <c r="H3692" s="528"/>
      <c r="I3692" s="517">
        <f t="shared" si="953"/>
        <v>0</v>
      </c>
      <c r="J3692" s="517">
        <f t="shared" si="954"/>
        <v>0</v>
      </c>
      <c r="K3692" s="504"/>
      <c r="L3692" s="518">
        <f t="shared" si="955"/>
        <v>0</v>
      </c>
      <c r="M3692" s="518">
        <f t="shared" si="955"/>
        <v>0</v>
      </c>
      <c r="N3692" s="517">
        <f t="shared" si="957"/>
        <v>0</v>
      </c>
      <c r="O3692" s="517">
        <f t="shared" si="956"/>
        <v>0</v>
      </c>
      <c r="P3692" s="506"/>
      <c r="Q3692" s="520"/>
      <c r="R3692" s="412" t="str">
        <f t="shared" si="949"/>
        <v/>
      </c>
      <c r="S3692" s="412" t="str">
        <f t="shared" si="951"/>
        <v/>
      </c>
      <c r="T3692" s="427"/>
      <c r="U3692" s="429"/>
      <c r="W3692" s="6" t="str">
        <f>VLOOKUP(A3692,'[3]Cartilha Global'!$A:$A,1,FALSE)</f>
        <v>x</v>
      </c>
    </row>
    <row r="3693" spans="1:23" ht="12" hidden="1" thickBot="1" x14ac:dyDescent="0.25">
      <c r="A3693" s="531" t="s">
        <v>184</v>
      </c>
      <c r="B3693" s="598"/>
      <c r="C3693" s="534">
        <v>0</v>
      </c>
      <c r="D3693" s="535">
        <v>0</v>
      </c>
      <c r="E3693" s="536"/>
      <c r="F3693" s="510">
        <f t="shared" si="952"/>
        <v>0</v>
      </c>
      <c r="G3693" s="527"/>
      <c r="H3693" s="528"/>
      <c r="I3693" s="517">
        <f t="shared" si="953"/>
        <v>0</v>
      </c>
      <c r="J3693" s="517">
        <f t="shared" si="954"/>
        <v>0</v>
      </c>
      <c r="K3693" s="504"/>
      <c r="L3693" s="518">
        <f t="shared" si="955"/>
        <v>0</v>
      </c>
      <c r="M3693" s="518">
        <f t="shared" si="955"/>
        <v>0</v>
      </c>
      <c r="N3693" s="517">
        <f t="shared" si="957"/>
        <v>0</v>
      </c>
      <c r="O3693" s="517">
        <f t="shared" si="956"/>
        <v>0</v>
      </c>
      <c r="P3693" s="506"/>
      <c r="Q3693" s="520"/>
      <c r="R3693" s="412" t="str">
        <f t="shared" si="949"/>
        <v/>
      </c>
      <c r="S3693" s="412" t="str">
        <f t="shared" si="951"/>
        <v/>
      </c>
      <c r="T3693" s="427"/>
      <c r="U3693" s="429"/>
      <c r="W3693" s="6" t="str">
        <f>VLOOKUP(A3693,'[3]Cartilha Global'!$A:$A,1,FALSE)</f>
        <v>x</v>
      </c>
    </row>
    <row r="3694" spans="1:23" ht="12" hidden="1" thickBot="1" x14ac:dyDescent="0.25">
      <c r="A3694" s="531" t="s">
        <v>184</v>
      </c>
      <c r="B3694" s="598"/>
      <c r="C3694" s="534">
        <v>0</v>
      </c>
      <c r="D3694" s="535">
        <v>0</v>
      </c>
      <c r="E3694" s="536"/>
      <c r="F3694" s="510">
        <f t="shared" si="952"/>
        <v>0</v>
      </c>
      <c r="G3694" s="527"/>
      <c r="H3694" s="528"/>
      <c r="I3694" s="517">
        <f t="shared" si="953"/>
        <v>0</v>
      </c>
      <c r="J3694" s="517">
        <f t="shared" si="954"/>
        <v>0</v>
      </c>
      <c r="K3694" s="504"/>
      <c r="L3694" s="518">
        <f t="shared" si="955"/>
        <v>0</v>
      </c>
      <c r="M3694" s="518">
        <f t="shared" si="955"/>
        <v>0</v>
      </c>
      <c r="N3694" s="517">
        <f t="shared" si="957"/>
        <v>0</v>
      </c>
      <c r="O3694" s="517">
        <f t="shared" si="956"/>
        <v>0</v>
      </c>
      <c r="P3694" s="506"/>
      <c r="Q3694" s="520"/>
      <c r="R3694" s="412" t="str">
        <f t="shared" si="949"/>
        <v/>
      </c>
      <c r="S3694" s="412" t="str">
        <f t="shared" si="951"/>
        <v/>
      </c>
      <c r="T3694" s="427"/>
      <c r="U3694" s="429"/>
      <c r="W3694" s="6" t="str">
        <f>VLOOKUP(A3694,'[3]Cartilha Global'!$A:$A,1,FALSE)</f>
        <v>x</v>
      </c>
    </row>
    <row r="3695" spans="1:23" ht="12" hidden="1" thickBot="1" x14ac:dyDescent="0.25">
      <c r="A3695" s="531" t="s">
        <v>184</v>
      </c>
      <c r="B3695" s="598"/>
      <c r="C3695" s="534">
        <v>0</v>
      </c>
      <c r="D3695" s="535">
        <v>0</v>
      </c>
      <c r="E3695" s="536"/>
      <c r="F3695" s="510">
        <f t="shared" si="952"/>
        <v>0</v>
      </c>
      <c r="G3695" s="527"/>
      <c r="H3695" s="528"/>
      <c r="I3695" s="517">
        <f t="shared" si="953"/>
        <v>0</v>
      </c>
      <c r="J3695" s="517">
        <f t="shared" si="954"/>
        <v>0</v>
      </c>
      <c r="K3695" s="504"/>
      <c r="L3695" s="518">
        <f t="shared" si="955"/>
        <v>0</v>
      </c>
      <c r="M3695" s="518">
        <f t="shared" si="955"/>
        <v>0</v>
      </c>
      <c r="N3695" s="517">
        <f t="shared" si="957"/>
        <v>0</v>
      </c>
      <c r="O3695" s="517">
        <f t="shared" si="956"/>
        <v>0</v>
      </c>
      <c r="P3695" s="506"/>
      <c r="Q3695" s="520"/>
      <c r="R3695" s="412" t="str">
        <f t="shared" si="949"/>
        <v/>
      </c>
      <c r="S3695" s="412" t="str">
        <f t="shared" si="951"/>
        <v/>
      </c>
      <c r="T3695" s="427"/>
      <c r="U3695" s="429"/>
      <c r="W3695" s="6" t="str">
        <f>VLOOKUP(A3695,'[3]Cartilha Global'!$A:$A,1,FALSE)</f>
        <v>x</v>
      </c>
    </row>
    <row r="3696" spans="1:23" ht="12" hidden="1" thickBot="1" x14ac:dyDescent="0.25">
      <c r="A3696" s="531" t="s">
        <v>184</v>
      </c>
      <c r="B3696" s="598"/>
      <c r="C3696" s="534">
        <v>0</v>
      </c>
      <c r="D3696" s="535">
        <v>0</v>
      </c>
      <c r="E3696" s="536"/>
      <c r="F3696" s="510">
        <f t="shared" si="952"/>
        <v>0</v>
      </c>
      <c r="G3696" s="527"/>
      <c r="H3696" s="528"/>
      <c r="I3696" s="517">
        <f t="shared" si="953"/>
        <v>0</v>
      </c>
      <c r="J3696" s="517">
        <f t="shared" si="954"/>
        <v>0</v>
      </c>
      <c r="K3696" s="504"/>
      <c r="L3696" s="518">
        <f t="shared" si="955"/>
        <v>0</v>
      </c>
      <c r="M3696" s="518">
        <f t="shared" si="955"/>
        <v>0</v>
      </c>
      <c r="N3696" s="517">
        <f t="shared" si="957"/>
        <v>0</v>
      </c>
      <c r="O3696" s="517">
        <f t="shared" si="956"/>
        <v>0</v>
      </c>
      <c r="P3696" s="506"/>
      <c r="Q3696" s="520"/>
      <c r="R3696" s="412" t="str">
        <f t="shared" si="949"/>
        <v/>
      </c>
      <c r="S3696" s="412" t="str">
        <f t="shared" si="951"/>
        <v/>
      </c>
      <c r="T3696" s="427"/>
      <c r="U3696" s="429"/>
      <c r="W3696" s="6" t="str">
        <f>VLOOKUP(A3696,'[3]Cartilha Global'!$A:$A,1,FALSE)</f>
        <v>x</v>
      </c>
    </row>
    <row r="3697" spans="1:23" ht="12" hidden="1" thickBot="1" x14ac:dyDescent="0.25">
      <c r="A3697" s="531" t="s">
        <v>184</v>
      </c>
      <c r="B3697" s="598"/>
      <c r="C3697" s="534">
        <v>0</v>
      </c>
      <c r="D3697" s="535">
        <v>0</v>
      </c>
      <c r="E3697" s="536"/>
      <c r="F3697" s="510">
        <f t="shared" si="952"/>
        <v>0</v>
      </c>
      <c r="G3697" s="527"/>
      <c r="H3697" s="528"/>
      <c r="I3697" s="517">
        <f t="shared" si="953"/>
        <v>0</v>
      </c>
      <c r="J3697" s="517">
        <f t="shared" si="954"/>
        <v>0</v>
      </c>
      <c r="K3697" s="504"/>
      <c r="L3697" s="518">
        <f t="shared" si="955"/>
        <v>0</v>
      </c>
      <c r="M3697" s="518">
        <f t="shared" si="955"/>
        <v>0</v>
      </c>
      <c r="N3697" s="517">
        <f t="shared" si="957"/>
        <v>0</v>
      </c>
      <c r="O3697" s="517">
        <f t="shared" si="956"/>
        <v>0</v>
      </c>
      <c r="P3697" s="506"/>
      <c r="Q3697" s="520"/>
      <c r="R3697" s="412" t="str">
        <f t="shared" si="949"/>
        <v/>
      </c>
      <c r="S3697" s="412" t="str">
        <f t="shared" si="951"/>
        <v/>
      </c>
      <c r="T3697" s="427"/>
      <c r="U3697" s="429"/>
      <c r="W3697" s="6" t="str">
        <f>VLOOKUP(A3697,'[3]Cartilha Global'!$A:$A,1,FALSE)</f>
        <v>x</v>
      </c>
    </row>
    <row r="3698" spans="1:23" ht="12" hidden="1" thickBot="1" x14ac:dyDescent="0.25">
      <c r="A3698" s="531" t="s">
        <v>184</v>
      </c>
      <c r="B3698" s="598"/>
      <c r="C3698" s="534">
        <v>0</v>
      </c>
      <c r="D3698" s="535">
        <v>0</v>
      </c>
      <c r="E3698" s="536"/>
      <c r="F3698" s="510">
        <f t="shared" si="952"/>
        <v>0</v>
      </c>
      <c r="G3698" s="527"/>
      <c r="H3698" s="528"/>
      <c r="I3698" s="517">
        <f t="shared" si="953"/>
        <v>0</v>
      </c>
      <c r="J3698" s="517">
        <f t="shared" si="954"/>
        <v>0</v>
      </c>
      <c r="K3698" s="504"/>
      <c r="L3698" s="518">
        <f t="shared" si="955"/>
        <v>0</v>
      </c>
      <c r="M3698" s="518">
        <f t="shared" si="955"/>
        <v>0</v>
      </c>
      <c r="N3698" s="517">
        <f t="shared" si="957"/>
        <v>0</v>
      </c>
      <c r="O3698" s="517">
        <f t="shared" si="956"/>
        <v>0</v>
      </c>
      <c r="P3698" s="506"/>
      <c r="Q3698" s="520"/>
      <c r="R3698" s="412" t="str">
        <f t="shared" si="949"/>
        <v/>
      </c>
      <c r="S3698" s="412" t="str">
        <f t="shared" si="951"/>
        <v/>
      </c>
      <c r="T3698" s="427"/>
      <c r="U3698" s="429"/>
      <c r="W3698" s="6" t="str">
        <f>VLOOKUP(A3698,'[3]Cartilha Global'!$A:$A,1,FALSE)</f>
        <v>x</v>
      </c>
    </row>
    <row r="3699" spans="1:23" ht="12" hidden="1" thickBot="1" x14ac:dyDescent="0.25">
      <c r="A3699" s="531" t="s">
        <v>184</v>
      </c>
      <c r="B3699" s="598"/>
      <c r="C3699" s="534">
        <v>0</v>
      </c>
      <c r="D3699" s="535">
        <v>0</v>
      </c>
      <c r="E3699" s="536"/>
      <c r="F3699" s="510">
        <f t="shared" si="952"/>
        <v>0</v>
      </c>
      <c r="G3699" s="527"/>
      <c r="H3699" s="528"/>
      <c r="I3699" s="517">
        <f t="shared" si="953"/>
        <v>0</v>
      </c>
      <c r="J3699" s="517">
        <f t="shared" si="954"/>
        <v>0</v>
      </c>
      <c r="K3699" s="504"/>
      <c r="L3699" s="518">
        <f t="shared" si="955"/>
        <v>0</v>
      </c>
      <c r="M3699" s="518">
        <f t="shared" si="955"/>
        <v>0</v>
      </c>
      <c r="N3699" s="517">
        <f t="shared" si="957"/>
        <v>0</v>
      </c>
      <c r="O3699" s="517">
        <f t="shared" si="956"/>
        <v>0</v>
      </c>
      <c r="P3699" s="506"/>
      <c r="Q3699" s="520"/>
      <c r="R3699" s="412" t="str">
        <f t="shared" si="949"/>
        <v/>
      </c>
      <c r="S3699" s="412" t="str">
        <f t="shared" si="951"/>
        <v/>
      </c>
      <c r="T3699" s="427"/>
      <c r="U3699" s="429"/>
      <c r="W3699" s="6" t="str">
        <f>VLOOKUP(A3699,'[3]Cartilha Global'!$A:$A,1,FALSE)</f>
        <v>x</v>
      </c>
    </row>
    <row r="3700" spans="1:23" ht="12" hidden="1" thickBot="1" x14ac:dyDescent="0.25">
      <c r="A3700" s="531" t="s">
        <v>184</v>
      </c>
      <c r="B3700" s="598"/>
      <c r="C3700" s="534">
        <v>0</v>
      </c>
      <c r="D3700" s="535">
        <v>0</v>
      </c>
      <c r="E3700" s="536"/>
      <c r="F3700" s="510">
        <f t="shared" si="952"/>
        <v>0</v>
      </c>
      <c r="G3700" s="527"/>
      <c r="H3700" s="528"/>
      <c r="I3700" s="517">
        <f t="shared" si="953"/>
        <v>0</v>
      </c>
      <c r="J3700" s="517">
        <f t="shared" si="954"/>
        <v>0</v>
      </c>
      <c r="K3700" s="504"/>
      <c r="L3700" s="518">
        <f t="shared" si="955"/>
        <v>0</v>
      </c>
      <c r="M3700" s="518">
        <f t="shared" si="955"/>
        <v>0</v>
      </c>
      <c r="N3700" s="517">
        <f t="shared" si="957"/>
        <v>0</v>
      </c>
      <c r="O3700" s="517">
        <f t="shared" si="956"/>
        <v>0</v>
      </c>
      <c r="P3700" s="506"/>
      <c r="Q3700" s="520"/>
      <c r="R3700" s="412" t="str">
        <f t="shared" ref="R3700:R3763" si="958">IF(Q3700="X","x",IF(Q3700="xx","x",IF(O3700&gt;0,"x","")))</f>
        <v/>
      </c>
      <c r="S3700" s="412" t="str">
        <f t="shared" si="951"/>
        <v/>
      </c>
      <c r="T3700" s="427"/>
      <c r="U3700" s="429"/>
      <c r="W3700" s="6" t="str">
        <f>VLOOKUP(A3700,'[3]Cartilha Global'!$A:$A,1,FALSE)</f>
        <v>x</v>
      </c>
    </row>
    <row r="3701" spans="1:23" ht="12" hidden="1" thickBot="1" x14ac:dyDescent="0.25">
      <c r="A3701" s="531" t="s">
        <v>184</v>
      </c>
      <c r="B3701" s="598"/>
      <c r="C3701" s="534">
        <v>0</v>
      </c>
      <c r="D3701" s="535">
        <v>0</v>
      </c>
      <c r="E3701" s="536"/>
      <c r="F3701" s="510">
        <f t="shared" si="952"/>
        <v>0</v>
      </c>
      <c r="G3701" s="527"/>
      <c r="H3701" s="528"/>
      <c r="I3701" s="517">
        <f t="shared" si="953"/>
        <v>0</v>
      </c>
      <c r="J3701" s="517">
        <f t="shared" si="954"/>
        <v>0</v>
      </c>
      <c r="K3701" s="504"/>
      <c r="L3701" s="518">
        <f t="shared" si="955"/>
        <v>0</v>
      </c>
      <c r="M3701" s="518">
        <f t="shared" si="955"/>
        <v>0</v>
      </c>
      <c r="N3701" s="517">
        <f t="shared" si="957"/>
        <v>0</v>
      </c>
      <c r="O3701" s="517">
        <f t="shared" si="956"/>
        <v>0</v>
      </c>
      <c r="P3701" s="506"/>
      <c r="Q3701" s="520"/>
      <c r="R3701" s="412" t="str">
        <f t="shared" si="958"/>
        <v/>
      </c>
      <c r="S3701" s="412" t="str">
        <f t="shared" si="951"/>
        <v/>
      </c>
      <c r="T3701" s="427"/>
      <c r="U3701" s="429"/>
      <c r="W3701" s="6" t="str">
        <f>VLOOKUP(A3701,'[3]Cartilha Global'!$A:$A,1,FALSE)</f>
        <v>x</v>
      </c>
    </row>
    <row r="3702" spans="1:23" ht="12" hidden="1" thickBot="1" x14ac:dyDescent="0.25">
      <c r="A3702" s="531" t="s">
        <v>184</v>
      </c>
      <c r="B3702" s="598"/>
      <c r="C3702" s="534">
        <v>0</v>
      </c>
      <c r="D3702" s="535">
        <v>0</v>
      </c>
      <c r="E3702" s="536"/>
      <c r="F3702" s="510">
        <f t="shared" si="952"/>
        <v>0</v>
      </c>
      <c r="G3702" s="527"/>
      <c r="H3702" s="528"/>
      <c r="I3702" s="517">
        <f t="shared" si="953"/>
        <v>0</v>
      </c>
      <c r="J3702" s="517">
        <f t="shared" si="954"/>
        <v>0</v>
      </c>
      <c r="K3702" s="504"/>
      <c r="L3702" s="518">
        <f t="shared" si="955"/>
        <v>0</v>
      </c>
      <c r="M3702" s="518">
        <f t="shared" si="955"/>
        <v>0</v>
      </c>
      <c r="N3702" s="517">
        <f t="shared" si="957"/>
        <v>0</v>
      </c>
      <c r="O3702" s="517">
        <f t="shared" si="956"/>
        <v>0</v>
      </c>
      <c r="P3702" s="506"/>
      <c r="Q3702" s="520"/>
      <c r="R3702" s="412" t="str">
        <f t="shared" si="958"/>
        <v/>
      </c>
      <c r="S3702" s="412" t="str">
        <f t="shared" si="951"/>
        <v/>
      </c>
      <c r="T3702" s="427"/>
      <c r="U3702" s="429"/>
      <c r="W3702" s="6" t="str">
        <f>VLOOKUP(A3702,'[3]Cartilha Global'!$A:$A,1,FALSE)</f>
        <v>x</v>
      </c>
    </row>
    <row r="3703" spans="1:23" ht="12" hidden="1" thickBot="1" x14ac:dyDescent="0.25">
      <c r="A3703" s="531" t="s">
        <v>184</v>
      </c>
      <c r="B3703" s="598"/>
      <c r="C3703" s="534">
        <v>0</v>
      </c>
      <c r="D3703" s="535">
        <v>0</v>
      </c>
      <c r="E3703" s="536"/>
      <c r="F3703" s="510">
        <f t="shared" si="952"/>
        <v>0</v>
      </c>
      <c r="G3703" s="527"/>
      <c r="H3703" s="528"/>
      <c r="I3703" s="517">
        <f t="shared" si="953"/>
        <v>0</v>
      </c>
      <c r="J3703" s="517">
        <f t="shared" si="954"/>
        <v>0</v>
      </c>
      <c r="K3703" s="504"/>
      <c r="L3703" s="518">
        <f t="shared" si="955"/>
        <v>0</v>
      </c>
      <c r="M3703" s="518">
        <f t="shared" si="955"/>
        <v>0</v>
      </c>
      <c r="N3703" s="517">
        <f t="shared" si="957"/>
        <v>0</v>
      </c>
      <c r="O3703" s="517">
        <f t="shared" si="956"/>
        <v>0</v>
      </c>
      <c r="P3703" s="506"/>
      <c r="Q3703" s="520"/>
      <c r="R3703" s="412" t="str">
        <f t="shared" si="958"/>
        <v/>
      </c>
      <c r="S3703" s="412" t="str">
        <f t="shared" si="951"/>
        <v/>
      </c>
      <c r="T3703" s="427"/>
      <c r="U3703" s="429"/>
      <c r="W3703" s="6" t="str">
        <f>VLOOKUP(A3703,'[3]Cartilha Global'!$A:$A,1,FALSE)</f>
        <v>x</v>
      </c>
    </row>
    <row r="3704" spans="1:23" ht="12" hidden="1" thickBot="1" x14ac:dyDescent="0.25">
      <c r="A3704" s="531" t="s">
        <v>184</v>
      </c>
      <c r="B3704" s="598"/>
      <c r="C3704" s="534">
        <v>0</v>
      </c>
      <c r="D3704" s="535">
        <v>0</v>
      </c>
      <c r="E3704" s="536"/>
      <c r="F3704" s="510">
        <f t="shared" si="952"/>
        <v>0</v>
      </c>
      <c r="G3704" s="527"/>
      <c r="H3704" s="528"/>
      <c r="I3704" s="517">
        <f t="shared" si="953"/>
        <v>0</v>
      </c>
      <c r="J3704" s="517">
        <f t="shared" si="954"/>
        <v>0</v>
      </c>
      <c r="K3704" s="504"/>
      <c r="L3704" s="518">
        <f t="shared" si="955"/>
        <v>0</v>
      </c>
      <c r="M3704" s="518">
        <f t="shared" si="955"/>
        <v>0</v>
      </c>
      <c r="N3704" s="517">
        <f t="shared" si="957"/>
        <v>0</v>
      </c>
      <c r="O3704" s="517">
        <f t="shared" si="956"/>
        <v>0</v>
      </c>
      <c r="P3704" s="506"/>
      <c r="Q3704" s="520"/>
      <c r="R3704" s="412" t="str">
        <f t="shared" si="958"/>
        <v/>
      </c>
      <c r="S3704" s="412" t="str">
        <f t="shared" si="951"/>
        <v/>
      </c>
      <c r="T3704" s="427"/>
      <c r="U3704" s="429"/>
      <c r="W3704" s="6" t="str">
        <f>VLOOKUP(A3704,'[3]Cartilha Global'!$A:$A,1,FALSE)</f>
        <v>x</v>
      </c>
    </row>
    <row r="3705" spans="1:23" ht="12" hidden="1" thickBot="1" x14ac:dyDescent="0.25">
      <c r="A3705" s="531" t="s">
        <v>184</v>
      </c>
      <c r="B3705" s="598"/>
      <c r="C3705" s="534">
        <v>0</v>
      </c>
      <c r="D3705" s="535">
        <v>0</v>
      </c>
      <c r="E3705" s="536"/>
      <c r="F3705" s="510">
        <f t="shared" si="952"/>
        <v>0</v>
      </c>
      <c r="G3705" s="527"/>
      <c r="H3705" s="528"/>
      <c r="I3705" s="517">
        <f t="shared" si="953"/>
        <v>0</v>
      </c>
      <c r="J3705" s="517">
        <f t="shared" si="954"/>
        <v>0</v>
      </c>
      <c r="K3705" s="504"/>
      <c r="L3705" s="518">
        <f t="shared" si="955"/>
        <v>0</v>
      </c>
      <c r="M3705" s="518">
        <f t="shared" si="955"/>
        <v>0</v>
      </c>
      <c r="N3705" s="517">
        <f t="shared" si="957"/>
        <v>0</v>
      </c>
      <c r="O3705" s="517">
        <f t="shared" si="956"/>
        <v>0</v>
      </c>
      <c r="P3705" s="506"/>
      <c r="Q3705" s="520"/>
      <c r="R3705" s="412" t="str">
        <f t="shared" si="958"/>
        <v/>
      </c>
      <c r="S3705" s="412" t="str">
        <f t="shared" si="951"/>
        <v/>
      </c>
      <c r="T3705" s="427"/>
      <c r="U3705" s="429"/>
      <c r="W3705" s="6" t="str">
        <f>VLOOKUP(A3705,'[3]Cartilha Global'!$A:$A,1,FALSE)</f>
        <v>x</v>
      </c>
    </row>
    <row r="3706" spans="1:23" ht="12" hidden="1" thickBot="1" x14ac:dyDescent="0.25">
      <c r="A3706" s="531" t="s">
        <v>184</v>
      </c>
      <c r="B3706" s="598"/>
      <c r="C3706" s="534">
        <v>0</v>
      </c>
      <c r="D3706" s="535">
        <v>0</v>
      </c>
      <c r="E3706" s="536"/>
      <c r="F3706" s="510">
        <f t="shared" si="952"/>
        <v>0</v>
      </c>
      <c r="G3706" s="527"/>
      <c r="H3706" s="528"/>
      <c r="I3706" s="517">
        <f t="shared" si="953"/>
        <v>0</v>
      </c>
      <c r="J3706" s="517">
        <f t="shared" si="954"/>
        <v>0</v>
      </c>
      <c r="K3706" s="504"/>
      <c r="L3706" s="518">
        <f t="shared" si="955"/>
        <v>0</v>
      </c>
      <c r="M3706" s="518">
        <f t="shared" si="955"/>
        <v>0</v>
      </c>
      <c r="N3706" s="517">
        <f t="shared" si="957"/>
        <v>0</v>
      </c>
      <c r="O3706" s="517">
        <f t="shared" si="956"/>
        <v>0</v>
      </c>
      <c r="P3706" s="506"/>
      <c r="Q3706" s="520"/>
      <c r="R3706" s="412" t="str">
        <f t="shared" si="958"/>
        <v/>
      </c>
      <c r="S3706" s="412" t="str">
        <f t="shared" si="951"/>
        <v/>
      </c>
      <c r="T3706" s="427"/>
      <c r="U3706" s="429"/>
      <c r="W3706" s="6" t="str">
        <f>VLOOKUP(A3706,'[3]Cartilha Global'!$A:$A,1,FALSE)</f>
        <v>x</v>
      </c>
    </row>
    <row r="3707" spans="1:23" ht="12" hidden="1" thickBot="1" x14ac:dyDescent="0.25">
      <c r="A3707" s="531" t="s">
        <v>184</v>
      </c>
      <c r="B3707" s="598"/>
      <c r="C3707" s="534">
        <v>0</v>
      </c>
      <c r="D3707" s="535">
        <v>0</v>
      </c>
      <c r="E3707" s="536"/>
      <c r="F3707" s="510">
        <f t="shared" si="952"/>
        <v>0</v>
      </c>
      <c r="G3707" s="527"/>
      <c r="H3707" s="528"/>
      <c r="I3707" s="517">
        <f t="shared" si="953"/>
        <v>0</v>
      </c>
      <c r="J3707" s="517">
        <f t="shared" si="954"/>
        <v>0</v>
      </c>
      <c r="K3707" s="504"/>
      <c r="L3707" s="518">
        <f t="shared" si="955"/>
        <v>0</v>
      </c>
      <c r="M3707" s="518">
        <f t="shared" si="955"/>
        <v>0</v>
      </c>
      <c r="N3707" s="517">
        <f t="shared" si="957"/>
        <v>0</v>
      </c>
      <c r="O3707" s="517">
        <f t="shared" si="956"/>
        <v>0</v>
      </c>
      <c r="P3707" s="506"/>
      <c r="Q3707" s="520"/>
      <c r="R3707" s="412" t="str">
        <f t="shared" si="958"/>
        <v/>
      </c>
      <c r="S3707" s="412" t="str">
        <f t="shared" si="951"/>
        <v/>
      </c>
      <c r="T3707" s="427"/>
      <c r="U3707" s="429"/>
      <c r="W3707" s="6" t="str">
        <f>VLOOKUP(A3707,'[3]Cartilha Global'!$A:$A,1,FALSE)</f>
        <v>x</v>
      </c>
    </row>
    <row r="3708" spans="1:23" ht="12" hidden="1" thickBot="1" x14ac:dyDescent="0.25">
      <c r="A3708" s="531" t="s">
        <v>184</v>
      </c>
      <c r="B3708" s="598"/>
      <c r="C3708" s="534">
        <v>0</v>
      </c>
      <c r="D3708" s="535">
        <v>0</v>
      </c>
      <c r="E3708" s="536"/>
      <c r="F3708" s="510">
        <f t="shared" si="952"/>
        <v>0</v>
      </c>
      <c r="G3708" s="527"/>
      <c r="H3708" s="528"/>
      <c r="I3708" s="517">
        <f t="shared" si="953"/>
        <v>0</v>
      </c>
      <c r="J3708" s="517">
        <f t="shared" si="954"/>
        <v>0</v>
      </c>
      <c r="K3708" s="504"/>
      <c r="L3708" s="518">
        <f t="shared" si="955"/>
        <v>0</v>
      </c>
      <c r="M3708" s="518">
        <f t="shared" si="955"/>
        <v>0</v>
      </c>
      <c r="N3708" s="517">
        <f t="shared" si="957"/>
        <v>0</v>
      </c>
      <c r="O3708" s="517">
        <f t="shared" si="956"/>
        <v>0</v>
      </c>
      <c r="P3708" s="506"/>
      <c r="Q3708" s="520"/>
      <c r="R3708" s="412" t="str">
        <f t="shared" si="958"/>
        <v/>
      </c>
      <c r="S3708" s="412" t="str">
        <f t="shared" si="951"/>
        <v/>
      </c>
      <c r="T3708" s="427"/>
      <c r="U3708" s="429"/>
      <c r="W3708" s="6" t="str">
        <f>VLOOKUP(A3708,'[3]Cartilha Global'!$A:$A,1,FALSE)</f>
        <v>x</v>
      </c>
    </row>
    <row r="3709" spans="1:23" ht="12" hidden="1" thickBot="1" x14ac:dyDescent="0.25">
      <c r="A3709" s="531" t="s">
        <v>184</v>
      </c>
      <c r="B3709" s="598"/>
      <c r="C3709" s="534">
        <v>0</v>
      </c>
      <c r="D3709" s="535">
        <v>0</v>
      </c>
      <c r="E3709" s="536"/>
      <c r="F3709" s="510">
        <f t="shared" si="952"/>
        <v>0</v>
      </c>
      <c r="G3709" s="527"/>
      <c r="H3709" s="528"/>
      <c r="I3709" s="517">
        <f t="shared" si="953"/>
        <v>0</v>
      </c>
      <c r="J3709" s="517">
        <f t="shared" si="954"/>
        <v>0</v>
      </c>
      <c r="K3709" s="504"/>
      <c r="L3709" s="518">
        <f t="shared" si="955"/>
        <v>0</v>
      </c>
      <c r="M3709" s="518">
        <f t="shared" si="955"/>
        <v>0</v>
      </c>
      <c r="N3709" s="517">
        <f t="shared" si="957"/>
        <v>0</v>
      </c>
      <c r="O3709" s="517">
        <f t="shared" si="956"/>
        <v>0</v>
      </c>
      <c r="P3709" s="506"/>
      <c r="Q3709" s="520"/>
      <c r="R3709" s="412" t="str">
        <f t="shared" si="958"/>
        <v/>
      </c>
      <c r="S3709" s="412" t="str">
        <f t="shared" si="951"/>
        <v/>
      </c>
      <c r="T3709" s="427"/>
      <c r="U3709" s="429"/>
      <c r="W3709" s="6" t="str">
        <f>VLOOKUP(A3709,'[3]Cartilha Global'!$A:$A,1,FALSE)</f>
        <v>x</v>
      </c>
    </row>
    <row r="3710" spans="1:23" ht="12" hidden="1" thickBot="1" x14ac:dyDescent="0.25">
      <c r="A3710" s="531" t="s">
        <v>184</v>
      </c>
      <c r="B3710" s="598"/>
      <c r="C3710" s="534">
        <v>0</v>
      </c>
      <c r="D3710" s="535">
        <v>0</v>
      </c>
      <c r="E3710" s="536"/>
      <c r="F3710" s="510">
        <f t="shared" si="952"/>
        <v>0</v>
      </c>
      <c r="G3710" s="527"/>
      <c r="H3710" s="528"/>
      <c r="I3710" s="517">
        <f t="shared" si="953"/>
        <v>0</v>
      </c>
      <c r="J3710" s="517">
        <f t="shared" si="954"/>
        <v>0</v>
      </c>
      <c r="K3710" s="504"/>
      <c r="L3710" s="518">
        <f t="shared" si="955"/>
        <v>0</v>
      </c>
      <c r="M3710" s="518">
        <f t="shared" si="955"/>
        <v>0</v>
      </c>
      <c r="N3710" s="517">
        <f t="shared" si="957"/>
        <v>0</v>
      </c>
      <c r="O3710" s="517">
        <f t="shared" si="956"/>
        <v>0</v>
      </c>
      <c r="P3710" s="506"/>
      <c r="Q3710" s="520"/>
      <c r="R3710" s="412" t="str">
        <f t="shared" si="958"/>
        <v/>
      </c>
      <c r="S3710" s="412" t="str">
        <f t="shared" si="951"/>
        <v/>
      </c>
      <c r="T3710" s="427"/>
      <c r="U3710" s="429"/>
      <c r="W3710" s="6" t="str">
        <f>VLOOKUP(A3710,'[3]Cartilha Global'!$A:$A,1,FALSE)</f>
        <v>x</v>
      </c>
    </row>
    <row r="3711" spans="1:23" ht="12" hidden="1" thickBot="1" x14ac:dyDescent="0.25">
      <c r="A3711" s="531" t="s">
        <v>184</v>
      </c>
      <c r="B3711" s="598"/>
      <c r="C3711" s="534">
        <v>0</v>
      </c>
      <c r="D3711" s="535">
        <v>0</v>
      </c>
      <c r="E3711" s="536"/>
      <c r="F3711" s="510">
        <f t="shared" si="952"/>
        <v>0</v>
      </c>
      <c r="G3711" s="527"/>
      <c r="H3711" s="528"/>
      <c r="I3711" s="517">
        <f t="shared" si="953"/>
        <v>0</v>
      </c>
      <c r="J3711" s="517">
        <f t="shared" si="954"/>
        <v>0</v>
      </c>
      <c r="K3711" s="504"/>
      <c r="L3711" s="518">
        <f t="shared" si="955"/>
        <v>0</v>
      </c>
      <c r="M3711" s="518">
        <f t="shared" si="955"/>
        <v>0</v>
      </c>
      <c r="N3711" s="517">
        <f t="shared" si="957"/>
        <v>0</v>
      </c>
      <c r="O3711" s="517">
        <f t="shared" si="956"/>
        <v>0</v>
      </c>
      <c r="P3711" s="506"/>
      <c r="Q3711" s="520"/>
      <c r="R3711" s="412" t="str">
        <f t="shared" si="958"/>
        <v/>
      </c>
      <c r="S3711" s="412" t="str">
        <f t="shared" si="951"/>
        <v/>
      </c>
      <c r="T3711" s="427"/>
      <c r="U3711" s="429"/>
      <c r="W3711" s="6" t="str">
        <f>VLOOKUP(A3711,'[3]Cartilha Global'!$A:$A,1,FALSE)</f>
        <v>x</v>
      </c>
    </row>
    <row r="3712" spans="1:23" ht="12" hidden="1" thickBot="1" x14ac:dyDescent="0.25">
      <c r="A3712" s="531" t="s">
        <v>184</v>
      </c>
      <c r="B3712" s="598"/>
      <c r="C3712" s="534">
        <v>0</v>
      </c>
      <c r="D3712" s="535">
        <v>0</v>
      </c>
      <c r="E3712" s="536"/>
      <c r="F3712" s="500">
        <f t="shared" si="952"/>
        <v>0</v>
      </c>
      <c r="G3712" s="527"/>
      <c r="H3712" s="528"/>
      <c r="I3712" s="517">
        <f t="shared" si="953"/>
        <v>0</v>
      </c>
      <c r="J3712" s="517">
        <f t="shared" si="954"/>
        <v>0</v>
      </c>
      <c r="K3712" s="504"/>
      <c r="L3712" s="518">
        <f t="shared" si="955"/>
        <v>0</v>
      </c>
      <c r="M3712" s="518">
        <f t="shared" si="955"/>
        <v>0</v>
      </c>
      <c r="N3712" s="517">
        <f t="shared" si="957"/>
        <v>0</v>
      </c>
      <c r="O3712" s="517">
        <f t="shared" si="956"/>
        <v>0</v>
      </c>
      <c r="P3712" s="506"/>
      <c r="Q3712" s="520"/>
      <c r="R3712" s="412" t="str">
        <f t="shared" si="958"/>
        <v/>
      </c>
      <c r="S3712" s="412" t="str">
        <f t="shared" si="951"/>
        <v/>
      </c>
      <c r="T3712" s="427"/>
      <c r="U3712" s="429"/>
      <c r="W3712" s="6" t="str">
        <f>VLOOKUP(A3712,'[3]Cartilha Global'!$A:$A,1,FALSE)</f>
        <v>x</v>
      </c>
    </row>
    <row r="3713" spans="1:23" ht="12" hidden="1" thickBot="1" x14ac:dyDescent="0.25">
      <c r="A3713" s="485" t="s">
        <v>1949</v>
      </c>
      <c r="B3713" s="486"/>
      <c r="C3713" s="487" t="s">
        <v>2194</v>
      </c>
      <c r="D3713" s="488">
        <v>0</v>
      </c>
      <c r="E3713" s="547"/>
      <c r="F3713" s="490">
        <f t="shared" si="952"/>
        <v>0</v>
      </c>
      <c r="G3713" s="491"/>
      <c r="H3713" s="491"/>
      <c r="I3713" s="4"/>
      <c r="J3713" s="4"/>
      <c r="K3713" s="492">
        <f>SUM(J3715:J5912)</f>
        <v>0</v>
      </c>
      <c r="L3713" s="491"/>
      <c r="M3713" s="491"/>
      <c r="N3713" s="4"/>
      <c r="O3713" s="493"/>
      <c r="P3713" s="492">
        <f>SUM(O3715:O5912)</f>
        <v>0</v>
      </c>
      <c r="Q3713" s="494" t="str">
        <f>IF(OR(K3713&gt;0,P3713&gt;0),"X","")</f>
        <v/>
      </c>
      <c r="R3713" s="412" t="str">
        <f t="shared" si="958"/>
        <v/>
      </c>
      <c r="S3713" s="412" t="str">
        <f t="shared" si="951"/>
        <v/>
      </c>
      <c r="T3713" s="427"/>
      <c r="U3713" s="429"/>
      <c r="W3713" s="6" t="str">
        <f>VLOOKUP(A3713,'[3]Cartilha Global'!$A:$A,1,FALSE)</f>
        <v>9</v>
      </c>
    </row>
    <row r="3714" spans="1:23" ht="12" hidden="1" thickBot="1" x14ac:dyDescent="0.25">
      <c r="A3714" s="522" t="s">
        <v>1950</v>
      </c>
      <c r="B3714" s="508"/>
      <c r="C3714" s="513" t="s">
        <v>77</v>
      </c>
      <c r="D3714" s="498">
        <v>0</v>
      </c>
      <c r="E3714" s="499"/>
      <c r="F3714" s="500">
        <f t="shared" si="952"/>
        <v>0</v>
      </c>
      <c r="G3714" s="556"/>
      <c r="H3714" s="556"/>
      <c r="I3714" s="557"/>
      <c r="J3714" s="558"/>
      <c r="K3714" s="504"/>
      <c r="L3714" s="556"/>
      <c r="M3714" s="556"/>
      <c r="N3714" s="557"/>
      <c r="O3714" s="558"/>
      <c r="P3714" s="506"/>
      <c r="Q3714" s="494" t="str">
        <f>IF(OR(SUM(J3715:J3946)&gt;0,SUM(O3715:O3946)&gt;0),"xx","")</f>
        <v/>
      </c>
      <c r="R3714" s="412" t="str">
        <f t="shared" si="958"/>
        <v/>
      </c>
      <c r="S3714" s="412" t="str">
        <f t="shared" si="951"/>
        <v/>
      </c>
      <c r="T3714" s="427"/>
      <c r="U3714" s="429"/>
      <c r="W3714" s="6" t="str">
        <f>VLOOKUP(A3714,'[3]Cartilha Global'!$A:$A,1,FALSE)</f>
        <v>9.1</v>
      </c>
    </row>
    <row r="3715" spans="1:23" ht="12" hidden="1" thickBot="1" x14ac:dyDescent="0.25">
      <c r="A3715" s="522" t="s">
        <v>6182</v>
      </c>
      <c r="B3715" s="508"/>
      <c r="C3715" s="513" t="s">
        <v>6183</v>
      </c>
      <c r="D3715" s="498">
        <v>0</v>
      </c>
      <c r="E3715" s="499"/>
      <c r="F3715" s="500">
        <f t="shared" si="952"/>
        <v>0</v>
      </c>
      <c r="G3715" s="556"/>
      <c r="H3715" s="556"/>
      <c r="I3715" s="557"/>
      <c r="J3715" s="558"/>
      <c r="K3715" s="504"/>
      <c r="L3715" s="556"/>
      <c r="M3715" s="556"/>
      <c r="N3715" s="557"/>
      <c r="O3715" s="558"/>
      <c r="P3715" s="506"/>
      <c r="Q3715" s="494" t="str">
        <f>IF(OR(SUM(J3715:J3715)&gt;0,SUM(O3715:O3715)&gt;0),"xx","")</f>
        <v/>
      </c>
      <c r="R3715" s="412" t="str">
        <f t="shared" si="958"/>
        <v/>
      </c>
      <c r="S3715" s="412" t="str">
        <f t="shared" si="951"/>
        <v/>
      </c>
      <c r="T3715" s="427"/>
      <c r="U3715" s="429"/>
      <c r="W3715" s="6" t="e">
        <f>VLOOKUP(A3715,'[3]Cartilha Global'!$A:$A,1,FALSE)</f>
        <v>#N/A</v>
      </c>
    </row>
    <row r="3716" spans="1:23" ht="12" hidden="1" thickBot="1" x14ac:dyDescent="0.25">
      <c r="A3716" s="522" t="s">
        <v>6184</v>
      </c>
      <c r="B3716" s="508"/>
      <c r="C3716" s="513" t="s">
        <v>6185</v>
      </c>
      <c r="D3716" s="498">
        <v>0</v>
      </c>
      <c r="E3716" s="499"/>
      <c r="F3716" s="500">
        <f t="shared" si="952"/>
        <v>0</v>
      </c>
      <c r="G3716" s="556"/>
      <c r="H3716" s="556"/>
      <c r="I3716" s="557"/>
      <c r="J3716" s="558"/>
      <c r="K3716" s="504"/>
      <c r="L3716" s="556"/>
      <c r="M3716" s="556"/>
      <c r="N3716" s="557"/>
      <c r="O3716" s="558"/>
      <c r="P3716" s="506"/>
      <c r="Q3716" s="494" t="str">
        <f>IF(OR(SUM(J3716:J3716)&gt;0,SUM(O3716:O3716)&gt;0),"xx","")</f>
        <v/>
      </c>
      <c r="R3716" s="412" t="str">
        <f t="shared" si="958"/>
        <v/>
      </c>
      <c r="S3716" s="412" t="str">
        <f t="shared" si="951"/>
        <v/>
      </c>
      <c r="T3716" s="427"/>
      <c r="U3716" s="429"/>
      <c r="W3716" s="6" t="e">
        <f>VLOOKUP(A3716,'[3]Cartilha Global'!$A:$A,1,FALSE)</f>
        <v>#N/A</v>
      </c>
    </row>
    <row r="3717" spans="1:23" ht="12" hidden="1" thickBot="1" x14ac:dyDescent="0.25">
      <c r="A3717" s="522" t="s">
        <v>1954</v>
      </c>
      <c r="B3717" s="508"/>
      <c r="C3717" s="513" t="s">
        <v>78</v>
      </c>
      <c r="D3717" s="498">
        <v>0</v>
      </c>
      <c r="E3717" s="499"/>
      <c r="F3717" s="500">
        <f t="shared" ref="F3717:F3780" si="959">IF(E3717=0,0,ROUND(E3717*(1+E$13)*(1-E$14),2))</f>
        <v>0</v>
      </c>
      <c r="G3717" s="556"/>
      <c r="H3717" s="556"/>
      <c r="I3717" s="557"/>
      <c r="J3717" s="558"/>
      <c r="K3717" s="504"/>
      <c r="L3717" s="556"/>
      <c r="M3717" s="556"/>
      <c r="N3717" s="559"/>
      <c r="O3717" s="560"/>
      <c r="P3717" s="561"/>
      <c r="Q3717" s="494" t="str">
        <f>IF(OR(SUM(J3718:J3733)&gt;0,SUM(O3718:O3733)&gt;0),"xx","")</f>
        <v/>
      </c>
      <c r="R3717" s="412" t="str">
        <f t="shared" si="958"/>
        <v/>
      </c>
      <c r="S3717" s="412" t="str">
        <f t="shared" ref="S3717:S3780" si="960">IF(Q3717="X","x",IF(Q3717="xx","x",IF(OR(J3717&gt;0,O3717&gt;0),"x","")))</f>
        <v/>
      </c>
      <c r="T3717" s="427"/>
      <c r="U3717" s="429"/>
      <c r="W3717" s="6" t="str">
        <f>VLOOKUP(A3717,'[3]Cartilha Global'!$A:$A,1,FALSE)</f>
        <v>9.1.3</v>
      </c>
    </row>
    <row r="3718" spans="1:23" ht="23.25" hidden="1" thickBot="1" x14ac:dyDescent="0.25">
      <c r="A3718" s="522">
        <v>98112</v>
      </c>
      <c r="B3718" s="508" t="s">
        <v>3144</v>
      </c>
      <c r="C3718" s="513" t="s">
        <v>5662</v>
      </c>
      <c r="D3718" s="498" t="s">
        <v>169</v>
      </c>
      <c r="E3718" s="499">
        <v>78.5</v>
      </c>
      <c r="F3718" s="500">
        <f t="shared" si="959"/>
        <v>97.21</v>
      </c>
      <c r="G3718" s="527"/>
      <c r="H3718" s="518"/>
      <c r="I3718" s="517">
        <f t="shared" ref="I3718:I3733" si="961">IF(ISBLANK(E3718),0,ROUND(F3718*G3718,2))</f>
        <v>0</v>
      </c>
      <c r="J3718" s="517">
        <f t="shared" ref="J3718:J3733" si="962">IF(ISBLANK(G3718),0,ROUND(G3718*H3718,2))</f>
        <v>0</v>
      </c>
      <c r="K3718" s="504"/>
      <c r="L3718" s="518">
        <f t="shared" ref="L3718:M3733" si="963">G3718</f>
        <v>0</v>
      </c>
      <c r="M3718" s="518">
        <f t="shared" si="963"/>
        <v>0</v>
      </c>
      <c r="N3718" s="519">
        <f t="shared" ref="N3718:N3733" si="964">IF(ISBLANK(E3718),0,ROUND(F3718*L3718,2))</f>
        <v>0</v>
      </c>
      <c r="O3718" s="519">
        <f t="shared" ref="O3718:O3733" si="965">IF(ISBLANK(L3718),0,ROUND(L3718*M3718,2))</f>
        <v>0</v>
      </c>
      <c r="P3718" s="506"/>
      <c r="Q3718" s="520"/>
      <c r="R3718" s="412" t="str">
        <f t="shared" si="958"/>
        <v/>
      </c>
      <c r="S3718" s="412" t="str">
        <f t="shared" si="960"/>
        <v/>
      </c>
      <c r="T3718" s="427"/>
      <c r="U3718" s="429"/>
      <c r="W3718" s="6">
        <f>VLOOKUP(A3718,'[3]Cartilha Global'!$A:$A,1,FALSE)</f>
        <v>98112</v>
      </c>
    </row>
    <row r="3719" spans="1:23" ht="23.25" hidden="1" thickBot="1" x14ac:dyDescent="0.25">
      <c r="A3719" s="522">
        <v>92359</v>
      </c>
      <c r="B3719" s="508" t="s">
        <v>3144</v>
      </c>
      <c r="C3719" s="513" t="s">
        <v>5097</v>
      </c>
      <c r="D3719" s="498" t="s">
        <v>6927</v>
      </c>
      <c r="E3719" s="499">
        <v>60.53</v>
      </c>
      <c r="F3719" s="500">
        <f t="shared" si="959"/>
        <v>74.959999999999994</v>
      </c>
      <c r="G3719" s="527"/>
      <c r="H3719" s="518"/>
      <c r="I3719" s="517">
        <f t="shared" si="961"/>
        <v>0</v>
      </c>
      <c r="J3719" s="517">
        <f t="shared" si="962"/>
        <v>0</v>
      </c>
      <c r="K3719" s="504"/>
      <c r="L3719" s="518">
        <f t="shared" si="963"/>
        <v>0</v>
      </c>
      <c r="M3719" s="518">
        <f t="shared" si="963"/>
        <v>0</v>
      </c>
      <c r="N3719" s="519">
        <f t="shared" si="964"/>
        <v>0</v>
      </c>
      <c r="O3719" s="519">
        <f t="shared" si="965"/>
        <v>0</v>
      </c>
      <c r="P3719" s="506"/>
      <c r="Q3719" s="520"/>
      <c r="R3719" s="412" t="str">
        <f t="shared" si="958"/>
        <v/>
      </c>
      <c r="S3719" s="412" t="str">
        <f t="shared" si="960"/>
        <v/>
      </c>
      <c r="T3719" s="427"/>
      <c r="U3719" s="429"/>
      <c r="W3719" s="6">
        <f>VLOOKUP(A3719,'[3]Cartilha Global'!$A:$A,1,FALSE)</f>
        <v>92359</v>
      </c>
    </row>
    <row r="3720" spans="1:23" ht="23.25" hidden="1" thickBot="1" x14ac:dyDescent="0.25">
      <c r="A3720" s="522">
        <v>92360</v>
      </c>
      <c r="B3720" s="508" t="s">
        <v>3144</v>
      </c>
      <c r="C3720" s="513" t="s">
        <v>5098</v>
      </c>
      <c r="D3720" s="498" t="s">
        <v>6927</v>
      </c>
      <c r="E3720" s="499">
        <v>80.87</v>
      </c>
      <c r="F3720" s="500">
        <f t="shared" si="959"/>
        <v>100.15</v>
      </c>
      <c r="G3720" s="527"/>
      <c r="H3720" s="518"/>
      <c r="I3720" s="517">
        <f t="shared" si="961"/>
        <v>0</v>
      </c>
      <c r="J3720" s="517">
        <f t="shared" si="962"/>
        <v>0</v>
      </c>
      <c r="K3720" s="504"/>
      <c r="L3720" s="518">
        <f t="shared" si="963"/>
        <v>0</v>
      </c>
      <c r="M3720" s="518">
        <f t="shared" si="963"/>
        <v>0</v>
      </c>
      <c r="N3720" s="519">
        <f t="shared" si="964"/>
        <v>0</v>
      </c>
      <c r="O3720" s="519">
        <f t="shared" si="965"/>
        <v>0</v>
      </c>
      <c r="P3720" s="506"/>
      <c r="Q3720" s="520"/>
      <c r="R3720" s="412" t="str">
        <f t="shared" si="958"/>
        <v/>
      </c>
      <c r="S3720" s="412" t="str">
        <f t="shared" si="960"/>
        <v/>
      </c>
      <c r="T3720" s="427"/>
      <c r="U3720" s="429"/>
      <c r="W3720" s="6">
        <f>VLOOKUP(A3720,'[3]Cartilha Global'!$A:$A,1,FALSE)</f>
        <v>92360</v>
      </c>
    </row>
    <row r="3721" spans="1:23" ht="23.25" hidden="1" thickBot="1" x14ac:dyDescent="0.25">
      <c r="A3721" s="522">
        <v>92645</v>
      </c>
      <c r="B3721" s="508" t="s">
        <v>3144</v>
      </c>
      <c r="C3721" s="513" t="s">
        <v>5099</v>
      </c>
      <c r="D3721" s="498" t="s">
        <v>6927</v>
      </c>
      <c r="E3721" s="499">
        <v>64.53</v>
      </c>
      <c r="F3721" s="500">
        <f t="shared" si="959"/>
        <v>79.91</v>
      </c>
      <c r="G3721" s="527"/>
      <c r="H3721" s="518"/>
      <c r="I3721" s="517">
        <f t="shared" si="961"/>
        <v>0</v>
      </c>
      <c r="J3721" s="517">
        <f t="shared" si="962"/>
        <v>0</v>
      </c>
      <c r="K3721" s="504"/>
      <c r="L3721" s="518">
        <f t="shared" si="963"/>
        <v>0</v>
      </c>
      <c r="M3721" s="518">
        <f t="shared" si="963"/>
        <v>0</v>
      </c>
      <c r="N3721" s="519">
        <f t="shared" si="964"/>
        <v>0</v>
      </c>
      <c r="O3721" s="519">
        <f t="shared" si="965"/>
        <v>0</v>
      </c>
      <c r="P3721" s="506"/>
      <c r="Q3721" s="520"/>
      <c r="R3721" s="412" t="str">
        <f t="shared" si="958"/>
        <v/>
      </c>
      <c r="S3721" s="412" t="str">
        <f t="shared" si="960"/>
        <v/>
      </c>
      <c r="T3721" s="427"/>
      <c r="U3721" s="429"/>
      <c r="W3721" s="6">
        <f>VLOOKUP(A3721,'[3]Cartilha Global'!$A:$A,1,FALSE)</f>
        <v>92645</v>
      </c>
    </row>
    <row r="3722" spans="1:23" ht="23.25" hidden="1" thickBot="1" x14ac:dyDescent="0.25">
      <c r="A3722" s="522">
        <v>92646</v>
      </c>
      <c r="B3722" s="508" t="s">
        <v>3144</v>
      </c>
      <c r="C3722" s="513" t="s">
        <v>5100</v>
      </c>
      <c r="D3722" s="498" t="s">
        <v>6927</v>
      </c>
      <c r="E3722" s="499">
        <v>84.87</v>
      </c>
      <c r="F3722" s="500">
        <f t="shared" si="959"/>
        <v>105.1</v>
      </c>
      <c r="G3722" s="527"/>
      <c r="H3722" s="518"/>
      <c r="I3722" s="517">
        <f t="shared" si="961"/>
        <v>0</v>
      </c>
      <c r="J3722" s="517">
        <f t="shared" si="962"/>
        <v>0</v>
      </c>
      <c r="K3722" s="504"/>
      <c r="L3722" s="518">
        <f t="shared" si="963"/>
        <v>0</v>
      </c>
      <c r="M3722" s="518">
        <f t="shared" si="963"/>
        <v>0</v>
      </c>
      <c r="N3722" s="519">
        <f t="shared" si="964"/>
        <v>0</v>
      </c>
      <c r="O3722" s="519">
        <f t="shared" si="965"/>
        <v>0</v>
      </c>
      <c r="P3722" s="506"/>
      <c r="Q3722" s="520"/>
      <c r="R3722" s="412" t="str">
        <f t="shared" si="958"/>
        <v/>
      </c>
      <c r="S3722" s="412" t="str">
        <f t="shared" si="960"/>
        <v/>
      </c>
      <c r="T3722" s="427"/>
      <c r="U3722" s="429"/>
      <c r="W3722" s="6">
        <f>VLOOKUP(A3722,'[3]Cartilha Global'!$A:$A,1,FALSE)</f>
        <v>92646</v>
      </c>
    </row>
    <row r="3723" spans="1:23" ht="23.25" hidden="1" thickBot="1" x14ac:dyDescent="0.25">
      <c r="A3723" s="522">
        <v>92691</v>
      </c>
      <c r="B3723" s="508" t="s">
        <v>3144</v>
      </c>
      <c r="C3723" s="513" t="s">
        <v>5663</v>
      </c>
      <c r="D3723" s="498" t="s">
        <v>6927</v>
      </c>
      <c r="E3723" s="499">
        <v>87.11</v>
      </c>
      <c r="F3723" s="500">
        <f t="shared" si="959"/>
        <v>107.88</v>
      </c>
      <c r="G3723" s="527"/>
      <c r="H3723" s="518"/>
      <c r="I3723" s="517">
        <f t="shared" si="961"/>
        <v>0</v>
      </c>
      <c r="J3723" s="517">
        <f t="shared" si="962"/>
        <v>0</v>
      </c>
      <c r="K3723" s="504"/>
      <c r="L3723" s="518">
        <f t="shared" si="963"/>
        <v>0</v>
      </c>
      <c r="M3723" s="518">
        <f t="shared" si="963"/>
        <v>0</v>
      </c>
      <c r="N3723" s="519">
        <f t="shared" si="964"/>
        <v>0</v>
      </c>
      <c r="O3723" s="519">
        <f t="shared" si="965"/>
        <v>0</v>
      </c>
      <c r="P3723" s="506"/>
      <c r="Q3723" s="520"/>
      <c r="R3723" s="412" t="str">
        <f t="shared" si="958"/>
        <v/>
      </c>
      <c r="S3723" s="412" t="str">
        <f t="shared" si="960"/>
        <v/>
      </c>
      <c r="T3723" s="427"/>
      <c r="U3723" s="429"/>
      <c r="W3723" s="6">
        <f>VLOOKUP(A3723,'[3]Cartilha Global'!$A:$A,1,FALSE)</f>
        <v>92691</v>
      </c>
    </row>
    <row r="3724" spans="1:23" ht="23.25" hidden="1" thickBot="1" x14ac:dyDescent="0.25">
      <c r="A3724" s="522">
        <v>101918</v>
      </c>
      <c r="B3724" s="508" t="s">
        <v>3144</v>
      </c>
      <c r="C3724" s="513" t="s">
        <v>5101</v>
      </c>
      <c r="D3724" s="498" t="s">
        <v>6927</v>
      </c>
      <c r="E3724" s="499">
        <v>252.44</v>
      </c>
      <c r="F3724" s="500">
        <f t="shared" si="959"/>
        <v>312.62</v>
      </c>
      <c r="G3724" s="527"/>
      <c r="H3724" s="518"/>
      <c r="I3724" s="517">
        <f t="shared" si="961"/>
        <v>0</v>
      </c>
      <c r="J3724" s="517">
        <f t="shared" si="962"/>
        <v>0</v>
      </c>
      <c r="K3724" s="504"/>
      <c r="L3724" s="518">
        <f t="shared" si="963"/>
        <v>0</v>
      </c>
      <c r="M3724" s="518">
        <f t="shared" si="963"/>
        <v>0</v>
      </c>
      <c r="N3724" s="519">
        <f t="shared" si="964"/>
        <v>0</v>
      </c>
      <c r="O3724" s="519">
        <f t="shared" si="965"/>
        <v>0</v>
      </c>
      <c r="P3724" s="506"/>
      <c r="Q3724" s="520"/>
      <c r="R3724" s="412" t="str">
        <f t="shared" si="958"/>
        <v/>
      </c>
      <c r="S3724" s="412" t="str">
        <f t="shared" si="960"/>
        <v/>
      </c>
      <c r="T3724" s="427"/>
      <c r="U3724" s="429"/>
      <c r="W3724" s="6">
        <f>VLOOKUP(A3724,'[3]Cartilha Global'!$A:$A,1,FALSE)</f>
        <v>101918</v>
      </c>
    </row>
    <row r="3725" spans="1:23" ht="23.25" hidden="1" thickBot="1" x14ac:dyDescent="0.25">
      <c r="A3725" s="522">
        <v>92338</v>
      </c>
      <c r="B3725" s="508" t="s">
        <v>3144</v>
      </c>
      <c r="C3725" s="513" t="s">
        <v>4598</v>
      </c>
      <c r="D3725" s="498" t="s">
        <v>6927</v>
      </c>
      <c r="E3725" s="499">
        <v>131.57</v>
      </c>
      <c r="F3725" s="500">
        <f t="shared" si="959"/>
        <v>162.94</v>
      </c>
      <c r="G3725" s="527"/>
      <c r="H3725" s="518"/>
      <c r="I3725" s="517">
        <f t="shared" si="961"/>
        <v>0</v>
      </c>
      <c r="J3725" s="517">
        <f t="shared" si="962"/>
        <v>0</v>
      </c>
      <c r="K3725" s="504"/>
      <c r="L3725" s="518">
        <f t="shared" si="963"/>
        <v>0</v>
      </c>
      <c r="M3725" s="518">
        <f t="shared" si="963"/>
        <v>0</v>
      </c>
      <c r="N3725" s="519">
        <f t="shared" si="964"/>
        <v>0</v>
      </c>
      <c r="O3725" s="519">
        <f t="shared" si="965"/>
        <v>0</v>
      </c>
      <c r="P3725" s="506"/>
      <c r="Q3725" s="520"/>
      <c r="R3725" s="412" t="str">
        <f t="shared" si="958"/>
        <v/>
      </c>
      <c r="S3725" s="412" t="str">
        <f t="shared" si="960"/>
        <v/>
      </c>
      <c r="T3725" s="427"/>
      <c r="U3725" s="429"/>
      <c r="W3725" s="6">
        <f>VLOOKUP(A3725,'[3]Cartilha Global'!$A:$A,1,FALSE)</f>
        <v>92338</v>
      </c>
    </row>
    <row r="3726" spans="1:23" ht="23.25" hidden="1" thickBot="1" x14ac:dyDescent="0.25">
      <c r="A3726" s="522">
        <v>92339</v>
      </c>
      <c r="B3726" s="508" t="s">
        <v>3144</v>
      </c>
      <c r="C3726" s="513" t="s">
        <v>4599</v>
      </c>
      <c r="D3726" s="498" t="s">
        <v>6927</v>
      </c>
      <c r="E3726" s="499">
        <v>197.69</v>
      </c>
      <c r="F3726" s="500">
        <f t="shared" si="959"/>
        <v>244.82</v>
      </c>
      <c r="G3726" s="527"/>
      <c r="H3726" s="518"/>
      <c r="I3726" s="517">
        <f t="shared" si="961"/>
        <v>0</v>
      </c>
      <c r="J3726" s="517">
        <f t="shared" si="962"/>
        <v>0</v>
      </c>
      <c r="K3726" s="504"/>
      <c r="L3726" s="518">
        <f t="shared" si="963"/>
        <v>0</v>
      </c>
      <c r="M3726" s="518">
        <f t="shared" si="963"/>
        <v>0</v>
      </c>
      <c r="N3726" s="519">
        <f t="shared" si="964"/>
        <v>0</v>
      </c>
      <c r="O3726" s="519">
        <f t="shared" si="965"/>
        <v>0</v>
      </c>
      <c r="P3726" s="506"/>
      <c r="Q3726" s="520"/>
      <c r="R3726" s="412" t="str">
        <f t="shared" si="958"/>
        <v/>
      </c>
      <c r="S3726" s="412" t="str">
        <f t="shared" si="960"/>
        <v/>
      </c>
      <c r="T3726" s="427"/>
      <c r="U3726" s="429"/>
      <c r="W3726" s="6">
        <f>VLOOKUP(A3726,'[3]Cartilha Global'!$A:$A,1,FALSE)</f>
        <v>92339</v>
      </c>
    </row>
    <row r="3727" spans="1:23" ht="23.25" hidden="1" thickBot="1" x14ac:dyDescent="0.25">
      <c r="A3727" s="522">
        <v>92361</v>
      </c>
      <c r="B3727" s="508" t="s">
        <v>3144</v>
      </c>
      <c r="C3727" s="513" t="s">
        <v>4600</v>
      </c>
      <c r="D3727" s="498" t="s">
        <v>6927</v>
      </c>
      <c r="E3727" s="499">
        <v>109.31</v>
      </c>
      <c r="F3727" s="500">
        <f t="shared" si="959"/>
        <v>135.37</v>
      </c>
      <c r="G3727" s="527"/>
      <c r="H3727" s="518"/>
      <c r="I3727" s="517">
        <f t="shared" si="961"/>
        <v>0</v>
      </c>
      <c r="J3727" s="517">
        <f t="shared" si="962"/>
        <v>0</v>
      </c>
      <c r="K3727" s="504"/>
      <c r="L3727" s="518">
        <f t="shared" si="963"/>
        <v>0</v>
      </c>
      <c r="M3727" s="518">
        <f t="shared" si="963"/>
        <v>0</v>
      </c>
      <c r="N3727" s="519">
        <f t="shared" si="964"/>
        <v>0</v>
      </c>
      <c r="O3727" s="519">
        <f t="shared" si="965"/>
        <v>0</v>
      </c>
      <c r="P3727" s="506"/>
      <c r="Q3727" s="520"/>
      <c r="R3727" s="412" t="str">
        <f t="shared" si="958"/>
        <v/>
      </c>
      <c r="S3727" s="412" t="str">
        <f t="shared" si="960"/>
        <v/>
      </c>
      <c r="T3727" s="427"/>
      <c r="U3727" s="429"/>
      <c r="W3727" s="6">
        <f>VLOOKUP(A3727,'[3]Cartilha Global'!$A:$A,1,FALSE)</f>
        <v>92361</v>
      </c>
    </row>
    <row r="3728" spans="1:23" ht="23.25" hidden="1" thickBot="1" x14ac:dyDescent="0.25">
      <c r="A3728" s="522">
        <v>92362</v>
      </c>
      <c r="B3728" s="508" t="s">
        <v>3144</v>
      </c>
      <c r="C3728" s="513" t="s">
        <v>4601</v>
      </c>
      <c r="D3728" s="498" t="s">
        <v>6927</v>
      </c>
      <c r="E3728" s="499">
        <v>174.55</v>
      </c>
      <c r="F3728" s="500">
        <f t="shared" si="959"/>
        <v>216.16</v>
      </c>
      <c r="G3728" s="527"/>
      <c r="H3728" s="518"/>
      <c r="I3728" s="517">
        <f t="shared" si="961"/>
        <v>0</v>
      </c>
      <c r="J3728" s="517">
        <f t="shared" si="962"/>
        <v>0</v>
      </c>
      <c r="K3728" s="504"/>
      <c r="L3728" s="518">
        <f t="shared" si="963"/>
        <v>0</v>
      </c>
      <c r="M3728" s="518">
        <f t="shared" si="963"/>
        <v>0</v>
      </c>
      <c r="N3728" s="519">
        <f t="shared" si="964"/>
        <v>0</v>
      </c>
      <c r="O3728" s="519">
        <f t="shared" si="965"/>
        <v>0</v>
      </c>
      <c r="P3728" s="506"/>
      <c r="Q3728" s="520"/>
      <c r="R3728" s="412" t="str">
        <f t="shared" si="958"/>
        <v/>
      </c>
      <c r="S3728" s="412" t="str">
        <f t="shared" si="960"/>
        <v/>
      </c>
      <c r="T3728" s="427"/>
      <c r="U3728" s="429"/>
      <c r="W3728" s="6">
        <f>VLOOKUP(A3728,'[3]Cartilha Global'!$A:$A,1,FALSE)</f>
        <v>92362</v>
      </c>
    </row>
    <row r="3729" spans="1:23" ht="23.25" hidden="1" thickBot="1" x14ac:dyDescent="0.25">
      <c r="A3729" s="522">
        <v>92648</v>
      </c>
      <c r="B3729" s="508" t="s">
        <v>3144</v>
      </c>
      <c r="C3729" s="513" t="s">
        <v>4602</v>
      </c>
      <c r="D3729" s="498" t="s">
        <v>6927</v>
      </c>
      <c r="E3729" s="499">
        <v>92.95</v>
      </c>
      <c r="F3729" s="500">
        <f t="shared" si="959"/>
        <v>115.11</v>
      </c>
      <c r="G3729" s="527"/>
      <c r="H3729" s="518"/>
      <c r="I3729" s="517">
        <f t="shared" si="961"/>
        <v>0</v>
      </c>
      <c r="J3729" s="517">
        <f t="shared" si="962"/>
        <v>0</v>
      </c>
      <c r="K3729" s="504"/>
      <c r="L3729" s="518">
        <f t="shared" si="963"/>
        <v>0</v>
      </c>
      <c r="M3729" s="518">
        <f t="shared" si="963"/>
        <v>0</v>
      </c>
      <c r="N3729" s="519">
        <f t="shared" si="964"/>
        <v>0</v>
      </c>
      <c r="O3729" s="519">
        <f t="shared" si="965"/>
        <v>0</v>
      </c>
      <c r="P3729" s="506"/>
      <c r="Q3729" s="520"/>
      <c r="R3729" s="412" t="str">
        <f t="shared" si="958"/>
        <v/>
      </c>
      <c r="S3729" s="412" t="str">
        <f t="shared" si="960"/>
        <v/>
      </c>
      <c r="T3729" s="427"/>
      <c r="U3729" s="429"/>
      <c r="W3729" s="6">
        <f>VLOOKUP(A3729,'[3]Cartilha Global'!$A:$A,1,FALSE)</f>
        <v>92648</v>
      </c>
    </row>
    <row r="3730" spans="1:23" ht="23.25" hidden="1" thickBot="1" x14ac:dyDescent="0.25">
      <c r="A3730" s="522">
        <v>92649</v>
      </c>
      <c r="B3730" s="508" t="s">
        <v>3144</v>
      </c>
      <c r="C3730" s="513" t="s">
        <v>4603</v>
      </c>
      <c r="D3730" s="498" t="s">
        <v>6927</v>
      </c>
      <c r="E3730" s="499">
        <v>113.31</v>
      </c>
      <c r="F3730" s="500">
        <f t="shared" si="959"/>
        <v>140.32</v>
      </c>
      <c r="G3730" s="527"/>
      <c r="H3730" s="518"/>
      <c r="I3730" s="517">
        <f t="shared" si="961"/>
        <v>0</v>
      </c>
      <c r="J3730" s="517">
        <f t="shared" si="962"/>
        <v>0</v>
      </c>
      <c r="K3730" s="504"/>
      <c r="L3730" s="518">
        <f t="shared" si="963"/>
        <v>0</v>
      </c>
      <c r="M3730" s="518">
        <f t="shared" si="963"/>
        <v>0</v>
      </c>
      <c r="N3730" s="519">
        <f t="shared" si="964"/>
        <v>0</v>
      </c>
      <c r="O3730" s="519">
        <f t="shared" si="965"/>
        <v>0</v>
      </c>
      <c r="P3730" s="506"/>
      <c r="Q3730" s="520"/>
      <c r="R3730" s="412" t="str">
        <f t="shared" si="958"/>
        <v/>
      </c>
      <c r="S3730" s="412" t="str">
        <f t="shared" si="960"/>
        <v/>
      </c>
      <c r="T3730" s="427"/>
      <c r="U3730" s="429"/>
      <c r="W3730" s="6">
        <f>VLOOKUP(A3730,'[3]Cartilha Global'!$A:$A,1,FALSE)</f>
        <v>92649</v>
      </c>
    </row>
    <row r="3731" spans="1:23" ht="23.25" hidden="1" thickBot="1" x14ac:dyDescent="0.25">
      <c r="A3731" s="522">
        <v>92650</v>
      </c>
      <c r="B3731" s="508" t="s">
        <v>3144</v>
      </c>
      <c r="C3731" s="513" t="s">
        <v>4604</v>
      </c>
      <c r="D3731" s="498" t="s">
        <v>6927</v>
      </c>
      <c r="E3731" s="499">
        <v>178.55</v>
      </c>
      <c r="F3731" s="500">
        <f t="shared" si="959"/>
        <v>221.12</v>
      </c>
      <c r="G3731" s="527"/>
      <c r="H3731" s="518"/>
      <c r="I3731" s="517">
        <f t="shared" si="961"/>
        <v>0</v>
      </c>
      <c r="J3731" s="517">
        <f t="shared" si="962"/>
        <v>0</v>
      </c>
      <c r="K3731" s="504"/>
      <c r="L3731" s="518">
        <f t="shared" si="963"/>
        <v>0</v>
      </c>
      <c r="M3731" s="518">
        <f t="shared" si="963"/>
        <v>0</v>
      </c>
      <c r="N3731" s="519">
        <f t="shared" si="964"/>
        <v>0</v>
      </c>
      <c r="O3731" s="519">
        <f t="shared" si="965"/>
        <v>0</v>
      </c>
      <c r="P3731" s="506"/>
      <c r="Q3731" s="520"/>
      <c r="R3731" s="412" t="str">
        <f t="shared" si="958"/>
        <v/>
      </c>
      <c r="S3731" s="412" t="str">
        <f t="shared" si="960"/>
        <v/>
      </c>
      <c r="T3731" s="427"/>
      <c r="U3731" s="429"/>
      <c r="W3731" s="6">
        <f>VLOOKUP(A3731,'[3]Cartilha Global'!$A:$A,1,FALSE)</f>
        <v>92650</v>
      </c>
    </row>
    <row r="3732" spans="1:23" ht="23.25" hidden="1" thickBot="1" x14ac:dyDescent="0.25">
      <c r="A3732" s="522">
        <v>92689</v>
      </c>
      <c r="B3732" s="508" t="s">
        <v>3144</v>
      </c>
      <c r="C3732" s="513" t="s">
        <v>4605</v>
      </c>
      <c r="D3732" s="498" t="s">
        <v>6927</v>
      </c>
      <c r="E3732" s="499">
        <v>45.93</v>
      </c>
      <c r="F3732" s="500">
        <f t="shared" si="959"/>
        <v>56.88</v>
      </c>
      <c r="G3732" s="527"/>
      <c r="H3732" s="518"/>
      <c r="I3732" s="517">
        <f t="shared" si="961"/>
        <v>0</v>
      </c>
      <c r="J3732" s="517">
        <f t="shared" si="962"/>
        <v>0</v>
      </c>
      <c r="K3732" s="504"/>
      <c r="L3732" s="518">
        <f t="shared" si="963"/>
        <v>0</v>
      </c>
      <c r="M3732" s="518">
        <f t="shared" si="963"/>
        <v>0</v>
      </c>
      <c r="N3732" s="519">
        <f t="shared" si="964"/>
        <v>0</v>
      </c>
      <c r="O3732" s="519">
        <f t="shared" si="965"/>
        <v>0</v>
      </c>
      <c r="P3732" s="506"/>
      <c r="Q3732" s="520"/>
      <c r="R3732" s="412" t="str">
        <f t="shared" si="958"/>
        <v/>
      </c>
      <c r="S3732" s="412" t="str">
        <f t="shared" si="960"/>
        <v/>
      </c>
      <c r="T3732" s="427"/>
      <c r="U3732" s="429"/>
      <c r="W3732" s="6">
        <f>VLOOKUP(A3732,'[3]Cartilha Global'!$A:$A,1,FALSE)</f>
        <v>92689</v>
      </c>
    </row>
    <row r="3733" spans="1:23" ht="23.25" hidden="1" thickBot="1" x14ac:dyDescent="0.25">
      <c r="A3733" s="522">
        <v>92690</v>
      </c>
      <c r="B3733" s="508" t="s">
        <v>3144</v>
      </c>
      <c r="C3733" s="513" t="s">
        <v>4606</v>
      </c>
      <c r="D3733" s="498" t="s">
        <v>6927</v>
      </c>
      <c r="E3733" s="499">
        <v>65.91</v>
      </c>
      <c r="F3733" s="500">
        <f t="shared" si="959"/>
        <v>81.62</v>
      </c>
      <c r="G3733" s="527"/>
      <c r="H3733" s="518"/>
      <c r="I3733" s="517">
        <f t="shared" si="961"/>
        <v>0</v>
      </c>
      <c r="J3733" s="517">
        <f t="shared" si="962"/>
        <v>0</v>
      </c>
      <c r="K3733" s="504"/>
      <c r="L3733" s="518">
        <f t="shared" si="963"/>
        <v>0</v>
      </c>
      <c r="M3733" s="518">
        <f t="shared" si="963"/>
        <v>0</v>
      </c>
      <c r="N3733" s="519">
        <f t="shared" si="964"/>
        <v>0</v>
      </c>
      <c r="O3733" s="519">
        <f t="shared" si="965"/>
        <v>0</v>
      </c>
      <c r="P3733" s="506"/>
      <c r="Q3733" s="520"/>
      <c r="R3733" s="412" t="str">
        <f t="shared" si="958"/>
        <v/>
      </c>
      <c r="S3733" s="412" t="str">
        <f t="shared" si="960"/>
        <v/>
      </c>
      <c r="T3733" s="427"/>
      <c r="U3733" s="429"/>
      <c r="W3733" s="6">
        <f>VLOOKUP(A3733,'[3]Cartilha Global'!$A:$A,1,FALSE)</f>
        <v>92690</v>
      </c>
    </row>
    <row r="3734" spans="1:23" ht="12" hidden="1" thickBot="1" x14ac:dyDescent="0.25">
      <c r="A3734" s="522" t="s">
        <v>1955</v>
      </c>
      <c r="B3734" s="508"/>
      <c r="C3734" s="513" t="s">
        <v>79</v>
      </c>
      <c r="D3734" s="498">
        <v>0</v>
      </c>
      <c r="E3734" s="499"/>
      <c r="F3734" s="500">
        <f t="shared" si="959"/>
        <v>0</v>
      </c>
      <c r="G3734" s="556"/>
      <c r="H3734" s="556"/>
      <c r="I3734" s="557"/>
      <c r="J3734" s="558"/>
      <c r="K3734" s="504"/>
      <c r="L3734" s="556"/>
      <c r="M3734" s="556"/>
      <c r="N3734" s="557"/>
      <c r="O3734" s="558"/>
      <c r="P3734" s="506"/>
      <c r="Q3734" s="494" t="str">
        <f>IF(OR(SUM(J3735:J3776)&gt;0,SUM(O3735:O3776)&gt;0),"xx","")</f>
        <v/>
      </c>
      <c r="R3734" s="412" t="str">
        <f t="shared" si="958"/>
        <v/>
      </c>
      <c r="S3734" s="412" t="str">
        <f t="shared" si="960"/>
        <v/>
      </c>
      <c r="T3734" s="427"/>
      <c r="U3734" s="429"/>
      <c r="W3734" s="6" t="str">
        <f>VLOOKUP(A3734,'[3]Cartilha Global'!$A:$A,1,FALSE)</f>
        <v>9.1.4</v>
      </c>
    </row>
    <row r="3735" spans="1:23" ht="23.25" hidden="1" thickBot="1" x14ac:dyDescent="0.25">
      <c r="A3735" s="522">
        <v>92275</v>
      </c>
      <c r="B3735" s="508" t="s">
        <v>3144</v>
      </c>
      <c r="C3735" s="513" t="s">
        <v>3059</v>
      </c>
      <c r="D3735" s="498" t="s">
        <v>6927</v>
      </c>
      <c r="E3735" s="499">
        <v>64.599999999999994</v>
      </c>
      <c r="F3735" s="500">
        <f t="shared" si="959"/>
        <v>80</v>
      </c>
      <c r="G3735" s="527"/>
      <c r="H3735" s="518"/>
      <c r="I3735" s="517">
        <f t="shared" ref="I3735:I3776" si="966">IF(ISBLANK(E3735),0,ROUND(F3735*G3735,2))</f>
        <v>0</v>
      </c>
      <c r="J3735" s="517">
        <f t="shared" ref="J3735:J3776" si="967">IF(ISBLANK(G3735),0,ROUND(G3735*H3735,2))</f>
        <v>0</v>
      </c>
      <c r="K3735" s="504"/>
      <c r="L3735" s="518">
        <f t="shared" ref="L3735:M3776" si="968">G3735</f>
        <v>0</v>
      </c>
      <c r="M3735" s="518">
        <f t="shared" si="968"/>
        <v>0</v>
      </c>
      <c r="N3735" s="519">
        <f t="shared" ref="N3735:N3776" si="969">IF(ISBLANK(E3735),0,ROUND(F3735*L3735,2))</f>
        <v>0</v>
      </c>
      <c r="O3735" s="519">
        <f t="shared" ref="O3735:O3776" si="970">IF(ISBLANK(L3735),0,ROUND(L3735*M3735,2))</f>
        <v>0</v>
      </c>
      <c r="P3735" s="506"/>
      <c r="Q3735" s="520"/>
      <c r="R3735" s="412" t="str">
        <f t="shared" si="958"/>
        <v/>
      </c>
      <c r="S3735" s="412" t="str">
        <f t="shared" si="960"/>
        <v/>
      </c>
      <c r="T3735" s="427"/>
      <c r="U3735" s="429"/>
      <c r="W3735" s="6">
        <f>VLOOKUP(A3735,'[3]Cartilha Global'!$A:$A,1,FALSE)</f>
        <v>92275</v>
      </c>
    </row>
    <row r="3736" spans="1:23" ht="23.25" hidden="1" thickBot="1" x14ac:dyDescent="0.25">
      <c r="A3736" s="522">
        <v>92276</v>
      </c>
      <c r="B3736" s="508" t="s">
        <v>3144</v>
      </c>
      <c r="C3736" s="513" t="s">
        <v>3060</v>
      </c>
      <c r="D3736" s="498" t="s">
        <v>6927</v>
      </c>
      <c r="E3736" s="499">
        <v>82.05</v>
      </c>
      <c r="F3736" s="500">
        <f t="shared" si="959"/>
        <v>101.61</v>
      </c>
      <c r="G3736" s="527"/>
      <c r="H3736" s="518"/>
      <c r="I3736" s="517">
        <f t="shared" si="966"/>
        <v>0</v>
      </c>
      <c r="J3736" s="517">
        <f t="shared" si="967"/>
        <v>0</v>
      </c>
      <c r="K3736" s="504"/>
      <c r="L3736" s="518">
        <f t="shared" si="968"/>
        <v>0</v>
      </c>
      <c r="M3736" s="518">
        <f t="shared" si="968"/>
        <v>0</v>
      </c>
      <c r="N3736" s="519">
        <f t="shared" si="969"/>
        <v>0</v>
      </c>
      <c r="O3736" s="519">
        <f t="shared" si="970"/>
        <v>0</v>
      </c>
      <c r="P3736" s="506"/>
      <c r="Q3736" s="520"/>
      <c r="R3736" s="412" t="str">
        <f t="shared" si="958"/>
        <v/>
      </c>
      <c r="S3736" s="412" t="str">
        <f t="shared" si="960"/>
        <v/>
      </c>
      <c r="T3736" s="427"/>
      <c r="U3736" s="429"/>
      <c r="W3736" s="6">
        <f>VLOOKUP(A3736,'[3]Cartilha Global'!$A:$A,1,FALSE)</f>
        <v>92276</v>
      </c>
    </row>
    <row r="3737" spans="1:23" ht="23.25" hidden="1" thickBot="1" x14ac:dyDescent="0.25">
      <c r="A3737" s="522">
        <v>92277</v>
      </c>
      <c r="B3737" s="508" t="s">
        <v>3144</v>
      </c>
      <c r="C3737" s="513" t="s">
        <v>3061</v>
      </c>
      <c r="D3737" s="498" t="s">
        <v>6927</v>
      </c>
      <c r="E3737" s="499">
        <v>118.62</v>
      </c>
      <c r="F3737" s="500">
        <f t="shared" si="959"/>
        <v>146.9</v>
      </c>
      <c r="G3737" s="527"/>
      <c r="H3737" s="518"/>
      <c r="I3737" s="517">
        <f t="shared" si="966"/>
        <v>0</v>
      </c>
      <c r="J3737" s="517">
        <f t="shared" si="967"/>
        <v>0</v>
      </c>
      <c r="K3737" s="504"/>
      <c r="L3737" s="518">
        <f t="shared" si="968"/>
        <v>0</v>
      </c>
      <c r="M3737" s="518">
        <f t="shared" si="968"/>
        <v>0</v>
      </c>
      <c r="N3737" s="519">
        <f t="shared" si="969"/>
        <v>0</v>
      </c>
      <c r="O3737" s="519">
        <f t="shared" si="970"/>
        <v>0</v>
      </c>
      <c r="P3737" s="506"/>
      <c r="Q3737" s="494"/>
      <c r="R3737" s="412" t="str">
        <f t="shared" si="958"/>
        <v/>
      </c>
      <c r="S3737" s="412" t="str">
        <f t="shared" si="960"/>
        <v/>
      </c>
      <c r="T3737" s="427"/>
      <c r="U3737" s="429"/>
      <c r="W3737" s="6">
        <f>VLOOKUP(A3737,'[3]Cartilha Global'!$A:$A,1,FALSE)</f>
        <v>92277</v>
      </c>
    </row>
    <row r="3738" spans="1:23" ht="23.25" hidden="1" thickBot="1" x14ac:dyDescent="0.25">
      <c r="A3738" s="522">
        <v>92278</v>
      </c>
      <c r="B3738" s="508" t="s">
        <v>3144</v>
      </c>
      <c r="C3738" s="513" t="s">
        <v>3062</v>
      </c>
      <c r="D3738" s="498" t="s">
        <v>6927</v>
      </c>
      <c r="E3738" s="499">
        <v>159.65</v>
      </c>
      <c r="F3738" s="500">
        <f t="shared" si="959"/>
        <v>197.71</v>
      </c>
      <c r="G3738" s="527"/>
      <c r="H3738" s="518"/>
      <c r="I3738" s="517">
        <f t="shared" si="966"/>
        <v>0</v>
      </c>
      <c r="J3738" s="517">
        <f t="shared" si="967"/>
        <v>0</v>
      </c>
      <c r="K3738" s="504"/>
      <c r="L3738" s="518">
        <f t="shared" si="968"/>
        <v>0</v>
      </c>
      <c r="M3738" s="518">
        <f t="shared" si="968"/>
        <v>0</v>
      </c>
      <c r="N3738" s="519">
        <f t="shared" si="969"/>
        <v>0</v>
      </c>
      <c r="O3738" s="519">
        <f t="shared" si="970"/>
        <v>0</v>
      </c>
      <c r="P3738" s="506"/>
      <c r="Q3738" s="494"/>
      <c r="R3738" s="412" t="str">
        <f t="shared" si="958"/>
        <v/>
      </c>
      <c r="S3738" s="412" t="str">
        <f t="shared" si="960"/>
        <v/>
      </c>
      <c r="T3738" s="427"/>
      <c r="U3738" s="429"/>
      <c r="W3738" s="6">
        <f>VLOOKUP(A3738,'[3]Cartilha Global'!$A:$A,1,FALSE)</f>
        <v>92278</v>
      </c>
    </row>
    <row r="3739" spans="1:23" ht="23.25" hidden="1" thickBot="1" x14ac:dyDescent="0.25">
      <c r="A3739" s="522">
        <v>92279</v>
      </c>
      <c r="B3739" s="508" t="s">
        <v>3144</v>
      </c>
      <c r="C3739" s="513" t="s">
        <v>3063</v>
      </c>
      <c r="D3739" s="498" t="s">
        <v>6927</v>
      </c>
      <c r="E3739" s="499">
        <v>230.87</v>
      </c>
      <c r="F3739" s="500">
        <f t="shared" si="959"/>
        <v>285.91000000000003</v>
      </c>
      <c r="G3739" s="527"/>
      <c r="H3739" s="518"/>
      <c r="I3739" s="517">
        <f t="shared" si="966"/>
        <v>0</v>
      </c>
      <c r="J3739" s="517">
        <f t="shared" si="967"/>
        <v>0</v>
      </c>
      <c r="K3739" s="504"/>
      <c r="L3739" s="518">
        <f t="shared" si="968"/>
        <v>0</v>
      </c>
      <c r="M3739" s="518">
        <f t="shared" si="968"/>
        <v>0</v>
      </c>
      <c r="N3739" s="519">
        <f t="shared" si="969"/>
        <v>0</v>
      </c>
      <c r="O3739" s="519">
        <f t="shared" si="970"/>
        <v>0</v>
      </c>
      <c r="P3739" s="506"/>
      <c r="Q3739" s="494"/>
      <c r="R3739" s="412" t="str">
        <f t="shared" si="958"/>
        <v/>
      </c>
      <c r="S3739" s="412" t="str">
        <f t="shared" si="960"/>
        <v/>
      </c>
      <c r="T3739" s="427"/>
      <c r="U3739" s="429"/>
      <c r="W3739" s="6">
        <f>VLOOKUP(A3739,'[3]Cartilha Global'!$A:$A,1,FALSE)</f>
        <v>92279</v>
      </c>
    </row>
    <row r="3740" spans="1:23" ht="23.25" hidden="1" thickBot="1" x14ac:dyDescent="0.25">
      <c r="A3740" s="522">
        <v>92280</v>
      </c>
      <c r="B3740" s="508" t="s">
        <v>3144</v>
      </c>
      <c r="C3740" s="513" t="s">
        <v>3064</v>
      </c>
      <c r="D3740" s="498" t="s">
        <v>6927</v>
      </c>
      <c r="E3740" s="499">
        <v>324.25</v>
      </c>
      <c r="F3740" s="500">
        <f t="shared" si="959"/>
        <v>401.55</v>
      </c>
      <c r="G3740" s="527"/>
      <c r="H3740" s="518"/>
      <c r="I3740" s="517">
        <f t="shared" si="966"/>
        <v>0</v>
      </c>
      <c r="J3740" s="517">
        <f t="shared" si="967"/>
        <v>0</v>
      </c>
      <c r="K3740" s="504"/>
      <c r="L3740" s="518">
        <f t="shared" si="968"/>
        <v>0</v>
      </c>
      <c r="M3740" s="518">
        <f t="shared" si="968"/>
        <v>0</v>
      </c>
      <c r="N3740" s="519">
        <f t="shared" si="969"/>
        <v>0</v>
      </c>
      <c r="O3740" s="519">
        <f t="shared" si="970"/>
        <v>0</v>
      </c>
      <c r="P3740" s="506"/>
      <c r="Q3740" s="494"/>
      <c r="R3740" s="412" t="str">
        <f t="shared" si="958"/>
        <v/>
      </c>
      <c r="S3740" s="412" t="str">
        <f t="shared" si="960"/>
        <v/>
      </c>
      <c r="T3740" s="427"/>
      <c r="U3740" s="429"/>
      <c r="W3740" s="6">
        <f>VLOOKUP(A3740,'[3]Cartilha Global'!$A:$A,1,FALSE)</f>
        <v>92280</v>
      </c>
    </row>
    <row r="3741" spans="1:23" ht="23.25" hidden="1" thickBot="1" x14ac:dyDescent="0.25">
      <c r="A3741" s="522">
        <v>92281</v>
      </c>
      <c r="B3741" s="508" t="s">
        <v>3144</v>
      </c>
      <c r="C3741" s="513" t="s">
        <v>2657</v>
      </c>
      <c r="D3741" s="498" t="s">
        <v>6927</v>
      </c>
      <c r="E3741" s="499">
        <v>139.15</v>
      </c>
      <c r="F3741" s="500">
        <f t="shared" si="959"/>
        <v>172.32</v>
      </c>
      <c r="G3741" s="527"/>
      <c r="H3741" s="518"/>
      <c r="I3741" s="517">
        <f t="shared" si="966"/>
        <v>0</v>
      </c>
      <c r="J3741" s="517">
        <f t="shared" si="967"/>
        <v>0</v>
      </c>
      <c r="K3741" s="504"/>
      <c r="L3741" s="518">
        <f t="shared" si="968"/>
        <v>0</v>
      </c>
      <c r="M3741" s="518">
        <f t="shared" si="968"/>
        <v>0</v>
      </c>
      <c r="N3741" s="519">
        <f t="shared" si="969"/>
        <v>0</v>
      </c>
      <c r="O3741" s="519">
        <f t="shared" si="970"/>
        <v>0</v>
      </c>
      <c r="P3741" s="506"/>
      <c r="Q3741" s="520"/>
      <c r="R3741" s="412" t="str">
        <f t="shared" si="958"/>
        <v/>
      </c>
      <c r="S3741" s="412" t="str">
        <f t="shared" si="960"/>
        <v/>
      </c>
      <c r="T3741" s="427"/>
      <c r="U3741" s="429"/>
      <c r="W3741" s="6">
        <f>VLOOKUP(A3741,'[3]Cartilha Global'!$A:$A,1,FALSE)</f>
        <v>92281</v>
      </c>
    </row>
    <row r="3742" spans="1:23" ht="23.25" hidden="1" thickBot="1" x14ac:dyDescent="0.25">
      <c r="A3742" s="522">
        <v>92282</v>
      </c>
      <c r="B3742" s="508" t="s">
        <v>3144</v>
      </c>
      <c r="C3742" s="513" t="s">
        <v>2658</v>
      </c>
      <c r="D3742" s="498" t="s">
        <v>6927</v>
      </c>
      <c r="E3742" s="499">
        <v>159.63999999999999</v>
      </c>
      <c r="F3742" s="500">
        <f t="shared" si="959"/>
        <v>197.7</v>
      </c>
      <c r="G3742" s="527"/>
      <c r="H3742" s="518"/>
      <c r="I3742" s="517">
        <f t="shared" si="966"/>
        <v>0</v>
      </c>
      <c r="J3742" s="517">
        <f t="shared" si="967"/>
        <v>0</v>
      </c>
      <c r="K3742" s="504"/>
      <c r="L3742" s="518">
        <f t="shared" si="968"/>
        <v>0</v>
      </c>
      <c r="M3742" s="518">
        <f t="shared" si="968"/>
        <v>0</v>
      </c>
      <c r="N3742" s="519">
        <f t="shared" si="969"/>
        <v>0</v>
      </c>
      <c r="O3742" s="519">
        <f t="shared" si="970"/>
        <v>0</v>
      </c>
      <c r="P3742" s="506"/>
      <c r="Q3742" s="520"/>
      <c r="R3742" s="412" t="str">
        <f t="shared" si="958"/>
        <v/>
      </c>
      <c r="S3742" s="412" t="str">
        <f t="shared" si="960"/>
        <v/>
      </c>
      <c r="T3742" s="427"/>
      <c r="U3742" s="429"/>
      <c r="W3742" s="6">
        <f>VLOOKUP(A3742,'[3]Cartilha Global'!$A:$A,1,FALSE)</f>
        <v>92282</v>
      </c>
    </row>
    <row r="3743" spans="1:23" ht="23.25" hidden="1" thickBot="1" x14ac:dyDescent="0.25">
      <c r="A3743" s="522">
        <v>92283</v>
      </c>
      <c r="B3743" s="508" t="s">
        <v>3144</v>
      </c>
      <c r="C3743" s="513" t="s">
        <v>2659</v>
      </c>
      <c r="D3743" s="498" t="s">
        <v>6927</v>
      </c>
      <c r="E3743" s="499">
        <v>216.64</v>
      </c>
      <c r="F3743" s="500">
        <f t="shared" si="959"/>
        <v>268.29000000000002</v>
      </c>
      <c r="G3743" s="527"/>
      <c r="H3743" s="518"/>
      <c r="I3743" s="517">
        <f t="shared" si="966"/>
        <v>0</v>
      </c>
      <c r="J3743" s="517">
        <f t="shared" si="967"/>
        <v>0</v>
      </c>
      <c r="K3743" s="504"/>
      <c r="L3743" s="518">
        <f t="shared" si="968"/>
        <v>0</v>
      </c>
      <c r="M3743" s="518">
        <f t="shared" si="968"/>
        <v>0</v>
      </c>
      <c r="N3743" s="519">
        <f t="shared" si="969"/>
        <v>0</v>
      </c>
      <c r="O3743" s="519">
        <f t="shared" si="970"/>
        <v>0</v>
      </c>
      <c r="P3743" s="506"/>
      <c r="Q3743" s="520"/>
      <c r="R3743" s="412" t="str">
        <f t="shared" si="958"/>
        <v/>
      </c>
      <c r="S3743" s="412" t="str">
        <f t="shared" si="960"/>
        <v/>
      </c>
      <c r="T3743" s="427"/>
      <c r="U3743" s="429"/>
      <c r="W3743" s="6">
        <f>VLOOKUP(A3743,'[3]Cartilha Global'!$A:$A,1,FALSE)</f>
        <v>92283</v>
      </c>
    </row>
    <row r="3744" spans="1:23" ht="23.25" hidden="1" thickBot="1" x14ac:dyDescent="0.25">
      <c r="A3744" s="522">
        <v>92284</v>
      </c>
      <c r="B3744" s="508" t="s">
        <v>3144</v>
      </c>
      <c r="C3744" s="513" t="s">
        <v>2660</v>
      </c>
      <c r="D3744" s="498" t="s">
        <v>6927</v>
      </c>
      <c r="E3744" s="499">
        <v>271.39</v>
      </c>
      <c r="F3744" s="500">
        <f t="shared" si="959"/>
        <v>336.09</v>
      </c>
      <c r="G3744" s="527"/>
      <c r="H3744" s="518"/>
      <c r="I3744" s="517">
        <f t="shared" si="966"/>
        <v>0</v>
      </c>
      <c r="J3744" s="517">
        <f t="shared" si="967"/>
        <v>0</v>
      </c>
      <c r="K3744" s="504"/>
      <c r="L3744" s="518">
        <f t="shared" si="968"/>
        <v>0</v>
      </c>
      <c r="M3744" s="518">
        <f t="shared" si="968"/>
        <v>0</v>
      </c>
      <c r="N3744" s="519">
        <f t="shared" si="969"/>
        <v>0</v>
      </c>
      <c r="O3744" s="519">
        <f t="shared" si="970"/>
        <v>0</v>
      </c>
      <c r="P3744" s="506"/>
      <c r="Q3744" s="520"/>
      <c r="R3744" s="412" t="str">
        <f t="shared" si="958"/>
        <v/>
      </c>
      <c r="S3744" s="412" t="str">
        <f t="shared" si="960"/>
        <v/>
      </c>
      <c r="T3744" s="427"/>
      <c r="U3744" s="429"/>
      <c r="W3744" s="6">
        <f>VLOOKUP(A3744,'[3]Cartilha Global'!$A:$A,1,FALSE)</f>
        <v>92284</v>
      </c>
    </row>
    <row r="3745" spans="1:23" ht="23.25" hidden="1" thickBot="1" x14ac:dyDescent="0.25">
      <c r="A3745" s="522">
        <v>92285</v>
      </c>
      <c r="B3745" s="508" t="s">
        <v>3144</v>
      </c>
      <c r="C3745" s="513" t="s">
        <v>2661</v>
      </c>
      <c r="D3745" s="498" t="s">
        <v>6927</v>
      </c>
      <c r="E3745" s="499">
        <v>364.39</v>
      </c>
      <c r="F3745" s="500">
        <f t="shared" si="959"/>
        <v>451.26</v>
      </c>
      <c r="G3745" s="527"/>
      <c r="H3745" s="518"/>
      <c r="I3745" s="517">
        <f t="shared" si="966"/>
        <v>0</v>
      </c>
      <c r="J3745" s="517">
        <f t="shared" si="967"/>
        <v>0</v>
      </c>
      <c r="K3745" s="504"/>
      <c r="L3745" s="518">
        <f t="shared" si="968"/>
        <v>0</v>
      </c>
      <c r="M3745" s="518">
        <f t="shared" si="968"/>
        <v>0</v>
      </c>
      <c r="N3745" s="519">
        <f t="shared" si="969"/>
        <v>0</v>
      </c>
      <c r="O3745" s="519">
        <f t="shared" si="970"/>
        <v>0</v>
      </c>
      <c r="P3745" s="506"/>
      <c r="Q3745" s="520"/>
      <c r="R3745" s="412" t="str">
        <f t="shared" si="958"/>
        <v/>
      </c>
      <c r="S3745" s="412" t="str">
        <f t="shared" si="960"/>
        <v/>
      </c>
      <c r="T3745" s="427"/>
      <c r="U3745" s="429"/>
      <c r="W3745" s="6">
        <f>VLOOKUP(A3745,'[3]Cartilha Global'!$A:$A,1,FALSE)</f>
        <v>92285</v>
      </c>
    </row>
    <row r="3746" spans="1:23" ht="23.25" hidden="1" thickBot="1" x14ac:dyDescent="0.25">
      <c r="A3746" s="522">
        <v>92286</v>
      </c>
      <c r="B3746" s="508" t="s">
        <v>3144</v>
      </c>
      <c r="C3746" s="513" t="s">
        <v>2662</v>
      </c>
      <c r="D3746" s="498" t="s">
        <v>6927</v>
      </c>
      <c r="E3746" s="499">
        <v>459.63</v>
      </c>
      <c r="F3746" s="500">
        <f t="shared" si="959"/>
        <v>569.21</v>
      </c>
      <c r="G3746" s="527"/>
      <c r="H3746" s="518"/>
      <c r="I3746" s="517">
        <f t="shared" si="966"/>
        <v>0</v>
      </c>
      <c r="J3746" s="517">
        <f t="shared" si="967"/>
        <v>0</v>
      </c>
      <c r="K3746" s="504"/>
      <c r="L3746" s="518">
        <f t="shared" si="968"/>
        <v>0</v>
      </c>
      <c r="M3746" s="518">
        <f t="shared" si="968"/>
        <v>0</v>
      </c>
      <c r="N3746" s="519">
        <f t="shared" si="969"/>
        <v>0</v>
      </c>
      <c r="O3746" s="519">
        <f t="shared" si="970"/>
        <v>0</v>
      </c>
      <c r="P3746" s="506"/>
      <c r="Q3746" s="520"/>
      <c r="R3746" s="412" t="str">
        <f t="shared" si="958"/>
        <v/>
      </c>
      <c r="S3746" s="412" t="str">
        <f t="shared" si="960"/>
        <v/>
      </c>
      <c r="T3746" s="427"/>
      <c r="U3746" s="429"/>
      <c r="W3746" s="6">
        <f>VLOOKUP(A3746,'[3]Cartilha Global'!$A:$A,1,FALSE)</f>
        <v>92286</v>
      </c>
    </row>
    <row r="3747" spans="1:23" ht="23.25" hidden="1" thickBot="1" x14ac:dyDescent="0.25">
      <c r="A3747" s="522">
        <v>92305</v>
      </c>
      <c r="B3747" s="508" t="s">
        <v>3144</v>
      </c>
      <c r="C3747" s="513" t="s">
        <v>3065</v>
      </c>
      <c r="D3747" s="498" t="s">
        <v>6927</v>
      </c>
      <c r="E3747" s="499">
        <v>43.11</v>
      </c>
      <c r="F3747" s="500">
        <f t="shared" si="959"/>
        <v>53.39</v>
      </c>
      <c r="G3747" s="527"/>
      <c r="H3747" s="518"/>
      <c r="I3747" s="517">
        <f t="shared" si="966"/>
        <v>0</v>
      </c>
      <c r="J3747" s="517">
        <f t="shared" si="967"/>
        <v>0</v>
      </c>
      <c r="K3747" s="504"/>
      <c r="L3747" s="518">
        <f t="shared" si="968"/>
        <v>0</v>
      </c>
      <c r="M3747" s="518">
        <f t="shared" si="968"/>
        <v>0</v>
      </c>
      <c r="N3747" s="519">
        <f t="shared" si="969"/>
        <v>0</v>
      </c>
      <c r="O3747" s="519">
        <f t="shared" si="970"/>
        <v>0</v>
      </c>
      <c r="P3747" s="506"/>
      <c r="Q3747" s="520"/>
      <c r="R3747" s="412" t="str">
        <f t="shared" si="958"/>
        <v/>
      </c>
      <c r="S3747" s="412" t="str">
        <f t="shared" si="960"/>
        <v/>
      </c>
      <c r="T3747" s="427"/>
      <c r="U3747" s="429"/>
      <c r="W3747" s="6">
        <f>VLOOKUP(A3747,'[3]Cartilha Global'!$A:$A,1,FALSE)</f>
        <v>92305</v>
      </c>
    </row>
    <row r="3748" spans="1:23" ht="23.25" hidden="1" thickBot="1" x14ac:dyDescent="0.25">
      <c r="A3748" s="522">
        <v>92306</v>
      </c>
      <c r="B3748" s="508" t="s">
        <v>3144</v>
      </c>
      <c r="C3748" s="513" t="s">
        <v>3066</v>
      </c>
      <c r="D3748" s="498" t="s">
        <v>6927</v>
      </c>
      <c r="E3748" s="499">
        <v>70.290000000000006</v>
      </c>
      <c r="F3748" s="500">
        <f t="shared" si="959"/>
        <v>87.05</v>
      </c>
      <c r="G3748" s="527"/>
      <c r="H3748" s="518"/>
      <c r="I3748" s="517">
        <f t="shared" si="966"/>
        <v>0</v>
      </c>
      <c r="J3748" s="517">
        <f t="shared" si="967"/>
        <v>0</v>
      </c>
      <c r="K3748" s="504"/>
      <c r="L3748" s="518">
        <f t="shared" si="968"/>
        <v>0</v>
      </c>
      <c r="M3748" s="518">
        <f t="shared" si="968"/>
        <v>0</v>
      </c>
      <c r="N3748" s="519">
        <f t="shared" si="969"/>
        <v>0</v>
      </c>
      <c r="O3748" s="519">
        <f t="shared" si="970"/>
        <v>0</v>
      </c>
      <c r="P3748" s="506"/>
      <c r="Q3748" s="494"/>
      <c r="R3748" s="412" t="str">
        <f t="shared" si="958"/>
        <v/>
      </c>
      <c r="S3748" s="412" t="str">
        <f t="shared" si="960"/>
        <v/>
      </c>
      <c r="T3748" s="427"/>
      <c r="U3748" s="429"/>
      <c r="W3748" s="6">
        <f>VLOOKUP(A3748,'[3]Cartilha Global'!$A:$A,1,FALSE)</f>
        <v>92306</v>
      </c>
    </row>
    <row r="3749" spans="1:23" ht="23.25" hidden="1" thickBot="1" x14ac:dyDescent="0.25">
      <c r="A3749" s="522">
        <v>92307</v>
      </c>
      <c r="B3749" s="508" t="s">
        <v>3144</v>
      </c>
      <c r="C3749" s="513" t="s">
        <v>3067</v>
      </c>
      <c r="D3749" s="498" t="s">
        <v>6927</v>
      </c>
      <c r="E3749" s="499">
        <v>87.99</v>
      </c>
      <c r="F3749" s="500">
        <f t="shared" si="959"/>
        <v>108.97</v>
      </c>
      <c r="G3749" s="527"/>
      <c r="H3749" s="518"/>
      <c r="I3749" s="517">
        <f t="shared" si="966"/>
        <v>0</v>
      </c>
      <c r="J3749" s="517">
        <f t="shared" si="967"/>
        <v>0</v>
      </c>
      <c r="K3749" s="504"/>
      <c r="L3749" s="518">
        <f t="shared" si="968"/>
        <v>0</v>
      </c>
      <c r="M3749" s="518">
        <f t="shared" si="968"/>
        <v>0</v>
      </c>
      <c r="N3749" s="519">
        <f t="shared" si="969"/>
        <v>0</v>
      </c>
      <c r="O3749" s="519">
        <f t="shared" si="970"/>
        <v>0</v>
      </c>
      <c r="P3749" s="506"/>
      <c r="Q3749" s="520"/>
      <c r="R3749" s="412" t="str">
        <f t="shared" si="958"/>
        <v/>
      </c>
      <c r="S3749" s="412" t="str">
        <f t="shared" si="960"/>
        <v/>
      </c>
      <c r="T3749" s="427"/>
      <c r="U3749" s="429"/>
      <c r="W3749" s="6">
        <f>VLOOKUP(A3749,'[3]Cartilha Global'!$A:$A,1,FALSE)</f>
        <v>92307</v>
      </c>
    </row>
    <row r="3750" spans="1:23" ht="23.25" hidden="1" thickBot="1" x14ac:dyDescent="0.25">
      <c r="A3750" s="522">
        <v>92308</v>
      </c>
      <c r="B3750" s="508" t="s">
        <v>3144</v>
      </c>
      <c r="C3750" s="513" t="s">
        <v>2663</v>
      </c>
      <c r="D3750" s="498" t="s">
        <v>6927</v>
      </c>
      <c r="E3750" s="499">
        <v>61.87</v>
      </c>
      <c r="F3750" s="500">
        <f t="shared" si="959"/>
        <v>76.62</v>
      </c>
      <c r="G3750" s="527"/>
      <c r="H3750" s="518"/>
      <c r="I3750" s="517">
        <f t="shared" si="966"/>
        <v>0</v>
      </c>
      <c r="J3750" s="517">
        <f t="shared" si="967"/>
        <v>0</v>
      </c>
      <c r="K3750" s="504"/>
      <c r="L3750" s="518">
        <f t="shared" si="968"/>
        <v>0</v>
      </c>
      <c r="M3750" s="518">
        <f t="shared" si="968"/>
        <v>0</v>
      </c>
      <c r="N3750" s="519">
        <f t="shared" si="969"/>
        <v>0</v>
      </c>
      <c r="O3750" s="519">
        <f t="shared" si="970"/>
        <v>0</v>
      </c>
      <c r="P3750" s="506"/>
      <c r="Q3750" s="520"/>
      <c r="R3750" s="412" t="str">
        <f t="shared" si="958"/>
        <v/>
      </c>
      <c r="S3750" s="412" t="str">
        <f t="shared" si="960"/>
        <v/>
      </c>
      <c r="T3750" s="427"/>
      <c r="U3750" s="429"/>
      <c r="W3750" s="6">
        <f>VLOOKUP(A3750,'[3]Cartilha Global'!$A:$A,1,FALSE)</f>
        <v>92308</v>
      </c>
    </row>
    <row r="3751" spans="1:23" ht="23.25" hidden="1" thickBot="1" x14ac:dyDescent="0.25">
      <c r="A3751" s="522">
        <v>92309</v>
      </c>
      <c r="B3751" s="508" t="s">
        <v>3144</v>
      </c>
      <c r="C3751" s="513" t="s">
        <v>2664</v>
      </c>
      <c r="D3751" s="498" t="s">
        <v>6927</v>
      </c>
      <c r="E3751" s="499">
        <v>147.66999999999999</v>
      </c>
      <c r="F3751" s="500">
        <f t="shared" si="959"/>
        <v>182.87</v>
      </c>
      <c r="G3751" s="527"/>
      <c r="H3751" s="518"/>
      <c r="I3751" s="517">
        <f t="shared" si="966"/>
        <v>0</v>
      </c>
      <c r="J3751" s="517">
        <f t="shared" si="967"/>
        <v>0</v>
      </c>
      <c r="K3751" s="504"/>
      <c r="L3751" s="518">
        <f t="shared" si="968"/>
        <v>0</v>
      </c>
      <c r="M3751" s="518">
        <f t="shared" si="968"/>
        <v>0</v>
      </c>
      <c r="N3751" s="519">
        <f t="shared" si="969"/>
        <v>0</v>
      </c>
      <c r="O3751" s="519">
        <f t="shared" si="970"/>
        <v>0</v>
      </c>
      <c r="P3751" s="506"/>
      <c r="Q3751" s="520"/>
      <c r="R3751" s="412" t="str">
        <f t="shared" si="958"/>
        <v/>
      </c>
      <c r="S3751" s="412" t="str">
        <f t="shared" si="960"/>
        <v/>
      </c>
      <c r="T3751" s="427"/>
      <c r="U3751" s="429"/>
      <c r="W3751" s="6">
        <f>VLOOKUP(A3751,'[3]Cartilha Global'!$A:$A,1,FALSE)</f>
        <v>92309</v>
      </c>
    </row>
    <row r="3752" spans="1:23" ht="23.25" hidden="1" thickBot="1" x14ac:dyDescent="0.25">
      <c r="A3752" s="522">
        <v>92310</v>
      </c>
      <c r="B3752" s="508" t="s">
        <v>3144</v>
      </c>
      <c r="C3752" s="513" t="s">
        <v>2665</v>
      </c>
      <c r="D3752" s="498" t="s">
        <v>6927</v>
      </c>
      <c r="E3752" s="499">
        <v>168.43</v>
      </c>
      <c r="F3752" s="500">
        <f t="shared" si="959"/>
        <v>208.58</v>
      </c>
      <c r="G3752" s="527"/>
      <c r="H3752" s="518"/>
      <c r="I3752" s="517">
        <f t="shared" si="966"/>
        <v>0</v>
      </c>
      <c r="J3752" s="517">
        <f t="shared" si="967"/>
        <v>0</v>
      </c>
      <c r="K3752" s="504"/>
      <c r="L3752" s="518">
        <f t="shared" si="968"/>
        <v>0</v>
      </c>
      <c r="M3752" s="518">
        <f t="shared" si="968"/>
        <v>0</v>
      </c>
      <c r="N3752" s="519">
        <f t="shared" si="969"/>
        <v>0</v>
      </c>
      <c r="O3752" s="519">
        <f t="shared" si="970"/>
        <v>0</v>
      </c>
      <c r="P3752" s="506"/>
      <c r="Q3752" s="520"/>
      <c r="R3752" s="412" t="str">
        <f t="shared" si="958"/>
        <v/>
      </c>
      <c r="S3752" s="412" t="str">
        <f t="shared" si="960"/>
        <v/>
      </c>
      <c r="T3752" s="427"/>
      <c r="U3752" s="429"/>
      <c r="W3752" s="6">
        <f>VLOOKUP(A3752,'[3]Cartilha Global'!$A:$A,1,FALSE)</f>
        <v>92310</v>
      </c>
    </row>
    <row r="3753" spans="1:23" ht="23.25" hidden="1" thickBot="1" x14ac:dyDescent="0.25">
      <c r="A3753" s="522">
        <v>92320</v>
      </c>
      <c r="B3753" s="508" t="s">
        <v>3144</v>
      </c>
      <c r="C3753" s="513" t="s">
        <v>3251</v>
      </c>
      <c r="D3753" s="498" t="s">
        <v>6927</v>
      </c>
      <c r="E3753" s="499">
        <v>54.79</v>
      </c>
      <c r="F3753" s="500">
        <f t="shared" si="959"/>
        <v>67.849999999999994</v>
      </c>
      <c r="G3753" s="527"/>
      <c r="H3753" s="518"/>
      <c r="I3753" s="517">
        <f t="shared" si="966"/>
        <v>0</v>
      </c>
      <c r="J3753" s="517">
        <f t="shared" si="967"/>
        <v>0</v>
      </c>
      <c r="K3753" s="504"/>
      <c r="L3753" s="518">
        <f t="shared" si="968"/>
        <v>0</v>
      </c>
      <c r="M3753" s="518">
        <f t="shared" si="968"/>
        <v>0</v>
      </c>
      <c r="N3753" s="519">
        <f t="shared" si="969"/>
        <v>0</v>
      </c>
      <c r="O3753" s="519">
        <f t="shared" si="970"/>
        <v>0</v>
      </c>
      <c r="P3753" s="506"/>
      <c r="Q3753" s="494"/>
      <c r="R3753" s="412" t="str">
        <f t="shared" si="958"/>
        <v/>
      </c>
      <c r="S3753" s="412" t="str">
        <f t="shared" si="960"/>
        <v/>
      </c>
      <c r="T3753" s="427"/>
      <c r="U3753" s="429"/>
      <c r="W3753" s="6">
        <f>VLOOKUP(A3753,'[3]Cartilha Global'!$A:$A,1,FALSE)</f>
        <v>92320</v>
      </c>
    </row>
    <row r="3754" spans="1:23" ht="23.25" hidden="1" thickBot="1" x14ac:dyDescent="0.25">
      <c r="A3754" s="522">
        <v>92321</v>
      </c>
      <c r="B3754" s="508" t="s">
        <v>3144</v>
      </c>
      <c r="C3754" s="513" t="s">
        <v>3252</v>
      </c>
      <c r="D3754" s="498" t="s">
        <v>6927</v>
      </c>
      <c r="E3754" s="499">
        <v>90.42</v>
      </c>
      <c r="F3754" s="500">
        <f t="shared" si="959"/>
        <v>111.98</v>
      </c>
      <c r="G3754" s="527"/>
      <c r="H3754" s="518"/>
      <c r="I3754" s="517">
        <f t="shared" si="966"/>
        <v>0</v>
      </c>
      <c r="J3754" s="517">
        <f t="shared" si="967"/>
        <v>0</v>
      </c>
      <c r="K3754" s="504"/>
      <c r="L3754" s="518">
        <f t="shared" si="968"/>
        <v>0</v>
      </c>
      <c r="M3754" s="518">
        <f t="shared" si="968"/>
        <v>0</v>
      </c>
      <c r="N3754" s="519">
        <f t="shared" si="969"/>
        <v>0</v>
      </c>
      <c r="O3754" s="519">
        <f t="shared" si="970"/>
        <v>0</v>
      </c>
      <c r="P3754" s="506"/>
      <c r="Q3754" s="520"/>
      <c r="R3754" s="412" t="str">
        <f t="shared" si="958"/>
        <v/>
      </c>
      <c r="S3754" s="412" t="str">
        <f t="shared" si="960"/>
        <v/>
      </c>
      <c r="T3754" s="427"/>
      <c r="U3754" s="429"/>
      <c r="W3754" s="6">
        <f>VLOOKUP(A3754,'[3]Cartilha Global'!$A:$A,1,FALSE)</f>
        <v>92321</v>
      </c>
    </row>
    <row r="3755" spans="1:23" ht="23.25" hidden="1" thickBot="1" x14ac:dyDescent="0.25">
      <c r="A3755" s="522">
        <v>92322</v>
      </c>
      <c r="B3755" s="508" t="s">
        <v>3144</v>
      </c>
      <c r="C3755" s="513" t="s">
        <v>3253</v>
      </c>
      <c r="D3755" s="498" t="s">
        <v>6927</v>
      </c>
      <c r="E3755" s="499">
        <v>115.36</v>
      </c>
      <c r="F3755" s="500">
        <f t="shared" si="959"/>
        <v>142.86000000000001</v>
      </c>
      <c r="G3755" s="527"/>
      <c r="H3755" s="518"/>
      <c r="I3755" s="517">
        <f t="shared" si="966"/>
        <v>0</v>
      </c>
      <c r="J3755" s="517">
        <f t="shared" si="967"/>
        <v>0</v>
      </c>
      <c r="K3755" s="504"/>
      <c r="L3755" s="518">
        <f t="shared" si="968"/>
        <v>0</v>
      </c>
      <c r="M3755" s="518">
        <f t="shared" si="968"/>
        <v>0</v>
      </c>
      <c r="N3755" s="519">
        <f t="shared" si="969"/>
        <v>0</v>
      </c>
      <c r="O3755" s="519">
        <f t="shared" si="970"/>
        <v>0</v>
      </c>
      <c r="P3755" s="506"/>
      <c r="Q3755" s="520"/>
      <c r="R3755" s="412" t="str">
        <f t="shared" si="958"/>
        <v/>
      </c>
      <c r="S3755" s="412" t="str">
        <f t="shared" si="960"/>
        <v/>
      </c>
      <c r="T3755" s="427"/>
      <c r="U3755" s="429"/>
      <c r="W3755" s="6">
        <f>VLOOKUP(A3755,'[3]Cartilha Global'!$A:$A,1,FALSE)</f>
        <v>92322</v>
      </c>
    </row>
    <row r="3756" spans="1:23" ht="23.25" hidden="1" thickBot="1" x14ac:dyDescent="0.25">
      <c r="A3756" s="522">
        <v>92323</v>
      </c>
      <c r="B3756" s="508" t="s">
        <v>3144</v>
      </c>
      <c r="C3756" s="513" t="s">
        <v>2666</v>
      </c>
      <c r="D3756" s="498" t="s">
        <v>6927</v>
      </c>
      <c r="E3756" s="499">
        <v>70.75</v>
      </c>
      <c r="F3756" s="500">
        <f t="shared" si="959"/>
        <v>87.62</v>
      </c>
      <c r="G3756" s="527"/>
      <c r="H3756" s="518"/>
      <c r="I3756" s="517">
        <f t="shared" si="966"/>
        <v>0</v>
      </c>
      <c r="J3756" s="517">
        <f t="shared" si="967"/>
        <v>0</v>
      </c>
      <c r="K3756" s="504"/>
      <c r="L3756" s="518">
        <f t="shared" si="968"/>
        <v>0</v>
      </c>
      <c r="M3756" s="518">
        <f t="shared" si="968"/>
        <v>0</v>
      </c>
      <c r="N3756" s="519">
        <f t="shared" si="969"/>
        <v>0</v>
      </c>
      <c r="O3756" s="519">
        <f t="shared" si="970"/>
        <v>0</v>
      </c>
      <c r="P3756" s="506"/>
      <c r="Q3756" s="520"/>
      <c r="R3756" s="412" t="str">
        <f t="shared" si="958"/>
        <v/>
      </c>
      <c r="S3756" s="412" t="str">
        <f t="shared" si="960"/>
        <v/>
      </c>
      <c r="T3756" s="427"/>
      <c r="U3756" s="429"/>
      <c r="W3756" s="6">
        <f>VLOOKUP(A3756,'[3]Cartilha Global'!$A:$A,1,FALSE)</f>
        <v>92323</v>
      </c>
    </row>
    <row r="3757" spans="1:23" ht="23.25" hidden="1" thickBot="1" x14ac:dyDescent="0.25">
      <c r="A3757" s="522">
        <v>92324</v>
      </c>
      <c r="B3757" s="508" t="s">
        <v>3144</v>
      </c>
      <c r="C3757" s="513" t="s">
        <v>2667</v>
      </c>
      <c r="D3757" s="498" t="s">
        <v>6927</v>
      </c>
      <c r="E3757" s="499">
        <v>164.99</v>
      </c>
      <c r="F3757" s="500">
        <f t="shared" si="959"/>
        <v>204.32</v>
      </c>
      <c r="G3757" s="527"/>
      <c r="H3757" s="518"/>
      <c r="I3757" s="517">
        <f t="shared" si="966"/>
        <v>0</v>
      </c>
      <c r="J3757" s="517">
        <f t="shared" si="967"/>
        <v>0</v>
      </c>
      <c r="K3757" s="504"/>
      <c r="L3757" s="518">
        <f t="shared" si="968"/>
        <v>0</v>
      </c>
      <c r="M3757" s="518">
        <f t="shared" si="968"/>
        <v>0</v>
      </c>
      <c r="N3757" s="519">
        <f t="shared" si="969"/>
        <v>0</v>
      </c>
      <c r="O3757" s="519">
        <f t="shared" si="970"/>
        <v>0</v>
      </c>
      <c r="P3757" s="506"/>
      <c r="Q3757" s="520"/>
      <c r="R3757" s="412" t="str">
        <f t="shared" si="958"/>
        <v/>
      </c>
      <c r="S3757" s="412" t="str">
        <f t="shared" si="960"/>
        <v/>
      </c>
      <c r="T3757" s="427"/>
      <c r="U3757" s="429"/>
      <c r="W3757" s="6">
        <f>VLOOKUP(A3757,'[3]Cartilha Global'!$A:$A,1,FALSE)</f>
        <v>92324</v>
      </c>
    </row>
    <row r="3758" spans="1:23" ht="23.25" hidden="1" thickBot="1" x14ac:dyDescent="0.25">
      <c r="A3758" s="522">
        <v>92325</v>
      </c>
      <c r="B3758" s="508" t="s">
        <v>3144</v>
      </c>
      <c r="C3758" s="513" t="s">
        <v>2668</v>
      </c>
      <c r="D3758" s="498" t="s">
        <v>6927</v>
      </c>
      <c r="E3758" s="499">
        <v>192.98</v>
      </c>
      <c r="F3758" s="500">
        <f t="shared" si="959"/>
        <v>238.99</v>
      </c>
      <c r="G3758" s="527"/>
      <c r="H3758" s="518"/>
      <c r="I3758" s="517">
        <f t="shared" si="966"/>
        <v>0</v>
      </c>
      <c r="J3758" s="517">
        <f t="shared" si="967"/>
        <v>0</v>
      </c>
      <c r="K3758" s="504"/>
      <c r="L3758" s="518">
        <f t="shared" si="968"/>
        <v>0</v>
      </c>
      <c r="M3758" s="518">
        <f t="shared" si="968"/>
        <v>0</v>
      </c>
      <c r="N3758" s="519">
        <f t="shared" si="969"/>
        <v>0</v>
      </c>
      <c r="O3758" s="519">
        <f t="shared" si="970"/>
        <v>0</v>
      </c>
      <c r="P3758" s="506"/>
      <c r="Q3758" s="520"/>
      <c r="R3758" s="412" t="str">
        <f t="shared" si="958"/>
        <v/>
      </c>
      <c r="S3758" s="412" t="str">
        <f t="shared" si="960"/>
        <v/>
      </c>
      <c r="T3758" s="427"/>
      <c r="U3758" s="429"/>
      <c r="W3758" s="6">
        <f>VLOOKUP(A3758,'[3]Cartilha Global'!$A:$A,1,FALSE)</f>
        <v>92325</v>
      </c>
    </row>
    <row r="3759" spans="1:23" ht="23.25" hidden="1" thickBot="1" x14ac:dyDescent="0.25">
      <c r="A3759" s="522">
        <v>97335</v>
      </c>
      <c r="B3759" s="508" t="s">
        <v>3144</v>
      </c>
      <c r="C3759" s="513" t="s">
        <v>2669</v>
      </c>
      <c r="D3759" s="498" t="s">
        <v>6927</v>
      </c>
      <c r="E3759" s="499">
        <v>93.07</v>
      </c>
      <c r="F3759" s="500">
        <f t="shared" si="959"/>
        <v>115.26</v>
      </c>
      <c r="G3759" s="527"/>
      <c r="H3759" s="518"/>
      <c r="I3759" s="517">
        <f t="shared" si="966"/>
        <v>0</v>
      </c>
      <c r="J3759" s="517">
        <f t="shared" si="967"/>
        <v>0</v>
      </c>
      <c r="K3759" s="504"/>
      <c r="L3759" s="518">
        <f t="shared" si="968"/>
        <v>0</v>
      </c>
      <c r="M3759" s="518">
        <f t="shared" si="968"/>
        <v>0</v>
      </c>
      <c r="N3759" s="519">
        <f t="shared" si="969"/>
        <v>0</v>
      </c>
      <c r="O3759" s="519">
        <f t="shared" si="970"/>
        <v>0</v>
      </c>
      <c r="P3759" s="506"/>
      <c r="Q3759" s="520"/>
      <c r="R3759" s="412" t="str">
        <f t="shared" si="958"/>
        <v/>
      </c>
      <c r="S3759" s="412" t="str">
        <f t="shared" si="960"/>
        <v/>
      </c>
      <c r="T3759" s="427"/>
      <c r="U3759" s="429"/>
      <c r="W3759" s="6">
        <f>VLOOKUP(A3759,'[3]Cartilha Global'!$A:$A,1,FALSE)</f>
        <v>97335</v>
      </c>
    </row>
    <row r="3760" spans="1:23" ht="23.25" hidden="1" thickBot="1" x14ac:dyDescent="0.25">
      <c r="A3760" s="522">
        <v>97336</v>
      </c>
      <c r="B3760" s="508" t="s">
        <v>3144</v>
      </c>
      <c r="C3760" s="513" t="s">
        <v>2670</v>
      </c>
      <c r="D3760" s="498" t="s">
        <v>6927</v>
      </c>
      <c r="E3760" s="499">
        <v>118.46</v>
      </c>
      <c r="F3760" s="500">
        <f t="shared" si="959"/>
        <v>146.69999999999999</v>
      </c>
      <c r="G3760" s="527"/>
      <c r="H3760" s="518"/>
      <c r="I3760" s="517">
        <f t="shared" si="966"/>
        <v>0</v>
      </c>
      <c r="J3760" s="517">
        <f t="shared" si="967"/>
        <v>0</v>
      </c>
      <c r="K3760" s="504"/>
      <c r="L3760" s="518">
        <f t="shared" si="968"/>
        <v>0</v>
      </c>
      <c r="M3760" s="518">
        <f t="shared" si="968"/>
        <v>0</v>
      </c>
      <c r="N3760" s="519">
        <f t="shared" si="969"/>
        <v>0</v>
      </c>
      <c r="O3760" s="519">
        <f t="shared" si="970"/>
        <v>0</v>
      </c>
      <c r="P3760" s="506"/>
      <c r="Q3760" s="520"/>
      <c r="R3760" s="412" t="str">
        <f t="shared" si="958"/>
        <v/>
      </c>
      <c r="S3760" s="412" t="str">
        <f t="shared" si="960"/>
        <v/>
      </c>
      <c r="T3760" s="427"/>
      <c r="U3760" s="429"/>
      <c r="W3760" s="6">
        <f>VLOOKUP(A3760,'[3]Cartilha Global'!$A:$A,1,FALSE)</f>
        <v>97336</v>
      </c>
    </row>
    <row r="3761" spans="1:23" ht="23.25" hidden="1" thickBot="1" x14ac:dyDescent="0.25">
      <c r="A3761" s="522">
        <v>97337</v>
      </c>
      <c r="B3761" s="508" t="s">
        <v>3144</v>
      </c>
      <c r="C3761" s="513" t="s">
        <v>2671</v>
      </c>
      <c r="D3761" s="498" t="s">
        <v>6927</v>
      </c>
      <c r="E3761" s="499">
        <v>178.22</v>
      </c>
      <c r="F3761" s="500">
        <f t="shared" si="959"/>
        <v>220.71</v>
      </c>
      <c r="G3761" s="527"/>
      <c r="H3761" s="518"/>
      <c r="I3761" s="517">
        <f t="shared" si="966"/>
        <v>0</v>
      </c>
      <c r="J3761" s="517">
        <f t="shared" si="967"/>
        <v>0</v>
      </c>
      <c r="K3761" s="504"/>
      <c r="L3761" s="518">
        <f t="shared" si="968"/>
        <v>0</v>
      </c>
      <c r="M3761" s="518">
        <f t="shared" si="968"/>
        <v>0</v>
      </c>
      <c r="N3761" s="519">
        <f t="shared" si="969"/>
        <v>0</v>
      </c>
      <c r="O3761" s="519">
        <f t="shared" si="970"/>
        <v>0</v>
      </c>
      <c r="P3761" s="506"/>
      <c r="Q3761" s="520"/>
      <c r="R3761" s="412" t="str">
        <f t="shared" si="958"/>
        <v/>
      </c>
      <c r="S3761" s="412" t="str">
        <f t="shared" si="960"/>
        <v/>
      </c>
      <c r="T3761" s="427"/>
      <c r="U3761" s="429"/>
      <c r="W3761" s="6">
        <f>VLOOKUP(A3761,'[3]Cartilha Global'!$A:$A,1,FALSE)</f>
        <v>97337</v>
      </c>
    </row>
    <row r="3762" spans="1:23" ht="23.25" hidden="1" thickBot="1" x14ac:dyDescent="0.25">
      <c r="A3762" s="522">
        <v>97338</v>
      </c>
      <c r="B3762" s="508" t="s">
        <v>3144</v>
      </c>
      <c r="C3762" s="513" t="s">
        <v>2672</v>
      </c>
      <c r="D3762" s="498" t="s">
        <v>6927</v>
      </c>
      <c r="E3762" s="499">
        <v>214.43</v>
      </c>
      <c r="F3762" s="500">
        <f t="shared" si="959"/>
        <v>265.55</v>
      </c>
      <c r="G3762" s="527"/>
      <c r="H3762" s="518"/>
      <c r="I3762" s="517">
        <f t="shared" si="966"/>
        <v>0</v>
      </c>
      <c r="J3762" s="517">
        <f t="shared" si="967"/>
        <v>0</v>
      </c>
      <c r="K3762" s="504"/>
      <c r="L3762" s="518">
        <f t="shared" si="968"/>
        <v>0</v>
      </c>
      <c r="M3762" s="518">
        <f t="shared" si="968"/>
        <v>0</v>
      </c>
      <c r="N3762" s="519">
        <f t="shared" si="969"/>
        <v>0</v>
      </c>
      <c r="O3762" s="519">
        <f t="shared" si="970"/>
        <v>0</v>
      </c>
      <c r="P3762" s="506"/>
      <c r="Q3762" s="520"/>
      <c r="R3762" s="412" t="str">
        <f t="shared" si="958"/>
        <v/>
      </c>
      <c r="S3762" s="412" t="str">
        <f t="shared" si="960"/>
        <v/>
      </c>
      <c r="T3762" s="427"/>
      <c r="U3762" s="429"/>
      <c r="W3762" s="6">
        <f>VLOOKUP(A3762,'[3]Cartilha Global'!$A:$A,1,FALSE)</f>
        <v>97338</v>
      </c>
    </row>
    <row r="3763" spans="1:23" ht="23.25" hidden="1" thickBot="1" x14ac:dyDescent="0.25">
      <c r="A3763" s="522">
        <v>97339</v>
      </c>
      <c r="B3763" s="508" t="s">
        <v>3144</v>
      </c>
      <c r="C3763" s="513" t="s">
        <v>2673</v>
      </c>
      <c r="D3763" s="498" t="s">
        <v>6927</v>
      </c>
      <c r="E3763" s="499">
        <v>230.87</v>
      </c>
      <c r="F3763" s="500">
        <f t="shared" si="959"/>
        <v>285.91000000000003</v>
      </c>
      <c r="G3763" s="527"/>
      <c r="H3763" s="518"/>
      <c r="I3763" s="517">
        <f t="shared" si="966"/>
        <v>0</v>
      </c>
      <c r="J3763" s="517">
        <f t="shared" si="967"/>
        <v>0</v>
      </c>
      <c r="K3763" s="504"/>
      <c r="L3763" s="518">
        <f t="shared" si="968"/>
        <v>0</v>
      </c>
      <c r="M3763" s="518">
        <f t="shared" si="968"/>
        <v>0</v>
      </c>
      <c r="N3763" s="519">
        <f t="shared" si="969"/>
        <v>0</v>
      </c>
      <c r="O3763" s="519">
        <f t="shared" si="970"/>
        <v>0</v>
      </c>
      <c r="P3763" s="506"/>
      <c r="Q3763" s="520"/>
      <c r="R3763" s="412" t="str">
        <f t="shared" si="958"/>
        <v/>
      </c>
      <c r="S3763" s="412" t="str">
        <f t="shared" si="960"/>
        <v/>
      </c>
      <c r="T3763" s="427"/>
      <c r="U3763" s="429"/>
      <c r="W3763" s="6">
        <f>VLOOKUP(A3763,'[3]Cartilha Global'!$A:$A,1,FALSE)</f>
        <v>97339</v>
      </c>
    </row>
    <row r="3764" spans="1:23" ht="23.25" hidden="1" thickBot="1" x14ac:dyDescent="0.25">
      <c r="A3764" s="522">
        <v>97340</v>
      </c>
      <c r="B3764" s="508" t="s">
        <v>3144</v>
      </c>
      <c r="C3764" s="513" t="s">
        <v>2674</v>
      </c>
      <c r="D3764" s="498" t="s">
        <v>6927</v>
      </c>
      <c r="E3764" s="499">
        <v>232.16</v>
      </c>
      <c r="F3764" s="500">
        <f t="shared" si="959"/>
        <v>287.51</v>
      </c>
      <c r="G3764" s="527"/>
      <c r="H3764" s="518"/>
      <c r="I3764" s="517">
        <f t="shared" si="966"/>
        <v>0</v>
      </c>
      <c r="J3764" s="517">
        <f t="shared" si="967"/>
        <v>0</v>
      </c>
      <c r="K3764" s="504"/>
      <c r="L3764" s="518">
        <f t="shared" si="968"/>
        <v>0</v>
      </c>
      <c r="M3764" s="518">
        <f t="shared" si="968"/>
        <v>0</v>
      </c>
      <c r="N3764" s="519">
        <f t="shared" si="969"/>
        <v>0</v>
      </c>
      <c r="O3764" s="519">
        <f t="shared" si="970"/>
        <v>0</v>
      </c>
      <c r="P3764" s="506"/>
      <c r="Q3764" s="520"/>
      <c r="R3764" s="412" t="str">
        <f t="shared" ref="R3764:R3827" si="971">IF(Q3764="X","x",IF(Q3764="xx","x",IF(O3764&gt;0,"x","")))</f>
        <v/>
      </c>
      <c r="S3764" s="412" t="str">
        <f t="shared" si="960"/>
        <v/>
      </c>
      <c r="T3764" s="427"/>
      <c r="U3764" s="429"/>
      <c r="W3764" s="6">
        <f>VLOOKUP(A3764,'[3]Cartilha Global'!$A:$A,1,FALSE)</f>
        <v>97340</v>
      </c>
    </row>
    <row r="3765" spans="1:23" ht="23.25" hidden="1" thickBot="1" x14ac:dyDescent="0.25">
      <c r="A3765" s="522">
        <v>97347</v>
      </c>
      <c r="B3765" s="508" t="s">
        <v>3144</v>
      </c>
      <c r="C3765" s="513" t="s">
        <v>2675</v>
      </c>
      <c r="D3765" s="498" t="s">
        <v>6927</v>
      </c>
      <c r="E3765" s="499">
        <v>112.17</v>
      </c>
      <c r="F3765" s="500">
        <f t="shared" si="959"/>
        <v>138.91</v>
      </c>
      <c r="G3765" s="527"/>
      <c r="H3765" s="518"/>
      <c r="I3765" s="517">
        <f t="shared" si="966"/>
        <v>0</v>
      </c>
      <c r="J3765" s="517">
        <f t="shared" si="967"/>
        <v>0</v>
      </c>
      <c r="K3765" s="504"/>
      <c r="L3765" s="518">
        <f t="shared" si="968"/>
        <v>0</v>
      </c>
      <c r="M3765" s="518">
        <f t="shared" si="968"/>
        <v>0</v>
      </c>
      <c r="N3765" s="519">
        <f t="shared" si="969"/>
        <v>0</v>
      </c>
      <c r="O3765" s="519">
        <f t="shared" si="970"/>
        <v>0</v>
      </c>
      <c r="P3765" s="506"/>
      <c r="Q3765" s="520"/>
      <c r="R3765" s="412" t="str">
        <f t="shared" si="971"/>
        <v/>
      </c>
      <c r="S3765" s="412" t="str">
        <f t="shared" si="960"/>
        <v/>
      </c>
      <c r="T3765" s="427"/>
      <c r="U3765" s="429"/>
      <c r="W3765" s="6">
        <f>VLOOKUP(A3765,'[3]Cartilha Global'!$A:$A,1,FALSE)</f>
        <v>97347</v>
      </c>
    </row>
    <row r="3766" spans="1:23" ht="23.25" hidden="1" thickBot="1" x14ac:dyDescent="0.25">
      <c r="A3766" s="522">
        <v>97348</v>
      </c>
      <c r="B3766" s="508" t="s">
        <v>3144</v>
      </c>
      <c r="C3766" s="513" t="s">
        <v>2676</v>
      </c>
      <c r="D3766" s="498" t="s">
        <v>6927</v>
      </c>
      <c r="E3766" s="499">
        <v>154.96</v>
      </c>
      <c r="F3766" s="500">
        <f t="shared" si="959"/>
        <v>191.9</v>
      </c>
      <c r="G3766" s="527"/>
      <c r="H3766" s="518"/>
      <c r="I3766" s="517">
        <f t="shared" si="966"/>
        <v>0</v>
      </c>
      <c r="J3766" s="517">
        <f t="shared" si="967"/>
        <v>0</v>
      </c>
      <c r="K3766" s="504"/>
      <c r="L3766" s="518">
        <f t="shared" si="968"/>
        <v>0</v>
      </c>
      <c r="M3766" s="518">
        <f t="shared" si="968"/>
        <v>0</v>
      </c>
      <c r="N3766" s="519">
        <f t="shared" si="969"/>
        <v>0</v>
      </c>
      <c r="O3766" s="519">
        <f t="shared" si="970"/>
        <v>0</v>
      </c>
      <c r="P3766" s="506"/>
      <c r="Q3766" s="520"/>
      <c r="R3766" s="412" t="str">
        <f t="shared" si="971"/>
        <v/>
      </c>
      <c r="S3766" s="412" t="str">
        <f t="shared" si="960"/>
        <v/>
      </c>
      <c r="T3766" s="427"/>
      <c r="U3766" s="429"/>
      <c r="W3766" s="6">
        <f>VLOOKUP(A3766,'[3]Cartilha Global'!$A:$A,1,FALSE)</f>
        <v>97348</v>
      </c>
    </row>
    <row r="3767" spans="1:23" ht="23.25" hidden="1" thickBot="1" x14ac:dyDescent="0.25">
      <c r="A3767" s="522">
        <v>97349</v>
      </c>
      <c r="B3767" s="508" t="s">
        <v>3144</v>
      </c>
      <c r="C3767" s="513" t="s">
        <v>2677</v>
      </c>
      <c r="D3767" s="498" t="s">
        <v>6927</v>
      </c>
      <c r="E3767" s="499">
        <v>223.39</v>
      </c>
      <c r="F3767" s="500">
        <f t="shared" si="959"/>
        <v>276.64999999999998</v>
      </c>
      <c r="G3767" s="527"/>
      <c r="H3767" s="518"/>
      <c r="I3767" s="517">
        <f t="shared" si="966"/>
        <v>0</v>
      </c>
      <c r="J3767" s="517">
        <f t="shared" si="967"/>
        <v>0</v>
      </c>
      <c r="K3767" s="504"/>
      <c r="L3767" s="518">
        <f t="shared" si="968"/>
        <v>0</v>
      </c>
      <c r="M3767" s="518">
        <f t="shared" si="968"/>
        <v>0</v>
      </c>
      <c r="N3767" s="519">
        <f t="shared" si="969"/>
        <v>0</v>
      </c>
      <c r="O3767" s="519">
        <f t="shared" si="970"/>
        <v>0</v>
      </c>
      <c r="P3767" s="506"/>
      <c r="Q3767" s="520"/>
      <c r="R3767" s="412" t="str">
        <f t="shared" si="971"/>
        <v/>
      </c>
      <c r="S3767" s="412" t="str">
        <f t="shared" si="960"/>
        <v/>
      </c>
      <c r="T3767" s="427"/>
      <c r="U3767" s="429"/>
      <c r="W3767" s="6">
        <f>VLOOKUP(A3767,'[3]Cartilha Global'!$A:$A,1,FALSE)</f>
        <v>97349</v>
      </c>
    </row>
    <row r="3768" spans="1:23" ht="23.25" hidden="1" thickBot="1" x14ac:dyDescent="0.25">
      <c r="A3768" s="522">
        <v>97350</v>
      </c>
      <c r="B3768" s="508" t="s">
        <v>3144</v>
      </c>
      <c r="C3768" s="513" t="s">
        <v>2678</v>
      </c>
      <c r="D3768" s="498" t="s">
        <v>6927</v>
      </c>
      <c r="E3768" s="499">
        <v>271.24</v>
      </c>
      <c r="F3768" s="500">
        <f t="shared" si="959"/>
        <v>335.9</v>
      </c>
      <c r="G3768" s="527"/>
      <c r="H3768" s="518"/>
      <c r="I3768" s="517">
        <f t="shared" si="966"/>
        <v>0</v>
      </c>
      <c r="J3768" s="517">
        <f t="shared" si="967"/>
        <v>0</v>
      </c>
      <c r="K3768" s="504"/>
      <c r="L3768" s="518">
        <f t="shared" si="968"/>
        <v>0</v>
      </c>
      <c r="M3768" s="518">
        <f t="shared" si="968"/>
        <v>0</v>
      </c>
      <c r="N3768" s="519">
        <f t="shared" si="969"/>
        <v>0</v>
      </c>
      <c r="O3768" s="519">
        <f t="shared" si="970"/>
        <v>0</v>
      </c>
      <c r="P3768" s="506"/>
      <c r="Q3768" s="520"/>
      <c r="R3768" s="412" t="str">
        <f t="shared" si="971"/>
        <v/>
      </c>
      <c r="S3768" s="412" t="str">
        <f t="shared" si="960"/>
        <v/>
      </c>
      <c r="T3768" s="427"/>
      <c r="U3768" s="429"/>
      <c r="W3768" s="6">
        <f>VLOOKUP(A3768,'[3]Cartilha Global'!$A:$A,1,FALSE)</f>
        <v>97350</v>
      </c>
    </row>
    <row r="3769" spans="1:23" ht="23.25" hidden="1" thickBot="1" x14ac:dyDescent="0.25">
      <c r="A3769" s="522">
        <v>97351</v>
      </c>
      <c r="B3769" s="508" t="s">
        <v>3144</v>
      </c>
      <c r="C3769" s="513" t="s">
        <v>2679</v>
      </c>
      <c r="D3769" s="498" t="s">
        <v>6927</v>
      </c>
      <c r="E3769" s="499">
        <v>375.06</v>
      </c>
      <c r="F3769" s="500">
        <f t="shared" si="959"/>
        <v>464.47</v>
      </c>
      <c r="G3769" s="527"/>
      <c r="H3769" s="518"/>
      <c r="I3769" s="517">
        <f t="shared" si="966"/>
        <v>0</v>
      </c>
      <c r="J3769" s="517">
        <f t="shared" si="967"/>
        <v>0</v>
      </c>
      <c r="K3769" s="504"/>
      <c r="L3769" s="518">
        <f t="shared" si="968"/>
        <v>0</v>
      </c>
      <c r="M3769" s="518">
        <f t="shared" si="968"/>
        <v>0</v>
      </c>
      <c r="N3769" s="519">
        <f t="shared" si="969"/>
        <v>0</v>
      </c>
      <c r="O3769" s="519">
        <f t="shared" si="970"/>
        <v>0</v>
      </c>
      <c r="P3769" s="506"/>
      <c r="Q3769" s="520"/>
      <c r="R3769" s="412" t="str">
        <f t="shared" si="971"/>
        <v/>
      </c>
      <c r="S3769" s="412" t="str">
        <f t="shared" si="960"/>
        <v/>
      </c>
      <c r="T3769" s="427"/>
      <c r="U3769" s="429"/>
      <c r="W3769" s="6">
        <f>VLOOKUP(A3769,'[3]Cartilha Global'!$A:$A,1,FALSE)</f>
        <v>97351</v>
      </c>
    </row>
    <row r="3770" spans="1:23" ht="23.25" hidden="1" thickBot="1" x14ac:dyDescent="0.25">
      <c r="A3770" s="522">
        <v>97352</v>
      </c>
      <c r="B3770" s="508" t="s">
        <v>3144</v>
      </c>
      <c r="C3770" s="513" t="s">
        <v>2680</v>
      </c>
      <c r="D3770" s="498" t="s">
        <v>6927</v>
      </c>
      <c r="E3770" s="499">
        <v>486.07</v>
      </c>
      <c r="F3770" s="500">
        <f t="shared" si="959"/>
        <v>601.95000000000005</v>
      </c>
      <c r="G3770" s="527"/>
      <c r="H3770" s="518"/>
      <c r="I3770" s="517">
        <f t="shared" si="966"/>
        <v>0</v>
      </c>
      <c r="J3770" s="517">
        <f t="shared" si="967"/>
        <v>0</v>
      </c>
      <c r="K3770" s="504"/>
      <c r="L3770" s="518">
        <f t="shared" si="968"/>
        <v>0</v>
      </c>
      <c r="M3770" s="518">
        <f t="shared" si="968"/>
        <v>0</v>
      </c>
      <c r="N3770" s="519">
        <f t="shared" si="969"/>
        <v>0</v>
      </c>
      <c r="O3770" s="519">
        <f t="shared" si="970"/>
        <v>0</v>
      </c>
      <c r="P3770" s="506"/>
      <c r="Q3770" s="520"/>
      <c r="R3770" s="412" t="str">
        <f t="shared" si="971"/>
        <v/>
      </c>
      <c r="S3770" s="412" t="str">
        <f t="shared" si="960"/>
        <v/>
      </c>
      <c r="T3770" s="427"/>
      <c r="U3770" s="429"/>
      <c r="W3770" s="6">
        <f>VLOOKUP(A3770,'[3]Cartilha Global'!$A:$A,1,FALSE)</f>
        <v>97352</v>
      </c>
    </row>
    <row r="3771" spans="1:23" ht="23.25" hidden="1" thickBot="1" x14ac:dyDescent="0.25">
      <c r="A3771" s="522">
        <v>97353</v>
      </c>
      <c r="B3771" s="508" t="s">
        <v>3144</v>
      </c>
      <c r="C3771" s="513" t="s">
        <v>2681</v>
      </c>
      <c r="D3771" s="498" t="s">
        <v>6927</v>
      </c>
      <c r="E3771" s="499">
        <v>73.680000000000007</v>
      </c>
      <c r="F3771" s="500">
        <f t="shared" si="959"/>
        <v>91.25</v>
      </c>
      <c r="G3771" s="527"/>
      <c r="H3771" s="518"/>
      <c r="I3771" s="517">
        <f t="shared" si="966"/>
        <v>0</v>
      </c>
      <c r="J3771" s="517">
        <f t="shared" si="967"/>
        <v>0</v>
      </c>
      <c r="K3771" s="504"/>
      <c r="L3771" s="518">
        <f t="shared" si="968"/>
        <v>0</v>
      </c>
      <c r="M3771" s="518">
        <f t="shared" si="968"/>
        <v>0</v>
      </c>
      <c r="N3771" s="519">
        <f t="shared" si="969"/>
        <v>0</v>
      </c>
      <c r="O3771" s="519">
        <f t="shared" si="970"/>
        <v>0</v>
      </c>
      <c r="P3771" s="506"/>
      <c r="Q3771" s="520"/>
      <c r="R3771" s="412" t="str">
        <f t="shared" si="971"/>
        <v/>
      </c>
      <c r="S3771" s="412" t="str">
        <f t="shared" si="960"/>
        <v/>
      </c>
      <c r="T3771" s="427"/>
      <c r="U3771" s="429"/>
      <c r="W3771" s="6">
        <f>VLOOKUP(A3771,'[3]Cartilha Global'!$A:$A,1,FALSE)</f>
        <v>97353</v>
      </c>
    </row>
    <row r="3772" spans="1:23" ht="23.25" hidden="1" thickBot="1" x14ac:dyDescent="0.25">
      <c r="A3772" s="522">
        <v>97354</v>
      </c>
      <c r="B3772" s="508" t="s">
        <v>3144</v>
      </c>
      <c r="C3772" s="513" t="s">
        <v>2682</v>
      </c>
      <c r="D3772" s="498" t="s">
        <v>6927</v>
      </c>
      <c r="E3772" s="499">
        <v>117.06</v>
      </c>
      <c r="F3772" s="500">
        <f t="shared" si="959"/>
        <v>144.97</v>
      </c>
      <c r="G3772" s="527"/>
      <c r="H3772" s="518"/>
      <c r="I3772" s="517">
        <f t="shared" si="966"/>
        <v>0</v>
      </c>
      <c r="J3772" s="517">
        <f t="shared" si="967"/>
        <v>0</v>
      </c>
      <c r="K3772" s="504"/>
      <c r="L3772" s="518">
        <f t="shared" si="968"/>
        <v>0</v>
      </c>
      <c r="M3772" s="518">
        <f t="shared" si="968"/>
        <v>0</v>
      </c>
      <c r="N3772" s="519">
        <f t="shared" si="969"/>
        <v>0</v>
      </c>
      <c r="O3772" s="519">
        <f t="shared" si="970"/>
        <v>0</v>
      </c>
      <c r="P3772" s="506"/>
      <c r="Q3772" s="520"/>
      <c r="R3772" s="412" t="str">
        <f t="shared" si="971"/>
        <v/>
      </c>
      <c r="S3772" s="412" t="str">
        <f t="shared" si="960"/>
        <v/>
      </c>
      <c r="T3772" s="427"/>
      <c r="U3772" s="429"/>
      <c r="W3772" s="6">
        <f>VLOOKUP(A3772,'[3]Cartilha Global'!$A:$A,1,FALSE)</f>
        <v>97354</v>
      </c>
    </row>
    <row r="3773" spans="1:23" ht="23.25" hidden="1" thickBot="1" x14ac:dyDescent="0.25">
      <c r="A3773" s="522">
        <v>97355</v>
      </c>
      <c r="B3773" s="508" t="s">
        <v>3144</v>
      </c>
      <c r="C3773" s="513" t="s">
        <v>2683</v>
      </c>
      <c r="D3773" s="498" t="s">
        <v>6927</v>
      </c>
      <c r="E3773" s="499">
        <v>160.21</v>
      </c>
      <c r="F3773" s="500">
        <f t="shared" si="959"/>
        <v>198.4</v>
      </c>
      <c r="G3773" s="527"/>
      <c r="H3773" s="518"/>
      <c r="I3773" s="517">
        <f t="shared" si="966"/>
        <v>0</v>
      </c>
      <c r="J3773" s="517">
        <f t="shared" si="967"/>
        <v>0</v>
      </c>
      <c r="K3773" s="504"/>
      <c r="L3773" s="518">
        <f t="shared" si="968"/>
        <v>0</v>
      </c>
      <c r="M3773" s="518">
        <f t="shared" si="968"/>
        <v>0</v>
      </c>
      <c r="N3773" s="519">
        <f t="shared" si="969"/>
        <v>0</v>
      </c>
      <c r="O3773" s="519">
        <f t="shared" si="970"/>
        <v>0</v>
      </c>
      <c r="P3773" s="506"/>
      <c r="Q3773" s="520"/>
      <c r="R3773" s="412" t="str">
        <f t="shared" si="971"/>
        <v/>
      </c>
      <c r="S3773" s="412" t="str">
        <f t="shared" si="960"/>
        <v/>
      </c>
      <c r="T3773" s="427"/>
      <c r="U3773" s="429"/>
      <c r="W3773" s="6">
        <f>VLOOKUP(A3773,'[3]Cartilha Global'!$A:$A,1,FALSE)</f>
        <v>97355</v>
      </c>
    </row>
    <row r="3774" spans="1:23" ht="23.25" hidden="1" thickBot="1" x14ac:dyDescent="0.25">
      <c r="A3774" s="522">
        <v>97356</v>
      </c>
      <c r="B3774" s="508" t="s">
        <v>3144</v>
      </c>
      <c r="C3774" s="513" t="s">
        <v>2684</v>
      </c>
      <c r="D3774" s="498" t="s">
        <v>6927</v>
      </c>
      <c r="E3774" s="499">
        <v>84.41</v>
      </c>
      <c r="F3774" s="500">
        <f t="shared" si="959"/>
        <v>104.53</v>
      </c>
      <c r="G3774" s="527"/>
      <c r="H3774" s="518"/>
      <c r="I3774" s="517">
        <f t="shared" si="966"/>
        <v>0</v>
      </c>
      <c r="J3774" s="517">
        <f t="shared" si="967"/>
        <v>0</v>
      </c>
      <c r="K3774" s="504"/>
      <c r="L3774" s="518">
        <f t="shared" si="968"/>
        <v>0</v>
      </c>
      <c r="M3774" s="518">
        <f t="shared" si="968"/>
        <v>0</v>
      </c>
      <c r="N3774" s="519">
        <f t="shared" si="969"/>
        <v>0</v>
      </c>
      <c r="O3774" s="519">
        <f t="shared" si="970"/>
        <v>0</v>
      </c>
      <c r="P3774" s="506"/>
      <c r="Q3774" s="520"/>
      <c r="R3774" s="412" t="str">
        <f t="shared" si="971"/>
        <v/>
      </c>
      <c r="S3774" s="412" t="str">
        <f t="shared" si="960"/>
        <v/>
      </c>
      <c r="T3774" s="427"/>
      <c r="U3774" s="429"/>
      <c r="W3774" s="6">
        <f>VLOOKUP(A3774,'[3]Cartilha Global'!$A:$A,1,FALSE)</f>
        <v>97356</v>
      </c>
    </row>
    <row r="3775" spans="1:23" ht="23.25" hidden="1" thickBot="1" x14ac:dyDescent="0.25">
      <c r="A3775" s="522">
        <v>97357</v>
      </c>
      <c r="B3775" s="508" t="s">
        <v>3144</v>
      </c>
      <c r="C3775" s="513" t="s">
        <v>2685</v>
      </c>
      <c r="D3775" s="498" t="s">
        <v>6927</v>
      </c>
      <c r="E3775" s="499">
        <v>135.51</v>
      </c>
      <c r="F3775" s="500">
        <f t="shared" si="959"/>
        <v>167.82</v>
      </c>
      <c r="G3775" s="527"/>
      <c r="H3775" s="518"/>
      <c r="I3775" s="517">
        <f t="shared" si="966"/>
        <v>0</v>
      </c>
      <c r="J3775" s="517">
        <f t="shared" si="967"/>
        <v>0</v>
      </c>
      <c r="K3775" s="504"/>
      <c r="L3775" s="518">
        <f t="shared" si="968"/>
        <v>0</v>
      </c>
      <c r="M3775" s="518">
        <f t="shared" si="968"/>
        <v>0</v>
      </c>
      <c r="N3775" s="519">
        <f t="shared" si="969"/>
        <v>0</v>
      </c>
      <c r="O3775" s="519">
        <f t="shared" si="970"/>
        <v>0</v>
      </c>
      <c r="P3775" s="506"/>
      <c r="Q3775" s="520"/>
      <c r="R3775" s="412" t="str">
        <f t="shared" si="971"/>
        <v/>
      </c>
      <c r="S3775" s="412" t="str">
        <f t="shared" si="960"/>
        <v/>
      </c>
      <c r="T3775" s="427"/>
      <c r="U3775" s="429"/>
      <c r="W3775" s="6">
        <f>VLOOKUP(A3775,'[3]Cartilha Global'!$A:$A,1,FALSE)</f>
        <v>97357</v>
      </c>
    </row>
    <row r="3776" spans="1:23" ht="23.25" hidden="1" thickBot="1" x14ac:dyDescent="0.25">
      <c r="A3776" s="522">
        <v>97358</v>
      </c>
      <c r="B3776" s="508" t="s">
        <v>3144</v>
      </c>
      <c r="C3776" s="513" t="s">
        <v>2686</v>
      </c>
      <c r="D3776" s="498" t="s">
        <v>6927</v>
      </c>
      <c r="E3776" s="499">
        <v>185.37</v>
      </c>
      <c r="F3776" s="500">
        <f t="shared" si="959"/>
        <v>229.56</v>
      </c>
      <c r="G3776" s="527"/>
      <c r="H3776" s="518"/>
      <c r="I3776" s="517">
        <f t="shared" si="966"/>
        <v>0</v>
      </c>
      <c r="J3776" s="517">
        <f t="shared" si="967"/>
        <v>0</v>
      </c>
      <c r="K3776" s="504"/>
      <c r="L3776" s="518">
        <f t="shared" si="968"/>
        <v>0</v>
      </c>
      <c r="M3776" s="518">
        <f t="shared" si="968"/>
        <v>0</v>
      </c>
      <c r="N3776" s="519">
        <f t="shared" si="969"/>
        <v>0</v>
      </c>
      <c r="O3776" s="519">
        <f t="shared" si="970"/>
        <v>0</v>
      </c>
      <c r="P3776" s="506"/>
      <c r="Q3776" s="520"/>
      <c r="R3776" s="412" t="str">
        <f t="shared" si="971"/>
        <v/>
      </c>
      <c r="S3776" s="412" t="str">
        <f t="shared" si="960"/>
        <v/>
      </c>
      <c r="T3776" s="427"/>
      <c r="U3776" s="429"/>
      <c r="W3776" s="6">
        <f>VLOOKUP(A3776,'[3]Cartilha Global'!$A:$A,1,FALSE)</f>
        <v>97358</v>
      </c>
    </row>
    <row r="3777" spans="1:23" ht="12" hidden="1" thickBot="1" x14ac:dyDescent="0.25">
      <c r="A3777" s="522" t="s">
        <v>1956</v>
      </c>
      <c r="B3777" s="508"/>
      <c r="C3777" s="513" t="s">
        <v>80</v>
      </c>
      <c r="D3777" s="498">
        <v>0</v>
      </c>
      <c r="E3777" s="499"/>
      <c r="F3777" s="500">
        <f t="shared" si="959"/>
        <v>0</v>
      </c>
      <c r="G3777" s="556"/>
      <c r="H3777" s="556"/>
      <c r="I3777" s="557"/>
      <c r="J3777" s="558"/>
      <c r="K3777" s="504"/>
      <c r="L3777" s="556"/>
      <c r="M3777" s="556"/>
      <c r="N3777" s="557"/>
      <c r="O3777" s="558"/>
      <c r="P3777" s="506"/>
      <c r="Q3777" s="494" t="str">
        <f>IF(OR(SUM(J3778:J3946)&gt;0,SUM(O3778:O3946)&gt;0),"xx","")</f>
        <v/>
      </c>
      <c r="R3777" s="412" t="str">
        <f t="shared" si="971"/>
        <v/>
      </c>
      <c r="S3777" s="412" t="str">
        <f t="shared" si="960"/>
        <v/>
      </c>
      <c r="T3777" s="427"/>
      <c r="U3777" s="429"/>
      <c r="W3777" s="6" t="str">
        <f>VLOOKUP(A3777,'[3]Cartilha Global'!$A:$A,1,FALSE)</f>
        <v>9.1.5</v>
      </c>
    </row>
    <row r="3778" spans="1:23" ht="23.25" hidden="1" thickBot="1" x14ac:dyDescent="0.25">
      <c r="A3778" s="522">
        <v>92287</v>
      </c>
      <c r="B3778" s="508" t="s">
        <v>3144</v>
      </c>
      <c r="C3778" s="513" t="s">
        <v>3254</v>
      </c>
      <c r="D3778" s="498" t="s">
        <v>169</v>
      </c>
      <c r="E3778" s="499">
        <v>19.68</v>
      </c>
      <c r="F3778" s="500">
        <f t="shared" si="959"/>
        <v>24.37</v>
      </c>
      <c r="G3778" s="527"/>
      <c r="H3778" s="518"/>
      <c r="I3778" s="517">
        <f t="shared" ref="I3778:I3841" si="972">IF(ISBLANK(E3778),0,ROUND(F3778*G3778,2))</f>
        <v>0</v>
      </c>
      <c r="J3778" s="517">
        <f t="shared" ref="J3778:J3841" si="973">IF(ISBLANK(G3778),0,ROUND(G3778*H3778,2))</f>
        <v>0</v>
      </c>
      <c r="K3778" s="504"/>
      <c r="L3778" s="518">
        <f t="shared" ref="L3778:M3809" si="974">G3778</f>
        <v>0</v>
      </c>
      <c r="M3778" s="518">
        <f t="shared" si="974"/>
        <v>0</v>
      </c>
      <c r="N3778" s="519">
        <f t="shared" ref="N3778:N3841" si="975">IF(ISBLANK(E3778),0,ROUND(F3778*L3778,2))</f>
        <v>0</v>
      </c>
      <c r="O3778" s="519">
        <f t="shared" ref="O3778:O3841" si="976">IF(ISBLANK(L3778),0,ROUND(L3778*M3778,2))</f>
        <v>0</v>
      </c>
      <c r="P3778" s="506"/>
      <c r="Q3778" s="520"/>
      <c r="R3778" s="412" t="str">
        <f t="shared" si="971"/>
        <v/>
      </c>
      <c r="S3778" s="412" t="str">
        <f t="shared" si="960"/>
        <v/>
      </c>
      <c r="T3778" s="427"/>
      <c r="U3778" s="429"/>
      <c r="W3778" s="6">
        <f>VLOOKUP(A3778,'[3]Cartilha Global'!$A:$A,1,FALSE)</f>
        <v>92287</v>
      </c>
    </row>
    <row r="3779" spans="1:23" ht="23.25" hidden="1" thickBot="1" x14ac:dyDescent="0.25">
      <c r="A3779" s="522">
        <v>92288</v>
      </c>
      <c r="B3779" s="508" t="s">
        <v>3144</v>
      </c>
      <c r="C3779" s="513" t="s">
        <v>3255</v>
      </c>
      <c r="D3779" s="498" t="s">
        <v>169</v>
      </c>
      <c r="E3779" s="499">
        <v>31.2</v>
      </c>
      <c r="F3779" s="500">
        <f t="shared" si="959"/>
        <v>38.64</v>
      </c>
      <c r="G3779" s="527"/>
      <c r="H3779" s="518"/>
      <c r="I3779" s="517">
        <f t="shared" si="972"/>
        <v>0</v>
      </c>
      <c r="J3779" s="517">
        <f t="shared" si="973"/>
        <v>0</v>
      </c>
      <c r="K3779" s="504"/>
      <c r="L3779" s="518">
        <f t="shared" si="974"/>
        <v>0</v>
      </c>
      <c r="M3779" s="518">
        <f t="shared" si="974"/>
        <v>0</v>
      </c>
      <c r="N3779" s="519">
        <f t="shared" si="975"/>
        <v>0</v>
      </c>
      <c r="O3779" s="519">
        <f t="shared" si="976"/>
        <v>0</v>
      </c>
      <c r="P3779" s="506"/>
      <c r="Q3779" s="520"/>
      <c r="R3779" s="412" t="str">
        <f t="shared" si="971"/>
        <v/>
      </c>
      <c r="S3779" s="412" t="str">
        <f t="shared" si="960"/>
        <v/>
      </c>
      <c r="T3779" s="427"/>
      <c r="U3779" s="429"/>
      <c r="W3779" s="6">
        <f>VLOOKUP(A3779,'[3]Cartilha Global'!$A:$A,1,FALSE)</f>
        <v>92288</v>
      </c>
    </row>
    <row r="3780" spans="1:23" ht="23.25" hidden="1" thickBot="1" x14ac:dyDescent="0.25">
      <c r="A3780" s="522">
        <v>92289</v>
      </c>
      <c r="B3780" s="508" t="s">
        <v>3144</v>
      </c>
      <c r="C3780" s="513" t="s">
        <v>3256</v>
      </c>
      <c r="D3780" s="498" t="s">
        <v>169</v>
      </c>
      <c r="E3780" s="499">
        <v>55.74</v>
      </c>
      <c r="F3780" s="500">
        <f t="shared" si="959"/>
        <v>69.03</v>
      </c>
      <c r="G3780" s="527"/>
      <c r="H3780" s="518"/>
      <c r="I3780" s="517">
        <f t="shared" si="972"/>
        <v>0</v>
      </c>
      <c r="J3780" s="517">
        <f t="shared" si="973"/>
        <v>0</v>
      </c>
      <c r="K3780" s="504"/>
      <c r="L3780" s="518">
        <f t="shared" si="974"/>
        <v>0</v>
      </c>
      <c r="M3780" s="518">
        <f t="shared" si="974"/>
        <v>0</v>
      </c>
      <c r="N3780" s="519">
        <f t="shared" si="975"/>
        <v>0</v>
      </c>
      <c r="O3780" s="519">
        <f t="shared" si="976"/>
        <v>0</v>
      </c>
      <c r="P3780" s="506"/>
      <c r="Q3780" s="520"/>
      <c r="R3780" s="412" t="str">
        <f t="shared" si="971"/>
        <v/>
      </c>
      <c r="S3780" s="412" t="str">
        <f t="shared" si="960"/>
        <v/>
      </c>
      <c r="T3780" s="427"/>
      <c r="U3780" s="429"/>
      <c r="W3780" s="6">
        <f>VLOOKUP(A3780,'[3]Cartilha Global'!$A:$A,1,FALSE)</f>
        <v>92289</v>
      </c>
    </row>
    <row r="3781" spans="1:23" ht="23.25" hidden="1" thickBot="1" x14ac:dyDescent="0.25">
      <c r="A3781" s="522">
        <v>92290</v>
      </c>
      <c r="B3781" s="508" t="s">
        <v>3144</v>
      </c>
      <c r="C3781" s="513" t="s">
        <v>3068</v>
      </c>
      <c r="D3781" s="498" t="s">
        <v>169</v>
      </c>
      <c r="E3781" s="499">
        <v>84.81</v>
      </c>
      <c r="F3781" s="500">
        <f t="shared" ref="F3781:F3844" si="977">IF(E3781=0,0,ROUND(E3781*(1+E$13)*(1-E$14),2))</f>
        <v>105.03</v>
      </c>
      <c r="G3781" s="527"/>
      <c r="H3781" s="518"/>
      <c r="I3781" s="517">
        <f t="shared" si="972"/>
        <v>0</v>
      </c>
      <c r="J3781" s="517">
        <f t="shared" si="973"/>
        <v>0</v>
      </c>
      <c r="K3781" s="504"/>
      <c r="L3781" s="518">
        <f t="shared" si="974"/>
        <v>0</v>
      </c>
      <c r="M3781" s="518">
        <f t="shared" si="974"/>
        <v>0</v>
      </c>
      <c r="N3781" s="519">
        <f t="shared" si="975"/>
        <v>0</v>
      </c>
      <c r="O3781" s="519">
        <f t="shared" si="976"/>
        <v>0</v>
      </c>
      <c r="P3781" s="506"/>
      <c r="Q3781" s="520"/>
      <c r="R3781" s="412" t="str">
        <f t="shared" si="971"/>
        <v/>
      </c>
      <c r="S3781" s="412" t="str">
        <f t="shared" ref="S3781:S3844" si="978">IF(Q3781="X","x",IF(Q3781="xx","x",IF(OR(J3781&gt;0,O3781&gt;0),"x","")))</f>
        <v/>
      </c>
      <c r="T3781" s="427"/>
      <c r="U3781" s="429"/>
      <c r="W3781" s="6">
        <f>VLOOKUP(A3781,'[3]Cartilha Global'!$A:$A,1,FALSE)</f>
        <v>92290</v>
      </c>
    </row>
    <row r="3782" spans="1:23" ht="23.25" hidden="1" thickBot="1" x14ac:dyDescent="0.25">
      <c r="A3782" s="522">
        <v>92291</v>
      </c>
      <c r="B3782" s="508" t="s">
        <v>3144</v>
      </c>
      <c r="C3782" s="513" t="s">
        <v>3069</v>
      </c>
      <c r="D3782" s="498" t="s">
        <v>169</v>
      </c>
      <c r="E3782" s="499">
        <v>131.74</v>
      </c>
      <c r="F3782" s="500">
        <f t="shared" si="977"/>
        <v>163.15</v>
      </c>
      <c r="G3782" s="527"/>
      <c r="H3782" s="518"/>
      <c r="I3782" s="517">
        <f t="shared" si="972"/>
        <v>0</v>
      </c>
      <c r="J3782" s="517">
        <f t="shared" si="973"/>
        <v>0</v>
      </c>
      <c r="K3782" s="504"/>
      <c r="L3782" s="518">
        <f t="shared" si="974"/>
        <v>0</v>
      </c>
      <c r="M3782" s="518">
        <f t="shared" si="974"/>
        <v>0</v>
      </c>
      <c r="N3782" s="519">
        <f t="shared" si="975"/>
        <v>0</v>
      </c>
      <c r="O3782" s="519">
        <f t="shared" si="976"/>
        <v>0</v>
      </c>
      <c r="P3782" s="506"/>
      <c r="Q3782" s="520"/>
      <c r="R3782" s="412" t="str">
        <f t="shared" si="971"/>
        <v/>
      </c>
      <c r="S3782" s="412" t="str">
        <f t="shared" si="978"/>
        <v/>
      </c>
      <c r="T3782" s="427"/>
      <c r="U3782" s="429"/>
      <c r="W3782" s="6">
        <f>VLOOKUP(A3782,'[3]Cartilha Global'!$A:$A,1,FALSE)</f>
        <v>92291</v>
      </c>
    </row>
    <row r="3783" spans="1:23" ht="23.25" hidden="1" thickBot="1" x14ac:dyDescent="0.25">
      <c r="A3783" s="522">
        <v>92292</v>
      </c>
      <c r="B3783" s="508" t="s">
        <v>3144</v>
      </c>
      <c r="C3783" s="513" t="s">
        <v>3070</v>
      </c>
      <c r="D3783" s="498" t="s">
        <v>169</v>
      </c>
      <c r="E3783" s="499">
        <v>411.39</v>
      </c>
      <c r="F3783" s="500">
        <f t="shared" si="977"/>
        <v>509.47</v>
      </c>
      <c r="G3783" s="527"/>
      <c r="H3783" s="518"/>
      <c r="I3783" s="517">
        <f t="shared" si="972"/>
        <v>0</v>
      </c>
      <c r="J3783" s="517">
        <f t="shared" si="973"/>
        <v>0</v>
      </c>
      <c r="K3783" s="504"/>
      <c r="L3783" s="518">
        <f t="shared" si="974"/>
        <v>0</v>
      </c>
      <c r="M3783" s="518">
        <f t="shared" si="974"/>
        <v>0</v>
      </c>
      <c r="N3783" s="519">
        <f t="shared" si="975"/>
        <v>0</v>
      </c>
      <c r="O3783" s="519">
        <f t="shared" si="976"/>
        <v>0</v>
      </c>
      <c r="P3783" s="506"/>
      <c r="Q3783" s="520"/>
      <c r="R3783" s="412" t="str">
        <f t="shared" si="971"/>
        <v/>
      </c>
      <c r="S3783" s="412" t="str">
        <f t="shared" si="978"/>
        <v/>
      </c>
      <c r="T3783" s="427"/>
      <c r="U3783" s="429"/>
      <c r="W3783" s="6">
        <f>VLOOKUP(A3783,'[3]Cartilha Global'!$A:$A,1,FALSE)</f>
        <v>92292</v>
      </c>
    </row>
    <row r="3784" spans="1:23" ht="23.25" hidden="1" thickBot="1" x14ac:dyDescent="0.25">
      <c r="A3784" s="522">
        <v>92293</v>
      </c>
      <c r="B3784" s="508" t="s">
        <v>3144</v>
      </c>
      <c r="C3784" s="513" t="s">
        <v>3257</v>
      </c>
      <c r="D3784" s="498" t="s">
        <v>169</v>
      </c>
      <c r="E3784" s="499">
        <v>11.1</v>
      </c>
      <c r="F3784" s="500">
        <f t="shared" si="977"/>
        <v>13.75</v>
      </c>
      <c r="G3784" s="527"/>
      <c r="H3784" s="518"/>
      <c r="I3784" s="517">
        <f t="shared" si="972"/>
        <v>0</v>
      </c>
      <c r="J3784" s="517">
        <f t="shared" si="973"/>
        <v>0</v>
      </c>
      <c r="K3784" s="504"/>
      <c r="L3784" s="518">
        <f t="shared" si="974"/>
        <v>0</v>
      </c>
      <c r="M3784" s="518">
        <f t="shared" si="974"/>
        <v>0</v>
      </c>
      <c r="N3784" s="519">
        <f t="shared" si="975"/>
        <v>0</v>
      </c>
      <c r="O3784" s="519">
        <f t="shared" si="976"/>
        <v>0</v>
      </c>
      <c r="P3784" s="506"/>
      <c r="Q3784" s="520"/>
      <c r="R3784" s="412" t="str">
        <f t="shared" si="971"/>
        <v/>
      </c>
      <c r="S3784" s="412" t="str">
        <f t="shared" si="978"/>
        <v/>
      </c>
      <c r="T3784" s="427"/>
      <c r="U3784" s="429"/>
      <c r="W3784" s="6">
        <f>VLOOKUP(A3784,'[3]Cartilha Global'!$A:$A,1,FALSE)</f>
        <v>92293</v>
      </c>
    </row>
    <row r="3785" spans="1:23" ht="23.25" hidden="1" thickBot="1" x14ac:dyDescent="0.25">
      <c r="A3785" s="522">
        <v>92294</v>
      </c>
      <c r="B3785" s="508" t="s">
        <v>3144</v>
      </c>
      <c r="C3785" s="513" t="s">
        <v>3258</v>
      </c>
      <c r="D3785" s="498" t="s">
        <v>169</v>
      </c>
      <c r="E3785" s="499">
        <v>18.95</v>
      </c>
      <c r="F3785" s="500">
        <f t="shared" si="977"/>
        <v>23.47</v>
      </c>
      <c r="G3785" s="527"/>
      <c r="H3785" s="518"/>
      <c r="I3785" s="517">
        <f t="shared" si="972"/>
        <v>0</v>
      </c>
      <c r="J3785" s="517">
        <f t="shared" si="973"/>
        <v>0</v>
      </c>
      <c r="K3785" s="504"/>
      <c r="L3785" s="518">
        <f t="shared" si="974"/>
        <v>0</v>
      </c>
      <c r="M3785" s="518">
        <f t="shared" si="974"/>
        <v>0</v>
      </c>
      <c r="N3785" s="519">
        <f t="shared" si="975"/>
        <v>0</v>
      </c>
      <c r="O3785" s="519">
        <f t="shared" si="976"/>
        <v>0</v>
      </c>
      <c r="P3785" s="506"/>
      <c r="Q3785" s="520"/>
      <c r="R3785" s="412" t="str">
        <f t="shared" si="971"/>
        <v/>
      </c>
      <c r="S3785" s="412" t="str">
        <f t="shared" si="978"/>
        <v/>
      </c>
      <c r="T3785" s="427"/>
      <c r="U3785" s="429"/>
      <c r="W3785" s="6">
        <f>VLOOKUP(A3785,'[3]Cartilha Global'!$A:$A,1,FALSE)</f>
        <v>92294</v>
      </c>
    </row>
    <row r="3786" spans="1:23" ht="23.25" hidden="1" thickBot="1" x14ac:dyDescent="0.25">
      <c r="A3786" s="522">
        <v>92295</v>
      </c>
      <c r="B3786" s="508" t="s">
        <v>3144</v>
      </c>
      <c r="C3786" s="513" t="s">
        <v>3071</v>
      </c>
      <c r="D3786" s="498" t="s">
        <v>169</v>
      </c>
      <c r="E3786" s="499">
        <v>36.11</v>
      </c>
      <c r="F3786" s="500">
        <f t="shared" si="977"/>
        <v>44.72</v>
      </c>
      <c r="G3786" s="527"/>
      <c r="H3786" s="518"/>
      <c r="I3786" s="517">
        <f t="shared" si="972"/>
        <v>0</v>
      </c>
      <c r="J3786" s="517">
        <f t="shared" si="973"/>
        <v>0</v>
      </c>
      <c r="K3786" s="504"/>
      <c r="L3786" s="518">
        <f t="shared" si="974"/>
        <v>0</v>
      </c>
      <c r="M3786" s="518">
        <f t="shared" si="974"/>
        <v>0</v>
      </c>
      <c r="N3786" s="519">
        <f t="shared" si="975"/>
        <v>0</v>
      </c>
      <c r="O3786" s="519">
        <f t="shared" si="976"/>
        <v>0</v>
      </c>
      <c r="P3786" s="506"/>
      <c r="Q3786" s="520"/>
      <c r="R3786" s="412" t="str">
        <f t="shared" si="971"/>
        <v/>
      </c>
      <c r="S3786" s="412" t="str">
        <f t="shared" si="978"/>
        <v/>
      </c>
      <c r="T3786" s="427"/>
      <c r="U3786" s="429"/>
      <c r="W3786" s="6">
        <f>VLOOKUP(A3786,'[3]Cartilha Global'!$A:$A,1,FALSE)</f>
        <v>92295</v>
      </c>
    </row>
    <row r="3787" spans="1:23" ht="23.25" hidden="1" thickBot="1" x14ac:dyDescent="0.25">
      <c r="A3787" s="522">
        <v>92296</v>
      </c>
      <c r="B3787" s="508" t="s">
        <v>3144</v>
      </c>
      <c r="C3787" s="513" t="s">
        <v>3072</v>
      </c>
      <c r="D3787" s="498" t="s">
        <v>169</v>
      </c>
      <c r="E3787" s="499">
        <v>47.95</v>
      </c>
      <c r="F3787" s="500">
        <f t="shared" si="977"/>
        <v>59.38</v>
      </c>
      <c r="G3787" s="527"/>
      <c r="H3787" s="518"/>
      <c r="I3787" s="517">
        <f t="shared" si="972"/>
        <v>0</v>
      </c>
      <c r="J3787" s="517">
        <f t="shared" si="973"/>
        <v>0</v>
      </c>
      <c r="K3787" s="504"/>
      <c r="L3787" s="518">
        <f t="shared" si="974"/>
        <v>0</v>
      </c>
      <c r="M3787" s="518">
        <f t="shared" si="974"/>
        <v>0</v>
      </c>
      <c r="N3787" s="519">
        <f t="shared" si="975"/>
        <v>0</v>
      </c>
      <c r="O3787" s="519">
        <f t="shared" si="976"/>
        <v>0</v>
      </c>
      <c r="P3787" s="506"/>
      <c r="Q3787" s="520"/>
      <c r="R3787" s="412" t="str">
        <f t="shared" si="971"/>
        <v/>
      </c>
      <c r="S3787" s="412" t="str">
        <f t="shared" si="978"/>
        <v/>
      </c>
      <c r="T3787" s="427"/>
      <c r="U3787" s="429"/>
      <c r="W3787" s="6">
        <f>VLOOKUP(A3787,'[3]Cartilha Global'!$A:$A,1,FALSE)</f>
        <v>92296</v>
      </c>
    </row>
    <row r="3788" spans="1:23" ht="23.25" hidden="1" thickBot="1" x14ac:dyDescent="0.25">
      <c r="A3788" s="522">
        <v>92297</v>
      </c>
      <c r="B3788" s="508" t="s">
        <v>3144</v>
      </c>
      <c r="C3788" s="513" t="s">
        <v>3073</v>
      </c>
      <c r="D3788" s="498" t="s">
        <v>169</v>
      </c>
      <c r="E3788" s="499">
        <v>74.63</v>
      </c>
      <c r="F3788" s="500">
        <f t="shared" si="977"/>
        <v>92.42</v>
      </c>
      <c r="G3788" s="527"/>
      <c r="H3788" s="518"/>
      <c r="I3788" s="517">
        <f t="shared" si="972"/>
        <v>0</v>
      </c>
      <c r="J3788" s="517">
        <f t="shared" si="973"/>
        <v>0</v>
      </c>
      <c r="K3788" s="504"/>
      <c r="L3788" s="518">
        <f t="shared" si="974"/>
        <v>0</v>
      </c>
      <c r="M3788" s="518">
        <f t="shared" si="974"/>
        <v>0</v>
      </c>
      <c r="N3788" s="519">
        <f t="shared" si="975"/>
        <v>0</v>
      </c>
      <c r="O3788" s="519">
        <f t="shared" si="976"/>
        <v>0</v>
      </c>
      <c r="P3788" s="506"/>
      <c r="Q3788" s="520"/>
      <c r="R3788" s="412" t="str">
        <f t="shared" si="971"/>
        <v/>
      </c>
      <c r="S3788" s="412" t="str">
        <f t="shared" si="978"/>
        <v/>
      </c>
      <c r="T3788" s="427"/>
      <c r="U3788" s="429"/>
      <c r="W3788" s="6">
        <f>VLOOKUP(A3788,'[3]Cartilha Global'!$A:$A,1,FALSE)</f>
        <v>92297</v>
      </c>
    </row>
    <row r="3789" spans="1:23" ht="23.25" hidden="1" thickBot="1" x14ac:dyDescent="0.25">
      <c r="A3789" s="522">
        <v>92298</v>
      </c>
      <c r="B3789" s="508" t="s">
        <v>3144</v>
      </c>
      <c r="C3789" s="513" t="s">
        <v>3074</v>
      </c>
      <c r="D3789" s="498" t="s">
        <v>169</v>
      </c>
      <c r="E3789" s="499">
        <v>211.57</v>
      </c>
      <c r="F3789" s="500">
        <f t="shared" si="977"/>
        <v>262.01</v>
      </c>
      <c r="G3789" s="527"/>
      <c r="H3789" s="518"/>
      <c r="I3789" s="517">
        <f t="shared" si="972"/>
        <v>0</v>
      </c>
      <c r="J3789" s="517">
        <f t="shared" si="973"/>
        <v>0</v>
      </c>
      <c r="K3789" s="504"/>
      <c r="L3789" s="518">
        <f t="shared" si="974"/>
        <v>0</v>
      </c>
      <c r="M3789" s="518">
        <f t="shared" si="974"/>
        <v>0</v>
      </c>
      <c r="N3789" s="519">
        <f t="shared" si="975"/>
        <v>0</v>
      </c>
      <c r="O3789" s="519">
        <f t="shared" si="976"/>
        <v>0</v>
      </c>
      <c r="P3789" s="506"/>
      <c r="Q3789" s="520"/>
      <c r="R3789" s="412" t="str">
        <f t="shared" si="971"/>
        <v/>
      </c>
      <c r="S3789" s="412" t="str">
        <f t="shared" si="978"/>
        <v/>
      </c>
      <c r="T3789" s="427"/>
      <c r="U3789" s="429"/>
      <c r="W3789" s="6">
        <f>VLOOKUP(A3789,'[3]Cartilha Global'!$A:$A,1,FALSE)</f>
        <v>92298</v>
      </c>
    </row>
    <row r="3790" spans="1:23" ht="23.25" hidden="1" thickBot="1" x14ac:dyDescent="0.25">
      <c r="A3790" s="522">
        <v>92299</v>
      </c>
      <c r="B3790" s="508" t="s">
        <v>3144</v>
      </c>
      <c r="C3790" s="513" t="s">
        <v>3259</v>
      </c>
      <c r="D3790" s="498" t="s">
        <v>169</v>
      </c>
      <c r="E3790" s="499">
        <v>25.86</v>
      </c>
      <c r="F3790" s="500">
        <f t="shared" si="977"/>
        <v>32.03</v>
      </c>
      <c r="G3790" s="527"/>
      <c r="H3790" s="518"/>
      <c r="I3790" s="517">
        <f t="shared" si="972"/>
        <v>0</v>
      </c>
      <c r="J3790" s="517">
        <f t="shared" si="973"/>
        <v>0</v>
      </c>
      <c r="K3790" s="504"/>
      <c r="L3790" s="518">
        <f t="shared" si="974"/>
        <v>0</v>
      </c>
      <c r="M3790" s="518">
        <f t="shared" si="974"/>
        <v>0</v>
      </c>
      <c r="N3790" s="519">
        <f t="shared" si="975"/>
        <v>0</v>
      </c>
      <c r="O3790" s="519">
        <f t="shared" si="976"/>
        <v>0</v>
      </c>
      <c r="P3790" s="506"/>
      <c r="Q3790" s="520"/>
      <c r="R3790" s="412" t="str">
        <f t="shared" si="971"/>
        <v/>
      </c>
      <c r="S3790" s="412" t="str">
        <f t="shared" si="978"/>
        <v/>
      </c>
      <c r="T3790" s="427"/>
      <c r="U3790" s="429"/>
      <c r="W3790" s="6">
        <f>VLOOKUP(A3790,'[3]Cartilha Global'!$A:$A,1,FALSE)</f>
        <v>92299</v>
      </c>
    </row>
    <row r="3791" spans="1:23" ht="23.25" hidden="1" thickBot="1" x14ac:dyDescent="0.25">
      <c r="A3791" s="522">
        <v>92300</v>
      </c>
      <c r="B3791" s="508" t="s">
        <v>3144</v>
      </c>
      <c r="C3791" s="513" t="s">
        <v>3260</v>
      </c>
      <c r="D3791" s="498" t="s">
        <v>169</v>
      </c>
      <c r="E3791" s="499">
        <v>39.61</v>
      </c>
      <c r="F3791" s="500">
        <f t="shared" si="977"/>
        <v>49.05</v>
      </c>
      <c r="G3791" s="527"/>
      <c r="H3791" s="518"/>
      <c r="I3791" s="517">
        <f t="shared" si="972"/>
        <v>0</v>
      </c>
      <c r="J3791" s="517">
        <f t="shared" si="973"/>
        <v>0</v>
      </c>
      <c r="K3791" s="504"/>
      <c r="L3791" s="518">
        <f t="shared" si="974"/>
        <v>0</v>
      </c>
      <c r="M3791" s="518">
        <f t="shared" si="974"/>
        <v>0</v>
      </c>
      <c r="N3791" s="519">
        <f t="shared" si="975"/>
        <v>0</v>
      </c>
      <c r="O3791" s="519">
        <f t="shared" si="976"/>
        <v>0</v>
      </c>
      <c r="P3791" s="506"/>
      <c r="Q3791" s="520"/>
      <c r="R3791" s="412" t="str">
        <f t="shared" si="971"/>
        <v/>
      </c>
      <c r="S3791" s="412" t="str">
        <f t="shared" si="978"/>
        <v/>
      </c>
      <c r="T3791" s="427"/>
      <c r="U3791" s="429"/>
      <c r="W3791" s="6">
        <f>VLOOKUP(A3791,'[3]Cartilha Global'!$A:$A,1,FALSE)</f>
        <v>92300</v>
      </c>
    </row>
    <row r="3792" spans="1:23" ht="23.25" hidden="1" thickBot="1" x14ac:dyDescent="0.25">
      <c r="A3792" s="522">
        <v>92301</v>
      </c>
      <c r="B3792" s="508" t="s">
        <v>3144</v>
      </c>
      <c r="C3792" s="513" t="s">
        <v>3075</v>
      </c>
      <c r="D3792" s="498" t="s">
        <v>169</v>
      </c>
      <c r="E3792" s="499">
        <v>79.27</v>
      </c>
      <c r="F3792" s="500">
        <f t="shared" si="977"/>
        <v>98.17</v>
      </c>
      <c r="G3792" s="527"/>
      <c r="H3792" s="518"/>
      <c r="I3792" s="517">
        <f t="shared" si="972"/>
        <v>0</v>
      </c>
      <c r="J3792" s="517">
        <f t="shared" si="973"/>
        <v>0</v>
      </c>
      <c r="K3792" s="504"/>
      <c r="L3792" s="518">
        <f t="shared" si="974"/>
        <v>0</v>
      </c>
      <c r="M3792" s="518">
        <f t="shared" si="974"/>
        <v>0</v>
      </c>
      <c r="N3792" s="519">
        <f t="shared" si="975"/>
        <v>0</v>
      </c>
      <c r="O3792" s="519">
        <f t="shared" si="976"/>
        <v>0</v>
      </c>
      <c r="P3792" s="506"/>
      <c r="Q3792" s="520"/>
      <c r="R3792" s="412" t="str">
        <f t="shared" si="971"/>
        <v/>
      </c>
      <c r="S3792" s="412" t="str">
        <f t="shared" si="978"/>
        <v/>
      </c>
      <c r="T3792" s="427"/>
      <c r="U3792" s="429"/>
      <c r="W3792" s="6">
        <f>VLOOKUP(A3792,'[3]Cartilha Global'!$A:$A,1,FALSE)</f>
        <v>92301</v>
      </c>
    </row>
    <row r="3793" spans="1:23" ht="23.25" hidden="1" thickBot="1" x14ac:dyDescent="0.25">
      <c r="A3793" s="522">
        <v>92302</v>
      </c>
      <c r="B3793" s="508" t="s">
        <v>3144</v>
      </c>
      <c r="C3793" s="513" t="s">
        <v>3076</v>
      </c>
      <c r="D3793" s="498" t="s">
        <v>169</v>
      </c>
      <c r="E3793" s="499">
        <v>104.89</v>
      </c>
      <c r="F3793" s="500">
        <f t="shared" si="977"/>
        <v>129.9</v>
      </c>
      <c r="G3793" s="527"/>
      <c r="H3793" s="518"/>
      <c r="I3793" s="517">
        <f t="shared" si="972"/>
        <v>0</v>
      </c>
      <c r="J3793" s="517">
        <f t="shared" si="973"/>
        <v>0</v>
      </c>
      <c r="K3793" s="504"/>
      <c r="L3793" s="518">
        <f t="shared" si="974"/>
        <v>0</v>
      </c>
      <c r="M3793" s="518">
        <f t="shared" si="974"/>
        <v>0</v>
      </c>
      <c r="N3793" s="519">
        <f t="shared" si="975"/>
        <v>0</v>
      </c>
      <c r="O3793" s="519">
        <f t="shared" si="976"/>
        <v>0</v>
      </c>
      <c r="P3793" s="506"/>
      <c r="Q3793" s="520"/>
      <c r="R3793" s="412" t="str">
        <f t="shared" si="971"/>
        <v/>
      </c>
      <c r="S3793" s="412" t="str">
        <f t="shared" si="978"/>
        <v/>
      </c>
      <c r="T3793" s="427"/>
      <c r="U3793" s="429"/>
      <c r="W3793" s="6">
        <f>VLOOKUP(A3793,'[3]Cartilha Global'!$A:$A,1,FALSE)</f>
        <v>92302</v>
      </c>
    </row>
    <row r="3794" spans="1:23" ht="23.25" hidden="1" thickBot="1" x14ac:dyDescent="0.25">
      <c r="A3794" s="522">
        <v>92303</v>
      </c>
      <c r="B3794" s="508" t="s">
        <v>3144</v>
      </c>
      <c r="C3794" s="513" t="s">
        <v>3077</v>
      </c>
      <c r="D3794" s="498" t="s">
        <v>169</v>
      </c>
      <c r="E3794" s="499">
        <v>193.51</v>
      </c>
      <c r="F3794" s="500">
        <f t="shared" si="977"/>
        <v>239.64</v>
      </c>
      <c r="G3794" s="527"/>
      <c r="H3794" s="518"/>
      <c r="I3794" s="517">
        <f t="shared" si="972"/>
        <v>0</v>
      </c>
      <c r="J3794" s="517">
        <f t="shared" si="973"/>
        <v>0</v>
      </c>
      <c r="K3794" s="504"/>
      <c r="L3794" s="518">
        <f t="shared" si="974"/>
        <v>0</v>
      </c>
      <c r="M3794" s="518">
        <f t="shared" si="974"/>
        <v>0</v>
      </c>
      <c r="N3794" s="519">
        <f t="shared" si="975"/>
        <v>0</v>
      </c>
      <c r="O3794" s="519">
        <f t="shared" si="976"/>
        <v>0</v>
      </c>
      <c r="P3794" s="506"/>
      <c r="Q3794" s="520"/>
      <c r="R3794" s="412" t="str">
        <f t="shared" si="971"/>
        <v/>
      </c>
      <c r="S3794" s="412" t="str">
        <f t="shared" si="978"/>
        <v/>
      </c>
      <c r="T3794" s="427"/>
      <c r="U3794" s="429"/>
      <c r="W3794" s="6">
        <f>VLOOKUP(A3794,'[3]Cartilha Global'!$A:$A,1,FALSE)</f>
        <v>92303</v>
      </c>
    </row>
    <row r="3795" spans="1:23" ht="23.25" hidden="1" thickBot="1" x14ac:dyDescent="0.25">
      <c r="A3795" s="522">
        <v>92304</v>
      </c>
      <c r="B3795" s="508" t="s">
        <v>3144</v>
      </c>
      <c r="C3795" s="513" t="s">
        <v>3078</v>
      </c>
      <c r="D3795" s="498" t="s">
        <v>169</v>
      </c>
      <c r="E3795" s="499">
        <v>505.59</v>
      </c>
      <c r="F3795" s="500">
        <f t="shared" si="977"/>
        <v>626.12</v>
      </c>
      <c r="G3795" s="527"/>
      <c r="H3795" s="518"/>
      <c r="I3795" s="517">
        <f t="shared" si="972"/>
        <v>0</v>
      </c>
      <c r="J3795" s="517">
        <f t="shared" si="973"/>
        <v>0</v>
      </c>
      <c r="K3795" s="504"/>
      <c r="L3795" s="518">
        <f t="shared" si="974"/>
        <v>0</v>
      </c>
      <c r="M3795" s="518">
        <f t="shared" si="974"/>
        <v>0</v>
      </c>
      <c r="N3795" s="519">
        <f t="shared" si="975"/>
        <v>0</v>
      </c>
      <c r="O3795" s="519">
        <f t="shared" si="976"/>
        <v>0</v>
      </c>
      <c r="P3795" s="506"/>
      <c r="Q3795" s="520"/>
      <c r="R3795" s="412" t="str">
        <f t="shared" si="971"/>
        <v/>
      </c>
      <c r="S3795" s="412" t="str">
        <f t="shared" si="978"/>
        <v/>
      </c>
      <c r="T3795" s="427"/>
      <c r="U3795" s="429"/>
      <c r="W3795" s="6">
        <f>VLOOKUP(A3795,'[3]Cartilha Global'!$A:$A,1,FALSE)</f>
        <v>92304</v>
      </c>
    </row>
    <row r="3796" spans="1:23" ht="23.25" hidden="1" thickBot="1" x14ac:dyDescent="0.25">
      <c r="A3796" s="522">
        <v>92311</v>
      </c>
      <c r="B3796" s="508" t="s">
        <v>3144</v>
      </c>
      <c r="C3796" s="513" t="s">
        <v>3261</v>
      </c>
      <c r="D3796" s="498" t="s">
        <v>169</v>
      </c>
      <c r="E3796" s="499">
        <v>14.1</v>
      </c>
      <c r="F3796" s="500">
        <f t="shared" si="977"/>
        <v>17.46</v>
      </c>
      <c r="G3796" s="527"/>
      <c r="H3796" s="518"/>
      <c r="I3796" s="517">
        <f t="shared" si="972"/>
        <v>0</v>
      </c>
      <c r="J3796" s="517">
        <f t="shared" si="973"/>
        <v>0</v>
      </c>
      <c r="K3796" s="504"/>
      <c r="L3796" s="518">
        <f t="shared" si="974"/>
        <v>0</v>
      </c>
      <c r="M3796" s="518">
        <f t="shared" si="974"/>
        <v>0</v>
      </c>
      <c r="N3796" s="519">
        <f t="shared" si="975"/>
        <v>0</v>
      </c>
      <c r="O3796" s="519">
        <f t="shared" si="976"/>
        <v>0</v>
      </c>
      <c r="P3796" s="506"/>
      <c r="Q3796" s="520"/>
      <c r="R3796" s="412" t="str">
        <f t="shared" si="971"/>
        <v/>
      </c>
      <c r="S3796" s="412" t="str">
        <f t="shared" si="978"/>
        <v/>
      </c>
      <c r="T3796" s="427"/>
      <c r="U3796" s="429"/>
      <c r="W3796" s="6">
        <f>VLOOKUP(A3796,'[3]Cartilha Global'!$A:$A,1,FALSE)</f>
        <v>92311</v>
      </c>
    </row>
    <row r="3797" spans="1:23" ht="23.25" hidden="1" thickBot="1" x14ac:dyDescent="0.25">
      <c r="A3797" s="522">
        <v>92312</v>
      </c>
      <c r="B3797" s="508" t="s">
        <v>3144</v>
      </c>
      <c r="C3797" s="513" t="s">
        <v>3262</v>
      </c>
      <c r="D3797" s="498" t="s">
        <v>169</v>
      </c>
      <c r="E3797" s="499">
        <v>23.91</v>
      </c>
      <c r="F3797" s="500">
        <f t="shared" si="977"/>
        <v>29.61</v>
      </c>
      <c r="G3797" s="527"/>
      <c r="H3797" s="518"/>
      <c r="I3797" s="517">
        <f t="shared" si="972"/>
        <v>0</v>
      </c>
      <c r="J3797" s="517">
        <f t="shared" si="973"/>
        <v>0</v>
      </c>
      <c r="K3797" s="504"/>
      <c r="L3797" s="518">
        <f t="shared" si="974"/>
        <v>0</v>
      </c>
      <c r="M3797" s="518">
        <f t="shared" si="974"/>
        <v>0</v>
      </c>
      <c r="N3797" s="519">
        <f t="shared" si="975"/>
        <v>0</v>
      </c>
      <c r="O3797" s="519">
        <f t="shared" si="976"/>
        <v>0</v>
      </c>
      <c r="P3797" s="506"/>
      <c r="Q3797" s="520"/>
      <c r="R3797" s="412" t="str">
        <f t="shared" si="971"/>
        <v/>
      </c>
      <c r="S3797" s="412" t="str">
        <f t="shared" si="978"/>
        <v/>
      </c>
      <c r="T3797" s="427"/>
      <c r="U3797" s="429"/>
      <c r="W3797" s="6">
        <f>VLOOKUP(A3797,'[3]Cartilha Global'!$A:$A,1,FALSE)</f>
        <v>92312</v>
      </c>
    </row>
    <row r="3798" spans="1:23" ht="23.25" hidden="1" thickBot="1" x14ac:dyDescent="0.25">
      <c r="A3798" s="522">
        <v>92313</v>
      </c>
      <c r="B3798" s="508" t="s">
        <v>3144</v>
      </c>
      <c r="C3798" s="513" t="s">
        <v>3263</v>
      </c>
      <c r="D3798" s="498" t="s">
        <v>169</v>
      </c>
      <c r="E3798" s="499">
        <v>35.119999999999997</v>
      </c>
      <c r="F3798" s="500">
        <f t="shared" si="977"/>
        <v>43.49</v>
      </c>
      <c r="G3798" s="527"/>
      <c r="H3798" s="518"/>
      <c r="I3798" s="517">
        <f t="shared" si="972"/>
        <v>0</v>
      </c>
      <c r="J3798" s="517">
        <f t="shared" si="973"/>
        <v>0</v>
      </c>
      <c r="K3798" s="504"/>
      <c r="L3798" s="518">
        <f t="shared" si="974"/>
        <v>0</v>
      </c>
      <c r="M3798" s="518">
        <f t="shared" si="974"/>
        <v>0</v>
      </c>
      <c r="N3798" s="519">
        <f t="shared" si="975"/>
        <v>0</v>
      </c>
      <c r="O3798" s="519">
        <f t="shared" si="976"/>
        <v>0</v>
      </c>
      <c r="P3798" s="506"/>
      <c r="Q3798" s="520"/>
      <c r="R3798" s="412" t="str">
        <f t="shared" si="971"/>
        <v/>
      </c>
      <c r="S3798" s="412" t="str">
        <f t="shared" si="978"/>
        <v/>
      </c>
      <c r="T3798" s="427"/>
      <c r="U3798" s="429"/>
      <c r="W3798" s="6">
        <f>VLOOKUP(A3798,'[3]Cartilha Global'!$A:$A,1,FALSE)</f>
        <v>92313</v>
      </c>
    </row>
    <row r="3799" spans="1:23" ht="23.25" hidden="1" thickBot="1" x14ac:dyDescent="0.25">
      <c r="A3799" s="522">
        <v>92314</v>
      </c>
      <c r="B3799" s="508" t="s">
        <v>3144</v>
      </c>
      <c r="C3799" s="513" t="s">
        <v>3264</v>
      </c>
      <c r="D3799" s="498" t="s">
        <v>169</v>
      </c>
      <c r="E3799" s="499">
        <v>9.3699999999999992</v>
      </c>
      <c r="F3799" s="500">
        <f t="shared" si="977"/>
        <v>11.6</v>
      </c>
      <c r="G3799" s="527"/>
      <c r="H3799" s="518"/>
      <c r="I3799" s="517">
        <f t="shared" si="972"/>
        <v>0</v>
      </c>
      <c r="J3799" s="517">
        <f t="shared" si="973"/>
        <v>0</v>
      </c>
      <c r="K3799" s="504"/>
      <c r="L3799" s="518">
        <f t="shared" si="974"/>
        <v>0</v>
      </c>
      <c r="M3799" s="518">
        <f t="shared" si="974"/>
        <v>0</v>
      </c>
      <c r="N3799" s="519">
        <f t="shared" si="975"/>
        <v>0</v>
      </c>
      <c r="O3799" s="519">
        <f t="shared" si="976"/>
        <v>0</v>
      </c>
      <c r="P3799" s="506"/>
      <c r="Q3799" s="520"/>
      <c r="R3799" s="412" t="str">
        <f t="shared" si="971"/>
        <v/>
      </c>
      <c r="S3799" s="412" t="str">
        <f t="shared" si="978"/>
        <v/>
      </c>
      <c r="T3799" s="427"/>
      <c r="U3799" s="429"/>
      <c r="W3799" s="6">
        <f>VLOOKUP(A3799,'[3]Cartilha Global'!$A:$A,1,FALSE)</f>
        <v>92314</v>
      </c>
    </row>
    <row r="3800" spans="1:23" ht="23.25" hidden="1" thickBot="1" x14ac:dyDescent="0.25">
      <c r="A3800" s="522">
        <v>92315</v>
      </c>
      <c r="B3800" s="508" t="s">
        <v>3144</v>
      </c>
      <c r="C3800" s="513" t="s">
        <v>3265</v>
      </c>
      <c r="D3800" s="498" t="s">
        <v>169</v>
      </c>
      <c r="E3800" s="499">
        <v>13.93</v>
      </c>
      <c r="F3800" s="500">
        <f t="shared" si="977"/>
        <v>17.25</v>
      </c>
      <c r="G3800" s="527"/>
      <c r="H3800" s="518"/>
      <c r="I3800" s="517">
        <f t="shared" si="972"/>
        <v>0</v>
      </c>
      <c r="J3800" s="517">
        <f t="shared" si="973"/>
        <v>0</v>
      </c>
      <c r="K3800" s="504"/>
      <c r="L3800" s="518">
        <f t="shared" si="974"/>
        <v>0</v>
      </c>
      <c r="M3800" s="518">
        <f t="shared" si="974"/>
        <v>0</v>
      </c>
      <c r="N3800" s="519">
        <f t="shared" si="975"/>
        <v>0</v>
      </c>
      <c r="O3800" s="519">
        <f t="shared" si="976"/>
        <v>0</v>
      </c>
      <c r="P3800" s="506"/>
      <c r="Q3800" s="520"/>
      <c r="R3800" s="412" t="str">
        <f t="shared" si="971"/>
        <v/>
      </c>
      <c r="S3800" s="412" t="str">
        <f t="shared" si="978"/>
        <v/>
      </c>
      <c r="T3800" s="427"/>
      <c r="U3800" s="429"/>
      <c r="W3800" s="6">
        <f>VLOOKUP(A3800,'[3]Cartilha Global'!$A:$A,1,FALSE)</f>
        <v>92315</v>
      </c>
    </row>
    <row r="3801" spans="1:23" ht="23.25" hidden="1" thickBot="1" x14ac:dyDescent="0.25">
      <c r="A3801" s="522">
        <v>92316</v>
      </c>
      <c r="B3801" s="508" t="s">
        <v>3144</v>
      </c>
      <c r="C3801" s="513" t="s">
        <v>3266</v>
      </c>
      <c r="D3801" s="498" t="s">
        <v>169</v>
      </c>
      <c r="E3801" s="499">
        <v>21.57</v>
      </c>
      <c r="F3801" s="500">
        <f t="shared" si="977"/>
        <v>26.71</v>
      </c>
      <c r="G3801" s="527"/>
      <c r="H3801" s="518"/>
      <c r="I3801" s="517">
        <f t="shared" si="972"/>
        <v>0</v>
      </c>
      <c r="J3801" s="517">
        <f t="shared" si="973"/>
        <v>0</v>
      </c>
      <c r="K3801" s="504"/>
      <c r="L3801" s="518">
        <f t="shared" si="974"/>
        <v>0</v>
      </c>
      <c r="M3801" s="518">
        <f t="shared" si="974"/>
        <v>0</v>
      </c>
      <c r="N3801" s="519">
        <f t="shared" si="975"/>
        <v>0</v>
      </c>
      <c r="O3801" s="519">
        <f t="shared" si="976"/>
        <v>0</v>
      </c>
      <c r="P3801" s="506"/>
      <c r="Q3801" s="520"/>
      <c r="R3801" s="412" t="str">
        <f t="shared" si="971"/>
        <v/>
      </c>
      <c r="S3801" s="412" t="str">
        <f t="shared" si="978"/>
        <v/>
      </c>
      <c r="T3801" s="427"/>
      <c r="U3801" s="429"/>
      <c r="W3801" s="6">
        <f>VLOOKUP(A3801,'[3]Cartilha Global'!$A:$A,1,FALSE)</f>
        <v>92316</v>
      </c>
    </row>
    <row r="3802" spans="1:23" ht="23.25" hidden="1" thickBot="1" x14ac:dyDescent="0.25">
      <c r="A3802" s="522">
        <v>92317</v>
      </c>
      <c r="B3802" s="508" t="s">
        <v>3144</v>
      </c>
      <c r="C3802" s="513" t="s">
        <v>3267</v>
      </c>
      <c r="D3802" s="498" t="s">
        <v>169</v>
      </c>
      <c r="E3802" s="499">
        <v>19.73</v>
      </c>
      <c r="F3802" s="500">
        <f t="shared" si="977"/>
        <v>24.43</v>
      </c>
      <c r="G3802" s="527"/>
      <c r="H3802" s="518"/>
      <c r="I3802" s="517">
        <f t="shared" si="972"/>
        <v>0</v>
      </c>
      <c r="J3802" s="517">
        <f t="shared" si="973"/>
        <v>0</v>
      </c>
      <c r="K3802" s="504"/>
      <c r="L3802" s="518">
        <f t="shared" si="974"/>
        <v>0</v>
      </c>
      <c r="M3802" s="518">
        <f t="shared" si="974"/>
        <v>0</v>
      </c>
      <c r="N3802" s="519">
        <f t="shared" si="975"/>
        <v>0</v>
      </c>
      <c r="O3802" s="519">
        <f t="shared" si="976"/>
        <v>0</v>
      </c>
      <c r="P3802" s="506"/>
      <c r="Q3802" s="520"/>
      <c r="R3802" s="412" t="str">
        <f t="shared" si="971"/>
        <v/>
      </c>
      <c r="S3802" s="412" t="str">
        <f t="shared" si="978"/>
        <v/>
      </c>
      <c r="T3802" s="427"/>
      <c r="U3802" s="429"/>
      <c r="W3802" s="6">
        <f>VLOOKUP(A3802,'[3]Cartilha Global'!$A:$A,1,FALSE)</f>
        <v>92317</v>
      </c>
    </row>
    <row r="3803" spans="1:23" ht="23.25" hidden="1" thickBot="1" x14ac:dyDescent="0.25">
      <c r="A3803" s="522">
        <v>92318</v>
      </c>
      <c r="B3803" s="508" t="s">
        <v>3144</v>
      </c>
      <c r="C3803" s="513" t="s">
        <v>3268</v>
      </c>
      <c r="D3803" s="498" t="s">
        <v>169</v>
      </c>
      <c r="E3803" s="499">
        <v>31.52</v>
      </c>
      <c r="F3803" s="500">
        <f t="shared" si="977"/>
        <v>39.03</v>
      </c>
      <c r="G3803" s="527"/>
      <c r="H3803" s="518"/>
      <c r="I3803" s="517">
        <f t="shared" si="972"/>
        <v>0</v>
      </c>
      <c r="J3803" s="517">
        <f t="shared" si="973"/>
        <v>0</v>
      </c>
      <c r="K3803" s="504"/>
      <c r="L3803" s="518">
        <f t="shared" si="974"/>
        <v>0</v>
      </c>
      <c r="M3803" s="518">
        <f t="shared" si="974"/>
        <v>0</v>
      </c>
      <c r="N3803" s="519">
        <f t="shared" si="975"/>
        <v>0</v>
      </c>
      <c r="O3803" s="519">
        <f t="shared" si="976"/>
        <v>0</v>
      </c>
      <c r="P3803" s="506"/>
      <c r="Q3803" s="520"/>
      <c r="R3803" s="412" t="str">
        <f t="shared" si="971"/>
        <v/>
      </c>
      <c r="S3803" s="412" t="str">
        <f t="shared" si="978"/>
        <v/>
      </c>
      <c r="T3803" s="427"/>
      <c r="U3803" s="429"/>
      <c r="W3803" s="6">
        <f>VLOOKUP(A3803,'[3]Cartilha Global'!$A:$A,1,FALSE)</f>
        <v>92318</v>
      </c>
    </row>
    <row r="3804" spans="1:23" ht="23.25" hidden="1" thickBot="1" x14ac:dyDescent="0.25">
      <c r="A3804" s="522">
        <v>92319</v>
      </c>
      <c r="B3804" s="508" t="s">
        <v>3144</v>
      </c>
      <c r="C3804" s="513" t="s">
        <v>3269</v>
      </c>
      <c r="D3804" s="498" t="s">
        <v>169</v>
      </c>
      <c r="E3804" s="499">
        <v>44.85</v>
      </c>
      <c r="F3804" s="500">
        <f t="shared" si="977"/>
        <v>55.54</v>
      </c>
      <c r="G3804" s="527"/>
      <c r="H3804" s="518"/>
      <c r="I3804" s="517">
        <f t="shared" si="972"/>
        <v>0</v>
      </c>
      <c r="J3804" s="517">
        <f t="shared" si="973"/>
        <v>0</v>
      </c>
      <c r="K3804" s="504"/>
      <c r="L3804" s="518">
        <f t="shared" si="974"/>
        <v>0</v>
      </c>
      <c r="M3804" s="518">
        <f t="shared" si="974"/>
        <v>0</v>
      </c>
      <c r="N3804" s="519">
        <f t="shared" si="975"/>
        <v>0</v>
      </c>
      <c r="O3804" s="519">
        <f t="shared" si="976"/>
        <v>0</v>
      </c>
      <c r="P3804" s="506"/>
      <c r="Q3804" s="520"/>
      <c r="R3804" s="412" t="str">
        <f t="shared" si="971"/>
        <v/>
      </c>
      <c r="S3804" s="412" t="str">
        <f t="shared" si="978"/>
        <v/>
      </c>
      <c r="T3804" s="427"/>
      <c r="U3804" s="429"/>
      <c r="W3804" s="6">
        <f>VLOOKUP(A3804,'[3]Cartilha Global'!$A:$A,1,FALSE)</f>
        <v>92319</v>
      </c>
    </row>
    <row r="3805" spans="1:23" ht="23.25" hidden="1" thickBot="1" x14ac:dyDescent="0.25">
      <c r="A3805" s="522">
        <v>92326</v>
      </c>
      <c r="B3805" s="508" t="s">
        <v>3144</v>
      </c>
      <c r="C3805" s="513" t="s">
        <v>3270</v>
      </c>
      <c r="D3805" s="498" t="s">
        <v>169</v>
      </c>
      <c r="E3805" s="499">
        <v>14.79</v>
      </c>
      <c r="F3805" s="500">
        <f t="shared" si="977"/>
        <v>18.32</v>
      </c>
      <c r="G3805" s="527"/>
      <c r="H3805" s="518"/>
      <c r="I3805" s="517">
        <f t="shared" si="972"/>
        <v>0</v>
      </c>
      <c r="J3805" s="517">
        <f t="shared" si="973"/>
        <v>0</v>
      </c>
      <c r="K3805" s="504"/>
      <c r="L3805" s="518">
        <f t="shared" si="974"/>
        <v>0</v>
      </c>
      <c r="M3805" s="518">
        <f t="shared" si="974"/>
        <v>0</v>
      </c>
      <c r="N3805" s="519">
        <f t="shared" si="975"/>
        <v>0</v>
      </c>
      <c r="O3805" s="519">
        <f t="shared" si="976"/>
        <v>0</v>
      </c>
      <c r="P3805" s="506"/>
      <c r="Q3805" s="520"/>
      <c r="R3805" s="412" t="str">
        <f t="shared" si="971"/>
        <v/>
      </c>
      <c r="S3805" s="412" t="str">
        <f t="shared" si="978"/>
        <v/>
      </c>
      <c r="T3805" s="427"/>
      <c r="U3805" s="429"/>
      <c r="W3805" s="6">
        <f>VLOOKUP(A3805,'[3]Cartilha Global'!$A:$A,1,FALSE)</f>
        <v>92326</v>
      </c>
    </row>
    <row r="3806" spans="1:23" ht="23.25" hidden="1" thickBot="1" x14ac:dyDescent="0.25">
      <c r="A3806" s="522">
        <v>92327</v>
      </c>
      <c r="B3806" s="508" t="s">
        <v>3144</v>
      </c>
      <c r="C3806" s="513" t="s">
        <v>3271</v>
      </c>
      <c r="D3806" s="498" t="s">
        <v>169</v>
      </c>
      <c r="E3806" s="499">
        <v>27.05</v>
      </c>
      <c r="F3806" s="500">
        <f t="shared" si="977"/>
        <v>33.5</v>
      </c>
      <c r="G3806" s="527"/>
      <c r="H3806" s="518"/>
      <c r="I3806" s="517">
        <f t="shared" si="972"/>
        <v>0</v>
      </c>
      <c r="J3806" s="517">
        <f t="shared" si="973"/>
        <v>0</v>
      </c>
      <c r="K3806" s="504"/>
      <c r="L3806" s="518">
        <f t="shared" si="974"/>
        <v>0</v>
      </c>
      <c r="M3806" s="518">
        <f t="shared" si="974"/>
        <v>0</v>
      </c>
      <c r="N3806" s="519">
        <f t="shared" si="975"/>
        <v>0</v>
      </c>
      <c r="O3806" s="519">
        <f t="shared" si="976"/>
        <v>0</v>
      </c>
      <c r="P3806" s="506"/>
      <c r="Q3806" s="520"/>
      <c r="R3806" s="412" t="str">
        <f t="shared" si="971"/>
        <v/>
      </c>
      <c r="S3806" s="412" t="str">
        <f t="shared" si="978"/>
        <v/>
      </c>
      <c r="T3806" s="427"/>
      <c r="U3806" s="429"/>
      <c r="W3806" s="6">
        <f>VLOOKUP(A3806,'[3]Cartilha Global'!$A:$A,1,FALSE)</f>
        <v>92327</v>
      </c>
    </row>
    <row r="3807" spans="1:23" ht="23.25" hidden="1" thickBot="1" x14ac:dyDescent="0.25">
      <c r="A3807" s="522">
        <v>92328</v>
      </c>
      <c r="B3807" s="508" t="s">
        <v>3144</v>
      </c>
      <c r="C3807" s="513" t="s">
        <v>3272</v>
      </c>
      <c r="D3807" s="498" t="s">
        <v>169</v>
      </c>
      <c r="E3807" s="499">
        <v>40.700000000000003</v>
      </c>
      <c r="F3807" s="500">
        <f t="shared" si="977"/>
        <v>50.4</v>
      </c>
      <c r="G3807" s="527"/>
      <c r="H3807" s="518"/>
      <c r="I3807" s="517">
        <f t="shared" si="972"/>
        <v>0</v>
      </c>
      <c r="J3807" s="517">
        <f t="shared" si="973"/>
        <v>0</v>
      </c>
      <c r="K3807" s="504"/>
      <c r="L3807" s="518">
        <f t="shared" si="974"/>
        <v>0</v>
      </c>
      <c r="M3807" s="518">
        <f t="shared" si="974"/>
        <v>0</v>
      </c>
      <c r="N3807" s="519">
        <f t="shared" si="975"/>
        <v>0</v>
      </c>
      <c r="O3807" s="519">
        <f t="shared" si="976"/>
        <v>0</v>
      </c>
      <c r="P3807" s="506"/>
      <c r="Q3807" s="520"/>
      <c r="R3807" s="412" t="str">
        <f t="shared" si="971"/>
        <v/>
      </c>
      <c r="S3807" s="412" t="str">
        <f t="shared" si="978"/>
        <v/>
      </c>
      <c r="T3807" s="427"/>
      <c r="U3807" s="429"/>
      <c r="W3807" s="6">
        <f>VLOOKUP(A3807,'[3]Cartilha Global'!$A:$A,1,FALSE)</f>
        <v>92328</v>
      </c>
    </row>
    <row r="3808" spans="1:23" ht="23.25" hidden="1" thickBot="1" x14ac:dyDescent="0.25">
      <c r="A3808" s="522">
        <v>92329</v>
      </c>
      <c r="B3808" s="508" t="s">
        <v>3144</v>
      </c>
      <c r="C3808" s="513" t="s">
        <v>3273</v>
      </c>
      <c r="D3808" s="498" t="s">
        <v>169</v>
      </c>
      <c r="E3808" s="499">
        <v>9.56</v>
      </c>
      <c r="F3808" s="500">
        <f t="shared" si="977"/>
        <v>11.84</v>
      </c>
      <c r="G3808" s="527"/>
      <c r="H3808" s="518"/>
      <c r="I3808" s="517">
        <f t="shared" si="972"/>
        <v>0</v>
      </c>
      <c r="J3808" s="517">
        <f t="shared" si="973"/>
        <v>0</v>
      </c>
      <c r="K3808" s="504"/>
      <c r="L3808" s="518">
        <f t="shared" si="974"/>
        <v>0</v>
      </c>
      <c r="M3808" s="518">
        <f t="shared" si="974"/>
        <v>0</v>
      </c>
      <c r="N3808" s="519">
        <f t="shared" si="975"/>
        <v>0</v>
      </c>
      <c r="O3808" s="519">
        <f t="shared" si="976"/>
        <v>0</v>
      </c>
      <c r="P3808" s="506"/>
      <c r="Q3808" s="520"/>
      <c r="R3808" s="412" t="str">
        <f t="shared" si="971"/>
        <v/>
      </c>
      <c r="S3808" s="412" t="str">
        <f t="shared" si="978"/>
        <v/>
      </c>
      <c r="T3808" s="427"/>
      <c r="U3808" s="429"/>
      <c r="W3808" s="6">
        <f>VLOOKUP(A3808,'[3]Cartilha Global'!$A:$A,1,FALSE)</f>
        <v>92329</v>
      </c>
    </row>
    <row r="3809" spans="1:23" ht="23.25" hidden="1" thickBot="1" x14ac:dyDescent="0.25">
      <c r="A3809" s="522">
        <v>92330</v>
      </c>
      <c r="B3809" s="508" t="s">
        <v>3144</v>
      </c>
      <c r="C3809" s="513" t="s">
        <v>3274</v>
      </c>
      <c r="D3809" s="498" t="s">
        <v>169</v>
      </c>
      <c r="E3809" s="499">
        <v>16.03</v>
      </c>
      <c r="F3809" s="500">
        <f t="shared" si="977"/>
        <v>19.850000000000001</v>
      </c>
      <c r="G3809" s="527"/>
      <c r="H3809" s="518"/>
      <c r="I3809" s="517">
        <f t="shared" si="972"/>
        <v>0</v>
      </c>
      <c r="J3809" s="517">
        <f t="shared" si="973"/>
        <v>0</v>
      </c>
      <c r="K3809" s="504"/>
      <c r="L3809" s="518">
        <f t="shared" si="974"/>
        <v>0</v>
      </c>
      <c r="M3809" s="518">
        <f t="shared" si="974"/>
        <v>0</v>
      </c>
      <c r="N3809" s="519">
        <f t="shared" si="975"/>
        <v>0</v>
      </c>
      <c r="O3809" s="519">
        <f t="shared" si="976"/>
        <v>0</v>
      </c>
      <c r="P3809" s="506"/>
      <c r="Q3809" s="520"/>
      <c r="R3809" s="412" t="str">
        <f t="shared" si="971"/>
        <v/>
      </c>
      <c r="S3809" s="412" t="str">
        <f t="shared" si="978"/>
        <v/>
      </c>
      <c r="T3809" s="427"/>
      <c r="U3809" s="429"/>
      <c r="W3809" s="6">
        <f>VLOOKUP(A3809,'[3]Cartilha Global'!$A:$A,1,FALSE)</f>
        <v>92330</v>
      </c>
    </row>
    <row r="3810" spans="1:23" ht="23.25" hidden="1" thickBot="1" x14ac:dyDescent="0.25">
      <c r="A3810" s="522">
        <v>92331</v>
      </c>
      <c r="B3810" s="508" t="s">
        <v>3144</v>
      </c>
      <c r="C3810" s="513" t="s">
        <v>3275</v>
      </c>
      <c r="D3810" s="498" t="s">
        <v>169</v>
      </c>
      <c r="E3810" s="499">
        <v>25.31</v>
      </c>
      <c r="F3810" s="500">
        <f t="shared" si="977"/>
        <v>31.34</v>
      </c>
      <c r="G3810" s="527"/>
      <c r="H3810" s="518"/>
      <c r="I3810" s="517">
        <f t="shared" si="972"/>
        <v>0</v>
      </c>
      <c r="J3810" s="517">
        <f t="shared" si="973"/>
        <v>0</v>
      </c>
      <c r="K3810" s="504"/>
      <c r="L3810" s="518">
        <f t="shared" ref="L3810:M3842" si="979">G3810</f>
        <v>0</v>
      </c>
      <c r="M3810" s="518">
        <f t="shared" si="979"/>
        <v>0</v>
      </c>
      <c r="N3810" s="519">
        <f t="shared" si="975"/>
        <v>0</v>
      </c>
      <c r="O3810" s="519">
        <f t="shared" si="976"/>
        <v>0</v>
      </c>
      <c r="P3810" s="506"/>
      <c r="Q3810" s="520"/>
      <c r="R3810" s="412" t="str">
        <f t="shared" si="971"/>
        <v/>
      </c>
      <c r="S3810" s="412" t="str">
        <f t="shared" si="978"/>
        <v/>
      </c>
      <c r="T3810" s="427"/>
      <c r="U3810" s="429"/>
      <c r="W3810" s="6">
        <f>VLOOKUP(A3810,'[3]Cartilha Global'!$A:$A,1,FALSE)</f>
        <v>92331</v>
      </c>
    </row>
    <row r="3811" spans="1:23" ht="23.25" hidden="1" thickBot="1" x14ac:dyDescent="0.25">
      <c r="A3811" s="522">
        <v>92332</v>
      </c>
      <c r="B3811" s="508" t="s">
        <v>3144</v>
      </c>
      <c r="C3811" s="513" t="s">
        <v>3276</v>
      </c>
      <c r="D3811" s="498" t="s">
        <v>169</v>
      </c>
      <c r="E3811" s="499">
        <v>20.079999999999998</v>
      </c>
      <c r="F3811" s="500">
        <f t="shared" si="977"/>
        <v>24.87</v>
      </c>
      <c r="G3811" s="527"/>
      <c r="H3811" s="518"/>
      <c r="I3811" s="517">
        <f t="shared" si="972"/>
        <v>0</v>
      </c>
      <c r="J3811" s="517">
        <f t="shared" si="973"/>
        <v>0</v>
      </c>
      <c r="K3811" s="504"/>
      <c r="L3811" s="518">
        <f t="shared" si="979"/>
        <v>0</v>
      </c>
      <c r="M3811" s="518">
        <f t="shared" si="979"/>
        <v>0</v>
      </c>
      <c r="N3811" s="519">
        <f t="shared" si="975"/>
        <v>0</v>
      </c>
      <c r="O3811" s="519">
        <f t="shared" si="976"/>
        <v>0</v>
      </c>
      <c r="P3811" s="506"/>
      <c r="Q3811" s="520"/>
      <c r="R3811" s="412" t="str">
        <f t="shared" si="971"/>
        <v/>
      </c>
      <c r="S3811" s="412" t="str">
        <f t="shared" si="978"/>
        <v/>
      </c>
      <c r="T3811" s="427"/>
      <c r="U3811" s="429"/>
      <c r="W3811" s="6">
        <f>VLOOKUP(A3811,'[3]Cartilha Global'!$A:$A,1,FALSE)</f>
        <v>92332</v>
      </c>
    </row>
    <row r="3812" spans="1:23" ht="23.25" hidden="1" thickBot="1" x14ac:dyDescent="0.25">
      <c r="A3812" s="522">
        <v>92333</v>
      </c>
      <c r="B3812" s="508" t="s">
        <v>3144</v>
      </c>
      <c r="C3812" s="513" t="s">
        <v>3277</v>
      </c>
      <c r="D3812" s="498" t="s">
        <v>169</v>
      </c>
      <c r="E3812" s="499">
        <v>35.700000000000003</v>
      </c>
      <c r="F3812" s="500">
        <f t="shared" si="977"/>
        <v>44.21</v>
      </c>
      <c r="G3812" s="527"/>
      <c r="H3812" s="518"/>
      <c r="I3812" s="517">
        <f t="shared" si="972"/>
        <v>0</v>
      </c>
      <c r="J3812" s="517">
        <f t="shared" si="973"/>
        <v>0</v>
      </c>
      <c r="K3812" s="504"/>
      <c r="L3812" s="518">
        <f t="shared" si="979"/>
        <v>0</v>
      </c>
      <c r="M3812" s="518">
        <f t="shared" si="979"/>
        <v>0</v>
      </c>
      <c r="N3812" s="519">
        <f t="shared" si="975"/>
        <v>0</v>
      </c>
      <c r="O3812" s="519">
        <f t="shared" si="976"/>
        <v>0</v>
      </c>
      <c r="P3812" s="506"/>
      <c r="Q3812" s="520"/>
      <c r="R3812" s="412" t="str">
        <f t="shared" si="971"/>
        <v/>
      </c>
      <c r="S3812" s="412" t="str">
        <f t="shared" si="978"/>
        <v/>
      </c>
      <c r="T3812" s="427"/>
      <c r="U3812" s="429"/>
      <c r="W3812" s="6">
        <f>VLOOKUP(A3812,'[3]Cartilha Global'!$A:$A,1,FALSE)</f>
        <v>92333</v>
      </c>
    </row>
    <row r="3813" spans="1:23" ht="23.25" hidden="1" thickBot="1" x14ac:dyDescent="0.25">
      <c r="A3813" s="522">
        <v>92334</v>
      </c>
      <c r="B3813" s="508" t="s">
        <v>3144</v>
      </c>
      <c r="C3813" s="513" t="s">
        <v>3278</v>
      </c>
      <c r="D3813" s="498" t="s">
        <v>169</v>
      </c>
      <c r="E3813" s="499">
        <v>52.31</v>
      </c>
      <c r="F3813" s="500">
        <f t="shared" si="977"/>
        <v>64.78</v>
      </c>
      <c r="G3813" s="527"/>
      <c r="H3813" s="518"/>
      <c r="I3813" s="517">
        <f t="shared" si="972"/>
        <v>0</v>
      </c>
      <c r="J3813" s="517">
        <f t="shared" si="973"/>
        <v>0</v>
      </c>
      <c r="K3813" s="504"/>
      <c r="L3813" s="518">
        <f t="shared" si="979"/>
        <v>0</v>
      </c>
      <c r="M3813" s="518">
        <f t="shared" si="979"/>
        <v>0</v>
      </c>
      <c r="N3813" s="519">
        <f t="shared" si="975"/>
        <v>0</v>
      </c>
      <c r="O3813" s="519">
        <f t="shared" si="976"/>
        <v>0</v>
      </c>
      <c r="P3813" s="506"/>
      <c r="Q3813" s="520"/>
      <c r="R3813" s="412" t="str">
        <f t="shared" si="971"/>
        <v/>
      </c>
      <c r="S3813" s="412" t="str">
        <f t="shared" si="978"/>
        <v/>
      </c>
      <c r="T3813" s="427"/>
      <c r="U3813" s="429"/>
      <c r="W3813" s="6">
        <f>VLOOKUP(A3813,'[3]Cartilha Global'!$A:$A,1,FALSE)</f>
        <v>92334</v>
      </c>
    </row>
    <row r="3814" spans="1:23" ht="23.25" hidden="1" thickBot="1" x14ac:dyDescent="0.25">
      <c r="A3814" s="522">
        <v>93050</v>
      </c>
      <c r="B3814" s="508" t="s">
        <v>3144</v>
      </c>
      <c r="C3814" s="513" t="s">
        <v>3279</v>
      </c>
      <c r="D3814" s="498" t="s">
        <v>169</v>
      </c>
      <c r="E3814" s="499">
        <v>12.63</v>
      </c>
      <c r="F3814" s="500">
        <f t="shared" si="977"/>
        <v>15.64</v>
      </c>
      <c r="G3814" s="527"/>
      <c r="H3814" s="518"/>
      <c r="I3814" s="517">
        <f t="shared" si="972"/>
        <v>0</v>
      </c>
      <c r="J3814" s="517">
        <f t="shared" si="973"/>
        <v>0</v>
      </c>
      <c r="K3814" s="504"/>
      <c r="L3814" s="518">
        <f t="shared" si="979"/>
        <v>0</v>
      </c>
      <c r="M3814" s="518">
        <f t="shared" si="979"/>
        <v>0</v>
      </c>
      <c r="N3814" s="519">
        <f t="shared" si="975"/>
        <v>0</v>
      </c>
      <c r="O3814" s="519">
        <f t="shared" si="976"/>
        <v>0</v>
      </c>
      <c r="P3814" s="506"/>
      <c r="Q3814" s="520"/>
      <c r="R3814" s="412" t="str">
        <f t="shared" si="971"/>
        <v/>
      </c>
      <c r="S3814" s="412" t="str">
        <f t="shared" si="978"/>
        <v/>
      </c>
      <c r="T3814" s="427"/>
      <c r="U3814" s="429"/>
      <c r="W3814" s="6">
        <f>VLOOKUP(A3814,'[3]Cartilha Global'!$A:$A,1,FALSE)</f>
        <v>93050</v>
      </c>
    </row>
    <row r="3815" spans="1:23" ht="23.25" hidden="1" thickBot="1" x14ac:dyDescent="0.25">
      <c r="A3815" s="522">
        <v>93052</v>
      </c>
      <c r="B3815" s="508" t="s">
        <v>3144</v>
      </c>
      <c r="C3815" s="513" t="s">
        <v>3079</v>
      </c>
      <c r="D3815" s="498" t="s">
        <v>169</v>
      </c>
      <c r="E3815" s="499">
        <v>600.77</v>
      </c>
      <c r="F3815" s="500">
        <f t="shared" si="977"/>
        <v>743.99</v>
      </c>
      <c r="G3815" s="527"/>
      <c r="H3815" s="518"/>
      <c r="I3815" s="517">
        <f t="shared" si="972"/>
        <v>0</v>
      </c>
      <c r="J3815" s="517">
        <f t="shared" si="973"/>
        <v>0</v>
      </c>
      <c r="K3815" s="504"/>
      <c r="L3815" s="518">
        <f t="shared" si="979"/>
        <v>0</v>
      </c>
      <c r="M3815" s="518">
        <f t="shared" si="979"/>
        <v>0</v>
      </c>
      <c r="N3815" s="519">
        <f t="shared" si="975"/>
        <v>0</v>
      </c>
      <c r="O3815" s="519">
        <f t="shared" si="976"/>
        <v>0</v>
      </c>
      <c r="P3815" s="506"/>
      <c r="Q3815" s="520"/>
      <c r="R3815" s="412" t="str">
        <f t="shared" si="971"/>
        <v/>
      </c>
      <c r="S3815" s="412" t="str">
        <f t="shared" si="978"/>
        <v/>
      </c>
      <c r="T3815" s="427"/>
      <c r="U3815" s="429"/>
      <c r="W3815" s="6">
        <f>VLOOKUP(A3815,'[3]Cartilha Global'!$A:$A,1,FALSE)</f>
        <v>93052</v>
      </c>
    </row>
    <row r="3816" spans="1:23" ht="23.25" hidden="1" thickBot="1" x14ac:dyDescent="0.25">
      <c r="A3816" s="522">
        <v>93056</v>
      </c>
      <c r="B3816" s="508" t="s">
        <v>3144</v>
      </c>
      <c r="C3816" s="513" t="s">
        <v>3280</v>
      </c>
      <c r="D3816" s="498" t="s">
        <v>169</v>
      </c>
      <c r="E3816" s="499">
        <v>18.95</v>
      </c>
      <c r="F3816" s="500">
        <f t="shared" si="977"/>
        <v>23.47</v>
      </c>
      <c r="G3816" s="527"/>
      <c r="H3816" s="518"/>
      <c r="I3816" s="517">
        <f t="shared" si="972"/>
        <v>0</v>
      </c>
      <c r="J3816" s="517">
        <f t="shared" si="973"/>
        <v>0</v>
      </c>
      <c r="K3816" s="504"/>
      <c r="L3816" s="518">
        <f t="shared" si="979"/>
        <v>0</v>
      </c>
      <c r="M3816" s="518">
        <f t="shared" si="979"/>
        <v>0</v>
      </c>
      <c r="N3816" s="519">
        <f t="shared" si="975"/>
        <v>0</v>
      </c>
      <c r="O3816" s="519">
        <f t="shared" si="976"/>
        <v>0</v>
      </c>
      <c r="P3816" s="506"/>
      <c r="Q3816" s="520"/>
      <c r="R3816" s="412" t="str">
        <f t="shared" si="971"/>
        <v/>
      </c>
      <c r="S3816" s="412" t="str">
        <f t="shared" si="978"/>
        <v/>
      </c>
      <c r="T3816" s="427"/>
      <c r="U3816" s="429"/>
      <c r="W3816" s="6">
        <f>VLOOKUP(A3816,'[3]Cartilha Global'!$A:$A,1,FALSE)</f>
        <v>93056</v>
      </c>
    </row>
    <row r="3817" spans="1:23" ht="23.25" hidden="1" thickBot="1" x14ac:dyDescent="0.25">
      <c r="A3817" s="522">
        <v>93057</v>
      </c>
      <c r="B3817" s="508" t="s">
        <v>3144</v>
      </c>
      <c r="C3817" s="513" t="s">
        <v>3281</v>
      </c>
      <c r="D3817" s="498" t="s">
        <v>169</v>
      </c>
      <c r="E3817" s="499">
        <v>15.72</v>
      </c>
      <c r="F3817" s="500">
        <f t="shared" si="977"/>
        <v>19.47</v>
      </c>
      <c r="G3817" s="527"/>
      <c r="H3817" s="518"/>
      <c r="I3817" s="517">
        <f t="shared" si="972"/>
        <v>0</v>
      </c>
      <c r="J3817" s="517">
        <f t="shared" si="973"/>
        <v>0</v>
      </c>
      <c r="K3817" s="504"/>
      <c r="L3817" s="518">
        <f t="shared" si="979"/>
        <v>0</v>
      </c>
      <c r="M3817" s="518">
        <f t="shared" si="979"/>
        <v>0</v>
      </c>
      <c r="N3817" s="519">
        <f t="shared" si="975"/>
        <v>0</v>
      </c>
      <c r="O3817" s="519">
        <f t="shared" si="976"/>
        <v>0</v>
      </c>
      <c r="P3817" s="506"/>
      <c r="Q3817" s="520"/>
      <c r="R3817" s="412" t="str">
        <f t="shared" si="971"/>
        <v/>
      </c>
      <c r="S3817" s="412" t="str">
        <f t="shared" si="978"/>
        <v/>
      </c>
      <c r="T3817" s="427"/>
      <c r="U3817" s="429"/>
      <c r="W3817" s="6">
        <f>VLOOKUP(A3817,'[3]Cartilha Global'!$A:$A,1,FALSE)</f>
        <v>93057</v>
      </c>
    </row>
    <row r="3818" spans="1:23" ht="23.25" hidden="1" thickBot="1" x14ac:dyDescent="0.25">
      <c r="A3818" s="522">
        <v>93058</v>
      </c>
      <c r="B3818" s="508" t="s">
        <v>3144</v>
      </c>
      <c r="C3818" s="513" t="s">
        <v>3080</v>
      </c>
      <c r="D3818" s="498" t="s">
        <v>169</v>
      </c>
      <c r="E3818" s="499">
        <v>660.84</v>
      </c>
      <c r="F3818" s="500">
        <f t="shared" si="977"/>
        <v>818.38</v>
      </c>
      <c r="G3818" s="527"/>
      <c r="H3818" s="518"/>
      <c r="I3818" s="517">
        <f t="shared" si="972"/>
        <v>0</v>
      </c>
      <c r="J3818" s="517">
        <f t="shared" si="973"/>
        <v>0</v>
      </c>
      <c r="K3818" s="504"/>
      <c r="L3818" s="518">
        <f t="shared" si="979"/>
        <v>0</v>
      </c>
      <c r="M3818" s="518">
        <f t="shared" si="979"/>
        <v>0</v>
      </c>
      <c r="N3818" s="519">
        <f t="shared" si="975"/>
        <v>0</v>
      </c>
      <c r="O3818" s="519">
        <f t="shared" si="976"/>
        <v>0</v>
      </c>
      <c r="P3818" s="506"/>
      <c r="Q3818" s="520"/>
      <c r="R3818" s="412" t="str">
        <f t="shared" si="971"/>
        <v/>
      </c>
      <c r="S3818" s="412" t="str">
        <f t="shared" si="978"/>
        <v/>
      </c>
      <c r="T3818" s="427"/>
      <c r="U3818" s="429"/>
      <c r="W3818" s="6">
        <f>VLOOKUP(A3818,'[3]Cartilha Global'!$A:$A,1,FALSE)</f>
        <v>93058</v>
      </c>
    </row>
    <row r="3819" spans="1:23" ht="23.25" hidden="1" thickBot="1" x14ac:dyDescent="0.25">
      <c r="A3819" s="522">
        <v>93061</v>
      </c>
      <c r="B3819" s="508" t="s">
        <v>3144</v>
      </c>
      <c r="C3819" s="513" t="s">
        <v>3081</v>
      </c>
      <c r="D3819" s="498" t="s">
        <v>169</v>
      </c>
      <c r="E3819" s="499">
        <v>36.26</v>
      </c>
      <c r="F3819" s="500">
        <f t="shared" si="977"/>
        <v>44.9</v>
      </c>
      <c r="G3819" s="527"/>
      <c r="H3819" s="518"/>
      <c r="I3819" s="517">
        <f t="shared" si="972"/>
        <v>0</v>
      </c>
      <c r="J3819" s="517">
        <f t="shared" si="973"/>
        <v>0</v>
      </c>
      <c r="K3819" s="504"/>
      <c r="L3819" s="518">
        <f t="shared" si="979"/>
        <v>0</v>
      </c>
      <c r="M3819" s="518">
        <f t="shared" si="979"/>
        <v>0</v>
      </c>
      <c r="N3819" s="519">
        <f t="shared" si="975"/>
        <v>0</v>
      </c>
      <c r="O3819" s="519">
        <f t="shared" si="976"/>
        <v>0</v>
      </c>
      <c r="P3819" s="506"/>
      <c r="Q3819" s="520"/>
      <c r="R3819" s="412" t="str">
        <f t="shared" si="971"/>
        <v/>
      </c>
      <c r="S3819" s="412" t="str">
        <f t="shared" si="978"/>
        <v/>
      </c>
      <c r="T3819" s="427"/>
      <c r="U3819" s="429"/>
      <c r="W3819" s="6">
        <f>VLOOKUP(A3819,'[3]Cartilha Global'!$A:$A,1,FALSE)</f>
        <v>93061</v>
      </c>
    </row>
    <row r="3820" spans="1:23" ht="23.25" hidden="1" thickBot="1" x14ac:dyDescent="0.25">
      <c r="A3820" s="522">
        <v>93062</v>
      </c>
      <c r="B3820" s="508" t="s">
        <v>3144</v>
      </c>
      <c r="C3820" s="513" t="s">
        <v>3082</v>
      </c>
      <c r="D3820" s="498" t="s">
        <v>169</v>
      </c>
      <c r="E3820" s="499">
        <v>30.56</v>
      </c>
      <c r="F3820" s="500">
        <f t="shared" si="977"/>
        <v>37.85</v>
      </c>
      <c r="G3820" s="527"/>
      <c r="H3820" s="518"/>
      <c r="I3820" s="517">
        <f t="shared" si="972"/>
        <v>0</v>
      </c>
      <c r="J3820" s="517">
        <f t="shared" si="973"/>
        <v>0</v>
      </c>
      <c r="K3820" s="504"/>
      <c r="L3820" s="518">
        <f t="shared" si="979"/>
        <v>0</v>
      </c>
      <c r="M3820" s="518">
        <f t="shared" si="979"/>
        <v>0</v>
      </c>
      <c r="N3820" s="519">
        <f t="shared" si="975"/>
        <v>0</v>
      </c>
      <c r="O3820" s="519">
        <f t="shared" si="976"/>
        <v>0</v>
      </c>
      <c r="P3820" s="506"/>
      <c r="Q3820" s="520"/>
      <c r="R3820" s="412" t="str">
        <f t="shared" si="971"/>
        <v/>
      </c>
      <c r="S3820" s="412" t="str">
        <f t="shared" si="978"/>
        <v/>
      </c>
      <c r="T3820" s="427"/>
      <c r="U3820" s="429"/>
      <c r="W3820" s="6">
        <f>VLOOKUP(A3820,'[3]Cartilha Global'!$A:$A,1,FALSE)</f>
        <v>93062</v>
      </c>
    </row>
    <row r="3821" spans="1:23" ht="23.25" hidden="1" thickBot="1" x14ac:dyDescent="0.25">
      <c r="A3821" s="522">
        <v>93064</v>
      </c>
      <c r="B3821" s="508" t="s">
        <v>3144</v>
      </c>
      <c r="C3821" s="513" t="s">
        <v>3083</v>
      </c>
      <c r="D3821" s="498" t="s">
        <v>169</v>
      </c>
      <c r="E3821" s="499">
        <v>55.89</v>
      </c>
      <c r="F3821" s="500">
        <f t="shared" si="977"/>
        <v>69.209999999999994</v>
      </c>
      <c r="G3821" s="527"/>
      <c r="H3821" s="518"/>
      <c r="I3821" s="517">
        <f t="shared" si="972"/>
        <v>0</v>
      </c>
      <c r="J3821" s="517">
        <f t="shared" si="973"/>
        <v>0</v>
      </c>
      <c r="K3821" s="504"/>
      <c r="L3821" s="518">
        <f t="shared" si="979"/>
        <v>0</v>
      </c>
      <c r="M3821" s="518">
        <f t="shared" si="979"/>
        <v>0</v>
      </c>
      <c r="N3821" s="519">
        <f t="shared" si="975"/>
        <v>0</v>
      </c>
      <c r="O3821" s="519">
        <f t="shared" si="976"/>
        <v>0</v>
      </c>
      <c r="P3821" s="506"/>
      <c r="Q3821" s="520"/>
      <c r="R3821" s="412" t="str">
        <f t="shared" si="971"/>
        <v/>
      </c>
      <c r="S3821" s="412" t="str">
        <f t="shared" si="978"/>
        <v/>
      </c>
      <c r="T3821" s="427"/>
      <c r="U3821" s="429"/>
      <c r="W3821" s="6">
        <f>VLOOKUP(A3821,'[3]Cartilha Global'!$A:$A,1,FALSE)</f>
        <v>93064</v>
      </c>
    </row>
    <row r="3822" spans="1:23" ht="23.25" hidden="1" thickBot="1" x14ac:dyDescent="0.25">
      <c r="A3822" s="522">
        <v>93065</v>
      </c>
      <c r="B3822" s="508" t="s">
        <v>3144</v>
      </c>
      <c r="C3822" s="513" t="s">
        <v>3084</v>
      </c>
      <c r="D3822" s="498" t="s">
        <v>169</v>
      </c>
      <c r="E3822" s="499">
        <v>50.17</v>
      </c>
      <c r="F3822" s="500">
        <f t="shared" si="977"/>
        <v>62.13</v>
      </c>
      <c r="G3822" s="527"/>
      <c r="H3822" s="518"/>
      <c r="I3822" s="517">
        <f t="shared" si="972"/>
        <v>0</v>
      </c>
      <c r="J3822" s="517">
        <f t="shared" si="973"/>
        <v>0</v>
      </c>
      <c r="K3822" s="504"/>
      <c r="L3822" s="518">
        <f t="shared" si="979"/>
        <v>0</v>
      </c>
      <c r="M3822" s="518">
        <f t="shared" si="979"/>
        <v>0</v>
      </c>
      <c r="N3822" s="519">
        <f t="shared" si="975"/>
        <v>0</v>
      </c>
      <c r="O3822" s="519">
        <f t="shared" si="976"/>
        <v>0</v>
      </c>
      <c r="P3822" s="506"/>
      <c r="Q3822" s="520"/>
      <c r="R3822" s="412" t="str">
        <f t="shared" si="971"/>
        <v/>
      </c>
      <c r="S3822" s="412" t="str">
        <f t="shared" si="978"/>
        <v/>
      </c>
      <c r="T3822" s="427"/>
      <c r="U3822" s="429"/>
      <c r="W3822" s="6">
        <f>VLOOKUP(A3822,'[3]Cartilha Global'!$A:$A,1,FALSE)</f>
        <v>93065</v>
      </c>
    </row>
    <row r="3823" spans="1:23" ht="23.25" hidden="1" thickBot="1" x14ac:dyDescent="0.25">
      <c r="A3823" s="522">
        <v>93067</v>
      </c>
      <c r="B3823" s="508" t="s">
        <v>3144</v>
      </c>
      <c r="C3823" s="513" t="s">
        <v>3085</v>
      </c>
      <c r="D3823" s="498" t="s">
        <v>169</v>
      </c>
      <c r="E3823" s="499">
        <v>83.28</v>
      </c>
      <c r="F3823" s="500">
        <f t="shared" si="977"/>
        <v>103.13</v>
      </c>
      <c r="G3823" s="527"/>
      <c r="H3823" s="518"/>
      <c r="I3823" s="517">
        <f t="shared" si="972"/>
        <v>0</v>
      </c>
      <c r="J3823" s="517">
        <f t="shared" si="973"/>
        <v>0</v>
      </c>
      <c r="K3823" s="504"/>
      <c r="L3823" s="518">
        <f t="shared" si="979"/>
        <v>0</v>
      </c>
      <c r="M3823" s="518">
        <f t="shared" si="979"/>
        <v>0</v>
      </c>
      <c r="N3823" s="519">
        <f t="shared" si="975"/>
        <v>0</v>
      </c>
      <c r="O3823" s="519">
        <f t="shared" si="976"/>
        <v>0</v>
      </c>
      <c r="P3823" s="506"/>
      <c r="Q3823" s="520"/>
      <c r="R3823" s="412" t="str">
        <f t="shared" si="971"/>
        <v/>
      </c>
      <c r="S3823" s="412" t="str">
        <f t="shared" si="978"/>
        <v/>
      </c>
      <c r="T3823" s="427"/>
      <c r="U3823" s="429"/>
      <c r="W3823" s="6">
        <f>VLOOKUP(A3823,'[3]Cartilha Global'!$A:$A,1,FALSE)</f>
        <v>93067</v>
      </c>
    </row>
    <row r="3824" spans="1:23" ht="23.25" hidden="1" thickBot="1" x14ac:dyDescent="0.25">
      <c r="A3824" s="522">
        <v>93068</v>
      </c>
      <c r="B3824" s="508" t="s">
        <v>3144</v>
      </c>
      <c r="C3824" s="513" t="s">
        <v>3086</v>
      </c>
      <c r="D3824" s="498" t="s">
        <v>169</v>
      </c>
      <c r="E3824" s="499">
        <v>70.760000000000005</v>
      </c>
      <c r="F3824" s="500">
        <f t="shared" si="977"/>
        <v>87.63</v>
      </c>
      <c r="G3824" s="527"/>
      <c r="H3824" s="518"/>
      <c r="I3824" s="517">
        <f t="shared" si="972"/>
        <v>0</v>
      </c>
      <c r="J3824" s="517">
        <f t="shared" si="973"/>
        <v>0</v>
      </c>
      <c r="K3824" s="504"/>
      <c r="L3824" s="518">
        <f t="shared" si="979"/>
        <v>0</v>
      </c>
      <c r="M3824" s="518">
        <f t="shared" si="979"/>
        <v>0</v>
      </c>
      <c r="N3824" s="519">
        <f t="shared" si="975"/>
        <v>0</v>
      </c>
      <c r="O3824" s="519">
        <f t="shared" si="976"/>
        <v>0</v>
      </c>
      <c r="P3824" s="506"/>
      <c r="Q3824" s="520"/>
      <c r="R3824" s="412" t="str">
        <f t="shared" si="971"/>
        <v/>
      </c>
      <c r="S3824" s="412" t="str">
        <f t="shared" si="978"/>
        <v/>
      </c>
      <c r="T3824" s="427"/>
      <c r="U3824" s="429"/>
      <c r="W3824" s="6">
        <f>VLOOKUP(A3824,'[3]Cartilha Global'!$A:$A,1,FALSE)</f>
        <v>93068</v>
      </c>
    </row>
    <row r="3825" spans="1:23" ht="23.25" hidden="1" thickBot="1" x14ac:dyDescent="0.25">
      <c r="A3825" s="522">
        <v>93070</v>
      </c>
      <c r="B3825" s="508" t="s">
        <v>3144</v>
      </c>
      <c r="C3825" s="513" t="s">
        <v>3087</v>
      </c>
      <c r="D3825" s="498" t="s">
        <v>169</v>
      </c>
      <c r="E3825" s="499">
        <v>211.57</v>
      </c>
      <c r="F3825" s="500">
        <f t="shared" si="977"/>
        <v>262.01</v>
      </c>
      <c r="G3825" s="527"/>
      <c r="H3825" s="518"/>
      <c r="I3825" s="517">
        <f t="shared" si="972"/>
        <v>0</v>
      </c>
      <c r="J3825" s="517">
        <f t="shared" si="973"/>
        <v>0</v>
      </c>
      <c r="K3825" s="504"/>
      <c r="L3825" s="518">
        <f t="shared" si="979"/>
        <v>0</v>
      </c>
      <c r="M3825" s="518">
        <f t="shared" si="979"/>
        <v>0</v>
      </c>
      <c r="N3825" s="519">
        <f t="shared" si="975"/>
        <v>0</v>
      </c>
      <c r="O3825" s="519">
        <f t="shared" si="976"/>
        <v>0</v>
      </c>
      <c r="P3825" s="506"/>
      <c r="Q3825" s="520"/>
      <c r="R3825" s="412" t="str">
        <f t="shared" si="971"/>
        <v/>
      </c>
      <c r="S3825" s="412" t="str">
        <f t="shared" si="978"/>
        <v/>
      </c>
      <c r="T3825" s="427"/>
      <c r="U3825" s="429"/>
      <c r="W3825" s="6">
        <f>VLOOKUP(A3825,'[3]Cartilha Global'!$A:$A,1,FALSE)</f>
        <v>93070</v>
      </c>
    </row>
    <row r="3826" spans="1:23" ht="23.25" hidden="1" thickBot="1" x14ac:dyDescent="0.25">
      <c r="A3826" s="522">
        <v>93071</v>
      </c>
      <c r="B3826" s="508" t="s">
        <v>3144</v>
      </c>
      <c r="C3826" s="513" t="s">
        <v>3088</v>
      </c>
      <c r="D3826" s="498" t="s">
        <v>169</v>
      </c>
      <c r="E3826" s="499">
        <v>194.51</v>
      </c>
      <c r="F3826" s="500">
        <f t="shared" si="977"/>
        <v>240.88</v>
      </c>
      <c r="G3826" s="527"/>
      <c r="H3826" s="518"/>
      <c r="I3826" s="517">
        <f t="shared" si="972"/>
        <v>0</v>
      </c>
      <c r="J3826" s="517">
        <f t="shared" si="973"/>
        <v>0</v>
      </c>
      <c r="K3826" s="504"/>
      <c r="L3826" s="518">
        <f t="shared" si="979"/>
        <v>0</v>
      </c>
      <c r="M3826" s="518">
        <f t="shared" si="979"/>
        <v>0</v>
      </c>
      <c r="N3826" s="519">
        <f t="shared" si="975"/>
        <v>0</v>
      </c>
      <c r="O3826" s="519">
        <f t="shared" si="976"/>
        <v>0</v>
      </c>
      <c r="P3826" s="506"/>
      <c r="Q3826" s="520"/>
      <c r="R3826" s="412" t="str">
        <f t="shared" si="971"/>
        <v/>
      </c>
      <c r="S3826" s="412" t="str">
        <f t="shared" si="978"/>
        <v/>
      </c>
      <c r="T3826" s="427"/>
      <c r="U3826" s="429"/>
      <c r="W3826" s="6">
        <f>VLOOKUP(A3826,'[3]Cartilha Global'!$A:$A,1,FALSE)</f>
        <v>93071</v>
      </c>
    </row>
    <row r="3827" spans="1:23" ht="23.25" hidden="1" thickBot="1" x14ac:dyDescent="0.25">
      <c r="A3827" s="522">
        <v>89539</v>
      </c>
      <c r="B3827" s="508" t="s">
        <v>3144</v>
      </c>
      <c r="C3827" s="513" t="s">
        <v>6186</v>
      </c>
      <c r="D3827" s="498" t="s">
        <v>169</v>
      </c>
      <c r="E3827" s="499">
        <v>45.81</v>
      </c>
      <c r="F3827" s="500">
        <f t="shared" si="977"/>
        <v>56.73</v>
      </c>
      <c r="G3827" s="527"/>
      <c r="H3827" s="518"/>
      <c r="I3827" s="517">
        <f t="shared" si="972"/>
        <v>0</v>
      </c>
      <c r="J3827" s="517">
        <f t="shared" si="973"/>
        <v>0</v>
      </c>
      <c r="K3827" s="504"/>
      <c r="L3827" s="518">
        <f t="shared" si="979"/>
        <v>0</v>
      </c>
      <c r="M3827" s="518">
        <f t="shared" si="979"/>
        <v>0</v>
      </c>
      <c r="N3827" s="519">
        <f t="shared" si="975"/>
        <v>0</v>
      </c>
      <c r="O3827" s="519">
        <f t="shared" si="976"/>
        <v>0</v>
      </c>
      <c r="P3827" s="506"/>
      <c r="Q3827" s="520"/>
      <c r="R3827" s="412" t="str">
        <f t="shared" si="971"/>
        <v/>
      </c>
      <c r="S3827" s="412" t="str">
        <f t="shared" si="978"/>
        <v/>
      </c>
      <c r="T3827" s="427"/>
      <c r="U3827" s="429"/>
      <c r="W3827" s="6" t="e">
        <f>VLOOKUP(A3827,'[3]Cartilha Global'!$A:$A,1,FALSE)</f>
        <v>#N/A</v>
      </c>
    </row>
    <row r="3828" spans="1:23" ht="23.25" hidden="1" thickBot="1" x14ac:dyDescent="0.25">
      <c r="A3828" s="522">
        <v>89589</v>
      </c>
      <c r="B3828" s="508" t="s">
        <v>3144</v>
      </c>
      <c r="C3828" s="513" t="s">
        <v>6187</v>
      </c>
      <c r="D3828" s="498" t="s">
        <v>169</v>
      </c>
      <c r="E3828" s="499">
        <v>43.79</v>
      </c>
      <c r="F3828" s="500">
        <f t="shared" si="977"/>
        <v>54.23</v>
      </c>
      <c r="G3828" s="527"/>
      <c r="H3828" s="518"/>
      <c r="I3828" s="517">
        <f>IF(ISBLANK(E3828),0,ROUND(F3828*G3828,2))</f>
        <v>0</v>
      </c>
      <c r="J3828" s="517">
        <f>IF(ISBLANK(G3828),0,ROUND(G3828*H3828,2))</f>
        <v>0</v>
      </c>
      <c r="K3828" s="504"/>
      <c r="L3828" s="518">
        <f>G3828</f>
        <v>0</v>
      </c>
      <c r="M3828" s="518">
        <f>H3828</f>
        <v>0</v>
      </c>
      <c r="N3828" s="519">
        <f>IF(ISBLANK(E3828),0,ROUND(F3828*L3828,2))</f>
        <v>0</v>
      </c>
      <c r="O3828" s="519">
        <f>IF(ISBLANK(L3828),0,ROUND(L3828*M3828,2))</f>
        <v>0</v>
      </c>
      <c r="P3828" s="506"/>
      <c r="Q3828" s="520"/>
      <c r="R3828" s="412" t="str">
        <f>IF(Q3828="X","x",IF(Q3828="xx","x",IF(O3828&gt;0,"x","")))</f>
        <v/>
      </c>
      <c r="S3828" s="412" t="str">
        <f t="shared" si="978"/>
        <v/>
      </c>
      <c r="T3828" s="427"/>
      <c r="U3828" s="429"/>
      <c r="W3828" s="6" t="e">
        <f>VLOOKUP(A3828,'[3]Cartilha Global'!$A:$A,1,FALSE)</f>
        <v>#N/A</v>
      </c>
    </row>
    <row r="3829" spans="1:23" ht="23.25" hidden="1" thickBot="1" x14ac:dyDescent="0.25">
      <c r="A3829" s="522">
        <v>93074</v>
      </c>
      <c r="B3829" s="508" t="s">
        <v>3144</v>
      </c>
      <c r="C3829" s="513" t="s">
        <v>3282</v>
      </c>
      <c r="D3829" s="498" t="s">
        <v>169</v>
      </c>
      <c r="E3829" s="499">
        <v>14.5</v>
      </c>
      <c r="F3829" s="500">
        <f t="shared" si="977"/>
        <v>17.96</v>
      </c>
      <c r="G3829" s="527"/>
      <c r="H3829" s="518"/>
      <c r="I3829" s="517">
        <f>IF(ISBLANK(E3829),0,ROUND(F3829*G3829,2))</f>
        <v>0</v>
      </c>
      <c r="J3829" s="517">
        <f>IF(ISBLANK(G3829),0,ROUND(G3829*H3829,2))</f>
        <v>0</v>
      </c>
      <c r="K3829" s="504"/>
      <c r="L3829" s="518">
        <f>G3829</f>
        <v>0</v>
      </c>
      <c r="M3829" s="518">
        <f>H3829</f>
        <v>0</v>
      </c>
      <c r="N3829" s="519">
        <f>IF(ISBLANK(E3829),0,ROUND(F3829*L3829,2))</f>
        <v>0</v>
      </c>
      <c r="O3829" s="519">
        <f>IF(ISBLANK(L3829),0,ROUND(L3829*M3829,2))</f>
        <v>0</v>
      </c>
      <c r="P3829" s="506"/>
      <c r="Q3829" s="520"/>
      <c r="R3829" s="412" t="str">
        <f>IF(Q3829="X","x",IF(Q3829="xx","x",IF(O3829&gt;0,"x","")))</f>
        <v/>
      </c>
      <c r="S3829" s="412" t="str">
        <f t="shared" si="978"/>
        <v/>
      </c>
      <c r="T3829" s="427"/>
      <c r="U3829" s="429"/>
      <c r="W3829" s="6">
        <f>VLOOKUP(A3829,'[3]Cartilha Global'!$A:$A,1,FALSE)</f>
        <v>93074</v>
      </c>
    </row>
    <row r="3830" spans="1:23" ht="23.25" hidden="1" thickBot="1" x14ac:dyDescent="0.25">
      <c r="A3830" s="522">
        <v>93076</v>
      </c>
      <c r="B3830" s="508" t="s">
        <v>3144</v>
      </c>
      <c r="C3830" s="513" t="s">
        <v>3283</v>
      </c>
      <c r="D3830" s="498" t="s">
        <v>169</v>
      </c>
      <c r="E3830" s="499">
        <v>23.58</v>
      </c>
      <c r="F3830" s="500">
        <f t="shared" si="977"/>
        <v>29.2</v>
      </c>
      <c r="G3830" s="527"/>
      <c r="H3830" s="518"/>
      <c r="I3830" s="517">
        <f t="shared" si="972"/>
        <v>0</v>
      </c>
      <c r="J3830" s="517">
        <f t="shared" si="973"/>
        <v>0</v>
      </c>
      <c r="K3830" s="504"/>
      <c r="L3830" s="518">
        <f t="shared" si="979"/>
        <v>0</v>
      </c>
      <c r="M3830" s="518">
        <f t="shared" si="979"/>
        <v>0</v>
      </c>
      <c r="N3830" s="519">
        <f t="shared" si="975"/>
        <v>0</v>
      </c>
      <c r="O3830" s="519">
        <f t="shared" si="976"/>
        <v>0</v>
      </c>
      <c r="P3830" s="506"/>
      <c r="Q3830" s="520"/>
      <c r="R3830" s="412" t="str">
        <f t="shared" ref="R3830:R3893" si="980">IF(Q3830="X","x",IF(Q3830="xx","x",IF(O3830&gt;0,"x","")))</f>
        <v/>
      </c>
      <c r="S3830" s="412" t="str">
        <f t="shared" si="978"/>
        <v/>
      </c>
      <c r="T3830" s="427"/>
      <c r="U3830" s="429"/>
      <c r="W3830" s="6">
        <f>VLOOKUP(A3830,'[3]Cartilha Global'!$A:$A,1,FALSE)</f>
        <v>93076</v>
      </c>
    </row>
    <row r="3831" spans="1:23" ht="23.25" hidden="1" thickBot="1" x14ac:dyDescent="0.25">
      <c r="A3831" s="522">
        <v>93079</v>
      </c>
      <c r="B3831" s="508" t="s">
        <v>3144</v>
      </c>
      <c r="C3831" s="513" t="s">
        <v>3284</v>
      </c>
      <c r="D3831" s="498" t="s">
        <v>169</v>
      </c>
      <c r="E3831" s="499">
        <v>33.07</v>
      </c>
      <c r="F3831" s="500">
        <f t="shared" si="977"/>
        <v>40.950000000000003</v>
      </c>
      <c r="G3831" s="527"/>
      <c r="H3831" s="518"/>
      <c r="I3831" s="517">
        <f t="shared" si="972"/>
        <v>0</v>
      </c>
      <c r="J3831" s="517">
        <f t="shared" si="973"/>
        <v>0</v>
      </c>
      <c r="K3831" s="504"/>
      <c r="L3831" s="518">
        <f t="shared" si="979"/>
        <v>0</v>
      </c>
      <c r="M3831" s="518">
        <f t="shared" si="979"/>
        <v>0</v>
      </c>
      <c r="N3831" s="519">
        <f t="shared" si="975"/>
        <v>0</v>
      </c>
      <c r="O3831" s="519">
        <f t="shared" si="976"/>
        <v>0</v>
      </c>
      <c r="P3831" s="506"/>
      <c r="Q3831" s="520"/>
      <c r="R3831" s="412" t="str">
        <f t="shared" si="980"/>
        <v/>
      </c>
      <c r="S3831" s="412" t="str">
        <f t="shared" si="978"/>
        <v/>
      </c>
      <c r="T3831" s="427"/>
      <c r="U3831" s="429"/>
      <c r="W3831" s="6">
        <f>VLOOKUP(A3831,'[3]Cartilha Global'!$A:$A,1,FALSE)</f>
        <v>93079</v>
      </c>
    </row>
    <row r="3832" spans="1:23" ht="23.25" hidden="1" thickBot="1" x14ac:dyDescent="0.25">
      <c r="A3832" s="522">
        <v>93080</v>
      </c>
      <c r="B3832" s="508" t="s">
        <v>3144</v>
      </c>
      <c r="C3832" s="513" t="s">
        <v>3285</v>
      </c>
      <c r="D3832" s="498" t="s">
        <v>169</v>
      </c>
      <c r="E3832" s="499">
        <v>9.41</v>
      </c>
      <c r="F3832" s="500">
        <f t="shared" si="977"/>
        <v>11.65</v>
      </c>
      <c r="G3832" s="527"/>
      <c r="H3832" s="518"/>
      <c r="I3832" s="517">
        <f t="shared" si="972"/>
        <v>0</v>
      </c>
      <c r="J3832" s="517">
        <f t="shared" si="973"/>
        <v>0</v>
      </c>
      <c r="K3832" s="504"/>
      <c r="L3832" s="518">
        <f t="shared" si="979"/>
        <v>0</v>
      </c>
      <c r="M3832" s="518">
        <f t="shared" si="979"/>
        <v>0</v>
      </c>
      <c r="N3832" s="519">
        <f t="shared" si="975"/>
        <v>0</v>
      </c>
      <c r="O3832" s="519">
        <f t="shared" si="976"/>
        <v>0</v>
      </c>
      <c r="P3832" s="506"/>
      <c r="Q3832" s="520"/>
      <c r="R3832" s="412" t="str">
        <f t="shared" si="980"/>
        <v/>
      </c>
      <c r="S3832" s="412" t="str">
        <f t="shared" si="978"/>
        <v/>
      </c>
      <c r="T3832" s="427"/>
      <c r="U3832" s="429"/>
      <c r="W3832" s="6">
        <f>VLOOKUP(A3832,'[3]Cartilha Global'!$A:$A,1,FALSE)</f>
        <v>93080</v>
      </c>
    </row>
    <row r="3833" spans="1:23" ht="23.25" hidden="1" thickBot="1" x14ac:dyDescent="0.25">
      <c r="A3833" s="522">
        <v>93083</v>
      </c>
      <c r="B3833" s="508" t="s">
        <v>3144</v>
      </c>
      <c r="C3833" s="513" t="s">
        <v>3089</v>
      </c>
      <c r="D3833" s="498" t="s">
        <v>169</v>
      </c>
      <c r="E3833" s="499">
        <v>519.91999999999996</v>
      </c>
      <c r="F3833" s="500">
        <f t="shared" si="977"/>
        <v>643.87</v>
      </c>
      <c r="G3833" s="527"/>
      <c r="H3833" s="518"/>
      <c r="I3833" s="517">
        <f t="shared" si="972"/>
        <v>0</v>
      </c>
      <c r="J3833" s="517">
        <f t="shared" si="973"/>
        <v>0</v>
      </c>
      <c r="K3833" s="504"/>
      <c r="L3833" s="518">
        <f t="shared" si="979"/>
        <v>0</v>
      </c>
      <c r="M3833" s="518">
        <f t="shared" si="979"/>
        <v>0</v>
      </c>
      <c r="N3833" s="519">
        <f t="shared" si="975"/>
        <v>0</v>
      </c>
      <c r="O3833" s="519">
        <f t="shared" si="976"/>
        <v>0</v>
      </c>
      <c r="P3833" s="506"/>
      <c r="Q3833" s="520"/>
      <c r="R3833" s="412" t="str">
        <f t="shared" si="980"/>
        <v/>
      </c>
      <c r="S3833" s="412" t="str">
        <f t="shared" si="978"/>
        <v/>
      </c>
      <c r="T3833" s="427"/>
      <c r="U3833" s="429"/>
      <c r="W3833" s="6">
        <f>VLOOKUP(A3833,'[3]Cartilha Global'!$A:$A,1,FALSE)</f>
        <v>93083</v>
      </c>
    </row>
    <row r="3834" spans="1:23" ht="23.25" hidden="1" thickBot="1" x14ac:dyDescent="0.25">
      <c r="A3834" s="522">
        <v>93084</v>
      </c>
      <c r="B3834" s="508" t="s">
        <v>3144</v>
      </c>
      <c r="C3834" s="513" t="s">
        <v>3286</v>
      </c>
      <c r="D3834" s="498" t="s">
        <v>169</v>
      </c>
      <c r="E3834" s="499">
        <v>15.46</v>
      </c>
      <c r="F3834" s="500">
        <f t="shared" si="977"/>
        <v>19.149999999999999</v>
      </c>
      <c r="G3834" s="527"/>
      <c r="H3834" s="518"/>
      <c r="I3834" s="517">
        <f t="shared" si="972"/>
        <v>0</v>
      </c>
      <c r="J3834" s="517">
        <f t="shared" si="973"/>
        <v>0</v>
      </c>
      <c r="K3834" s="504"/>
      <c r="L3834" s="518">
        <f t="shared" si="979"/>
        <v>0</v>
      </c>
      <c r="M3834" s="518">
        <f t="shared" si="979"/>
        <v>0</v>
      </c>
      <c r="N3834" s="519">
        <f t="shared" si="975"/>
        <v>0</v>
      </c>
      <c r="O3834" s="519">
        <f t="shared" si="976"/>
        <v>0</v>
      </c>
      <c r="P3834" s="506"/>
      <c r="Q3834" s="520"/>
      <c r="R3834" s="412" t="str">
        <f t="shared" si="980"/>
        <v/>
      </c>
      <c r="S3834" s="412" t="str">
        <f t="shared" si="978"/>
        <v/>
      </c>
      <c r="T3834" s="427"/>
      <c r="U3834" s="429"/>
      <c r="W3834" s="6">
        <f>VLOOKUP(A3834,'[3]Cartilha Global'!$A:$A,1,FALSE)</f>
        <v>93084</v>
      </c>
    </row>
    <row r="3835" spans="1:23" ht="23.25" hidden="1" thickBot="1" x14ac:dyDescent="0.25">
      <c r="A3835" s="522">
        <v>93085</v>
      </c>
      <c r="B3835" s="508" t="s">
        <v>3144</v>
      </c>
      <c r="C3835" s="513" t="s">
        <v>3287</v>
      </c>
      <c r="D3835" s="498" t="s">
        <v>169</v>
      </c>
      <c r="E3835" s="499">
        <v>16.36</v>
      </c>
      <c r="F3835" s="500">
        <f t="shared" si="977"/>
        <v>20.260000000000002</v>
      </c>
      <c r="G3835" s="527"/>
      <c r="H3835" s="518"/>
      <c r="I3835" s="517">
        <f t="shared" si="972"/>
        <v>0</v>
      </c>
      <c r="J3835" s="517">
        <f t="shared" si="973"/>
        <v>0</v>
      </c>
      <c r="K3835" s="504"/>
      <c r="L3835" s="518">
        <f t="shared" si="979"/>
        <v>0</v>
      </c>
      <c r="M3835" s="518">
        <f t="shared" si="979"/>
        <v>0</v>
      </c>
      <c r="N3835" s="519">
        <f t="shared" si="975"/>
        <v>0</v>
      </c>
      <c r="O3835" s="519">
        <f t="shared" si="976"/>
        <v>0</v>
      </c>
      <c r="P3835" s="506"/>
      <c r="Q3835" s="520"/>
      <c r="R3835" s="412" t="str">
        <f t="shared" si="980"/>
        <v/>
      </c>
      <c r="S3835" s="412" t="str">
        <f t="shared" si="978"/>
        <v/>
      </c>
      <c r="T3835" s="427"/>
      <c r="U3835" s="429"/>
      <c r="W3835" s="6">
        <f>VLOOKUP(A3835,'[3]Cartilha Global'!$A:$A,1,FALSE)</f>
        <v>93085</v>
      </c>
    </row>
    <row r="3836" spans="1:23" ht="23.25" hidden="1" thickBot="1" x14ac:dyDescent="0.25">
      <c r="A3836" s="522">
        <v>93086</v>
      </c>
      <c r="B3836" s="508" t="s">
        <v>3144</v>
      </c>
      <c r="C3836" s="513" t="s">
        <v>3090</v>
      </c>
      <c r="D3836" s="498" t="s">
        <v>169</v>
      </c>
      <c r="E3836" s="499">
        <v>603.6</v>
      </c>
      <c r="F3836" s="500">
        <f t="shared" si="977"/>
        <v>747.5</v>
      </c>
      <c r="G3836" s="527"/>
      <c r="H3836" s="518"/>
      <c r="I3836" s="517">
        <f t="shared" si="972"/>
        <v>0</v>
      </c>
      <c r="J3836" s="517">
        <f t="shared" si="973"/>
        <v>0</v>
      </c>
      <c r="K3836" s="504"/>
      <c r="L3836" s="518">
        <f t="shared" si="979"/>
        <v>0</v>
      </c>
      <c r="M3836" s="518">
        <f t="shared" si="979"/>
        <v>0</v>
      </c>
      <c r="N3836" s="519">
        <f t="shared" si="975"/>
        <v>0</v>
      </c>
      <c r="O3836" s="519">
        <f t="shared" si="976"/>
        <v>0</v>
      </c>
      <c r="P3836" s="506"/>
      <c r="Q3836" s="520"/>
      <c r="R3836" s="412" t="str">
        <f t="shared" si="980"/>
        <v/>
      </c>
      <c r="S3836" s="412" t="str">
        <f t="shared" si="978"/>
        <v/>
      </c>
      <c r="T3836" s="427"/>
      <c r="U3836" s="429"/>
      <c r="W3836" s="6">
        <f>VLOOKUP(A3836,'[3]Cartilha Global'!$A:$A,1,FALSE)</f>
        <v>93086</v>
      </c>
    </row>
    <row r="3837" spans="1:23" ht="23.25" hidden="1" thickBot="1" x14ac:dyDescent="0.25">
      <c r="A3837" s="522">
        <v>93090</v>
      </c>
      <c r="B3837" s="508" t="s">
        <v>3144</v>
      </c>
      <c r="C3837" s="513" t="s">
        <v>3288</v>
      </c>
      <c r="D3837" s="498" t="s">
        <v>169</v>
      </c>
      <c r="E3837" s="499">
        <v>21.57</v>
      </c>
      <c r="F3837" s="500">
        <f t="shared" si="977"/>
        <v>26.71</v>
      </c>
      <c r="G3837" s="527"/>
      <c r="H3837" s="518"/>
      <c r="I3837" s="517">
        <f t="shared" si="972"/>
        <v>0</v>
      </c>
      <c r="J3837" s="517">
        <f t="shared" si="973"/>
        <v>0</v>
      </c>
      <c r="K3837" s="504"/>
      <c r="L3837" s="518">
        <f t="shared" si="979"/>
        <v>0</v>
      </c>
      <c r="M3837" s="518">
        <f t="shared" si="979"/>
        <v>0</v>
      </c>
      <c r="N3837" s="519">
        <f t="shared" si="975"/>
        <v>0</v>
      </c>
      <c r="O3837" s="519">
        <f t="shared" si="976"/>
        <v>0</v>
      </c>
      <c r="P3837" s="506"/>
      <c r="Q3837" s="520"/>
      <c r="R3837" s="412" t="str">
        <f t="shared" si="980"/>
        <v/>
      </c>
      <c r="S3837" s="412" t="str">
        <f t="shared" si="978"/>
        <v/>
      </c>
      <c r="T3837" s="427"/>
      <c r="U3837" s="429"/>
      <c r="W3837" s="6">
        <f>VLOOKUP(A3837,'[3]Cartilha Global'!$A:$A,1,FALSE)</f>
        <v>93090</v>
      </c>
    </row>
    <row r="3838" spans="1:23" ht="23.25" hidden="1" thickBot="1" x14ac:dyDescent="0.25">
      <c r="A3838" s="522">
        <v>93091</v>
      </c>
      <c r="B3838" s="508" t="s">
        <v>3144</v>
      </c>
      <c r="C3838" s="513" t="s">
        <v>3289</v>
      </c>
      <c r="D3838" s="498" t="s">
        <v>169</v>
      </c>
      <c r="E3838" s="499">
        <v>18.45</v>
      </c>
      <c r="F3838" s="500">
        <f t="shared" si="977"/>
        <v>22.85</v>
      </c>
      <c r="G3838" s="527"/>
      <c r="H3838" s="518"/>
      <c r="I3838" s="517">
        <f t="shared" si="972"/>
        <v>0</v>
      </c>
      <c r="J3838" s="517">
        <f t="shared" si="973"/>
        <v>0</v>
      </c>
      <c r="K3838" s="504"/>
      <c r="L3838" s="518">
        <f t="shared" si="979"/>
        <v>0</v>
      </c>
      <c r="M3838" s="518">
        <f t="shared" si="979"/>
        <v>0</v>
      </c>
      <c r="N3838" s="519">
        <f t="shared" si="975"/>
        <v>0</v>
      </c>
      <c r="O3838" s="519">
        <f t="shared" si="976"/>
        <v>0</v>
      </c>
      <c r="P3838" s="506"/>
      <c r="Q3838" s="520"/>
      <c r="R3838" s="412" t="str">
        <f t="shared" si="980"/>
        <v/>
      </c>
      <c r="S3838" s="412" t="str">
        <f t="shared" si="978"/>
        <v/>
      </c>
      <c r="T3838" s="427"/>
      <c r="U3838" s="429"/>
      <c r="W3838" s="6">
        <f>VLOOKUP(A3838,'[3]Cartilha Global'!$A:$A,1,FALSE)</f>
        <v>93091</v>
      </c>
    </row>
    <row r="3839" spans="1:23" ht="23.25" hidden="1" thickBot="1" x14ac:dyDescent="0.25">
      <c r="A3839" s="522">
        <v>93092</v>
      </c>
      <c r="B3839" s="508" t="s">
        <v>3144</v>
      </c>
      <c r="C3839" s="513" t="s">
        <v>3091</v>
      </c>
      <c r="D3839" s="498" t="s">
        <v>169</v>
      </c>
      <c r="E3839" s="499">
        <v>663.46</v>
      </c>
      <c r="F3839" s="500">
        <f t="shared" si="977"/>
        <v>821.63</v>
      </c>
      <c r="G3839" s="527"/>
      <c r="H3839" s="518"/>
      <c r="I3839" s="517">
        <f t="shared" si="972"/>
        <v>0</v>
      </c>
      <c r="J3839" s="517">
        <f t="shared" si="973"/>
        <v>0</v>
      </c>
      <c r="K3839" s="504"/>
      <c r="L3839" s="518">
        <f t="shared" si="979"/>
        <v>0</v>
      </c>
      <c r="M3839" s="518">
        <f t="shared" si="979"/>
        <v>0</v>
      </c>
      <c r="N3839" s="519">
        <f t="shared" si="975"/>
        <v>0</v>
      </c>
      <c r="O3839" s="519">
        <f t="shared" si="976"/>
        <v>0</v>
      </c>
      <c r="P3839" s="506"/>
      <c r="Q3839" s="520"/>
      <c r="R3839" s="412" t="str">
        <f t="shared" si="980"/>
        <v/>
      </c>
      <c r="S3839" s="412" t="str">
        <f t="shared" si="978"/>
        <v/>
      </c>
      <c r="T3839" s="427"/>
      <c r="U3839" s="429"/>
      <c r="W3839" s="6">
        <f>VLOOKUP(A3839,'[3]Cartilha Global'!$A:$A,1,FALSE)</f>
        <v>93092</v>
      </c>
    </row>
    <row r="3840" spans="1:23" ht="23.25" hidden="1" thickBot="1" x14ac:dyDescent="0.25">
      <c r="A3840" s="522">
        <v>93097</v>
      </c>
      <c r="B3840" s="508" t="s">
        <v>3144</v>
      </c>
      <c r="C3840" s="513" t="s">
        <v>3290</v>
      </c>
      <c r="D3840" s="498" t="s">
        <v>169</v>
      </c>
      <c r="E3840" s="499">
        <v>14.77</v>
      </c>
      <c r="F3840" s="500">
        <f t="shared" si="977"/>
        <v>18.29</v>
      </c>
      <c r="G3840" s="527"/>
      <c r="H3840" s="518"/>
      <c r="I3840" s="517">
        <f t="shared" si="972"/>
        <v>0</v>
      </c>
      <c r="J3840" s="517">
        <f t="shared" si="973"/>
        <v>0</v>
      </c>
      <c r="K3840" s="504"/>
      <c r="L3840" s="518">
        <f t="shared" si="979"/>
        <v>0</v>
      </c>
      <c r="M3840" s="518">
        <f t="shared" si="979"/>
        <v>0</v>
      </c>
      <c r="N3840" s="519">
        <f t="shared" si="975"/>
        <v>0</v>
      </c>
      <c r="O3840" s="519">
        <f t="shared" si="976"/>
        <v>0</v>
      </c>
      <c r="P3840" s="506"/>
      <c r="Q3840" s="520"/>
      <c r="R3840" s="412" t="str">
        <f t="shared" si="980"/>
        <v/>
      </c>
      <c r="S3840" s="412" t="str">
        <f t="shared" si="978"/>
        <v/>
      </c>
      <c r="T3840" s="427"/>
      <c r="U3840" s="429"/>
      <c r="W3840" s="6">
        <f>VLOOKUP(A3840,'[3]Cartilha Global'!$A:$A,1,FALSE)</f>
        <v>93097</v>
      </c>
    </row>
    <row r="3841" spans="1:23" ht="23.25" hidden="1" thickBot="1" x14ac:dyDescent="0.25">
      <c r="A3841" s="522">
        <v>93099</v>
      </c>
      <c r="B3841" s="508" t="s">
        <v>3144</v>
      </c>
      <c r="C3841" s="513" t="s">
        <v>3291</v>
      </c>
      <c r="D3841" s="498" t="s">
        <v>169</v>
      </c>
      <c r="E3841" s="499">
        <v>26.72</v>
      </c>
      <c r="F3841" s="500">
        <f t="shared" si="977"/>
        <v>33.090000000000003</v>
      </c>
      <c r="G3841" s="527"/>
      <c r="H3841" s="518"/>
      <c r="I3841" s="517">
        <f t="shared" si="972"/>
        <v>0</v>
      </c>
      <c r="J3841" s="517">
        <f t="shared" si="973"/>
        <v>0</v>
      </c>
      <c r="K3841" s="504"/>
      <c r="L3841" s="518">
        <f t="shared" si="979"/>
        <v>0</v>
      </c>
      <c r="M3841" s="518">
        <f t="shared" si="979"/>
        <v>0</v>
      </c>
      <c r="N3841" s="519">
        <f t="shared" si="975"/>
        <v>0</v>
      </c>
      <c r="O3841" s="519">
        <f t="shared" si="976"/>
        <v>0</v>
      </c>
      <c r="P3841" s="506"/>
      <c r="Q3841" s="520"/>
      <c r="R3841" s="412" t="str">
        <f t="shared" si="980"/>
        <v/>
      </c>
      <c r="S3841" s="412" t="str">
        <f t="shared" si="978"/>
        <v/>
      </c>
      <c r="T3841" s="427"/>
      <c r="U3841" s="429"/>
      <c r="W3841" s="6">
        <f>VLOOKUP(A3841,'[3]Cartilha Global'!$A:$A,1,FALSE)</f>
        <v>93099</v>
      </c>
    </row>
    <row r="3842" spans="1:23" ht="23.25" hidden="1" thickBot="1" x14ac:dyDescent="0.25">
      <c r="A3842" s="522">
        <v>93102</v>
      </c>
      <c r="B3842" s="508" t="s">
        <v>3144</v>
      </c>
      <c r="C3842" s="513" t="s">
        <v>3292</v>
      </c>
      <c r="D3842" s="498" t="s">
        <v>169</v>
      </c>
      <c r="E3842" s="499">
        <v>38.65</v>
      </c>
      <c r="F3842" s="500">
        <f t="shared" si="977"/>
        <v>47.86</v>
      </c>
      <c r="G3842" s="527"/>
      <c r="H3842" s="518"/>
      <c r="I3842" s="517">
        <f t="shared" ref="I3842:I3905" si="981">IF(ISBLANK(E3842),0,ROUND(F3842*G3842,2))</f>
        <v>0</v>
      </c>
      <c r="J3842" s="517">
        <f t="shared" ref="J3842:J3905" si="982">IF(ISBLANK(G3842),0,ROUND(G3842*H3842,2))</f>
        <v>0</v>
      </c>
      <c r="K3842" s="504"/>
      <c r="L3842" s="518">
        <f t="shared" si="979"/>
        <v>0</v>
      </c>
      <c r="M3842" s="518">
        <f t="shared" si="979"/>
        <v>0</v>
      </c>
      <c r="N3842" s="519">
        <f t="shared" ref="N3842:N3905" si="983">IF(ISBLANK(E3842),0,ROUND(F3842*L3842,2))</f>
        <v>0</v>
      </c>
      <c r="O3842" s="519">
        <f t="shared" ref="O3842:O3905" si="984">IF(ISBLANK(L3842),0,ROUND(L3842*M3842,2))</f>
        <v>0</v>
      </c>
      <c r="P3842" s="506"/>
      <c r="Q3842" s="520"/>
      <c r="R3842" s="412" t="str">
        <f t="shared" si="980"/>
        <v/>
      </c>
      <c r="S3842" s="412" t="str">
        <f t="shared" si="978"/>
        <v/>
      </c>
      <c r="T3842" s="427"/>
      <c r="U3842" s="429"/>
      <c r="W3842" s="6">
        <f>VLOOKUP(A3842,'[3]Cartilha Global'!$A:$A,1,FALSE)</f>
        <v>93102</v>
      </c>
    </row>
    <row r="3843" spans="1:23" ht="23.25" hidden="1" thickBot="1" x14ac:dyDescent="0.25">
      <c r="A3843" s="522">
        <v>93103</v>
      </c>
      <c r="B3843" s="508" t="s">
        <v>3144</v>
      </c>
      <c r="C3843" s="513" t="s">
        <v>3293</v>
      </c>
      <c r="D3843" s="498" t="s">
        <v>169</v>
      </c>
      <c r="E3843" s="499">
        <v>9.6</v>
      </c>
      <c r="F3843" s="500">
        <f t="shared" si="977"/>
        <v>11.89</v>
      </c>
      <c r="G3843" s="527"/>
      <c r="H3843" s="518"/>
      <c r="I3843" s="517">
        <f t="shared" si="981"/>
        <v>0</v>
      </c>
      <c r="J3843" s="517">
        <f t="shared" si="982"/>
        <v>0</v>
      </c>
      <c r="K3843" s="504"/>
      <c r="L3843" s="518">
        <f t="shared" ref="L3843:M3946" si="985">G3843</f>
        <v>0</v>
      </c>
      <c r="M3843" s="518">
        <f t="shared" si="985"/>
        <v>0</v>
      </c>
      <c r="N3843" s="519">
        <f t="shared" si="983"/>
        <v>0</v>
      </c>
      <c r="O3843" s="519">
        <f t="shared" si="984"/>
        <v>0</v>
      </c>
      <c r="P3843" s="506"/>
      <c r="Q3843" s="494"/>
      <c r="R3843" s="412" t="str">
        <f t="shared" si="980"/>
        <v/>
      </c>
      <c r="S3843" s="412" t="str">
        <f t="shared" si="978"/>
        <v/>
      </c>
      <c r="T3843" s="427"/>
      <c r="U3843" s="429"/>
      <c r="W3843" s="6">
        <f>VLOOKUP(A3843,'[3]Cartilha Global'!$A:$A,1,FALSE)</f>
        <v>93103</v>
      </c>
    </row>
    <row r="3844" spans="1:23" ht="23.25" hidden="1" thickBot="1" x14ac:dyDescent="0.25">
      <c r="A3844" s="522">
        <v>93106</v>
      </c>
      <c r="B3844" s="508" t="s">
        <v>3144</v>
      </c>
      <c r="C3844" s="513" t="s">
        <v>3092</v>
      </c>
      <c r="D3844" s="498" t="s">
        <v>169</v>
      </c>
      <c r="E3844" s="499">
        <v>520.11</v>
      </c>
      <c r="F3844" s="500">
        <f t="shared" si="977"/>
        <v>644.1</v>
      </c>
      <c r="G3844" s="527"/>
      <c r="H3844" s="518"/>
      <c r="I3844" s="517">
        <f t="shared" si="981"/>
        <v>0</v>
      </c>
      <c r="J3844" s="517">
        <f t="shared" si="982"/>
        <v>0</v>
      </c>
      <c r="K3844" s="504"/>
      <c r="L3844" s="518">
        <f t="shared" si="985"/>
        <v>0</v>
      </c>
      <c r="M3844" s="518">
        <f t="shared" si="985"/>
        <v>0</v>
      </c>
      <c r="N3844" s="519">
        <f t="shared" si="983"/>
        <v>0</v>
      </c>
      <c r="O3844" s="519">
        <f t="shared" si="984"/>
        <v>0</v>
      </c>
      <c r="P3844" s="506"/>
      <c r="Q3844" s="520"/>
      <c r="R3844" s="412" t="str">
        <f t="shared" si="980"/>
        <v/>
      </c>
      <c r="S3844" s="412" t="str">
        <f t="shared" si="978"/>
        <v/>
      </c>
      <c r="T3844" s="427"/>
      <c r="U3844" s="429"/>
      <c r="W3844" s="6">
        <f>VLOOKUP(A3844,'[3]Cartilha Global'!$A:$A,1,FALSE)</f>
        <v>93106</v>
      </c>
    </row>
    <row r="3845" spans="1:23" ht="23.25" hidden="1" thickBot="1" x14ac:dyDescent="0.25">
      <c r="A3845" s="522">
        <v>93107</v>
      </c>
      <c r="B3845" s="508" t="s">
        <v>3144</v>
      </c>
      <c r="C3845" s="513" t="s">
        <v>3294</v>
      </c>
      <c r="D3845" s="498" t="s">
        <v>169</v>
      </c>
      <c r="E3845" s="499">
        <v>17.559999999999999</v>
      </c>
      <c r="F3845" s="500">
        <f t="shared" ref="F3845:F3908" si="986">IF(E3845=0,0,ROUND(E3845*(1+E$13)*(1-E$14),2))</f>
        <v>21.75</v>
      </c>
      <c r="G3845" s="527"/>
      <c r="H3845" s="518"/>
      <c r="I3845" s="517">
        <f t="shared" si="981"/>
        <v>0</v>
      </c>
      <c r="J3845" s="517">
        <f t="shared" si="982"/>
        <v>0</v>
      </c>
      <c r="K3845" s="504"/>
      <c r="L3845" s="518">
        <f t="shared" si="985"/>
        <v>0</v>
      </c>
      <c r="M3845" s="518">
        <f t="shared" si="985"/>
        <v>0</v>
      </c>
      <c r="N3845" s="519">
        <f t="shared" si="983"/>
        <v>0</v>
      </c>
      <c r="O3845" s="519">
        <f t="shared" si="984"/>
        <v>0</v>
      </c>
      <c r="P3845" s="506"/>
      <c r="Q3845" s="520"/>
      <c r="R3845" s="412" t="str">
        <f t="shared" si="980"/>
        <v/>
      </c>
      <c r="S3845" s="412" t="str">
        <f t="shared" ref="S3845:S3908" si="987">IF(Q3845="X","x",IF(Q3845="xx","x",IF(OR(J3845&gt;0,O3845&gt;0),"x","")))</f>
        <v/>
      </c>
      <c r="T3845" s="427"/>
      <c r="U3845" s="429"/>
      <c r="W3845" s="6">
        <f>VLOOKUP(A3845,'[3]Cartilha Global'!$A:$A,1,FALSE)</f>
        <v>93107</v>
      </c>
    </row>
    <row r="3846" spans="1:23" ht="23.25" hidden="1" thickBot="1" x14ac:dyDescent="0.25">
      <c r="A3846" s="522">
        <v>93108</v>
      </c>
      <c r="B3846" s="508" t="s">
        <v>3144</v>
      </c>
      <c r="C3846" s="513" t="s">
        <v>3295</v>
      </c>
      <c r="D3846" s="498" t="s">
        <v>169</v>
      </c>
      <c r="E3846" s="499">
        <v>14.8</v>
      </c>
      <c r="F3846" s="500">
        <f t="shared" si="986"/>
        <v>18.329999999999998</v>
      </c>
      <c r="G3846" s="527"/>
      <c r="H3846" s="518"/>
      <c r="I3846" s="517">
        <f t="shared" si="981"/>
        <v>0</v>
      </c>
      <c r="J3846" s="517">
        <f t="shared" si="982"/>
        <v>0</v>
      </c>
      <c r="K3846" s="504"/>
      <c r="L3846" s="518">
        <f t="shared" si="985"/>
        <v>0</v>
      </c>
      <c r="M3846" s="518">
        <f t="shared" si="985"/>
        <v>0</v>
      </c>
      <c r="N3846" s="519">
        <f t="shared" si="983"/>
        <v>0</v>
      </c>
      <c r="O3846" s="519">
        <f t="shared" si="984"/>
        <v>0</v>
      </c>
      <c r="P3846" s="506"/>
      <c r="Q3846" s="494"/>
      <c r="R3846" s="412" t="str">
        <f t="shared" si="980"/>
        <v/>
      </c>
      <c r="S3846" s="412" t="str">
        <f t="shared" si="987"/>
        <v/>
      </c>
      <c r="T3846" s="427"/>
      <c r="U3846" s="429"/>
      <c r="W3846" s="6">
        <f>VLOOKUP(A3846,'[3]Cartilha Global'!$A:$A,1,FALSE)</f>
        <v>93108</v>
      </c>
    </row>
    <row r="3847" spans="1:23" ht="23.25" hidden="1" thickBot="1" x14ac:dyDescent="0.25">
      <c r="A3847" s="522">
        <v>93109</v>
      </c>
      <c r="B3847" s="508" t="s">
        <v>3144</v>
      </c>
      <c r="C3847" s="513" t="s">
        <v>3093</v>
      </c>
      <c r="D3847" s="498" t="s">
        <v>169</v>
      </c>
      <c r="E3847" s="499">
        <v>605.70000000000005</v>
      </c>
      <c r="F3847" s="500">
        <f t="shared" si="986"/>
        <v>750.1</v>
      </c>
      <c r="G3847" s="527"/>
      <c r="H3847" s="518"/>
      <c r="I3847" s="517">
        <f t="shared" si="981"/>
        <v>0</v>
      </c>
      <c r="J3847" s="517">
        <f t="shared" si="982"/>
        <v>0</v>
      </c>
      <c r="K3847" s="504"/>
      <c r="L3847" s="518">
        <f t="shared" si="985"/>
        <v>0</v>
      </c>
      <c r="M3847" s="518">
        <f t="shared" si="985"/>
        <v>0</v>
      </c>
      <c r="N3847" s="519">
        <f t="shared" si="983"/>
        <v>0</v>
      </c>
      <c r="O3847" s="519">
        <f t="shared" si="984"/>
        <v>0</v>
      </c>
      <c r="P3847" s="506"/>
      <c r="Q3847" s="520"/>
      <c r="R3847" s="412" t="str">
        <f t="shared" si="980"/>
        <v/>
      </c>
      <c r="S3847" s="412" t="str">
        <f t="shared" si="987"/>
        <v/>
      </c>
      <c r="T3847" s="427"/>
      <c r="U3847" s="429"/>
      <c r="W3847" s="6">
        <f>VLOOKUP(A3847,'[3]Cartilha Global'!$A:$A,1,FALSE)</f>
        <v>93109</v>
      </c>
    </row>
    <row r="3848" spans="1:23" ht="23.25" hidden="1" thickBot="1" x14ac:dyDescent="0.25">
      <c r="A3848" s="522">
        <v>93113</v>
      </c>
      <c r="B3848" s="508" t="s">
        <v>3144</v>
      </c>
      <c r="C3848" s="513" t="s">
        <v>3296</v>
      </c>
      <c r="D3848" s="498" t="s">
        <v>169</v>
      </c>
      <c r="E3848" s="499">
        <v>25.31</v>
      </c>
      <c r="F3848" s="500">
        <f t="shared" si="986"/>
        <v>31.34</v>
      </c>
      <c r="G3848" s="527"/>
      <c r="H3848" s="518"/>
      <c r="I3848" s="517">
        <f t="shared" si="981"/>
        <v>0</v>
      </c>
      <c r="J3848" s="517">
        <f t="shared" si="982"/>
        <v>0</v>
      </c>
      <c r="K3848" s="504"/>
      <c r="L3848" s="518">
        <f t="shared" si="985"/>
        <v>0</v>
      </c>
      <c r="M3848" s="518">
        <f t="shared" si="985"/>
        <v>0</v>
      </c>
      <c r="N3848" s="519">
        <f t="shared" si="983"/>
        <v>0</v>
      </c>
      <c r="O3848" s="519">
        <f t="shared" si="984"/>
        <v>0</v>
      </c>
      <c r="P3848" s="506"/>
      <c r="Q3848" s="520"/>
      <c r="R3848" s="412" t="str">
        <f t="shared" si="980"/>
        <v/>
      </c>
      <c r="S3848" s="412" t="str">
        <f t="shared" si="987"/>
        <v/>
      </c>
      <c r="T3848" s="427"/>
      <c r="U3848" s="429"/>
      <c r="W3848" s="6">
        <f>VLOOKUP(A3848,'[3]Cartilha Global'!$A:$A,1,FALSE)</f>
        <v>93113</v>
      </c>
    </row>
    <row r="3849" spans="1:23" ht="23.25" hidden="1" thickBot="1" x14ac:dyDescent="0.25">
      <c r="A3849" s="522">
        <v>93116</v>
      </c>
      <c r="B3849" s="508" t="s">
        <v>3144</v>
      </c>
      <c r="C3849" s="513" t="s">
        <v>3094</v>
      </c>
      <c r="D3849" s="498" t="s">
        <v>169</v>
      </c>
      <c r="E3849" s="499">
        <v>667.2</v>
      </c>
      <c r="F3849" s="500">
        <f t="shared" si="986"/>
        <v>826.26</v>
      </c>
      <c r="G3849" s="527"/>
      <c r="H3849" s="518"/>
      <c r="I3849" s="517">
        <f t="shared" si="981"/>
        <v>0</v>
      </c>
      <c r="J3849" s="517">
        <f t="shared" si="982"/>
        <v>0</v>
      </c>
      <c r="K3849" s="504"/>
      <c r="L3849" s="518">
        <f t="shared" si="985"/>
        <v>0</v>
      </c>
      <c r="M3849" s="518">
        <f t="shared" si="985"/>
        <v>0</v>
      </c>
      <c r="N3849" s="519">
        <f t="shared" si="983"/>
        <v>0</v>
      </c>
      <c r="O3849" s="519">
        <f t="shared" si="984"/>
        <v>0</v>
      </c>
      <c r="P3849" s="506"/>
      <c r="Q3849" s="520"/>
      <c r="R3849" s="412" t="str">
        <f t="shared" si="980"/>
        <v/>
      </c>
      <c r="S3849" s="412" t="str">
        <f t="shared" si="987"/>
        <v/>
      </c>
      <c r="T3849" s="427"/>
      <c r="U3849" s="429"/>
      <c r="W3849" s="6">
        <f>VLOOKUP(A3849,'[3]Cartilha Global'!$A:$A,1,FALSE)</f>
        <v>93116</v>
      </c>
    </row>
    <row r="3850" spans="1:23" ht="23.25" hidden="1" thickBot="1" x14ac:dyDescent="0.25">
      <c r="A3850" s="522">
        <v>93119</v>
      </c>
      <c r="B3850" s="508" t="s">
        <v>3144</v>
      </c>
      <c r="C3850" s="513" t="s">
        <v>3297</v>
      </c>
      <c r="D3850" s="498" t="s">
        <v>169</v>
      </c>
      <c r="E3850" s="499">
        <v>19.350000000000001</v>
      </c>
      <c r="F3850" s="500">
        <f t="shared" si="986"/>
        <v>23.96</v>
      </c>
      <c r="G3850" s="527"/>
      <c r="H3850" s="518"/>
      <c r="I3850" s="517">
        <f t="shared" si="981"/>
        <v>0</v>
      </c>
      <c r="J3850" s="517">
        <f t="shared" si="982"/>
        <v>0</v>
      </c>
      <c r="K3850" s="504"/>
      <c r="L3850" s="518">
        <f t="shared" si="985"/>
        <v>0</v>
      </c>
      <c r="M3850" s="518">
        <f t="shared" si="985"/>
        <v>0</v>
      </c>
      <c r="N3850" s="519">
        <f t="shared" si="983"/>
        <v>0</v>
      </c>
      <c r="O3850" s="519">
        <f t="shared" si="984"/>
        <v>0</v>
      </c>
      <c r="P3850" s="506"/>
      <c r="Q3850" s="520"/>
      <c r="R3850" s="412" t="str">
        <f t="shared" si="980"/>
        <v/>
      </c>
      <c r="S3850" s="412" t="str">
        <f t="shared" si="987"/>
        <v/>
      </c>
      <c r="T3850" s="427"/>
      <c r="U3850" s="429"/>
      <c r="W3850" s="6">
        <f>VLOOKUP(A3850,'[3]Cartilha Global'!$A:$A,1,FALSE)</f>
        <v>93119</v>
      </c>
    </row>
    <row r="3851" spans="1:23" ht="23.25" hidden="1" thickBot="1" x14ac:dyDescent="0.25">
      <c r="A3851" s="522">
        <v>93122</v>
      </c>
      <c r="B3851" s="508" t="s">
        <v>3144</v>
      </c>
      <c r="C3851" s="513" t="s">
        <v>3298</v>
      </c>
      <c r="D3851" s="498" t="s">
        <v>169</v>
      </c>
      <c r="E3851" s="499">
        <v>29.15</v>
      </c>
      <c r="F3851" s="500">
        <f t="shared" si="986"/>
        <v>36.1</v>
      </c>
      <c r="G3851" s="527"/>
      <c r="H3851" s="518"/>
      <c r="I3851" s="517">
        <f t="shared" si="981"/>
        <v>0</v>
      </c>
      <c r="J3851" s="517">
        <f t="shared" si="982"/>
        <v>0</v>
      </c>
      <c r="K3851" s="504"/>
      <c r="L3851" s="518">
        <f t="shared" si="985"/>
        <v>0</v>
      </c>
      <c r="M3851" s="518">
        <f t="shared" si="985"/>
        <v>0</v>
      </c>
      <c r="N3851" s="519">
        <f t="shared" si="983"/>
        <v>0</v>
      </c>
      <c r="O3851" s="519">
        <f t="shared" si="984"/>
        <v>0</v>
      </c>
      <c r="P3851" s="506"/>
      <c r="Q3851" s="520"/>
      <c r="R3851" s="412" t="str">
        <f t="shared" si="980"/>
        <v/>
      </c>
      <c r="S3851" s="412" t="str">
        <f t="shared" si="987"/>
        <v/>
      </c>
      <c r="T3851" s="427"/>
      <c r="U3851" s="429"/>
      <c r="W3851" s="6">
        <f>VLOOKUP(A3851,'[3]Cartilha Global'!$A:$A,1,FALSE)</f>
        <v>93122</v>
      </c>
    </row>
    <row r="3852" spans="1:23" ht="23.25" hidden="1" thickBot="1" x14ac:dyDescent="0.25">
      <c r="A3852" s="522">
        <v>93123</v>
      </c>
      <c r="B3852" s="508" t="s">
        <v>3144</v>
      </c>
      <c r="C3852" s="513" t="s">
        <v>3095</v>
      </c>
      <c r="D3852" s="498" t="s">
        <v>169</v>
      </c>
      <c r="E3852" s="499">
        <v>65.790000000000006</v>
      </c>
      <c r="F3852" s="500">
        <f t="shared" si="986"/>
        <v>81.47</v>
      </c>
      <c r="G3852" s="527"/>
      <c r="H3852" s="518"/>
      <c r="I3852" s="517">
        <f t="shared" si="981"/>
        <v>0</v>
      </c>
      <c r="J3852" s="517">
        <f t="shared" si="982"/>
        <v>0</v>
      </c>
      <c r="K3852" s="504"/>
      <c r="L3852" s="518">
        <f t="shared" si="985"/>
        <v>0</v>
      </c>
      <c r="M3852" s="518">
        <f t="shared" si="985"/>
        <v>0</v>
      </c>
      <c r="N3852" s="519">
        <f t="shared" si="983"/>
        <v>0</v>
      </c>
      <c r="O3852" s="519">
        <f t="shared" si="984"/>
        <v>0</v>
      </c>
      <c r="P3852" s="506"/>
      <c r="Q3852" s="520"/>
      <c r="R3852" s="412" t="str">
        <f t="shared" si="980"/>
        <v/>
      </c>
      <c r="S3852" s="412" t="str">
        <f t="shared" si="987"/>
        <v/>
      </c>
      <c r="T3852" s="427"/>
      <c r="U3852" s="429"/>
      <c r="W3852" s="6">
        <f>VLOOKUP(A3852,'[3]Cartilha Global'!$A:$A,1,FALSE)</f>
        <v>93123</v>
      </c>
    </row>
    <row r="3853" spans="1:23" ht="23.25" hidden="1" thickBot="1" x14ac:dyDescent="0.25">
      <c r="A3853" s="522">
        <v>93124</v>
      </c>
      <c r="B3853" s="508" t="s">
        <v>3144</v>
      </c>
      <c r="C3853" s="513" t="s">
        <v>3096</v>
      </c>
      <c r="D3853" s="498" t="s">
        <v>169</v>
      </c>
      <c r="E3853" s="499">
        <v>103.67</v>
      </c>
      <c r="F3853" s="500">
        <f t="shared" si="986"/>
        <v>128.38</v>
      </c>
      <c r="G3853" s="527"/>
      <c r="H3853" s="518"/>
      <c r="I3853" s="517">
        <f t="shared" si="981"/>
        <v>0</v>
      </c>
      <c r="J3853" s="517">
        <f t="shared" si="982"/>
        <v>0</v>
      </c>
      <c r="K3853" s="504"/>
      <c r="L3853" s="518">
        <f t="shared" si="985"/>
        <v>0</v>
      </c>
      <c r="M3853" s="518">
        <f t="shared" si="985"/>
        <v>0</v>
      </c>
      <c r="N3853" s="519">
        <f t="shared" si="983"/>
        <v>0</v>
      </c>
      <c r="O3853" s="519">
        <f t="shared" si="984"/>
        <v>0</v>
      </c>
      <c r="P3853" s="506"/>
      <c r="Q3853" s="520"/>
      <c r="R3853" s="412" t="str">
        <f t="shared" si="980"/>
        <v/>
      </c>
      <c r="S3853" s="412" t="str">
        <f t="shared" si="987"/>
        <v/>
      </c>
      <c r="T3853" s="427"/>
      <c r="U3853" s="429"/>
      <c r="W3853" s="6">
        <f>VLOOKUP(A3853,'[3]Cartilha Global'!$A:$A,1,FALSE)</f>
        <v>93124</v>
      </c>
    </row>
    <row r="3854" spans="1:23" ht="23.25" hidden="1" thickBot="1" x14ac:dyDescent="0.25">
      <c r="A3854" s="522">
        <v>93125</v>
      </c>
      <c r="B3854" s="508" t="s">
        <v>3144</v>
      </c>
      <c r="C3854" s="513" t="s">
        <v>3097</v>
      </c>
      <c r="D3854" s="498" t="s">
        <v>169</v>
      </c>
      <c r="E3854" s="499">
        <v>152.63</v>
      </c>
      <c r="F3854" s="500">
        <f t="shared" si="986"/>
        <v>189.02</v>
      </c>
      <c r="G3854" s="527"/>
      <c r="H3854" s="518"/>
      <c r="I3854" s="517">
        <f t="shared" si="981"/>
        <v>0</v>
      </c>
      <c r="J3854" s="517">
        <f t="shared" si="982"/>
        <v>0</v>
      </c>
      <c r="K3854" s="504"/>
      <c r="L3854" s="518">
        <f t="shared" si="985"/>
        <v>0</v>
      </c>
      <c r="M3854" s="518">
        <f t="shared" si="985"/>
        <v>0</v>
      </c>
      <c r="N3854" s="519">
        <f t="shared" si="983"/>
        <v>0</v>
      </c>
      <c r="O3854" s="519">
        <f t="shared" si="984"/>
        <v>0</v>
      </c>
      <c r="P3854" s="506"/>
      <c r="Q3854" s="520"/>
      <c r="R3854" s="412" t="str">
        <f t="shared" si="980"/>
        <v/>
      </c>
      <c r="S3854" s="412" t="str">
        <f t="shared" si="987"/>
        <v/>
      </c>
      <c r="T3854" s="427"/>
      <c r="U3854" s="429"/>
      <c r="W3854" s="6">
        <f>VLOOKUP(A3854,'[3]Cartilha Global'!$A:$A,1,FALSE)</f>
        <v>93125</v>
      </c>
    </row>
    <row r="3855" spans="1:23" ht="23.25" hidden="1" thickBot="1" x14ac:dyDescent="0.25">
      <c r="A3855" s="522">
        <v>93126</v>
      </c>
      <c r="B3855" s="508" t="s">
        <v>3144</v>
      </c>
      <c r="C3855" s="513" t="s">
        <v>3098</v>
      </c>
      <c r="D3855" s="498" t="s">
        <v>169</v>
      </c>
      <c r="E3855" s="499">
        <v>338.74</v>
      </c>
      <c r="F3855" s="500">
        <f t="shared" si="986"/>
        <v>419.5</v>
      </c>
      <c r="G3855" s="527"/>
      <c r="H3855" s="518"/>
      <c r="I3855" s="517">
        <f t="shared" si="981"/>
        <v>0</v>
      </c>
      <c r="J3855" s="517">
        <f t="shared" si="982"/>
        <v>0</v>
      </c>
      <c r="K3855" s="504"/>
      <c r="L3855" s="518">
        <f t="shared" si="985"/>
        <v>0</v>
      </c>
      <c r="M3855" s="518">
        <f t="shared" si="985"/>
        <v>0</v>
      </c>
      <c r="N3855" s="519">
        <f t="shared" si="983"/>
        <v>0</v>
      </c>
      <c r="O3855" s="519">
        <f t="shared" si="984"/>
        <v>0</v>
      </c>
      <c r="P3855" s="506"/>
      <c r="Q3855" s="520"/>
      <c r="R3855" s="412" t="str">
        <f t="shared" si="980"/>
        <v/>
      </c>
      <c r="S3855" s="412" t="str">
        <f t="shared" si="987"/>
        <v/>
      </c>
      <c r="T3855" s="427"/>
      <c r="U3855" s="429"/>
      <c r="W3855" s="6">
        <f>VLOOKUP(A3855,'[3]Cartilha Global'!$A:$A,1,FALSE)</f>
        <v>93126</v>
      </c>
    </row>
    <row r="3856" spans="1:23" ht="23.25" hidden="1" thickBot="1" x14ac:dyDescent="0.25">
      <c r="A3856" s="522">
        <v>93133</v>
      </c>
      <c r="B3856" s="508" t="s">
        <v>3144</v>
      </c>
      <c r="C3856" s="513" t="s">
        <v>3011</v>
      </c>
      <c r="D3856" s="498" t="s">
        <v>169</v>
      </c>
      <c r="E3856" s="499">
        <v>21.37</v>
      </c>
      <c r="F3856" s="500">
        <f t="shared" si="986"/>
        <v>26.46</v>
      </c>
      <c r="G3856" s="527"/>
      <c r="H3856" s="518"/>
      <c r="I3856" s="517">
        <f t="shared" si="981"/>
        <v>0</v>
      </c>
      <c r="J3856" s="517">
        <f t="shared" si="982"/>
        <v>0</v>
      </c>
      <c r="K3856" s="504"/>
      <c r="L3856" s="518">
        <f t="shared" si="985"/>
        <v>0</v>
      </c>
      <c r="M3856" s="518">
        <f t="shared" si="985"/>
        <v>0</v>
      </c>
      <c r="N3856" s="519">
        <f t="shared" si="983"/>
        <v>0</v>
      </c>
      <c r="O3856" s="519">
        <f t="shared" si="984"/>
        <v>0</v>
      </c>
      <c r="P3856" s="506"/>
      <c r="Q3856" s="520"/>
      <c r="R3856" s="412" t="str">
        <f t="shared" si="980"/>
        <v/>
      </c>
      <c r="S3856" s="412" t="str">
        <f t="shared" si="987"/>
        <v/>
      </c>
      <c r="T3856" s="427"/>
      <c r="U3856" s="429"/>
      <c r="W3856" s="6">
        <f>VLOOKUP(A3856,'[3]Cartilha Global'!$A:$A,1,FALSE)</f>
        <v>93133</v>
      </c>
    </row>
    <row r="3857" spans="1:23" ht="23.25" hidden="1" thickBot="1" x14ac:dyDescent="0.25">
      <c r="A3857" s="522">
        <v>103805</v>
      </c>
      <c r="B3857" s="508" t="s">
        <v>3144</v>
      </c>
      <c r="C3857" s="513" t="s">
        <v>7193</v>
      </c>
      <c r="D3857" s="498" t="s">
        <v>169</v>
      </c>
      <c r="E3857" s="499">
        <v>19.309999999999999</v>
      </c>
      <c r="F3857" s="500">
        <f t="shared" si="986"/>
        <v>23.91</v>
      </c>
      <c r="G3857" s="527"/>
      <c r="H3857" s="518"/>
      <c r="I3857" s="517">
        <f t="shared" si="981"/>
        <v>0</v>
      </c>
      <c r="J3857" s="517">
        <f t="shared" si="982"/>
        <v>0</v>
      </c>
      <c r="K3857" s="504"/>
      <c r="L3857" s="518">
        <f t="shared" si="985"/>
        <v>0</v>
      </c>
      <c r="M3857" s="518">
        <f t="shared" si="985"/>
        <v>0</v>
      </c>
      <c r="N3857" s="519">
        <f t="shared" si="983"/>
        <v>0</v>
      </c>
      <c r="O3857" s="519">
        <f t="shared" si="984"/>
        <v>0</v>
      </c>
      <c r="P3857" s="506"/>
      <c r="Q3857" s="520"/>
      <c r="R3857" s="412" t="str">
        <f t="shared" si="980"/>
        <v/>
      </c>
      <c r="S3857" s="412" t="str">
        <f t="shared" si="987"/>
        <v/>
      </c>
      <c r="T3857" s="427"/>
      <c r="U3857" s="429"/>
      <c r="W3857" s="6" t="e">
        <f>VLOOKUP(A3857,'[3]Cartilha Global'!$A:$A,1,FALSE)</f>
        <v>#N/A</v>
      </c>
    </row>
    <row r="3858" spans="1:23" ht="23.25" hidden="1" thickBot="1" x14ac:dyDescent="0.25">
      <c r="A3858" s="522">
        <v>103806</v>
      </c>
      <c r="B3858" s="508" t="s">
        <v>3144</v>
      </c>
      <c r="C3858" s="513" t="s">
        <v>7194</v>
      </c>
      <c r="D3858" s="498" t="s">
        <v>169</v>
      </c>
      <c r="E3858" s="499">
        <v>19.27</v>
      </c>
      <c r="F3858" s="500">
        <f t="shared" si="986"/>
        <v>23.86</v>
      </c>
      <c r="G3858" s="527"/>
      <c r="H3858" s="518"/>
      <c r="I3858" s="517">
        <f t="shared" si="981"/>
        <v>0</v>
      </c>
      <c r="J3858" s="517">
        <f t="shared" si="982"/>
        <v>0</v>
      </c>
      <c r="K3858" s="504"/>
      <c r="L3858" s="518">
        <f t="shared" si="985"/>
        <v>0</v>
      </c>
      <c r="M3858" s="518">
        <f t="shared" si="985"/>
        <v>0</v>
      </c>
      <c r="N3858" s="519">
        <f t="shared" si="983"/>
        <v>0</v>
      </c>
      <c r="O3858" s="519">
        <f t="shared" si="984"/>
        <v>0</v>
      </c>
      <c r="P3858" s="506"/>
      <c r="Q3858" s="520"/>
      <c r="R3858" s="412" t="str">
        <f t="shared" si="980"/>
        <v/>
      </c>
      <c r="S3858" s="412" t="str">
        <f t="shared" si="987"/>
        <v/>
      </c>
      <c r="T3858" s="427"/>
      <c r="U3858" s="429"/>
      <c r="W3858" s="6" t="e">
        <f>VLOOKUP(A3858,'[3]Cartilha Global'!$A:$A,1,FALSE)</f>
        <v>#N/A</v>
      </c>
    </row>
    <row r="3859" spans="1:23" ht="34.5" hidden="1" thickBot="1" x14ac:dyDescent="0.25">
      <c r="A3859" s="522">
        <v>103807</v>
      </c>
      <c r="B3859" s="508" t="s">
        <v>3144</v>
      </c>
      <c r="C3859" s="513" t="s">
        <v>7195</v>
      </c>
      <c r="D3859" s="498" t="s">
        <v>169</v>
      </c>
      <c r="E3859" s="499">
        <v>24.45</v>
      </c>
      <c r="F3859" s="500">
        <f t="shared" si="986"/>
        <v>30.28</v>
      </c>
      <c r="G3859" s="527"/>
      <c r="H3859" s="518"/>
      <c r="I3859" s="517">
        <f t="shared" si="981"/>
        <v>0</v>
      </c>
      <c r="J3859" s="517">
        <f t="shared" si="982"/>
        <v>0</v>
      </c>
      <c r="K3859" s="504"/>
      <c r="L3859" s="518">
        <f t="shared" si="985"/>
        <v>0</v>
      </c>
      <c r="M3859" s="518">
        <f t="shared" si="985"/>
        <v>0</v>
      </c>
      <c r="N3859" s="519">
        <f t="shared" si="983"/>
        <v>0</v>
      </c>
      <c r="O3859" s="519">
        <f t="shared" si="984"/>
        <v>0</v>
      </c>
      <c r="P3859" s="506"/>
      <c r="Q3859" s="520"/>
      <c r="R3859" s="412" t="str">
        <f t="shared" si="980"/>
        <v/>
      </c>
      <c r="S3859" s="412" t="str">
        <f t="shared" si="987"/>
        <v/>
      </c>
      <c r="T3859" s="427"/>
      <c r="U3859" s="429"/>
      <c r="W3859" s="6" t="e">
        <f>VLOOKUP(A3859,'[3]Cartilha Global'!$A:$A,1,FALSE)</f>
        <v>#N/A</v>
      </c>
    </row>
    <row r="3860" spans="1:23" ht="23.25" hidden="1" thickBot="1" x14ac:dyDescent="0.25">
      <c r="A3860" s="522">
        <v>103808</v>
      </c>
      <c r="B3860" s="508" t="s">
        <v>3144</v>
      </c>
      <c r="C3860" s="513" t="s">
        <v>7196</v>
      </c>
      <c r="D3860" s="498" t="s">
        <v>169</v>
      </c>
      <c r="E3860" s="499">
        <v>36.35</v>
      </c>
      <c r="F3860" s="500">
        <f t="shared" si="986"/>
        <v>45.02</v>
      </c>
      <c r="G3860" s="527"/>
      <c r="H3860" s="518"/>
      <c r="I3860" s="517">
        <f t="shared" si="981"/>
        <v>0</v>
      </c>
      <c r="J3860" s="517">
        <f t="shared" si="982"/>
        <v>0</v>
      </c>
      <c r="K3860" s="504"/>
      <c r="L3860" s="518">
        <f t="shared" si="985"/>
        <v>0</v>
      </c>
      <c r="M3860" s="518">
        <f t="shared" si="985"/>
        <v>0</v>
      </c>
      <c r="N3860" s="519">
        <f t="shared" si="983"/>
        <v>0</v>
      </c>
      <c r="O3860" s="519">
        <f t="shared" si="984"/>
        <v>0</v>
      </c>
      <c r="P3860" s="506"/>
      <c r="Q3860" s="520"/>
      <c r="R3860" s="412" t="str">
        <f t="shared" si="980"/>
        <v/>
      </c>
      <c r="S3860" s="412" t="str">
        <f t="shared" si="987"/>
        <v/>
      </c>
      <c r="T3860" s="427"/>
      <c r="U3860" s="429"/>
      <c r="W3860" s="6" t="e">
        <f>VLOOKUP(A3860,'[3]Cartilha Global'!$A:$A,1,FALSE)</f>
        <v>#N/A</v>
      </c>
    </row>
    <row r="3861" spans="1:23" ht="23.25" hidden="1" thickBot="1" x14ac:dyDescent="0.25">
      <c r="A3861" s="522">
        <v>103809</v>
      </c>
      <c r="B3861" s="508" t="s">
        <v>3144</v>
      </c>
      <c r="C3861" s="513" t="s">
        <v>7197</v>
      </c>
      <c r="D3861" s="498" t="s">
        <v>169</v>
      </c>
      <c r="E3861" s="499">
        <v>36.020000000000003</v>
      </c>
      <c r="F3861" s="500">
        <f t="shared" si="986"/>
        <v>44.61</v>
      </c>
      <c r="G3861" s="527"/>
      <c r="H3861" s="518"/>
      <c r="I3861" s="517">
        <f t="shared" si="981"/>
        <v>0</v>
      </c>
      <c r="J3861" s="517">
        <f t="shared" si="982"/>
        <v>0</v>
      </c>
      <c r="K3861" s="504"/>
      <c r="L3861" s="518">
        <f t="shared" si="985"/>
        <v>0</v>
      </c>
      <c r="M3861" s="518">
        <f t="shared" si="985"/>
        <v>0</v>
      </c>
      <c r="N3861" s="519">
        <f t="shared" si="983"/>
        <v>0</v>
      </c>
      <c r="O3861" s="519">
        <f t="shared" si="984"/>
        <v>0</v>
      </c>
      <c r="P3861" s="506"/>
      <c r="Q3861" s="520"/>
      <c r="R3861" s="412" t="str">
        <f t="shared" si="980"/>
        <v/>
      </c>
      <c r="S3861" s="412" t="str">
        <f t="shared" si="987"/>
        <v/>
      </c>
      <c r="T3861" s="427"/>
      <c r="U3861" s="429"/>
      <c r="W3861" s="6" t="e">
        <f>VLOOKUP(A3861,'[3]Cartilha Global'!$A:$A,1,FALSE)</f>
        <v>#N/A</v>
      </c>
    </row>
    <row r="3862" spans="1:23" ht="34.5" hidden="1" thickBot="1" x14ac:dyDescent="0.25">
      <c r="A3862" s="522">
        <v>103810</v>
      </c>
      <c r="B3862" s="508" t="s">
        <v>3144</v>
      </c>
      <c r="C3862" s="513" t="s">
        <v>7198</v>
      </c>
      <c r="D3862" s="498" t="s">
        <v>169</v>
      </c>
      <c r="E3862" s="499">
        <v>37.65</v>
      </c>
      <c r="F3862" s="500">
        <f t="shared" si="986"/>
        <v>46.63</v>
      </c>
      <c r="G3862" s="527"/>
      <c r="H3862" s="518"/>
      <c r="I3862" s="517">
        <f t="shared" si="981"/>
        <v>0</v>
      </c>
      <c r="J3862" s="517">
        <f t="shared" si="982"/>
        <v>0</v>
      </c>
      <c r="K3862" s="504"/>
      <c r="L3862" s="518">
        <f t="shared" si="985"/>
        <v>0</v>
      </c>
      <c r="M3862" s="518">
        <f t="shared" si="985"/>
        <v>0</v>
      </c>
      <c r="N3862" s="519">
        <f t="shared" si="983"/>
        <v>0</v>
      </c>
      <c r="O3862" s="519">
        <f t="shared" si="984"/>
        <v>0</v>
      </c>
      <c r="P3862" s="506"/>
      <c r="Q3862" s="520"/>
      <c r="R3862" s="412" t="str">
        <f t="shared" si="980"/>
        <v/>
      </c>
      <c r="S3862" s="412" t="str">
        <f t="shared" si="987"/>
        <v/>
      </c>
      <c r="T3862" s="427"/>
      <c r="U3862" s="429"/>
      <c r="W3862" s="6" t="e">
        <f>VLOOKUP(A3862,'[3]Cartilha Global'!$A:$A,1,FALSE)</f>
        <v>#N/A</v>
      </c>
    </row>
    <row r="3863" spans="1:23" ht="34.5" hidden="1" thickBot="1" x14ac:dyDescent="0.25">
      <c r="A3863" s="522">
        <v>103811</v>
      </c>
      <c r="B3863" s="508" t="s">
        <v>3144</v>
      </c>
      <c r="C3863" s="513" t="s">
        <v>7199</v>
      </c>
      <c r="D3863" s="498" t="s">
        <v>169</v>
      </c>
      <c r="E3863" s="499">
        <v>41.57</v>
      </c>
      <c r="F3863" s="500">
        <f t="shared" si="986"/>
        <v>51.48</v>
      </c>
      <c r="G3863" s="527"/>
      <c r="H3863" s="518"/>
      <c r="I3863" s="517">
        <f t="shared" si="981"/>
        <v>0</v>
      </c>
      <c r="J3863" s="517">
        <f t="shared" si="982"/>
        <v>0</v>
      </c>
      <c r="K3863" s="504"/>
      <c r="L3863" s="518">
        <f t="shared" si="985"/>
        <v>0</v>
      </c>
      <c r="M3863" s="518">
        <f t="shared" si="985"/>
        <v>0</v>
      </c>
      <c r="N3863" s="519">
        <f t="shared" si="983"/>
        <v>0</v>
      </c>
      <c r="O3863" s="519">
        <f t="shared" si="984"/>
        <v>0</v>
      </c>
      <c r="P3863" s="506"/>
      <c r="Q3863" s="520"/>
      <c r="R3863" s="412" t="str">
        <f t="shared" si="980"/>
        <v/>
      </c>
      <c r="S3863" s="412" t="str">
        <f t="shared" si="987"/>
        <v/>
      </c>
      <c r="T3863" s="427"/>
      <c r="U3863" s="429"/>
      <c r="W3863" s="6" t="e">
        <f>VLOOKUP(A3863,'[3]Cartilha Global'!$A:$A,1,FALSE)</f>
        <v>#N/A</v>
      </c>
    </row>
    <row r="3864" spans="1:23" ht="23.25" hidden="1" thickBot="1" x14ac:dyDescent="0.25">
      <c r="A3864" s="522">
        <v>103812</v>
      </c>
      <c r="B3864" s="508" t="s">
        <v>3144</v>
      </c>
      <c r="C3864" s="513" t="s">
        <v>7200</v>
      </c>
      <c r="D3864" s="498" t="s">
        <v>169</v>
      </c>
      <c r="E3864" s="499">
        <v>54.14</v>
      </c>
      <c r="F3864" s="500">
        <f t="shared" si="986"/>
        <v>67.05</v>
      </c>
      <c r="G3864" s="527"/>
      <c r="H3864" s="518"/>
      <c r="I3864" s="517">
        <f t="shared" si="981"/>
        <v>0</v>
      </c>
      <c r="J3864" s="517">
        <f t="shared" si="982"/>
        <v>0</v>
      </c>
      <c r="K3864" s="504"/>
      <c r="L3864" s="518">
        <f t="shared" si="985"/>
        <v>0</v>
      </c>
      <c r="M3864" s="518">
        <f t="shared" si="985"/>
        <v>0</v>
      </c>
      <c r="N3864" s="519">
        <f t="shared" si="983"/>
        <v>0</v>
      </c>
      <c r="O3864" s="519">
        <f t="shared" si="984"/>
        <v>0</v>
      </c>
      <c r="P3864" s="506"/>
      <c r="Q3864" s="520"/>
      <c r="R3864" s="412" t="str">
        <f t="shared" si="980"/>
        <v/>
      </c>
      <c r="S3864" s="412" t="str">
        <f t="shared" si="987"/>
        <v/>
      </c>
      <c r="T3864" s="427"/>
      <c r="U3864" s="429"/>
      <c r="W3864" s="6" t="e">
        <f>VLOOKUP(A3864,'[3]Cartilha Global'!$A:$A,1,FALSE)</f>
        <v>#N/A</v>
      </c>
    </row>
    <row r="3865" spans="1:23" ht="23.25" hidden="1" thickBot="1" x14ac:dyDescent="0.25">
      <c r="A3865" s="522">
        <v>103813</v>
      </c>
      <c r="B3865" s="508" t="s">
        <v>3144</v>
      </c>
      <c r="C3865" s="513" t="s">
        <v>7201</v>
      </c>
      <c r="D3865" s="498" t="s">
        <v>169</v>
      </c>
      <c r="E3865" s="499">
        <v>52.09</v>
      </c>
      <c r="F3865" s="500">
        <f t="shared" si="986"/>
        <v>64.510000000000005</v>
      </c>
      <c r="G3865" s="527"/>
      <c r="H3865" s="518"/>
      <c r="I3865" s="517">
        <f t="shared" si="981"/>
        <v>0</v>
      </c>
      <c r="J3865" s="517">
        <f t="shared" si="982"/>
        <v>0</v>
      </c>
      <c r="K3865" s="504"/>
      <c r="L3865" s="518">
        <f t="shared" si="985"/>
        <v>0</v>
      </c>
      <c r="M3865" s="518">
        <f t="shared" si="985"/>
        <v>0</v>
      </c>
      <c r="N3865" s="519">
        <f t="shared" si="983"/>
        <v>0</v>
      </c>
      <c r="O3865" s="519">
        <f t="shared" si="984"/>
        <v>0</v>
      </c>
      <c r="P3865" s="506"/>
      <c r="Q3865" s="520"/>
      <c r="R3865" s="412" t="str">
        <f t="shared" si="980"/>
        <v/>
      </c>
      <c r="S3865" s="412" t="str">
        <f t="shared" si="987"/>
        <v/>
      </c>
      <c r="T3865" s="427"/>
      <c r="U3865" s="429"/>
      <c r="W3865" s="6" t="e">
        <f>VLOOKUP(A3865,'[3]Cartilha Global'!$A:$A,1,FALSE)</f>
        <v>#N/A</v>
      </c>
    </row>
    <row r="3866" spans="1:23" ht="23.25" hidden="1" thickBot="1" x14ac:dyDescent="0.25">
      <c r="A3866" s="522">
        <v>103814</v>
      </c>
      <c r="B3866" s="508" t="s">
        <v>3144</v>
      </c>
      <c r="C3866" s="513" t="s">
        <v>7202</v>
      </c>
      <c r="D3866" s="498" t="s">
        <v>169</v>
      </c>
      <c r="E3866" s="499">
        <v>12.57</v>
      </c>
      <c r="F3866" s="500">
        <f t="shared" si="986"/>
        <v>15.57</v>
      </c>
      <c r="G3866" s="527"/>
      <c r="H3866" s="518"/>
      <c r="I3866" s="517">
        <f t="shared" si="981"/>
        <v>0</v>
      </c>
      <c r="J3866" s="517">
        <f t="shared" si="982"/>
        <v>0</v>
      </c>
      <c r="K3866" s="504"/>
      <c r="L3866" s="518">
        <f t="shared" si="985"/>
        <v>0</v>
      </c>
      <c r="M3866" s="518">
        <f t="shared" si="985"/>
        <v>0</v>
      </c>
      <c r="N3866" s="519">
        <f t="shared" si="983"/>
        <v>0</v>
      </c>
      <c r="O3866" s="519">
        <f t="shared" si="984"/>
        <v>0</v>
      </c>
      <c r="P3866" s="506"/>
      <c r="Q3866" s="520"/>
      <c r="R3866" s="412" t="str">
        <f t="shared" si="980"/>
        <v/>
      </c>
      <c r="S3866" s="412" t="str">
        <f t="shared" si="987"/>
        <v/>
      </c>
      <c r="T3866" s="427"/>
      <c r="U3866" s="429"/>
      <c r="W3866" s="6" t="e">
        <f>VLOOKUP(A3866,'[3]Cartilha Global'!$A:$A,1,FALSE)</f>
        <v>#N/A</v>
      </c>
    </row>
    <row r="3867" spans="1:23" ht="23.25" hidden="1" thickBot="1" x14ac:dyDescent="0.25">
      <c r="A3867" s="522">
        <v>103815</v>
      </c>
      <c r="B3867" s="508" t="s">
        <v>3144</v>
      </c>
      <c r="C3867" s="513" t="s">
        <v>7203</v>
      </c>
      <c r="D3867" s="498" t="s">
        <v>169</v>
      </c>
      <c r="E3867" s="499">
        <v>12.61</v>
      </c>
      <c r="F3867" s="500">
        <f t="shared" si="986"/>
        <v>15.62</v>
      </c>
      <c r="G3867" s="527"/>
      <c r="H3867" s="518"/>
      <c r="I3867" s="517">
        <f t="shared" si="981"/>
        <v>0</v>
      </c>
      <c r="J3867" s="517">
        <f t="shared" si="982"/>
        <v>0</v>
      </c>
      <c r="K3867" s="504"/>
      <c r="L3867" s="518">
        <f t="shared" si="985"/>
        <v>0</v>
      </c>
      <c r="M3867" s="518">
        <f t="shared" si="985"/>
        <v>0</v>
      </c>
      <c r="N3867" s="519">
        <f t="shared" si="983"/>
        <v>0</v>
      </c>
      <c r="O3867" s="519">
        <f t="shared" si="984"/>
        <v>0</v>
      </c>
      <c r="P3867" s="506"/>
      <c r="Q3867" s="520"/>
      <c r="R3867" s="412" t="str">
        <f t="shared" si="980"/>
        <v/>
      </c>
      <c r="S3867" s="412" t="str">
        <f t="shared" si="987"/>
        <v/>
      </c>
      <c r="T3867" s="427"/>
      <c r="U3867" s="429"/>
      <c r="W3867" s="6" t="e">
        <f>VLOOKUP(A3867,'[3]Cartilha Global'!$A:$A,1,FALSE)</f>
        <v>#N/A</v>
      </c>
    </row>
    <row r="3868" spans="1:23" ht="34.5" hidden="1" thickBot="1" x14ac:dyDescent="0.25">
      <c r="A3868" s="522">
        <v>103816</v>
      </c>
      <c r="B3868" s="508" t="s">
        <v>3144</v>
      </c>
      <c r="C3868" s="513" t="s">
        <v>7204</v>
      </c>
      <c r="D3868" s="498" t="s">
        <v>169</v>
      </c>
      <c r="E3868" s="499">
        <v>30.33</v>
      </c>
      <c r="F3868" s="500">
        <f t="shared" si="986"/>
        <v>37.56</v>
      </c>
      <c r="G3868" s="527"/>
      <c r="H3868" s="518"/>
      <c r="I3868" s="517">
        <f t="shared" si="981"/>
        <v>0</v>
      </c>
      <c r="J3868" s="517">
        <f t="shared" si="982"/>
        <v>0</v>
      </c>
      <c r="K3868" s="504"/>
      <c r="L3868" s="518">
        <f t="shared" si="985"/>
        <v>0</v>
      </c>
      <c r="M3868" s="518">
        <f t="shared" si="985"/>
        <v>0</v>
      </c>
      <c r="N3868" s="519">
        <f t="shared" si="983"/>
        <v>0</v>
      </c>
      <c r="O3868" s="519">
        <f t="shared" si="984"/>
        <v>0</v>
      </c>
      <c r="P3868" s="506"/>
      <c r="Q3868" s="520"/>
      <c r="R3868" s="412" t="str">
        <f t="shared" si="980"/>
        <v/>
      </c>
      <c r="S3868" s="412" t="str">
        <f t="shared" si="987"/>
        <v/>
      </c>
      <c r="T3868" s="427"/>
      <c r="U3868" s="429"/>
      <c r="W3868" s="6" t="e">
        <f>VLOOKUP(A3868,'[3]Cartilha Global'!$A:$A,1,FALSE)</f>
        <v>#N/A</v>
      </c>
    </row>
    <row r="3869" spans="1:23" ht="23.25" hidden="1" thickBot="1" x14ac:dyDescent="0.25">
      <c r="A3869" s="522">
        <v>103817</v>
      </c>
      <c r="B3869" s="508" t="s">
        <v>3144</v>
      </c>
      <c r="C3869" s="513" t="s">
        <v>7205</v>
      </c>
      <c r="D3869" s="498" t="s">
        <v>169</v>
      </c>
      <c r="E3869" s="499">
        <v>523.12</v>
      </c>
      <c r="F3869" s="500">
        <f t="shared" si="986"/>
        <v>647.83000000000004</v>
      </c>
      <c r="G3869" s="527"/>
      <c r="H3869" s="518"/>
      <c r="I3869" s="517">
        <f t="shared" si="981"/>
        <v>0</v>
      </c>
      <c r="J3869" s="517">
        <f t="shared" si="982"/>
        <v>0</v>
      </c>
      <c r="K3869" s="504"/>
      <c r="L3869" s="518">
        <f t="shared" si="985"/>
        <v>0</v>
      </c>
      <c r="M3869" s="518">
        <f t="shared" si="985"/>
        <v>0</v>
      </c>
      <c r="N3869" s="519">
        <f t="shared" si="983"/>
        <v>0</v>
      </c>
      <c r="O3869" s="519">
        <f t="shared" si="984"/>
        <v>0</v>
      </c>
      <c r="P3869" s="506"/>
      <c r="Q3869" s="520"/>
      <c r="R3869" s="412" t="str">
        <f t="shared" si="980"/>
        <v/>
      </c>
      <c r="S3869" s="412" t="str">
        <f t="shared" si="987"/>
        <v/>
      </c>
      <c r="T3869" s="427"/>
      <c r="U3869" s="429"/>
      <c r="W3869" s="6" t="e">
        <f>VLOOKUP(A3869,'[3]Cartilha Global'!$A:$A,1,FALSE)</f>
        <v>#N/A</v>
      </c>
    </row>
    <row r="3870" spans="1:23" ht="23.25" hidden="1" thickBot="1" x14ac:dyDescent="0.25">
      <c r="A3870" s="522">
        <v>103818</v>
      </c>
      <c r="B3870" s="508" t="s">
        <v>3144</v>
      </c>
      <c r="C3870" s="513" t="s">
        <v>7206</v>
      </c>
      <c r="D3870" s="498" t="s">
        <v>169</v>
      </c>
      <c r="E3870" s="499">
        <v>22.52</v>
      </c>
      <c r="F3870" s="500">
        <f t="shared" si="986"/>
        <v>27.89</v>
      </c>
      <c r="G3870" s="527"/>
      <c r="H3870" s="518"/>
      <c r="I3870" s="517">
        <f t="shared" si="981"/>
        <v>0</v>
      </c>
      <c r="J3870" s="517">
        <f t="shared" si="982"/>
        <v>0</v>
      </c>
      <c r="K3870" s="504"/>
      <c r="L3870" s="518">
        <f t="shared" si="985"/>
        <v>0</v>
      </c>
      <c r="M3870" s="518">
        <f t="shared" si="985"/>
        <v>0</v>
      </c>
      <c r="N3870" s="519">
        <f t="shared" si="983"/>
        <v>0</v>
      </c>
      <c r="O3870" s="519">
        <f t="shared" si="984"/>
        <v>0</v>
      </c>
      <c r="P3870" s="506"/>
      <c r="Q3870" s="520"/>
      <c r="R3870" s="412" t="str">
        <f t="shared" si="980"/>
        <v/>
      </c>
      <c r="S3870" s="412" t="str">
        <f t="shared" si="987"/>
        <v/>
      </c>
      <c r="T3870" s="427"/>
      <c r="U3870" s="429"/>
      <c r="W3870" s="6" t="e">
        <f>VLOOKUP(A3870,'[3]Cartilha Global'!$A:$A,1,FALSE)</f>
        <v>#N/A</v>
      </c>
    </row>
    <row r="3871" spans="1:23" ht="23.25" hidden="1" thickBot="1" x14ac:dyDescent="0.25">
      <c r="A3871" s="522">
        <v>103819</v>
      </c>
      <c r="B3871" s="508" t="s">
        <v>3144</v>
      </c>
      <c r="C3871" s="513" t="s">
        <v>7207</v>
      </c>
      <c r="D3871" s="498" t="s">
        <v>169</v>
      </c>
      <c r="E3871" s="499">
        <v>22.27</v>
      </c>
      <c r="F3871" s="500">
        <f t="shared" si="986"/>
        <v>27.58</v>
      </c>
      <c r="G3871" s="527"/>
      <c r="H3871" s="518"/>
      <c r="I3871" s="517">
        <f t="shared" si="981"/>
        <v>0</v>
      </c>
      <c r="J3871" s="517">
        <f t="shared" si="982"/>
        <v>0</v>
      </c>
      <c r="K3871" s="504"/>
      <c r="L3871" s="518">
        <f t="shared" si="985"/>
        <v>0</v>
      </c>
      <c r="M3871" s="518">
        <f t="shared" si="985"/>
        <v>0</v>
      </c>
      <c r="N3871" s="519">
        <f t="shared" si="983"/>
        <v>0</v>
      </c>
      <c r="O3871" s="519">
        <f t="shared" si="984"/>
        <v>0</v>
      </c>
      <c r="P3871" s="506"/>
      <c r="Q3871" s="520"/>
      <c r="R3871" s="412" t="str">
        <f t="shared" si="980"/>
        <v/>
      </c>
      <c r="S3871" s="412" t="str">
        <f t="shared" si="987"/>
        <v/>
      </c>
      <c r="T3871" s="427"/>
      <c r="U3871" s="429"/>
      <c r="W3871" s="6" t="e">
        <f>VLOOKUP(A3871,'[3]Cartilha Global'!$A:$A,1,FALSE)</f>
        <v>#N/A</v>
      </c>
    </row>
    <row r="3872" spans="1:23" ht="23.25" hidden="1" thickBot="1" x14ac:dyDescent="0.25">
      <c r="A3872" s="522">
        <v>103820</v>
      </c>
      <c r="B3872" s="508" t="s">
        <v>3144</v>
      </c>
      <c r="C3872" s="513" t="s">
        <v>7208</v>
      </c>
      <c r="D3872" s="498" t="s">
        <v>169</v>
      </c>
      <c r="E3872" s="499">
        <v>23.8</v>
      </c>
      <c r="F3872" s="500">
        <f t="shared" si="986"/>
        <v>29.47</v>
      </c>
      <c r="G3872" s="527"/>
      <c r="H3872" s="518"/>
      <c r="I3872" s="517">
        <f t="shared" si="981"/>
        <v>0</v>
      </c>
      <c r="J3872" s="517">
        <f t="shared" si="982"/>
        <v>0</v>
      </c>
      <c r="K3872" s="504"/>
      <c r="L3872" s="518">
        <f t="shared" si="985"/>
        <v>0</v>
      </c>
      <c r="M3872" s="518">
        <f t="shared" si="985"/>
        <v>0</v>
      </c>
      <c r="N3872" s="519">
        <f t="shared" si="983"/>
        <v>0</v>
      </c>
      <c r="O3872" s="519">
        <f t="shared" si="984"/>
        <v>0</v>
      </c>
      <c r="P3872" s="506"/>
      <c r="Q3872" s="520"/>
      <c r="R3872" s="412" t="str">
        <f t="shared" si="980"/>
        <v/>
      </c>
      <c r="S3872" s="412" t="str">
        <f t="shared" si="987"/>
        <v/>
      </c>
      <c r="T3872" s="427"/>
      <c r="U3872" s="429"/>
      <c r="W3872" s="6" t="e">
        <f>VLOOKUP(A3872,'[3]Cartilha Global'!$A:$A,1,FALSE)</f>
        <v>#N/A</v>
      </c>
    </row>
    <row r="3873" spans="1:23" ht="23.25" hidden="1" thickBot="1" x14ac:dyDescent="0.25">
      <c r="A3873" s="522">
        <v>103821</v>
      </c>
      <c r="B3873" s="508" t="s">
        <v>3144</v>
      </c>
      <c r="C3873" s="513" t="s">
        <v>7209</v>
      </c>
      <c r="D3873" s="498" t="s">
        <v>169</v>
      </c>
      <c r="E3873" s="499">
        <v>611.94000000000005</v>
      </c>
      <c r="F3873" s="500">
        <f t="shared" si="986"/>
        <v>757.83</v>
      </c>
      <c r="G3873" s="527"/>
      <c r="H3873" s="518"/>
      <c r="I3873" s="517">
        <f t="shared" si="981"/>
        <v>0</v>
      </c>
      <c r="J3873" s="517">
        <f t="shared" si="982"/>
        <v>0</v>
      </c>
      <c r="K3873" s="504"/>
      <c r="L3873" s="518">
        <f t="shared" si="985"/>
        <v>0</v>
      </c>
      <c r="M3873" s="518">
        <f t="shared" si="985"/>
        <v>0</v>
      </c>
      <c r="N3873" s="519">
        <f t="shared" si="983"/>
        <v>0</v>
      </c>
      <c r="O3873" s="519">
        <f t="shared" si="984"/>
        <v>0</v>
      </c>
      <c r="P3873" s="506"/>
      <c r="Q3873" s="520"/>
      <c r="R3873" s="412" t="str">
        <f t="shared" si="980"/>
        <v/>
      </c>
      <c r="S3873" s="412" t="str">
        <f t="shared" si="987"/>
        <v/>
      </c>
      <c r="T3873" s="427"/>
      <c r="U3873" s="429"/>
      <c r="W3873" s="6" t="e">
        <f>VLOOKUP(A3873,'[3]Cartilha Global'!$A:$A,1,FALSE)</f>
        <v>#N/A</v>
      </c>
    </row>
    <row r="3874" spans="1:23" ht="34.5" hidden="1" thickBot="1" x14ac:dyDescent="0.25">
      <c r="A3874" s="522">
        <v>103822</v>
      </c>
      <c r="B3874" s="508" t="s">
        <v>3144</v>
      </c>
      <c r="C3874" s="513" t="s">
        <v>7210</v>
      </c>
      <c r="D3874" s="498" t="s">
        <v>169</v>
      </c>
      <c r="E3874" s="499">
        <v>62.75</v>
      </c>
      <c r="F3874" s="500">
        <f t="shared" si="986"/>
        <v>77.709999999999994</v>
      </c>
      <c r="G3874" s="527"/>
      <c r="H3874" s="518"/>
      <c r="I3874" s="517">
        <f t="shared" si="981"/>
        <v>0</v>
      </c>
      <c r="J3874" s="517">
        <f t="shared" si="982"/>
        <v>0</v>
      </c>
      <c r="K3874" s="504"/>
      <c r="L3874" s="518">
        <f t="shared" si="985"/>
        <v>0</v>
      </c>
      <c r="M3874" s="518">
        <f t="shared" si="985"/>
        <v>0</v>
      </c>
      <c r="N3874" s="519">
        <f t="shared" si="983"/>
        <v>0</v>
      </c>
      <c r="O3874" s="519">
        <f t="shared" si="984"/>
        <v>0</v>
      </c>
      <c r="P3874" s="506"/>
      <c r="Q3874" s="520"/>
      <c r="R3874" s="412" t="str">
        <f t="shared" si="980"/>
        <v/>
      </c>
      <c r="S3874" s="412" t="str">
        <f t="shared" si="987"/>
        <v/>
      </c>
      <c r="T3874" s="427"/>
      <c r="U3874" s="429"/>
      <c r="W3874" s="6" t="e">
        <f>VLOOKUP(A3874,'[3]Cartilha Global'!$A:$A,1,FALSE)</f>
        <v>#N/A</v>
      </c>
    </row>
    <row r="3875" spans="1:23" ht="34.5" hidden="1" thickBot="1" x14ac:dyDescent="0.25">
      <c r="A3875" s="522">
        <v>103823</v>
      </c>
      <c r="B3875" s="508" t="s">
        <v>3144</v>
      </c>
      <c r="C3875" s="513" t="s">
        <v>7211</v>
      </c>
      <c r="D3875" s="498" t="s">
        <v>169</v>
      </c>
      <c r="E3875" s="499">
        <v>19.420000000000002</v>
      </c>
      <c r="F3875" s="500">
        <f t="shared" si="986"/>
        <v>24.05</v>
      </c>
      <c r="G3875" s="527"/>
      <c r="H3875" s="518"/>
      <c r="I3875" s="517">
        <f t="shared" si="981"/>
        <v>0</v>
      </c>
      <c r="J3875" s="517">
        <f t="shared" si="982"/>
        <v>0</v>
      </c>
      <c r="K3875" s="504"/>
      <c r="L3875" s="518">
        <f t="shared" si="985"/>
        <v>0</v>
      </c>
      <c r="M3875" s="518">
        <f t="shared" si="985"/>
        <v>0</v>
      </c>
      <c r="N3875" s="519">
        <f t="shared" si="983"/>
        <v>0</v>
      </c>
      <c r="O3875" s="519">
        <f t="shared" si="984"/>
        <v>0</v>
      </c>
      <c r="P3875" s="506"/>
      <c r="Q3875" s="520"/>
      <c r="R3875" s="412" t="str">
        <f t="shared" si="980"/>
        <v/>
      </c>
      <c r="S3875" s="412" t="str">
        <f t="shared" si="987"/>
        <v/>
      </c>
      <c r="T3875" s="427"/>
      <c r="U3875" s="429"/>
      <c r="W3875" s="6" t="e">
        <f>VLOOKUP(A3875,'[3]Cartilha Global'!$A:$A,1,FALSE)</f>
        <v>#N/A</v>
      </c>
    </row>
    <row r="3876" spans="1:23" ht="23.25" hidden="1" thickBot="1" x14ac:dyDescent="0.25">
      <c r="A3876" s="522">
        <v>103824</v>
      </c>
      <c r="B3876" s="508" t="s">
        <v>3144</v>
      </c>
      <c r="C3876" s="513" t="s">
        <v>7212</v>
      </c>
      <c r="D3876" s="498" t="s">
        <v>169</v>
      </c>
      <c r="E3876" s="499">
        <v>26.06</v>
      </c>
      <c r="F3876" s="500">
        <f t="shared" si="986"/>
        <v>32.270000000000003</v>
      </c>
      <c r="G3876" s="527"/>
      <c r="H3876" s="518"/>
      <c r="I3876" s="517">
        <f t="shared" si="981"/>
        <v>0</v>
      </c>
      <c r="J3876" s="517">
        <f t="shared" si="982"/>
        <v>0</v>
      </c>
      <c r="K3876" s="504"/>
      <c r="L3876" s="518">
        <f t="shared" si="985"/>
        <v>0</v>
      </c>
      <c r="M3876" s="518">
        <f t="shared" si="985"/>
        <v>0</v>
      </c>
      <c r="N3876" s="519">
        <f t="shared" si="983"/>
        <v>0</v>
      </c>
      <c r="O3876" s="519">
        <f t="shared" si="984"/>
        <v>0</v>
      </c>
      <c r="P3876" s="506"/>
      <c r="Q3876" s="520"/>
      <c r="R3876" s="412" t="str">
        <f t="shared" si="980"/>
        <v/>
      </c>
      <c r="S3876" s="412" t="str">
        <f t="shared" si="987"/>
        <v/>
      </c>
      <c r="T3876" s="427"/>
      <c r="U3876" s="429"/>
      <c r="W3876" s="6" t="e">
        <f>VLOOKUP(A3876,'[3]Cartilha Global'!$A:$A,1,FALSE)</f>
        <v>#N/A</v>
      </c>
    </row>
    <row r="3877" spans="1:23" ht="23.25" hidden="1" thickBot="1" x14ac:dyDescent="0.25">
      <c r="A3877" s="522">
        <v>103825</v>
      </c>
      <c r="B3877" s="508" t="s">
        <v>3144</v>
      </c>
      <c r="C3877" s="513" t="s">
        <v>7213</v>
      </c>
      <c r="D3877" s="498" t="s">
        <v>169</v>
      </c>
      <c r="E3877" s="499">
        <v>30.96</v>
      </c>
      <c r="F3877" s="500">
        <f t="shared" si="986"/>
        <v>38.340000000000003</v>
      </c>
      <c r="G3877" s="527"/>
      <c r="H3877" s="518"/>
      <c r="I3877" s="517">
        <f t="shared" si="981"/>
        <v>0</v>
      </c>
      <c r="J3877" s="517">
        <f t="shared" si="982"/>
        <v>0</v>
      </c>
      <c r="K3877" s="504"/>
      <c r="L3877" s="518">
        <f t="shared" si="985"/>
        <v>0</v>
      </c>
      <c r="M3877" s="518">
        <f t="shared" si="985"/>
        <v>0</v>
      </c>
      <c r="N3877" s="519">
        <f t="shared" si="983"/>
        <v>0</v>
      </c>
      <c r="O3877" s="519">
        <f t="shared" si="984"/>
        <v>0</v>
      </c>
      <c r="P3877" s="506"/>
      <c r="Q3877" s="520"/>
      <c r="R3877" s="412" t="str">
        <f t="shared" si="980"/>
        <v/>
      </c>
      <c r="S3877" s="412" t="str">
        <f t="shared" si="987"/>
        <v/>
      </c>
      <c r="T3877" s="427"/>
      <c r="U3877" s="429"/>
      <c r="W3877" s="6" t="e">
        <f>VLOOKUP(A3877,'[3]Cartilha Global'!$A:$A,1,FALSE)</f>
        <v>#N/A</v>
      </c>
    </row>
    <row r="3878" spans="1:23" ht="23.25" hidden="1" thickBot="1" x14ac:dyDescent="0.25">
      <c r="A3878" s="522">
        <v>103826</v>
      </c>
      <c r="B3878" s="508" t="s">
        <v>3144</v>
      </c>
      <c r="C3878" s="513" t="s">
        <v>7214</v>
      </c>
      <c r="D3878" s="498" t="s">
        <v>169</v>
      </c>
      <c r="E3878" s="499">
        <v>33.770000000000003</v>
      </c>
      <c r="F3878" s="500">
        <f t="shared" si="986"/>
        <v>41.82</v>
      </c>
      <c r="G3878" s="527"/>
      <c r="H3878" s="518"/>
      <c r="I3878" s="517">
        <f t="shared" si="981"/>
        <v>0</v>
      </c>
      <c r="J3878" s="517">
        <f t="shared" si="982"/>
        <v>0</v>
      </c>
      <c r="K3878" s="504"/>
      <c r="L3878" s="518">
        <f t="shared" si="985"/>
        <v>0</v>
      </c>
      <c r="M3878" s="518">
        <f t="shared" si="985"/>
        <v>0</v>
      </c>
      <c r="N3878" s="519">
        <f t="shared" si="983"/>
        <v>0</v>
      </c>
      <c r="O3878" s="519">
        <f t="shared" si="984"/>
        <v>0</v>
      </c>
      <c r="P3878" s="506"/>
      <c r="Q3878" s="520"/>
      <c r="R3878" s="412" t="str">
        <f t="shared" si="980"/>
        <v/>
      </c>
      <c r="S3878" s="412" t="str">
        <f t="shared" si="987"/>
        <v/>
      </c>
      <c r="T3878" s="427"/>
      <c r="U3878" s="429"/>
      <c r="W3878" s="6" t="e">
        <f>VLOOKUP(A3878,'[3]Cartilha Global'!$A:$A,1,FALSE)</f>
        <v>#N/A</v>
      </c>
    </row>
    <row r="3879" spans="1:23" ht="23.25" hidden="1" thickBot="1" x14ac:dyDescent="0.25">
      <c r="A3879" s="522">
        <v>103827</v>
      </c>
      <c r="B3879" s="508" t="s">
        <v>3144</v>
      </c>
      <c r="C3879" s="513" t="s">
        <v>7215</v>
      </c>
      <c r="D3879" s="498" t="s">
        <v>169</v>
      </c>
      <c r="E3879" s="499">
        <v>33.770000000000003</v>
      </c>
      <c r="F3879" s="500">
        <f t="shared" si="986"/>
        <v>41.82</v>
      </c>
      <c r="G3879" s="527"/>
      <c r="H3879" s="518"/>
      <c r="I3879" s="517">
        <f t="shared" si="981"/>
        <v>0</v>
      </c>
      <c r="J3879" s="517">
        <f t="shared" si="982"/>
        <v>0</v>
      </c>
      <c r="K3879" s="504"/>
      <c r="L3879" s="518">
        <f t="shared" si="985"/>
        <v>0</v>
      </c>
      <c r="M3879" s="518">
        <f t="shared" si="985"/>
        <v>0</v>
      </c>
      <c r="N3879" s="519">
        <f t="shared" si="983"/>
        <v>0</v>
      </c>
      <c r="O3879" s="519">
        <f t="shared" si="984"/>
        <v>0</v>
      </c>
      <c r="P3879" s="506"/>
      <c r="Q3879" s="520"/>
      <c r="R3879" s="412" t="str">
        <f t="shared" si="980"/>
        <v/>
      </c>
      <c r="S3879" s="412" t="str">
        <f t="shared" si="987"/>
        <v/>
      </c>
      <c r="T3879" s="427"/>
      <c r="U3879" s="429"/>
      <c r="W3879" s="6" t="e">
        <f>VLOOKUP(A3879,'[3]Cartilha Global'!$A:$A,1,FALSE)</f>
        <v>#N/A</v>
      </c>
    </row>
    <row r="3880" spans="1:23" ht="34.5" hidden="1" thickBot="1" x14ac:dyDescent="0.25">
      <c r="A3880" s="522">
        <v>103828</v>
      </c>
      <c r="B3880" s="508" t="s">
        <v>3144</v>
      </c>
      <c r="C3880" s="513" t="s">
        <v>7216</v>
      </c>
      <c r="D3880" s="498" t="s">
        <v>169</v>
      </c>
      <c r="E3880" s="499">
        <v>105.39</v>
      </c>
      <c r="F3880" s="500">
        <f t="shared" si="986"/>
        <v>130.51</v>
      </c>
      <c r="G3880" s="527"/>
      <c r="H3880" s="518"/>
      <c r="I3880" s="517">
        <f t="shared" si="981"/>
        <v>0</v>
      </c>
      <c r="J3880" s="517">
        <f t="shared" si="982"/>
        <v>0</v>
      </c>
      <c r="K3880" s="504"/>
      <c r="L3880" s="518">
        <f t="shared" si="985"/>
        <v>0</v>
      </c>
      <c r="M3880" s="518">
        <f t="shared" si="985"/>
        <v>0</v>
      </c>
      <c r="N3880" s="519">
        <f t="shared" si="983"/>
        <v>0</v>
      </c>
      <c r="O3880" s="519">
        <f t="shared" si="984"/>
        <v>0</v>
      </c>
      <c r="P3880" s="506"/>
      <c r="Q3880" s="520"/>
      <c r="R3880" s="412" t="str">
        <f t="shared" si="980"/>
        <v/>
      </c>
      <c r="S3880" s="412" t="str">
        <f t="shared" si="987"/>
        <v/>
      </c>
      <c r="T3880" s="427"/>
      <c r="U3880" s="429"/>
      <c r="W3880" s="6" t="e">
        <f>VLOOKUP(A3880,'[3]Cartilha Global'!$A:$A,1,FALSE)</f>
        <v>#N/A</v>
      </c>
    </row>
    <row r="3881" spans="1:23" ht="23.25" hidden="1" thickBot="1" x14ac:dyDescent="0.25">
      <c r="A3881" s="522">
        <v>103829</v>
      </c>
      <c r="B3881" s="508" t="s">
        <v>3144</v>
      </c>
      <c r="C3881" s="513" t="s">
        <v>7217</v>
      </c>
      <c r="D3881" s="498" t="s">
        <v>169</v>
      </c>
      <c r="E3881" s="499">
        <v>675.66</v>
      </c>
      <c r="F3881" s="500">
        <f t="shared" si="986"/>
        <v>836.74</v>
      </c>
      <c r="G3881" s="527"/>
      <c r="H3881" s="518"/>
      <c r="I3881" s="517">
        <f t="shared" si="981"/>
        <v>0</v>
      </c>
      <c r="J3881" s="517">
        <f t="shared" si="982"/>
        <v>0</v>
      </c>
      <c r="K3881" s="504"/>
      <c r="L3881" s="518">
        <f t="shared" si="985"/>
        <v>0</v>
      </c>
      <c r="M3881" s="518">
        <f t="shared" si="985"/>
        <v>0</v>
      </c>
      <c r="N3881" s="519">
        <f t="shared" si="983"/>
        <v>0</v>
      </c>
      <c r="O3881" s="519">
        <f t="shared" si="984"/>
        <v>0</v>
      </c>
      <c r="P3881" s="506"/>
      <c r="Q3881" s="520"/>
      <c r="R3881" s="412" t="str">
        <f t="shared" si="980"/>
        <v/>
      </c>
      <c r="S3881" s="412" t="str">
        <f t="shared" si="987"/>
        <v/>
      </c>
      <c r="T3881" s="427"/>
      <c r="U3881" s="429"/>
      <c r="W3881" s="6" t="e">
        <f>VLOOKUP(A3881,'[3]Cartilha Global'!$A:$A,1,FALSE)</f>
        <v>#N/A</v>
      </c>
    </row>
    <row r="3882" spans="1:23" ht="23.25" hidden="1" thickBot="1" x14ac:dyDescent="0.25">
      <c r="A3882" s="522">
        <v>103830</v>
      </c>
      <c r="B3882" s="508" t="s">
        <v>3144</v>
      </c>
      <c r="C3882" s="513" t="s">
        <v>7218</v>
      </c>
      <c r="D3882" s="498" t="s">
        <v>169</v>
      </c>
      <c r="E3882" s="499">
        <v>40.78</v>
      </c>
      <c r="F3882" s="500">
        <f t="shared" si="986"/>
        <v>50.5</v>
      </c>
      <c r="G3882" s="527"/>
      <c r="H3882" s="518"/>
      <c r="I3882" s="517">
        <f t="shared" si="981"/>
        <v>0</v>
      </c>
      <c r="J3882" s="517">
        <f t="shared" si="982"/>
        <v>0</v>
      </c>
      <c r="K3882" s="504"/>
      <c r="L3882" s="518">
        <f t="shared" si="985"/>
        <v>0</v>
      </c>
      <c r="M3882" s="518">
        <f t="shared" si="985"/>
        <v>0</v>
      </c>
      <c r="N3882" s="519">
        <f t="shared" si="983"/>
        <v>0</v>
      </c>
      <c r="O3882" s="519">
        <f t="shared" si="984"/>
        <v>0</v>
      </c>
      <c r="P3882" s="506"/>
      <c r="Q3882" s="520"/>
      <c r="R3882" s="412" t="str">
        <f t="shared" si="980"/>
        <v/>
      </c>
      <c r="S3882" s="412" t="str">
        <f t="shared" si="987"/>
        <v/>
      </c>
      <c r="T3882" s="427"/>
      <c r="U3882" s="429"/>
      <c r="W3882" s="6" t="e">
        <f>VLOOKUP(A3882,'[3]Cartilha Global'!$A:$A,1,FALSE)</f>
        <v>#N/A</v>
      </c>
    </row>
    <row r="3883" spans="1:23" ht="23.25" hidden="1" thickBot="1" x14ac:dyDescent="0.25">
      <c r="A3883" s="522">
        <v>103831</v>
      </c>
      <c r="B3883" s="508" t="s">
        <v>3144</v>
      </c>
      <c r="C3883" s="513" t="s">
        <v>7219</v>
      </c>
      <c r="D3883" s="498" t="s">
        <v>169</v>
      </c>
      <c r="E3883" s="499">
        <v>29</v>
      </c>
      <c r="F3883" s="500">
        <f t="shared" si="986"/>
        <v>35.909999999999997</v>
      </c>
      <c r="G3883" s="527"/>
      <c r="H3883" s="518"/>
      <c r="I3883" s="517">
        <f t="shared" si="981"/>
        <v>0</v>
      </c>
      <c r="J3883" s="517">
        <f t="shared" si="982"/>
        <v>0</v>
      </c>
      <c r="K3883" s="504"/>
      <c r="L3883" s="518">
        <f t="shared" si="985"/>
        <v>0</v>
      </c>
      <c r="M3883" s="518">
        <f t="shared" si="985"/>
        <v>0</v>
      </c>
      <c r="N3883" s="519">
        <f t="shared" si="983"/>
        <v>0</v>
      </c>
      <c r="O3883" s="519">
        <f t="shared" si="984"/>
        <v>0</v>
      </c>
      <c r="P3883" s="506"/>
      <c r="Q3883" s="520"/>
      <c r="R3883" s="412" t="str">
        <f t="shared" si="980"/>
        <v/>
      </c>
      <c r="S3883" s="412" t="str">
        <f t="shared" si="987"/>
        <v/>
      </c>
      <c r="T3883" s="427"/>
      <c r="U3883" s="429"/>
      <c r="W3883" s="6" t="e">
        <f>VLOOKUP(A3883,'[3]Cartilha Global'!$A:$A,1,FALSE)</f>
        <v>#N/A</v>
      </c>
    </row>
    <row r="3884" spans="1:23" ht="23.25" hidden="1" thickBot="1" x14ac:dyDescent="0.25">
      <c r="A3884" s="522">
        <v>103832</v>
      </c>
      <c r="B3884" s="508" t="s">
        <v>3144</v>
      </c>
      <c r="C3884" s="513" t="s">
        <v>7220</v>
      </c>
      <c r="D3884" s="498" t="s">
        <v>169</v>
      </c>
      <c r="E3884" s="499">
        <v>26.08</v>
      </c>
      <c r="F3884" s="500">
        <f t="shared" si="986"/>
        <v>32.299999999999997</v>
      </c>
      <c r="G3884" s="527"/>
      <c r="H3884" s="518"/>
      <c r="I3884" s="517">
        <f t="shared" si="981"/>
        <v>0</v>
      </c>
      <c r="J3884" s="517">
        <f t="shared" si="982"/>
        <v>0</v>
      </c>
      <c r="K3884" s="504"/>
      <c r="L3884" s="518">
        <f t="shared" si="985"/>
        <v>0</v>
      </c>
      <c r="M3884" s="518">
        <f t="shared" si="985"/>
        <v>0</v>
      </c>
      <c r="N3884" s="519">
        <f t="shared" si="983"/>
        <v>0</v>
      </c>
      <c r="O3884" s="519">
        <f t="shared" si="984"/>
        <v>0</v>
      </c>
      <c r="P3884" s="506"/>
      <c r="Q3884" s="520"/>
      <c r="R3884" s="412" t="str">
        <f t="shared" si="980"/>
        <v/>
      </c>
      <c r="S3884" s="412" t="str">
        <f t="shared" si="987"/>
        <v/>
      </c>
      <c r="T3884" s="427"/>
      <c r="U3884" s="429"/>
      <c r="W3884" s="6" t="e">
        <f>VLOOKUP(A3884,'[3]Cartilha Global'!$A:$A,1,FALSE)</f>
        <v>#N/A</v>
      </c>
    </row>
    <row r="3885" spans="1:23" ht="23.25" hidden="1" thickBot="1" x14ac:dyDescent="0.25">
      <c r="A3885" s="522">
        <v>103833</v>
      </c>
      <c r="B3885" s="508" t="s">
        <v>3144</v>
      </c>
      <c r="C3885" s="513" t="s">
        <v>7221</v>
      </c>
      <c r="D3885" s="498" t="s">
        <v>169</v>
      </c>
      <c r="E3885" s="499">
        <v>48.13</v>
      </c>
      <c r="F3885" s="500">
        <f t="shared" si="986"/>
        <v>59.6</v>
      </c>
      <c r="G3885" s="527"/>
      <c r="H3885" s="518"/>
      <c r="I3885" s="517">
        <f t="shared" si="981"/>
        <v>0</v>
      </c>
      <c r="J3885" s="517">
        <f t="shared" si="982"/>
        <v>0</v>
      </c>
      <c r="K3885" s="504"/>
      <c r="L3885" s="518">
        <f t="shared" si="985"/>
        <v>0</v>
      </c>
      <c r="M3885" s="518">
        <f t="shared" si="985"/>
        <v>0</v>
      </c>
      <c r="N3885" s="519">
        <f t="shared" si="983"/>
        <v>0</v>
      </c>
      <c r="O3885" s="519">
        <f t="shared" si="984"/>
        <v>0</v>
      </c>
      <c r="P3885" s="506"/>
      <c r="Q3885" s="520"/>
      <c r="R3885" s="412" t="str">
        <f t="shared" si="980"/>
        <v/>
      </c>
      <c r="S3885" s="412" t="str">
        <f t="shared" si="987"/>
        <v/>
      </c>
      <c r="T3885" s="427"/>
      <c r="U3885" s="429"/>
      <c r="W3885" s="6" t="e">
        <f>VLOOKUP(A3885,'[3]Cartilha Global'!$A:$A,1,FALSE)</f>
        <v>#N/A</v>
      </c>
    </row>
    <row r="3886" spans="1:23" ht="23.25" hidden="1" thickBot="1" x14ac:dyDescent="0.25">
      <c r="A3886" s="522">
        <v>103834</v>
      </c>
      <c r="B3886" s="508" t="s">
        <v>3144</v>
      </c>
      <c r="C3886" s="513" t="s">
        <v>7222</v>
      </c>
      <c r="D3886" s="498" t="s">
        <v>169</v>
      </c>
      <c r="E3886" s="499">
        <v>70.239999999999995</v>
      </c>
      <c r="F3886" s="500">
        <f t="shared" si="986"/>
        <v>86.99</v>
      </c>
      <c r="G3886" s="527"/>
      <c r="H3886" s="518"/>
      <c r="I3886" s="517">
        <f t="shared" si="981"/>
        <v>0</v>
      </c>
      <c r="J3886" s="517">
        <f t="shared" si="982"/>
        <v>0</v>
      </c>
      <c r="K3886" s="504"/>
      <c r="L3886" s="518">
        <f t="shared" si="985"/>
        <v>0</v>
      </c>
      <c r="M3886" s="518">
        <f t="shared" si="985"/>
        <v>0</v>
      </c>
      <c r="N3886" s="519">
        <f t="shared" si="983"/>
        <v>0</v>
      </c>
      <c r="O3886" s="519">
        <f t="shared" si="984"/>
        <v>0</v>
      </c>
      <c r="P3886" s="506"/>
      <c r="Q3886" s="520"/>
      <c r="R3886" s="412" t="str">
        <f t="shared" si="980"/>
        <v/>
      </c>
      <c r="S3886" s="412" t="str">
        <f t="shared" si="987"/>
        <v/>
      </c>
      <c r="T3886" s="427"/>
      <c r="U3886" s="429"/>
      <c r="W3886" s="6" t="e">
        <f>VLOOKUP(A3886,'[3]Cartilha Global'!$A:$A,1,FALSE)</f>
        <v>#N/A</v>
      </c>
    </row>
    <row r="3887" spans="1:23" ht="23.25" hidden="1" thickBot="1" x14ac:dyDescent="0.25">
      <c r="A3887" s="522">
        <v>103838</v>
      </c>
      <c r="B3887" s="508" t="s">
        <v>3144</v>
      </c>
      <c r="C3887" s="513" t="s">
        <v>7223</v>
      </c>
      <c r="D3887" s="498" t="s">
        <v>169</v>
      </c>
      <c r="E3887" s="499">
        <v>18.579999999999998</v>
      </c>
      <c r="F3887" s="500">
        <f t="shared" si="986"/>
        <v>23.01</v>
      </c>
      <c r="G3887" s="527"/>
      <c r="H3887" s="518"/>
      <c r="I3887" s="517">
        <f t="shared" si="981"/>
        <v>0</v>
      </c>
      <c r="J3887" s="517">
        <f t="shared" si="982"/>
        <v>0</v>
      </c>
      <c r="K3887" s="504"/>
      <c r="L3887" s="518">
        <f t="shared" si="985"/>
        <v>0</v>
      </c>
      <c r="M3887" s="518">
        <f t="shared" si="985"/>
        <v>0</v>
      </c>
      <c r="N3887" s="519">
        <f t="shared" si="983"/>
        <v>0</v>
      </c>
      <c r="O3887" s="519">
        <f t="shared" si="984"/>
        <v>0</v>
      </c>
      <c r="P3887" s="506"/>
      <c r="Q3887" s="520"/>
      <c r="R3887" s="412" t="str">
        <f t="shared" si="980"/>
        <v/>
      </c>
      <c r="S3887" s="412" t="str">
        <f t="shared" si="987"/>
        <v/>
      </c>
      <c r="T3887" s="427"/>
      <c r="U3887" s="429"/>
      <c r="W3887" s="6" t="e">
        <f>VLOOKUP(A3887,'[3]Cartilha Global'!$A:$A,1,FALSE)</f>
        <v>#N/A</v>
      </c>
    </row>
    <row r="3888" spans="1:23" ht="23.25" hidden="1" thickBot="1" x14ac:dyDescent="0.25">
      <c r="A3888" s="522">
        <v>103839</v>
      </c>
      <c r="B3888" s="508" t="s">
        <v>3144</v>
      </c>
      <c r="C3888" s="513" t="s">
        <v>7224</v>
      </c>
      <c r="D3888" s="498" t="s">
        <v>169</v>
      </c>
      <c r="E3888" s="499">
        <v>18.54</v>
      </c>
      <c r="F3888" s="500">
        <f t="shared" si="986"/>
        <v>22.96</v>
      </c>
      <c r="G3888" s="527"/>
      <c r="H3888" s="518"/>
      <c r="I3888" s="517">
        <f t="shared" si="981"/>
        <v>0</v>
      </c>
      <c r="J3888" s="517">
        <f t="shared" si="982"/>
        <v>0</v>
      </c>
      <c r="K3888" s="504"/>
      <c r="L3888" s="518">
        <f t="shared" si="985"/>
        <v>0</v>
      </c>
      <c r="M3888" s="518">
        <f t="shared" si="985"/>
        <v>0</v>
      </c>
      <c r="N3888" s="519">
        <f t="shared" si="983"/>
        <v>0</v>
      </c>
      <c r="O3888" s="519">
        <f t="shared" si="984"/>
        <v>0</v>
      </c>
      <c r="P3888" s="506"/>
      <c r="Q3888" s="520"/>
      <c r="R3888" s="412" t="str">
        <f t="shared" si="980"/>
        <v/>
      </c>
      <c r="S3888" s="412" t="str">
        <f t="shared" si="987"/>
        <v/>
      </c>
      <c r="T3888" s="427"/>
      <c r="U3888" s="429"/>
      <c r="W3888" s="6" t="e">
        <f>VLOOKUP(A3888,'[3]Cartilha Global'!$A:$A,1,FALSE)</f>
        <v>#N/A</v>
      </c>
    </row>
    <row r="3889" spans="1:23" ht="34.5" hidden="1" thickBot="1" x14ac:dyDescent="0.25">
      <c r="A3889" s="522">
        <v>103840</v>
      </c>
      <c r="B3889" s="508" t="s">
        <v>3144</v>
      </c>
      <c r="C3889" s="513" t="s">
        <v>7225</v>
      </c>
      <c r="D3889" s="498" t="s">
        <v>169</v>
      </c>
      <c r="E3889" s="499">
        <v>24.09</v>
      </c>
      <c r="F3889" s="500">
        <f t="shared" si="986"/>
        <v>29.83</v>
      </c>
      <c r="G3889" s="527"/>
      <c r="H3889" s="518"/>
      <c r="I3889" s="517">
        <f t="shared" si="981"/>
        <v>0</v>
      </c>
      <c r="J3889" s="517">
        <f t="shared" si="982"/>
        <v>0</v>
      </c>
      <c r="K3889" s="504"/>
      <c r="L3889" s="518">
        <f t="shared" si="985"/>
        <v>0</v>
      </c>
      <c r="M3889" s="518">
        <f t="shared" si="985"/>
        <v>0</v>
      </c>
      <c r="N3889" s="519">
        <f t="shared" si="983"/>
        <v>0</v>
      </c>
      <c r="O3889" s="519">
        <f t="shared" si="984"/>
        <v>0</v>
      </c>
      <c r="P3889" s="506"/>
      <c r="Q3889" s="520"/>
      <c r="R3889" s="412" t="str">
        <f t="shared" si="980"/>
        <v/>
      </c>
      <c r="S3889" s="412" t="str">
        <f t="shared" si="987"/>
        <v/>
      </c>
      <c r="T3889" s="427"/>
      <c r="U3889" s="429"/>
      <c r="W3889" s="6" t="e">
        <f>VLOOKUP(A3889,'[3]Cartilha Global'!$A:$A,1,FALSE)</f>
        <v>#N/A</v>
      </c>
    </row>
    <row r="3890" spans="1:23" ht="23.25" hidden="1" thickBot="1" x14ac:dyDescent="0.25">
      <c r="A3890" s="522">
        <v>103841</v>
      </c>
      <c r="B3890" s="508" t="s">
        <v>3144</v>
      </c>
      <c r="C3890" s="513" t="s">
        <v>7226</v>
      </c>
      <c r="D3890" s="498" t="s">
        <v>169</v>
      </c>
      <c r="E3890" s="499">
        <v>30.66</v>
      </c>
      <c r="F3890" s="500">
        <f t="shared" si="986"/>
        <v>37.97</v>
      </c>
      <c r="G3890" s="527"/>
      <c r="H3890" s="518"/>
      <c r="I3890" s="517">
        <f t="shared" si="981"/>
        <v>0</v>
      </c>
      <c r="J3890" s="517">
        <f t="shared" si="982"/>
        <v>0</v>
      </c>
      <c r="K3890" s="504"/>
      <c r="L3890" s="518">
        <f t="shared" si="985"/>
        <v>0</v>
      </c>
      <c r="M3890" s="518">
        <f t="shared" si="985"/>
        <v>0</v>
      </c>
      <c r="N3890" s="519">
        <f t="shared" si="983"/>
        <v>0</v>
      </c>
      <c r="O3890" s="519">
        <f t="shared" si="984"/>
        <v>0</v>
      </c>
      <c r="P3890" s="506"/>
      <c r="Q3890" s="520"/>
      <c r="R3890" s="412" t="str">
        <f t="shared" si="980"/>
        <v/>
      </c>
      <c r="S3890" s="412" t="str">
        <f t="shared" si="987"/>
        <v/>
      </c>
      <c r="T3890" s="427"/>
      <c r="U3890" s="429"/>
      <c r="W3890" s="6" t="e">
        <f>VLOOKUP(A3890,'[3]Cartilha Global'!$A:$A,1,FALSE)</f>
        <v>#N/A</v>
      </c>
    </row>
    <row r="3891" spans="1:23" ht="23.25" hidden="1" thickBot="1" x14ac:dyDescent="0.25">
      <c r="A3891" s="522">
        <v>103842</v>
      </c>
      <c r="B3891" s="508" t="s">
        <v>3144</v>
      </c>
      <c r="C3891" s="513" t="s">
        <v>7227</v>
      </c>
      <c r="D3891" s="498" t="s">
        <v>169</v>
      </c>
      <c r="E3891" s="499">
        <v>30.33</v>
      </c>
      <c r="F3891" s="500">
        <f t="shared" si="986"/>
        <v>37.56</v>
      </c>
      <c r="G3891" s="527"/>
      <c r="H3891" s="518"/>
      <c r="I3891" s="517">
        <f t="shared" si="981"/>
        <v>0</v>
      </c>
      <c r="J3891" s="517">
        <f t="shared" si="982"/>
        <v>0</v>
      </c>
      <c r="K3891" s="504"/>
      <c r="L3891" s="518">
        <f t="shared" si="985"/>
        <v>0</v>
      </c>
      <c r="M3891" s="518">
        <f t="shared" si="985"/>
        <v>0</v>
      </c>
      <c r="N3891" s="519">
        <f t="shared" si="983"/>
        <v>0</v>
      </c>
      <c r="O3891" s="519">
        <f t="shared" si="984"/>
        <v>0</v>
      </c>
      <c r="P3891" s="506"/>
      <c r="Q3891" s="520"/>
      <c r="R3891" s="412" t="str">
        <f t="shared" si="980"/>
        <v/>
      </c>
      <c r="S3891" s="412" t="str">
        <f t="shared" si="987"/>
        <v/>
      </c>
      <c r="T3891" s="427"/>
      <c r="U3891" s="429"/>
      <c r="W3891" s="6" t="e">
        <f>VLOOKUP(A3891,'[3]Cartilha Global'!$A:$A,1,FALSE)</f>
        <v>#N/A</v>
      </c>
    </row>
    <row r="3892" spans="1:23" ht="34.5" hidden="1" thickBot="1" x14ac:dyDescent="0.25">
      <c r="A3892" s="522">
        <v>103843</v>
      </c>
      <c r="B3892" s="508" t="s">
        <v>3144</v>
      </c>
      <c r="C3892" s="513" t="s">
        <v>7228</v>
      </c>
      <c r="D3892" s="498" t="s">
        <v>169</v>
      </c>
      <c r="E3892" s="499">
        <v>34.799999999999997</v>
      </c>
      <c r="F3892" s="500">
        <f t="shared" si="986"/>
        <v>43.1</v>
      </c>
      <c r="G3892" s="527"/>
      <c r="H3892" s="518"/>
      <c r="I3892" s="517">
        <f t="shared" si="981"/>
        <v>0</v>
      </c>
      <c r="J3892" s="517">
        <f t="shared" si="982"/>
        <v>0</v>
      </c>
      <c r="K3892" s="504"/>
      <c r="L3892" s="518">
        <f t="shared" si="985"/>
        <v>0</v>
      </c>
      <c r="M3892" s="518">
        <f t="shared" si="985"/>
        <v>0</v>
      </c>
      <c r="N3892" s="519">
        <f t="shared" si="983"/>
        <v>0</v>
      </c>
      <c r="O3892" s="519">
        <f t="shared" si="984"/>
        <v>0</v>
      </c>
      <c r="P3892" s="506"/>
      <c r="Q3892" s="520"/>
      <c r="R3892" s="412" t="str">
        <f t="shared" si="980"/>
        <v/>
      </c>
      <c r="S3892" s="412" t="str">
        <f t="shared" si="987"/>
        <v/>
      </c>
      <c r="T3892" s="427"/>
      <c r="U3892" s="429"/>
      <c r="W3892" s="6" t="e">
        <f>VLOOKUP(A3892,'[3]Cartilha Global'!$A:$A,1,FALSE)</f>
        <v>#N/A</v>
      </c>
    </row>
    <row r="3893" spans="1:23" ht="34.5" hidden="1" thickBot="1" x14ac:dyDescent="0.25">
      <c r="A3893" s="522">
        <v>103844</v>
      </c>
      <c r="B3893" s="508" t="s">
        <v>3144</v>
      </c>
      <c r="C3893" s="513" t="s">
        <v>7229</v>
      </c>
      <c r="D3893" s="498" t="s">
        <v>169</v>
      </c>
      <c r="E3893" s="499">
        <v>38.72</v>
      </c>
      <c r="F3893" s="500">
        <f t="shared" si="986"/>
        <v>47.95</v>
      </c>
      <c r="G3893" s="527"/>
      <c r="H3893" s="518"/>
      <c r="I3893" s="517">
        <f t="shared" si="981"/>
        <v>0</v>
      </c>
      <c r="J3893" s="517">
        <f t="shared" si="982"/>
        <v>0</v>
      </c>
      <c r="K3893" s="504"/>
      <c r="L3893" s="518">
        <f t="shared" si="985"/>
        <v>0</v>
      </c>
      <c r="M3893" s="518">
        <f t="shared" si="985"/>
        <v>0</v>
      </c>
      <c r="N3893" s="519">
        <f t="shared" si="983"/>
        <v>0</v>
      </c>
      <c r="O3893" s="519">
        <f t="shared" si="984"/>
        <v>0</v>
      </c>
      <c r="P3893" s="506"/>
      <c r="Q3893" s="520"/>
      <c r="R3893" s="412" t="str">
        <f t="shared" si="980"/>
        <v/>
      </c>
      <c r="S3893" s="412" t="str">
        <f t="shared" si="987"/>
        <v/>
      </c>
      <c r="T3893" s="427"/>
      <c r="U3893" s="429"/>
      <c r="W3893" s="6" t="e">
        <f>VLOOKUP(A3893,'[3]Cartilha Global'!$A:$A,1,FALSE)</f>
        <v>#N/A</v>
      </c>
    </row>
    <row r="3894" spans="1:23" ht="23.25" hidden="1" thickBot="1" x14ac:dyDescent="0.25">
      <c r="A3894" s="522">
        <v>103845</v>
      </c>
      <c r="B3894" s="508" t="s">
        <v>3144</v>
      </c>
      <c r="C3894" s="513" t="s">
        <v>7230</v>
      </c>
      <c r="D3894" s="498" t="s">
        <v>169</v>
      </c>
      <c r="E3894" s="499">
        <v>44.17</v>
      </c>
      <c r="F3894" s="500">
        <f t="shared" si="986"/>
        <v>54.7</v>
      </c>
      <c r="G3894" s="527"/>
      <c r="H3894" s="518"/>
      <c r="I3894" s="517">
        <f t="shared" si="981"/>
        <v>0</v>
      </c>
      <c r="J3894" s="517">
        <f t="shared" si="982"/>
        <v>0</v>
      </c>
      <c r="K3894" s="504"/>
      <c r="L3894" s="518">
        <f t="shared" si="985"/>
        <v>0</v>
      </c>
      <c r="M3894" s="518">
        <f t="shared" si="985"/>
        <v>0</v>
      </c>
      <c r="N3894" s="519">
        <f t="shared" si="983"/>
        <v>0</v>
      </c>
      <c r="O3894" s="519">
        <f t="shared" si="984"/>
        <v>0</v>
      </c>
      <c r="P3894" s="506"/>
      <c r="Q3894" s="520"/>
      <c r="R3894" s="412" t="str">
        <f t="shared" ref="R3894:R3955" si="988">IF(Q3894="X","x",IF(Q3894="xx","x",IF(O3894&gt;0,"x","")))</f>
        <v/>
      </c>
      <c r="S3894" s="412" t="str">
        <f t="shared" si="987"/>
        <v/>
      </c>
      <c r="T3894" s="427"/>
      <c r="U3894" s="429"/>
      <c r="W3894" s="6" t="e">
        <f>VLOOKUP(A3894,'[3]Cartilha Global'!$A:$A,1,FALSE)</f>
        <v>#N/A</v>
      </c>
    </row>
    <row r="3895" spans="1:23" ht="23.25" hidden="1" thickBot="1" x14ac:dyDescent="0.25">
      <c r="A3895" s="522">
        <v>103846</v>
      </c>
      <c r="B3895" s="508" t="s">
        <v>3144</v>
      </c>
      <c r="C3895" s="513" t="s">
        <v>7231</v>
      </c>
      <c r="D3895" s="498" t="s">
        <v>169</v>
      </c>
      <c r="E3895" s="499">
        <v>42.12</v>
      </c>
      <c r="F3895" s="500">
        <f t="shared" si="986"/>
        <v>52.16</v>
      </c>
      <c r="G3895" s="527"/>
      <c r="H3895" s="518"/>
      <c r="I3895" s="517">
        <f t="shared" si="981"/>
        <v>0</v>
      </c>
      <c r="J3895" s="517">
        <f t="shared" si="982"/>
        <v>0</v>
      </c>
      <c r="K3895" s="504"/>
      <c r="L3895" s="518">
        <f t="shared" si="985"/>
        <v>0</v>
      </c>
      <c r="M3895" s="518">
        <f t="shared" si="985"/>
        <v>0</v>
      </c>
      <c r="N3895" s="519">
        <f t="shared" si="983"/>
        <v>0</v>
      </c>
      <c r="O3895" s="519">
        <f t="shared" si="984"/>
        <v>0</v>
      </c>
      <c r="P3895" s="506"/>
      <c r="Q3895" s="520"/>
      <c r="R3895" s="412" t="str">
        <f t="shared" si="988"/>
        <v/>
      </c>
      <c r="S3895" s="412" t="str">
        <f t="shared" si="987"/>
        <v/>
      </c>
      <c r="T3895" s="427"/>
      <c r="U3895" s="429"/>
      <c r="W3895" s="6" t="e">
        <f>VLOOKUP(A3895,'[3]Cartilha Global'!$A:$A,1,FALSE)</f>
        <v>#N/A</v>
      </c>
    </row>
    <row r="3896" spans="1:23" ht="23.25" hidden="1" thickBot="1" x14ac:dyDescent="0.25">
      <c r="A3896" s="522">
        <v>103847</v>
      </c>
      <c r="B3896" s="508" t="s">
        <v>3144</v>
      </c>
      <c r="C3896" s="513" t="s">
        <v>7232</v>
      </c>
      <c r="D3896" s="498" t="s">
        <v>169</v>
      </c>
      <c r="E3896" s="499">
        <v>12.09</v>
      </c>
      <c r="F3896" s="500">
        <f t="shared" si="986"/>
        <v>14.97</v>
      </c>
      <c r="G3896" s="527"/>
      <c r="H3896" s="518"/>
      <c r="I3896" s="517">
        <f t="shared" si="981"/>
        <v>0</v>
      </c>
      <c r="J3896" s="517">
        <f t="shared" si="982"/>
        <v>0</v>
      </c>
      <c r="K3896" s="504"/>
      <c r="L3896" s="518">
        <f t="shared" si="985"/>
        <v>0</v>
      </c>
      <c r="M3896" s="518">
        <f t="shared" si="985"/>
        <v>0</v>
      </c>
      <c r="N3896" s="519">
        <f t="shared" si="983"/>
        <v>0</v>
      </c>
      <c r="O3896" s="519">
        <f t="shared" si="984"/>
        <v>0</v>
      </c>
      <c r="P3896" s="506"/>
      <c r="Q3896" s="520"/>
      <c r="R3896" s="412" t="str">
        <f t="shared" si="988"/>
        <v/>
      </c>
      <c r="S3896" s="412" t="str">
        <f t="shared" si="987"/>
        <v/>
      </c>
      <c r="T3896" s="427"/>
      <c r="U3896" s="429"/>
      <c r="W3896" s="6" t="e">
        <f>VLOOKUP(A3896,'[3]Cartilha Global'!$A:$A,1,FALSE)</f>
        <v>#N/A</v>
      </c>
    </row>
    <row r="3897" spans="1:23" ht="23.25" hidden="1" thickBot="1" x14ac:dyDescent="0.25">
      <c r="A3897" s="522">
        <v>103848</v>
      </c>
      <c r="B3897" s="508" t="s">
        <v>3144</v>
      </c>
      <c r="C3897" s="513" t="s">
        <v>7233</v>
      </c>
      <c r="D3897" s="498" t="s">
        <v>169</v>
      </c>
      <c r="E3897" s="499">
        <v>12.13</v>
      </c>
      <c r="F3897" s="500">
        <f t="shared" si="986"/>
        <v>15.02</v>
      </c>
      <c r="G3897" s="527"/>
      <c r="H3897" s="518"/>
      <c r="I3897" s="517">
        <f t="shared" si="981"/>
        <v>0</v>
      </c>
      <c r="J3897" s="517">
        <f t="shared" si="982"/>
        <v>0</v>
      </c>
      <c r="K3897" s="504"/>
      <c r="L3897" s="518">
        <f t="shared" si="985"/>
        <v>0</v>
      </c>
      <c r="M3897" s="518">
        <f t="shared" si="985"/>
        <v>0</v>
      </c>
      <c r="N3897" s="519">
        <f t="shared" si="983"/>
        <v>0</v>
      </c>
      <c r="O3897" s="519">
        <f t="shared" si="984"/>
        <v>0</v>
      </c>
      <c r="P3897" s="506"/>
      <c r="Q3897" s="520"/>
      <c r="R3897" s="412" t="str">
        <f t="shared" si="988"/>
        <v/>
      </c>
      <c r="S3897" s="412" t="str">
        <f t="shared" si="987"/>
        <v/>
      </c>
      <c r="T3897" s="427"/>
      <c r="U3897" s="429"/>
      <c r="W3897" s="6" t="e">
        <f>VLOOKUP(A3897,'[3]Cartilha Global'!$A:$A,1,FALSE)</f>
        <v>#N/A</v>
      </c>
    </row>
    <row r="3898" spans="1:23" ht="34.5" hidden="1" thickBot="1" x14ac:dyDescent="0.25">
      <c r="A3898" s="522">
        <v>103849</v>
      </c>
      <c r="B3898" s="508" t="s">
        <v>3144</v>
      </c>
      <c r="C3898" s="513" t="s">
        <v>7234</v>
      </c>
      <c r="D3898" s="498" t="s">
        <v>169</v>
      </c>
      <c r="E3898" s="499">
        <v>29.85</v>
      </c>
      <c r="F3898" s="500">
        <f t="shared" si="986"/>
        <v>36.97</v>
      </c>
      <c r="G3898" s="527"/>
      <c r="H3898" s="518"/>
      <c r="I3898" s="517">
        <f t="shared" si="981"/>
        <v>0</v>
      </c>
      <c r="J3898" s="517">
        <f t="shared" si="982"/>
        <v>0</v>
      </c>
      <c r="K3898" s="504"/>
      <c r="L3898" s="518">
        <f t="shared" si="985"/>
        <v>0</v>
      </c>
      <c r="M3898" s="518">
        <f t="shared" si="985"/>
        <v>0</v>
      </c>
      <c r="N3898" s="519">
        <f t="shared" si="983"/>
        <v>0</v>
      </c>
      <c r="O3898" s="519">
        <f t="shared" si="984"/>
        <v>0</v>
      </c>
      <c r="P3898" s="506"/>
      <c r="Q3898" s="520"/>
      <c r="R3898" s="412" t="str">
        <f t="shared" si="988"/>
        <v/>
      </c>
      <c r="S3898" s="412" t="str">
        <f t="shared" si="987"/>
        <v/>
      </c>
      <c r="T3898" s="427"/>
      <c r="U3898" s="429"/>
      <c r="W3898" s="6" t="e">
        <f>VLOOKUP(A3898,'[3]Cartilha Global'!$A:$A,1,FALSE)</f>
        <v>#N/A</v>
      </c>
    </row>
    <row r="3899" spans="1:23" ht="23.25" hidden="1" thickBot="1" x14ac:dyDescent="0.25">
      <c r="A3899" s="522">
        <v>103850</v>
      </c>
      <c r="B3899" s="508" t="s">
        <v>3144</v>
      </c>
      <c r="C3899" s="513" t="s">
        <v>7235</v>
      </c>
      <c r="D3899" s="498" t="s">
        <v>169</v>
      </c>
      <c r="E3899" s="499">
        <v>522.64</v>
      </c>
      <c r="F3899" s="500">
        <f t="shared" si="986"/>
        <v>647.24</v>
      </c>
      <c r="G3899" s="527"/>
      <c r="H3899" s="518"/>
      <c r="I3899" s="517">
        <f t="shared" si="981"/>
        <v>0</v>
      </c>
      <c r="J3899" s="517">
        <f t="shared" si="982"/>
        <v>0</v>
      </c>
      <c r="K3899" s="504"/>
      <c r="L3899" s="518">
        <f t="shared" si="985"/>
        <v>0</v>
      </c>
      <c r="M3899" s="518">
        <f t="shared" si="985"/>
        <v>0</v>
      </c>
      <c r="N3899" s="519">
        <f t="shared" si="983"/>
        <v>0</v>
      </c>
      <c r="O3899" s="519">
        <f t="shared" si="984"/>
        <v>0</v>
      </c>
      <c r="P3899" s="506"/>
      <c r="Q3899" s="520"/>
      <c r="R3899" s="412" t="str">
        <f t="shared" si="988"/>
        <v/>
      </c>
      <c r="S3899" s="412" t="str">
        <f t="shared" si="987"/>
        <v/>
      </c>
      <c r="T3899" s="427"/>
      <c r="U3899" s="429"/>
      <c r="W3899" s="6" t="e">
        <f>VLOOKUP(A3899,'[3]Cartilha Global'!$A:$A,1,FALSE)</f>
        <v>#N/A</v>
      </c>
    </row>
    <row r="3900" spans="1:23" ht="23.25" hidden="1" thickBot="1" x14ac:dyDescent="0.25">
      <c r="A3900" s="522">
        <v>103851</v>
      </c>
      <c r="B3900" s="508" t="s">
        <v>3144</v>
      </c>
      <c r="C3900" s="513" t="s">
        <v>7236</v>
      </c>
      <c r="D3900" s="498" t="s">
        <v>169</v>
      </c>
      <c r="E3900" s="499">
        <v>22.28</v>
      </c>
      <c r="F3900" s="500">
        <f t="shared" si="986"/>
        <v>27.59</v>
      </c>
      <c r="G3900" s="527"/>
      <c r="H3900" s="518"/>
      <c r="I3900" s="517">
        <f t="shared" si="981"/>
        <v>0</v>
      </c>
      <c r="J3900" s="517">
        <f t="shared" si="982"/>
        <v>0</v>
      </c>
      <c r="K3900" s="504"/>
      <c r="L3900" s="518">
        <f t="shared" si="985"/>
        <v>0</v>
      </c>
      <c r="M3900" s="518">
        <f t="shared" si="985"/>
        <v>0</v>
      </c>
      <c r="N3900" s="519">
        <f t="shared" si="983"/>
        <v>0</v>
      </c>
      <c r="O3900" s="519">
        <f t="shared" si="984"/>
        <v>0</v>
      </c>
      <c r="P3900" s="506"/>
      <c r="Q3900" s="520"/>
      <c r="R3900" s="412" t="str">
        <f t="shared" si="988"/>
        <v/>
      </c>
      <c r="S3900" s="412" t="str">
        <f t="shared" si="987"/>
        <v/>
      </c>
      <c r="T3900" s="427"/>
      <c r="U3900" s="429"/>
      <c r="W3900" s="6" t="e">
        <f>VLOOKUP(A3900,'[3]Cartilha Global'!$A:$A,1,FALSE)</f>
        <v>#N/A</v>
      </c>
    </row>
    <row r="3901" spans="1:23" ht="23.25" hidden="1" thickBot="1" x14ac:dyDescent="0.25">
      <c r="A3901" s="522">
        <v>103852</v>
      </c>
      <c r="B3901" s="508" t="s">
        <v>3144</v>
      </c>
      <c r="C3901" s="513" t="s">
        <v>7237</v>
      </c>
      <c r="D3901" s="498" t="s">
        <v>169</v>
      </c>
      <c r="E3901" s="499">
        <v>18.46</v>
      </c>
      <c r="F3901" s="500">
        <f t="shared" si="986"/>
        <v>22.86</v>
      </c>
      <c r="G3901" s="527"/>
      <c r="H3901" s="518"/>
      <c r="I3901" s="517">
        <f t="shared" si="981"/>
        <v>0</v>
      </c>
      <c r="J3901" s="517">
        <f t="shared" si="982"/>
        <v>0</v>
      </c>
      <c r="K3901" s="504"/>
      <c r="L3901" s="518">
        <f t="shared" si="985"/>
        <v>0</v>
      </c>
      <c r="M3901" s="518">
        <f t="shared" si="985"/>
        <v>0</v>
      </c>
      <c r="N3901" s="519">
        <f t="shared" si="983"/>
        <v>0</v>
      </c>
      <c r="O3901" s="519">
        <f t="shared" si="984"/>
        <v>0</v>
      </c>
      <c r="P3901" s="506"/>
      <c r="Q3901" s="520"/>
      <c r="R3901" s="412" t="str">
        <f t="shared" si="988"/>
        <v/>
      </c>
      <c r="S3901" s="412" t="str">
        <f t="shared" si="987"/>
        <v/>
      </c>
      <c r="T3901" s="427"/>
      <c r="U3901" s="429"/>
      <c r="W3901" s="6" t="e">
        <f>VLOOKUP(A3901,'[3]Cartilha Global'!$A:$A,1,FALSE)</f>
        <v>#N/A</v>
      </c>
    </row>
    <row r="3902" spans="1:23" ht="23.25" hidden="1" thickBot="1" x14ac:dyDescent="0.25">
      <c r="A3902" s="522">
        <v>103853</v>
      </c>
      <c r="B3902" s="508" t="s">
        <v>3144</v>
      </c>
      <c r="C3902" s="513" t="s">
        <v>7238</v>
      </c>
      <c r="D3902" s="498" t="s">
        <v>169</v>
      </c>
      <c r="E3902" s="499">
        <v>19.989999999999998</v>
      </c>
      <c r="F3902" s="500">
        <f t="shared" si="986"/>
        <v>24.76</v>
      </c>
      <c r="G3902" s="527"/>
      <c r="H3902" s="518"/>
      <c r="I3902" s="517">
        <f t="shared" si="981"/>
        <v>0</v>
      </c>
      <c r="J3902" s="517">
        <f t="shared" si="982"/>
        <v>0</v>
      </c>
      <c r="K3902" s="504"/>
      <c r="L3902" s="518">
        <f t="shared" si="985"/>
        <v>0</v>
      </c>
      <c r="M3902" s="518">
        <f t="shared" si="985"/>
        <v>0</v>
      </c>
      <c r="N3902" s="519">
        <f t="shared" si="983"/>
        <v>0</v>
      </c>
      <c r="O3902" s="519">
        <f t="shared" si="984"/>
        <v>0</v>
      </c>
      <c r="P3902" s="506"/>
      <c r="Q3902" s="520"/>
      <c r="R3902" s="412" t="str">
        <f t="shared" si="988"/>
        <v/>
      </c>
      <c r="S3902" s="412" t="str">
        <f t="shared" si="987"/>
        <v/>
      </c>
      <c r="T3902" s="427"/>
      <c r="U3902" s="429"/>
      <c r="W3902" s="6" t="e">
        <f>VLOOKUP(A3902,'[3]Cartilha Global'!$A:$A,1,FALSE)</f>
        <v>#N/A</v>
      </c>
    </row>
    <row r="3903" spans="1:23" ht="23.25" hidden="1" thickBot="1" x14ac:dyDescent="0.25">
      <c r="A3903" s="522">
        <v>103854</v>
      </c>
      <c r="B3903" s="508" t="s">
        <v>3144</v>
      </c>
      <c r="C3903" s="513" t="s">
        <v>7239</v>
      </c>
      <c r="D3903" s="498" t="s">
        <v>169</v>
      </c>
      <c r="E3903" s="499">
        <v>608.13</v>
      </c>
      <c r="F3903" s="500">
        <f t="shared" si="986"/>
        <v>753.11</v>
      </c>
      <c r="G3903" s="527"/>
      <c r="H3903" s="518"/>
      <c r="I3903" s="517">
        <f t="shared" si="981"/>
        <v>0</v>
      </c>
      <c r="J3903" s="517">
        <f t="shared" si="982"/>
        <v>0</v>
      </c>
      <c r="K3903" s="504"/>
      <c r="L3903" s="518">
        <f t="shared" si="985"/>
        <v>0</v>
      </c>
      <c r="M3903" s="518">
        <f t="shared" si="985"/>
        <v>0</v>
      </c>
      <c r="N3903" s="519">
        <f t="shared" si="983"/>
        <v>0</v>
      </c>
      <c r="O3903" s="519">
        <f t="shared" si="984"/>
        <v>0</v>
      </c>
      <c r="P3903" s="506"/>
      <c r="Q3903" s="520"/>
      <c r="R3903" s="412" t="str">
        <f t="shared" si="988"/>
        <v/>
      </c>
      <c r="S3903" s="412" t="str">
        <f t="shared" si="987"/>
        <v/>
      </c>
      <c r="T3903" s="427"/>
      <c r="U3903" s="429"/>
      <c r="W3903" s="6" t="e">
        <f>VLOOKUP(A3903,'[3]Cartilha Global'!$A:$A,1,FALSE)</f>
        <v>#N/A</v>
      </c>
    </row>
    <row r="3904" spans="1:23" ht="34.5" hidden="1" thickBot="1" x14ac:dyDescent="0.25">
      <c r="A3904" s="522">
        <v>103855</v>
      </c>
      <c r="B3904" s="508" t="s">
        <v>3144</v>
      </c>
      <c r="C3904" s="513" t="s">
        <v>7240</v>
      </c>
      <c r="D3904" s="498" t="s">
        <v>169</v>
      </c>
      <c r="E3904" s="499">
        <v>58.94</v>
      </c>
      <c r="F3904" s="500">
        <f t="shared" si="986"/>
        <v>72.989999999999995</v>
      </c>
      <c r="G3904" s="527"/>
      <c r="H3904" s="518"/>
      <c r="I3904" s="517">
        <f t="shared" si="981"/>
        <v>0</v>
      </c>
      <c r="J3904" s="517">
        <f t="shared" si="982"/>
        <v>0</v>
      </c>
      <c r="K3904" s="504"/>
      <c r="L3904" s="518">
        <f t="shared" si="985"/>
        <v>0</v>
      </c>
      <c r="M3904" s="518">
        <f t="shared" si="985"/>
        <v>0</v>
      </c>
      <c r="N3904" s="519">
        <f t="shared" si="983"/>
        <v>0</v>
      </c>
      <c r="O3904" s="519">
        <f t="shared" si="984"/>
        <v>0</v>
      </c>
      <c r="P3904" s="506"/>
      <c r="Q3904" s="520"/>
      <c r="R3904" s="412" t="str">
        <f t="shared" si="988"/>
        <v/>
      </c>
      <c r="S3904" s="412" t="str">
        <f t="shared" si="987"/>
        <v/>
      </c>
      <c r="T3904" s="427"/>
      <c r="U3904" s="429"/>
      <c r="W3904" s="6" t="e">
        <f>VLOOKUP(A3904,'[3]Cartilha Global'!$A:$A,1,FALSE)</f>
        <v>#N/A</v>
      </c>
    </row>
    <row r="3905" spans="1:23" ht="34.5" hidden="1" thickBot="1" x14ac:dyDescent="0.25">
      <c r="A3905" s="522">
        <v>103856</v>
      </c>
      <c r="B3905" s="508" t="s">
        <v>3144</v>
      </c>
      <c r="C3905" s="513" t="s">
        <v>7241</v>
      </c>
      <c r="D3905" s="498" t="s">
        <v>169</v>
      </c>
      <c r="E3905" s="499">
        <v>17.350000000000001</v>
      </c>
      <c r="F3905" s="500">
        <f t="shared" si="986"/>
        <v>21.49</v>
      </c>
      <c r="G3905" s="527"/>
      <c r="H3905" s="518"/>
      <c r="I3905" s="517">
        <f t="shared" si="981"/>
        <v>0</v>
      </c>
      <c r="J3905" s="517">
        <f t="shared" si="982"/>
        <v>0</v>
      </c>
      <c r="K3905" s="504"/>
      <c r="L3905" s="518">
        <f t="shared" si="985"/>
        <v>0</v>
      </c>
      <c r="M3905" s="518">
        <f t="shared" si="985"/>
        <v>0</v>
      </c>
      <c r="N3905" s="519">
        <f t="shared" si="983"/>
        <v>0</v>
      </c>
      <c r="O3905" s="519">
        <f t="shared" si="984"/>
        <v>0</v>
      </c>
      <c r="P3905" s="506"/>
      <c r="Q3905" s="520"/>
      <c r="R3905" s="412" t="str">
        <f t="shared" si="988"/>
        <v/>
      </c>
      <c r="S3905" s="412" t="str">
        <f t="shared" si="987"/>
        <v/>
      </c>
      <c r="T3905" s="427"/>
      <c r="U3905" s="429"/>
      <c r="W3905" s="6" t="e">
        <f>VLOOKUP(A3905,'[3]Cartilha Global'!$A:$A,1,FALSE)</f>
        <v>#N/A</v>
      </c>
    </row>
    <row r="3906" spans="1:23" ht="34.5" hidden="1" thickBot="1" x14ac:dyDescent="0.25">
      <c r="A3906" s="522">
        <v>103857</v>
      </c>
      <c r="B3906" s="508" t="s">
        <v>3144</v>
      </c>
      <c r="C3906" s="513" t="s">
        <v>7242</v>
      </c>
      <c r="D3906" s="498" t="s">
        <v>169</v>
      </c>
      <c r="E3906" s="499">
        <v>24.16</v>
      </c>
      <c r="F3906" s="500">
        <f t="shared" si="986"/>
        <v>29.92</v>
      </c>
      <c r="G3906" s="527"/>
      <c r="H3906" s="518"/>
      <c r="I3906" s="517">
        <f t="shared" ref="I3906:I3946" si="989">IF(ISBLANK(E3906),0,ROUND(F3906*G3906,2))</f>
        <v>0</v>
      </c>
      <c r="J3906" s="517">
        <f t="shared" ref="J3906:J3946" si="990">IF(ISBLANK(G3906),0,ROUND(G3906*H3906,2))</f>
        <v>0</v>
      </c>
      <c r="K3906" s="504"/>
      <c r="L3906" s="518">
        <f t="shared" si="985"/>
        <v>0</v>
      </c>
      <c r="M3906" s="518">
        <f t="shared" si="985"/>
        <v>0</v>
      </c>
      <c r="N3906" s="519">
        <f t="shared" ref="N3906:N3946" si="991">IF(ISBLANK(E3906),0,ROUND(F3906*L3906,2))</f>
        <v>0</v>
      </c>
      <c r="O3906" s="519">
        <f t="shared" ref="O3906:O3946" si="992">IF(ISBLANK(L3906),0,ROUND(L3906*M3906,2))</f>
        <v>0</v>
      </c>
      <c r="P3906" s="506"/>
      <c r="Q3906" s="520"/>
      <c r="R3906" s="412" t="str">
        <f t="shared" si="988"/>
        <v/>
      </c>
      <c r="S3906" s="412" t="str">
        <f t="shared" si="987"/>
        <v/>
      </c>
      <c r="T3906" s="427"/>
      <c r="U3906" s="429"/>
      <c r="W3906" s="6" t="e">
        <f>VLOOKUP(A3906,'[3]Cartilha Global'!$A:$A,1,FALSE)</f>
        <v>#N/A</v>
      </c>
    </row>
    <row r="3907" spans="1:23" ht="34.5" hidden="1" thickBot="1" x14ac:dyDescent="0.25">
      <c r="A3907" s="522">
        <v>103858</v>
      </c>
      <c r="B3907" s="508" t="s">
        <v>3144</v>
      </c>
      <c r="C3907" s="513" t="s">
        <v>7243</v>
      </c>
      <c r="D3907" s="498" t="s">
        <v>169</v>
      </c>
      <c r="E3907" s="499">
        <v>29.05</v>
      </c>
      <c r="F3907" s="500">
        <f t="shared" si="986"/>
        <v>35.979999999999997</v>
      </c>
      <c r="G3907" s="527"/>
      <c r="H3907" s="518"/>
      <c r="I3907" s="517">
        <f t="shared" si="989"/>
        <v>0</v>
      </c>
      <c r="J3907" s="517">
        <f t="shared" si="990"/>
        <v>0</v>
      </c>
      <c r="K3907" s="504"/>
      <c r="L3907" s="518">
        <f t="shared" si="985"/>
        <v>0</v>
      </c>
      <c r="M3907" s="518">
        <f t="shared" si="985"/>
        <v>0</v>
      </c>
      <c r="N3907" s="519">
        <f t="shared" si="991"/>
        <v>0</v>
      </c>
      <c r="O3907" s="519">
        <f t="shared" si="992"/>
        <v>0</v>
      </c>
      <c r="P3907" s="506"/>
      <c r="Q3907" s="520"/>
      <c r="R3907" s="412" t="str">
        <f t="shared" si="988"/>
        <v/>
      </c>
      <c r="S3907" s="412" t="str">
        <f t="shared" si="987"/>
        <v/>
      </c>
      <c r="T3907" s="427"/>
      <c r="U3907" s="429"/>
      <c r="W3907" s="6" t="e">
        <f>VLOOKUP(A3907,'[3]Cartilha Global'!$A:$A,1,FALSE)</f>
        <v>#N/A</v>
      </c>
    </row>
    <row r="3908" spans="1:23" ht="23.25" hidden="1" thickBot="1" x14ac:dyDescent="0.25">
      <c r="A3908" s="522">
        <v>103859</v>
      </c>
      <c r="B3908" s="508" t="s">
        <v>3144</v>
      </c>
      <c r="C3908" s="513" t="s">
        <v>7244</v>
      </c>
      <c r="D3908" s="498" t="s">
        <v>169</v>
      </c>
      <c r="E3908" s="499">
        <v>27.64</v>
      </c>
      <c r="F3908" s="500">
        <f t="shared" si="986"/>
        <v>34.229999999999997</v>
      </c>
      <c r="G3908" s="527"/>
      <c r="H3908" s="518"/>
      <c r="I3908" s="517">
        <f t="shared" si="989"/>
        <v>0</v>
      </c>
      <c r="J3908" s="517">
        <f t="shared" si="990"/>
        <v>0</v>
      </c>
      <c r="K3908" s="504"/>
      <c r="L3908" s="518">
        <f t="shared" si="985"/>
        <v>0</v>
      </c>
      <c r="M3908" s="518">
        <f t="shared" si="985"/>
        <v>0</v>
      </c>
      <c r="N3908" s="519">
        <f t="shared" si="991"/>
        <v>0</v>
      </c>
      <c r="O3908" s="519">
        <f t="shared" si="992"/>
        <v>0</v>
      </c>
      <c r="P3908" s="506"/>
      <c r="Q3908" s="520"/>
      <c r="R3908" s="412" t="str">
        <f t="shared" si="988"/>
        <v/>
      </c>
      <c r="S3908" s="412" t="str">
        <f t="shared" si="987"/>
        <v/>
      </c>
      <c r="T3908" s="427"/>
      <c r="U3908" s="429"/>
      <c r="W3908" s="6" t="e">
        <f>VLOOKUP(A3908,'[3]Cartilha Global'!$A:$A,1,FALSE)</f>
        <v>#N/A</v>
      </c>
    </row>
    <row r="3909" spans="1:23" ht="23.25" hidden="1" thickBot="1" x14ac:dyDescent="0.25">
      <c r="A3909" s="522">
        <v>103860</v>
      </c>
      <c r="B3909" s="508" t="s">
        <v>3144</v>
      </c>
      <c r="C3909" s="513" t="s">
        <v>7245</v>
      </c>
      <c r="D3909" s="498" t="s">
        <v>169</v>
      </c>
      <c r="E3909" s="499">
        <v>27.64</v>
      </c>
      <c r="F3909" s="500">
        <f t="shared" ref="F3909:F3946" si="993">IF(E3909=0,0,ROUND(E3909*(1+E$13)*(1-E$14),2))</f>
        <v>34.229999999999997</v>
      </c>
      <c r="G3909" s="527"/>
      <c r="H3909" s="518"/>
      <c r="I3909" s="517">
        <f t="shared" si="989"/>
        <v>0</v>
      </c>
      <c r="J3909" s="517">
        <f t="shared" si="990"/>
        <v>0</v>
      </c>
      <c r="K3909" s="504"/>
      <c r="L3909" s="518">
        <f t="shared" si="985"/>
        <v>0</v>
      </c>
      <c r="M3909" s="518">
        <f t="shared" si="985"/>
        <v>0</v>
      </c>
      <c r="N3909" s="519">
        <f t="shared" si="991"/>
        <v>0</v>
      </c>
      <c r="O3909" s="519">
        <f t="shared" si="992"/>
        <v>0</v>
      </c>
      <c r="P3909" s="506"/>
      <c r="Q3909" s="520"/>
      <c r="R3909" s="412" t="str">
        <f t="shared" si="988"/>
        <v/>
      </c>
      <c r="S3909" s="412" t="str">
        <f t="shared" ref="S3909:S3972" si="994">IF(Q3909="X","x",IF(Q3909="xx","x",IF(OR(J3909&gt;0,O3909&gt;0),"x","")))</f>
        <v/>
      </c>
      <c r="T3909" s="427"/>
      <c r="U3909" s="429"/>
      <c r="W3909" s="6" t="e">
        <f>VLOOKUP(A3909,'[3]Cartilha Global'!$A:$A,1,FALSE)</f>
        <v>#N/A</v>
      </c>
    </row>
    <row r="3910" spans="1:23" ht="34.5" hidden="1" thickBot="1" x14ac:dyDescent="0.25">
      <c r="A3910" s="522">
        <v>103861</v>
      </c>
      <c r="B3910" s="508" t="s">
        <v>3144</v>
      </c>
      <c r="C3910" s="513" t="s">
        <v>7246</v>
      </c>
      <c r="D3910" s="498" t="s">
        <v>169</v>
      </c>
      <c r="E3910" s="499">
        <v>99.26</v>
      </c>
      <c r="F3910" s="500">
        <f t="shared" si="993"/>
        <v>122.92</v>
      </c>
      <c r="G3910" s="527"/>
      <c r="H3910" s="518"/>
      <c r="I3910" s="517">
        <f t="shared" si="989"/>
        <v>0</v>
      </c>
      <c r="J3910" s="517">
        <f t="shared" si="990"/>
        <v>0</v>
      </c>
      <c r="K3910" s="504"/>
      <c r="L3910" s="518">
        <f t="shared" si="985"/>
        <v>0</v>
      </c>
      <c r="M3910" s="518">
        <f t="shared" si="985"/>
        <v>0</v>
      </c>
      <c r="N3910" s="519">
        <f t="shared" si="991"/>
        <v>0</v>
      </c>
      <c r="O3910" s="519">
        <f t="shared" si="992"/>
        <v>0</v>
      </c>
      <c r="P3910" s="506"/>
      <c r="Q3910" s="520"/>
      <c r="R3910" s="412" t="str">
        <f t="shared" si="988"/>
        <v/>
      </c>
      <c r="S3910" s="412" t="str">
        <f t="shared" si="994"/>
        <v/>
      </c>
      <c r="T3910" s="427"/>
      <c r="U3910" s="429"/>
      <c r="W3910" s="6" t="e">
        <f>VLOOKUP(A3910,'[3]Cartilha Global'!$A:$A,1,FALSE)</f>
        <v>#N/A</v>
      </c>
    </row>
    <row r="3911" spans="1:23" ht="23.25" hidden="1" thickBot="1" x14ac:dyDescent="0.25">
      <c r="A3911" s="522">
        <v>103862</v>
      </c>
      <c r="B3911" s="508" t="s">
        <v>3144</v>
      </c>
      <c r="C3911" s="513" t="s">
        <v>7247</v>
      </c>
      <c r="D3911" s="498" t="s">
        <v>169</v>
      </c>
      <c r="E3911" s="499">
        <v>669.53</v>
      </c>
      <c r="F3911" s="500">
        <f t="shared" si="993"/>
        <v>829.15</v>
      </c>
      <c r="G3911" s="527"/>
      <c r="H3911" s="518"/>
      <c r="I3911" s="517">
        <f t="shared" si="989"/>
        <v>0</v>
      </c>
      <c r="J3911" s="517">
        <f t="shared" si="990"/>
        <v>0</v>
      </c>
      <c r="K3911" s="504"/>
      <c r="L3911" s="518">
        <f t="shared" si="985"/>
        <v>0</v>
      </c>
      <c r="M3911" s="518">
        <f t="shared" si="985"/>
        <v>0</v>
      </c>
      <c r="N3911" s="519">
        <f t="shared" si="991"/>
        <v>0</v>
      </c>
      <c r="O3911" s="519">
        <f t="shared" si="992"/>
        <v>0</v>
      </c>
      <c r="P3911" s="506"/>
      <c r="Q3911" s="520"/>
      <c r="R3911" s="412" t="str">
        <f t="shared" si="988"/>
        <v/>
      </c>
      <c r="S3911" s="412" t="str">
        <f t="shared" si="994"/>
        <v/>
      </c>
      <c r="T3911" s="427"/>
      <c r="U3911" s="429"/>
      <c r="W3911" s="6" t="e">
        <f>VLOOKUP(A3911,'[3]Cartilha Global'!$A:$A,1,FALSE)</f>
        <v>#N/A</v>
      </c>
    </row>
    <row r="3912" spans="1:23" ht="34.5" hidden="1" thickBot="1" x14ac:dyDescent="0.25">
      <c r="A3912" s="522">
        <v>103863</v>
      </c>
      <c r="B3912" s="508" t="s">
        <v>3144</v>
      </c>
      <c r="C3912" s="513" t="s">
        <v>7248</v>
      </c>
      <c r="D3912" s="498" t="s">
        <v>169</v>
      </c>
      <c r="E3912" s="499">
        <v>37.71</v>
      </c>
      <c r="F3912" s="500">
        <f t="shared" si="993"/>
        <v>46.7</v>
      </c>
      <c r="G3912" s="527"/>
      <c r="H3912" s="518"/>
      <c r="I3912" s="517">
        <f t="shared" si="989"/>
        <v>0</v>
      </c>
      <c r="J3912" s="517">
        <f t="shared" si="990"/>
        <v>0</v>
      </c>
      <c r="K3912" s="504"/>
      <c r="L3912" s="518">
        <f t="shared" si="985"/>
        <v>0</v>
      </c>
      <c r="M3912" s="518">
        <f t="shared" si="985"/>
        <v>0</v>
      </c>
      <c r="N3912" s="519">
        <f t="shared" si="991"/>
        <v>0</v>
      </c>
      <c r="O3912" s="519">
        <f t="shared" si="992"/>
        <v>0</v>
      </c>
      <c r="P3912" s="506"/>
      <c r="Q3912" s="520"/>
      <c r="R3912" s="412" t="str">
        <f t="shared" si="988"/>
        <v/>
      </c>
      <c r="S3912" s="412" t="str">
        <f t="shared" si="994"/>
        <v/>
      </c>
      <c r="T3912" s="427"/>
      <c r="U3912" s="429"/>
      <c r="W3912" s="6" t="e">
        <f>VLOOKUP(A3912,'[3]Cartilha Global'!$A:$A,1,FALSE)</f>
        <v>#N/A</v>
      </c>
    </row>
    <row r="3913" spans="1:23" ht="23.25" hidden="1" thickBot="1" x14ac:dyDescent="0.25">
      <c r="A3913" s="522">
        <v>103864</v>
      </c>
      <c r="B3913" s="508" t="s">
        <v>3144</v>
      </c>
      <c r="C3913" s="513" t="s">
        <v>7249</v>
      </c>
      <c r="D3913" s="498" t="s">
        <v>169</v>
      </c>
      <c r="E3913" s="499">
        <v>23.86</v>
      </c>
      <c r="F3913" s="500">
        <f t="shared" si="993"/>
        <v>29.55</v>
      </c>
      <c r="G3913" s="527"/>
      <c r="H3913" s="518"/>
      <c r="I3913" s="517">
        <f t="shared" si="989"/>
        <v>0</v>
      </c>
      <c r="J3913" s="517">
        <f t="shared" si="990"/>
        <v>0</v>
      </c>
      <c r="K3913" s="504"/>
      <c r="L3913" s="518">
        <f t="shared" si="985"/>
        <v>0</v>
      </c>
      <c r="M3913" s="518">
        <f t="shared" si="985"/>
        <v>0</v>
      </c>
      <c r="N3913" s="519">
        <f t="shared" si="991"/>
        <v>0</v>
      </c>
      <c r="O3913" s="519">
        <f t="shared" si="992"/>
        <v>0</v>
      </c>
      <c r="P3913" s="506"/>
      <c r="Q3913" s="520"/>
      <c r="R3913" s="412" t="str">
        <f t="shared" si="988"/>
        <v/>
      </c>
      <c r="S3913" s="412" t="str">
        <f t="shared" si="994"/>
        <v/>
      </c>
      <c r="T3913" s="427"/>
      <c r="U3913" s="429"/>
      <c r="W3913" s="6" t="e">
        <f>VLOOKUP(A3913,'[3]Cartilha Global'!$A:$A,1,FALSE)</f>
        <v>#N/A</v>
      </c>
    </row>
    <row r="3914" spans="1:23" ht="23.25" hidden="1" thickBot="1" x14ac:dyDescent="0.25">
      <c r="A3914" s="522">
        <v>103865</v>
      </c>
      <c r="B3914" s="508" t="s">
        <v>3144</v>
      </c>
      <c r="C3914" s="513" t="s">
        <v>7250</v>
      </c>
      <c r="D3914" s="498" t="s">
        <v>169</v>
      </c>
      <c r="E3914" s="499">
        <v>25.11</v>
      </c>
      <c r="F3914" s="500">
        <f t="shared" si="993"/>
        <v>31.1</v>
      </c>
      <c r="G3914" s="527"/>
      <c r="H3914" s="518"/>
      <c r="I3914" s="517">
        <f t="shared" si="989"/>
        <v>0</v>
      </c>
      <c r="J3914" s="517">
        <f t="shared" si="990"/>
        <v>0</v>
      </c>
      <c r="K3914" s="504"/>
      <c r="L3914" s="518">
        <f t="shared" si="985"/>
        <v>0</v>
      </c>
      <c r="M3914" s="518">
        <f t="shared" si="985"/>
        <v>0</v>
      </c>
      <c r="N3914" s="519">
        <f t="shared" si="991"/>
        <v>0</v>
      </c>
      <c r="O3914" s="519">
        <f t="shared" si="992"/>
        <v>0</v>
      </c>
      <c r="P3914" s="506"/>
      <c r="Q3914" s="520"/>
      <c r="R3914" s="412" t="str">
        <f t="shared" si="988"/>
        <v/>
      </c>
      <c r="S3914" s="412" t="str">
        <f t="shared" si="994"/>
        <v/>
      </c>
      <c r="T3914" s="427"/>
      <c r="U3914" s="429"/>
      <c r="W3914" s="6" t="e">
        <f>VLOOKUP(A3914,'[3]Cartilha Global'!$A:$A,1,FALSE)</f>
        <v>#N/A</v>
      </c>
    </row>
    <row r="3915" spans="1:23" ht="23.25" hidden="1" thickBot="1" x14ac:dyDescent="0.25">
      <c r="A3915" s="522">
        <v>103866</v>
      </c>
      <c r="B3915" s="508" t="s">
        <v>3144</v>
      </c>
      <c r="C3915" s="513" t="s">
        <v>7251</v>
      </c>
      <c r="D3915" s="498" t="s">
        <v>169</v>
      </c>
      <c r="E3915" s="499">
        <v>40.53</v>
      </c>
      <c r="F3915" s="500">
        <f t="shared" si="993"/>
        <v>50.19</v>
      </c>
      <c r="G3915" s="527"/>
      <c r="H3915" s="518"/>
      <c r="I3915" s="517">
        <f t="shared" si="989"/>
        <v>0</v>
      </c>
      <c r="J3915" s="517">
        <f t="shared" si="990"/>
        <v>0</v>
      </c>
      <c r="K3915" s="504"/>
      <c r="L3915" s="518">
        <f t="shared" si="985"/>
        <v>0</v>
      </c>
      <c r="M3915" s="518">
        <f t="shared" si="985"/>
        <v>0</v>
      </c>
      <c r="N3915" s="519">
        <f t="shared" si="991"/>
        <v>0</v>
      </c>
      <c r="O3915" s="519">
        <f t="shared" si="992"/>
        <v>0</v>
      </c>
      <c r="P3915" s="506"/>
      <c r="Q3915" s="520"/>
      <c r="R3915" s="412" t="str">
        <f t="shared" si="988"/>
        <v/>
      </c>
      <c r="S3915" s="412" t="str">
        <f t="shared" si="994"/>
        <v/>
      </c>
      <c r="T3915" s="427"/>
      <c r="U3915" s="429"/>
      <c r="W3915" s="6" t="e">
        <f>VLOOKUP(A3915,'[3]Cartilha Global'!$A:$A,1,FALSE)</f>
        <v>#N/A</v>
      </c>
    </row>
    <row r="3916" spans="1:23" ht="23.25" hidden="1" thickBot="1" x14ac:dyDescent="0.25">
      <c r="A3916" s="522">
        <v>103867</v>
      </c>
      <c r="B3916" s="508" t="s">
        <v>3144</v>
      </c>
      <c r="C3916" s="513" t="s">
        <v>7252</v>
      </c>
      <c r="D3916" s="498" t="s">
        <v>169</v>
      </c>
      <c r="E3916" s="499">
        <v>56.95</v>
      </c>
      <c r="F3916" s="500">
        <f t="shared" si="993"/>
        <v>70.53</v>
      </c>
      <c r="G3916" s="527"/>
      <c r="H3916" s="518"/>
      <c r="I3916" s="517">
        <f t="shared" si="989"/>
        <v>0</v>
      </c>
      <c r="J3916" s="517">
        <f t="shared" si="990"/>
        <v>0</v>
      </c>
      <c r="K3916" s="504"/>
      <c r="L3916" s="518">
        <f t="shared" si="985"/>
        <v>0</v>
      </c>
      <c r="M3916" s="518">
        <f t="shared" si="985"/>
        <v>0</v>
      </c>
      <c r="N3916" s="519">
        <f t="shared" si="991"/>
        <v>0</v>
      </c>
      <c r="O3916" s="519">
        <f t="shared" si="992"/>
        <v>0</v>
      </c>
      <c r="P3916" s="506"/>
      <c r="Q3916" s="520"/>
      <c r="R3916" s="412" t="str">
        <f t="shared" si="988"/>
        <v/>
      </c>
      <c r="S3916" s="412" t="str">
        <f t="shared" si="994"/>
        <v/>
      </c>
      <c r="T3916" s="427"/>
      <c r="U3916" s="429"/>
      <c r="W3916" s="6" t="e">
        <f>VLOOKUP(A3916,'[3]Cartilha Global'!$A:$A,1,FALSE)</f>
        <v>#N/A</v>
      </c>
    </row>
    <row r="3917" spans="1:23" ht="23.25" hidden="1" thickBot="1" x14ac:dyDescent="0.25">
      <c r="A3917" s="522">
        <v>103874</v>
      </c>
      <c r="B3917" s="508" t="s">
        <v>3144</v>
      </c>
      <c r="C3917" s="513" t="s">
        <v>7253</v>
      </c>
      <c r="D3917" s="498" t="s">
        <v>169</v>
      </c>
      <c r="E3917" s="499">
        <v>19.37</v>
      </c>
      <c r="F3917" s="500">
        <f t="shared" si="993"/>
        <v>23.99</v>
      </c>
      <c r="G3917" s="527"/>
      <c r="H3917" s="518"/>
      <c r="I3917" s="517">
        <f t="shared" si="989"/>
        <v>0</v>
      </c>
      <c r="J3917" s="517">
        <f t="shared" si="990"/>
        <v>0</v>
      </c>
      <c r="K3917" s="504"/>
      <c r="L3917" s="518">
        <f t="shared" si="985"/>
        <v>0</v>
      </c>
      <c r="M3917" s="518">
        <f t="shared" si="985"/>
        <v>0</v>
      </c>
      <c r="N3917" s="519">
        <f t="shared" si="991"/>
        <v>0</v>
      </c>
      <c r="O3917" s="519">
        <f t="shared" si="992"/>
        <v>0</v>
      </c>
      <c r="P3917" s="506"/>
      <c r="Q3917" s="520"/>
      <c r="R3917" s="412" t="str">
        <f t="shared" si="988"/>
        <v/>
      </c>
      <c r="S3917" s="412" t="str">
        <f t="shared" si="994"/>
        <v/>
      </c>
      <c r="T3917" s="427"/>
      <c r="U3917" s="429"/>
      <c r="W3917" s="6" t="e">
        <f>VLOOKUP(A3917,'[3]Cartilha Global'!$A:$A,1,FALSE)</f>
        <v>#N/A</v>
      </c>
    </row>
    <row r="3918" spans="1:23" ht="23.25" hidden="1" thickBot="1" x14ac:dyDescent="0.25">
      <c r="A3918" s="522">
        <v>103875</v>
      </c>
      <c r="B3918" s="508" t="s">
        <v>3144</v>
      </c>
      <c r="C3918" s="513" t="s">
        <v>7254</v>
      </c>
      <c r="D3918" s="498" t="s">
        <v>169</v>
      </c>
      <c r="E3918" s="499">
        <v>19.329999999999998</v>
      </c>
      <c r="F3918" s="500">
        <f t="shared" si="993"/>
        <v>23.94</v>
      </c>
      <c r="G3918" s="527"/>
      <c r="H3918" s="518"/>
      <c r="I3918" s="517">
        <f t="shared" si="989"/>
        <v>0</v>
      </c>
      <c r="J3918" s="517">
        <f t="shared" si="990"/>
        <v>0</v>
      </c>
      <c r="K3918" s="504"/>
      <c r="L3918" s="518">
        <f t="shared" si="985"/>
        <v>0</v>
      </c>
      <c r="M3918" s="518">
        <f t="shared" si="985"/>
        <v>0</v>
      </c>
      <c r="N3918" s="519">
        <f t="shared" si="991"/>
        <v>0</v>
      </c>
      <c r="O3918" s="519">
        <f t="shared" si="992"/>
        <v>0</v>
      </c>
      <c r="P3918" s="506"/>
      <c r="Q3918" s="520"/>
      <c r="R3918" s="412" t="str">
        <f t="shared" si="988"/>
        <v/>
      </c>
      <c r="S3918" s="412" t="str">
        <f t="shared" si="994"/>
        <v/>
      </c>
      <c r="T3918" s="427"/>
      <c r="U3918" s="429"/>
      <c r="W3918" s="6" t="e">
        <f>VLOOKUP(A3918,'[3]Cartilha Global'!$A:$A,1,FALSE)</f>
        <v>#N/A</v>
      </c>
    </row>
    <row r="3919" spans="1:23" ht="34.5" hidden="1" thickBot="1" x14ac:dyDescent="0.25">
      <c r="A3919" s="522">
        <v>103876</v>
      </c>
      <c r="B3919" s="508" t="s">
        <v>3144</v>
      </c>
      <c r="C3919" s="513" t="s">
        <v>7255</v>
      </c>
      <c r="D3919" s="498" t="s">
        <v>169</v>
      </c>
      <c r="E3919" s="499">
        <v>24.49</v>
      </c>
      <c r="F3919" s="500">
        <f t="shared" si="993"/>
        <v>30.33</v>
      </c>
      <c r="G3919" s="527"/>
      <c r="H3919" s="518"/>
      <c r="I3919" s="517">
        <f t="shared" si="989"/>
        <v>0</v>
      </c>
      <c r="J3919" s="517">
        <f t="shared" si="990"/>
        <v>0</v>
      </c>
      <c r="K3919" s="504"/>
      <c r="L3919" s="518">
        <f t="shared" si="985"/>
        <v>0</v>
      </c>
      <c r="M3919" s="518">
        <f t="shared" si="985"/>
        <v>0</v>
      </c>
      <c r="N3919" s="519">
        <f t="shared" si="991"/>
        <v>0</v>
      </c>
      <c r="O3919" s="519">
        <f t="shared" si="992"/>
        <v>0</v>
      </c>
      <c r="P3919" s="506"/>
      <c r="Q3919" s="520"/>
      <c r="R3919" s="412" t="str">
        <f t="shared" si="988"/>
        <v/>
      </c>
      <c r="S3919" s="412" t="str">
        <f t="shared" si="994"/>
        <v/>
      </c>
      <c r="T3919" s="427"/>
      <c r="U3919" s="429"/>
      <c r="W3919" s="6" t="e">
        <f>VLOOKUP(A3919,'[3]Cartilha Global'!$A:$A,1,FALSE)</f>
        <v>#N/A</v>
      </c>
    </row>
    <row r="3920" spans="1:23" ht="23.25" hidden="1" thickBot="1" x14ac:dyDescent="0.25">
      <c r="A3920" s="522">
        <v>103877</v>
      </c>
      <c r="B3920" s="508" t="s">
        <v>3144</v>
      </c>
      <c r="C3920" s="513" t="s">
        <v>7256</v>
      </c>
      <c r="D3920" s="498" t="s">
        <v>169</v>
      </c>
      <c r="E3920" s="499">
        <v>29.83</v>
      </c>
      <c r="F3920" s="500">
        <f t="shared" si="993"/>
        <v>36.94</v>
      </c>
      <c r="G3920" s="527"/>
      <c r="H3920" s="518"/>
      <c r="I3920" s="517">
        <f t="shared" si="989"/>
        <v>0</v>
      </c>
      <c r="J3920" s="517">
        <f t="shared" si="990"/>
        <v>0</v>
      </c>
      <c r="K3920" s="504"/>
      <c r="L3920" s="518">
        <f t="shared" si="985"/>
        <v>0</v>
      </c>
      <c r="M3920" s="518">
        <f t="shared" si="985"/>
        <v>0</v>
      </c>
      <c r="N3920" s="519">
        <f t="shared" si="991"/>
        <v>0</v>
      </c>
      <c r="O3920" s="519">
        <f t="shared" si="992"/>
        <v>0</v>
      </c>
      <c r="P3920" s="506"/>
      <c r="Q3920" s="520"/>
      <c r="R3920" s="412" t="str">
        <f t="shared" si="988"/>
        <v/>
      </c>
      <c r="S3920" s="412" t="str">
        <f t="shared" si="994"/>
        <v/>
      </c>
      <c r="T3920" s="427"/>
      <c r="U3920" s="429"/>
      <c r="W3920" s="6" t="e">
        <f>VLOOKUP(A3920,'[3]Cartilha Global'!$A:$A,1,FALSE)</f>
        <v>#N/A</v>
      </c>
    </row>
    <row r="3921" spans="1:23" ht="23.25" hidden="1" thickBot="1" x14ac:dyDescent="0.25">
      <c r="A3921" s="522">
        <v>103878</v>
      </c>
      <c r="B3921" s="508" t="s">
        <v>3144</v>
      </c>
      <c r="C3921" s="513" t="s">
        <v>7257</v>
      </c>
      <c r="D3921" s="498" t="s">
        <v>169</v>
      </c>
      <c r="E3921" s="499">
        <v>29.5</v>
      </c>
      <c r="F3921" s="500">
        <f t="shared" si="993"/>
        <v>36.53</v>
      </c>
      <c r="G3921" s="527"/>
      <c r="H3921" s="518"/>
      <c r="I3921" s="517">
        <f t="shared" si="989"/>
        <v>0</v>
      </c>
      <c r="J3921" s="517">
        <f t="shared" si="990"/>
        <v>0</v>
      </c>
      <c r="K3921" s="504"/>
      <c r="L3921" s="518">
        <f t="shared" si="985"/>
        <v>0</v>
      </c>
      <c r="M3921" s="518">
        <f t="shared" si="985"/>
        <v>0</v>
      </c>
      <c r="N3921" s="519">
        <f t="shared" si="991"/>
        <v>0</v>
      </c>
      <c r="O3921" s="519">
        <f t="shared" si="992"/>
        <v>0</v>
      </c>
      <c r="P3921" s="506"/>
      <c r="Q3921" s="520"/>
      <c r="R3921" s="412" t="str">
        <f t="shared" si="988"/>
        <v/>
      </c>
      <c r="S3921" s="412" t="str">
        <f t="shared" si="994"/>
        <v/>
      </c>
      <c r="T3921" s="427"/>
      <c r="U3921" s="429"/>
      <c r="W3921" s="6" t="e">
        <f>VLOOKUP(A3921,'[3]Cartilha Global'!$A:$A,1,FALSE)</f>
        <v>#N/A</v>
      </c>
    </row>
    <row r="3922" spans="1:23" ht="34.5" hidden="1" thickBot="1" x14ac:dyDescent="0.25">
      <c r="A3922" s="522">
        <v>103879</v>
      </c>
      <c r="B3922" s="508" t="s">
        <v>3144</v>
      </c>
      <c r="C3922" s="513" t="s">
        <v>7258</v>
      </c>
      <c r="D3922" s="498" t="s">
        <v>169</v>
      </c>
      <c r="E3922" s="499">
        <v>34.380000000000003</v>
      </c>
      <c r="F3922" s="500">
        <f t="shared" si="993"/>
        <v>42.58</v>
      </c>
      <c r="G3922" s="527"/>
      <c r="H3922" s="518"/>
      <c r="I3922" s="517">
        <f t="shared" si="989"/>
        <v>0</v>
      </c>
      <c r="J3922" s="517">
        <f t="shared" si="990"/>
        <v>0</v>
      </c>
      <c r="K3922" s="504"/>
      <c r="L3922" s="518">
        <f t="shared" si="985"/>
        <v>0</v>
      </c>
      <c r="M3922" s="518">
        <f t="shared" si="985"/>
        <v>0</v>
      </c>
      <c r="N3922" s="519">
        <f t="shared" si="991"/>
        <v>0</v>
      </c>
      <c r="O3922" s="519">
        <f t="shared" si="992"/>
        <v>0</v>
      </c>
      <c r="P3922" s="506"/>
      <c r="Q3922" s="520"/>
      <c r="R3922" s="412" t="str">
        <f t="shared" si="988"/>
        <v/>
      </c>
      <c r="S3922" s="412" t="str">
        <f t="shared" si="994"/>
        <v/>
      </c>
      <c r="T3922" s="427"/>
      <c r="U3922" s="429"/>
      <c r="W3922" s="6" t="e">
        <f>VLOOKUP(A3922,'[3]Cartilha Global'!$A:$A,1,FALSE)</f>
        <v>#N/A</v>
      </c>
    </row>
    <row r="3923" spans="1:23" ht="34.5" hidden="1" thickBot="1" x14ac:dyDescent="0.25">
      <c r="A3923" s="522">
        <v>103880</v>
      </c>
      <c r="B3923" s="508" t="s">
        <v>3144</v>
      </c>
      <c r="C3923" s="513" t="s">
        <v>7259</v>
      </c>
      <c r="D3923" s="498" t="s">
        <v>169</v>
      </c>
      <c r="E3923" s="499">
        <v>38.299999999999997</v>
      </c>
      <c r="F3923" s="500">
        <f t="shared" si="993"/>
        <v>47.43</v>
      </c>
      <c r="G3923" s="527"/>
      <c r="H3923" s="518"/>
      <c r="I3923" s="517">
        <f t="shared" si="989"/>
        <v>0</v>
      </c>
      <c r="J3923" s="517">
        <f t="shared" si="990"/>
        <v>0</v>
      </c>
      <c r="K3923" s="504"/>
      <c r="L3923" s="518">
        <f t="shared" si="985"/>
        <v>0</v>
      </c>
      <c r="M3923" s="518">
        <f t="shared" si="985"/>
        <v>0</v>
      </c>
      <c r="N3923" s="519">
        <f t="shared" si="991"/>
        <v>0</v>
      </c>
      <c r="O3923" s="519">
        <f t="shared" si="992"/>
        <v>0</v>
      </c>
      <c r="P3923" s="506"/>
      <c r="Q3923" s="520"/>
      <c r="R3923" s="412" t="str">
        <f t="shared" si="988"/>
        <v/>
      </c>
      <c r="S3923" s="412" t="str">
        <f t="shared" si="994"/>
        <v/>
      </c>
      <c r="T3923" s="427"/>
      <c r="U3923" s="429"/>
      <c r="W3923" s="6" t="e">
        <f>VLOOKUP(A3923,'[3]Cartilha Global'!$A:$A,1,FALSE)</f>
        <v>#N/A</v>
      </c>
    </row>
    <row r="3924" spans="1:23" ht="23.25" hidden="1" thickBot="1" x14ac:dyDescent="0.25">
      <c r="A3924" s="522">
        <v>103881</v>
      </c>
      <c r="B3924" s="508" t="s">
        <v>3144</v>
      </c>
      <c r="C3924" s="513" t="s">
        <v>7260</v>
      </c>
      <c r="D3924" s="498" t="s">
        <v>169</v>
      </c>
      <c r="E3924" s="499">
        <v>41.96</v>
      </c>
      <c r="F3924" s="500">
        <f t="shared" si="993"/>
        <v>51.96</v>
      </c>
      <c r="G3924" s="527"/>
      <c r="H3924" s="518"/>
      <c r="I3924" s="517">
        <f t="shared" si="989"/>
        <v>0</v>
      </c>
      <c r="J3924" s="517">
        <f t="shared" si="990"/>
        <v>0</v>
      </c>
      <c r="K3924" s="504"/>
      <c r="L3924" s="518">
        <f t="shared" si="985"/>
        <v>0</v>
      </c>
      <c r="M3924" s="518">
        <f t="shared" si="985"/>
        <v>0</v>
      </c>
      <c r="N3924" s="519">
        <f t="shared" si="991"/>
        <v>0</v>
      </c>
      <c r="O3924" s="519">
        <f t="shared" si="992"/>
        <v>0</v>
      </c>
      <c r="P3924" s="506"/>
      <c r="Q3924" s="520"/>
      <c r="R3924" s="412" t="str">
        <f t="shared" si="988"/>
        <v/>
      </c>
      <c r="S3924" s="412" t="str">
        <f t="shared" si="994"/>
        <v/>
      </c>
      <c r="T3924" s="427"/>
      <c r="U3924" s="429"/>
      <c r="W3924" s="6" t="e">
        <f>VLOOKUP(A3924,'[3]Cartilha Global'!$A:$A,1,FALSE)</f>
        <v>#N/A</v>
      </c>
    </row>
    <row r="3925" spans="1:23" ht="23.25" hidden="1" thickBot="1" x14ac:dyDescent="0.25">
      <c r="A3925" s="522">
        <v>103882</v>
      </c>
      <c r="B3925" s="508" t="s">
        <v>3144</v>
      </c>
      <c r="C3925" s="513" t="s">
        <v>7261</v>
      </c>
      <c r="D3925" s="498" t="s">
        <v>169</v>
      </c>
      <c r="E3925" s="499">
        <v>39.909999999999997</v>
      </c>
      <c r="F3925" s="500">
        <f t="shared" si="993"/>
        <v>49.42</v>
      </c>
      <c r="G3925" s="527"/>
      <c r="H3925" s="518"/>
      <c r="I3925" s="517">
        <f t="shared" si="989"/>
        <v>0</v>
      </c>
      <c r="J3925" s="517">
        <f t="shared" si="990"/>
        <v>0</v>
      </c>
      <c r="K3925" s="504"/>
      <c r="L3925" s="518">
        <f t="shared" si="985"/>
        <v>0</v>
      </c>
      <c r="M3925" s="518">
        <f t="shared" si="985"/>
        <v>0</v>
      </c>
      <c r="N3925" s="519">
        <f t="shared" si="991"/>
        <v>0</v>
      </c>
      <c r="O3925" s="519">
        <f t="shared" si="992"/>
        <v>0</v>
      </c>
      <c r="P3925" s="506"/>
      <c r="Q3925" s="520"/>
      <c r="R3925" s="412" t="str">
        <f t="shared" si="988"/>
        <v/>
      </c>
      <c r="S3925" s="412" t="str">
        <f t="shared" si="994"/>
        <v/>
      </c>
      <c r="T3925" s="427"/>
      <c r="U3925" s="429"/>
      <c r="W3925" s="6" t="e">
        <f>VLOOKUP(A3925,'[3]Cartilha Global'!$A:$A,1,FALSE)</f>
        <v>#N/A</v>
      </c>
    </row>
    <row r="3926" spans="1:23" ht="23.25" hidden="1" thickBot="1" x14ac:dyDescent="0.25">
      <c r="A3926" s="522">
        <v>103883</v>
      </c>
      <c r="B3926" s="508" t="s">
        <v>3144</v>
      </c>
      <c r="C3926" s="513" t="s">
        <v>7262</v>
      </c>
      <c r="D3926" s="498" t="s">
        <v>169</v>
      </c>
      <c r="E3926" s="499">
        <v>12.6</v>
      </c>
      <c r="F3926" s="500">
        <f t="shared" si="993"/>
        <v>15.6</v>
      </c>
      <c r="G3926" s="527"/>
      <c r="H3926" s="518"/>
      <c r="I3926" s="517">
        <f t="shared" si="989"/>
        <v>0</v>
      </c>
      <c r="J3926" s="517">
        <f t="shared" si="990"/>
        <v>0</v>
      </c>
      <c r="K3926" s="504"/>
      <c r="L3926" s="518">
        <f t="shared" si="985"/>
        <v>0</v>
      </c>
      <c r="M3926" s="518">
        <f t="shared" si="985"/>
        <v>0</v>
      </c>
      <c r="N3926" s="519">
        <f t="shared" si="991"/>
        <v>0</v>
      </c>
      <c r="O3926" s="519">
        <f t="shared" si="992"/>
        <v>0</v>
      </c>
      <c r="P3926" s="506"/>
      <c r="Q3926" s="520"/>
      <c r="R3926" s="412" t="str">
        <f t="shared" si="988"/>
        <v/>
      </c>
      <c r="S3926" s="412" t="str">
        <f t="shared" si="994"/>
        <v/>
      </c>
      <c r="T3926" s="427"/>
      <c r="U3926" s="429"/>
      <c r="W3926" s="6" t="e">
        <f>VLOOKUP(A3926,'[3]Cartilha Global'!$A:$A,1,FALSE)</f>
        <v>#N/A</v>
      </c>
    </row>
    <row r="3927" spans="1:23" ht="23.25" hidden="1" thickBot="1" x14ac:dyDescent="0.25">
      <c r="A3927" s="522">
        <v>103884</v>
      </c>
      <c r="B3927" s="508" t="s">
        <v>3144</v>
      </c>
      <c r="C3927" s="513" t="s">
        <v>7263</v>
      </c>
      <c r="D3927" s="498" t="s">
        <v>169</v>
      </c>
      <c r="E3927" s="499">
        <v>12.64</v>
      </c>
      <c r="F3927" s="500">
        <f t="shared" si="993"/>
        <v>15.65</v>
      </c>
      <c r="G3927" s="527"/>
      <c r="H3927" s="518"/>
      <c r="I3927" s="517">
        <f t="shared" si="989"/>
        <v>0</v>
      </c>
      <c r="J3927" s="517">
        <f t="shared" si="990"/>
        <v>0</v>
      </c>
      <c r="K3927" s="504"/>
      <c r="L3927" s="518">
        <f t="shared" si="985"/>
        <v>0</v>
      </c>
      <c r="M3927" s="518">
        <f t="shared" si="985"/>
        <v>0</v>
      </c>
      <c r="N3927" s="519">
        <f t="shared" si="991"/>
        <v>0</v>
      </c>
      <c r="O3927" s="519">
        <f t="shared" si="992"/>
        <v>0</v>
      </c>
      <c r="P3927" s="506"/>
      <c r="Q3927" s="520"/>
      <c r="R3927" s="412" t="str">
        <f t="shared" si="988"/>
        <v/>
      </c>
      <c r="S3927" s="412" t="str">
        <f t="shared" si="994"/>
        <v/>
      </c>
      <c r="T3927" s="427"/>
      <c r="U3927" s="429"/>
      <c r="W3927" s="6" t="e">
        <f>VLOOKUP(A3927,'[3]Cartilha Global'!$A:$A,1,FALSE)</f>
        <v>#N/A</v>
      </c>
    </row>
    <row r="3928" spans="1:23" ht="34.5" hidden="1" thickBot="1" x14ac:dyDescent="0.25">
      <c r="A3928" s="522">
        <v>103885</v>
      </c>
      <c r="B3928" s="508" t="s">
        <v>3144</v>
      </c>
      <c r="C3928" s="513" t="s">
        <v>7264</v>
      </c>
      <c r="D3928" s="498" t="s">
        <v>169</v>
      </c>
      <c r="E3928" s="499">
        <v>30.36</v>
      </c>
      <c r="F3928" s="500">
        <f t="shared" si="993"/>
        <v>37.6</v>
      </c>
      <c r="G3928" s="527"/>
      <c r="H3928" s="518"/>
      <c r="I3928" s="517">
        <f t="shared" si="989"/>
        <v>0</v>
      </c>
      <c r="J3928" s="517">
        <f t="shared" si="990"/>
        <v>0</v>
      </c>
      <c r="K3928" s="504"/>
      <c r="L3928" s="518">
        <f t="shared" si="985"/>
        <v>0</v>
      </c>
      <c r="M3928" s="518">
        <f t="shared" si="985"/>
        <v>0</v>
      </c>
      <c r="N3928" s="519">
        <f t="shared" si="991"/>
        <v>0</v>
      </c>
      <c r="O3928" s="519">
        <f t="shared" si="992"/>
        <v>0</v>
      </c>
      <c r="P3928" s="506"/>
      <c r="Q3928" s="520"/>
      <c r="R3928" s="412" t="str">
        <f t="shared" si="988"/>
        <v/>
      </c>
      <c r="S3928" s="412" t="str">
        <f t="shared" si="994"/>
        <v/>
      </c>
      <c r="T3928" s="427"/>
      <c r="U3928" s="429"/>
      <c r="W3928" s="6" t="e">
        <f>VLOOKUP(A3928,'[3]Cartilha Global'!$A:$A,1,FALSE)</f>
        <v>#N/A</v>
      </c>
    </row>
    <row r="3929" spans="1:23" ht="23.25" hidden="1" thickBot="1" x14ac:dyDescent="0.25">
      <c r="A3929" s="522">
        <v>103886</v>
      </c>
      <c r="B3929" s="508" t="s">
        <v>3144</v>
      </c>
      <c r="C3929" s="513" t="s">
        <v>7265</v>
      </c>
      <c r="D3929" s="498" t="s">
        <v>169</v>
      </c>
      <c r="E3929" s="499">
        <v>523.15</v>
      </c>
      <c r="F3929" s="500">
        <f t="shared" si="993"/>
        <v>647.87</v>
      </c>
      <c r="G3929" s="527"/>
      <c r="H3929" s="518"/>
      <c r="I3929" s="517">
        <f t="shared" si="989"/>
        <v>0</v>
      </c>
      <c r="J3929" s="517">
        <f t="shared" si="990"/>
        <v>0</v>
      </c>
      <c r="K3929" s="504"/>
      <c r="L3929" s="518">
        <f t="shared" si="985"/>
        <v>0</v>
      </c>
      <c r="M3929" s="518">
        <f t="shared" si="985"/>
        <v>0</v>
      </c>
      <c r="N3929" s="519">
        <f t="shared" si="991"/>
        <v>0</v>
      </c>
      <c r="O3929" s="519">
        <f t="shared" si="992"/>
        <v>0</v>
      </c>
      <c r="P3929" s="506"/>
      <c r="Q3929" s="520"/>
      <c r="R3929" s="412" t="str">
        <f t="shared" si="988"/>
        <v/>
      </c>
      <c r="S3929" s="412" t="str">
        <f t="shared" si="994"/>
        <v/>
      </c>
      <c r="T3929" s="427"/>
      <c r="U3929" s="429"/>
      <c r="W3929" s="6" t="e">
        <f>VLOOKUP(A3929,'[3]Cartilha Global'!$A:$A,1,FALSE)</f>
        <v>#N/A</v>
      </c>
    </row>
    <row r="3930" spans="1:23" ht="34.5" hidden="1" thickBot="1" x14ac:dyDescent="0.25">
      <c r="A3930" s="522">
        <v>103887</v>
      </c>
      <c r="B3930" s="508" t="s">
        <v>3144</v>
      </c>
      <c r="C3930" s="513" t="s">
        <v>7266</v>
      </c>
      <c r="D3930" s="498" t="s">
        <v>169</v>
      </c>
      <c r="E3930" s="499">
        <v>22.53</v>
      </c>
      <c r="F3930" s="500">
        <f t="shared" si="993"/>
        <v>27.9</v>
      </c>
      <c r="G3930" s="527"/>
      <c r="H3930" s="518"/>
      <c r="I3930" s="517">
        <f t="shared" si="989"/>
        <v>0</v>
      </c>
      <c r="J3930" s="517">
        <f t="shared" si="990"/>
        <v>0</v>
      </c>
      <c r="K3930" s="504"/>
      <c r="L3930" s="518">
        <f t="shared" si="985"/>
        <v>0</v>
      </c>
      <c r="M3930" s="518">
        <f t="shared" si="985"/>
        <v>0</v>
      </c>
      <c r="N3930" s="519">
        <f t="shared" si="991"/>
        <v>0</v>
      </c>
      <c r="O3930" s="519">
        <f t="shared" si="992"/>
        <v>0</v>
      </c>
      <c r="P3930" s="506"/>
      <c r="Q3930" s="520"/>
      <c r="R3930" s="412" t="str">
        <f t="shared" si="988"/>
        <v/>
      </c>
      <c r="S3930" s="412" t="str">
        <f t="shared" si="994"/>
        <v/>
      </c>
      <c r="T3930" s="427"/>
      <c r="U3930" s="429"/>
      <c r="W3930" s="6" t="e">
        <f>VLOOKUP(A3930,'[3]Cartilha Global'!$A:$A,1,FALSE)</f>
        <v>#N/A</v>
      </c>
    </row>
    <row r="3931" spans="1:23" ht="23.25" hidden="1" thickBot="1" x14ac:dyDescent="0.25">
      <c r="A3931" s="522">
        <v>103888</v>
      </c>
      <c r="B3931" s="508" t="s">
        <v>3144</v>
      </c>
      <c r="C3931" s="513" t="s">
        <v>7267</v>
      </c>
      <c r="D3931" s="498" t="s">
        <v>169</v>
      </c>
      <c r="E3931" s="499">
        <v>17.89</v>
      </c>
      <c r="F3931" s="500">
        <f t="shared" si="993"/>
        <v>22.15</v>
      </c>
      <c r="G3931" s="527"/>
      <c r="H3931" s="518"/>
      <c r="I3931" s="517">
        <f t="shared" si="989"/>
        <v>0</v>
      </c>
      <c r="J3931" s="517">
        <f t="shared" si="990"/>
        <v>0</v>
      </c>
      <c r="K3931" s="504"/>
      <c r="L3931" s="518">
        <f t="shared" si="985"/>
        <v>0</v>
      </c>
      <c r="M3931" s="518">
        <f t="shared" si="985"/>
        <v>0</v>
      </c>
      <c r="N3931" s="519">
        <f t="shared" si="991"/>
        <v>0</v>
      </c>
      <c r="O3931" s="519">
        <f t="shared" si="992"/>
        <v>0</v>
      </c>
      <c r="P3931" s="506"/>
      <c r="Q3931" s="520"/>
      <c r="R3931" s="412" t="str">
        <f t="shared" si="988"/>
        <v/>
      </c>
      <c r="S3931" s="412" t="str">
        <f t="shared" si="994"/>
        <v/>
      </c>
      <c r="T3931" s="427"/>
      <c r="U3931" s="429"/>
      <c r="W3931" s="6" t="e">
        <f>VLOOKUP(A3931,'[3]Cartilha Global'!$A:$A,1,FALSE)</f>
        <v>#N/A</v>
      </c>
    </row>
    <row r="3932" spans="1:23" ht="23.25" hidden="1" thickBot="1" x14ac:dyDescent="0.25">
      <c r="A3932" s="522">
        <v>103889</v>
      </c>
      <c r="B3932" s="508" t="s">
        <v>3144</v>
      </c>
      <c r="C3932" s="513" t="s">
        <v>7268</v>
      </c>
      <c r="D3932" s="498" t="s">
        <v>169</v>
      </c>
      <c r="E3932" s="499">
        <v>19.420000000000002</v>
      </c>
      <c r="F3932" s="500">
        <f t="shared" si="993"/>
        <v>24.05</v>
      </c>
      <c r="G3932" s="527"/>
      <c r="H3932" s="518"/>
      <c r="I3932" s="517">
        <f t="shared" si="989"/>
        <v>0</v>
      </c>
      <c r="J3932" s="517">
        <f t="shared" si="990"/>
        <v>0</v>
      </c>
      <c r="K3932" s="504"/>
      <c r="L3932" s="518">
        <f t="shared" si="985"/>
        <v>0</v>
      </c>
      <c r="M3932" s="518">
        <f t="shared" si="985"/>
        <v>0</v>
      </c>
      <c r="N3932" s="519">
        <f t="shared" si="991"/>
        <v>0</v>
      </c>
      <c r="O3932" s="519">
        <f t="shared" si="992"/>
        <v>0</v>
      </c>
      <c r="P3932" s="506"/>
      <c r="Q3932" s="520"/>
      <c r="R3932" s="412" t="str">
        <f t="shared" si="988"/>
        <v/>
      </c>
      <c r="S3932" s="412" t="str">
        <f t="shared" si="994"/>
        <v/>
      </c>
      <c r="T3932" s="427"/>
      <c r="U3932" s="429"/>
      <c r="W3932" s="6" t="e">
        <f>VLOOKUP(A3932,'[3]Cartilha Global'!$A:$A,1,FALSE)</f>
        <v>#N/A</v>
      </c>
    </row>
    <row r="3933" spans="1:23" ht="23.25" hidden="1" thickBot="1" x14ac:dyDescent="0.25">
      <c r="A3933" s="522">
        <v>103890</v>
      </c>
      <c r="B3933" s="508" t="s">
        <v>3144</v>
      </c>
      <c r="C3933" s="513" t="s">
        <v>7269</v>
      </c>
      <c r="D3933" s="498" t="s">
        <v>169</v>
      </c>
      <c r="E3933" s="499">
        <v>607.55999999999995</v>
      </c>
      <c r="F3933" s="500">
        <f t="shared" si="993"/>
        <v>752.4</v>
      </c>
      <c r="G3933" s="527"/>
      <c r="H3933" s="518"/>
      <c r="I3933" s="517">
        <f t="shared" si="989"/>
        <v>0</v>
      </c>
      <c r="J3933" s="517">
        <f t="shared" si="990"/>
        <v>0</v>
      </c>
      <c r="K3933" s="504"/>
      <c r="L3933" s="518">
        <f t="shared" si="985"/>
        <v>0</v>
      </c>
      <c r="M3933" s="518">
        <f t="shared" si="985"/>
        <v>0</v>
      </c>
      <c r="N3933" s="519">
        <f t="shared" si="991"/>
        <v>0</v>
      </c>
      <c r="O3933" s="519">
        <f t="shared" si="992"/>
        <v>0</v>
      </c>
      <c r="P3933" s="506"/>
      <c r="Q3933" s="520"/>
      <c r="R3933" s="412" t="str">
        <f t="shared" si="988"/>
        <v/>
      </c>
      <c r="S3933" s="412" t="str">
        <f t="shared" si="994"/>
        <v/>
      </c>
      <c r="T3933" s="427"/>
      <c r="U3933" s="429"/>
      <c r="W3933" s="6" t="e">
        <f>VLOOKUP(A3933,'[3]Cartilha Global'!$A:$A,1,FALSE)</f>
        <v>#N/A</v>
      </c>
    </row>
    <row r="3934" spans="1:23" ht="34.5" hidden="1" thickBot="1" x14ac:dyDescent="0.25">
      <c r="A3934" s="522">
        <v>103891</v>
      </c>
      <c r="B3934" s="508" t="s">
        <v>3144</v>
      </c>
      <c r="C3934" s="513" t="s">
        <v>7270</v>
      </c>
      <c r="D3934" s="498" t="s">
        <v>169</v>
      </c>
      <c r="E3934" s="499">
        <v>58.37</v>
      </c>
      <c r="F3934" s="500">
        <f t="shared" si="993"/>
        <v>72.290000000000006</v>
      </c>
      <c r="G3934" s="527"/>
      <c r="H3934" s="518"/>
      <c r="I3934" s="517">
        <f t="shared" si="989"/>
        <v>0</v>
      </c>
      <c r="J3934" s="517">
        <f t="shared" si="990"/>
        <v>0</v>
      </c>
      <c r="K3934" s="504"/>
      <c r="L3934" s="518">
        <f t="shared" si="985"/>
        <v>0</v>
      </c>
      <c r="M3934" s="518">
        <f t="shared" si="985"/>
        <v>0</v>
      </c>
      <c r="N3934" s="519">
        <f t="shared" si="991"/>
        <v>0</v>
      </c>
      <c r="O3934" s="519">
        <f t="shared" si="992"/>
        <v>0</v>
      </c>
      <c r="P3934" s="506"/>
      <c r="Q3934" s="520"/>
      <c r="R3934" s="412" t="str">
        <f t="shared" si="988"/>
        <v/>
      </c>
      <c r="S3934" s="412" t="str">
        <f t="shared" si="994"/>
        <v/>
      </c>
      <c r="T3934" s="427"/>
      <c r="U3934" s="429"/>
      <c r="W3934" s="6" t="e">
        <f>VLOOKUP(A3934,'[3]Cartilha Global'!$A:$A,1,FALSE)</f>
        <v>#N/A</v>
      </c>
    </row>
    <row r="3935" spans="1:23" ht="34.5" hidden="1" thickBot="1" x14ac:dyDescent="0.25">
      <c r="A3935" s="522">
        <v>103892</v>
      </c>
      <c r="B3935" s="508" t="s">
        <v>3144</v>
      </c>
      <c r="C3935" s="513" t="s">
        <v>7271</v>
      </c>
      <c r="D3935" s="498" t="s">
        <v>169</v>
      </c>
      <c r="E3935" s="499">
        <v>17.43</v>
      </c>
      <c r="F3935" s="500">
        <f t="shared" si="993"/>
        <v>21.59</v>
      </c>
      <c r="G3935" s="527"/>
      <c r="H3935" s="518"/>
      <c r="I3935" s="517">
        <f t="shared" si="989"/>
        <v>0</v>
      </c>
      <c r="J3935" s="517">
        <f t="shared" si="990"/>
        <v>0</v>
      </c>
      <c r="K3935" s="504"/>
      <c r="L3935" s="518">
        <f t="shared" si="985"/>
        <v>0</v>
      </c>
      <c r="M3935" s="518">
        <f t="shared" si="985"/>
        <v>0</v>
      </c>
      <c r="N3935" s="519">
        <f t="shared" si="991"/>
        <v>0</v>
      </c>
      <c r="O3935" s="519">
        <f t="shared" si="992"/>
        <v>0</v>
      </c>
      <c r="P3935" s="506"/>
      <c r="Q3935" s="520"/>
      <c r="R3935" s="412" t="str">
        <f t="shared" si="988"/>
        <v/>
      </c>
      <c r="S3935" s="412" t="str">
        <f t="shared" si="994"/>
        <v/>
      </c>
      <c r="T3935" s="427"/>
      <c r="U3935" s="429"/>
      <c r="W3935" s="6" t="e">
        <f>VLOOKUP(A3935,'[3]Cartilha Global'!$A:$A,1,FALSE)</f>
        <v>#N/A</v>
      </c>
    </row>
    <row r="3936" spans="1:23" ht="34.5" hidden="1" thickBot="1" x14ac:dyDescent="0.25">
      <c r="A3936" s="522">
        <v>103893</v>
      </c>
      <c r="B3936" s="508" t="s">
        <v>3144</v>
      </c>
      <c r="C3936" s="513" t="s">
        <v>7272</v>
      </c>
      <c r="D3936" s="498" t="s">
        <v>169</v>
      </c>
      <c r="E3936" s="499">
        <v>23.87</v>
      </c>
      <c r="F3936" s="500">
        <f t="shared" si="993"/>
        <v>29.56</v>
      </c>
      <c r="G3936" s="527"/>
      <c r="H3936" s="518"/>
      <c r="I3936" s="517">
        <f t="shared" si="989"/>
        <v>0</v>
      </c>
      <c r="J3936" s="517">
        <f t="shared" si="990"/>
        <v>0</v>
      </c>
      <c r="K3936" s="504"/>
      <c r="L3936" s="518">
        <f t="shared" si="985"/>
        <v>0</v>
      </c>
      <c r="M3936" s="518">
        <f t="shared" si="985"/>
        <v>0</v>
      </c>
      <c r="N3936" s="519">
        <f t="shared" si="991"/>
        <v>0</v>
      </c>
      <c r="O3936" s="519">
        <f t="shared" si="992"/>
        <v>0</v>
      </c>
      <c r="P3936" s="506"/>
      <c r="Q3936" s="520"/>
      <c r="R3936" s="412" t="str">
        <f t="shared" si="988"/>
        <v/>
      </c>
      <c r="S3936" s="412" t="str">
        <f t="shared" si="994"/>
        <v/>
      </c>
      <c r="T3936" s="427"/>
      <c r="U3936" s="429"/>
      <c r="W3936" s="6" t="e">
        <f>VLOOKUP(A3936,'[3]Cartilha Global'!$A:$A,1,FALSE)</f>
        <v>#N/A</v>
      </c>
    </row>
    <row r="3937" spans="1:23" ht="34.5" hidden="1" thickBot="1" x14ac:dyDescent="0.25">
      <c r="A3937" s="522">
        <v>103894</v>
      </c>
      <c r="B3937" s="508" t="s">
        <v>3144</v>
      </c>
      <c r="C3937" s="513" t="s">
        <v>7273</v>
      </c>
      <c r="D3937" s="498" t="s">
        <v>169</v>
      </c>
      <c r="E3937" s="499">
        <v>28.76</v>
      </c>
      <c r="F3937" s="500">
        <f t="shared" si="993"/>
        <v>35.619999999999997</v>
      </c>
      <c r="G3937" s="527"/>
      <c r="H3937" s="518"/>
      <c r="I3937" s="517">
        <f t="shared" si="989"/>
        <v>0</v>
      </c>
      <c r="J3937" s="517">
        <f t="shared" si="990"/>
        <v>0</v>
      </c>
      <c r="K3937" s="504"/>
      <c r="L3937" s="518">
        <f t="shared" si="985"/>
        <v>0</v>
      </c>
      <c r="M3937" s="518">
        <f t="shared" si="985"/>
        <v>0</v>
      </c>
      <c r="N3937" s="519">
        <f t="shared" si="991"/>
        <v>0</v>
      </c>
      <c r="O3937" s="519">
        <f t="shared" si="992"/>
        <v>0</v>
      </c>
      <c r="P3937" s="506"/>
      <c r="Q3937" s="520"/>
      <c r="R3937" s="412" t="str">
        <f t="shared" si="988"/>
        <v/>
      </c>
      <c r="S3937" s="412" t="str">
        <f t="shared" si="994"/>
        <v/>
      </c>
      <c r="T3937" s="427"/>
      <c r="U3937" s="429"/>
      <c r="W3937" s="6" t="e">
        <f>VLOOKUP(A3937,'[3]Cartilha Global'!$A:$A,1,FALSE)</f>
        <v>#N/A</v>
      </c>
    </row>
    <row r="3938" spans="1:23" ht="23.25" hidden="1" thickBot="1" x14ac:dyDescent="0.25">
      <c r="A3938" s="522">
        <v>103895</v>
      </c>
      <c r="B3938" s="508" t="s">
        <v>3144</v>
      </c>
      <c r="C3938" s="513" t="s">
        <v>7274</v>
      </c>
      <c r="D3938" s="498" t="s">
        <v>169</v>
      </c>
      <c r="E3938" s="499">
        <v>26.13</v>
      </c>
      <c r="F3938" s="500">
        <f t="shared" si="993"/>
        <v>32.36</v>
      </c>
      <c r="G3938" s="527"/>
      <c r="H3938" s="518"/>
      <c r="I3938" s="517">
        <f t="shared" si="989"/>
        <v>0</v>
      </c>
      <c r="J3938" s="517">
        <f t="shared" si="990"/>
        <v>0</v>
      </c>
      <c r="K3938" s="504"/>
      <c r="L3938" s="518">
        <f t="shared" si="985"/>
        <v>0</v>
      </c>
      <c r="M3938" s="518">
        <f t="shared" si="985"/>
        <v>0</v>
      </c>
      <c r="N3938" s="519">
        <f t="shared" si="991"/>
        <v>0</v>
      </c>
      <c r="O3938" s="519">
        <f t="shared" si="992"/>
        <v>0</v>
      </c>
      <c r="P3938" s="506"/>
      <c r="Q3938" s="520"/>
      <c r="R3938" s="412" t="str">
        <f t="shared" si="988"/>
        <v/>
      </c>
      <c r="S3938" s="412" t="str">
        <f t="shared" si="994"/>
        <v/>
      </c>
      <c r="T3938" s="427"/>
      <c r="U3938" s="429"/>
      <c r="W3938" s="6" t="e">
        <f>VLOOKUP(A3938,'[3]Cartilha Global'!$A:$A,1,FALSE)</f>
        <v>#N/A</v>
      </c>
    </row>
    <row r="3939" spans="1:23" ht="23.25" hidden="1" thickBot="1" x14ac:dyDescent="0.25">
      <c r="A3939" s="522">
        <v>103896</v>
      </c>
      <c r="B3939" s="508" t="s">
        <v>3144</v>
      </c>
      <c r="C3939" s="513" t="s">
        <v>7275</v>
      </c>
      <c r="D3939" s="498" t="s">
        <v>169</v>
      </c>
      <c r="E3939" s="499">
        <v>26.13</v>
      </c>
      <c r="F3939" s="500">
        <f t="shared" si="993"/>
        <v>32.36</v>
      </c>
      <c r="G3939" s="527"/>
      <c r="H3939" s="518"/>
      <c r="I3939" s="517">
        <f t="shared" si="989"/>
        <v>0</v>
      </c>
      <c r="J3939" s="517">
        <f t="shared" si="990"/>
        <v>0</v>
      </c>
      <c r="K3939" s="504"/>
      <c r="L3939" s="518">
        <f t="shared" si="985"/>
        <v>0</v>
      </c>
      <c r="M3939" s="518">
        <f t="shared" si="985"/>
        <v>0</v>
      </c>
      <c r="N3939" s="519">
        <f t="shared" si="991"/>
        <v>0</v>
      </c>
      <c r="O3939" s="519">
        <f t="shared" si="992"/>
        <v>0</v>
      </c>
      <c r="P3939" s="506"/>
      <c r="Q3939" s="520"/>
      <c r="R3939" s="412" t="str">
        <f t="shared" si="988"/>
        <v/>
      </c>
      <c r="S3939" s="412" t="str">
        <f t="shared" si="994"/>
        <v/>
      </c>
      <c r="T3939" s="427"/>
      <c r="U3939" s="429"/>
      <c r="W3939" s="6" t="e">
        <f>VLOOKUP(A3939,'[3]Cartilha Global'!$A:$A,1,FALSE)</f>
        <v>#N/A</v>
      </c>
    </row>
    <row r="3940" spans="1:23" ht="34.5" hidden="1" thickBot="1" x14ac:dyDescent="0.25">
      <c r="A3940" s="522">
        <v>103897</v>
      </c>
      <c r="B3940" s="508" t="s">
        <v>3144</v>
      </c>
      <c r="C3940" s="513" t="s">
        <v>7276</v>
      </c>
      <c r="D3940" s="498" t="s">
        <v>169</v>
      </c>
      <c r="E3940" s="499">
        <v>97.75</v>
      </c>
      <c r="F3940" s="500">
        <f t="shared" si="993"/>
        <v>121.05</v>
      </c>
      <c r="G3940" s="527"/>
      <c r="H3940" s="518"/>
      <c r="I3940" s="517">
        <f t="shared" si="989"/>
        <v>0</v>
      </c>
      <c r="J3940" s="517">
        <f t="shared" si="990"/>
        <v>0</v>
      </c>
      <c r="K3940" s="504"/>
      <c r="L3940" s="518">
        <f t="shared" si="985"/>
        <v>0</v>
      </c>
      <c r="M3940" s="518">
        <f t="shared" si="985"/>
        <v>0</v>
      </c>
      <c r="N3940" s="519">
        <f t="shared" si="991"/>
        <v>0</v>
      </c>
      <c r="O3940" s="519">
        <f t="shared" si="992"/>
        <v>0</v>
      </c>
      <c r="P3940" s="506"/>
      <c r="Q3940" s="520"/>
      <c r="R3940" s="412" t="str">
        <f t="shared" si="988"/>
        <v/>
      </c>
      <c r="S3940" s="412" t="str">
        <f t="shared" si="994"/>
        <v/>
      </c>
      <c r="T3940" s="427"/>
      <c r="U3940" s="429"/>
      <c r="W3940" s="6" t="e">
        <f>VLOOKUP(A3940,'[3]Cartilha Global'!$A:$A,1,FALSE)</f>
        <v>#N/A</v>
      </c>
    </row>
    <row r="3941" spans="1:23" ht="23.25" hidden="1" thickBot="1" x14ac:dyDescent="0.25">
      <c r="A3941" s="522">
        <v>103898</v>
      </c>
      <c r="B3941" s="508" t="s">
        <v>3144</v>
      </c>
      <c r="C3941" s="513" t="s">
        <v>7277</v>
      </c>
      <c r="D3941" s="498" t="s">
        <v>169</v>
      </c>
      <c r="E3941" s="499">
        <v>668.02</v>
      </c>
      <c r="F3941" s="500">
        <f t="shared" si="993"/>
        <v>827.28</v>
      </c>
      <c r="G3941" s="527"/>
      <c r="H3941" s="518"/>
      <c r="I3941" s="517">
        <f t="shared" si="989"/>
        <v>0</v>
      </c>
      <c r="J3941" s="517">
        <f t="shared" si="990"/>
        <v>0</v>
      </c>
      <c r="K3941" s="504"/>
      <c r="L3941" s="518">
        <f t="shared" si="985"/>
        <v>0</v>
      </c>
      <c r="M3941" s="518">
        <f t="shared" si="985"/>
        <v>0</v>
      </c>
      <c r="N3941" s="519">
        <f t="shared" si="991"/>
        <v>0</v>
      </c>
      <c r="O3941" s="519">
        <f t="shared" si="992"/>
        <v>0</v>
      </c>
      <c r="P3941" s="506"/>
      <c r="Q3941" s="520"/>
      <c r="R3941" s="412" t="str">
        <f t="shared" si="988"/>
        <v/>
      </c>
      <c r="S3941" s="412" t="str">
        <f t="shared" si="994"/>
        <v/>
      </c>
      <c r="T3941" s="427"/>
      <c r="U3941" s="429"/>
      <c r="W3941" s="6" t="e">
        <f>VLOOKUP(A3941,'[3]Cartilha Global'!$A:$A,1,FALSE)</f>
        <v>#N/A</v>
      </c>
    </row>
    <row r="3942" spans="1:23" ht="34.5" hidden="1" thickBot="1" x14ac:dyDescent="0.25">
      <c r="A3942" s="522">
        <v>103899</v>
      </c>
      <c r="B3942" s="508" t="s">
        <v>3144</v>
      </c>
      <c r="C3942" s="513" t="s">
        <v>7278</v>
      </c>
      <c r="D3942" s="498" t="s">
        <v>169</v>
      </c>
      <c r="E3942" s="499">
        <v>36.979999999999997</v>
      </c>
      <c r="F3942" s="500">
        <f t="shared" si="993"/>
        <v>45.8</v>
      </c>
      <c r="G3942" s="527"/>
      <c r="H3942" s="518"/>
      <c r="I3942" s="517">
        <f t="shared" si="989"/>
        <v>0</v>
      </c>
      <c r="J3942" s="517">
        <f t="shared" si="990"/>
        <v>0</v>
      </c>
      <c r="K3942" s="504"/>
      <c r="L3942" s="518">
        <f t="shared" si="985"/>
        <v>0</v>
      </c>
      <c r="M3942" s="518">
        <f t="shared" si="985"/>
        <v>0</v>
      </c>
      <c r="N3942" s="519">
        <f t="shared" si="991"/>
        <v>0</v>
      </c>
      <c r="O3942" s="519">
        <f t="shared" si="992"/>
        <v>0</v>
      </c>
      <c r="P3942" s="506"/>
      <c r="Q3942" s="520"/>
      <c r="R3942" s="412" t="str">
        <f t="shared" si="988"/>
        <v/>
      </c>
      <c r="S3942" s="412" t="str">
        <f t="shared" si="994"/>
        <v/>
      </c>
      <c r="T3942" s="427"/>
      <c r="U3942" s="429"/>
      <c r="W3942" s="6" t="e">
        <f>VLOOKUP(A3942,'[3]Cartilha Global'!$A:$A,1,FALSE)</f>
        <v>#N/A</v>
      </c>
    </row>
    <row r="3943" spans="1:23" ht="23.25" hidden="1" thickBot="1" x14ac:dyDescent="0.25">
      <c r="A3943" s="522">
        <v>103900</v>
      </c>
      <c r="B3943" s="508" t="s">
        <v>3144</v>
      </c>
      <c r="C3943" s="513" t="s">
        <v>7279</v>
      </c>
      <c r="D3943" s="498" t="s">
        <v>169</v>
      </c>
      <c r="E3943" s="499">
        <v>22.72</v>
      </c>
      <c r="F3943" s="500">
        <f t="shared" si="993"/>
        <v>28.14</v>
      </c>
      <c r="G3943" s="527"/>
      <c r="H3943" s="518"/>
      <c r="I3943" s="517">
        <f t="shared" si="989"/>
        <v>0</v>
      </c>
      <c r="J3943" s="517">
        <f t="shared" si="990"/>
        <v>0</v>
      </c>
      <c r="K3943" s="504"/>
      <c r="L3943" s="518">
        <f t="shared" si="985"/>
        <v>0</v>
      </c>
      <c r="M3943" s="518">
        <f t="shared" si="985"/>
        <v>0</v>
      </c>
      <c r="N3943" s="519">
        <f t="shared" si="991"/>
        <v>0</v>
      </c>
      <c r="O3943" s="519">
        <f t="shared" si="992"/>
        <v>0</v>
      </c>
      <c r="P3943" s="506"/>
      <c r="Q3943" s="520"/>
      <c r="R3943" s="412" t="str">
        <f t="shared" si="988"/>
        <v/>
      </c>
      <c r="S3943" s="412" t="str">
        <f t="shared" si="994"/>
        <v/>
      </c>
      <c r="T3943" s="427"/>
      <c r="U3943" s="429"/>
      <c r="W3943" s="6" t="e">
        <f>VLOOKUP(A3943,'[3]Cartilha Global'!$A:$A,1,FALSE)</f>
        <v>#N/A</v>
      </c>
    </row>
    <row r="3944" spans="1:23" ht="23.25" hidden="1" thickBot="1" x14ac:dyDescent="0.25">
      <c r="A3944" s="522">
        <v>103901</v>
      </c>
      <c r="B3944" s="508" t="s">
        <v>3144</v>
      </c>
      <c r="C3944" s="513" t="s">
        <v>7280</v>
      </c>
      <c r="D3944" s="498" t="s">
        <v>169</v>
      </c>
      <c r="E3944" s="499">
        <v>26.17</v>
      </c>
      <c r="F3944" s="500">
        <f t="shared" si="993"/>
        <v>32.409999999999997</v>
      </c>
      <c r="G3944" s="527"/>
      <c r="H3944" s="518"/>
      <c r="I3944" s="517">
        <f t="shared" si="989"/>
        <v>0</v>
      </c>
      <c r="J3944" s="517">
        <f t="shared" si="990"/>
        <v>0</v>
      </c>
      <c r="K3944" s="504"/>
      <c r="L3944" s="518">
        <f t="shared" si="985"/>
        <v>0</v>
      </c>
      <c r="M3944" s="518">
        <f t="shared" si="985"/>
        <v>0</v>
      </c>
      <c r="N3944" s="519">
        <f t="shared" si="991"/>
        <v>0</v>
      </c>
      <c r="O3944" s="519">
        <f t="shared" si="992"/>
        <v>0</v>
      </c>
      <c r="P3944" s="506"/>
      <c r="Q3944" s="520"/>
      <c r="R3944" s="412" t="str">
        <f t="shared" si="988"/>
        <v/>
      </c>
      <c r="S3944" s="412" t="str">
        <f t="shared" si="994"/>
        <v/>
      </c>
      <c r="T3944" s="427"/>
      <c r="U3944" s="429"/>
      <c r="W3944" s="6" t="e">
        <f>VLOOKUP(A3944,'[3]Cartilha Global'!$A:$A,1,FALSE)</f>
        <v>#N/A</v>
      </c>
    </row>
    <row r="3945" spans="1:23" ht="23.25" hidden="1" thickBot="1" x14ac:dyDescent="0.25">
      <c r="A3945" s="522">
        <v>103902</v>
      </c>
      <c r="B3945" s="508" t="s">
        <v>3144</v>
      </c>
      <c r="C3945" s="513" t="s">
        <v>7281</v>
      </c>
      <c r="D3945" s="498" t="s">
        <v>169</v>
      </c>
      <c r="E3945" s="499">
        <v>39.409999999999997</v>
      </c>
      <c r="F3945" s="500">
        <f t="shared" si="993"/>
        <v>48.81</v>
      </c>
      <c r="G3945" s="527"/>
      <c r="H3945" s="518"/>
      <c r="I3945" s="517">
        <f t="shared" si="989"/>
        <v>0</v>
      </c>
      <c r="J3945" s="517">
        <f t="shared" si="990"/>
        <v>0</v>
      </c>
      <c r="K3945" s="504"/>
      <c r="L3945" s="518">
        <f t="shared" si="985"/>
        <v>0</v>
      </c>
      <c r="M3945" s="518">
        <f t="shared" si="985"/>
        <v>0</v>
      </c>
      <c r="N3945" s="519">
        <f t="shared" si="991"/>
        <v>0</v>
      </c>
      <c r="O3945" s="519">
        <f t="shared" si="992"/>
        <v>0</v>
      </c>
      <c r="P3945" s="506"/>
      <c r="Q3945" s="520"/>
      <c r="R3945" s="412" t="str">
        <f t="shared" si="988"/>
        <v/>
      </c>
      <c r="S3945" s="412" t="str">
        <f t="shared" si="994"/>
        <v/>
      </c>
      <c r="T3945" s="427"/>
      <c r="U3945" s="429"/>
      <c r="W3945" s="6" t="e">
        <f>VLOOKUP(A3945,'[3]Cartilha Global'!$A:$A,1,FALSE)</f>
        <v>#N/A</v>
      </c>
    </row>
    <row r="3946" spans="1:23" ht="23.25" hidden="1" thickBot="1" x14ac:dyDescent="0.25">
      <c r="A3946" s="522">
        <v>103903</v>
      </c>
      <c r="B3946" s="508" t="s">
        <v>3144</v>
      </c>
      <c r="C3946" s="513" t="s">
        <v>7282</v>
      </c>
      <c r="D3946" s="498" t="s">
        <v>169</v>
      </c>
      <c r="E3946" s="499">
        <v>53.99</v>
      </c>
      <c r="F3946" s="500">
        <f t="shared" si="993"/>
        <v>66.86</v>
      </c>
      <c r="G3946" s="527"/>
      <c r="H3946" s="518"/>
      <c r="I3946" s="517">
        <f t="shared" si="989"/>
        <v>0</v>
      </c>
      <c r="J3946" s="517">
        <f t="shared" si="990"/>
        <v>0</v>
      </c>
      <c r="K3946" s="504"/>
      <c r="L3946" s="518">
        <f t="shared" si="985"/>
        <v>0</v>
      </c>
      <c r="M3946" s="518">
        <f t="shared" si="985"/>
        <v>0</v>
      </c>
      <c r="N3946" s="519">
        <f t="shared" si="991"/>
        <v>0</v>
      </c>
      <c r="O3946" s="519">
        <f t="shared" si="992"/>
        <v>0</v>
      </c>
      <c r="P3946" s="506"/>
      <c r="Q3946" s="520"/>
      <c r="R3946" s="412" t="str">
        <f t="shared" si="988"/>
        <v/>
      </c>
      <c r="S3946" s="412" t="str">
        <f t="shared" si="994"/>
        <v/>
      </c>
      <c r="T3946" s="427"/>
      <c r="U3946" s="429"/>
      <c r="W3946" s="6" t="e">
        <f>VLOOKUP(A3946,'[3]Cartilha Global'!$A:$A,1,FALSE)</f>
        <v>#N/A</v>
      </c>
    </row>
    <row r="3947" spans="1:23" ht="12" hidden="1" thickBot="1" x14ac:dyDescent="0.25">
      <c r="A3947" s="522" t="s">
        <v>1951</v>
      </c>
      <c r="B3947" s="508"/>
      <c r="C3947" s="592" t="s">
        <v>81</v>
      </c>
      <c r="D3947" s="498">
        <v>0</v>
      </c>
      <c r="E3947" s="499"/>
      <c r="F3947" s="500">
        <f t="shared" ref="F3947:F3999" si="995">IF(E3947=0,0,ROUND(E3947*(1+E$13)*(1-E$14),2))</f>
        <v>0</v>
      </c>
      <c r="G3947" s="556"/>
      <c r="H3947" s="556"/>
      <c r="I3947" s="557"/>
      <c r="J3947" s="558"/>
      <c r="K3947" s="504"/>
      <c r="L3947" s="556"/>
      <c r="M3947" s="556"/>
      <c r="N3947" s="557"/>
      <c r="O3947" s="558"/>
      <c r="P3947" s="506"/>
      <c r="Q3947" s="494" t="str">
        <f>IF(OR(SUM(J3948:J4141)&gt;0,SUM(O3948:O4141)&gt;0),"xx","")</f>
        <v/>
      </c>
      <c r="R3947" s="412" t="str">
        <f t="shared" si="988"/>
        <v/>
      </c>
      <c r="S3947" s="412" t="str">
        <f t="shared" si="994"/>
        <v/>
      </c>
      <c r="T3947" s="427"/>
      <c r="U3947" s="429"/>
      <c r="W3947" s="6" t="str">
        <f>VLOOKUP(A3947,'[3]Cartilha Global'!$A:$A,1,FALSE)</f>
        <v>9.2</v>
      </c>
    </row>
    <row r="3948" spans="1:23" ht="12" hidden="1" thickBot="1" x14ac:dyDescent="0.25">
      <c r="A3948" s="601" t="s">
        <v>1958</v>
      </c>
      <c r="B3948" s="508"/>
      <c r="C3948" s="569" t="s">
        <v>82</v>
      </c>
      <c r="D3948" s="498">
        <v>0</v>
      </c>
      <c r="E3948" s="499"/>
      <c r="F3948" s="500">
        <f t="shared" si="995"/>
        <v>0</v>
      </c>
      <c r="G3948" s="556"/>
      <c r="H3948" s="556"/>
      <c r="I3948" s="557"/>
      <c r="J3948" s="558"/>
      <c r="K3948" s="504"/>
      <c r="L3948" s="556"/>
      <c r="M3948" s="556"/>
      <c r="N3948" s="557"/>
      <c r="O3948" s="558"/>
      <c r="P3948" s="506"/>
      <c r="Q3948" s="494" t="str">
        <f>IF(OR(SUM(J3949:J3949)&gt;0,SUM(O3949:O3949)&gt;0),"xx","")</f>
        <v/>
      </c>
      <c r="R3948" s="412" t="str">
        <f t="shared" si="988"/>
        <v/>
      </c>
      <c r="S3948" s="412" t="str">
        <f t="shared" si="994"/>
        <v/>
      </c>
      <c r="T3948" s="427"/>
      <c r="U3948" s="429"/>
      <c r="W3948" s="6" t="str">
        <f>VLOOKUP(A3948,'[3]Cartilha Global'!$A:$A,1,FALSE)</f>
        <v>9.2.1</v>
      </c>
    </row>
    <row r="3949" spans="1:23" ht="12" hidden="1" thickBot="1" x14ac:dyDescent="0.25">
      <c r="A3949" s="522">
        <v>90459</v>
      </c>
      <c r="B3949" s="508" t="s">
        <v>3144</v>
      </c>
      <c r="C3949" s="513" t="s">
        <v>453</v>
      </c>
      <c r="D3949" s="498" t="s">
        <v>169</v>
      </c>
      <c r="E3949" s="499">
        <v>41.14</v>
      </c>
      <c r="F3949" s="500">
        <f t="shared" si="995"/>
        <v>50.95</v>
      </c>
      <c r="G3949" s="527"/>
      <c r="H3949" s="518"/>
      <c r="I3949" s="517">
        <f>IF(ISBLANK(E3949),0,ROUND(F3949*G3949,2))</f>
        <v>0</v>
      </c>
      <c r="J3949" s="517">
        <f>IF(ISBLANK(G3949),0,ROUND(G3949*H3949,2))</f>
        <v>0</v>
      </c>
      <c r="K3949" s="504"/>
      <c r="L3949" s="518">
        <f>G3949</f>
        <v>0</v>
      </c>
      <c r="M3949" s="518">
        <f>H3949</f>
        <v>0</v>
      </c>
      <c r="N3949" s="519">
        <f>IF(ISBLANK(E3949),0,ROUND(F3949*L3949,2))</f>
        <v>0</v>
      </c>
      <c r="O3949" s="519">
        <f>IF(ISBLANK(L3949),0,ROUND(L3949*M3949,2))</f>
        <v>0</v>
      </c>
      <c r="P3949" s="506"/>
      <c r="Q3949" s="520"/>
      <c r="R3949" s="412" t="str">
        <f t="shared" si="988"/>
        <v/>
      </c>
      <c r="S3949" s="412" t="str">
        <f t="shared" si="994"/>
        <v/>
      </c>
      <c r="T3949" s="427"/>
      <c r="U3949" s="429"/>
      <c r="W3949" s="6">
        <f>VLOOKUP(A3949,'[3]Cartilha Global'!$A:$A,1,FALSE)</f>
        <v>90459</v>
      </c>
    </row>
    <row r="3950" spans="1:23" ht="12" hidden="1" thickBot="1" x14ac:dyDescent="0.25">
      <c r="A3950" s="522" t="s">
        <v>1959</v>
      </c>
      <c r="B3950" s="508"/>
      <c r="C3950" s="513" t="s">
        <v>83</v>
      </c>
      <c r="D3950" s="498">
        <v>0</v>
      </c>
      <c r="E3950" s="499"/>
      <c r="F3950" s="500">
        <f t="shared" si="995"/>
        <v>0</v>
      </c>
      <c r="G3950" s="556"/>
      <c r="H3950" s="556"/>
      <c r="I3950" s="557"/>
      <c r="J3950" s="558"/>
      <c r="K3950" s="504"/>
      <c r="L3950" s="556"/>
      <c r="M3950" s="556"/>
      <c r="N3950" s="557"/>
      <c r="O3950" s="558"/>
      <c r="P3950" s="506"/>
      <c r="Q3950" s="494" t="str">
        <f>IF(OR(SUM(J3951:J3951)&gt;0,SUM(O3951:O3951)&gt;0),"xx","")</f>
        <v/>
      </c>
      <c r="R3950" s="412" t="str">
        <f t="shared" si="988"/>
        <v/>
      </c>
      <c r="S3950" s="412" t="str">
        <f t="shared" si="994"/>
        <v/>
      </c>
      <c r="T3950" s="427"/>
      <c r="U3950" s="429"/>
      <c r="W3950" s="6" t="str">
        <f>VLOOKUP(A3950,'[3]Cartilha Global'!$A:$A,1,FALSE)</f>
        <v>9.2.2</v>
      </c>
    </row>
    <row r="3951" spans="1:23" ht="23.25" hidden="1" thickBot="1" x14ac:dyDescent="0.25">
      <c r="A3951" s="522">
        <v>101915</v>
      </c>
      <c r="B3951" s="508" t="s">
        <v>3144</v>
      </c>
      <c r="C3951" s="513" t="s">
        <v>5093</v>
      </c>
      <c r="D3951" s="498" t="s">
        <v>169</v>
      </c>
      <c r="E3951" s="499">
        <v>326.13</v>
      </c>
      <c r="F3951" s="500">
        <f t="shared" si="995"/>
        <v>403.88</v>
      </c>
      <c r="G3951" s="527"/>
      <c r="H3951" s="518"/>
      <c r="I3951" s="517">
        <f>IF(ISBLANK(E3951),0,ROUND(F3951*G3951,2))</f>
        <v>0</v>
      </c>
      <c r="J3951" s="517">
        <f>IF(ISBLANK(G3951),0,ROUND(G3951*H3951,2))</f>
        <v>0</v>
      </c>
      <c r="K3951" s="504"/>
      <c r="L3951" s="518">
        <f>G3951</f>
        <v>0</v>
      </c>
      <c r="M3951" s="518">
        <f>H3951</f>
        <v>0</v>
      </c>
      <c r="N3951" s="519">
        <f>IF(ISBLANK(E3951),0,ROUND(F3951*L3951,2))</f>
        <v>0</v>
      </c>
      <c r="O3951" s="519">
        <f>IF(ISBLANK(L3951),0,ROUND(L3951*M3951,2))</f>
        <v>0</v>
      </c>
      <c r="P3951" s="506"/>
      <c r="Q3951" s="520"/>
      <c r="R3951" s="412" t="str">
        <f t="shared" si="988"/>
        <v/>
      </c>
      <c r="S3951" s="412" t="str">
        <f t="shared" si="994"/>
        <v/>
      </c>
      <c r="T3951" s="427"/>
      <c r="U3951" s="429"/>
      <c r="W3951" s="6">
        <f>VLOOKUP(A3951,'[3]Cartilha Global'!$A:$A,1,FALSE)</f>
        <v>101915</v>
      </c>
    </row>
    <row r="3952" spans="1:23" ht="12" hidden="1" thickBot="1" x14ac:dyDescent="0.25">
      <c r="A3952" s="522" t="s">
        <v>1960</v>
      </c>
      <c r="B3952" s="508"/>
      <c r="C3952" s="513" t="s">
        <v>84</v>
      </c>
      <c r="D3952" s="498">
        <v>0</v>
      </c>
      <c r="E3952" s="499"/>
      <c r="F3952" s="500">
        <f t="shared" si="995"/>
        <v>0</v>
      </c>
      <c r="G3952" s="556"/>
      <c r="H3952" s="556"/>
      <c r="I3952" s="557"/>
      <c r="J3952" s="558"/>
      <c r="K3952" s="504"/>
      <c r="L3952" s="556"/>
      <c r="M3952" s="556"/>
      <c r="N3952" s="557"/>
      <c r="O3952" s="558"/>
      <c r="P3952" s="506"/>
      <c r="Q3952" s="494" t="str">
        <f>IF(OR(SUM(J3954:J3954)&gt;0,SUM(O3954:O3954)&gt;0),"xx","")</f>
        <v/>
      </c>
      <c r="R3952" s="412" t="str">
        <f t="shared" si="988"/>
        <v/>
      </c>
      <c r="S3952" s="412" t="str">
        <f t="shared" si="994"/>
        <v/>
      </c>
      <c r="T3952" s="427"/>
      <c r="U3952" s="429"/>
      <c r="W3952" s="6" t="str">
        <f>VLOOKUP(A3952,'[3]Cartilha Global'!$A:$A,1,FALSE)</f>
        <v>9.2.3</v>
      </c>
    </row>
    <row r="3953" spans="1:23" ht="34.5" hidden="1" thickBot="1" x14ac:dyDescent="0.25">
      <c r="A3953" s="522">
        <v>101912</v>
      </c>
      <c r="B3953" s="508" t="s">
        <v>3144</v>
      </c>
      <c r="C3953" s="513" t="s">
        <v>5090</v>
      </c>
      <c r="D3953" s="498" t="s">
        <v>169</v>
      </c>
      <c r="E3953" s="499">
        <v>1927.79</v>
      </c>
      <c r="F3953" s="500">
        <f t="shared" si="995"/>
        <v>2387.38</v>
      </c>
      <c r="G3953" s="527"/>
      <c r="H3953" s="518"/>
      <c r="I3953" s="517">
        <f>IF(ISBLANK(E3953),0,ROUND(F3953*G3953,2))</f>
        <v>0</v>
      </c>
      <c r="J3953" s="517">
        <f>IF(ISBLANK(G3953),0,ROUND(G3953*H3953,2))</f>
        <v>0</v>
      </c>
      <c r="K3953" s="504"/>
      <c r="L3953" s="518">
        <f>G3953</f>
        <v>0</v>
      </c>
      <c r="M3953" s="518">
        <f>H3953</f>
        <v>0</v>
      </c>
      <c r="N3953" s="519">
        <f>IF(ISBLANK(E3953),0,ROUND(F3953*L3953,2))</f>
        <v>0</v>
      </c>
      <c r="O3953" s="519">
        <f>IF(ISBLANK(L3953),0,ROUND(L3953*M3953,2))</f>
        <v>0</v>
      </c>
      <c r="P3953" s="506"/>
      <c r="Q3953" s="520"/>
      <c r="R3953" s="412" t="str">
        <f t="shared" si="988"/>
        <v/>
      </c>
      <c r="S3953" s="412" t="str">
        <f t="shared" si="994"/>
        <v/>
      </c>
      <c r="T3953" s="427"/>
      <c r="U3953" s="429"/>
      <c r="W3953" s="6">
        <f>VLOOKUP(A3953,'[3]Cartilha Global'!$A:$A,1,FALSE)</f>
        <v>101912</v>
      </c>
    </row>
    <row r="3954" spans="1:23" ht="34.5" hidden="1" thickBot="1" x14ac:dyDescent="0.25">
      <c r="A3954" s="522">
        <v>96765</v>
      </c>
      <c r="B3954" s="508" t="s">
        <v>3144</v>
      </c>
      <c r="C3954" s="513" t="s">
        <v>4607</v>
      </c>
      <c r="D3954" s="498" t="s">
        <v>169</v>
      </c>
      <c r="E3954" s="499">
        <v>1590.28</v>
      </c>
      <c r="F3954" s="500">
        <f t="shared" si="995"/>
        <v>1969.4</v>
      </c>
      <c r="G3954" s="527"/>
      <c r="H3954" s="518"/>
      <c r="I3954" s="517">
        <f>IF(ISBLANK(E3954),0,ROUND(F3954*G3954,2))</f>
        <v>0</v>
      </c>
      <c r="J3954" s="517">
        <f>IF(ISBLANK(G3954),0,ROUND(G3954*H3954,2))</f>
        <v>0</v>
      </c>
      <c r="K3954" s="504"/>
      <c r="L3954" s="518">
        <f>G3954</f>
        <v>0</v>
      </c>
      <c r="M3954" s="518">
        <f>H3954</f>
        <v>0</v>
      </c>
      <c r="N3954" s="519">
        <f>IF(ISBLANK(E3954),0,ROUND(F3954*L3954,2))</f>
        <v>0</v>
      </c>
      <c r="O3954" s="519">
        <f>IF(ISBLANK(L3954),0,ROUND(L3954*M3954,2))</f>
        <v>0</v>
      </c>
      <c r="P3954" s="506"/>
      <c r="Q3954" s="520"/>
      <c r="R3954" s="412" t="str">
        <f t="shared" si="988"/>
        <v/>
      </c>
      <c r="S3954" s="412" t="str">
        <f t="shared" si="994"/>
        <v/>
      </c>
      <c r="T3954" s="427"/>
      <c r="U3954" s="429"/>
      <c r="W3954" s="6">
        <f>VLOOKUP(A3954,'[3]Cartilha Global'!$A:$A,1,FALSE)</f>
        <v>96765</v>
      </c>
    </row>
    <row r="3955" spans="1:23" ht="12" hidden="1" thickBot="1" x14ac:dyDescent="0.25">
      <c r="A3955" s="522" t="s">
        <v>1961</v>
      </c>
      <c r="B3955" s="508"/>
      <c r="C3955" s="513" t="s">
        <v>85</v>
      </c>
      <c r="D3955" s="498">
        <v>0</v>
      </c>
      <c r="E3955" s="499"/>
      <c r="F3955" s="500">
        <f t="shared" si="995"/>
        <v>0</v>
      </c>
      <c r="G3955" s="556"/>
      <c r="H3955" s="556"/>
      <c r="I3955" s="557"/>
      <c r="J3955" s="558"/>
      <c r="K3955" s="504"/>
      <c r="L3955" s="556"/>
      <c r="M3955" s="556"/>
      <c r="N3955" s="557"/>
      <c r="O3955" s="558"/>
      <c r="P3955" s="506"/>
      <c r="Q3955" s="494" t="str">
        <f>IF(OR(SUM(J3956:J3956)&gt;0,SUM(O3956:O3956)&gt;0),"xx","")</f>
        <v/>
      </c>
      <c r="R3955" s="412" t="str">
        <f t="shared" si="988"/>
        <v/>
      </c>
      <c r="S3955" s="412" t="str">
        <f t="shared" si="994"/>
        <v/>
      </c>
      <c r="T3955" s="427"/>
      <c r="U3955" s="429"/>
      <c r="W3955" s="6" t="str">
        <f>VLOOKUP(A3955,'[3]Cartilha Global'!$A:$A,1,FALSE)</f>
        <v>9.2.4</v>
      </c>
    </row>
    <row r="3956" spans="1:23" ht="23.25" hidden="1" thickBot="1" x14ac:dyDescent="0.25">
      <c r="A3956" s="522">
        <v>101916</v>
      </c>
      <c r="B3956" s="508" t="s">
        <v>3144</v>
      </c>
      <c r="C3956" s="513" t="s">
        <v>5094</v>
      </c>
      <c r="D3956" s="498" t="s">
        <v>169</v>
      </c>
      <c r="E3956" s="499">
        <v>3309.35</v>
      </c>
      <c r="F3956" s="500">
        <f t="shared" si="995"/>
        <v>4098.3</v>
      </c>
      <c r="G3956" s="527"/>
      <c r="H3956" s="518"/>
      <c r="I3956" s="517">
        <f>IF(ISBLANK(E3956),0,ROUND(F3956*G3956,2))</f>
        <v>0</v>
      </c>
      <c r="J3956" s="517">
        <f>IF(ISBLANK(G3956),0,ROUND(G3956*H3956,2))</f>
        <v>0</v>
      </c>
      <c r="K3956" s="504"/>
      <c r="L3956" s="518">
        <f>G3956</f>
        <v>0</v>
      </c>
      <c r="M3956" s="518">
        <f>H3956</f>
        <v>0</v>
      </c>
      <c r="N3956" s="519">
        <f>IF(ISBLANK(E3956),0,ROUND(F3956*L3956,2))</f>
        <v>0</v>
      </c>
      <c r="O3956" s="519">
        <f>IF(ISBLANK(L3956),0,ROUND(L3956*M3956,2))</f>
        <v>0</v>
      </c>
      <c r="P3956" s="506"/>
      <c r="Q3956" s="520"/>
      <c r="R3956" s="412" t="str">
        <f>IF(Q3956="X","x",IF(Q3956="xx","x",IF(O3956&gt;0,"x","")))</f>
        <v/>
      </c>
      <c r="S3956" s="412" t="str">
        <f t="shared" si="994"/>
        <v/>
      </c>
      <c r="T3956" s="427"/>
      <c r="U3956" s="429"/>
      <c r="W3956" s="6">
        <f>VLOOKUP(A3956,'[3]Cartilha Global'!$A:$A,1,FALSE)</f>
        <v>101916</v>
      </c>
    </row>
    <row r="3957" spans="1:23" ht="12" hidden="1" thickBot="1" x14ac:dyDescent="0.25">
      <c r="A3957" s="522" t="s">
        <v>1962</v>
      </c>
      <c r="B3957" s="508"/>
      <c r="C3957" s="513" t="s">
        <v>86</v>
      </c>
      <c r="D3957" s="498">
        <v>0</v>
      </c>
      <c r="E3957" s="499"/>
      <c r="F3957" s="500">
        <f t="shared" si="995"/>
        <v>0</v>
      </c>
      <c r="G3957" s="556"/>
      <c r="H3957" s="556"/>
      <c r="I3957" s="557"/>
      <c r="J3957" s="558"/>
      <c r="K3957" s="504"/>
      <c r="L3957" s="556"/>
      <c r="M3957" s="556"/>
      <c r="N3957" s="557"/>
      <c r="O3957" s="558"/>
      <c r="P3957" s="506"/>
      <c r="Q3957" s="494" t="str">
        <f>IF(OR(SUM(J3958:J3959)&gt;0,SUM(O3958:O3959)&gt;0),"xx","")</f>
        <v/>
      </c>
      <c r="R3957" s="412" t="str">
        <f>IF(Q3957="X","x",IF(Q3957="xx","x",IF(O3957&gt;0,"x","")))</f>
        <v/>
      </c>
      <c r="S3957" s="412" t="str">
        <f t="shared" si="994"/>
        <v/>
      </c>
      <c r="T3957" s="427"/>
      <c r="U3957" s="429"/>
      <c r="W3957" s="6" t="str">
        <f>VLOOKUP(A3957,'[3]Cartilha Global'!$A:$A,1,FALSE)</f>
        <v>9.2.5</v>
      </c>
    </row>
    <row r="3958" spans="1:23" ht="12" hidden="1" thickBot="1" x14ac:dyDescent="0.25">
      <c r="A3958" s="522">
        <v>101913</v>
      </c>
      <c r="B3958" s="508" t="s">
        <v>3144</v>
      </c>
      <c r="C3958" s="513" t="s">
        <v>5091</v>
      </c>
      <c r="D3958" s="498" t="s">
        <v>169</v>
      </c>
      <c r="E3958" s="499">
        <v>571.01</v>
      </c>
      <c r="F3958" s="500">
        <f t="shared" si="995"/>
        <v>707.14</v>
      </c>
      <c r="G3958" s="527"/>
      <c r="H3958" s="518"/>
      <c r="I3958" s="517">
        <f>IF(ISBLANK(E3958),0,ROUND(F3958*G3958,2))</f>
        <v>0</v>
      </c>
      <c r="J3958" s="517">
        <f>IF(ISBLANK(G3958),0,ROUND(G3958*H3958,2))</f>
        <v>0</v>
      </c>
      <c r="K3958" s="504"/>
      <c r="L3958" s="518">
        <f>G3958</f>
        <v>0</v>
      </c>
      <c r="M3958" s="518">
        <f>H3958</f>
        <v>0</v>
      </c>
      <c r="N3958" s="519">
        <f>IF(ISBLANK(E3958),0,ROUND(F3958*L3958,2))</f>
        <v>0</v>
      </c>
      <c r="O3958" s="519">
        <f>IF(ISBLANK(L3958),0,ROUND(L3958*M3958,2))</f>
        <v>0</v>
      </c>
      <c r="P3958" s="506"/>
      <c r="Q3958" s="520"/>
      <c r="R3958" s="412" t="str">
        <f>IF(Q3958="X","x",IF(Q3958="xx","x",IF(O3958&gt;0,"x","")))</f>
        <v/>
      </c>
      <c r="S3958" s="412" t="str">
        <f t="shared" si="994"/>
        <v/>
      </c>
      <c r="T3958" s="427"/>
      <c r="U3958" s="429"/>
      <c r="W3958" s="6">
        <f>VLOOKUP(A3958,'[3]Cartilha Global'!$A:$A,1,FALSE)</f>
        <v>101913</v>
      </c>
    </row>
    <row r="3959" spans="1:23" ht="12" hidden="1" thickBot="1" x14ac:dyDescent="0.25">
      <c r="A3959" s="522">
        <v>101914</v>
      </c>
      <c r="B3959" s="508" t="s">
        <v>3144</v>
      </c>
      <c r="C3959" s="513" t="s">
        <v>5092</v>
      </c>
      <c r="D3959" s="498" t="s">
        <v>169</v>
      </c>
      <c r="E3959" s="499">
        <v>525.38</v>
      </c>
      <c r="F3959" s="500">
        <f t="shared" si="995"/>
        <v>650.63</v>
      </c>
      <c r="G3959" s="527"/>
      <c r="H3959" s="518"/>
      <c r="I3959" s="517">
        <f>IF(ISBLANK(E3959),0,ROUND(F3959*G3959,2))</f>
        <v>0</v>
      </c>
      <c r="J3959" s="517">
        <f>IF(ISBLANK(G3959),0,ROUND(G3959*H3959,2))</f>
        <v>0</v>
      </c>
      <c r="K3959" s="504"/>
      <c r="L3959" s="518">
        <f>G3959</f>
        <v>0</v>
      </c>
      <c r="M3959" s="518">
        <f>H3959</f>
        <v>0</v>
      </c>
      <c r="N3959" s="519">
        <f>IF(ISBLANK(E3959),0,ROUND(F3959*L3959,2))</f>
        <v>0</v>
      </c>
      <c r="O3959" s="519">
        <f>IF(ISBLANK(L3959),0,ROUND(L3959*M3959,2))</f>
        <v>0</v>
      </c>
      <c r="P3959" s="506"/>
      <c r="Q3959" s="520"/>
      <c r="R3959" s="412" t="str">
        <f>IF(Q3959="X","x",IF(Q3959="xx","x",IF(O3959&gt;0,"x","")))</f>
        <v/>
      </c>
      <c r="S3959" s="412" t="str">
        <f t="shared" si="994"/>
        <v/>
      </c>
      <c r="T3959" s="427"/>
      <c r="U3959" s="429"/>
      <c r="W3959" s="6">
        <f>VLOOKUP(A3959,'[3]Cartilha Global'!$A:$A,1,FALSE)</f>
        <v>101914</v>
      </c>
    </row>
    <row r="3960" spans="1:23" ht="12" hidden="1" thickBot="1" x14ac:dyDescent="0.25">
      <c r="A3960" s="522" t="s">
        <v>1963</v>
      </c>
      <c r="B3960" s="508"/>
      <c r="C3960" s="513" t="s">
        <v>923</v>
      </c>
      <c r="D3960" s="498">
        <v>0</v>
      </c>
      <c r="E3960" s="499"/>
      <c r="F3960" s="500">
        <f t="shared" si="995"/>
        <v>0</v>
      </c>
      <c r="G3960" s="556"/>
      <c r="H3960" s="556"/>
      <c r="I3960" s="557"/>
      <c r="J3960" s="558"/>
      <c r="K3960" s="504"/>
      <c r="L3960" s="556"/>
      <c r="M3960" s="556"/>
      <c r="N3960" s="557"/>
      <c r="O3960" s="558"/>
      <c r="P3960" s="506"/>
      <c r="Q3960" s="494" t="str">
        <f>IF(OR(SUM(J3961:J4012)&gt;0,SUM(O3961:O4012)&gt;0),"xx","")</f>
        <v/>
      </c>
      <c r="R3960" s="412" t="str">
        <f t="shared" ref="R3960:R4023" si="996">IF(Q3960="X","x",IF(Q3960="xx","x",IF(O3960&gt;0,"x","")))</f>
        <v/>
      </c>
      <c r="S3960" s="412" t="str">
        <f t="shared" si="994"/>
        <v/>
      </c>
      <c r="T3960" s="427"/>
      <c r="U3960" s="429"/>
      <c r="W3960" s="6" t="str">
        <f>VLOOKUP(A3960,'[3]Cartilha Global'!$A:$A,1,FALSE)</f>
        <v>9.2.6</v>
      </c>
    </row>
    <row r="3961" spans="1:23" ht="23.25" hidden="1" thickBot="1" x14ac:dyDescent="0.25">
      <c r="A3961" s="522">
        <v>95697</v>
      </c>
      <c r="B3961" s="508" t="s">
        <v>3144</v>
      </c>
      <c r="C3961" s="513" t="s">
        <v>4608</v>
      </c>
      <c r="D3961" s="498" t="s">
        <v>6927</v>
      </c>
      <c r="E3961" s="499">
        <v>88.96</v>
      </c>
      <c r="F3961" s="500">
        <f t="shared" si="995"/>
        <v>110.17</v>
      </c>
      <c r="G3961" s="527"/>
      <c r="H3961" s="518"/>
      <c r="I3961" s="517">
        <f t="shared" ref="I3961:I4012" si="997">IF(ISBLANK(E3961),0,ROUND(F3961*G3961,2))</f>
        <v>0</v>
      </c>
      <c r="J3961" s="517">
        <f t="shared" ref="J3961:J4012" si="998">IF(ISBLANK(G3961),0,ROUND(G3961*H3961,2))</f>
        <v>0</v>
      </c>
      <c r="K3961" s="504"/>
      <c r="L3961" s="518">
        <f t="shared" ref="L3961:M3992" si="999">G3961</f>
        <v>0</v>
      </c>
      <c r="M3961" s="518">
        <f t="shared" si="999"/>
        <v>0</v>
      </c>
      <c r="N3961" s="519">
        <f t="shared" ref="N3961:N4012" si="1000">IF(ISBLANK(E3961),0,ROUND(F3961*L3961,2))</f>
        <v>0</v>
      </c>
      <c r="O3961" s="519">
        <f t="shared" ref="O3961:O4012" si="1001">IF(ISBLANK(L3961),0,ROUND(L3961*M3961,2))</f>
        <v>0</v>
      </c>
      <c r="P3961" s="506"/>
      <c r="Q3961" s="520"/>
      <c r="R3961" s="412" t="str">
        <f t="shared" si="996"/>
        <v/>
      </c>
      <c r="S3961" s="412" t="str">
        <f t="shared" si="994"/>
        <v/>
      </c>
      <c r="T3961" s="427"/>
      <c r="U3961" s="429"/>
      <c r="W3961" s="6">
        <f>VLOOKUP(A3961,'[3]Cartilha Global'!$A:$A,1,FALSE)</f>
        <v>95697</v>
      </c>
    </row>
    <row r="3962" spans="1:23" ht="23.25" hidden="1" thickBot="1" x14ac:dyDescent="0.25">
      <c r="A3962" s="522">
        <v>92369</v>
      </c>
      <c r="B3962" s="508" t="s">
        <v>3144</v>
      </c>
      <c r="C3962" s="513" t="s">
        <v>4609</v>
      </c>
      <c r="D3962" s="498" t="s">
        <v>169</v>
      </c>
      <c r="E3962" s="499">
        <v>38.51</v>
      </c>
      <c r="F3962" s="500">
        <f t="shared" si="995"/>
        <v>47.69</v>
      </c>
      <c r="G3962" s="527"/>
      <c r="H3962" s="518"/>
      <c r="I3962" s="517">
        <f t="shared" si="997"/>
        <v>0</v>
      </c>
      <c r="J3962" s="517">
        <f t="shared" si="998"/>
        <v>0</v>
      </c>
      <c r="K3962" s="504"/>
      <c r="L3962" s="518">
        <f t="shared" si="999"/>
        <v>0</v>
      </c>
      <c r="M3962" s="518">
        <f t="shared" si="999"/>
        <v>0</v>
      </c>
      <c r="N3962" s="519">
        <f t="shared" si="1000"/>
        <v>0</v>
      </c>
      <c r="O3962" s="519">
        <f t="shared" si="1001"/>
        <v>0</v>
      </c>
      <c r="P3962" s="506"/>
      <c r="Q3962" s="520"/>
      <c r="R3962" s="412" t="str">
        <f t="shared" si="996"/>
        <v/>
      </c>
      <c r="S3962" s="412" t="str">
        <f t="shared" si="994"/>
        <v/>
      </c>
      <c r="T3962" s="427"/>
      <c r="U3962" s="429"/>
      <c r="W3962" s="6">
        <f>VLOOKUP(A3962,'[3]Cartilha Global'!$A:$A,1,FALSE)</f>
        <v>92369</v>
      </c>
    </row>
    <row r="3963" spans="1:23" ht="23.25" hidden="1" thickBot="1" x14ac:dyDescent="0.25">
      <c r="A3963" s="522">
        <v>92370</v>
      </c>
      <c r="B3963" s="508" t="s">
        <v>3144</v>
      </c>
      <c r="C3963" s="513" t="s">
        <v>4610</v>
      </c>
      <c r="D3963" s="498" t="s">
        <v>169</v>
      </c>
      <c r="E3963" s="499">
        <v>40.67</v>
      </c>
      <c r="F3963" s="500">
        <f t="shared" si="995"/>
        <v>50.37</v>
      </c>
      <c r="G3963" s="527"/>
      <c r="H3963" s="518"/>
      <c r="I3963" s="517">
        <f t="shared" si="997"/>
        <v>0</v>
      </c>
      <c r="J3963" s="517">
        <f t="shared" si="998"/>
        <v>0</v>
      </c>
      <c r="K3963" s="504"/>
      <c r="L3963" s="518">
        <f t="shared" si="999"/>
        <v>0</v>
      </c>
      <c r="M3963" s="518">
        <f t="shared" si="999"/>
        <v>0</v>
      </c>
      <c r="N3963" s="519">
        <f t="shared" si="1000"/>
        <v>0</v>
      </c>
      <c r="O3963" s="519">
        <f t="shared" si="1001"/>
        <v>0</v>
      </c>
      <c r="P3963" s="506"/>
      <c r="Q3963" s="520"/>
      <c r="R3963" s="412" t="str">
        <f t="shared" si="996"/>
        <v/>
      </c>
      <c r="S3963" s="412" t="str">
        <f t="shared" si="994"/>
        <v/>
      </c>
      <c r="T3963" s="427"/>
      <c r="U3963" s="429"/>
      <c r="W3963" s="6">
        <f>VLOOKUP(A3963,'[3]Cartilha Global'!$A:$A,1,FALSE)</f>
        <v>92370</v>
      </c>
    </row>
    <row r="3964" spans="1:23" ht="23.25" hidden="1" thickBot="1" x14ac:dyDescent="0.25">
      <c r="A3964" s="522">
        <v>92371</v>
      </c>
      <c r="B3964" s="508" t="s">
        <v>3144</v>
      </c>
      <c r="C3964" s="513" t="s">
        <v>4611</v>
      </c>
      <c r="D3964" s="498" t="s">
        <v>169</v>
      </c>
      <c r="E3964" s="499">
        <v>47.16</v>
      </c>
      <c r="F3964" s="500">
        <f t="shared" si="995"/>
        <v>58.4</v>
      </c>
      <c r="G3964" s="527"/>
      <c r="H3964" s="518"/>
      <c r="I3964" s="517">
        <f t="shared" si="997"/>
        <v>0</v>
      </c>
      <c r="J3964" s="517">
        <f t="shared" si="998"/>
        <v>0</v>
      </c>
      <c r="K3964" s="504"/>
      <c r="L3964" s="518">
        <f t="shared" si="999"/>
        <v>0</v>
      </c>
      <c r="M3964" s="518">
        <f t="shared" si="999"/>
        <v>0</v>
      </c>
      <c r="N3964" s="519">
        <f t="shared" si="1000"/>
        <v>0</v>
      </c>
      <c r="O3964" s="519">
        <f t="shared" si="1001"/>
        <v>0</v>
      </c>
      <c r="P3964" s="506"/>
      <c r="Q3964" s="520"/>
      <c r="R3964" s="412" t="str">
        <f t="shared" si="996"/>
        <v/>
      </c>
      <c r="S3964" s="412" t="str">
        <f t="shared" si="994"/>
        <v/>
      </c>
      <c r="T3964" s="427"/>
      <c r="U3964" s="429"/>
      <c r="W3964" s="6">
        <f>VLOOKUP(A3964,'[3]Cartilha Global'!$A:$A,1,FALSE)</f>
        <v>92371</v>
      </c>
    </row>
    <row r="3965" spans="1:23" ht="23.25" hidden="1" thickBot="1" x14ac:dyDescent="0.25">
      <c r="A3965" s="522">
        <v>92372</v>
      </c>
      <c r="B3965" s="508" t="s">
        <v>3144</v>
      </c>
      <c r="C3965" s="513" t="s">
        <v>4612</v>
      </c>
      <c r="D3965" s="498" t="s">
        <v>169</v>
      </c>
      <c r="E3965" s="499">
        <v>49.17</v>
      </c>
      <c r="F3965" s="500">
        <f t="shared" si="995"/>
        <v>60.89</v>
      </c>
      <c r="G3965" s="527"/>
      <c r="H3965" s="518"/>
      <c r="I3965" s="517">
        <f t="shared" si="997"/>
        <v>0</v>
      </c>
      <c r="J3965" s="517">
        <f t="shared" si="998"/>
        <v>0</v>
      </c>
      <c r="K3965" s="504"/>
      <c r="L3965" s="518">
        <f t="shared" si="999"/>
        <v>0</v>
      </c>
      <c r="M3965" s="518">
        <f t="shared" si="999"/>
        <v>0</v>
      </c>
      <c r="N3965" s="519">
        <f t="shared" si="1000"/>
        <v>0</v>
      </c>
      <c r="O3965" s="519">
        <f t="shared" si="1001"/>
        <v>0</v>
      </c>
      <c r="P3965" s="506"/>
      <c r="Q3965" s="520"/>
      <c r="R3965" s="412" t="str">
        <f t="shared" si="996"/>
        <v/>
      </c>
      <c r="S3965" s="412" t="str">
        <f t="shared" si="994"/>
        <v/>
      </c>
      <c r="T3965" s="427"/>
      <c r="U3965" s="429"/>
      <c r="W3965" s="6">
        <f>VLOOKUP(A3965,'[3]Cartilha Global'!$A:$A,1,FALSE)</f>
        <v>92372</v>
      </c>
    </row>
    <row r="3966" spans="1:23" ht="23.25" hidden="1" thickBot="1" x14ac:dyDescent="0.25">
      <c r="A3966" s="522">
        <v>92373</v>
      </c>
      <c r="B3966" s="508" t="s">
        <v>3144</v>
      </c>
      <c r="C3966" s="513" t="s">
        <v>4613</v>
      </c>
      <c r="D3966" s="498" t="s">
        <v>169</v>
      </c>
      <c r="E3966" s="499">
        <v>56.24</v>
      </c>
      <c r="F3966" s="500">
        <f t="shared" si="995"/>
        <v>69.650000000000006</v>
      </c>
      <c r="G3966" s="527"/>
      <c r="H3966" s="518"/>
      <c r="I3966" s="517">
        <f t="shared" si="997"/>
        <v>0</v>
      </c>
      <c r="J3966" s="517">
        <f t="shared" si="998"/>
        <v>0</v>
      </c>
      <c r="K3966" s="504"/>
      <c r="L3966" s="518">
        <f t="shared" si="999"/>
        <v>0</v>
      </c>
      <c r="M3966" s="518">
        <f t="shared" si="999"/>
        <v>0</v>
      </c>
      <c r="N3966" s="519">
        <f t="shared" si="1000"/>
        <v>0</v>
      </c>
      <c r="O3966" s="519">
        <f t="shared" si="1001"/>
        <v>0</v>
      </c>
      <c r="P3966" s="506"/>
      <c r="Q3966" s="520"/>
      <c r="R3966" s="412" t="str">
        <f t="shared" si="996"/>
        <v/>
      </c>
      <c r="S3966" s="412" t="str">
        <f t="shared" si="994"/>
        <v/>
      </c>
      <c r="T3966" s="427"/>
      <c r="U3966" s="429"/>
      <c r="W3966" s="6">
        <f>VLOOKUP(A3966,'[3]Cartilha Global'!$A:$A,1,FALSE)</f>
        <v>92373</v>
      </c>
    </row>
    <row r="3967" spans="1:23" ht="23.25" hidden="1" thickBot="1" x14ac:dyDescent="0.25">
      <c r="A3967" s="522">
        <v>92374</v>
      </c>
      <c r="B3967" s="508" t="s">
        <v>3144</v>
      </c>
      <c r="C3967" s="513" t="s">
        <v>4614</v>
      </c>
      <c r="D3967" s="498" t="s">
        <v>169</v>
      </c>
      <c r="E3967" s="499">
        <v>56.63</v>
      </c>
      <c r="F3967" s="500">
        <f t="shared" si="995"/>
        <v>70.13</v>
      </c>
      <c r="G3967" s="527"/>
      <c r="H3967" s="518"/>
      <c r="I3967" s="517">
        <f t="shared" si="997"/>
        <v>0</v>
      </c>
      <c r="J3967" s="517">
        <f t="shared" si="998"/>
        <v>0</v>
      </c>
      <c r="K3967" s="504"/>
      <c r="L3967" s="518">
        <f t="shared" si="999"/>
        <v>0</v>
      </c>
      <c r="M3967" s="518">
        <f t="shared" si="999"/>
        <v>0</v>
      </c>
      <c r="N3967" s="519">
        <f t="shared" si="1000"/>
        <v>0</v>
      </c>
      <c r="O3967" s="519">
        <f t="shared" si="1001"/>
        <v>0</v>
      </c>
      <c r="P3967" s="506"/>
      <c r="Q3967" s="520"/>
      <c r="R3967" s="412" t="str">
        <f t="shared" si="996"/>
        <v/>
      </c>
      <c r="S3967" s="412" t="str">
        <f t="shared" si="994"/>
        <v/>
      </c>
      <c r="T3967" s="427"/>
      <c r="U3967" s="429"/>
      <c r="W3967" s="6">
        <f>VLOOKUP(A3967,'[3]Cartilha Global'!$A:$A,1,FALSE)</f>
        <v>92374</v>
      </c>
    </row>
    <row r="3968" spans="1:23" ht="23.25" hidden="1" thickBot="1" x14ac:dyDescent="0.25">
      <c r="A3968" s="522">
        <v>92375</v>
      </c>
      <c r="B3968" s="508" t="s">
        <v>3144</v>
      </c>
      <c r="C3968" s="513" t="s">
        <v>4615</v>
      </c>
      <c r="D3968" s="498" t="s">
        <v>169</v>
      </c>
      <c r="E3968" s="499">
        <v>74.14</v>
      </c>
      <c r="F3968" s="500">
        <f t="shared" si="995"/>
        <v>91.81</v>
      </c>
      <c r="G3968" s="527"/>
      <c r="H3968" s="518"/>
      <c r="I3968" s="517">
        <f t="shared" si="997"/>
        <v>0</v>
      </c>
      <c r="J3968" s="517">
        <f t="shared" si="998"/>
        <v>0</v>
      </c>
      <c r="K3968" s="504"/>
      <c r="L3968" s="518">
        <f t="shared" si="999"/>
        <v>0</v>
      </c>
      <c r="M3968" s="518">
        <f t="shared" si="999"/>
        <v>0</v>
      </c>
      <c r="N3968" s="519">
        <f t="shared" si="1000"/>
        <v>0</v>
      </c>
      <c r="O3968" s="519">
        <f t="shared" si="1001"/>
        <v>0</v>
      </c>
      <c r="P3968" s="506"/>
      <c r="Q3968" s="520"/>
      <c r="R3968" s="412" t="str">
        <f t="shared" si="996"/>
        <v/>
      </c>
      <c r="S3968" s="412" t="str">
        <f t="shared" si="994"/>
        <v/>
      </c>
      <c r="T3968" s="427"/>
      <c r="U3968" s="429"/>
      <c r="W3968" s="6">
        <f>VLOOKUP(A3968,'[3]Cartilha Global'!$A:$A,1,FALSE)</f>
        <v>92375</v>
      </c>
    </row>
    <row r="3969" spans="1:23" ht="23.25" hidden="1" thickBot="1" x14ac:dyDescent="0.25">
      <c r="A3969" s="522">
        <v>92376</v>
      </c>
      <c r="B3969" s="508" t="s">
        <v>3144</v>
      </c>
      <c r="C3969" s="513" t="s">
        <v>4616</v>
      </c>
      <c r="D3969" s="498" t="s">
        <v>169</v>
      </c>
      <c r="E3969" s="499">
        <v>74.11</v>
      </c>
      <c r="F3969" s="500">
        <f t="shared" si="995"/>
        <v>91.78</v>
      </c>
      <c r="G3969" s="527"/>
      <c r="H3969" s="518"/>
      <c r="I3969" s="517">
        <f t="shared" si="997"/>
        <v>0</v>
      </c>
      <c r="J3969" s="517">
        <f t="shared" si="998"/>
        <v>0</v>
      </c>
      <c r="K3969" s="504"/>
      <c r="L3969" s="518">
        <f t="shared" si="999"/>
        <v>0</v>
      </c>
      <c r="M3969" s="518">
        <f t="shared" si="999"/>
        <v>0</v>
      </c>
      <c r="N3969" s="519">
        <f t="shared" si="1000"/>
        <v>0</v>
      </c>
      <c r="O3969" s="519">
        <f t="shared" si="1001"/>
        <v>0</v>
      </c>
      <c r="P3969" s="506"/>
      <c r="Q3969" s="520"/>
      <c r="R3969" s="412" t="str">
        <f t="shared" si="996"/>
        <v/>
      </c>
      <c r="S3969" s="412" t="str">
        <f t="shared" si="994"/>
        <v/>
      </c>
      <c r="T3969" s="427"/>
      <c r="U3969" s="429"/>
      <c r="W3969" s="6">
        <f>VLOOKUP(A3969,'[3]Cartilha Global'!$A:$A,1,FALSE)</f>
        <v>92376</v>
      </c>
    </row>
    <row r="3970" spans="1:23" ht="23.25" hidden="1" thickBot="1" x14ac:dyDescent="0.25">
      <c r="A3970" s="522">
        <v>92377</v>
      </c>
      <c r="B3970" s="508" t="s">
        <v>3144</v>
      </c>
      <c r="C3970" s="513" t="s">
        <v>4617</v>
      </c>
      <c r="D3970" s="498" t="s">
        <v>169</v>
      </c>
      <c r="E3970" s="499">
        <v>100.71</v>
      </c>
      <c r="F3970" s="500">
        <f t="shared" si="995"/>
        <v>124.72</v>
      </c>
      <c r="G3970" s="527"/>
      <c r="H3970" s="518"/>
      <c r="I3970" s="517">
        <f t="shared" si="997"/>
        <v>0</v>
      </c>
      <c r="J3970" s="517">
        <f t="shared" si="998"/>
        <v>0</v>
      </c>
      <c r="K3970" s="504"/>
      <c r="L3970" s="518">
        <f t="shared" si="999"/>
        <v>0</v>
      </c>
      <c r="M3970" s="518">
        <f t="shared" si="999"/>
        <v>0</v>
      </c>
      <c r="N3970" s="519">
        <f t="shared" si="1000"/>
        <v>0</v>
      </c>
      <c r="O3970" s="519">
        <f t="shared" si="1001"/>
        <v>0</v>
      </c>
      <c r="P3970" s="506"/>
      <c r="Q3970" s="520"/>
      <c r="R3970" s="412" t="str">
        <f t="shared" si="996"/>
        <v/>
      </c>
      <c r="S3970" s="412" t="str">
        <f t="shared" si="994"/>
        <v/>
      </c>
      <c r="T3970" s="427"/>
      <c r="U3970" s="429"/>
      <c r="W3970" s="6">
        <f>VLOOKUP(A3970,'[3]Cartilha Global'!$A:$A,1,FALSE)</f>
        <v>92377</v>
      </c>
    </row>
    <row r="3971" spans="1:23" ht="23.25" hidden="1" thickBot="1" x14ac:dyDescent="0.25">
      <c r="A3971" s="522">
        <v>92378</v>
      </c>
      <c r="B3971" s="508" t="s">
        <v>3144</v>
      </c>
      <c r="C3971" s="513" t="s">
        <v>4618</v>
      </c>
      <c r="D3971" s="498" t="s">
        <v>169</v>
      </c>
      <c r="E3971" s="499">
        <v>112.71</v>
      </c>
      <c r="F3971" s="500">
        <f t="shared" si="995"/>
        <v>139.58000000000001</v>
      </c>
      <c r="G3971" s="527"/>
      <c r="H3971" s="518"/>
      <c r="I3971" s="517">
        <f t="shared" si="997"/>
        <v>0</v>
      </c>
      <c r="J3971" s="517">
        <f t="shared" si="998"/>
        <v>0</v>
      </c>
      <c r="K3971" s="504"/>
      <c r="L3971" s="518">
        <f t="shared" si="999"/>
        <v>0</v>
      </c>
      <c r="M3971" s="518">
        <f t="shared" si="999"/>
        <v>0</v>
      </c>
      <c r="N3971" s="519">
        <f t="shared" si="1000"/>
        <v>0</v>
      </c>
      <c r="O3971" s="519">
        <f t="shared" si="1001"/>
        <v>0</v>
      </c>
      <c r="P3971" s="506"/>
      <c r="Q3971" s="520"/>
      <c r="R3971" s="412" t="str">
        <f t="shared" si="996"/>
        <v/>
      </c>
      <c r="S3971" s="412" t="str">
        <f t="shared" si="994"/>
        <v/>
      </c>
      <c r="T3971" s="427"/>
      <c r="U3971" s="429"/>
      <c r="W3971" s="6">
        <f>VLOOKUP(A3971,'[3]Cartilha Global'!$A:$A,1,FALSE)</f>
        <v>92378</v>
      </c>
    </row>
    <row r="3972" spans="1:23" ht="23.25" hidden="1" thickBot="1" x14ac:dyDescent="0.25">
      <c r="A3972" s="522">
        <v>92379</v>
      </c>
      <c r="B3972" s="508" t="s">
        <v>3144</v>
      </c>
      <c r="C3972" s="513" t="s">
        <v>4619</v>
      </c>
      <c r="D3972" s="498" t="s">
        <v>169</v>
      </c>
      <c r="E3972" s="499">
        <v>144.87</v>
      </c>
      <c r="F3972" s="500">
        <f t="shared" si="995"/>
        <v>179.41</v>
      </c>
      <c r="G3972" s="527"/>
      <c r="H3972" s="518"/>
      <c r="I3972" s="517">
        <f t="shared" si="997"/>
        <v>0</v>
      </c>
      <c r="J3972" s="517">
        <f t="shared" si="998"/>
        <v>0</v>
      </c>
      <c r="K3972" s="504"/>
      <c r="L3972" s="518">
        <f t="shared" si="999"/>
        <v>0</v>
      </c>
      <c r="M3972" s="518">
        <f t="shared" si="999"/>
        <v>0</v>
      </c>
      <c r="N3972" s="519">
        <f t="shared" si="1000"/>
        <v>0</v>
      </c>
      <c r="O3972" s="519">
        <f t="shared" si="1001"/>
        <v>0</v>
      </c>
      <c r="P3972" s="506"/>
      <c r="Q3972" s="520"/>
      <c r="R3972" s="412" t="str">
        <f t="shared" si="996"/>
        <v/>
      </c>
      <c r="S3972" s="412" t="str">
        <f t="shared" si="994"/>
        <v/>
      </c>
      <c r="T3972" s="427"/>
      <c r="U3972" s="429"/>
      <c r="W3972" s="6">
        <f>VLOOKUP(A3972,'[3]Cartilha Global'!$A:$A,1,FALSE)</f>
        <v>92379</v>
      </c>
    </row>
    <row r="3973" spans="1:23" ht="23.25" hidden="1" thickBot="1" x14ac:dyDescent="0.25">
      <c r="A3973" s="522">
        <v>92380</v>
      </c>
      <c r="B3973" s="508" t="s">
        <v>3144</v>
      </c>
      <c r="C3973" s="513" t="s">
        <v>4620</v>
      </c>
      <c r="D3973" s="498" t="s">
        <v>169</v>
      </c>
      <c r="E3973" s="499">
        <v>155.55000000000001</v>
      </c>
      <c r="F3973" s="500">
        <f t="shared" si="995"/>
        <v>192.63</v>
      </c>
      <c r="G3973" s="527"/>
      <c r="H3973" s="518"/>
      <c r="I3973" s="517">
        <f t="shared" si="997"/>
        <v>0</v>
      </c>
      <c r="J3973" s="517">
        <f t="shared" si="998"/>
        <v>0</v>
      </c>
      <c r="K3973" s="504"/>
      <c r="L3973" s="518">
        <f t="shared" si="999"/>
        <v>0</v>
      </c>
      <c r="M3973" s="518">
        <f t="shared" si="999"/>
        <v>0</v>
      </c>
      <c r="N3973" s="519">
        <f t="shared" si="1000"/>
        <v>0</v>
      </c>
      <c r="O3973" s="519">
        <f t="shared" si="1001"/>
        <v>0</v>
      </c>
      <c r="P3973" s="506"/>
      <c r="Q3973" s="520"/>
      <c r="R3973" s="412" t="str">
        <f t="shared" si="996"/>
        <v/>
      </c>
      <c r="S3973" s="412" t="str">
        <f t="shared" ref="S3973:S4126" si="1002">IF(Q3973="X","x",IF(Q3973="xx","x",IF(OR(J3973&gt;0,O3973&gt;0),"x","")))</f>
        <v/>
      </c>
      <c r="T3973" s="427"/>
      <c r="U3973" s="429"/>
      <c r="W3973" s="6">
        <f>VLOOKUP(A3973,'[3]Cartilha Global'!$A:$A,1,FALSE)</f>
        <v>92380</v>
      </c>
    </row>
    <row r="3974" spans="1:23" ht="23.25" hidden="1" thickBot="1" x14ac:dyDescent="0.25">
      <c r="A3974" s="522">
        <v>92381</v>
      </c>
      <c r="B3974" s="508" t="s">
        <v>3144</v>
      </c>
      <c r="C3974" s="513" t="s">
        <v>4621</v>
      </c>
      <c r="D3974" s="498" t="s">
        <v>169</v>
      </c>
      <c r="E3974" s="499">
        <v>58.42</v>
      </c>
      <c r="F3974" s="500">
        <f t="shared" si="995"/>
        <v>72.349999999999994</v>
      </c>
      <c r="G3974" s="527"/>
      <c r="H3974" s="518"/>
      <c r="I3974" s="517">
        <f t="shared" si="997"/>
        <v>0</v>
      </c>
      <c r="J3974" s="517">
        <f t="shared" si="998"/>
        <v>0</v>
      </c>
      <c r="K3974" s="504"/>
      <c r="L3974" s="518">
        <f t="shared" si="999"/>
        <v>0</v>
      </c>
      <c r="M3974" s="518">
        <f t="shared" si="999"/>
        <v>0</v>
      </c>
      <c r="N3974" s="519">
        <f t="shared" si="1000"/>
        <v>0</v>
      </c>
      <c r="O3974" s="519">
        <f t="shared" si="1001"/>
        <v>0</v>
      </c>
      <c r="P3974" s="506"/>
      <c r="Q3974" s="520"/>
      <c r="R3974" s="412" t="str">
        <f t="shared" si="996"/>
        <v/>
      </c>
      <c r="S3974" s="412" t="str">
        <f t="shared" si="1002"/>
        <v/>
      </c>
      <c r="T3974" s="427"/>
      <c r="U3974" s="429"/>
      <c r="W3974" s="6">
        <f>VLOOKUP(A3974,'[3]Cartilha Global'!$A:$A,1,FALSE)</f>
        <v>92381</v>
      </c>
    </row>
    <row r="3975" spans="1:23" ht="23.25" hidden="1" thickBot="1" x14ac:dyDescent="0.25">
      <c r="A3975" s="522">
        <v>92382</v>
      </c>
      <c r="B3975" s="508" t="s">
        <v>3144</v>
      </c>
      <c r="C3975" s="513" t="s">
        <v>4622</v>
      </c>
      <c r="D3975" s="498" t="s">
        <v>169</v>
      </c>
      <c r="E3975" s="499">
        <v>55.56</v>
      </c>
      <c r="F3975" s="500">
        <f t="shared" si="995"/>
        <v>68.81</v>
      </c>
      <c r="G3975" s="527"/>
      <c r="H3975" s="518"/>
      <c r="I3975" s="517">
        <f t="shared" si="997"/>
        <v>0</v>
      </c>
      <c r="J3975" s="517">
        <f t="shared" si="998"/>
        <v>0</v>
      </c>
      <c r="K3975" s="504"/>
      <c r="L3975" s="518">
        <f t="shared" si="999"/>
        <v>0</v>
      </c>
      <c r="M3975" s="518">
        <f t="shared" si="999"/>
        <v>0</v>
      </c>
      <c r="N3975" s="519">
        <f t="shared" si="1000"/>
        <v>0</v>
      </c>
      <c r="O3975" s="519">
        <f t="shared" si="1001"/>
        <v>0</v>
      </c>
      <c r="P3975" s="506"/>
      <c r="Q3975" s="520"/>
      <c r="R3975" s="412" t="str">
        <f t="shared" si="996"/>
        <v/>
      </c>
      <c r="S3975" s="412" t="str">
        <f t="shared" si="1002"/>
        <v/>
      </c>
      <c r="T3975" s="427"/>
      <c r="U3975" s="429"/>
      <c r="W3975" s="6">
        <f>VLOOKUP(A3975,'[3]Cartilha Global'!$A:$A,1,FALSE)</f>
        <v>92382</v>
      </c>
    </row>
    <row r="3976" spans="1:23" ht="23.25" hidden="1" thickBot="1" x14ac:dyDescent="0.25">
      <c r="A3976" s="522">
        <v>92383</v>
      </c>
      <c r="B3976" s="508" t="s">
        <v>3144</v>
      </c>
      <c r="C3976" s="513" t="s">
        <v>4623</v>
      </c>
      <c r="D3976" s="498" t="s">
        <v>169</v>
      </c>
      <c r="E3976" s="499">
        <v>74.92</v>
      </c>
      <c r="F3976" s="500">
        <f t="shared" si="995"/>
        <v>92.78</v>
      </c>
      <c r="G3976" s="527"/>
      <c r="H3976" s="518"/>
      <c r="I3976" s="517">
        <f t="shared" si="997"/>
        <v>0</v>
      </c>
      <c r="J3976" s="517">
        <f t="shared" si="998"/>
        <v>0</v>
      </c>
      <c r="K3976" s="504"/>
      <c r="L3976" s="518">
        <f t="shared" si="999"/>
        <v>0</v>
      </c>
      <c r="M3976" s="518">
        <f t="shared" si="999"/>
        <v>0</v>
      </c>
      <c r="N3976" s="519">
        <f t="shared" si="1000"/>
        <v>0</v>
      </c>
      <c r="O3976" s="519">
        <f t="shared" si="1001"/>
        <v>0</v>
      </c>
      <c r="P3976" s="506"/>
      <c r="Q3976" s="520"/>
      <c r="R3976" s="412" t="str">
        <f t="shared" si="996"/>
        <v/>
      </c>
      <c r="S3976" s="412" t="str">
        <f t="shared" si="1002"/>
        <v/>
      </c>
      <c r="T3976" s="427"/>
      <c r="U3976" s="429"/>
      <c r="W3976" s="6">
        <f>VLOOKUP(A3976,'[3]Cartilha Global'!$A:$A,1,FALSE)</f>
        <v>92383</v>
      </c>
    </row>
    <row r="3977" spans="1:23" ht="23.25" hidden="1" thickBot="1" x14ac:dyDescent="0.25">
      <c r="A3977" s="522">
        <v>92384</v>
      </c>
      <c r="B3977" s="508" t="s">
        <v>3144</v>
      </c>
      <c r="C3977" s="513" t="s">
        <v>4624</v>
      </c>
      <c r="D3977" s="498" t="s">
        <v>169</v>
      </c>
      <c r="E3977" s="499">
        <v>69.22</v>
      </c>
      <c r="F3977" s="500">
        <f t="shared" si="995"/>
        <v>85.72</v>
      </c>
      <c r="G3977" s="527"/>
      <c r="H3977" s="518"/>
      <c r="I3977" s="517">
        <f t="shared" si="997"/>
        <v>0</v>
      </c>
      <c r="J3977" s="517">
        <f t="shared" si="998"/>
        <v>0</v>
      </c>
      <c r="K3977" s="504"/>
      <c r="L3977" s="518">
        <f t="shared" si="999"/>
        <v>0</v>
      </c>
      <c r="M3977" s="518">
        <f t="shared" si="999"/>
        <v>0</v>
      </c>
      <c r="N3977" s="519">
        <f t="shared" si="1000"/>
        <v>0</v>
      </c>
      <c r="O3977" s="519">
        <f t="shared" si="1001"/>
        <v>0</v>
      </c>
      <c r="P3977" s="506"/>
      <c r="Q3977" s="520"/>
      <c r="R3977" s="412" t="str">
        <f t="shared" si="996"/>
        <v/>
      </c>
      <c r="S3977" s="412" t="str">
        <f t="shared" si="1002"/>
        <v/>
      </c>
      <c r="T3977" s="427"/>
      <c r="U3977" s="429"/>
      <c r="W3977" s="6">
        <f>VLOOKUP(A3977,'[3]Cartilha Global'!$A:$A,1,FALSE)</f>
        <v>92384</v>
      </c>
    </row>
    <row r="3978" spans="1:23" ht="23.25" hidden="1" thickBot="1" x14ac:dyDescent="0.25">
      <c r="A3978" s="522">
        <v>92385</v>
      </c>
      <c r="B3978" s="508" t="s">
        <v>3144</v>
      </c>
      <c r="C3978" s="513" t="s">
        <v>4625</v>
      </c>
      <c r="D3978" s="498" t="s">
        <v>169</v>
      </c>
      <c r="E3978" s="499">
        <v>86.35</v>
      </c>
      <c r="F3978" s="500">
        <f t="shared" si="995"/>
        <v>106.94</v>
      </c>
      <c r="G3978" s="527"/>
      <c r="H3978" s="518"/>
      <c r="I3978" s="517">
        <f t="shared" si="997"/>
        <v>0</v>
      </c>
      <c r="J3978" s="517">
        <f t="shared" si="998"/>
        <v>0</v>
      </c>
      <c r="K3978" s="504"/>
      <c r="L3978" s="518">
        <f t="shared" si="999"/>
        <v>0</v>
      </c>
      <c r="M3978" s="518">
        <f t="shared" si="999"/>
        <v>0</v>
      </c>
      <c r="N3978" s="519">
        <f t="shared" si="1000"/>
        <v>0</v>
      </c>
      <c r="O3978" s="519">
        <f t="shared" si="1001"/>
        <v>0</v>
      </c>
      <c r="P3978" s="506"/>
      <c r="Q3978" s="520"/>
      <c r="R3978" s="412" t="str">
        <f t="shared" si="996"/>
        <v/>
      </c>
      <c r="S3978" s="412" t="str">
        <f t="shared" si="1002"/>
        <v/>
      </c>
      <c r="T3978" s="427"/>
      <c r="U3978" s="429"/>
      <c r="W3978" s="6">
        <f>VLOOKUP(A3978,'[3]Cartilha Global'!$A:$A,1,FALSE)</f>
        <v>92385</v>
      </c>
    </row>
    <row r="3979" spans="1:23" ht="23.25" hidden="1" thickBot="1" x14ac:dyDescent="0.25">
      <c r="A3979" s="522">
        <v>92386</v>
      </c>
      <c r="B3979" s="508" t="s">
        <v>3144</v>
      </c>
      <c r="C3979" s="513" t="s">
        <v>4626</v>
      </c>
      <c r="D3979" s="498" t="s">
        <v>169</v>
      </c>
      <c r="E3979" s="499">
        <v>82.42</v>
      </c>
      <c r="F3979" s="500">
        <f t="shared" si="995"/>
        <v>102.07</v>
      </c>
      <c r="G3979" s="527"/>
      <c r="H3979" s="518"/>
      <c r="I3979" s="517">
        <f t="shared" si="997"/>
        <v>0</v>
      </c>
      <c r="J3979" s="517">
        <f t="shared" si="998"/>
        <v>0</v>
      </c>
      <c r="K3979" s="504"/>
      <c r="L3979" s="518">
        <f t="shared" si="999"/>
        <v>0</v>
      </c>
      <c r="M3979" s="518">
        <f t="shared" si="999"/>
        <v>0</v>
      </c>
      <c r="N3979" s="519">
        <f t="shared" si="1000"/>
        <v>0</v>
      </c>
      <c r="O3979" s="519">
        <f t="shared" si="1001"/>
        <v>0</v>
      </c>
      <c r="P3979" s="506"/>
      <c r="Q3979" s="520"/>
      <c r="R3979" s="412" t="str">
        <f t="shared" si="996"/>
        <v/>
      </c>
      <c r="S3979" s="412" t="str">
        <f t="shared" si="1002"/>
        <v/>
      </c>
      <c r="T3979" s="427"/>
      <c r="U3979" s="429"/>
      <c r="W3979" s="6">
        <f>VLOOKUP(A3979,'[3]Cartilha Global'!$A:$A,1,FALSE)</f>
        <v>92386</v>
      </c>
    </row>
    <row r="3980" spans="1:23" ht="23.25" hidden="1" thickBot="1" x14ac:dyDescent="0.25">
      <c r="A3980" s="522">
        <v>92387</v>
      </c>
      <c r="B3980" s="508" t="s">
        <v>3144</v>
      </c>
      <c r="C3980" s="513" t="s">
        <v>4627</v>
      </c>
      <c r="D3980" s="498" t="s">
        <v>169</v>
      </c>
      <c r="E3980" s="499">
        <v>110.22</v>
      </c>
      <c r="F3980" s="500">
        <f t="shared" si="995"/>
        <v>136.5</v>
      </c>
      <c r="G3980" s="527"/>
      <c r="H3980" s="518"/>
      <c r="I3980" s="517">
        <f t="shared" si="997"/>
        <v>0</v>
      </c>
      <c r="J3980" s="517">
        <f t="shared" si="998"/>
        <v>0</v>
      </c>
      <c r="K3980" s="504"/>
      <c r="L3980" s="518">
        <f t="shared" si="999"/>
        <v>0</v>
      </c>
      <c r="M3980" s="518">
        <f t="shared" si="999"/>
        <v>0</v>
      </c>
      <c r="N3980" s="519">
        <f t="shared" si="1000"/>
        <v>0</v>
      </c>
      <c r="O3980" s="519">
        <f t="shared" si="1001"/>
        <v>0</v>
      </c>
      <c r="P3980" s="506"/>
      <c r="Q3980" s="520"/>
      <c r="R3980" s="412" t="str">
        <f t="shared" si="996"/>
        <v/>
      </c>
      <c r="S3980" s="412" t="str">
        <f t="shared" si="1002"/>
        <v/>
      </c>
      <c r="T3980" s="427"/>
      <c r="U3980" s="429"/>
      <c r="W3980" s="6">
        <f>VLOOKUP(A3980,'[3]Cartilha Global'!$A:$A,1,FALSE)</f>
        <v>92387</v>
      </c>
    </row>
    <row r="3981" spans="1:23" ht="23.25" hidden="1" thickBot="1" x14ac:dyDescent="0.25">
      <c r="A3981" s="522">
        <v>92388</v>
      </c>
      <c r="B3981" s="508" t="s">
        <v>3144</v>
      </c>
      <c r="C3981" s="513" t="s">
        <v>4628</v>
      </c>
      <c r="D3981" s="498" t="s">
        <v>169</v>
      </c>
      <c r="E3981" s="499">
        <v>107.54</v>
      </c>
      <c r="F3981" s="500">
        <f t="shared" si="995"/>
        <v>133.18</v>
      </c>
      <c r="G3981" s="527"/>
      <c r="H3981" s="518"/>
      <c r="I3981" s="517">
        <f t="shared" si="997"/>
        <v>0</v>
      </c>
      <c r="J3981" s="517">
        <f t="shared" si="998"/>
        <v>0</v>
      </c>
      <c r="K3981" s="504"/>
      <c r="L3981" s="518">
        <f t="shared" si="999"/>
        <v>0</v>
      </c>
      <c r="M3981" s="518">
        <f t="shared" si="999"/>
        <v>0</v>
      </c>
      <c r="N3981" s="519">
        <f t="shared" si="1000"/>
        <v>0</v>
      </c>
      <c r="O3981" s="519">
        <f t="shared" si="1001"/>
        <v>0</v>
      </c>
      <c r="P3981" s="506"/>
      <c r="Q3981" s="520"/>
      <c r="R3981" s="412" t="str">
        <f t="shared" si="996"/>
        <v/>
      </c>
      <c r="S3981" s="412" t="str">
        <f t="shared" si="1002"/>
        <v/>
      </c>
      <c r="T3981" s="427"/>
      <c r="U3981" s="429"/>
      <c r="W3981" s="6">
        <f>VLOOKUP(A3981,'[3]Cartilha Global'!$A:$A,1,FALSE)</f>
        <v>92388</v>
      </c>
    </row>
    <row r="3982" spans="1:23" ht="23.25" hidden="1" thickBot="1" x14ac:dyDescent="0.25">
      <c r="A3982" s="522">
        <v>92389</v>
      </c>
      <c r="B3982" s="508" t="s">
        <v>3144</v>
      </c>
      <c r="C3982" s="513" t="s">
        <v>4629</v>
      </c>
      <c r="D3982" s="498" t="s">
        <v>169</v>
      </c>
      <c r="E3982" s="499">
        <v>174.24</v>
      </c>
      <c r="F3982" s="500">
        <f t="shared" si="995"/>
        <v>215.78</v>
      </c>
      <c r="G3982" s="527"/>
      <c r="H3982" s="518"/>
      <c r="I3982" s="517">
        <f t="shared" si="997"/>
        <v>0</v>
      </c>
      <c r="J3982" s="517">
        <f t="shared" si="998"/>
        <v>0</v>
      </c>
      <c r="K3982" s="504"/>
      <c r="L3982" s="518">
        <f t="shared" si="999"/>
        <v>0</v>
      </c>
      <c r="M3982" s="518">
        <f t="shared" si="999"/>
        <v>0</v>
      </c>
      <c r="N3982" s="519">
        <f t="shared" si="1000"/>
        <v>0</v>
      </c>
      <c r="O3982" s="519">
        <f t="shared" si="1001"/>
        <v>0</v>
      </c>
      <c r="P3982" s="506"/>
      <c r="Q3982" s="520"/>
      <c r="R3982" s="412" t="str">
        <f t="shared" si="996"/>
        <v/>
      </c>
      <c r="S3982" s="412" t="str">
        <f t="shared" si="1002"/>
        <v/>
      </c>
      <c r="T3982" s="427"/>
      <c r="U3982" s="429"/>
      <c r="W3982" s="6">
        <f>VLOOKUP(A3982,'[3]Cartilha Global'!$A:$A,1,FALSE)</f>
        <v>92389</v>
      </c>
    </row>
    <row r="3983" spans="1:23" ht="23.25" hidden="1" thickBot="1" x14ac:dyDescent="0.25">
      <c r="A3983" s="522">
        <v>92390</v>
      </c>
      <c r="B3983" s="508" t="s">
        <v>3144</v>
      </c>
      <c r="C3983" s="513" t="s">
        <v>4630</v>
      </c>
      <c r="D3983" s="498" t="s">
        <v>169</v>
      </c>
      <c r="E3983" s="499">
        <v>162.49</v>
      </c>
      <c r="F3983" s="500">
        <f t="shared" si="995"/>
        <v>201.23</v>
      </c>
      <c r="G3983" s="527"/>
      <c r="H3983" s="518"/>
      <c r="I3983" s="517">
        <f t="shared" si="997"/>
        <v>0</v>
      </c>
      <c r="J3983" s="517">
        <f t="shared" si="998"/>
        <v>0</v>
      </c>
      <c r="K3983" s="504"/>
      <c r="L3983" s="518">
        <f t="shared" si="999"/>
        <v>0</v>
      </c>
      <c r="M3983" s="518">
        <f t="shared" si="999"/>
        <v>0</v>
      </c>
      <c r="N3983" s="519">
        <f t="shared" si="1000"/>
        <v>0</v>
      </c>
      <c r="O3983" s="519">
        <f t="shared" si="1001"/>
        <v>0</v>
      </c>
      <c r="P3983" s="506"/>
      <c r="Q3983" s="520"/>
      <c r="R3983" s="412" t="str">
        <f t="shared" si="996"/>
        <v/>
      </c>
      <c r="S3983" s="412" t="str">
        <f t="shared" si="1002"/>
        <v/>
      </c>
      <c r="T3983" s="427"/>
      <c r="U3983" s="429"/>
      <c r="W3983" s="6">
        <f>VLOOKUP(A3983,'[3]Cartilha Global'!$A:$A,1,FALSE)</f>
        <v>92390</v>
      </c>
    </row>
    <row r="3984" spans="1:23" ht="23.25" hidden="1" thickBot="1" x14ac:dyDescent="0.25">
      <c r="A3984" s="522">
        <v>92635</v>
      </c>
      <c r="B3984" s="508" t="s">
        <v>3144</v>
      </c>
      <c r="C3984" s="513" t="s">
        <v>4631</v>
      </c>
      <c r="D3984" s="498" t="s">
        <v>169</v>
      </c>
      <c r="E3984" s="499">
        <v>235.77</v>
      </c>
      <c r="F3984" s="500">
        <f t="shared" si="995"/>
        <v>291.98</v>
      </c>
      <c r="G3984" s="527"/>
      <c r="H3984" s="518"/>
      <c r="I3984" s="517">
        <f t="shared" si="997"/>
        <v>0</v>
      </c>
      <c r="J3984" s="517">
        <f t="shared" si="998"/>
        <v>0</v>
      </c>
      <c r="K3984" s="504"/>
      <c r="L3984" s="518">
        <f t="shared" si="999"/>
        <v>0</v>
      </c>
      <c r="M3984" s="518">
        <f t="shared" si="999"/>
        <v>0</v>
      </c>
      <c r="N3984" s="519">
        <f t="shared" si="1000"/>
        <v>0</v>
      </c>
      <c r="O3984" s="519">
        <f t="shared" si="1001"/>
        <v>0</v>
      </c>
      <c r="P3984" s="506"/>
      <c r="Q3984" s="520"/>
      <c r="R3984" s="412" t="str">
        <f t="shared" si="996"/>
        <v/>
      </c>
      <c r="S3984" s="412" t="str">
        <f t="shared" si="1002"/>
        <v/>
      </c>
      <c r="T3984" s="427"/>
      <c r="U3984" s="429"/>
      <c r="W3984" s="6">
        <f>VLOOKUP(A3984,'[3]Cartilha Global'!$A:$A,1,FALSE)</f>
        <v>92635</v>
      </c>
    </row>
    <row r="3985" spans="1:23" ht="23.25" hidden="1" thickBot="1" x14ac:dyDescent="0.25">
      <c r="A3985" s="522">
        <v>92636</v>
      </c>
      <c r="B3985" s="508" t="s">
        <v>3144</v>
      </c>
      <c r="C3985" s="513" t="s">
        <v>4632</v>
      </c>
      <c r="D3985" s="498" t="s">
        <v>169</v>
      </c>
      <c r="E3985" s="499">
        <v>213.13</v>
      </c>
      <c r="F3985" s="500">
        <f t="shared" si="995"/>
        <v>263.94</v>
      </c>
      <c r="G3985" s="527"/>
      <c r="H3985" s="518"/>
      <c r="I3985" s="517">
        <f t="shared" si="997"/>
        <v>0</v>
      </c>
      <c r="J3985" s="517">
        <f t="shared" si="998"/>
        <v>0</v>
      </c>
      <c r="K3985" s="504"/>
      <c r="L3985" s="518">
        <f t="shared" si="999"/>
        <v>0</v>
      </c>
      <c r="M3985" s="518">
        <f t="shared" si="999"/>
        <v>0</v>
      </c>
      <c r="N3985" s="519">
        <f t="shared" si="1000"/>
        <v>0</v>
      </c>
      <c r="O3985" s="519">
        <f t="shared" si="1001"/>
        <v>0</v>
      </c>
      <c r="P3985" s="506"/>
      <c r="Q3985" s="520"/>
      <c r="R3985" s="412" t="str">
        <f t="shared" si="996"/>
        <v/>
      </c>
      <c r="S3985" s="412" t="str">
        <f t="shared" si="1002"/>
        <v/>
      </c>
      <c r="T3985" s="427"/>
      <c r="U3985" s="429"/>
      <c r="W3985" s="6">
        <f>VLOOKUP(A3985,'[3]Cartilha Global'!$A:$A,1,FALSE)</f>
        <v>92636</v>
      </c>
    </row>
    <row r="3986" spans="1:23" ht="23.25" hidden="1" thickBot="1" x14ac:dyDescent="0.25">
      <c r="A3986" s="522">
        <v>92637</v>
      </c>
      <c r="B3986" s="508" t="s">
        <v>3144</v>
      </c>
      <c r="C3986" s="513" t="s">
        <v>4633</v>
      </c>
      <c r="D3986" s="498" t="s">
        <v>169</v>
      </c>
      <c r="E3986" s="499">
        <v>75.150000000000006</v>
      </c>
      <c r="F3986" s="500">
        <f t="shared" si="995"/>
        <v>93.07</v>
      </c>
      <c r="G3986" s="527"/>
      <c r="H3986" s="518"/>
      <c r="I3986" s="517">
        <f t="shared" si="997"/>
        <v>0</v>
      </c>
      <c r="J3986" s="517">
        <f t="shared" si="998"/>
        <v>0</v>
      </c>
      <c r="K3986" s="504"/>
      <c r="L3986" s="518">
        <f t="shared" si="999"/>
        <v>0</v>
      </c>
      <c r="M3986" s="518">
        <f t="shared" si="999"/>
        <v>0</v>
      </c>
      <c r="N3986" s="519">
        <f t="shared" si="1000"/>
        <v>0</v>
      </c>
      <c r="O3986" s="519">
        <f t="shared" si="1001"/>
        <v>0</v>
      </c>
      <c r="P3986" s="506"/>
      <c r="Q3986" s="520"/>
      <c r="R3986" s="412" t="str">
        <f t="shared" si="996"/>
        <v/>
      </c>
      <c r="S3986" s="412" t="str">
        <f t="shared" si="1002"/>
        <v/>
      </c>
      <c r="T3986" s="427"/>
      <c r="U3986" s="429"/>
      <c r="W3986" s="6">
        <f>VLOOKUP(A3986,'[3]Cartilha Global'!$A:$A,1,FALSE)</f>
        <v>92637</v>
      </c>
    </row>
    <row r="3987" spans="1:23" ht="23.25" hidden="1" thickBot="1" x14ac:dyDescent="0.25">
      <c r="A3987" s="522">
        <v>92638</v>
      </c>
      <c r="B3987" s="508" t="s">
        <v>3144</v>
      </c>
      <c r="C3987" s="513" t="s">
        <v>4634</v>
      </c>
      <c r="D3987" s="498" t="s">
        <v>169</v>
      </c>
      <c r="E3987" s="499">
        <v>92.99</v>
      </c>
      <c r="F3987" s="500">
        <f t="shared" si="995"/>
        <v>115.16</v>
      </c>
      <c r="G3987" s="527"/>
      <c r="H3987" s="518"/>
      <c r="I3987" s="517">
        <f t="shared" si="997"/>
        <v>0</v>
      </c>
      <c r="J3987" s="517">
        <f t="shared" si="998"/>
        <v>0</v>
      </c>
      <c r="K3987" s="504"/>
      <c r="L3987" s="518">
        <f t="shared" si="999"/>
        <v>0</v>
      </c>
      <c r="M3987" s="518">
        <f t="shared" si="999"/>
        <v>0</v>
      </c>
      <c r="N3987" s="519">
        <f t="shared" si="1000"/>
        <v>0</v>
      </c>
      <c r="O3987" s="519">
        <f t="shared" si="1001"/>
        <v>0</v>
      </c>
      <c r="P3987" s="506"/>
      <c r="Q3987" s="520"/>
      <c r="R3987" s="412" t="str">
        <f t="shared" si="996"/>
        <v/>
      </c>
      <c r="S3987" s="412" t="str">
        <f t="shared" si="1002"/>
        <v/>
      </c>
      <c r="T3987" s="427"/>
      <c r="U3987" s="429"/>
      <c r="W3987" s="6">
        <f>VLOOKUP(A3987,'[3]Cartilha Global'!$A:$A,1,FALSE)</f>
        <v>92638</v>
      </c>
    </row>
    <row r="3988" spans="1:23" ht="23.25" hidden="1" thickBot="1" x14ac:dyDescent="0.25">
      <c r="A3988" s="522">
        <v>92639</v>
      </c>
      <c r="B3988" s="508" t="s">
        <v>3144</v>
      </c>
      <c r="C3988" s="513" t="s">
        <v>4635</v>
      </c>
      <c r="D3988" s="498" t="s">
        <v>169</v>
      </c>
      <c r="E3988" s="499">
        <v>108.35</v>
      </c>
      <c r="F3988" s="500">
        <f t="shared" si="995"/>
        <v>134.18</v>
      </c>
      <c r="G3988" s="527"/>
      <c r="H3988" s="518"/>
      <c r="I3988" s="517">
        <f t="shared" si="997"/>
        <v>0</v>
      </c>
      <c r="J3988" s="517">
        <f t="shared" si="998"/>
        <v>0</v>
      </c>
      <c r="K3988" s="504"/>
      <c r="L3988" s="518">
        <f t="shared" si="999"/>
        <v>0</v>
      </c>
      <c r="M3988" s="518">
        <f t="shared" si="999"/>
        <v>0</v>
      </c>
      <c r="N3988" s="519">
        <f t="shared" si="1000"/>
        <v>0</v>
      </c>
      <c r="O3988" s="519">
        <f t="shared" si="1001"/>
        <v>0</v>
      </c>
      <c r="P3988" s="506"/>
      <c r="Q3988" s="520"/>
      <c r="R3988" s="412" t="str">
        <f t="shared" si="996"/>
        <v/>
      </c>
      <c r="S3988" s="412" t="str">
        <f t="shared" si="1002"/>
        <v/>
      </c>
      <c r="T3988" s="427"/>
      <c r="U3988" s="429"/>
      <c r="W3988" s="6">
        <f>VLOOKUP(A3988,'[3]Cartilha Global'!$A:$A,1,FALSE)</f>
        <v>92639</v>
      </c>
    </row>
    <row r="3989" spans="1:23" ht="23.25" hidden="1" thickBot="1" x14ac:dyDescent="0.25">
      <c r="A3989" s="522">
        <v>92640</v>
      </c>
      <c r="B3989" s="508" t="s">
        <v>3144</v>
      </c>
      <c r="C3989" s="513" t="s">
        <v>4636</v>
      </c>
      <c r="D3989" s="498" t="s">
        <v>169</v>
      </c>
      <c r="E3989" s="499">
        <v>143.30000000000001</v>
      </c>
      <c r="F3989" s="500">
        <f t="shared" si="995"/>
        <v>177.46</v>
      </c>
      <c r="G3989" s="527"/>
      <c r="H3989" s="518"/>
      <c r="I3989" s="517">
        <f t="shared" si="997"/>
        <v>0</v>
      </c>
      <c r="J3989" s="517">
        <f t="shared" si="998"/>
        <v>0</v>
      </c>
      <c r="K3989" s="504"/>
      <c r="L3989" s="518">
        <f t="shared" si="999"/>
        <v>0</v>
      </c>
      <c r="M3989" s="518">
        <f t="shared" si="999"/>
        <v>0</v>
      </c>
      <c r="N3989" s="519">
        <f t="shared" si="1000"/>
        <v>0</v>
      </c>
      <c r="O3989" s="519">
        <f t="shared" si="1001"/>
        <v>0</v>
      </c>
      <c r="P3989" s="506"/>
      <c r="Q3989" s="520"/>
      <c r="R3989" s="412" t="str">
        <f t="shared" si="996"/>
        <v/>
      </c>
      <c r="S3989" s="412" t="str">
        <f t="shared" si="1002"/>
        <v/>
      </c>
      <c r="T3989" s="427"/>
      <c r="U3989" s="429"/>
      <c r="W3989" s="6">
        <f>VLOOKUP(A3989,'[3]Cartilha Global'!$A:$A,1,FALSE)</f>
        <v>92640</v>
      </c>
    </row>
    <row r="3990" spans="1:23" ht="23.25" hidden="1" thickBot="1" x14ac:dyDescent="0.25">
      <c r="A3990" s="522">
        <v>92642</v>
      </c>
      <c r="B3990" s="508" t="s">
        <v>3144</v>
      </c>
      <c r="C3990" s="513" t="s">
        <v>4637</v>
      </c>
      <c r="D3990" s="498" t="s">
        <v>169</v>
      </c>
      <c r="E3990" s="499">
        <v>222.48</v>
      </c>
      <c r="F3990" s="500">
        <f t="shared" si="995"/>
        <v>275.52</v>
      </c>
      <c r="G3990" s="527"/>
      <c r="H3990" s="518"/>
      <c r="I3990" s="517">
        <f t="shared" si="997"/>
        <v>0</v>
      </c>
      <c r="J3990" s="517">
        <f t="shared" si="998"/>
        <v>0</v>
      </c>
      <c r="K3990" s="504"/>
      <c r="L3990" s="518">
        <f t="shared" si="999"/>
        <v>0</v>
      </c>
      <c r="M3990" s="518">
        <f t="shared" si="999"/>
        <v>0</v>
      </c>
      <c r="N3990" s="519">
        <f t="shared" si="1000"/>
        <v>0</v>
      </c>
      <c r="O3990" s="519">
        <f t="shared" si="1001"/>
        <v>0</v>
      </c>
      <c r="P3990" s="506"/>
      <c r="Q3990" s="520"/>
      <c r="R3990" s="412" t="str">
        <f t="shared" si="996"/>
        <v/>
      </c>
      <c r="S3990" s="412" t="str">
        <f t="shared" si="1002"/>
        <v/>
      </c>
      <c r="T3990" s="427"/>
      <c r="U3990" s="429"/>
      <c r="W3990" s="6">
        <f>VLOOKUP(A3990,'[3]Cartilha Global'!$A:$A,1,FALSE)</f>
        <v>92642</v>
      </c>
    </row>
    <row r="3991" spans="1:23" ht="23.25" hidden="1" thickBot="1" x14ac:dyDescent="0.25">
      <c r="A3991" s="522">
        <v>92644</v>
      </c>
      <c r="B3991" s="508" t="s">
        <v>3144</v>
      </c>
      <c r="C3991" s="513" t="s">
        <v>4638</v>
      </c>
      <c r="D3991" s="498" t="s">
        <v>169</v>
      </c>
      <c r="E3991" s="499">
        <v>281.95</v>
      </c>
      <c r="F3991" s="500">
        <f t="shared" si="995"/>
        <v>349.17</v>
      </c>
      <c r="G3991" s="527"/>
      <c r="H3991" s="518"/>
      <c r="I3991" s="517">
        <f t="shared" si="997"/>
        <v>0</v>
      </c>
      <c r="J3991" s="517">
        <f t="shared" si="998"/>
        <v>0</v>
      </c>
      <c r="K3991" s="504"/>
      <c r="L3991" s="518">
        <f t="shared" si="999"/>
        <v>0</v>
      </c>
      <c r="M3991" s="518">
        <f t="shared" si="999"/>
        <v>0</v>
      </c>
      <c r="N3991" s="519">
        <f t="shared" si="1000"/>
        <v>0</v>
      </c>
      <c r="O3991" s="519">
        <f t="shared" si="1001"/>
        <v>0</v>
      </c>
      <c r="P3991" s="506"/>
      <c r="Q3991" s="520"/>
      <c r="R3991" s="412" t="str">
        <f t="shared" si="996"/>
        <v/>
      </c>
      <c r="S3991" s="412" t="str">
        <f t="shared" si="1002"/>
        <v/>
      </c>
      <c r="T3991" s="427"/>
      <c r="U3991" s="429"/>
      <c r="W3991" s="6">
        <f>VLOOKUP(A3991,'[3]Cartilha Global'!$A:$A,1,FALSE)</f>
        <v>92644</v>
      </c>
    </row>
    <row r="3992" spans="1:23" ht="23.25" hidden="1" thickBot="1" x14ac:dyDescent="0.25">
      <c r="A3992" s="522">
        <v>92892</v>
      </c>
      <c r="B3992" s="508" t="s">
        <v>3144</v>
      </c>
      <c r="C3992" s="513" t="s">
        <v>4639</v>
      </c>
      <c r="D3992" s="498" t="s">
        <v>169</v>
      </c>
      <c r="E3992" s="499">
        <v>63.87</v>
      </c>
      <c r="F3992" s="500">
        <f t="shared" si="995"/>
        <v>79.099999999999994</v>
      </c>
      <c r="G3992" s="527"/>
      <c r="H3992" s="518"/>
      <c r="I3992" s="517">
        <f t="shared" si="997"/>
        <v>0</v>
      </c>
      <c r="J3992" s="517">
        <f t="shared" si="998"/>
        <v>0</v>
      </c>
      <c r="K3992" s="504"/>
      <c r="L3992" s="518">
        <f t="shared" si="999"/>
        <v>0</v>
      </c>
      <c r="M3992" s="518">
        <f t="shared" si="999"/>
        <v>0</v>
      </c>
      <c r="N3992" s="519">
        <f t="shared" si="1000"/>
        <v>0</v>
      </c>
      <c r="O3992" s="519">
        <f t="shared" si="1001"/>
        <v>0</v>
      </c>
      <c r="P3992" s="506"/>
      <c r="Q3992" s="520"/>
      <c r="R3992" s="412" t="str">
        <f t="shared" si="996"/>
        <v/>
      </c>
      <c r="S3992" s="412" t="str">
        <f t="shared" si="1002"/>
        <v/>
      </c>
      <c r="T3992" s="427"/>
      <c r="U3992" s="429"/>
      <c r="W3992" s="6">
        <f>VLOOKUP(A3992,'[3]Cartilha Global'!$A:$A,1,FALSE)</f>
        <v>92892</v>
      </c>
    </row>
    <row r="3993" spans="1:23" ht="23.25" hidden="1" thickBot="1" x14ac:dyDescent="0.25">
      <c r="A3993" s="522">
        <v>92893</v>
      </c>
      <c r="B3993" s="508" t="s">
        <v>3144</v>
      </c>
      <c r="C3993" s="513" t="s">
        <v>4640</v>
      </c>
      <c r="D3993" s="498" t="s">
        <v>169</v>
      </c>
      <c r="E3993" s="499">
        <v>92.3</v>
      </c>
      <c r="F3993" s="500">
        <f t="shared" si="995"/>
        <v>114.3</v>
      </c>
      <c r="G3993" s="527"/>
      <c r="H3993" s="518"/>
      <c r="I3993" s="517">
        <f t="shared" si="997"/>
        <v>0</v>
      </c>
      <c r="J3993" s="517">
        <f t="shared" si="998"/>
        <v>0</v>
      </c>
      <c r="K3993" s="504"/>
      <c r="L3993" s="518">
        <f t="shared" ref="L3993:M4012" si="1003">G3993</f>
        <v>0</v>
      </c>
      <c r="M3993" s="518">
        <f t="shared" si="1003"/>
        <v>0</v>
      </c>
      <c r="N3993" s="519">
        <f t="shared" si="1000"/>
        <v>0</v>
      </c>
      <c r="O3993" s="519">
        <f t="shared" si="1001"/>
        <v>0</v>
      </c>
      <c r="P3993" s="506"/>
      <c r="Q3993" s="520"/>
      <c r="R3993" s="412" t="str">
        <f t="shared" si="996"/>
        <v/>
      </c>
      <c r="S3993" s="412" t="str">
        <f t="shared" si="1002"/>
        <v/>
      </c>
      <c r="T3993" s="427"/>
      <c r="U3993" s="429"/>
      <c r="W3993" s="6">
        <f>VLOOKUP(A3993,'[3]Cartilha Global'!$A:$A,1,FALSE)</f>
        <v>92893</v>
      </c>
    </row>
    <row r="3994" spans="1:23" ht="23.25" hidden="1" thickBot="1" x14ac:dyDescent="0.25">
      <c r="A3994" s="522">
        <v>92894</v>
      </c>
      <c r="B3994" s="508" t="s">
        <v>3144</v>
      </c>
      <c r="C3994" s="513" t="s">
        <v>4641</v>
      </c>
      <c r="D3994" s="498" t="s">
        <v>169</v>
      </c>
      <c r="E3994" s="499">
        <v>110.75</v>
      </c>
      <c r="F3994" s="500">
        <f t="shared" si="995"/>
        <v>137.15</v>
      </c>
      <c r="G3994" s="527"/>
      <c r="H3994" s="518"/>
      <c r="I3994" s="517">
        <f t="shared" si="997"/>
        <v>0</v>
      </c>
      <c r="J3994" s="517">
        <f t="shared" si="998"/>
        <v>0</v>
      </c>
      <c r="K3994" s="504"/>
      <c r="L3994" s="518">
        <f t="shared" si="1003"/>
        <v>0</v>
      </c>
      <c r="M3994" s="518">
        <f t="shared" si="1003"/>
        <v>0</v>
      </c>
      <c r="N3994" s="519">
        <f t="shared" si="1000"/>
        <v>0</v>
      </c>
      <c r="O3994" s="519">
        <f t="shared" si="1001"/>
        <v>0</v>
      </c>
      <c r="P3994" s="506"/>
      <c r="Q3994" s="520"/>
      <c r="R3994" s="412" t="str">
        <f t="shared" si="996"/>
        <v/>
      </c>
      <c r="S3994" s="412" t="str">
        <f t="shared" si="1002"/>
        <v/>
      </c>
      <c r="T3994" s="427"/>
      <c r="U3994" s="429"/>
      <c r="W3994" s="6">
        <f>VLOOKUP(A3994,'[3]Cartilha Global'!$A:$A,1,FALSE)</f>
        <v>92894</v>
      </c>
    </row>
    <row r="3995" spans="1:23" ht="23.25" hidden="1" thickBot="1" x14ac:dyDescent="0.25">
      <c r="A3995" s="522">
        <v>92895</v>
      </c>
      <c r="B3995" s="508" t="s">
        <v>3144</v>
      </c>
      <c r="C3995" s="513" t="s">
        <v>4642</v>
      </c>
      <c r="D3995" s="498" t="s">
        <v>169</v>
      </c>
      <c r="E3995" s="499">
        <v>152.07</v>
      </c>
      <c r="F3995" s="500">
        <f t="shared" si="995"/>
        <v>188.32</v>
      </c>
      <c r="G3995" s="527"/>
      <c r="H3995" s="518"/>
      <c r="I3995" s="517">
        <f t="shared" si="997"/>
        <v>0</v>
      </c>
      <c r="J3995" s="517">
        <f t="shared" si="998"/>
        <v>0</v>
      </c>
      <c r="K3995" s="504"/>
      <c r="L3995" s="518">
        <f t="shared" si="1003"/>
        <v>0</v>
      </c>
      <c r="M3995" s="518">
        <f t="shared" si="1003"/>
        <v>0</v>
      </c>
      <c r="N3995" s="519">
        <f t="shared" si="1000"/>
        <v>0</v>
      </c>
      <c r="O3995" s="519">
        <f t="shared" si="1001"/>
        <v>0</v>
      </c>
      <c r="P3995" s="506"/>
      <c r="Q3995" s="520"/>
      <c r="R3995" s="412" t="str">
        <f t="shared" si="996"/>
        <v/>
      </c>
      <c r="S3995" s="412" t="str">
        <f t="shared" si="1002"/>
        <v/>
      </c>
      <c r="T3995" s="427"/>
      <c r="U3995" s="429"/>
      <c r="W3995" s="6">
        <f>VLOOKUP(A3995,'[3]Cartilha Global'!$A:$A,1,FALSE)</f>
        <v>92895</v>
      </c>
    </row>
    <row r="3996" spans="1:23" ht="23.25" hidden="1" thickBot="1" x14ac:dyDescent="0.25">
      <c r="A3996" s="522">
        <v>92896</v>
      </c>
      <c r="B3996" s="508" t="s">
        <v>3144</v>
      </c>
      <c r="C3996" s="513" t="s">
        <v>4643</v>
      </c>
      <c r="D3996" s="498" t="s">
        <v>169</v>
      </c>
      <c r="E3996" s="499">
        <v>234.73</v>
      </c>
      <c r="F3996" s="500">
        <f t="shared" si="995"/>
        <v>290.69</v>
      </c>
      <c r="G3996" s="527"/>
      <c r="H3996" s="518"/>
      <c r="I3996" s="517">
        <f t="shared" si="997"/>
        <v>0</v>
      </c>
      <c r="J3996" s="517">
        <f t="shared" si="998"/>
        <v>0</v>
      </c>
      <c r="K3996" s="504"/>
      <c r="L3996" s="518">
        <f t="shared" si="1003"/>
        <v>0</v>
      </c>
      <c r="M3996" s="518">
        <f t="shared" si="1003"/>
        <v>0</v>
      </c>
      <c r="N3996" s="519">
        <f t="shared" si="1000"/>
        <v>0</v>
      </c>
      <c r="O3996" s="519">
        <f t="shared" si="1001"/>
        <v>0</v>
      </c>
      <c r="P3996" s="506"/>
      <c r="Q3996" s="520"/>
      <c r="R3996" s="412" t="str">
        <f t="shared" si="996"/>
        <v/>
      </c>
      <c r="S3996" s="412" t="str">
        <f t="shared" si="1002"/>
        <v/>
      </c>
      <c r="T3996" s="427"/>
      <c r="U3996" s="429"/>
      <c r="W3996" s="6">
        <f>VLOOKUP(A3996,'[3]Cartilha Global'!$A:$A,1,FALSE)</f>
        <v>92896</v>
      </c>
    </row>
    <row r="3997" spans="1:23" ht="23.25" hidden="1" thickBot="1" x14ac:dyDescent="0.25">
      <c r="A3997" s="522">
        <v>92897</v>
      </c>
      <c r="B3997" s="508" t="s">
        <v>3144</v>
      </c>
      <c r="C3997" s="513" t="s">
        <v>4644</v>
      </c>
      <c r="D3997" s="498" t="s">
        <v>169</v>
      </c>
      <c r="E3997" s="499">
        <v>347.64</v>
      </c>
      <c r="F3997" s="500">
        <f t="shared" si="995"/>
        <v>430.52</v>
      </c>
      <c r="G3997" s="527"/>
      <c r="H3997" s="518"/>
      <c r="I3997" s="517">
        <f t="shared" si="997"/>
        <v>0</v>
      </c>
      <c r="J3997" s="517">
        <f t="shared" si="998"/>
        <v>0</v>
      </c>
      <c r="K3997" s="504"/>
      <c r="L3997" s="518">
        <f t="shared" si="1003"/>
        <v>0</v>
      </c>
      <c r="M3997" s="518">
        <f t="shared" si="1003"/>
        <v>0</v>
      </c>
      <c r="N3997" s="519">
        <f t="shared" si="1000"/>
        <v>0</v>
      </c>
      <c r="O3997" s="519">
        <f t="shared" si="1001"/>
        <v>0</v>
      </c>
      <c r="P3997" s="506"/>
      <c r="Q3997" s="520"/>
      <c r="R3997" s="412" t="str">
        <f t="shared" si="996"/>
        <v/>
      </c>
      <c r="S3997" s="412" t="str">
        <f t="shared" si="1002"/>
        <v/>
      </c>
      <c r="T3997" s="427"/>
      <c r="U3997" s="429"/>
      <c r="W3997" s="6">
        <f>VLOOKUP(A3997,'[3]Cartilha Global'!$A:$A,1,FALSE)</f>
        <v>92897</v>
      </c>
    </row>
    <row r="3998" spans="1:23" ht="23.25" hidden="1" thickBot="1" x14ac:dyDescent="0.25">
      <c r="A3998" s="522">
        <v>92918</v>
      </c>
      <c r="B3998" s="508" t="s">
        <v>3144</v>
      </c>
      <c r="C3998" s="513" t="s">
        <v>4645</v>
      </c>
      <c r="D3998" s="498" t="s">
        <v>169</v>
      </c>
      <c r="E3998" s="499">
        <v>40.49</v>
      </c>
      <c r="F3998" s="500">
        <f t="shared" si="995"/>
        <v>50.14</v>
      </c>
      <c r="G3998" s="527"/>
      <c r="H3998" s="518"/>
      <c r="I3998" s="517">
        <f t="shared" si="997"/>
        <v>0</v>
      </c>
      <c r="J3998" s="517">
        <f t="shared" si="998"/>
        <v>0</v>
      </c>
      <c r="K3998" s="504"/>
      <c r="L3998" s="518">
        <f t="shared" si="1003"/>
        <v>0</v>
      </c>
      <c r="M3998" s="518">
        <f t="shared" si="1003"/>
        <v>0</v>
      </c>
      <c r="N3998" s="519">
        <f t="shared" si="1000"/>
        <v>0</v>
      </c>
      <c r="O3998" s="519">
        <f t="shared" si="1001"/>
        <v>0</v>
      </c>
      <c r="P3998" s="506"/>
      <c r="Q3998" s="520"/>
      <c r="R3998" s="412" t="str">
        <f t="shared" si="996"/>
        <v/>
      </c>
      <c r="S3998" s="412" t="str">
        <f t="shared" si="1002"/>
        <v/>
      </c>
      <c r="T3998" s="427"/>
      <c r="U3998" s="429"/>
      <c r="W3998" s="6">
        <f>VLOOKUP(A3998,'[3]Cartilha Global'!$A:$A,1,FALSE)</f>
        <v>92918</v>
      </c>
    </row>
    <row r="3999" spans="1:23" ht="23.25" hidden="1" thickBot="1" x14ac:dyDescent="0.25">
      <c r="A3999" s="522">
        <v>92920</v>
      </c>
      <c r="B3999" s="508" t="s">
        <v>3144</v>
      </c>
      <c r="C3999" s="513" t="s">
        <v>4646</v>
      </c>
      <c r="D3999" s="498" t="s">
        <v>169</v>
      </c>
      <c r="E3999" s="499">
        <v>40.79</v>
      </c>
      <c r="F3999" s="500">
        <f t="shared" si="995"/>
        <v>50.51</v>
      </c>
      <c r="G3999" s="527"/>
      <c r="H3999" s="518"/>
      <c r="I3999" s="517">
        <f t="shared" si="997"/>
        <v>0</v>
      </c>
      <c r="J3999" s="517">
        <f t="shared" si="998"/>
        <v>0</v>
      </c>
      <c r="K3999" s="504"/>
      <c r="L3999" s="518">
        <f t="shared" si="1003"/>
        <v>0</v>
      </c>
      <c r="M3999" s="518">
        <f t="shared" si="1003"/>
        <v>0</v>
      </c>
      <c r="N3999" s="519">
        <f t="shared" si="1000"/>
        <v>0</v>
      </c>
      <c r="O3999" s="519">
        <f t="shared" si="1001"/>
        <v>0</v>
      </c>
      <c r="P3999" s="506"/>
      <c r="Q3999" s="520"/>
      <c r="R3999" s="412" t="str">
        <f t="shared" si="996"/>
        <v/>
      </c>
      <c r="S3999" s="412" t="str">
        <f t="shared" si="1002"/>
        <v/>
      </c>
      <c r="T3999" s="427"/>
      <c r="U3999" s="429"/>
      <c r="W3999" s="6">
        <f>VLOOKUP(A3999,'[3]Cartilha Global'!$A:$A,1,FALSE)</f>
        <v>92920</v>
      </c>
    </row>
    <row r="4000" spans="1:23" ht="23.25" hidden="1" thickBot="1" x14ac:dyDescent="0.25">
      <c r="A4000" s="522">
        <v>92925</v>
      </c>
      <c r="B4000" s="508" t="s">
        <v>3144</v>
      </c>
      <c r="C4000" s="513" t="s">
        <v>4647</v>
      </c>
      <c r="D4000" s="498" t="s">
        <v>169</v>
      </c>
      <c r="E4000" s="499">
        <v>50.78</v>
      </c>
      <c r="F4000" s="500">
        <f t="shared" ref="F4000:F4012" si="1004">IF(E4000=0,0,ROUND(E4000*(1+E$13)*(1-E$14),2))</f>
        <v>62.89</v>
      </c>
      <c r="G4000" s="527"/>
      <c r="H4000" s="518"/>
      <c r="I4000" s="517">
        <f t="shared" si="997"/>
        <v>0</v>
      </c>
      <c r="J4000" s="517">
        <f t="shared" si="998"/>
        <v>0</v>
      </c>
      <c r="K4000" s="504"/>
      <c r="L4000" s="518">
        <f t="shared" si="1003"/>
        <v>0</v>
      </c>
      <c r="M4000" s="518">
        <f t="shared" si="1003"/>
        <v>0</v>
      </c>
      <c r="N4000" s="519">
        <f t="shared" si="1000"/>
        <v>0</v>
      </c>
      <c r="O4000" s="519">
        <f t="shared" si="1001"/>
        <v>0</v>
      </c>
      <c r="P4000" s="506"/>
      <c r="Q4000" s="520"/>
      <c r="R4000" s="412" t="str">
        <f t="shared" si="996"/>
        <v/>
      </c>
      <c r="S4000" s="412" t="str">
        <f t="shared" si="1002"/>
        <v/>
      </c>
      <c r="T4000" s="427"/>
      <c r="U4000" s="429"/>
      <c r="W4000" s="6">
        <f>VLOOKUP(A4000,'[3]Cartilha Global'!$A:$A,1,FALSE)</f>
        <v>92925</v>
      </c>
    </row>
    <row r="4001" spans="1:23" ht="23.25" hidden="1" thickBot="1" x14ac:dyDescent="0.25">
      <c r="A4001" s="522">
        <v>92926</v>
      </c>
      <c r="B4001" s="508" t="s">
        <v>3144</v>
      </c>
      <c r="C4001" s="513" t="s">
        <v>4648</v>
      </c>
      <c r="D4001" s="498" t="s">
        <v>169</v>
      </c>
      <c r="E4001" s="499">
        <v>50.76</v>
      </c>
      <c r="F4001" s="500">
        <f t="shared" si="1004"/>
        <v>62.86</v>
      </c>
      <c r="G4001" s="527"/>
      <c r="H4001" s="518"/>
      <c r="I4001" s="517">
        <f t="shared" si="997"/>
        <v>0</v>
      </c>
      <c r="J4001" s="517">
        <f t="shared" si="998"/>
        <v>0</v>
      </c>
      <c r="K4001" s="504"/>
      <c r="L4001" s="518">
        <f t="shared" si="1003"/>
        <v>0</v>
      </c>
      <c r="M4001" s="518">
        <f t="shared" si="1003"/>
        <v>0</v>
      </c>
      <c r="N4001" s="519">
        <f t="shared" si="1000"/>
        <v>0</v>
      </c>
      <c r="O4001" s="519">
        <f t="shared" si="1001"/>
        <v>0</v>
      </c>
      <c r="P4001" s="506"/>
      <c r="Q4001" s="520"/>
      <c r="R4001" s="412" t="str">
        <f t="shared" si="996"/>
        <v/>
      </c>
      <c r="S4001" s="412" t="str">
        <f t="shared" si="1002"/>
        <v/>
      </c>
      <c r="T4001" s="427"/>
      <c r="U4001" s="429"/>
      <c r="W4001" s="6">
        <f>VLOOKUP(A4001,'[3]Cartilha Global'!$A:$A,1,FALSE)</f>
        <v>92926</v>
      </c>
    </row>
    <row r="4002" spans="1:23" ht="23.25" hidden="1" thickBot="1" x14ac:dyDescent="0.25">
      <c r="A4002" s="522">
        <v>92927</v>
      </c>
      <c r="B4002" s="508" t="s">
        <v>3144</v>
      </c>
      <c r="C4002" s="513" t="s">
        <v>4649</v>
      </c>
      <c r="D4002" s="498" t="s">
        <v>169</v>
      </c>
      <c r="E4002" s="499">
        <v>50.76</v>
      </c>
      <c r="F4002" s="500">
        <f t="shared" si="1004"/>
        <v>62.86</v>
      </c>
      <c r="G4002" s="527"/>
      <c r="H4002" s="518"/>
      <c r="I4002" s="517">
        <f t="shared" si="997"/>
        <v>0</v>
      </c>
      <c r="J4002" s="517">
        <f t="shared" si="998"/>
        <v>0</v>
      </c>
      <c r="K4002" s="504"/>
      <c r="L4002" s="518">
        <f t="shared" si="1003"/>
        <v>0</v>
      </c>
      <c r="M4002" s="518">
        <f t="shared" si="1003"/>
        <v>0</v>
      </c>
      <c r="N4002" s="519">
        <f t="shared" si="1000"/>
        <v>0</v>
      </c>
      <c r="O4002" s="519">
        <f t="shared" si="1001"/>
        <v>0</v>
      </c>
      <c r="P4002" s="506"/>
      <c r="Q4002" s="520"/>
      <c r="R4002" s="412" t="str">
        <f t="shared" si="996"/>
        <v/>
      </c>
      <c r="S4002" s="412" t="str">
        <f t="shared" si="1002"/>
        <v/>
      </c>
      <c r="T4002" s="427"/>
      <c r="U4002" s="429"/>
      <c r="W4002" s="6">
        <f>VLOOKUP(A4002,'[3]Cartilha Global'!$A:$A,1,FALSE)</f>
        <v>92927</v>
      </c>
    </row>
    <row r="4003" spans="1:23" ht="23.25" hidden="1" thickBot="1" x14ac:dyDescent="0.25">
      <c r="A4003" s="522">
        <v>92928</v>
      </c>
      <c r="B4003" s="508" t="s">
        <v>3144</v>
      </c>
      <c r="C4003" s="513" t="s">
        <v>4650</v>
      </c>
      <c r="D4003" s="498" t="s">
        <v>169</v>
      </c>
      <c r="E4003" s="499">
        <v>58.29</v>
      </c>
      <c r="F4003" s="500">
        <f t="shared" si="1004"/>
        <v>72.19</v>
      </c>
      <c r="G4003" s="527"/>
      <c r="H4003" s="518"/>
      <c r="I4003" s="517">
        <f t="shared" si="997"/>
        <v>0</v>
      </c>
      <c r="J4003" s="517">
        <f t="shared" si="998"/>
        <v>0</v>
      </c>
      <c r="K4003" s="504"/>
      <c r="L4003" s="518">
        <f t="shared" si="1003"/>
        <v>0</v>
      </c>
      <c r="M4003" s="518">
        <f t="shared" si="1003"/>
        <v>0</v>
      </c>
      <c r="N4003" s="519">
        <f t="shared" si="1000"/>
        <v>0</v>
      </c>
      <c r="O4003" s="519">
        <f t="shared" si="1001"/>
        <v>0</v>
      </c>
      <c r="P4003" s="506"/>
      <c r="Q4003" s="520"/>
      <c r="R4003" s="412" t="str">
        <f t="shared" si="996"/>
        <v/>
      </c>
      <c r="S4003" s="412" t="str">
        <f t="shared" si="1002"/>
        <v/>
      </c>
      <c r="T4003" s="427"/>
      <c r="U4003" s="429"/>
      <c r="W4003" s="6">
        <f>VLOOKUP(A4003,'[3]Cartilha Global'!$A:$A,1,FALSE)</f>
        <v>92928</v>
      </c>
    </row>
    <row r="4004" spans="1:23" ht="23.25" hidden="1" thickBot="1" x14ac:dyDescent="0.25">
      <c r="A4004" s="522">
        <v>92929</v>
      </c>
      <c r="B4004" s="508" t="s">
        <v>3144</v>
      </c>
      <c r="C4004" s="513" t="s">
        <v>4651</v>
      </c>
      <c r="D4004" s="498" t="s">
        <v>169</v>
      </c>
      <c r="E4004" s="499">
        <v>58.29</v>
      </c>
      <c r="F4004" s="500">
        <f t="shared" si="1004"/>
        <v>72.19</v>
      </c>
      <c r="G4004" s="527"/>
      <c r="H4004" s="518"/>
      <c r="I4004" s="517">
        <f t="shared" si="997"/>
        <v>0</v>
      </c>
      <c r="J4004" s="517">
        <f t="shared" si="998"/>
        <v>0</v>
      </c>
      <c r="K4004" s="504"/>
      <c r="L4004" s="518">
        <f t="shared" si="1003"/>
        <v>0</v>
      </c>
      <c r="M4004" s="518">
        <f t="shared" si="1003"/>
        <v>0</v>
      </c>
      <c r="N4004" s="519">
        <f t="shared" si="1000"/>
        <v>0</v>
      </c>
      <c r="O4004" s="519">
        <f t="shared" si="1001"/>
        <v>0</v>
      </c>
      <c r="P4004" s="506"/>
      <c r="Q4004" s="520"/>
      <c r="R4004" s="412" t="str">
        <f t="shared" si="996"/>
        <v/>
      </c>
      <c r="S4004" s="412" t="str">
        <f t="shared" si="1002"/>
        <v/>
      </c>
      <c r="T4004" s="427"/>
      <c r="U4004" s="429"/>
      <c r="W4004" s="6">
        <f>VLOOKUP(A4004,'[3]Cartilha Global'!$A:$A,1,FALSE)</f>
        <v>92929</v>
      </c>
    </row>
    <row r="4005" spans="1:23" ht="23.25" hidden="1" thickBot="1" x14ac:dyDescent="0.25">
      <c r="A4005" s="522">
        <v>92930</v>
      </c>
      <c r="B4005" s="508" t="s">
        <v>3144</v>
      </c>
      <c r="C4005" s="513" t="s">
        <v>4652</v>
      </c>
      <c r="D4005" s="498" t="s">
        <v>169</v>
      </c>
      <c r="E4005" s="499">
        <v>58.29</v>
      </c>
      <c r="F4005" s="500">
        <f t="shared" si="1004"/>
        <v>72.19</v>
      </c>
      <c r="G4005" s="527"/>
      <c r="H4005" s="518"/>
      <c r="I4005" s="517">
        <f t="shared" si="997"/>
        <v>0</v>
      </c>
      <c r="J4005" s="517">
        <f t="shared" si="998"/>
        <v>0</v>
      </c>
      <c r="K4005" s="504"/>
      <c r="L4005" s="518">
        <f t="shared" si="1003"/>
        <v>0</v>
      </c>
      <c r="M4005" s="518">
        <f t="shared" si="1003"/>
        <v>0</v>
      </c>
      <c r="N4005" s="519">
        <f t="shared" si="1000"/>
        <v>0</v>
      </c>
      <c r="O4005" s="519">
        <f t="shared" si="1001"/>
        <v>0</v>
      </c>
      <c r="P4005" s="506"/>
      <c r="Q4005" s="520"/>
      <c r="R4005" s="412" t="str">
        <f t="shared" si="996"/>
        <v/>
      </c>
      <c r="S4005" s="412" t="str">
        <f t="shared" si="1002"/>
        <v/>
      </c>
      <c r="T4005" s="427"/>
      <c r="U4005" s="429"/>
      <c r="W4005" s="6">
        <f>VLOOKUP(A4005,'[3]Cartilha Global'!$A:$A,1,FALSE)</f>
        <v>92930</v>
      </c>
    </row>
    <row r="4006" spans="1:23" ht="23.25" hidden="1" thickBot="1" x14ac:dyDescent="0.25">
      <c r="A4006" s="522">
        <v>92931</v>
      </c>
      <c r="B4006" s="508" t="s">
        <v>3144</v>
      </c>
      <c r="C4006" s="513" t="s">
        <v>4653</v>
      </c>
      <c r="D4006" s="498" t="s">
        <v>169</v>
      </c>
      <c r="E4006" s="499">
        <v>78.64</v>
      </c>
      <c r="F4006" s="500">
        <f t="shared" si="1004"/>
        <v>97.39</v>
      </c>
      <c r="G4006" s="527"/>
      <c r="H4006" s="518"/>
      <c r="I4006" s="517">
        <f t="shared" si="997"/>
        <v>0</v>
      </c>
      <c r="J4006" s="517">
        <f t="shared" si="998"/>
        <v>0</v>
      </c>
      <c r="K4006" s="504"/>
      <c r="L4006" s="518">
        <f t="shared" si="1003"/>
        <v>0</v>
      </c>
      <c r="M4006" s="518">
        <f t="shared" si="1003"/>
        <v>0</v>
      </c>
      <c r="N4006" s="519">
        <f t="shared" si="1000"/>
        <v>0</v>
      </c>
      <c r="O4006" s="519">
        <f t="shared" si="1001"/>
        <v>0</v>
      </c>
      <c r="P4006" s="506"/>
      <c r="Q4006" s="520"/>
      <c r="R4006" s="412" t="str">
        <f t="shared" si="996"/>
        <v/>
      </c>
      <c r="S4006" s="412" t="str">
        <f t="shared" si="1002"/>
        <v/>
      </c>
      <c r="T4006" s="427"/>
      <c r="U4006" s="429"/>
      <c r="W4006" s="6">
        <f>VLOOKUP(A4006,'[3]Cartilha Global'!$A:$A,1,FALSE)</f>
        <v>92931</v>
      </c>
    </row>
    <row r="4007" spans="1:23" ht="23.25" hidden="1" thickBot="1" x14ac:dyDescent="0.25">
      <c r="A4007" s="522">
        <v>92932</v>
      </c>
      <c r="B4007" s="508" t="s">
        <v>3144</v>
      </c>
      <c r="C4007" s="513" t="s">
        <v>4654</v>
      </c>
      <c r="D4007" s="498" t="s">
        <v>169</v>
      </c>
      <c r="E4007" s="499">
        <v>78.64</v>
      </c>
      <c r="F4007" s="500">
        <f t="shared" si="1004"/>
        <v>97.39</v>
      </c>
      <c r="G4007" s="527"/>
      <c r="H4007" s="518"/>
      <c r="I4007" s="517">
        <f t="shared" si="997"/>
        <v>0</v>
      </c>
      <c r="J4007" s="517">
        <f t="shared" si="998"/>
        <v>0</v>
      </c>
      <c r="K4007" s="504"/>
      <c r="L4007" s="518">
        <f t="shared" si="1003"/>
        <v>0</v>
      </c>
      <c r="M4007" s="518">
        <f t="shared" si="1003"/>
        <v>0</v>
      </c>
      <c r="N4007" s="519">
        <f t="shared" si="1000"/>
        <v>0</v>
      </c>
      <c r="O4007" s="519">
        <f t="shared" si="1001"/>
        <v>0</v>
      </c>
      <c r="P4007" s="506"/>
      <c r="Q4007" s="520"/>
      <c r="R4007" s="412" t="str">
        <f t="shared" si="996"/>
        <v/>
      </c>
      <c r="S4007" s="412" t="str">
        <f t="shared" si="1002"/>
        <v/>
      </c>
      <c r="T4007" s="427"/>
      <c r="U4007" s="429"/>
      <c r="W4007" s="6">
        <f>VLOOKUP(A4007,'[3]Cartilha Global'!$A:$A,1,FALSE)</f>
        <v>92932</v>
      </c>
    </row>
    <row r="4008" spans="1:23" ht="23.25" hidden="1" thickBot="1" x14ac:dyDescent="0.25">
      <c r="A4008" s="522">
        <v>92933</v>
      </c>
      <c r="B4008" s="508" t="s">
        <v>3144</v>
      </c>
      <c r="C4008" s="513" t="s">
        <v>4655</v>
      </c>
      <c r="D4008" s="498" t="s">
        <v>169</v>
      </c>
      <c r="E4008" s="499">
        <v>78.64</v>
      </c>
      <c r="F4008" s="500">
        <f t="shared" si="1004"/>
        <v>97.39</v>
      </c>
      <c r="G4008" s="527"/>
      <c r="H4008" s="518"/>
      <c r="I4008" s="517">
        <f t="shared" si="997"/>
        <v>0</v>
      </c>
      <c r="J4008" s="517">
        <f t="shared" si="998"/>
        <v>0</v>
      </c>
      <c r="K4008" s="504"/>
      <c r="L4008" s="518">
        <f t="shared" si="1003"/>
        <v>0</v>
      </c>
      <c r="M4008" s="518">
        <f t="shared" si="1003"/>
        <v>0</v>
      </c>
      <c r="N4008" s="519">
        <f t="shared" si="1000"/>
        <v>0</v>
      </c>
      <c r="O4008" s="519">
        <f t="shared" si="1001"/>
        <v>0</v>
      </c>
      <c r="P4008" s="506"/>
      <c r="Q4008" s="520"/>
      <c r="R4008" s="412" t="str">
        <f t="shared" si="996"/>
        <v/>
      </c>
      <c r="S4008" s="412" t="str">
        <f t="shared" si="1002"/>
        <v/>
      </c>
      <c r="T4008" s="427"/>
      <c r="U4008" s="429"/>
      <c r="W4008" s="6">
        <f>VLOOKUP(A4008,'[3]Cartilha Global'!$A:$A,1,FALSE)</f>
        <v>92933</v>
      </c>
    </row>
    <row r="4009" spans="1:23" ht="23.25" hidden="1" thickBot="1" x14ac:dyDescent="0.25">
      <c r="A4009" s="522">
        <v>92934</v>
      </c>
      <c r="B4009" s="508" t="s">
        <v>3144</v>
      </c>
      <c r="C4009" s="513" t="s">
        <v>4656</v>
      </c>
      <c r="D4009" s="498" t="s">
        <v>169</v>
      </c>
      <c r="E4009" s="499">
        <v>117.78</v>
      </c>
      <c r="F4009" s="500">
        <f t="shared" si="1004"/>
        <v>145.86000000000001</v>
      </c>
      <c r="G4009" s="527"/>
      <c r="H4009" s="518"/>
      <c r="I4009" s="517">
        <f t="shared" si="997"/>
        <v>0</v>
      </c>
      <c r="J4009" s="517">
        <f t="shared" si="998"/>
        <v>0</v>
      </c>
      <c r="K4009" s="504"/>
      <c r="L4009" s="518">
        <f t="shared" si="1003"/>
        <v>0</v>
      </c>
      <c r="M4009" s="518">
        <f t="shared" si="1003"/>
        <v>0</v>
      </c>
      <c r="N4009" s="519">
        <f t="shared" si="1000"/>
        <v>0</v>
      </c>
      <c r="O4009" s="519">
        <f t="shared" si="1001"/>
        <v>0</v>
      </c>
      <c r="P4009" s="506"/>
      <c r="Q4009" s="520"/>
      <c r="R4009" s="412" t="str">
        <f t="shared" si="996"/>
        <v/>
      </c>
      <c r="S4009" s="412" t="str">
        <f t="shared" si="1002"/>
        <v/>
      </c>
      <c r="T4009" s="427"/>
      <c r="U4009" s="429"/>
      <c r="W4009" s="6">
        <f>VLOOKUP(A4009,'[3]Cartilha Global'!$A:$A,1,FALSE)</f>
        <v>92934</v>
      </c>
    </row>
    <row r="4010" spans="1:23" ht="23.25" hidden="1" thickBot="1" x14ac:dyDescent="0.25">
      <c r="A4010" s="522">
        <v>92935</v>
      </c>
      <c r="B4010" s="508" t="s">
        <v>3144</v>
      </c>
      <c r="C4010" s="513" t="s">
        <v>4657</v>
      </c>
      <c r="D4010" s="498" t="s">
        <v>169</v>
      </c>
      <c r="E4010" s="499">
        <v>117.78</v>
      </c>
      <c r="F4010" s="500">
        <f t="shared" si="1004"/>
        <v>145.86000000000001</v>
      </c>
      <c r="G4010" s="527"/>
      <c r="H4010" s="518"/>
      <c r="I4010" s="517">
        <f t="shared" si="997"/>
        <v>0</v>
      </c>
      <c r="J4010" s="517">
        <f t="shared" si="998"/>
        <v>0</v>
      </c>
      <c r="K4010" s="504"/>
      <c r="L4010" s="518">
        <f t="shared" si="1003"/>
        <v>0</v>
      </c>
      <c r="M4010" s="518">
        <f t="shared" si="1003"/>
        <v>0</v>
      </c>
      <c r="N4010" s="519">
        <f t="shared" si="1000"/>
        <v>0</v>
      </c>
      <c r="O4010" s="519">
        <f t="shared" si="1001"/>
        <v>0</v>
      </c>
      <c r="P4010" s="506"/>
      <c r="Q4010" s="520"/>
      <c r="R4010" s="412" t="str">
        <f t="shared" si="996"/>
        <v/>
      </c>
      <c r="S4010" s="412" t="str">
        <f t="shared" si="1002"/>
        <v/>
      </c>
      <c r="T4010" s="427"/>
      <c r="U4010" s="429"/>
      <c r="W4010" s="6">
        <f>VLOOKUP(A4010,'[3]Cartilha Global'!$A:$A,1,FALSE)</f>
        <v>92935</v>
      </c>
    </row>
    <row r="4011" spans="1:23" ht="23.25" hidden="1" thickBot="1" x14ac:dyDescent="0.25">
      <c r="A4011" s="522">
        <v>92936</v>
      </c>
      <c r="B4011" s="508" t="s">
        <v>3144</v>
      </c>
      <c r="C4011" s="513" t="s">
        <v>4658</v>
      </c>
      <c r="D4011" s="498" t="s">
        <v>169</v>
      </c>
      <c r="E4011" s="499">
        <v>164.41</v>
      </c>
      <c r="F4011" s="500">
        <f t="shared" si="1004"/>
        <v>203.61</v>
      </c>
      <c r="G4011" s="527"/>
      <c r="H4011" s="518"/>
      <c r="I4011" s="517">
        <f t="shared" si="997"/>
        <v>0</v>
      </c>
      <c r="J4011" s="517">
        <f t="shared" si="998"/>
        <v>0</v>
      </c>
      <c r="K4011" s="504"/>
      <c r="L4011" s="518">
        <f t="shared" si="1003"/>
        <v>0</v>
      </c>
      <c r="M4011" s="518">
        <f t="shared" si="1003"/>
        <v>0</v>
      </c>
      <c r="N4011" s="519">
        <f t="shared" si="1000"/>
        <v>0</v>
      </c>
      <c r="O4011" s="519">
        <f t="shared" si="1001"/>
        <v>0</v>
      </c>
      <c r="P4011" s="506"/>
      <c r="Q4011" s="520"/>
      <c r="R4011" s="412" t="str">
        <f t="shared" si="996"/>
        <v/>
      </c>
      <c r="S4011" s="412" t="str">
        <f t="shared" si="1002"/>
        <v/>
      </c>
      <c r="T4011" s="427"/>
      <c r="U4011" s="429"/>
      <c r="W4011" s="6">
        <f>VLOOKUP(A4011,'[3]Cartilha Global'!$A:$A,1,FALSE)</f>
        <v>92936</v>
      </c>
    </row>
    <row r="4012" spans="1:23" ht="23.25" hidden="1" thickBot="1" x14ac:dyDescent="0.25">
      <c r="A4012" s="522">
        <v>92937</v>
      </c>
      <c r="B4012" s="508" t="s">
        <v>3144</v>
      </c>
      <c r="C4012" s="513" t="s">
        <v>4659</v>
      </c>
      <c r="D4012" s="498" t="s">
        <v>169</v>
      </c>
      <c r="E4012" s="499">
        <v>164.41</v>
      </c>
      <c r="F4012" s="500">
        <f t="shared" si="1004"/>
        <v>203.61</v>
      </c>
      <c r="G4012" s="527"/>
      <c r="H4012" s="518"/>
      <c r="I4012" s="517">
        <f t="shared" si="997"/>
        <v>0</v>
      </c>
      <c r="J4012" s="517">
        <f t="shared" si="998"/>
        <v>0</v>
      </c>
      <c r="K4012" s="504"/>
      <c r="L4012" s="518">
        <f t="shared" si="1003"/>
        <v>0</v>
      </c>
      <c r="M4012" s="518">
        <f t="shared" si="1003"/>
        <v>0</v>
      </c>
      <c r="N4012" s="519">
        <f t="shared" si="1000"/>
        <v>0</v>
      </c>
      <c r="O4012" s="519">
        <f t="shared" si="1001"/>
        <v>0</v>
      </c>
      <c r="P4012" s="506"/>
      <c r="Q4012" s="520"/>
      <c r="R4012" s="412" t="str">
        <f t="shared" si="996"/>
        <v/>
      </c>
      <c r="S4012" s="412" t="str">
        <f t="shared" si="1002"/>
        <v/>
      </c>
      <c r="T4012" s="427"/>
      <c r="U4012" s="429"/>
      <c r="W4012" s="6">
        <f>VLOOKUP(A4012,'[3]Cartilha Global'!$A:$A,1,FALSE)</f>
        <v>92937</v>
      </c>
    </row>
    <row r="4013" spans="1:23" ht="12" hidden="1" thickBot="1" x14ac:dyDescent="0.25">
      <c r="A4013" s="522" t="s">
        <v>1964</v>
      </c>
      <c r="B4013" s="508"/>
      <c r="C4013" s="513" t="s">
        <v>150</v>
      </c>
      <c r="D4013" s="498">
        <v>0</v>
      </c>
      <c r="E4013" s="499"/>
      <c r="F4013" s="500">
        <f t="shared" ref="F4013:F4063" si="1005">IF(E4013=0,0,ROUND(E4013*(1+E$13)*(1-E$14),2))</f>
        <v>0</v>
      </c>
      <c r="G4013" s="556"/>
      <c r="H4013" s="556"/>
      <c r="I4013" s="557"/>
      <c r="J4013" s="558"/>
      <c r="K4013" s="504"/>
      <c r="L4013" s="556"/>
      <c r="M4013" s="556"/>
      <c r="N4013" s="557"/>
      <c r="O4013" s="558"/>
      <c r="P4013" s="506"/>
      <c r="Q4013" s="494" t="str">
        <f>IF(OR(SUM(J4014:J4034)&gt;0,SUM(O4014:O4034)&gt;0),"xx","")</f>
        <v/>
      </c>
      <c r="R4013" s="412" t="str">
        <f t="shared" si="996"/>
        <v/>
      </c>
      <c r="S4013" s="412" t="str">
        <f t="shared" si="1002"/>
        <v/>
      </c>
      <c r="T4013" s="427"/>
      <c r="U4013" s="429"/>
      <c r="W4013" s="6" t="str">
        <f>VLOOKUP(A4013,'[3]Cartilha Global'!$A:$A,1,FALSE)</f>
        <v>9.2.7</v>
      </c>
    </row>
    <row r="4014" spans="1:23" ht="23.25" hidden="1" thickBot="1" x14ac:dyDescent="0.25">
      <c r="A4014" s="522">
        <v>92335</v>
      </c>
      <c r="B4014" s="508" t="s">
        <v>3144</v>
      </c>
      <c r="C4014" s="513" t="s">
        <v>4660</v>
      </c>
      <c r="D4014" s="498" t="s">
        <v>6927</v>
      </c>
      <c r="E4014" s="499">
        <v>109.51</v>
      </c>
      <c r="F4014" s="500">
        <f t="shared" si="1005"/>
        <v>135.62</v>
      </c>
      <c r="G4014" s="527"/>
      <c r="H4014" s="518"/>
      <c r="I4014" s="517">
        <f t="shared" ref="I4014:I4034" si="1006">IF(ISBLANK(E4014),0,ROUND(F4014*G4014,2))</f>
        <v>0</v>
      </c>
      <c r="J4014" s="517">
        <f t="shared" ref="J4014:J4034" si="1007">IF(ISBLANK(G4014),0,ROUND(G4014*H4014,2))</f>
        <v>0</v>
      </c>
      <c r="K4014" s="504"/>
      <c r="L4014" s="518">
        <f t="shared" ref="L4014:M4034" si="1008">G4014</f>
        <v>0</v>
      </c>
      <c r="M4014" s="518">
        <f t="shared" si="1008"/>
        <v>0</v>
      </c>
      <c r="N4014" s="519">
        <f t="shared" ref="N4014:N4034" si="1009">IF(ISBLANK(E4014),0,ROUND(F4014*L4014,2))</f>
        <v>0</v>
      </c>
      <c r="O4014" s="519">
        <f t="shared" ref="O4014:O4034" si="1010">IF(ISBLANK(L4014),0,ROUND(L4014*M4014,2))</f>
        <v>0</v>
      </c>
      <c r="P4014" s="506"/>
      <c r="Q4014" s="520"/>
      <c r="R4014" s="412" t="str">
        <f t="shared" si="996"/>
        <v/>
      </c>
      <c r="S4014" s="412" t="str">
        <f t="shared" si="1002"/>
        <v/>
      </c>
      <c r="T4014" s="427"/>
      <c r="U4014" s="429"/>
      <c r="W4014" s="6">
        <f>VLOOKUP(A4014,'[3]Cartilha Global'!$A:$A,1,FALSE)</f>
        <v>92335</v>
      </c>
    </row>
    <row r="4015" spans="1:23" ht="23.25" hidden="1" thickBot="1" x14ac:dyDescent="0.25">
      <c r="A4015" s="522">
        <v>92336</v>
      </c>
      <c r="B4015" s="508" t="s">
        <v>3144</v>
      </c>
      <c r="C4015" s="513" t="s">
        <v>4661</v>
      </c>
      <c r="D4015" s="498" t="s">
        <v>6927</v>
      </c>
      <c r="E4015" s="499">
        <v>134.72</v>
      </c>
      <c r="F4015" s="500">
        <f t="shared" si="1005"/>
        <v>166.84</v>
      </c>
      <c r="G4015" s="527"/>
      <c r="H4015" s="518"/>
      <c r="I4015" s="517">
        <f t="shared" si="1006"/>
        <v>0</v>
      </c>
      <c r="J4015" s="517">
        <f t="shared" si="1007"/>
        <v>0</v>
      </c>
      <c r="K4015" s="504"/>
      <c r="L4015" s="518">
        <f t="shared" si="1008"/>
        <v>0</v>
      </c>
      <c r="M4015" s="518">
        <f t="shared" si="1008"/>
        <v>0</v>
      </c>
      <c r="N4015" s="519">
        <f t="shared" si="1009"/>
        <v>0</v>
      </c>
      <c r="O4015" s="519">
        <f t="shared" si="1010"/>
        <v>0</v>
      </c>
      <c r="P4015" s="506"/>
      <c r="Q4015" s="520"/>
      <c r="R4015" s="412" t="str">
        <f t="shared" si="996"/>
        <v/>
      </c>
      <c r="S4015" s="412" t="str">
        <f t="shared" si="1002"/>
        <v/>
      </c>
      <c r="T4015" s="427"/>
      <c r="U4015" s="429"/>
      <c r="W4015" s="6">
        <f>VLOOKUP(A4015,'[3]Cartilha Global'!$A:$A,1,FALSE)</f>
        <v>92336</v>
      </c>
    </row>
    <row r="4016" spans="1:23" ht="23.25" hidden="1" thickBot="1" x14ac:dyDescent="0.25">
      <c r="A4016" s="522">
        <v>92337</v>
      </c>
      <c r="B4016" s="508" t="s">
        <v>3144</v>
      </c>
      <c r="C4016" s="513" t="s">
        <v>4662</v>
      </c>
      <c r="D4016" s="498" t="s">
        <v>6927</v>
      </c>
      <c r="E4016" s="499">
        <v>177.98</v>
      </c>
      <c r="F4016" s="500">
        <f t="shared" si="1005"/>
        <v>220.41</v>
      </c>
      <c r="G4016" s="527"/>
      <c r="H4016" s="518"/>
      <c r="I4016" s="517">
        <f t="shared" si="1006"/>
        <v>0</v>
      </c>
      <c r="J4016" s="517">
        <f t="shared" si="1007"/>
        <v>0</v>
      </c>
      <c r="K4016" s="504"/>
      <c r="L4016" s="518">
        <f t="shared" si="1008"/>
        <v>0</v>
      </c>
      <c r="M4016" s="518">
        <f t="shared" si="1008"/>
        <v>0</v>
      </c>
      <c r="N4016" s="519">
        <f t="shared" si="1009"/>
        <v>0</v>
      </c>
      <c r="O4016" s="519">
        <f t="shared" si="1010"/>
        <v>0</v>
      </c>
      <c r="P4016" s="506"/>
      <c r="Q4016" s="520"/>
      <c r="R4016" s="412" t="str">
        <f t="shared" si="996"/>
        <v/>
      </c>
      <c r="S4016" s="412" t="str">
        <f t="shared" si="1002"/>
        <v/>
      </c>
      <c r="T4016" s="427"/>
      <c r="U4016" s="429"/>
      <c r="W4016" s="6">
        <f>VLOOKUP(A4016,'[3]Cartilha Global'!$A:$A,1,FALSE)</f>
        <v>92337</v>
      </c>
    </row>
    <row r="4017" spans="1:23" ht="23.25" hidden="1" thickBot="1" x14ac:dyDescent="0.25">
      <c r="A4017" s="522">
        <v>92341</v>
      </c>
      <c r="B4017" s="508" t="s">
        <v>3144</v>
      </c>
      <c r="C4017" s="513" t="s">
        <v>4663</v>
      </c>
      <c r="D4017" s="498" t="s">
        <v>6927</v>
      </c>
      <c r="E4017" s="499">
        <v>120.22</v>
      </c>
      <c r="F4017" s="500">
        <f t="shared" si="1005"/>
        <v>148.88</v>
      </c>
      <c r="G4017" s="527"/>
      <c r="H4017" s="518"/>
      <c r="I4017" s="517">
        <f t="shared" si="1006"/>
        <v>0</v>
      </c>
      <c r="J4017" s="517">
        <f t="shared" si="1007"/>
        <v>0</v>
      </c>
      <c r="K4017" s="504"/>
      <c r="L4017" s="518">
        <f t="shared" si="1008"/>
        <v>0</v>
      </c>
      <c r="M4017" s="518">
        <f t="shared" si="1008"/>
        <v>0</v>
      </c>
      <c r="N4017" s="519">
        <f t="shared" si="1009"/>
        <v>0</v>
      </c>
      <c r="O4017" s="519">
        <f t="shared" si="1010"/>
        <v>0</v>
      </c>
      <c r="P4017" s="506"/>
      <c r="Q4017" s="520"/>
      <c r="R4017" s="412" t="str">
        <f t="shared" si="996"/>
        <v/>
      </c>
      <c r="S4017" s="412" t="str">
        <f t="shared" si="1002"/>
        <v/>
      </c>
      <c r="T4017" s="427"/>
      <c r="U4017" s="429"/>
      <c r="W4017" s="6">
        <f>VLOOKUP(A4017,'[3]Cartilha Global'!$A:$A,1,FALSE)</f>
        <v>92341</v>
      </c>
    </row>
    <row r="4018" spans="1:23" ht="23.25" hidden="1" thickBot="1" x14ac:dyDescent="0.25">
      <c r="A4018" s="522">
        <v>92342</v>
      </c>
      <c r="B4018" s="508" t="s">
        <v>3144</v>
      </c>
      <c r="C4018" s="513" t="s">
        <v>4664</v>
      </c>
      <c r="D4018" s="498" t="s">
        <v>6927</v>
      </c>
      <c r="E4018" s="499">
        <v>145.51</v>
      </c>
      <c r="F4018" s="500">
        <f t="shared" si="1005"/>
        <v>180.2</v>
      </c>
      <c r="G4018" s="527"/>
      <c r="H4018" s="518"/>
      <c r="I4018" s="517">
        <f t="shared" si="1006"/>
        <v>0</v>
      </c>
      <c r="J4018" s="517">
        <f t="shared" si="1007"/>
        <v>0</v>
      </c>
      <c r="K4018" s="504"/>
      <c r="L4018" s="518">
        <f t="shared" si="1008"/>
        <v>0</v>
      </c>
      <c r="M4018" s="518">
        <f t="shared" si="1008"/>
        <v>0</v>
      </c>
      <c r="N4018" s="519">
        <f t="shared" si="1009"/>
        <v>0</v>
      </c>
      <c r="O4018" s="519">
        <f t="shared" si="1010"/>
        <v>0</v>
      </c>
      <c r="P4018" s="506"/>
      <c r="Q4018" s="520"/>
      <c r="R4018" s="412" t="str">
        <f t="shared" si="996"/>
        <v/>
      </c>
      <c r="S4018" s="412" t="str">
        <f t="shared" si="1002"/>
        <v/>
      </c>
      <c r="T4018" s="427"/>
      <c r="U4018" s="429"/>
      <c r="W4018" s="6">
        <f>VLOOKUP(A4018,'[3]Cartilha Global'!$A:$A,1,FALSE)</f>
        <v>92342</v>
      </c>
    </row>
    <row r="4019" spans="1:23" ht="23.25" hidden="1" thickBot="1" x14ac:dyDescent="0.25">
      <c r="A4019" s="522">
        <v>92343</v>
      </c>
      <c r="B4019" s="508" t="s">
        <v>3144</v>
      </c>
      <c r="C4019" s="513" t="s">
        <v>4665</v>
      </c>
      <c r="D4019" s="498" t="s">
        <v>6927</v>
      </c>
      <c r="E4019" s="499">
        <v>188.87</v>
      </c>
      <c r="F4019" s="500">
        <f t="shared" si="1005"/>
        <v>233.9</v>
      </c>
      <c r="G4019" s="527"/>
      <c r="H4019" s="518"/>
      <c r="I4019" s="517">
        <f t="shared" si="1006"/>
        <v>0</v>
      </c>
      <c r="J4019" s="517">
        <f t="shared" si="1007"/>
        <v>0</v>
      </c>
      <c r="K4019" s="504"/>
      <c r="L4019" s="518">
        <f t="shared" si="1008"/>
        <v>0</v>
      </c>
      <c r="M4019" s="518">
        <f t="shared" si="1008"/>
        <v>0</v>
      </c>
      <c r="N4019" s="519">
        <f t="shared" si="1009"/>
        <v>0</v>
      </c>
      <c r="O4019" s="519">
        <f t="shared" si="1010"/>
        <v>0</v>
      </c>
      <c r="P4019" s="506"/>
      <c r="Q4019" s="520"/>
      <c r="R4019" s="412" t="str">
        <f t="shared" si="996"/>
        <v/>
      </c>
      <c r="S4019" s="412" t="str">
        <f t="shared" si="1002"/>
        <v/>
      </c>
      <c r="T4019" s="427"/>
      <c r="U4019" s="429"/>
      <c r="W4019" s="6">
        <f>VLOOKUP(A4019,'[3]Cartilha Global'!$A:$A,1,FALSE)</f>
        <v>92343</v>
      </c>
    </row>
    <row r="4020" spans="1:23" ht="34.5" hidden="1" thickBot="1" x14ac:dyDescent="0.25">
      <c r="A4020" s="522">
        <v>92364</v>
      </c>
      <c r="B4020" s="508" t="s">
        <v>3144</v>
      </c>
      <c r="C4020" s="513" t="s">
        <v>4666</v>
      </c>
      <c r="D4020" s="498" t="s">
        <v>6927</v>
      </c>
      <c r="E4020" s="499">
        <v>66.349999999999994</v>
      </c>
      <c r="F4020" s="500">
        <f t="shared" si="1005"/>
        <v>82.17</v>
      </c>
      <c r="G4020" s="527"/>
      <c r="H4020" s="518"/>
      <c r="I4020" s="517">
        <f t="shared" si="1006"/>
        <v>0</v>
      </c>
      <c r="J4020" s="517">
        <f t="shared" si="1007"/>
        <v>0</v>
      </c>
      <c r="K4020" s="504"/>
      <c r="L4020" s="518">
        <f t="shared" si="1008"/>
        <v>0</v>
      </c>
      <c r="M4020" s="518">
        <f t="shared" si="1008"/>
        <v>0</v>
      </c>
      <c r="N4020" s="519">
        <f t="shared" si="1009"/>
        <v>0</v>
      </c>
      <c r="O4020" s="519">
        <f t="shared" si="1010"/>
        <v>0</v>
      </c>
      <c r="P4020" s="506"/>
      <c r="Q4020" s="520"/>
      <c r="R4020" s="412" t="str">
        <f t="shared" si="996"/>
        <v/>
      </c>
      <c r="S4020" s="412" t="str">
        <f t="shared" si="1002"/>
        <v/>
      </c>
      <c r="T4020" s="427"/>
      <c r="U4020" s="429"/>
      <c r="W4020" s="6">
        <f>VLOOKUP(A4020,'[3]Cartilha Global'!$A:$A,1,FALSE)</f>
        <v>92364</v>
      </c>
    </row>
    <row r="4021" spans="1:23" ht="34.5" hidden="1" thickBot="1" x14ac:dyDescent="0.25">
      <c r="A4021" s="522">
        <v>92365</v>
      </c>
      <c r="B4021" s="508" t="s">
        <v>3144</v>
      </c>
      <c r="C4021" s="513" t="s">
        <v>4667</v>
      </c>
      <c r="D4021" s="498" t="s">
        <v>6927</v>
      </c>
      <c r="E4021" s="499">
        <v>76.44</v>
      </c>
      <c r="F4021" s="500">
        <f t="shared" si="1005"/>
        <v>94.66</v>
      </c>
      <c r="G4021" s="527"/>
      <c r="H4021" s="518"/>
      <c r="I4021" s="517">
        <f t="shared" si="1006"/>
        <v>0</v>
      </c>
      <c r="J4021" s="517">
        <f t="shared" si="1007"/>
        <v>0</v>
      </c>
      <c r="K4021" s="504"/>
      <c r="L4021" s="518">
        <f t="shared" si="1008"/>
        <v>0</v>
      </c>
      <c r="M4021" s="518">
        <f t="shared" si="1008"/>
        <v>0</v>
      </c>
      <c r="N4021" s="519">
        <f t="shared" si="1009"/>
        <v>0</v>
      </c>
      <c r="O4021" s="519">
        <f t="shared" si="1010"/>
        <v>0</v>
      </c>
      <c r="P4021" s="506"/>
      <c r="Q4021" s="520"/>
      <c r="R4021" s="412" t="str">
        <f t="shared" si="996"/>
        <v/>
      </c>
      <c r="S4021" s="412" t="str">
        <f t="shared" si="1002"/>
        <v/>
      </c>
      <c r="T4021" s="427"/>
      <c r="U4021" s="429"/>
      <c r="W4021" s="6">
        <f>VLOOKUP(A4021,'[3]Cartilha Global'!$A:$A,1,FALSE)</f>
        <v>92365</v>
      </c>
    </row>
    <row r="4022" spans="1:23" ht="34.5" hidden="1" thickBot="1" x14ac:dyDescent="0.25">
      <c r="A4022" s="522">
        <v>92366</v>
      </c>
      <c r="B4022" s="508" t="s">
        <v>3144</v>
      </c>
      <c r="C4022" s="513" t="s">
        <v>4668</v>
      </c>
      <c r="D4022" s="498" t="s">
        <v>6927</v>
      </c>
      <c r="E4022" s="499">
        <v>106.96</v>
      </c>
      <c r="F4022" s="500">
        <f t="shared" si="1005"/>
        <v>132.46</v>
      </c>
      <c r="G4022" s="527"/>
      <c r="H4022" s="518"/>
      <c r="I4022" s="517">
        <f t="shared" si="1006"/>
        <v>0</v>
      </c>
      <c r="J4022" s="517">
        <f t="shared" si="1007"/>
        <v>0</v>
      </c>
      <c r="K4022" s="504"/>
      <c r="L4022" s="518">
        <f t="shared" si="1008"/>
        <v>0</v>
      </c>
      <c r="M4022" s="518">
        <f t="shared" si="1008"/>
        <v>0</v>
      </c>
      <c r="N4022" s="519">
        <f t="shared" si="1009"/>
        <v>0</v>
      </c>
      <c r="O4022" s="519">
        <f t="shared" si="1010"/>
        <v>0</v>
      </c>
      <c r="P4022" s="506"/>
      <c r="Q4022" s="520"/>
      <c r="R4022" s="412" t="str">
        <f t="shared" si="996"/>
        <v/>
      </c>
      <c r="S4022" s="412" t="str">
        <f t="shared" si="1002"/>
        <v/>
      </c>
      <c r="T4022" s="427"/>
      <c r="U4022" s="429"/>
      <c r="W4022" s="6">
        <f>VLOOKUP(A4022,'[3]Cartilha Global'!$A:$A,1,FALSE)</f>
        <v>92366</v>
      </c>
    </row>
    <row r="4023" spans="1:23" ht="34.5" hidden="1" thickBot="1" x14ac:dyDescent="0.25">
      <c r="A4023" s="522">
        <v>92367</v>
      </c>
      <c r="B4023" s="508" t="s">
        <v>3144</v>
      </c>
      <c r="C4023" s="513" t="s">
        <v>4669</v>
      </c>
      <c r="D4023" s="498" t="s">
        <v>6927</v>
      </c>
      <c r="E4023" s="499">
        <v>131.65</v>
      </c>
      <c r="F4023" s="500">
        <f t="shared" si="1005"/>
        <v>163.04</v>
      </c>
      <c r="G4023" s="527"/>
      <c r="H4023" s="518"/>
      <c r="I4023" s="517">
        <f t="shared" si="1006"/>
        <v>0</v>
      </c>
      <c r="J4023" s="517">
        <f t="shared" si="1007"/>
        <v>0</v>
      </c>
      <c r="K4023" s="504"/>
      <c r="L4023" s="518">
        <f t="shared" si="1008"/>
        <v>0</v>
      </c>
      <c r="M4023" s="518">
        <f t="shared" si="1008"/>
        <v>0</v>
      </c>
      <c r="N4023" s="519">
        <f t="shared" si="1009"/>
        <v>0</v>
      </c>
      <c r="O4023" s="519">
        <f t="shared" si="1010"/>
        <v>0</v>
      </c>
      <c r="P4023" s="506"/>
      <c r="Q4023" s="520"/>
      <c r="R4023" s="412" t="str">
        <f t="shared" si="996"/>
        <v/>
      </c>
      <c r="S4023" s="412" t="str">
        <f t="shared" si="1002"/>
        <v/>
      </c>
      <c r="T4023" s="427"/>
      <c r="U4023" s="429"/>
      <c r="W4023" s="6">
        <f>VLOOKUP(A4023,'[3]Cartilha Global'!$A:$A,1,FALSE)</f>
        <v>92367</v>
      </c>
    </row>
    <row r="4024" spans="1:23" ht="34.5" hidden="1" thickBot="1" x14ac:dyDescent="0.25">
      <c r="A4024" s="522">
        <v>92368</v>
      </c>
      <c r="B4024" s="508" t="s">
        <v>3144</v>
      </c>
      <c r="C4024" s="513" t="s">
        <v>4670</v>
      </c>
      <c r="D4024" s="498" t="s">
        <v>6927</v>
      </c>
      <c r="E4024" s="499">
        <v>174.45</v>
      </c>
      <c r="F4024" s="500">
        <f t="shared" si="1005"/>
        <v>216.04</v>
      </c>
      <c r="G4024" s="527"/>
      <c r="H4024" s="518"/>
      <c r="I4024" s="517">
        <f t="shared" si="1006"/>
        <v>0</v>
      </c>
      <c r="J4024" s="517">
        <f t="shared" si="1007"/>
        <v>0</v>
      </c>
      <c r="K4024" s="504"/>
      <c r="L4024" s="518">
        <f t="shared" si="1008"/>
        <v>0</v>
      </c>
      <c r="M4024" s="518">
        <f t="shared" si="1008"/>
        <v>0</v>
      </c>
      <c r="N4024" s="519">
        <f t="shared" si="1009"/>
        <v>0</v>
      </c>
      <c r="O4024" s="519">
        <f t="shared" si="1010"/>
        <v>0</v>
      </c>
      <c r="P4024" s="506"/>
      <c r="Q4024" s="520"/>
      <c r="R4024" s="412" t="str">
        <f t="shared" ref="R4024:R4087" si="1011">IF(Q4024="X","x",IF(Q4024="xx","x",IF(O4024&gt;0,"x","")))</f>
        <v/>
      </c>
      <c r="S4024" s="412" t="str">
        <f t="shared" si="1002"/>
        <v/>
      </c>
      <c r="T4024" s="427"/>
      <c r="U4024" s="429"/>
      <c r="W4024" s="6">
        <f>VLOOKUP(A4024,'[3]Cartilha Global'!$A:$A,1,FALSE)</f>
        <v>92368</v>
      </c>
    </row>
    <row r="4025" spans="1:23" ht="34.5" hidden="1" thickBot="1" x14ac:dyDescent="0.25">
      <c r="A4025" s="522">
        <v>92652</v>
      </c>
      <c r="B4025" s="508" t="s">
        <v>3144</v>
      </c>
      <c r="C4025" s="513" t="s">
        <v>4671</v>
      </c>
      <c r="D4025" s="498" t="s">
        <v>6927</v>
      </c>
      <c r="E4025" s="499">
        <v>71.239999999999995</v>
      </c>
      <c r="F4025" s="500">
        <f t="shared" si="1005"/>
        <v>88.22</v>
      </c>
      <c r="G4025" s="527"/>
      <c r="H4025" s="518"/>
      <c r="I4025" s="517">
        <f t="shared" si="1006"/>
        <v>0</v>
      </c>
      <c r="J4025" s="517">
        <f t="shared" si="1007"/>
        <v>0</v>
      </c>
      <c r="K4025" s="504"/>
      <c r="L4025" s="518">
        <f t="shared" si="1008"/>
        <v>0</v>
      </c>
      <c r="M4025" s="518">
        <f t="shared" si="1008"/>
        <v>0</v>
      </c>
      <c r="N4025" s="519">
        <f t="shared" si="1009"/>
        <v>0</v>
      </c>
      <c r="O4025" s="519">
        <f t="shared" si="1010"/>
        <v>0</v>
      </c>
      <c r="P4025" s="506"/>
      <c r="Q4025" s="520"/>
      <c r="R4025" s="412" t="str">
        <f t="shared" si="1011"/>
        <v/>
      </c>
      <c r="S4025" s="412" t="str">
        <f t="shared" si="1002"/>
        <v/>
      </c>
      <c r="T4025" s="427"/>
      <c r="U4025" s="429"/>
      <c r="W4025" s="6">
        <f>VLOOKUP(A4025,'[3]Cartilha Global'!$A:$A,1,FALSE)</f>
        <v>92652</v>
      </c>
    </row>
    <row r="4026" spans="1:23" ht="34.5" hidden="1" thickBot="1" x14ac:dyDescent="0.25">
      <c r="A4026" s="522">
        <v>92653</v>
      </c>
      <c r="B4026" s="508" t="s">
        <v>3144</v>
      </c>
      <c r="C4026" s="513" t="s">
        <v>4672</v>
      </c>
      <c r="D4026" s="498" t="s">
        <v>6927</v>
      </c>
      <c r="E4026" s="499">
        <v>81.38</v>
      </c>
      <c r="F4026" s="500">
        <f t="shared" si="1005"/>
        <v>100.78</v>
      </c>
      <c r="G4026" s="527"/>
      <c r="H4026" s="518"/>
      <c r="I4026" s="517">
        <f t="shared" si="1006"/>
        <v>0</v>
      </c>
      <c r="J4026" s="517">
        <f t="shared" si="1007"/>
        <v>0</v>
      </c>
      <c r="K4026" s="504"/>
      <c r="L4026" s="518">
        <f t="shared" si="1008"/>
        <v>0</v>
      </c>
      <c r="M4026" s="518">
        <f t="shared" si="1008"/>
        <v>0</v>
      </c>
      <c r="N4026" s="519">
        <f t="shared" si="1009"/>
        <v>0</v>
      </c>
      <c r="O4026" s="519">
        <f t="shared" si="1010"/>
        <v>0</v>
      </c>
      <c r="P4026" s="506"/>
      <c r="Q4026" s="520"/>
      <c r="R4026" s="412" t="str">
        <f t="shared" si="1011"/>
        <v/>
      </c>
      <c r="S4026" s="412" t="str">
        <f t="shared" si="1002"/>
        <v/>
      </c>
      <c r="T4026" s="427"/>
      <c r="U4026" s="429"/>
      <c r="W4026" s="6">
        <f>VLOOKUP(A4026,'[3]Cartilha Global'!$A:$A,1,FALSE)</f>
        <v>92653</v>
      </c>
    </row>
    <row r="4027" spans="1:23" ht="34.5" hidden="1" thickBot="1" x14ac:dyDescent="0.25">
      <c r="A4027" s="522">
        <v>92654</v>
      </c>
      <c r="B4027" s="508" t="s">
        <v>3144</v>
      </c>
      <c r="C4027" s="513" t="s">
        <v>4673</v>
      </c>
      <c r="D4027" s="498" t="s">
        <v>6927</v>
      </c>
      <c r="E4027" s="499">
        <v>111.9</v>
      </c>
      <c r="F4027" s="500">
        <f t="shared" si="1005"/>
        <v>138.58000000000001</v>
      </c>
      <c r="G4027" s="527"/>
      <c r="H4027" s="518"/>
      <c r="I4027" s="517">
        <f t="shared" si="1006"/>
        <v>0</v>
      </c>
      <c r="J4027" s="517">
        <f t="shared" si="1007"/>
        <v>0</v>
      </c>
      <c r="K4027" s="504"/>
      <c r="L4027" s="518">
        <f t="shared" si="1008"/>
        <v>0</v>
      </c>
      <c r="M4027" s="518">
        <f t="shared" si="1008"/>
        <v>0</v>
      </c>
      <c r="N4027" s="519">
        <f t="shared" si="1009"/>
        <v>0</v>
      </c>
      <c r="O4027" s="519">
        <f t="shared" si="1010"/>
        <v>0</v>
      </c>
      <c r="P4027" s="506"/>
      <c r="Q4027" s="520"/>
      <c r="R4027" s="412" t="str">
        <f t="shared" si="1011"/>
        <v/>
      </c>
      <c r="S4027" s="412" t="str">
        <f t="shared" si="1002"/>
        <v/>
      </c>
      <c r="T4027" s="427"/>
      <c r="U4027" s="429"/>
      <c r="W4027" s="6">
        <f>VLOOKUP(A4027,'[3]Cartilha Global'!$A:$A,1,FALSE)</f>
        <v>92654</v>
      </c>
    </row>
    <row r="4028" spans="1:23" ht="34.5" hidden="1" thickBot="1" x14ac:dyDescent="0.25">
      <c r="A4028" s="522">
        <v>92655</v>
      </c>
      <c r="B4028" s="508" t="s">
        <v>3144</v>
      </c>
      <c r="C4028" s="513" t="s">
        <v>4674</v>
      </c>
      <c r="D4028" s="498" t="s">
        <v>6927</v>
      </c>
      <c r="E4028" s="499">
        <v>136.68</v>
      </c>
      <c r="F4028" s="500">
        <f t="shared" si="1005"/>
        <v>169.26</v>
      </c>
      <c r="G4028" s="527"/>
      <c r="H4028" s="518"/>
      <c r="I4028" s="517">
        <f t="shared" si="1006"/>
        <v>0</v>
      </c>
      <c r="J4028" s="517">
        <f t="shared" si="1007"/>
        <v>0</v>
      </c>
      <c r="K4028" s="504"/>
      <c r="L4028" s="518">
        <f t="shared" si="1008"/>
        <v>0</v>
      </c>
      <c r="M4028" s="518">
        <f t="shared" si="1008"/>
        <v>0</v>
      </c>
      <c r="N4028" s="519">
        <f t="shared" si="1009"/>
        <v>0</v>
      </c>
      <c r="O4028" s="519">
        <f t="shared" si="1010"/>
        <v>0</v>
      </c>
      <c r="P4028" s="506"/>
      <c r="Q4028" s="520"/>
      <c r="R4028" s="412" t="str">
        <f t="shared" si="1011"/>
        <v/>
      </c>
      <c r="S4028" s="412" t="str">
        <f t="shared" si="1002"/>
        <v/>
      </c>
      <c r="T4028" s="427"/>
      <c r="U4028" s="429"/>
      <c r="W4028" s="6">
        <f>VLOOKUP(A4028,'[3]Cartilha Global'!$A:$A,1,FALSE)</f>
        <v>92655</v>
      </c>
    </row>
    <row r="4029" spans="1:23" ht="34.5" hidden="1" thickBot="1" x14ac:dyDescent="0.25">
      <c r="A4029" s="522">
        <v>92656</v>
      </c>
      <c r="B4029" s="508" t="s">
        <v>3144</v>
      </c>
      <c r="C4029" s="513" t="s">
        <v>4675</v>
      </c>
      <c r="D4029" s="498" t="s">
        <v>6927</v>
      </c>
      <c r="E4029" s="499">
        <v>179.49</v>
      </c>
      <c r="F4029" s="500">
        <f t="shared" si="1005"/>
        <v>222.28</v>
      </c>
      <c r="G4029" s="527"/>
      <c r="H4029" s="518"/>
      <c r="I4029" s="517">
        <f t="shared" si="1006"/>
        <v>0</v>
      </c>
      <c r="J4029" s="517">
        <f t="shared" si="1007"/>
        <v>0</v>
      </c>
      <c r="K4029" s="504"/>
      <c r="L4029" s="518">
        <f t="shared" si="1008"/>
        <v>0</v>
      </c>
      <c r="M4029" s="518">
        <f t="shared" si="1008"/>
        <v>0</v>
      </c>
      <c r="N4029" s="519">
        <f t="shared" si="1009"/>
        <v>0</v>
      </c>
      <c r="O4029" s="519">
        <f t="shared" si="1010"/>
        <v>0</v>
      </c>
      <c r="P4029" s="506"/>
      <c r="Q4029" s="520"/>
      <c r="R4029" s="412" t="str">
        <f t="shared" si="1011"/>
        <v/>
      </c>
      <c r="S4029" s="412" t="str">
        <f t="shared" si="1002"/>
        <v/>
      </c>
      <c r="T4029" s="427"/>
      <c r="U4029" s="429"/>
      <c r="W4029" s="6">
        <f>VLOOKUP(A4029,'[3]Cartilha Global'!$A:$A,1,FALSE)</f>
        <v>92656</v>
      </c>
    </row>
    <row r="4030" spans="1:23" ht="23.25" hidden="1" thickBot="1" x14ac:dyDescent="0.25">
      <c r="A4030" s="522">
        <v>92687</v>
      </c>
      <c r="B4030" s="508" t="s">
        <v>3144</v>
      </c>
      <c r="C4030" s="513" t="s">
        <v>4676</v>
      </c>
      <c r="D4030" s="498" t="s">
        <v>6927</v>
      </c>
      <c r="E4030" s="499">
        <v>32.97</v>
      </c>
      <c r="F4030" s="500">
        <f t="shared" si="1005"/>
        <v>40.83</v>
      </c>
      <c r="G4030" s="527"/>
      <c r="H4030" s="518"/>
      <c r="I4030" s="517">
        <f t="shared" si="1006"/>
        <v>0</v>
      </c>
      <c r="J4030" s="517">
        <f t="shared" si="1007"/>
        <v>0</v>
      </c>
      <c r="K4030" s="504"/>
      <c r="L4030" s="518">
        <f t="shared" si="1008"/>
        <v>0</v>
      </c>
      <c r="M4030" s="518">
        <f t="shared" si="1008"/>
        <v>0</v>
      </c>
      <c r="N4030" s="519">
        <f t="shared" si="1009"/>
        <v>0</v>
      </c>
      <c r="O4030" s="519">
        <f t="shared" si="1010"/>
        <v>0</v>
      </c>
      <c r="P4030" s="506"/>
      <c r="Q4030" s="520"/>
      <c r="R4030" s="412" t="str">
        <f t="shared" si="1011"/>
        <v/>
      </c>
      <c r="S4030" s="412" t="str">
        <f t="shared" si="1002"/>
        <v/>
      </c>
      <c r="T4030" s="427"/>
      <c r="U4030" s="429"/>
      <c r="W4030" s="6">
        <f>VLOOKUP(A4030,'[3]Cartilha Global'!$A:$A,1,FALSE)</f>
        <v>92687</v>
      </c>
    </row>
    <row r="4031" spans="1:23" ht="23.25" hidden="1" thickBot="1" x14ac:dyDescent="0.25">
      <c r="A4031" s="522">
        <v>92688</v>
      </c>
      <c r="B4031" s="508" t="s">
        <v>3144</v>
      </c>
      <c r="C4031" s="513" t="s">
        <v>4677</v>
      </c>
      <c r="D4031" s="498" t="s">
        <v>6927</v>
      </c>
      <c r="E4031" s="499">
        <v>45.64</v>
      </c>
      <c r="F4031" s="500">
        <f t="shared" si="1005"/>
        <v>56.52</v>
      </c>
      <c r="G4031" s="527"/>
      <c r="H4031" s="518"/>
      <c r="I4031" s="517">
        <f t="shared" si="1006"/>
        <v>0</v>
      </c>
      <c r="J4031" s="517">
        <f t="shared" si="1007"/>
        <v>0</v>
      </c>
      <c r="K4031" s="504"/>
      <c r="L4031" s="518">
        <f t="shared" si="1008"/>
        <v>0</v>
      </c>
      <c r="M4031" s="518">
        <f t="shared" si="1008"/>
        <v>0</v>
      </c>
      <c r="N4031" s="519">
        <f t="shared" si="1009"/>
        <v>0</v>
      </c>
      <c r="O4031" s="519">
        <f t="shared" si="1010"/>
        <v>0</v>
      </c>
      <c r="P4031" s="506"/>
      <c r="Q4031" s="520"/>
      <c r="R4031" s="412" t="str">
        <f t="shared" si="1011"/>
        <v/>
      </c>
      <c r="S4031" s="412" t="str">
        <f t="shared" si="1002"/>
        <v/>
      </c>
      <c r="T4031" s="427"/>
      <c r="U4031" s="429"/>
      <c r="W4031" s="6">
        <f>VLOOKUP(A4031,'[3]Cartilha Global'!$A:$A,1,FALSE)</f>
        <v>92688</v>
      </c>
    </row>
    <row r="4032" spans="1:23" ht="34.5" hidden="1" thickBot="1" x14ac:dyDescent="0.25">
      <c r="A4032" s="522">
        <v>94462</v>
      </c>
      <c r="B4032" s="508" t="s">
        <v>3144</v>
      </c>
      <c r="C4032" s="513" t="s">
        <v>924</v>
      </c>
      <c r="D4032" s="498" t="s">
        <v>6927</v>
      </c>
      <c r="E4032" s="499">
        <v>117.88</v>
      </c>
      <c r="F4032" s="500">
        <f t="shared" si="1005"/>
        <v>145.97999999999999</v>
      </c>
      <c r="G4032" s="527"/>
      <c r="H4032" s="518"/>
      <c r="I4032" s="517">
        <f t="shared" si="1006"/>
        <v>0</v>
      </c>
      <c r="J4032" s="517">
        <f t="shared" si="1007"/>
        <v>0</v>
      </c>
      <c r="K4032" s="504"/>
      <c r="L4032" s="518">
        <f t="shared" si="1008"/>
        <v>0</v>
      </c>
      <c r="M4032" s="518">
        <f t="shared" si="1008"/>
        <v>0</v>
      </c>
      <c r="N4032" s="519">
        <f t="shared" si="1009"/>
        <v>0</v>
      </c>
      <c r="O4032" s="519">
        <f t="shared" si="1010"/>
        <v>0</v>
      </c>
      <c r="P4032" s="506"/>
      <c r="Q4032" s="520"/>
      <c r="R4032" s="412" t="str">
        <f t="shared" si="1011"/>
        <v/>
      </c>
      <c r="S4032" s="412" t="str">
        <f t="shared" si="1002"/>
        <v/>
      </c>
      <c r="T4032" s="427"/>
      <c r="U4032" s="429"/>
      <c r="W4032" s="6">
        <f>VLOOKUP(A4032,'[3]Cartilha Global'!$A:$A,1,FALSE)</f>
        <v>94462</v>
      </c>
    </row>
    <row r="4033" spans="1:23" ht="34.5" hidden="1" thickBot="1" x14ac:dyDescent="0.25">
      <c r="A4033" s="522">
        <v>94463</v>
      </c>
      <c r="B4033" s="508" t="s">
        <v>3144</v>
      </c>
      <c r="C4033" s="513" t="s">
        <v>925</v>
      </c>
      <c r="D4033" s="498" t="s">
        <v>6927</v>
      </c>
      <c r="E4033" s="499">
        <v>139.24</v>
      </c>
      <c r="F4033" s="500">
        <f t="shared" si="1005"/>
        <v>172.43</v>
      </c>
      <c r="G4033" s="527"/>
      <c r="H4033" s="518"/>
      <c r="I4033" s="517">
        <f t="shared" si="1006"/>
        <v>0</v>
      </c>
      <c r="J4033" s="517">
        <f t="shared" si="1007"/>
        <v>0</v>
      </c>
      <c r="K4033" s="504"/>
      <c r="L4033" s="518">
        <f t="shared" si="1008"/>
        <v>0</v>
      </c>
      <c r="M4033" s="518">
        <f t="shared" si="1008"/>
        <v>0</v>
      </c>
      <c r="N4033" s="519">
        <f t="shared" si="1009"/>
        <v>0</v>
      </c>
      <c r="O4033" s="519">
        <f t="shared" si="1010"/>
        <v>0</v>
      </c>
      <c r="P4033" s="506"/>
      <c r="Q4033" s="520"/>
      <c r="R4033" s="412" t="str">
        <f t="shared" si="1011"/>
        <v/>
      </c>
      <c r="S4033" s="412" t="str">
        <f t="shared" si="1002"/>
        <v/>
      </c>
      <c r="T4033" s="427"/>
      <c r="U4033" s="429"/>
      <c r="W4033" s="6">
        <f>VLOOKUP(A4033,'[3]Cartilha Global'!$A:$A,1,FALSE)</f>
        <v>94463</v>
      </c>
    </row>
    <row r="4034" spans="1:23" ht="34.5" hidden="1" thickBot="1" x14ac:dyDescent="0.25">
      <c r="A4034" s="522">
        <v>94464</v>
      </c>
      <c r="B4034" s="508" t="s">
        <v>3144</v>
      </c>
      <c r="C4034" s="513" t="s">
        <v>926</v>
      </c>
      <c r="D4034" s="498" t="s">
        <v>6927</v>
      </c>
      <c r="E4034" s="499">
        <v>197.08</v>
      </c>
      <c r="F4034" s="500">
        <f t="shared" si="1005"/>
        <v>244.06</v>
      </c>
      <c r="G4034" s="527"/>
      <c r="H4034" s="518"/>
      <c r="I4034" s="517">
        <f t="shared" si="1006"/>
        <v>0</v>
      </c>
      <c r="J4034" s="517">
        <f t="shared" si="1007"/>
        <v>0</v>
      </c>
      <c r="K4034" s="504"/>
      <c r="L4034" s="518">
        <f t="shared" si="1008"/>
        <v>0</v>
      </c>
      <c r="M4034" s="518">
        <f t="shared" si="1008"/>
        <v>0</v>
      </c>
      <c r="N4034" s="519">
        <f t="shared" si="1009"/>
        <v>0</v>
      </c>
      <c r="O4034" s="519">
        <f t="shared" si="1010"/>
        <v>0</v>
      </c>
      <c r="P4034" s="506"/>
      <c r="Q4034" s="520"/>
      <c r="R4034" s="412" t="str">
        <f t="shared" si="1011"/>
        <v/>
      </c>
      <c r="S4034" s="412" t="str">
        <f t="shared" si="1002"/>
        <v/>
      </c>
      <c r="T4034" s="427"/>
      <c r="U4034" s="429"/>
      <c r="W4034" s="6">
        <f>VLOOKUP(A4034,'[3]Cartilha Global'!$A:$A,1,FALSE)</f>
        <v>94464</v>
      </c>
    </row>
    <row r="4035" spans="1:23" ht="12" hidden="1" thickBot="1" x14ac:dyDescent="0.25">
      <c r="A4035" s="522" t="s">
        <v>1965</v>
      </c>
      <c r="B4035" s="508"/>
      <c r="C4035" s="513" t="s">
        <v>151</v>
      </c>
      <c r="D4035" s="498">
        <v>0</v>
      </c>
      <c r="E4035" s="499"/>
      <c r="F4035" s="500">
        <f t="shared" si="1005"/>
        <v>0</v>
      </c>
      <c r="G4035" s="556"/>
      <c r="H4035" s="556"/>
      <c r="I4035" s="557"/>
      <c r="J4035" s="558"/>
      <c r="K4035" s="504"/>
      <c r="L4035" s="556"/>
      <c r="M4035" s="556"/>
      <c r="N4035" s="557"/>
      <c r="O4035" s="558"/>
      <c r="P4035" s="506"/>
      <c r="Q4035" s="494" t="str">
        <f>IF(OR(SUM(J4036:J4080)&gt;0,SUM(O4036:O4080)&gt;0),"xx","")</f>
        <v/>
      </c>
      <c r="R4035" s="412" t="str">
        <f t="shared" si="1011"/>
        <v/>
      </c>
      <c r="S4035" s="412" t="str">
        <f t="shared" si="1002"/>
        <v/>
      </c>
      <c r="T4035" s="427"/>
      <c r="U4035" s="429"/>
      <c r="W4035" s="6" t="str">
        <f>VLOOKUP(A4035,'[3]Cartilha Global'!$A:$A,1,FALSE)</f>
        <v>9.2.8</v>
      </c>
    </row>
    <row r="4036" spans="1:23" ht="23.25" hidden="1" thickBot="1" x14ac:dyDescent="0.25">
      <c r="A4036" s="522">
        <v>92344</v>
      </c>
      <c r="B4036" s="508" t="s">
        <v>3144</v>
      </c>
      <c r="C4036" s="513" t="s">
        <v>4678</v>
      </c>
      <c r="D4036" s="498" t="s">
        <v>169</v>
      </c>
      <c r="E4036" s="499">
        <v>74.19</v>
      </c>
      <c r="F4036" s="500">
        <f t="shared" si="1005"/>
        <v>91.88</v>
      </c>
      <c r="G4036" s="527"/>
      <c r="H4036" s="518"/>
      <c r="I4036" s="517">
        <f t="shared" ref="I4036:I4080" si="1012">IF(ISBLANK(E4036),0,ROUND(F4036*G4036,2))</f>
        <v>0</v>
      </c>
      <c r="J4036" s="517">
        <f t="shared" ref="J4036:J4080" si="1013">IF(ISBLANK(G4036),0,ROUND(G4036*H4036,2))</f>
        <v>0</v>
      </c>
      <c r="K4036" s="504"/>
      <c r="L4036" s="518">
        <f t="shared" ref="L4036:M4080" si="1014">G4036</f>
        <v>0</v>
      </c>
      <c r="M4036" s="518">
        <f t="shared" si="1014"/>
        <v>0</v>
      </c>
      <c r="N4036" s="519">
        <f t="shared" ref="N4036:N4080" si="1015">IF(ISBLANK(E4036),0,ROUND(F4036*L4036,2))</f>
        <v>0</v>
      </c>
      <c r="O4036" s="519">
        <f t="shared" ref="O4036:O4080" si="1016">IF(ISBLANK(L4036),0,ROUND(L4036*M4036,2))</f>
        <v>0</v>
      </c>
      <c r="P4036" s="506"/>
      <c r="Q4036" s="520"/>
      <c r="R4036" s="412" t="str">
        <f t="shared" si="1011"/>
        <v/>
      </c>
      <c r="S4036" s="412" t="str">
        <f t="shared" si="1002"/>
        <v/>
      </c>
      <c r="T4036" s="427"/>
      <c r="U4036" s="429"/>
      <c r="W4036" s="6">
        <f>VLOOKUP(A4036,'[3]Cartilha Global'!$A:$A,1,FALSE)</f>
        <v>92344</v>
      </c>
    </row>
    <row r="4037" spans="1:23" ht="23.25" hidden="1" thickBot="1" x14ac:dyDescent="0.25">
      <c r="A4037" s="522">
        <v>92345</v>
      </c>
      <c r="B4037" s="508" t="s">
        <v>3144</v>
      </c>
      <c r="C4037" s="513" t="s">
        <v>4679</v>
      </c>
      <c r="D4037" s="498" t="s">
        <v>169</v>
      </c>
      <c r="E4037" s="499">
        <v>74.16</v>
      </c>
      <c r="F4037" s="500">
        <f t="shared" si="1005"/>
        <v>91.84</v>
      </c>
      <c r="G4037" s="527"/>
      <c r="H4037" s="518"/>
      <c r="I4037" s="517">
        <f t="shared" si="1012"/>
        <v>0</v>
      </c>
      <c r="J4037" s="517">
        <f t="shared" si="1013"/>
        <v>0</v>
      </c>
      <c r="K4037" s="504"/>
      <c r="L4037" s="518">
        <f t="shared" si="1014"/>
        <v>0</v>
      </c>
      <c r="M4037" s="518">
        <f t="shared" si="1014"/>
        <v>0</v>
      </c>
      <c r="N4037" s="519">
        <f t="shared" si="1015"/>
        <v>0</v>
      </c>
      <c r="O4037" s="519">
        <f t="shared" si="1016"/>
        <v>0</v>
      </c>
      <c r="P4037" s="506"/>
      <c r="Q4037" s="520"/>
      <c r="R4037" s="412" t="str">
        <f t="shared" si="1011"/>
        <v/>
      </c>
      <c r="S4037" s="412" t="str">
        <f t="shared" si="1002"/>
        <v/>
      </c>
      <c r="T4037" s="427"/>
      <c r="U4037" s="429"/>
      <c r="W4037" s="6">
        <f>VLOOKUP(A4037,'[3]Cartilha Global'!$A:$A,1,FALSE)</f>
        <v>92345</v>
      </c>
    </row>
    <row r="4038" spans="1:23" ht="23.25" hidden="1" thickBot="1" x14ac:dyDescent="0.25">
      <c r="A4038" s="522">
        <v>92346</v>
      </c>
      <c r="B4038" s="508" t="s">
        <v>3144</v>
      </c>
      <c r="C4038" s="513" t="s">
        <v>4680</v>
      </c>
      <c r="D4038" s="498" t="s">
        <v>169</v>
      </c>
      <c r="E4038" s="499">
        <v>98.99</v>
      </c>
      <c r="F4038" s="500">
        <f t="shared" si="1005"/>
        <v>122.59</v>
      </c>
      <c r="G4038" s="527"/>
      <c r="H4038" s="518"/>
      <c r="I4038" s="517">
        <f t="shared" si="1012"/>
        <v>0</v>
      </c>
      <c r="J4038" s="517">
        <f t="shared" si="1013"/>
        <v>0</v>
      </c>
      <c r="K4038" s="504"/>
      <c r="L4038" s="518">
        <f t="shared" si="1014"/>
        <v>0</v>
      </c>
      <c r="M4038" s="518">
        <f t="shared" si="1014"/>
        <v>0</v>
      </c>
      <c r="N4038" s="519">
        <f t="shared" si="1015"/>
        <v>0</v>
      </c>
      <c r="O4038" s="519">
        <f t="shared" si="1016"/>
        <v>0</v>
      </c>
      <c r="P4038" s="506"/>
      <c r="Q4038" s="494"/>
      <c r="R4038" s="412" t="str">
        <f t="shared" si="1011"/>
        <v/>
      </c>
      <c r="S4038" s="412" t="str">
        <f t="shared" si="1002"/>
        <v/>
      </c>
      <c r="T4038" s="427"/>
      <c r="U4038" s="429"/>
      <c r="W4038" s="6">
        <f>VLOOKUP(A4038,'[3]Cartilha Global'!$A:$A,1,FALSE)</f>
        <v>92346</v>
      </c>
    </row>
    <row r="4039" spans="1:23" ht="23.25" hidden="1" thickBot="1" x14ac:dyDescent="0.25">
      <c r="A4039" s="522">
        <v>92347</v>
      </c>
      <c r="B4039" s="508" t="s">
        <v>3144</v>
      </c>
      <c r="C4039" s="513" t="s">
        <v>4681</v>
      </c>
      <c r="D4039" s="498" t="s">
        <v>169</v>
      </c>
      <c r="E4039" s="499">
        <v>110.99</v>
      </c>
      <c r="F4039" s="500">
        <f t="shared" si="1005"/>
        <v>137.44999999999999</v>
      </c>
      <c r="G4039" s="527"/>
      <c r="H4039" s="518"/>
      <c r="I4039" s="517">
        <f t="shared" si="1012"/>
        <v>0</v>
      </c>
      <c r="J4039" s="517">
        <f t="shared" si="1013"/>
        <v>0</v>
      </c>
      <c r="K4039" s="504"/>
      <c r="L4039" s="518">
        <f t="shared" si="1014"/>
        <v>0</v>
      </c>
      <c r="M4039" s="518">
        <f t="shared" si="1014"/>
        <v>0</v>
      </c>
      <c r="N4039" s="519">
        <f t="shared" si="1015"/>
        <v>0</v>
      </c>
      <c r="O4039" s="519">
        <f t="shared" si="1016"/>
        <v>0</v>
      </c>
      <c r="P4039" s="506"/>
      <c r="Q4039" s="520"/>
      <c r="R4039" s="412" t="str">
        <f t="shared" si="1011"/>
        <v/>
      </c>
      <c r="S4039" s="412" t="str">
        <f t="shared" si="1002"/>
        <v/>
      </c>
      <c r="T4039" s="427"/>
      <c r="U4039" s="429"/>
      <c r="W4039" s="6">
        <f>VLOOKUP(A4039,'[3]Cartilha Global'!$A:$A,1,FALSE)</f>
        <v>92347</v>
      </c>
    </row>
    <row r="4040" spans="1:23" ht="23.25" hidden="1" thickBot="1" x14ac:dyDescent="0.25">
      <c r="A4040" s="522">
        <v>92348</v>
      </c>
      <c r="B4040" s="508" t="s">
        <v>3144</v>
      </c>
      <c r="C4040" s="513" t="s">
        <v>4682</v>
      </c>
      <c r="D4040" s="498" t="s">
        <v>169</v>
      </c>
      <c r="E4040" s="499">
        <v>141.34</v>
      </c>
      <c r="F4040" s="500">
        <f t="shared" si="1005"/>
        <v>175.04</v>
      </c>
      <c r="G4040" s="527"/>
      <c r="H4040" s="518"/>
      <c r="I4040" s="517">
        <f t="shared" si="1012"/>
        <v>0</v>
      </c>
      <c r="J4040" s="517">
        <f t="shared" si="1013"/>
        <v>0</v>
      </c>
      <c r="K4040" s="504"/>
      <c r="L4040" s="518">
        <f t="shared" si="1014"/>
        <v>0</v>
      </c>
      <c r="M4040" s="518">
        <f t="shared" si="1014"/>
        <v>0</v>
      </c>
      <c r="N4040" s="519">
        <f t="shared" si="1015"/>
        <v>0</v>
      </c>
      <c r="O4040" s="519">
        <f t="shared" si="1016"/>
        <v>0</v>
      </c>
      <c r="P4040" s="506"/>
      <c r="Q4040" s="520"/>
      <c r="R4040" s="412" t="str">
        <f t="shared" si="1011"/>
        <v/>
      </c>
      <c r="S4040" s="412" t="str">
        <f t="shared" si="1002"/>
        <v/>
      </c>
      <c r="T4040" s="427"/>
      <c r="U4040" s="429"/>
      <c r="W4040" s="6">
        <f>VLOOKUP(A4040,'[3]Cartilha Global'!$A:$A,1,FALSE)</f>
        <v>92348</v>
      </c>
    </row>
    <row r="4041" spans="1:23" ht="23.25" hidden="1" thickBot="1" x14ac:dyDescent="0.25">
      <c r="A4041" s="522">
        <v>92349</v>
      </c>
      <c r="B4041" s="508" t="s">
        <v>3144</v>
      </c>
      <c r="C4041" s="513" t="s">
        <v>4683</v>
      </c>
      <c r="D4041" s="498" t="s">
        <v>169</v>
      </c>
      <c r="E4041" s="499">
        <v>152.02000000000001</v>
      </c>
      <c r="F4041" s="500">
        <f t="shared" si="1005"/>
        <v>188.26</v>
      </c>
      <c r="G4041" s="527"/>
      <c r="H4041" s="518"/>
      <c r="I4041" s="517">
        <f t="shared" si="1012"/>
        <v>0</v>
      </c>
      <c r="J4041" s="517">
        <f t="shared" si="1013"/>
        <v>0</v>
      </c>
      <c r="K4041" s="504"/>
      <c r="L4041" s="518">
        <f t="shared" si="1014"/>
        <v>0</v>
      </c>
      <c r="M4041" s="518">
        <f t="shared" si="1014"/>
        <v>0</v>
      </c>
      <c r="N4041" s="519">
        <f t="shared" si="1015"/>
        <v>0</v>
      </c>
      <c r="O4041" s="519">
        <f t="shared" si="1016"/>
        <v>0</v>
      </c>
      <c r="P4041" s="506"/>
      <c r="Q4041" s="494"/>
      <c r="R4041" s="412" t="str">
        <f t="shared" si="1011"/>
        <v/>
      </c>
      <c r="S4041" s="412" t="str">
        <f t="shared" si="1002"/>
        <v/>
      </c>
      <c r="T4041" s="427"/>
      <c r="U4041" s="429"/>
      <c r="W4041" s="6">
        <f>VLOOKUP(A4041,'[3]Cartilha Global'!$A:$A,1,FALSE)</f>
        <v>92349</v>
      </c>
    </row>
    <row r="4042" spans="1:23" ht="23.25" hidden="1" thickBot="1" x14ac:dyDescent="0.25">
      <c r="A4042" s="522">
        <v>92350</v>
      </c>
      <c r="B4042" s="508" t="s">
        <v>3144</v>
      </c>
      <c r="C4042" s="513" t="s">
        <v>4684</v>
      </c>
      <c r="D4042" s="498" t="s">
        <v>169</v>
      </c>
      <c r="E4042" s="499">
        <v>110.33</v>
      </c>
      <c r="F4042" s="500">
        <f t="shared" si="1005"/>
        <v>136.63</v>
      </c>
      <c r="G4042" s="527"/>
      <c r="H4042" s="518"/>
      <c r="I4042" s="517">
        <f t="shared" si="1012"/>
        <v>0</v>
      </c>
      <c r="J4042" s="517">
        <f t="shared" si="1013"/>
        <v>0</v>
      </c>
      <c r="K4042" s="504"/>
      <c r="L4042" s="518">
        <f t="shared" si="1014"/>
        <v>0</v>
      </c>
      <c r="M4042" s="518">
        <f t="shared" si="1014"/>
        <v>0</v>
      </c>
      <c r="N4042" s="519">
        <f t="shared" si="1015"/>
        <v>0</v>
      </c>
      <c r="O4042" s="519">
        <f t="shared" si="1016"/>
        <v>0</v>
      </c>
      <c r="P4042" s="506"/>
      <c r="Q4042" s="520"/>
      <c r="R4042" s="412" t="str">
        <f t="shared" si="1011"/>
        <v/>
      </c>
      <c r="S4042" s="412" t="str">
        <f t="shared" si="1002"/>
        <v/>
      </c>
      <c r="T4042" s="427"/>
      <c r="U4042" s="429"/>
      <c r="W4042" s="6">
        <f>VLOOKUP(A4042,'[3]Cartilha Global'!$A:$A,1,FALSE)</f>
        <v>92350</v>
      </c>
    </row>
    <row r="4043" spans="1:23" ht="23.25" hidden="1" thickBot="1" x14ac:dyDescent="0.25">
      <c r="A4043" s="522">
        <v>92351</v>
      </c>
      <c r="B4043" s="508" t="s">
        <v>3144</v>
      </c>
      <c r="C4043" s="513" t="s">
        <v>4685</v>
      </c>
      <c r="D4043" s="498" t="s">
        <v>169</v>
      </c>
      <c r="E4043" s="499">
        <v>107.65</v>
      </c>
      <c r="F4043" s="500">
        <f t="shared" si="1005"/>
        <v>133.31</v>
      </c>
      <c r="G4043" s="527"/>
      <c r="H4043" s="518"/>
      <c r="I4043" s="517">
        <f t="shared" si="1012"/>
        <v>0</v>
      </c>
      <c r="J4043" s="517">
        <f t="shared" si="1013"/>
        <v>0</v>
      </c>
      <c r="K4043" s="504"/>
      <c r="L4043" s="518">
        <f t="shared" si="1014"/>
        <v>0</v>
      </c>
      <c r="M4043" s="518">
        <f t="shared" si="1014"/>
        <v>0</v>
      </c>
      <c r="N4043" s="519">
        <f t="shared" si="1015"/>
        <v>0</v>
      </c>
      <c r="O4043" s="519">
        <f t="shared" si="1016"/>
        <v>0</v>
      </c>
      <c r="P4043" s="506"/>
      <c r="Q4043" s="520"/>
      <c r="R4043" s="412" t="str">
        <f t="shared" si="1011"/>
        <v/>
      </c>
      <c r="S4043" s="412" t="str">
        <f t="shared" si="1002"/>
        <v/>
      </c>
      <c r="T4043" s="427"/>
      <c r="U4043" s="429"/>
      <c r="W4043" s="6">
        <f>VLOOKUP(A4043,'[3]Cartilha Global'!$A:$A,1,FALSE)</f>
        <v>92351</v>
      </c>
    </row>
    <row r="4044" spans="1:23" ht="23.25" hidden="1" thickBot="1" x14ac:dyDescent="0.25">
      <c r="A4044" s="522">
        <v>92352</v>
      </c>
      <c r="B4044" s="508" t="s">
        <v>3144</v>
      </c>
      <c r="C4044" s="513" t="s">
        <v>4686</v>
      </c>
      <c r="D4044" s="498" t="s">
        <v>169</v>
      </c>
      <c r="E4044" s="499">
        <v>171.62</v>
      </c>
      <c r="F4044" s="500">
        <f t="shared" si="1005"/>
        <v>212.53</v>
      </c>
      <c r="G4044" s="527"/>
      <c r="H4044" s="518"/>
      <c r="I4044" s="517">
        <f t="shared" si="1012"/>
        <v>0</v>
      </c>
      <c r="J4044" s="517">
        <f t="shared" si="1013"/>
        <v>0</v>
      </c>
      <c r="K4044" s="504"/>
      <c r="L4044" s="518">
        <f t="shared" si="1014"/>
        <v>0</v>
      </c>
      <c r="M4044" s="518">
        <f t="shared" si="1014"/>
        <v>0</v>
      </c>
      <c r="N4044" s="519">
        <f t="shared" si="1015"/>
        <v>0</v>
      </c>
      <c r="O4044" s="519">
        <f t="shared" si="1016"/>
        <v>0</v>
      </c>
      <c r="P4044" s="506"/>
      <c r="Q4044" s="494"/>
      <c r="R4044" s="412" t="str">
        <f t="shared" si="1011"/>
        <v/>
      </c>
      <c r="S4044" s="412" t="str">
        <f t="shared" si="1002"/>
        <v/>
      </c>
      <c r="T4044" s="427"/>
      <c r="U4044" s="429"/>
      <c r="W4044" s="6">
        <f>VLOOKUP(A4044,'[3]Cartilha Global'!$A:$A,1,FALSE)</f>
        <v>92352</v>
      </c>
    </row>
    <row r="4045" spans="1:23" ht="23.25" hidden="1" thickBot="1" x14ac:dyDescent="0.25">
      <c r="A4045" s="522">
        <v>92353</v>
      </c>
      <c r="B4045" s="508" t="s">
        <v>3144</v>
      </c>
      <c r="C4045" s="513" t="s">
        <v>4687</v>
      </c>
      <c r="D4045" s="498" t="s">
        <v>169</v>
      </c>
      <c r="E4045" s="499">
        <v>159.87</v>
      </c>
      <c r="F4045" s="500">
        <f t="shared" si="1005"/>
        <v>197.98</v>
      </c>
      <c r="G4045" s="527"/>
      <c r="H4045" s="518"/>
      <c r="I4045" s="517">
        <f t="shared" si="1012"/>
        <v>0</v>
      </c>
      <c r="J4045" s="517">
        <f t="shared" si="1013"/>
        <v>0</v>
      </c>
      <c r="K4045" s="504"/>
      <c r="L4045" s="518">
        <f t="shared" si="1014"/>
        <v>0</v>
      </c>
      <c r="M4045" s="518">
        <f t="shared" si="1014"/>
        <v>0</v>
      </c>
      <c r="N4045" s="519">
        <f t="shared" si="1015"/>
        <v>0</v>
      </c>
      <c r="O4045" s="519">
        <f t="shared" si="1016"/>
        <v>0</v>
      </c>
      <c r="P4045" s="506"/>
      <c r="Q4045" s="494"/>
      <c r="R4045" s="412" t="str">
        <f t="shared" si="1011"/>
        <v/>
      </c>
      <c r="S4045" s="412" t="str">
        <f t="shared" si="1002"/>
        <v/>
      </c>
      <c r="T4045" s="427"/>
      <c r="U4045" s="429"/>
      <c r="W4045" s="6">
        <f>VLOOKUP(A4045,'[3]Cartilha Global'!$A:$A,1,FALSE)</f>
        <v>92353</v>
      </c>
    </row>
    <row r="4046" spans="1:23" ht="23.25" hidden="1" thickBot="1" x14ac:dyDescent="0.25">
      <c r="A4046" s="522">
        <v>92354</v>
      </c>
      <c r="B4046" s="508" t="s">
        <v>3144</v>
      </c>
      <c r="C4046" s="513" t="s">
        <v>4688</v>
      </c>
      <c r="D4046" s="498" t="s">
        <v>169</v>
      </c>
      <c r="E4046" s="499">
        <v>230.48</v>
      </c>
      <c r="F4046" s="500">
        <f t="shared" si="1005"/>
        <v>285.43</v>
      </c>
      <c r="G4046" s="527"/>
      <c r="H4046" s="518"/>
      <c r="I4046" s="517">
        <f t="shared" si="1012"/>
        <v>0</v>
      </c>
      <c r="J4046" s="517">
        <f t="shared" si="1013"/>
        <v>0</v>
      </c>
      <c r="K4046" s="504"/>
      <c r="L4046" s="518">
        <f t="shared" si="1014"/>
        <v>0</v>
      </c>
      <c r="M4046" s="518">
        <f t="shared" si="1014"/>
        <v>0</v>
      </c>
      <c r="N4046" s="519">
        <f t="shared" si="1015"/>
        <v>0</v>
      </c>
      <c r="O4046" s="519">
        <f t="shared" si="1016"/>
        <v>0</v>
      </c>
      <c r="P4046" s="506"/>
      <c r="Q4046" s="520"/>
      <c r="R4046" s="412" t="str">
        <f t="shared" si="1011"/>
        <v/>
      </c>
      <c r="S4046" s="412" t="str">
        <f t="shared" si="1002"/>
        <v/>
      </c>
      <c r="T4046" s="427"/>
      <c r="U4046" s="429"/>
      <c r="W4046" s="6">
        <f>VLOOKUP(A4046,'[3]Cartilha Global'!$A:$A,1,FALSE)</f>
        <v>92354</v>
      </c>
    </row>
    <row r="4047" spans="1:23" ht="23.25" hidden="1" thickBot="1" x14ac:dyDescent="0.25">
      <c r="A4047" s="522">
        <v>92355</v>
      </c>
      <c r="B4047" s="508" t="s">
        <v>3144</v>
      </c>
      <c r="C4047" s="513" t="s">
        <v>4689</v>
      </c>
      <c r="D4047" s="498" t="s">
        <v>169</v>
      </c>
      <c r="E4047" s="499">
        <v>207.84</v>
      </c>
      <c r="F4047" s="500">
        <f t="shared" si="1005"/>
        <v>257.39</v>
      </c>
      <c r="G4047" s="527"/>
      <c r="H4047" s="518"/>
      <c r="I4047" s="517">
        <f t="shared" si="1012"/>
        <v>0</v>
      </c>
      <c r="J4047" s="517">
        <f t="shared" si="1013"/>
        <v>0</v>
      </c>
      <c r="K4047" s="504"/>
      <c r="L4047" s="518">
        <f t="shared" si="1014"/>
        <v>0</v>
      </c>
      <c r="M4047" s="518">
        <f t="shared" si="1014"/>
        <v>0</v>
      </c>
      <c r="N4047" s="519">
        <f t="shared" si="1015"/>
        <v>0</v>
      </c>
      <c r="O4047" s="519">
        <f t="shared" si="1016"/>
        <v>0</v>
      </c>
      <c r="P4047" s="506"/>
      <c r="Q4047" s="520"/>
      <c r="R4047" s="412" t="str">
        <f t="shared" si="1011"/>
        <v/>
      </c>
      <c r="S4047" s="412" t="str">
        <f t="shared" si="1002"/>
        <v/>
      </c>
      <c r="T4047" s="427"/>
      <c r="U4047" s="429"/>
      <c r="W4047" s="6">
        <f>VLOOKUP(A4047,'[3]Cartilha Global'!$A:$A,1,FALSE)</f>
        <v>92355</v>
      </c>
    </row>
    <row r="4048" spans="1:23" ht="23.25" hidden="1" thickBot="1" x14ac:dyDescent="0.25">
      <c r="A4048" s="522">
        <v>92356</v>
      </c>
      <c r="B4048" s="508" t="s">
        <v>3144</v>
      </c>
      <c r="C4048" s="513" t="s">
        <v>4690</v>
      </c>
      <c r="D4048" s="498" t="s">
        <v>169</v>
      </c>
      <c r="E4048" s="499">
        <v>143.46</v>
      </c>
      <c r="F4048" s="500">
        <f t="shared" si="1005"/>
        <v>177.66</v>
      </c>
      <c r="G4048" s="527"/>
      <c r="H4048" s="518"/>
      <c r="I4048" s="517">
        <f t="shared" si="1012"/>
        <v>0</v>
      </c>
      <c r="J4048" s="517">
        <f t="shared" si="1013"/>
        <v>0</v>
      </c>
      <c r="K4048" s="504"/>
      <c r="L4048" s="518">
        <f t="shared" si="1014"/>
        <v>0</v>
      </c>
      <c r="M4048" s="518">
        <f t="shared" si="1014"/>
        <v>0</v>
      </c>
      <c r="N4048" s="519">
        <f t="shared" si="1015"/>
        <v>0</v>
      </c>
      <c r="O4048" s="519">
        <f t="shared" si="1016"/>
        <v>0</v>
      </c>
      <c r="P4048" s="506"/>
      <c r="Q4048" s="520"/>
      <c r="R4048" s="412" t="str">
        <f t="shared" si="1011"/>
        <v/>
      </c>
      <c r="S4048" s="412" t="str">
        <f t="shared" si="1002"/>
        <v/>
      </c>
      <c r="T4048" s="427"/>
      <c r="U4048" s="429"/>
      <c r="W4048" s="6">
        <f>VLOOKUP(A4048,'[3]Cartilha Global'!$A:$A,1,FALSE)</f>
        <v>92356</v>
      </c>
    </row>
    <row r="4049" spans="1:23" ht="23.25" hidden="1" thickBot="1" x14ac:dyDescent="0.25">
      <c r="A4049" s="522">
        <v>92357</v>
      </c>
      <c r="B4049" s="508" t="s">
        <v>3144</v>
      </c>
      <c r="C4049" s="513" t="s">
        <v>4691</v>
      </c>
      <c r="D4049" s="498" t="s">
        <v>169</v>
      </c>
      <c r="E4049" s="499">
        <v>219.05</v>
      </c>
      <c r="F4049" s="500">
        <f t="shared" si="1005"/>
        <v>271.27</v>
      </c>
      <c r="G4049" s="527"/>
      <c r="H4049" s="518"/>
      <c r="I4049" s="517">
        <f t="shared" si="1012"/>
        <v>0</v>
      </c>
      <c r="J4049" s="517">
        <f t="shared" si="1013"/>
        <v>0</v>
      </c>
      <c r="K4049" s="504"/>
      <c r="L4049" s="518">
        <f t="shared" si="1014"/>
        <v>0</v>
      </c>
      <c r="M4049" s="518">
        <f t="shared" si="1014"/>
        <v>0</v>
      </c>
      <c r="N4049" s="519">
        <f t="shared" si="1015"/>
        <v>0</v>
      </c>
      <c r="O4049" s="519">
        <f t="shared" si="1016"/>
        <v>0</v>
      </c>
      <c r="P4049" s="506"/>
      <c r="Q4049" s="520"/>
      <c r="R4049" s="412" t="str">
        <f t="shared" si="1011"/>
        <v/>
      </c>
      <c r="S4049" s="412" t="str">
        <f t="shared" si="1002"/>
        <v/>
      </c>
      <c r="T4049" s="427"/>
      <c r="U4049" s="429"/>
      <c r="W4049" s="6">
        <f>VLOOKUP(A4049,'[3]Cartilha Global'!$A:$A,1,FALSE)</f>
        <v>92357</v>
      </c>
    </row>
    <row r="4050" spans="1:23" ht="23.25" hidden="1" thickBot="1" x14ac:dyDescent="0.25">
      <c r="A4050" s="522">
        <v>92358</v>
      </c>
      <c r="B4050" s="508" t="s">
        <v>3144</v>
      </c>
      <c r="C4050" s="513" t="s">
        <v>4692</v>
      </c>
      <c r="D4050" s="498" t="s">
        <v>169</v>
      </c>
      <c r="E4050" s="499">
        <v>274.89</v>
      </c>
      <c r="F4050" s="500">
        <f t="shared" si="1005"/>
        <v>340.42</v>
      </c>
      <c r="G4050" s="527"/>
      <c r="H4050" s="518"/>
      <c r="I4050" s="517">
        <f t="shared" si="1012"/>
        <v>0</v>
      </c>
      <c r="J4050" s="517">
        <f t="shared" si="1013"/>
        <v>0</v>
      </c>
      <c r="K4050" s="504"/>
      <c r="L4050" s="518">
        <f t="shared" si="1014"/>
        <v>0</v>
      </c>
      <c r="M4050" s="518">
        <f t="shared" si="1014"/>
        <v>0</v>
      </c>
      <c r="N4050" s="519">
        <f t="shared" si="1015"/>
        <v>0</v>
      </c>
      <c r="O4050" s="519">
        <f t="shared" si="1016"/>
        <v>0</v>
      </c>
      <c r="P4050" s="506"/>
      <c r="Q4050" s="520"/>
      <c r="R4050" s="412" t="str">
        <f t="shared" si="1011"/>
        <v/>
      </c>
      <c r="S4050" s="412" t="str">
        <f t="shared" si="1002"/>
        <v/>
      </c>
      <c r="T4050" s="427"/>
      <c r="U4050" s="429"/>
      <c r="W4050" s="6">
        <f>VLOOKUP(A4050,'[3]Cartilha Global'!$A:$A,1,FALSE)</f>
        <v>92358</v>
      </c>
    </row>
    <row r="4051" spans="1:23" ht="23.25" hidden="1" thickBot="1" x14ac:dyDescent="0.25">
      <c r="A4051" s="522">
        <v>92692</v>
      </c>
      <c r="B4051" s="508" t="s">
        <v>3144</v>
      </c>
      <c r="C4051" s="513" t="s">
        <v>4693</v>
      </c>
      <c r="D4051" s="498" t="s">
        <v>169</v>
      </c>
      <c r="E4051" s="499">
        <v>15.52</v>
      </c>
      <c r="F4051" s="500">
        <f t="shared" si="1005"/>
        <v>19.22</v>
      </c>
      <c r="G4051" s="527"/>
      <c r="H4051" s="518"/>
      <c r="I4051" s="517">
        <f t="shared" si="1012"/>
        <v>0</v>
      </c>
      <c r="J4051" s="517">
        <f t="shared" si="1013"/>
        <v>0</v>
      </c>
      <c r="K4051" s="504"/>
      <c r="L4051" s="518">
        <f t="shared" si="1014"/>
        <v>0</v>
      </c>
      <c r="M4051" s="518">
        <f t="shared" si="1014"/>
        <v>0</v>
      </c>
      <c r="N4051" s="519">
        <f t="shared" si="1015"/>
        <v>0</v>
      </c>
      <c r="O4051" s="519">
        <f t="shared" si="1016"/>
        <v>0</v>
      </c>
      <c r="P4051" s="506"/>
      <c r="Q4051" s="520"/>
      <c r="R4051" s="412" t="str">
        <f t="shared" si="1011"/>
        <v/>
      </c>
      <c r="S4051" s="412" t="str">
        <f t="shared" si="1002"/>
        <v/>
      </c>
      <c r="T4051" s="427"/>
      <c r="U4051" s="429"/>
      <c r="W4051" s="6">
        <f>VLOOKUP(A4051,'[3]Cartilha Global'!$A:$A,1,FALSE)</f>
        <v>92692</v>
      </c>
    </row>
    <row r="4052" spans="1:23" ht="23.25" hidden="1" thickBot="1" x14ac:dyDescent="0.25">
      <c r="A4052" s="522">
        <v>92693</v>
      </c>
      <c r="B4052" s="508" t="s">
        <v>3144</v>
      </c>
      <c r="C4052" s="513" t="s">
        <v>4694</v>
      </c>
      <c r="D4052" s="498" t="s">
        <v>169</v>
      </c>
      <c r="E4052" s="499">
        <v>16</v>
      </c>
      <c r="F4052" s="500">
        <f t="shared" si="1005"/>
        <v>19.809999999999999</v>
      </c>
      <c r="G4052" s="527"/>
      <c r="H4052" s="518"/>
      <c r="I4052" s="517">
        <f t="shared" si="1012"/>
        <v>0</v>
      </c>
      <c r="J4052" s="517">
        <f t="shared" si="1013"/>
        <v>0</v>
      </c>
      <c r="K4052" s="504"/>
      <c r="L4052" s="518">
        <f t="shared" si="1014"/>
        <v>0</v>
      </c>
      <c r="M4052" s="518">
        <f t="shared" si="1014"/>
        <v>0</v>
      </c>
      <c r="N4052" s="519">
        <f t="shared" si="1015"/>
        <v>0</v>
      </c>
      <c r="O4052" s="519">
        <f t="shared" si="1016"/>
        <v>0</v>
      </c>
      <c r="P4052" s="506"/>
      <c r="Q4052" s="520"/>
      <c r="R4052" s="412" t="str">
        <f t="shared" si="1011"/>
        <v/>
      </c>
      <c r="S4052" s="412" t="str">
        <f t="shared" si="1002"/>
        <v/>
      </c>
      <c r="T4052" s="427"/>
      <c r="U4052" s="429"/>
      <c r="W4052" s="6">
        <f>VLOOKUP(A4052,'[3]Cartilha Global'!$A:$A,1,FALSE)</f>
        <v>92693</v>
      </c>
    </row>
    <row r="4053" spans="1:23" ht="23.25" hidden="1" thickBot="1" x14ac:dyDescent="0.25">
      <c r="A4053" s="522">
        <v>92694</v>
      </c>
      <c r="B4053" s="508" t="s">
        <v>3144</v>
      </c>
      <c r="C4053" s="513" t="s">
        <v>4695</v>
      </c>
      <c r="D4053" s="498" t="s">
        <v>169</v>
      </c>
      <c r="E4053" s="499">
        <v>24.4</v>
      </c>
      <c r="F4053" s="500">
        <f t="shared" si="1005"/>
        <v>30.22</v>
      </c>
      <c r="G4053" s="527"/>
      <c r="H4053" s="518"/>
      <c r="I4053" s="517">
        <f t="shared" si="1012"/>
        <v>0</v>
      </c>
      <c r="J4053" s="517">
        <f t="shared" si="1013"/>
        <v>0</v>
      </c>
      <c r="K4053" s="504"/>
      <c r="L4053" s="518">
        <f t="shared" si="1014"/>
        <v>0</v>
      </c>
      <c r="M4053" s="518">
        <f t="shared" si="1014"/>
        <v>0</v>
      </c>
      <c r="N4053" s="519">
        <f t="shared" si="1015"/>
        <v>0</v>
      </c>
      <c r="O4053" s="519">
        <f t="shared" si="1016"/>
        <v>0</v>
      </c>
      <c r="P4053" s="506"/>
      <c r="Q4053" s="520"/>
      <c r="R4053" s="412" t="str">
        <f t="shared" si="1011"/>
        <v/>
      </c>
      <c r="S4053" s="412" t="str">
        <f t="shared" si="1002"/>
        <v/>
      </c>
      <c r="T4053" s="427"/>
      <c r="U4053" s="429"/>
      <c r="W4053" s="6">
        <f>VLOOKUP(A4053,'[3]Cartilha Global'!$A:$A,1,FALSE)</f>
        <v>92694</v>
      </c>
    </row>
    <row r="4054" spans="1:23" ht="23.25" hidden="1" thickBot="1" x14ac:dyDescent="0.25">
      <c r="A4054" s="522">
        <v>92695</v>
      </c>
      <c r="B4054" s="508" t="s">
        <v>3144</v>
      </c>
      <c r="C4054" s="513" t="s">
        <v>4696</v>
      </c>
      <c r="D4054" s="498" t="s">
        <v>169</v>
      </c>
      <c r="E4054" s="499">
        <v>24.88</v>
      </c>
      <c r="F4054" s="500">
        <f t="shared" si="1005"/>
        <v>30.81</v>
      </c>
      <c r="G4054" s="527"/>
      <c r="H4054" s="518"/>
      <c r="I4054" s="517">
        <f t="shared" si="1012"/>
        <v>0</v>
      </c>
      <c r="J4054" s="517">
        <f t="shared" si="1013"/>
        <v>0</v>
      </c>
      <c r="K4054" s="504"/>
      <c r="L4054" s="518">
        <f t="shared" si="1014"/>
        <v>0</v>
      </c>
      <c r="M4054" s="518">
        <f t="shared" si="1014"/>
        <v>0</v>
      </c>
      <c r="N4054" s="519">
        <f t="shared" si="1015"/>
        <v>0</v>
      </c>
      <c r="O4054" s="519">
        <f t="shared" si="1016"/>
        <v>0</v>
      </c>
      <c r="P4054" s="506"/>
      <c r="Q4054" s="520"/>
      <c r="R4054" s="412" t="str">
        <f t="shared" si="1011"/>
        <v/>
      </c>
      <c r="S4054" s="412" t="str">
        <f t="shared" si="1002"/>
        <v/>
      </c>
      <c r="T4054" s="427"/>
      <c r="U4054" s="429"/>
      <c r="W4054" s="6">
        <f>VLOOKUP(A4054,'[3]Cartilha Global'!$A:$A,1,FALSE)</f>
        <v>92695</v>
      </c>
    </row>
    <row r="4055" spans="1:23" ht="23.25" hidden="1" thickBot="1" x14ac:dyDescent="0.25">
      <c r="A4055" s="522">
        <v>92696</v>
      </c>
      <c r="B4055" s="508" t="s">
        <v>3144</v>
      </c>
      <c r="C4055" s="513" t="s">
        <v>4697</v>
      </c>
      <c r="D4055" s="498" t="s">
        <v>169</v>
      </c>
      <c r="E4055" s="499">
        <v>38.11</v>
      </c>
      <c r="F4055" s="500">
        <f t="shared" si="1005"/>
        <v>47.2</v>
      </c>
      <c r="G4055" s="527"/>
      <c r="H4055" s="518"/>
      <c r="I4055" s="517">
        <f t="shared" si="1012"/>
        <v>0</v>
      </c>
      <c r="J4055" s="517">
        <f t="shared" si="1013"/>
        <v>0</v>
      </c>
      <c r="K4055" s="504"/>
      <c r="L4055" s="518">
        <f t="shared" si="1014"/>
        <v>0</v>
      </c>
      <c r="M4055" s="518">
        <f t="shared" si="1014"/>
        <v>0</v>
      </c>
      <c r="N4055" s="519">
        <f t="shared" si="1015"/>
        <v>0</v>
      </c>
      <c r="O4055" s="519">
        <f t="shared" si="1016"/>
        <v>0</v>
      </c>
      <c r="P4055" s="506"/>
      <c r="Q4055" s="520"/>
      <c r="R4055" s="412" t="str">
        <f t="shared" si="1011"/>
        <v/>
      </c>
      <c r="S4055" s="412" t="str">
        <f t="shared" si="1002"/>
        <v/>
      </c>
      <c r="T4055" s="427"/>
      <c r="U4055" s="429"/>
      <c r="W4055" s="6">
        <f>VLOOKUP(A4055,'[3]Cartilha Global'!$A:$A,1,FALSE)</f>
        <v>92696</v>
      </c>
    </row>
    <row r="4056" spans="1:23" ht="23.25" hidden="1" thickBot="1" x14ac:dyDescent="0.25">
      <c r="A4056" s="522">
        <v>92697</v>
      </c>
      <c r="B4056" s="508" t="s">
        <v>3144</v>
      </c>
      <c r="C4056" s="513" t="s">
        <v>4698</v>
      </c>
      <c r="D4056" s="498" t="s">
        <v>169</v>
      </c>
      <c r="E4056" s="499">
        <v>40.270000000000003</v>
      </c>
      <c r="F4056" s="500">
        <f t="shared" si="1005"/>
        <v>49.87</v>
      </c>
      <c r="G4056" s="527"/>
      <c r="H4056" s="518"/>
      <c r="I4056" s="517">
        <f t="shared" si="1012"/>
        <v>0</v>
      </c>
      <c r="J4056" s="517">
        <f t="shared" si="1013"/>
        <v>0</v>
      </c>
      <c r="K4056" s="504"/>
      <c r="L4056" s="518">
        <f t="shared" si="1014"/>
        <v>0</v>
      </c>
      <c r="M4056" s="518">
        <f t="shared" si="1014"/>
        <v>0</v>
      </c>
      <c r="N4056" s="519">
        <f t="shared" si="1015"/>
        <v>0</v>
      </c>
      <c r="O4056" s="519">
        <f t="shared" si="1016"/>
        <v>0</v>
      </c>
      <c r="P4056" s="506"/>
      <c r="Q4056" s="520"/>
      <c r="R4056" s="412" t="str">
        <f t="shared" si="1011"/>
        <v/>
      </c>
      <c r="S4056" s="412" t="str">
        <f t="shared" si="1002"/>
        <v/>
      </c>
      <c r="T4056" s="427"/>
      <c r="U4056" s="429"/>
      <c r="W4056" s="6">
        <f>VLOOKUP(A4056,'[3]Cartilha Global'!$A:$A,1,FALSE)</f>
        <v>92697</v>
      </c>
    </row>
    <row r="4057" spans="1:23" ht="23.25" hidden="1" thickBot="1" x14ac:dyDescent="0.25">
      <c r="A4057" s="522">
        <v>92698</v>
      </c>
      <c r="B4057" s="508" t="s">
        <v>3144</v>
      </c>
      <c r="C4057" s="513" t="s">
        <v>4699</v>
      </c>
      <c r="D4057" s="498" t="s">
        <v>169</v>
      </c>
      <c r="E4057" s="499">
        <v>22.9</v>
      </c>
      <c r="F4057" s="500">
        <f t="shared" si="1005"/>
        <v>28.36</v>
      </c>
      <c r="G4057" s="527"/>
      <c r="H4057" s="518"/>
      <c r="I4057" s="517">
        <f t="shared" si="1012"/>
        <v>0</v>
      </c>
      <c r="J4057" s="517">
        <f t="shared" si="1013"/>
        <v>0</v>
      </c>
      <c r="K4057" s="504"/>
      <c r="L4057" s="518">
        <f t="shared" si="1014"/>
        <v>0</v>
      </c>
      <c r="M4057" s="518">
        <f t="shared" si="1014"/>
        <v>0</v>
      </c>
      <c r="N4057" s="519">
        <f t="shared" si="1015"/>
        <v>0</v>
      </c>
      <c r="O4057" s="519">
        <f t="shared" si="1016"/>
        <v>0</v>
      </c>
      <c r="P4057" s="506"/>
      <c r="Q4057" s="520"/>
      <c r="R4057" s="412" t="str">
        <f t="shared" si="1011"/>
        <v/>
      </c>
      <c r="S4057" s="412" t="str">
        <f t="shared" si="1002"/>
        <v/>
      </c>
      <c r="T4057" s="427"/>
      <c r="U4057" s="429"/>
      <c r="W4057" s="6">
        <f>VLOOKUP(A4057,'[3]Cartilha Global'!$A:$A,1,FALSE)</f>
        <v>92698</v>
      </c>
    </row>
    <row r="4058" spans="1:23" ht="23.25" hidden="1" thickBot="1" x14ac:dyDescent="0.25">
      <c r="A4058" s="522">
        <v>92699</v>
      </c>
      <c r="B4058" s="508" t="s">
        <v>3144</v>
      </c>
      <c r="C4058" s="513" t="s">
        <v>4700</v>
      </c>
      <c r="D4058" s="498" t="s">
        <v>169</v>
      </c>
      <c r="E4058" s="499">
        <v>21.34</v>
      </c>
      <c r="F4058" s="500">
        <f t="shared" si="1005"/>
        <v>26.43</v>
      </c>
      <c r="G4058" s="527"/>
      <c r="H4058" s="518"/>
      <c r="I4058" s="517">
        <f t="shared" si="1012"/>
        <v>0</v>
      </c>
      <c r="J4058" s="517">
        <f t="shared" si="1013"/>
        <v>0</v>
      </c>
      <c r="K4058" s="504"/>
      <c r="L4058" s="518">
        <f t="shared" si="1014"/>
        <v>0</v>
      </c>
      <c r="M4058" s="518">
        <f t="shared" si="1014"/>
        <v>0</v>
      </c>
      <c r="N4058" s="519">
        <f t="shared" si="1015"/>
        <v>0</v>
      </c>
      <c r="O4058" s="519">
        <f t="shared" si="1016"/>
        <v>0</v>
      </c>
      <c r="P4058" s="506"/>
      <c r="Q4058" s="520"/>
      <c r="R4058" s="412" t="str">
        <f t="shared" si="1011"/>
        <v/>
      </c>
      <c r="S4058" s="412" t="str">
        <f t="shared" si="1002"/>
        <v/>
      </c>
      <c r="T4058" s="427"/>
      <c r="U4058" s="429"/>
      <c r="W4058" s="6">
        <f>VLOOKUP(A4058,'[3]Cartilha Global'!$A:$A,1,FALSE)</f>
        <v>92699</v>
      </c>
    </row>
    <row r="4059" spans="1:23" ht="23.25" hidden="1" thickBot="1" x14ac:dyDescent="0.25">
      <c r="A4059" s="522">
        <v>92700</v>
      </c>
      <c r="B4059" s="508" t="s">
        <v>3144</v>
      </c>
      <c r="C4059" s="513" t="s">
        <v>4701</v>
      </c>
      <c r="D4059" s="498" t="s">
        <v>169</v>
      </c>
      <c r="E4059" s="499">
        <v>37.159999999999997</v>
      </c>
      <c r="F4059" s="500">
        <f t="shared" si="1005"/>
        <v>46.02</v>
      </c>
      <c r="G4059" s="527"/>
      <c r="H4059" s="518"/>
      <c r="I4059" s="517">
        <f t="shared" si="1012"/>
        <v>0</v>
      </c>
      <c r="J4059" s="517">
        <f t="shared" si="1013"/>
        <v>0</v>
      </c>
      <c r="K4059" s="504"/>
      <c r="L4059" s="518">
        <f t="shared" si="1014"/>
        <v>0</v>
      </c>
      <c r="M4059" s="518">
        <f t="shared" si="1014"/>
        <v>0</v>
      </c>
      <c r="N4059" s="519">
        <f t="shared" si="1015"/>
        <v>0</v>
      </c>
      <c r="O4059" s="519">
        <f t="shared" si="1016"/>
        <v>0</v>
      </c>
      <c r="P4059" s="506"/>
      <c r="Q4059" s="520"/>
      <c r="R4059" s="412" t="str">
        <f t="shared" si="1011"/>
        <v/>
      </c>
      <c r="S4059" s="412" t="str">
        <f t="shared" si="1002"/>
        <v/>
      </c>
      <c r="T4059" s="427"/>
      <c r="U4059" s="429"/>
      <c r="W4059" s="6">
        <f>VLOOKUP(A4059,'[3]Cartilha Global'!$A:$A,1,FALSE)</f>
        <v>92700</v>
      </c>
    </row>
    <row r="4060" spans="1:23" ht="23.25" hidden="1" thickBot="1" x14ac:dyDescent="0.25">
      <c r="A4060" s="522">
        <v>92701</v>
      </c>
      <c r="B4060" s="508" t="s">
        <v>3144</v>
      </c>
      <c r="C4060" s="513" t="s">
        <v>4702</v>
      </c>
      <c r="D4060" s="498" t="s">
        <v>169</v>
      </c>
      <c r="E4060" s="499">
        <v>34.83</v>
      </c>
      <c r="F4060" s="500">
        <f t="shared" si="1005"/>
        <v>43.13</v>
      </c>
      <c r="G4060" s="527"/>
      <c r="H4060" s="518"/>
      <c r="I4060" s="517">
        <f t="shared" si="1012"/>
        <v>0</v>
      </c>
      <c r="J4060" s="517">
        <f t="shared" si="1013"/>
        <v>0</v>
      </c>
      <c r="K4060" s="504"/>
      <c r="L4060" s="518">
        <f t="shared" si="1014"/>
        <v>0</v>
      </c>
      <c r="M4060" s="518">
        <f t="shared" si="1014"/>
        <v>0</v>
      </c>
      <c r="N4060" s="519">
        <f t="shared" si="1015"/>
        <v>0</v>
      </c>
      <c r="O4060" s="519">
        <f t="shared" si="1016"/>
        <v>0</v>
      </c>
      <c r="P4060" s="506"/>
      <c r="Q4060" s="520"/>
      <c r="R4060" s="412" t="str">
        <f t="shared" si="1011"/>
        <v/>
      </c>
      <c r="S4060" s="412" t="str">
        <f t="shared" si="1002"/>
        <v/>
      </c>
      <c r="T4060" s="427"/>
      <c r="U4060" s="429"/>
      <c r="W4060" s="6">
        <f>VLOOKUP(A4060,'[3]Cartilha Global'!$A:$A,1,FALSE)</f>
        <v>92701</v>
      </c>
    </row>
    <row r="4061" spans="1:23" ht="23.25" hidden="1" thickBot="1" x14ac:dyDescent="0.25">
      <c r="A4061" s="522">
        <v>92702</v>
      </c>
      <c r="B4061" s="508" t="s">
        <v>3144</v>
      </c>
      <c r="C4061" s="513" t="s">
        <v>4703</v>
      </c>
      <c r="D4061" s="498" t="s">
        <v>169</v>
      </c>
      <c r="E4061" s="499">
        <v>57.86</v>
      </c>
      <c r="F4061" s="500">
        <f t="shared" si="1005"/>
        <v>71.650000000000006</v>
      </c>
      <c r="G4061" s="527"/>
      <c r="H4061" s="518"/>
      <c r="I4061" s="517">
        <f t="shared" si="1012"/>
        <v>0</v>
      </c>
      <c r="J4061" s="517">
        <f t="shared" si="1013"/>
        <v>0</v>
      </c>
      <c r="K4061" s="504"/>
      <c r="L4061" s="518">
        <f t="shared" si="1014"/>
        <v>0</v>
      </c>
      <c r="M4061" s="518">
        <f t="shared" si="1014"/>
        <v>0</v>
      </c>
      <c r="N4061" s="519">
        <f t="shared" si="1015"/>
        <v>0</v>
      </c>
      <c r="O4061" s="519">
        <f t="shared" si="1016"/>
        <v>0</v>
      </c>
      <c r="P4061" s="506"/>
      <c r="Q4061" s="520"/>
      <c r="R4061" s="412" t="str">
        <f t="shared" si="1011"/>
        <v/>
      </c>
      <c r="S4061" s="412" t="str">
        <f t="shared" si="1002"/>
        <v/>
      </c>
      <c r="T4061" s="427"/>
      <c r="U4061" s="429"/>
      <c r="W4061" s="6">
        <f>VLOOKUP(A4061,'[3]Cartilha Global'!$A:$A,1,FALSE)</f>
        <v>92702</v>
      </c>
    </row>
    <row r="4062" spans="1:23" ht="23.25" hidden="1" thickBot="1" x14ac:dyDescent="0.25">
      <c r="A4062" s="522">
        <v>92703</v>
      </c>
      <c r="B4062" s="508" t="s">
        <v>3144</v>
      </c>
      <c r="C4062" s="513" t="s">
        <v>4704</v>
      </c>
      <c r="D4062" s="498" t="s">
        <v>169</v>
      </c>
      <c r="E4062" s="499">
        <v>55</v>
      </c>
      <c r="F4062" s="500">
        <f t="shared" si="1005"/>
        <v>68.11</v>
      </c>
      <c r="G4062" s="527"/>
      <c r="H4062" s="518"/>
      <c r="I4062" s="517">
        <f t="shared" si="1012"/>
        <v>0</v>
      </c>
      <c r="J4062" s="517">
        <f t="shared" si="1013"/>
        <v>0</v>
      </c>
      <c r="K4062" s="504"/>
      <c r="L4062" s="518">
        <f t="shared" si="1014"/>
        <v>0</v>
      </c>
      <c r="M4062" s="518">
        <f t="shared" si="1014"/>
        <v>0</v>
      </c>
      <c r="N4062" s="519">
        <f t="shared" si="1015"/>
        <v>0</v>
      </c>
      <c r="O4062" s="519">
        <f t="shared" si="1016"/>
        <v>0</v>
      </c>
      <c r="P4062" s="506"/>
      <c r="Q4062" s="520"/>
      <c r="R4062" s="412" t="str">
        <f t="shared" si="1011"/>
        <v/>
      </c>
      <c r="S4062" s="412" t="str">
        <f t="shared" si="1002"/>
        <v/>
      </c>
      <c r="T4062" s="427"/>
      <c r="U4062" s="429"/>
      <c r="W4062" s="6">
        <f>VLOOKUP(A4062,'[3]Cartilha Global'!$A:$A,1,FALSE)</f>
        <v>92703</v>
      </c>
    </row>
    <row r="4063" spans="1:23" ht="23.25" hidden="1" thickBot="1" x14ac:dyDescent="0.25">
      <c r="A4063" s="522">
        <v>92704</v>
      </c>
      <c r="B4063" s="508" t="s">
        <v>3144</v>
      </c>
      <c r="C4063" s="513" t="s">
        <v>4705</v>
      </c>
      <c r="D4063" s="498" t="s">
        <v>169</v>
      </c>
      <c r="E4063" s="499">
        <v>28.76</v>
      </c>
      <c r="F4063" s="500">
        <f t="shared" si="1005"/>
        <v>35.619999999999997</v>
      </c>
      <c r="G4063" s="527"/>
      <c r="H4063" s="518"/>
      <c r="I4063" s="517">
        <f t="shared" si="1012"/>
        <v>0</v>
      </c>
      <c r="J4063" s="517">
        <f t="shared" si="1013"/>
        <v>0</v>
      </c>
      <c r="K4063" s="504"/>
      <c r="L4063" s="518">
        <f t="shared" si="1014"/>
        <v>0</v>
      </c>
      <c r="M4063" s="518">
        <f t="shared" si="1014"/>
        <v>0</v>
      </c>
      <c r="N4063" s="519">
        <f t="shared" si="1015"/>
        <v>0</v>
      </c>
      <c r="O4063" s="519">
        <f t="shared" si="1016"/>
        <v>0</v>
      </c>
      <c r="P4063" s="506"/>
      <c r="Q4063" s="520"/>
      <c r="R4063" s="412" t="str">
        <f t="shared" si="1011"/>
        <v/>
      </c>
      <c r="S4063" s="412" t="str">
        <f t="shared" si="1002"/>
        <v/>
      </c>
      <c r="T4063" s="427"/>
      <c r="U4063" s="429"/>
      <c r="W4063" s="6">
        <f>VLOOKUP(A4063,'[3]Cartilha Global'!$A:$A,1,FALSE)</f>
        <v>92704</v>
      </c>
    </row>
    <row r="4064" spans="1:23" ht="23.25" hidden="1" thickBot="1" x14ac:dyDescent="0.25">
      <c r="A4064" s="522">
        <v>92705</v>
      </c>
      <c r="B4064" s="508" t="s">
        <v>3144</v>
      </c>
      <c r="C4064" s="513" t="s">
        <v>4706</v>
      </c>
      <c r="D4064" s="498" t="s">
        <v>169</v>
      </c>
      <c r="E4064" s="499">
        <v>45.98</v>
      </c>
      <c r="F4064" s="500">
        <f t="shared" ref="F4064:F4080" si="1017">IF(E4064=0,0,ROUND(E4064*(1+E$13)*(1-E$14),2))</f>
        <v>56.94</v>
      </c>
      <c r="G4064" s="527"/>
      <c r="H4064" s="518"/>
      <c r="I4064" s="517">
        <f t="shared" si="1012"/>
        <v>0</v>
      </c>
      <c r="J4064" s="517">
        <f t="shared" si="1013"/>
        <v>0</v>
      </c>
      <c r="K4064" s="504"/>
      <c r="L4064" s="518">
        <f t="shared" si="1014"/>
        <v>0</v>
      </c>
      <c r="M4064" s="518">
        <f t="shared" si="1014"/>
        <v>0</v>
      </c>
      <c r="N4064" s="519">
        <f t="shared" si="1015"/>
        <v>0</v>
      </c>
      <c r="O4064" s="519">
        <f t="shared" si="1016"/>
        <v>0</v>
      </c>
      <c r="P4064" s="506"/>
      <c r="Q4064" s="520"/>
      <c r="R4064" s="412" t="str">
        <f t="shared" si="1011"/>
        <v/>
      </c>
      <c r="S4064" s="412" t="str">
        <f t="shared" si="1002"/>
        <v/>
      </c>
      <c r="T4064" s="427"/>
      <c r="U4064" s="429"/>
      <c r="W4064" s="6">
        <f>VLOOKUP(A4064,'[3]Cartilha Global'!$A:$A,1,FALSE)</f>
        <v>92705</v>
      </c>
    </row>
    <row r="4065" spans="1:23" ht="23.25" hidden="1" thickBot="1" x14ac:dyDescent="0.25">
      <c r="A4065" s="522">
        <v>92706</v>
      </c>
      <c r="B4065" s="508" t="s">
        <v>3144</v>
      </c>
      <c r="C4065" s="513" t="s">
        <v>4707</v>
      </c>
      <c r="D4065" s="498" t="s">
        <v>169</v>
      </c>
      <c r="E4065" s="499">
        <v>74.39</v>
      </c>
      <c r="F4065" s="500">
        <f t="shared" si="1017"/>
        <v>92.12</v>
      </c>
      <c r="G4065" s="527"/>
      <c r="H4065" s="518"/>
      <c r="I4065" s="517">
        <f t="shared" si="1012"/>
        <v>0</v>
      </c>
      <c r="J4065" s="517">
        <f t="shared" si="1013"/>
        <v>0</v>
      </c>
      <c r="K4065" s="504"/>
      <c r="L4065" s="518">
        <f t="shared" si="1014"/>
        <v>0</v>
      </c>
      <c r="M4065" s="518">
        <f t="shared" si="1014"/>
        <v>0</v>
      </c>
      <c r="N4065" s="519">
        <f t="shared" si="1015"/>
        <v>0</v>
      </c>
      <c r="O4065" s="519">
        <f t="shared" si="1016"/>
        <v>0</v>
      </c>
      <c r="P4065" s="506"/>
      <c r="Q4065" s="520"/>
      <c r="R4065" s="412" t="str">
        <f t="shared" si="1011"/>
        <v/>
      </c>
      <c r="S4065" s="412" t="str">
        <f t="shared" si="1002"/>
        <v/>
      </c>
      <c r="T4065" s="427"/>
      <c r="U4065" s="429"/>
      <c r="W4065" s="6">
        <f>VLOOKUP(A4065,'[3]Cartilha Global'!$A:$A,1,FALSE)</f>
        <v>92706</v>
      </c>
    </row>
    <row r="4066" spans="1:23" ht="23.25" hidden="1" thickBot="1" x14ac:dyDescent="0.25">
      <c r="A4066" s="522">
        <v>92889</v>
      </c>
      <c r="B4066" s="508" t="s">
        <v>3144</v>
      </c>
      <c r="C4066" s="513" t="s">
        <v>4708</v>
      </c>
      <c r="D4066" s="498" t="s">
        <v>169</v>
      </c>
      <c r="E4066" s="499">
        <v>152.12</v>
      </c>
      <c r="F4066" s="500">
        <f t="shared" si="1017"/>
        <v>188.39</v>
      </c>
      <c r="G4066" s="527"/>
      <c r="H4066" s="518"/>
      <c r="I4066" s="517">
        <f t="shared" si="1012"/>
        <v>0</v>
      </c>
      <c r="J4066" s="517">
        <f t="shared" si="1013"/>
        <v>0</v>
      </c>
      <c r="K4066" s="504"/>
      <c r="L4066" s="518">
        <f t="shared" si="1014"/>
        <v>0</v>
      </c>
      <c r="M4066" s="518">
        <f t="shared" si="1014"/>
        <v>0</v>
      </c>
      <c r="N4066" s="519">
        <f t="shared" si="1015"/>
        <v>0</v>
      </c>
      <c r="O4066" s="519">
        <f t="shared" si="1016"/>
        <v>0</v>
      </c>
      <c r="P4066" s="506"/>
      <c r="Q4066" s="520"/>
      <c r="R4066" s="412" t="str">
        <f t="shared" si="1011"/>
        <v/>
      </c>
      <c r="S4066" s="412" t="str">
        <f t="shared" si="1002"/>
        <v/>
      </c>
      <c r="T4066" s="427"/>
      <c r="U4066" s="429"/>
      <c r="W4066" s="6">
        <f>VLOOKUP(A4066,'[3]Cartilha Global'!$A:$A,1,FALSE)</f>
        <v>92889</v>
      </c>
    </row>
    <row r="4067" spans="1:23" ht="23.25" hidden="1" thickBot="1" x14ac:dyDescent="0.25">
      <c r="A4067" s="522">
        <v>92890</v>
      </c>
      <c r="B4067" s="508" t="s">
        <v>3144</v>
      </c>
      <c r="C4067" s="513" t="s">
        <v>4709</v>
      </c>
      <c r="D4067" s="498" t="s">
        <v>169</v>
      </c>
      <c r="E4067" s="499">
        <v>233.01</v>
      </c>
      <c r="F4067" s="500">
        <f t="shared" si="1017"/>
        <v>288.56</v>
      </c>
      <c r="G4067" s="527"/>
      <c r="H4067" s="518"/>
      <c r="I4067" s="517">
        <f t="shared" si="1012"/>
        <v>0</v>
      </c>
      <c r="J4067" s="517">
        <f t="shared" si="1013"/>
        <v>0</v>
      </c>
      <c r="K4067" s="504"/>
      <c r="L4067" s="518">
        <f t="shared" si="1014"/>
        <v>0</v>
      </c>
      <c r="M4067" s="518">
        <f t="shared" si="1014"/>
        <v>0</v>
      </c>
      <c r="N4067" s="519">
        <f t="shared" si="1015"/>
        <v>0</v>
      </c>
      <c r="O4067" s="519">
        <f t="shared" si="1016"/>
        <v>0</v>
      </c>
      <c r="P4067" s="506"/>
      <c r="Q4067" s="520"/>
      <c r="R4067" s="412" t="str">
        <f t="shared" si="1011"/>
        <v/>
      </c>
      <c r="S4067" s="412" t="str">
        <f t="shared" si="1002"/>
        <v/>
      </c>
      <c r="T4067" s="427"/>
      <c r="U4067" s="429"/>
      <c r="W4067" s="6">
        <f>VLOOKUP(A4067,'[3]Cartilha Global'!$A:$A,1,FALSE)</f>
        <v>92890</v>
      </c>
    </row>
    <row r="4068" spans="1:23" ht="23.25" hidden="1" thickBot="1" x14ac:dyDescent="0.25">
      <c r="A4068" s="522">
        <v>92891</v>
      </c>
      <c r="B4068" s="508" t="s">
        <v>3144</v>
      </c>
      <c r="C4068" s="513" t="s">
        <v>4710</v>
      </c>
      <c r="D4068" s="498" t="s">
        <v>169</v>
      </c>
      <c r="E4068" s="499">
        <v>344.11</v>
      </c>
      <c r="F4068" s="500">
        <f t="shared" si="1017"/>
        <v>426.15</v>
      </c>
      <c r="G4068" s="527"/>
      <c r="H4068" s="518"/>
      <c r="I4068" s="517">
        <f t="shared" si="1012"/>
        <v>0</v>
      </c>
      <c r="J4068" s="517">
        <f t="shared" si="1013"/>
        <v>0</v>
      </c>
      <c r="K4068" s="504"/>
      <c r="L4068" s="518">
        <f t="shared" si="1014"/>
        <v>0</v>
      </c>
      <c r="M4068" s="518">
        <f t="shared" si="1014"/>
        <v>0</v>
      </c>
      <c r="N4068" s="519">
        <f t="shared" si="1015"/>
        <v>0</v>
      </c>
      <c r="O4068" s="519">
        <f t="shared" si="1016"/>
        <v>0</v>
      </c>
      <c r="P4068" s="506"/>
      <c r="Q4068" s="520"/>
      <c r="R4068" s="412" t="str">
        <f t="shared" si="1011"/>
        <v/>
      </c>
      <c r="S4068" s="412" t="str">
        <f t="shared" si="1002"/>
        <v/>
      </c>
      <c r="T4068" s="427"/>
      <c r="U4068" s="429"/>
      <c r="W4068" s="6">
        <f>VLOOKUP(A4068,'[3]Cartilha Global'!$A:$A,1,FALSE)</f>
        <v>92891</v>
      </c>
    </row>
    <row r="4069" spans="1:23" ht="23.25" hidden="1" thickBot="1" x14ac:dyDescent="0.25">
      <c r="A4069" s="522">
        <v>92904</v>
      </c>
      <c r="B4069" s="508" t="s">
        <v>3144</v>
      </c>
      <c r="C4069" s="513" t="s">
        <v>4711</v>
      </c>
      <c r="D4069" s="498" t="s">
        <v>169</v>
      </c>
      <c r="E4069" s="499">
        <v>37.29</v>
      </c>
      <c r="F4069" s="500">
        <f t="shared" si="1017"/>
        <v>46.18</v>
      </c>
      <c r="G4069" s="527"/>
      <c r="H4069" s="518"/>
      <c r="I4069" s="517">
        <f t="shared" si="1012"/>
        <v>0</v>
      </c>
      <c r="J4069" s="517">
        <f t="shared" si="1013"/>
        <v>0</v>
      </c>
      <c r="K4069" s="504"/>
      <c r="L4069" s="518">
        <f t="shared" si="1014"/>
        <v>0</v>
      </c>
      <c r="M4069" s="518">
        <f t="shared" si="1014"/>
        <v>0</v>
      </c>
      <c r="N4069" s="519">
        <f t="shared" si="1015"/>
        <v>0</v>
      </c>
      <c r="O4069" s="519">
        <f t="shared" si="1016"/>
        <v>0</v>
      </c>
      <c r="P4069" s="506"/>
      <c r="Q4069" s="520"/>
      <c r="R4069" s="412" t="str">
        <f t="shared" si="1011"/>
        <v/>
      </c>
      <c r="S4069" s="412" t="str">
        <f t="shared" si="1002"/>
        <v/>
      </c>
      <c r="T4069" s="427"/>
      <c r="U4069" s="429"/>
      <c r="W4069" s="6">
        <f>VLOOKUP(A4069,'[3]Cartilha Global'!$A:$A,1,FALSE)</f>
        <v>92904</v>
      </c>
    </row>
    <row r="4070" spans="1:23" ht="23.25" hidden="1" thickBot="1" x14ac:dyDescent="0.25">
      <c r="A4070" s="522">
        <v>92905</v>
      </c>
      <c r="B4070" s="508" t="s">
        <v>3144</v>
      </c>
      <c r="C4070" s="513" t="s">
        <v>4712</v>
      </c>
      <c r="D4070" s="498" t="s">
        <v>169</v>
      </c>
      <c r="E4070" s="499">
        <v>52.82</v>
      </c>
      <c r="F4070" s="500">
        <f t="shared" si="1017"/>
        <v>65.41</v>
      </c>
      <c r="G4070" s="527"/>
      <c r="H4070" s="518"/>
      <c r="I4070" s="517">
        <f t="shared" si="1012"/>
        <v>0</v>
      </c>
      <c r="J4070" s="517">
        <f t="shared" si="1013"/>
        <v>0</v>
      </c>
      <c r="K4070" s="504"/>
      <c r="L4070" s="518">
        <f t="shared" si="1014"/>
        <v>0</v>
      </c>
      <c r="M4070" s="518">
        <f t="shared" si="1014"/>
        <v>0</v>
      </c>
      <c r="N4070" s="519">
        <f t="shared" si="1015"/>
        <v>0</v>
      </c>
      <c r="O4070" s="519">
        <f t="shared" si="1016"/>
        <v>0</v>
      </c>
      <c r="P4070" s="506"/>
      <c r="Q4070" s="520"/>
      <c r="R4070" s="412" t="str">
        <f t="shared" si="1011"/>
        <v/>
      </c>
      <c r="S4070" s="412" t="str">
        <f t="shared" si="1002"/>
        <v/>
      </c>
      <c r="T4070" s="427"/>
      <c r="U4070" s="429"/>
      <c r="W4070" s="6">
        <f>VLOOKUP(A4070,'[3]Cartilha Global'!$A:$A,1,FALSE)</f>
        <v>92905</v>
      </c>
    </row>
    <row r="4071" spans="1:23" ht="23.25" hidden="1" thickBot="1" x14ac:dyDescent="0.25">
      <c r="A4071" s="522">
        <v>92906</v>
      </c>
      <c r="B4071" s="508" t="s">
        <v>3144</v>
      </c>
      <c r="C4071" s="513" t="s">
        <v>4713</v>
      </c>
      <c r="D4071" s="498" t="s">
        <v>169</v>
      </c>
      <c r="E4071" s="499">
        <v>63.47</v>
      </c>
      <c r="F4071" s="500">
        <f t="shared" si="1017"/>
        <v>78.599999999999994</v>
      </c>
      <c r="G4071" s="527"/>
      <c r="H4071" s="518"/>
      <c r="I4071" s="517">
        <f t="shared" si="1012"/>
        <v>0</v>
      </c>
      <c r="J4071" s="517">
        <f t="shared" si="1013"/>
        <v>0</v>
      </c>
      <c r="K4071" s="504"/>
      <c r="L4071" s="518">
        <f t="shared" si="1014"/>
        <v>0</v>
      </c>
      <c r="M4071" s="518">
        <f t="shared" si="1014"/>
        <v>0</v>
      </c>
      <c r="N4071" s="519">
        <f t="shared" si="1015"/>
        <v>0</v>
      </c>
      <c r="O4071" s="519">
        <f t="shared" si="1016"/>
        <v>0</v>
      </c>
      <c r="P4071" s="506"/>
      <c r="Q4071" s="520"/>
      <c r="R4071" s="412" t="str">
        <f t="shared" si="1011"/>
        <v/>
      </c>
      <c r="S4071" s="412" t="str">
        <f t="shared" si="1002"/>
        <v/>
      </c>
      <c r="T4071" s="427"/>
      <c r="U4071" s="429"/>
      <c r="W4071" s="6">
        <f>VLOOKUP(A4071,'[3]Cartilha Global'!$A:$A,1,FALSE)</f>
        <v>92906</v>
      </c>
    </row>
    <row r="4072" spans="1:23" ht="23.25" hidden="1" thickBot="1" x14ac:dyDescent="0.25">
      <c r="A4072" s="522">
        <v>92907</v>
      </c>
      <c r="B4072" s="508" t="s">
        <v>3144</v>
      </c>
      <c r="C4072" s="513" t="s">
        <v>4714</v>
      </c>
      <c r="D4072" s="498" t="s">
        <v>169</v>
      </c>
      <c r="E4072" s="499">
        <v>78.69</v>
      </c>
      <c r="F4072" s="500">
        <f t="shared" si="1017"/>
        <v>97.45</v>
      </c>
      <c r="G4072" s="527"/>
      <c r="H4072" s="518"/>
      <c r="I4072" s="517">
        <f t="shared" si="1012"/>
        <v>0</v>
      </c>
      <c r="J4072" s="517">
        <f t="shared" si="1013"/>
        <v>0</v>
      </c>
      <c r="K4072" s="504"/>
      <c r="L4072" s="518">
        <f t="shared" si="1014"/>
        <v>0</v>
      </c>
      <c r="M4072" s="518">
        <f t="shared" si="1014"/>
        <v>0</v>
      </c>
      <c r="N4072" s="519">
        <f t="shared" si="1015"/>
        <v>0</v>
      </c>
      <c r="O4072" s="519">
        <f t="shared" si="1016"/>
        <v>0</v>
      </c>
      <c r="P4072" s="506"/>
      <c r="Q4072" s="520"/>
      <c r="R4072" s="412" t="str">
        <f t="shared" si="1011"/>
        <v/>
      </c>
      <c r="S4072" s="412" t="str">
        <f t="shared" si="1002"/>
        <v/>
      </c>
      <c r="T4072" s="427"/>
      <c r="U4072" s="429"/>
      <c r="W4072" s="6">
        <f>VLOOKUP(A4072,'[3]Cartilha Global'!$A:$A,1,FALSE)</f>
        <v>92907</v>
      </c>
    </row>
    <row r="4073" spans="1:23" ht="23.25" hidden="1" thickBot="1" x14ac:dyDescent="0.25">
      <c r="A4073" s="522">
        <v>92908</v>
      </c>
      <c r="B4073" s="508" t="s">
        <v>3144</v>
      </c>
      <c r="C4073" s="513" t="s">
        <v>4715</v>
      </c>
      <c r="D4073" s="498" t="s">
        <v>169</v>
      </c>
      <c r="E4073" s="499">
        <v>78.69</v>
      </c>
      <c r="F4073" s="500">
        <f t="shared" si="1017"/>
        <v>97.45</v>
      </c>
      <c r="G4073" s="527"/>
      <c r="H4073" s="518"/>
      <c r="I4073" s="517">
        <f t="shared" si="1012"/>
        <v>0</v>
      </c>
      <c r="J4073" s="517">
        <f t="shared" si="1013"/>
        <v>0</v>
      </c>
      <c r="K4073" s="504"/>
      <c r="L4073" s="518">
        <f t="shared" si="1014"/>
        <v>0</v>
      </c>
      <c r="M4073" s="518">
        <f t="shared" si="1014"/>
        <v>0</v>
      </c>
      <c r="N4073" s="519">
        <f t="shared" si="1015"/>
        <v>0</v>
      </c>
      <c r="O4073" s="519">
        <f t="shared" si="1016"/>
        <v>0</v>
      </c>
      <c r="P4073" s="506"/>
      <c r="Q4073" s="520"/>
      <c r="R4073" s="412" t="str">
        <f t="shared" si="1011"/>
        <v/>
      </c>
      <c r="S4073" s="412" t="str">
        <f t="shared" si="1002"/>
        <v/>
      </c>
      <c r="T4073" s="427"/>
      <c r="U4073" s="429"/>
      <c r="W4073" s="6">
        <f>VLOOKUP(A4073,'[3]Cartilha Global'!$A:$A,1,FALSE)</f>
        <v>92908</v>
      </c>
    </row>
    <row r="4074" spans="1:23" ht="23.25" hidden="1" thickBot="1" x14ac:dyDescent="0.25">
      <c r="A4074" s="522">
        <v>92909</v>
      </c>
      <c r="B4074" s="508" t="s">
        <v>3144</v>
      </c>
      <c r="C4074" s="513" t="s">
        <v>4716</v>
      </c>
      <c r="D4074" s="498" t="s">
        <v>169</v>
      </c>
      <c r="E4074" s="499">
        <v>78.69</v>
      </c>
      <c r="F4074" s="500">
        <f t="shared" si="1017"/>
        <v>97.45</v>
      </c>
      <c r="G4074" s="527"/>
      <c r="H4074" s="518"/>
      <c r="I4074" s="517">
        <f t="shared" si="1012"/>
        <v>0</v>
      </c>
      <c r="J4074" s="517">
        <f t="shared" si="1013"/>
        <v>0</v>
      </c>
      <c r="K4074" s="504"/>
      <c r="L4074" s="518">
        <f t="shared" si="1014"/>
        <v>0</v>
      </c>
      <c r="M4074" s="518">
        <f t="shared" si="1014"/>
        <v>0</v>
      </c>
      <c r="N4074" s="519">
        <f t="shared" si="1015"/>
        <v>0</v>
      </c>
      <c r="O4074" s="519">
        <f t="shared" si="1016"/>
        <v>0</v>
      </c>
      <c r="P4074" s="506"/>
      <c r="Q4074" s="520"/>
      <c r="R4074" s="412" t="str">
        <f t="shared" si="1011"/>
        <v/>
      </c>
      <c r="S4074" s="412" t="str">
        <f t="shared" si="1002"/>
        <v/>
      </c>
      <c r="T4074" s="427"/>
      <c r="U4074" s="429"/>
      <c r="W4074" s="6">
        <f>VLOOKUP(A4074,'[3]Cartilha Global'!$A:$A,1,FALSE)</f>
        <v>92909</v>
      </c>
    </row>
    <row r="4075" spans="1:23" ht="23.25" hidden="1" thickBot="1" x14ac:dyDescent="0.25">
      <c r="A4075" s="522">
        <v>92910</v>
      </c>
      <c r="B4075" s="508" t="s">
        <v>3144</v>
      </c>
      <c r="C4075" s="513" t="s">
        <v>4717</v>
      </c>
      <c r="D4075" s="498" t="s">
        <v>169</v>
      </c>
      <c r="E4075" s="499">
        <v>116.06</v>
      </c>
      <c r="F4075" s="500">
        <f t="shared" si="1017"/>
        <v>143.72999999999999</v>
      </c>
      <c r="G4075" s="527"/>
      <c r="H4075" s="518"/>
      <c r="I4075" s="517">
        <f t="shared" si="1012"/>
        <v>0</v>
      </c>
      <c r="J4075" s="517">
        <f t="shared" si="1013"/>
        <v>0</v>
      </c>
      <c r="K4075" s="504"/>
      <c r="L4075" s="518">
        <f t="shared" si="1014"/>
        <v>0</v>
      </c>
      <c r="M4075" s="518">
        <f t="shared" si="1014"/>
        <v>0</v>
      </c>
      <c r="N4075" s="519">
        <f t="shared" si="1015"/>
        <v>0</v>
      </c>
      <c r="O4075" s="519">
        <f t="shared" si="1016"/>
        <v>0</v>
      </c>
      <c r="P4075" s="506"/>
      <c r="Q4075" s="520"/>
      <c r="R4075" s="412" t="str">
        <f t="shared" si="1011"/>
        <v/>
      </c>
      <c r="S4075" s="412" t="str">
        <f t="shared" si="1002"/>
        <v/>
      </c>
      <c r="T4075" s="427"/>
      <c r="U4075" s="429"/>
      <c r="W4075" s="6">
        <f>VLOOKUP(A4075,'[3]Cartilha Global'!$A:$A,1,FALSE)</f>
        <v>92910</v>
      </c>
    </row>
    <row r="4076" spans="1:23" ht="23.25" hidden="1" thickBot="1" x14ac:dyDescent="0.25">
      <c r="A4076" s="522">
        <v>92911</v>
      </c>
      <c r="B4076" s="508" t="s">
        <v>3144</v>
      </c>
      <c r="C4076" s="513" t="s">
        <v>4718</v>
      </c>
      <c r="D4076" s="498" t="s">
        <v>169</v>
      </c>
      <c r="E4076" s="499">
        <v>116.06</v>
      </c>
      <c r="F4076" s="500">
        <f t="shared" si="1017"/>
        <v>143.72999999999999</v>
      </c>
      <c r="G4076" s="527"/>
      <c r="H4076" s="518"/>
      <c r="I4076" s="517">
        <f t="shared" si="1012"/>
        <v>0</v>
      </c>
      <c r="J4076" s="517">
        <f t="shared" si="1013"/>
        <v>0</v>
      </c>
      <c r="K4076" s="504"/>
      <c r="L4076" s="518">
        <f t="shared" si="1014"/>
        <v>0</v>
      </c>
      <c r="M4076" s="518">
        <f t="shared" si="1014"/>
        <v>0</v>
      </c>
      <c r="N4076" s="519">
        <f t="shared" si="1015"/>
        <v>0</v>
      </c>
      <c r="O4076" s="519">
        <f t="shared" si="1016"/>
        <v>0</v>
      </c>
      <c r="P4076" s="506"/>
      <c r="Q4076" s="520"/>
      <c r="R4076" s="412" t="str">
        <f t="shared" si="1011"/>
        <v/>
      </c>
      <c r="S4076" s="412" t="str">
        <f t="shared" si="1002"/>
        <v/>
      </c>
      <c r="T4076" s="427"/>
      <c r="U4076" s="429"/>
      <c r="W4076" s="6">
        <f>VLOOKUP(A4076,'[3]Cartilha Global'!$A:$A,1,FALSE)</f>
        <v>92911</v>
      </c>
    </row>
    <row r="4077" spans="1:23" ht="23.25" hidden="1" thickBot="1" x14ac:dyDescent="0.25">
      <c r="A4077" s="522">
        <v>92912</v>
      </c>
      <c r="B4077" s="508" t="s">
        <v>3144</v>
      </c>
      <c r="C4077" s="513" t="s">
        <v>4719</v>
      </c>
      <c r="D4077" s="498" t="s">
        <v>169</v>
      </c>
      <c r="E4077" s="499">
        <v>157.91999999999999</v>
      </c>
      <c r="F4077" s="500">
        <f t="shared" si="1017"/>
        <v>195.57</v>
      </c>
      <c r="G4077" s="527"/>
      <c r="H4077" s="518"/>
      <c r="I4077" s="517">
        <f t="shared" si="1012"/>
        <v>0</v>
      </c>
      <c r="J4077" s="517">
        <f t="shared" si="1013"/>
        <v>0</v>
      </c>
      <c r="K4077" s="504"/>
      <c r="L4077" s="518">
        <f t="shared" si="1014"/>
        <v>0</v>
      </c>
      <c r="M4077" s="518">
        <f t="shared" si="1014"/>
        <v>0</v>
      </c>
      <c r="N4077" s="519">
        <f t="shared" si="1015"/>
        <v>0</v>
      </c>
      <c r="O4077" s="519">
        <f t="shared" si="1016"/>
        <v>0</v>
      </c>
      <c r="P4077" s="506"/>
      <c r="Q4077" s="520"/>
      <c r="R4077" s="412" t="str">
        <f t="shared" si="1011"/>
        <v/>
      </c>
      <c r="S4077" s="412" t="str">
        <f t="shared" si="1002"/>
        <v/>
      </c>
      <c r="T4077" s="427"/>
      <c r="U4077" s="429"/>
      <c r="W4077" s="6">
        <f>VLOOKUP(A4077,'[3]Cartilha Global'!$A:$A,1,FALSE)</f>
        <v>92912</v>
      </c>
    </row>
    <row r="4078" spans="1:23" ht="23.25" hidden="1" thickBot="1" x14ac:dyDescent="0.25">
      <c r="A4078" s="522">
        <v>92913</v>
      </c>
      <c r="B4078" s="508" t="s">
        <v>3144</v>
      </c>
      <c r="C4078" s="513" t="s">
        <v>4720</v>
      </c>
      <c r="D4078" s="498" t="s">
        <v>169</v>
      </c>
      <c r="E4078" s="499">
        <v>160.88</v>
      </c>
      <c r="F4078" s="500">
        <f t="shared" si="1017"/>
        <v>199.23</v>
      </c>
      <c r="G4078" s="527"/>
      <c r="H4078" s="518"/>
      <c r="I4078" s="517">
        <f t="shared" si="1012"/>
        <v>0</v>
      </c>
      <c r="J4078" s="517">
        <f t="shared" si="1013"/>
        <v>0</v>
      </c>
      <c r="K4078" s="504"/>
      <c r="L4078" s="518">
        <f t="shared" si="1014"/>
        <v>0</v>
      </c>
      <c r="M4078" s="518">
        <f t="shared" si="1014"/>
        <v>0</v>
      </c>
      <c r="N4078" s="519">
        <f t="shared" si="1015"/>
        <v>0</v>
      </c>
      <c r="O4078" s="519">
        <f t="shared" si="1016"/>
        <v>0</v>
      </c>
      <c r="P4078" s="506"/>
      <c r="Q4078" s="520"/>
      <c r="R4078" s="412" t="str">
        <f t="shared" si="1011"/>
        <v/>
      </c>
      <c r="S4078" s="412" t="str">
        <f t="shared" si="1002"/>
        <v/>
      </c>
      <c r="T4078" s="427"/>
      <c r="U4078" s="429"/>
      <c r="W4078" s="6">
        <f>VLOOKUP(A4078,'[3]Cartilha Global'!$A:$A,1,FALSE)</f>
        <v>92913</v>
      </c>
    </row>
    <row r="4079" spans="1:23" ht="23.25" hidden="1" thickBot="1" x14ac:dyDescent="0.25">
      <c r="A4079" s="522">
        <v>92914</v>
      </c>
      <c r="B4079" s="508" t="s">
        <v>3144</v>
      </c>
      <c r="C4079" s="513" t="s">
        <v>4721</v>
      </c>
      <c r="D4079" s="498" t="s">
        <v>169</v>
      </c>
      <c r="E4079" s="499">
        <v>160.88</v>
      </c>
      <c r="F4079" s="500">
        <f t="shared" si="1017"/>
        <v>199.23</v>
      </c>
      <c r="G4079" s="527"/>
      <c r="H4079" s="518"/>
      <c r="I4079" s="517">
        <f t="shared" si="1012"/>
        <v>0</v>
      </c>
      <c r="J4079" s="517">
        <f t="shared" si="1013"/>
        <v>0</v>
      </c>
      <c r="K4079" s="504"/>
      <c r="L4079" s="518">
        <f t="shared" si="1014"/>
        <v>0</v>
      </c>
      <c r="M4079" s="518">
        <f t="shared" si="1014"/>
        <v>0</v>
      </c>
      <c r="N4079" s="519">
        <f t="shared" si="1015"/>
        <v>0</v>
      </c>
      <c r="O4079" s="519">
        <f t="shared" si="1016"/>
        <v>0</v>
      </c>
      <c r="P4079" s="506"/>
      <c r="Q4079" s="520"/>
      <c r="R4079" s="412" t="str">
        <f t="shared" si="1011"/>
        <v/>
      </c>
      <c r="S4079" s="412" t="str">
        <f t="shared" si="1002"/>
        <v/>
      </c>
      <c r="T4079" s="427"/>
      <c r="U4079" s="429"/>
      <c r="W4079" s="6">
        <f>VLOOKUP(A4079,'[3]Cartilha Global'!$A:$A,1,FALSE)</f>
        <v>92914</v>
      </c>
    </row>
    <row r="4080" spans="1:23" ht="23.25" hidden="1" thickBot="1" x14ac:dyDescent="0.25">
      <c r="A4080" s="522">
        <v>92953</v>
      </c>
      <c r="B4080" s="508" t="s">
        <v>3144</v>
      </c>
      <c r="C4080" s="513" t="s">
        <v>4722</v>
      </c>
      <c r="D4080" s="498" t="s">
        <v>169</v>
      </c>
      <c r="E4080" s="499">
        <v>26.44</v>
      </c>
      <c r="F4080" s="500">
        <f t="shared" si="1017"/>
        <v>32.74</v>
      </c>
      <c r="G4080" s="527"/>
      <c r="H4080" s="518"/>
      <c r="I4080" s="517">
        <f t="shared" si="1012"/>
        <v>0</v>
      </c>
      <c r="J4080" s="517">
        <f t="shared" si="1013"/>
        <v>0</v>
      </c>
      <c r="K4080" s="504"/>
      <c r="L4080" s="518">
        <f t="shared" si="1014"/>
        <v>0</v>
      </c>
      <c r="M4080" s="518">
        <f t="shared" si="1014"/>
        <v>0</v>
      </c>
      <c r="N4080" s="519">
        <f t="shared" si="1015"/>
        <v>0</v>
      </c>
      <c r="O4080" s="519">
        <f t="shared" si="1016"/>
        <v>0</v>
      </c>
      <c r="P4080" s="506"/>
      <c r="Q4080" s="520"/>
      <c r="R4080" s="412" t="str">
        <f t="shared" si="1011"/>
        <v/>
      </c>
      <c r="S4080" s="412" t="str">
        <f t="shared" si="1002"/>
        <v/>
      </c>
      <c r="T4080" s="427"/>
      <c r="U4080" s="429"/>
      <c r="W4080" s="6">
        <f>VLOOKUP(A4080,'[3]Cartilha Global'!$A:$A,1,FALSE)</f>
        <v>92953</v>
      </c>
    </row>
    <row r="4081" spans="1:23" ht="12" hidden="1" thickBot="1" x14ac:dyDescent="0.25">
      <c r="A4081" s="522" t="s">
        <v>1966</v>
      </c>
      <c r="B4081" s="508"/>
      <c r="C4081" s="513" t="s">
        <v>927</v>
      </c>
      <c r="D4081" s="498">
        <v>0</v>
      </c>
      <c r="E4081" s="499"/>
      <c r="F4081" s="500">
        <f t="shared" ref="F4081:F4127" si="1018">IF(E4081=0,0,ROUND(E4081*(1+E$13)*(1-E$14),2))</f>
        <v>0</v>
      </c>
      <c r="G4081" s="556"/>
      <c r="H4081" s="556"/>
      <c r="I4081" s="557"/>
      <c r="J4081" s="558"/>
      <c r="K4081" s="504"/>
      <c r="L4081" s="556"/>
      <c r="M4081" s="556"/>
      <c r="N4081" s="557"/>
      <c r="O4081" s="558"/>
      <c r="P4081" s="506"/>
      <c r="Q4081" s="494" t="str">
        <f>IF(OR(SUM(J4082:J4133)&gt;0,SUM(O4082:O4133)&gt;0),"xx","")</f>
        <v/>
      </c>
      <c r="R4081" s="412" t="str">
        <f t="shared" si="1011"/>
        <v/>
      </c>
      <c r="S4081" s="412" t="str">
        <f t="shared" si="1002"/>
        <v/>
      </c>
      <c r="T4081" s="427"/>
      <c r="U4081" s="429"/>
      <c r="W4081" s="6" t="str">
        <f>VLOOKUP(A4081,'[3]Cartilha Global'!$A:$A,1,FALSE)</f>
        <v>9.2.9</v>
      </c>
    </row>
    <row r="4082" spans="1:23" ht="23.25" hidden="1" thickBot="1" x14ac:dyDescent="0.25">
      <c r="A4082" s="522">
        <v>95696</v>
      </c>
      <c r="B4082" s="508" t="s">
        <v>3144</v>
      </c>
      <c r="C4082" s="513" t="s">
        <v>4723</v>
      </c>
      <c r="D4082" s="498" t="s">
        <v>169</v>
      </c>
      <c r="E4082" s="499">
        <v>55.93</v>
      </c>
      <c r="F4082" s="500">
        <f t="shared" si="1018"/>
        <v>69.260000000000005</v>
      </c>
      <c r="G4082" s="527"/>
      <c r="H4082" s="518"/>
      <c r="I4082" s="517">
        <f t="shared" ref="I4082:I4133" si="1019">IF(ISBLANK(E4082),0,ROUND(F4082*G4082,2))</f>
        <v>0</v>
      </c>
      <c r="J4082" s="517">
        <f t="shared" ref="J4082:J4133" si="1020">IF(ISBLANK(G4082),0,ROUND(G4082*H4082,2))</f>
        <v>0</v>
      </c>
      <c r="K4082" s="504"/>
      <c r="L4082" s="518">
        <f t="shared" ref="L4082:M4113" si="1021">G4082</f>
        <v>0</v>
      </c>
      <c r="M4082" s="518">
        <f t="shared" si="1021"/>
        <v>0</v>
      </c>
      <c r="N4082" s="519">
        <f t="shared" ref="N4082:N4133" si="1022">IF(ISBLANK(E4082),0,ROUND(F4082*L4082,2))</f>
        <v>0</v>
      </c>
      <c r="O4082" s="519">
        <f t="shared" ref="O4082:O4133" si="1023">IF(ISBLANK(L4082),0,ROUND(L4082*M4082,2))</f>
        <v>0</v>
      </c>
      <c r="P4082" s="506"/>
      <c r="Q4082" s="494"/>
      <c r="R4082" s="412" t="str">
        <f t="shared" si="1011"/>
        <v/>
      </c>
      <c r="S4082" s="412" t="str">
        <f t="shared" si="1002"/>
        <v/>
      </c>
      <c r="T4082" s="427"/>
      <c r="U4082" s="429"/>
      <c r="W4082" s="6">
        <f>VLOOKUP(A4082,'[3]Cartilha Global'!$A:$A,1,FALSE)</f>
        <v>95696</v>
      </c>
    </row>
    <row r="4083" spans="1:23" ht="23.25" hidden="1" thickBot="1" x14ac:dyDescent="0.25">
      <c r="A4083" s="522">
        <v>92657</v>
      </c>
      <c r="B4083" s="508" t="s">
        <v>3144</v>
      </c>
      <c r="C4083" s="513" t="s">
        <v>4724</v>
      </c>
      <c r="D4083" s="498" t="s">
        <v>169</v>
      </c>
      <c r="E4083" s="499">
        <v>28.98</v>
      </c>
      <c r="F4083" s="500">
        <f t="shared" si="1018"/>
        <v>35.89</v>
      </c>
      <c r="G4083" s="527"/>
      <c r="H4083" s="518"/>
      <c r="I4083" s="517">
        <f t="shared" si="1019"/>
        <v>0</v>
      </c>
      <c r="J4083" s="517">
        <f t="shared" si="1020"/>
        <v>0</v>
      </c>
      <c r="K4083" s="504"/>
      <c r="L4083" s="518">
        <f t="shared" si="1021"/>
        <v>0</v>
      </c>
      <c r="M4083" s="518">
        <f t="shared" si="1021"/>
        <v>0</v>
      </c>
      <c r="N4083" s="519">
        <f t="shared" si="1022"/>
        <v>0</v>
      </c>
      <c r="O4083" s="519">
        <f t="shared" si="1023"/>
        <v>0</v>
      </c>
      <c r="P4083" s="506"/>
      <c r="Q4083" s="494"/>
      <c r="R4083" s="412" t="str">
        <f t="shared" si="1011"/>
        <v/>
      </c>
      <c r="S4083" s="412" t="str">
        <f t="shared" si="1002"/>
        <v/>
      </c>
      <c r="T4083" s="427"/>
      <c r="U4083" s="429"/>
      <c r="W4083" s="6">
        <f>VLOOKUP(A4083,'[3]Cartilha Global'!$A:$A,1,FALSE)</f>
        <v>92657</v>
      </c>
    </row>
    <row r="4084" spans="1:23" ht="23.25" hidden="1" thickBot="1" x14ac:dyDescent="0.25">
      <c r="A4084" s="522">
        <v>92658</v>
      </c>
      <c r="B4084" s="508" t="s">
        <v>3144</v>
      </c>
      <c r="C4084" s="513" t="s">
        <v>4725</v>
      </c>
      <c r="D4084" s="498" t="s">
        <v>169</v>
      </c>
      <c r="E4084" s="499">
        <v>31.14</v>
      </c>
      <c r="F4084" s="500">
        <f t="shared" si="1018"/>
        <v>38.56</v>
      </c>
      <c r="G4084" s="527"/>
      <c r="H4084" s="518"/>
      <c r="I4084" s="517">
        <f t="shared" si="1019"/>
        <v>0</v>
      </c>
      <c r="J4084" s="517">
        <f t="shared" si="1020"/>
        <v>0</v>
      </c>
      <c r="K4084" s="504"/>
      <c r="L4084" s="518">
        <f t="shared" si="1021"/>
        <v>0</v>
      </c>
      <c r="M4084" s="518">
        <f t="shared" si="1021"/>
        <v>0</v>
      </c>
      <c r="N4084" s="519">
        <f t="shared" si="1022"/>
        <v>0</v>
      </c>
      <c r="O4084" s="519">
        <f t="shared" si="1023"/>
        <v>0</v>
      </c>
      <c r="P4084" s="506"/>
      <c r="Q4084" s="494"/>
      <c r="R4084" s="412" t="str">
        <f t="shared" si="1011"/>
        <v/>
      </c>
      <c r="S4084" s="412" t="str">
        <f t="shared" si="1002"/>
        <v/>
      </c>
      <c r="T4084" s="427"/>
      <c r="U4084" s="429"/>
      <c r="W4084" s="6">
        <f>VLOOKUP(A4084,'[3]Cartilha Global'!$A:$A,1,FALSE)</f>
        <v>92658</v>
      </c>
    </row>
    <row r="4085" spans="1:23" ht="23.25" hidden="1" thickBot="1" x14ac:dyDescent="0.25">
      <c r="A4085" s="522">
        <v>92659</v>
      </c>
      <c r="B4085" s="508" t="s">
        <v>3144</v>
      </c>
      <c r="C4085" s="513" t="s">
        <v>4726</v>
      </c>
      <c r="D4085" s="498" t="s">
        <v>169</v>
      </c>
      <c r="E4085" s="499">
        <v>36.32</v>
      </c>
      <c r="F4085" s="500">
        <f t="shared" si="1018"/>
        <v>44.98</v>
      </c>
      <c r="G4085" s="527"/>
      <c r="H4085" s="518"/>
      <c r="I4085" s="517">
        <f t="shared" si="1019"/>
        <v>0</v>
      </c>
      <c r="J4085" s="517">
        <f t="shared" si="1020"/>
        <v>0</v>
      </c>
      <c r="K4085" s="504"/>
      <c r="L4085" s="518">
        <f t="shared" si="1021"/>
        <v>0</v>
      </c>
      <c r="M4085" s="518">
        <f t="shared" si="1021"/>
        <v>0</v>
      </c>
      <c r="N4085" s="519">
        <f t="shared" si="1022"/>
        <v>0</v>
      </c>
      <c r="O4085" s="519">
        <f t="shared" si="1023"/>
        <v>0</v>
      </c>
      <c r="P4085" s="506"/>
      <c r="Q4085" s="494"/>
      <c r="R4085" s="412" t="str">
        <f t="shared" si="1011"/>
        <v/>
      </c>
      <c r="S4085" s="412" t="str">
        <f t="shared" si="1002"/>
        <v/>
      </c>
      <c r="T4085" s="427"/>
      <c r="U4085" s="429"/>
      <c r="W4085" s="6">
        <f>VLOOKUP(A4085,'[3]Cartilha Global'!$A:$A,1,FALSE)</f>
        <v>92659</v>
      </c>
    </row>
    <row r="4086" spans="1:23" ht="23.25" hidden="1" thickBot="1" x14ac:dyDescent="0.25">
      <c r="A4086" s="522">
        <v>92660</v>
      </c>
      <c r="B4086" s="508" t="s">
        <v>3144</v>
      </c>
      <c r="C4086" s="513" t="s">
        <v>4727</v>
      </c>
      <c r="D4086" s="498" t="s">
        <v>169</v>
      </c>
      <c r="E4086" s="499">
        <v>38.33</v>
      </c>
      <c r="F4086" s="500">
        <f t="shared" si="1018"/>
        <v>47.47</v>
      </c>
      <c r="G4086" s="527"/>
      <c r="H4086" s="518"/>
      <c r="I4086" s="517">
        <f t="shared" si="1019"/>
        <v>0</v>
      </c>
      <c r="J4086" s="517">
        <f t="shared" si="1020"/>
        <v>0</v>
      </c>
      <c r="K4086" s="504"/>
      <c r="L4086" s="518">
        <f t="shared" si="1021"/>
        <v>0</v>
      </c>
      <c r="M4086" s="518">
        <f t="shared" si="1021"/>
        <v>0</v>
      </c>
      <c r="N4086" s="519">
        <f t="shared" si="1022"/>
        <v>0</v>
      </c>
      <c r="O4086" s="519">
        <f t="shared" si="1023"/>
        <v>0</v>
      </c>
      <c r="P4086" s="506"/>
      <c r="Q4086" s="494"/>
      <c r="R4086" s="412" t="str">
        <f t="shared" si="1011"/>
        <v/>
      </c>
      <c r="S4086" s="412" t="str">
        <f t="shared" si="1002"/>
        <v/>
      </c>
      <c r="T4086" s="427"/>
      <c r="U4086" s="429"/>
      <c r="W4086" s="6">
        <f>VLOOKUP(A4086,'[3]Cartilha Global'!$A:$A,1,FALSE)</f>
        <v>92660</v>
      </c>
    </row>
    <row r="4087" spans="1:23" ht="23.25" hidden="1" thickBot="1" x14ac:dyDescent="0.25">
      <c r="A4087" s="522">
        <v>92661</v>
      </c>
      <c r="B4087" s="508" t="s">
        <v>3144</v>
      </c>
      <c r="C4087" s="513" t="s">
        <v>4728</v>
      </c>
      <c r="D4087" s="498" t="s">
        <v>169</v>
      </c>
      <c r="E4087" s="499">
        <v>43.89</v>
      </c>
      <c r="F4087" s="500">
        <f t="shared" si="1018"/>
        <v>54.35</v>
      </c>
      <c r="G4087" s="527"/>
      <c r="H4087" s="518"/>
      <c r="I4087" s="517">
        <f t="shared" si="1019"/>
        <v>0</v>
      </c>
      <c r="J4087" s="517">
        <f t="shared" si="1020"/>
        <v>0</v>
      </c>
      <c r="K4087" s="504"/>
      <c r="L4087" s="518">
        <f t="shared" si="1021"/>
        <v>0</v>
      </c>
      <c r="M4087" s="518">
        <f t="shared" si="1021"/>
        <v>0</v>
      </c>
      <c r="N4087" s="519">
        <f t="shared" si="1022"/>
        <v>0</v>
      </c>
      <c r="O4087" s="519">
        <f t="shared" si="1023"/>
        <v>0</v>
      </c>
      <c r="P4087" s="506"/>
      <c r="Q4087" s="494"/>
      <c r="R4087" s="412" t="str">
        <f t="shared" si="1011"/>
        <v/>
      </c>
      <c r="S4087" s="412" t="str">
        <f t="shared" si="1002"/>
        <v/>
      </c>
      <c r="T4087" s="427"/>
      <c r="U4087" s="429"/>
      <c r="W4087" s="6">
        <f>VLOOKUP(A4087,'[3]Cartilha Global'!$A:$A,1,FALSE)</f>
        <v>92661</v>
      </c>
    </row>
    <row r="4088" spans="1:23" ht="23.25" hidden="1" thickBot="1" x14ac:dyDescent="0.25">
      <c r="A4088" s="522">
        <v>92662</v>
      </c>
      <c r="B4088" s="508" t="s">
        <v>3144</v>
      </c>
      <c r="C4088" s="513" t="s">
        <v>4729</v>
      </c>
      <c r="D4088" s="498" t="s">
        <v>169</v>
      </c>
      <c r="E4088" s="499">
        <v>44.28</v>
      </c>
      <c r="F4088" s="500">
        <f t="shared" si="1018"/>
        <v>54.84</v>
      </c>
      <c r="G4088" s="527"/>
      <c r="H4088" s="518"/>
      <c r="I4088" s="517">
        <f t="shared" si="1019"/>
        <v>0</v>
      </c>
      <c r="J4088" s="517">
        <f t="shared" si="1020"/>
        <v>0</v>
      </c>
      <c r="K4088" s="504"/>
      <c r="L4088" s="518">
        <f t="shared" si="1021"/>
        <v>0</v>
      </c>
      <c r="M4088" s="518">
        <f t="shared" si="1021"/>
        <v>0</v>
      </c>
      <c r="N4088" s="519">
        <f t="shared" si="1022"/>
        <v>0</v>
      </c>
      <c r="O4088" s="519">
        <f t="shared" si="1023"/>
        <v>0</v>
      </c>
      <c r="P4088" s="506"/>
      <c r="Q4088" s="494"/>
      <c r="R4088" s="412" t="str">
        <f t="shared" ref="R4088:R4151" si="1024">IF(Q4088="X","x",IF(Q4088="xx","x",IF(O4088&gt;0,"x","")))</f>
        <v/>
      </c>
      <c r="S4088" s="412" t="str">
        <f t="shared" si="1002"/>
        <v/>
      </c>
      <c r="T4088" s="427"/>
      <c r="U4088" s="429"/>
      <c r="W4088" s="6">
        <f>VLOOKUP(A4088,'[3]Cartilha Global'!$A:$A,1,FALSE)</f>
        <v>92662</v>
      </c>
    </row>
    <row r="4089" spans="1:23" ht="23.25" hidden="1" thickBot="1" x14ac:dyDescent="0.25">
      <c r="A4089" s="522">
        <v>92663</v>
      </c>
      <c r="B4089" s="508" t="s">
        <v>3144</v>
      </c>
      <c r="C4089" s="513" t="s">
        <v>4730</v>
      </c>
      <c r="D4089" s="498" t="s">
        <v>169</v>
      </c>
      <c r="E4089" s="499">
        <v>59.92</v>
      </c>
      <c r="F4089" s="500">
        <f t="shared" si="1018"/>
        <v>74.2</v>
      </c>
      <c r="G4089" s="527"/>
      <c r="H4089" s="518"/>
      <c r="I4089" s="517">
        <f t="shared" si="1019"/>
        <v>0</v>
      </c>
      <c r="J4089" s="517">
        <f t="shared" si="1020"/>
        <v>0</v>
      </c>
      <c r="K4089" s="504"/>
      <c r="L4089" s="518">
        <f t="shared" si="1021"/>
        <v>0</v>
      </c>
      <c r="M4089" s="518">
        <f t="shared" si="1021"/>
        <v>0</v>
      </c>
      <c r="N4089" s="519">
        <f t="shared" si="1022"/>
        <v>0</v>
      </c>
      <c r="O4089" s="519">
        <f t="shared" si="1023"/>
        <v>0</v>
      </c>
      <c r="P4089" s="506"/>
      <c r="Q4089" s="494"/>
      <c r="R4089" s="412" t="str">
        <f t="shared" si="1024"/>
        <v/>
      </c>
      <c r="S4089" s="412" t="str">
        <f t="shared" si="1002"/>
        <v/>
      </c>
      <c r="T4089" s="427"/>
      <c r="U4089" s="429"/>
      <c r="W4089" s="6">
        <f>VLOOKUP(A4089,'[3]Cartilha Global'!$A:$A,1,FALSE)</f>
        <v>92663</v>
      </c>
    </row>
    <row r="4090" spans="1:23" ht="23.25" hidden="1" thickBot="1" x14ac:dyDescent="0.25">
      <c r="A4090" s="522">
        <v>92664</v>
      </c>
      <c r="B4090" s="508" t="s">
        <v>3144</v>
      </c>
      <c r="C4090" s="513" t="s">
        <v>4731</v>
      </c>
      <c r="D4090" s="498" t="s">
        <v>169</v>
      </c>
      <c r="E4090" s="499">
        <v>59.89</v>
      </c>
      <c r="F4090" s="500">
        <f t="shared" si="1018"/>
        <v>74.17</v>
      </c>
      <c r="G4090" s="527"/>
      <c r="H4090" s="518"/>
      <c r="I4090" s="517">
        <f t="shared" si="1019"/>
        <v>0</v>
      </c>
      <c r="J4090" s="517">
        <f t="shared" si="1020"/>
        <v>0</v>
      </c>
      <c r="K4090" s="504"/>
      <c r="L4090" s="518">
        <f t="shared" si="1021"/>
        <v>0</v>
      </c>
      <c r="M4090" s="518">
        <f t="shared" si="1021"/>
        <v>0</v>
      </c>
      <c r="N4090" s="519">
        <f t="shared" si="1022"/>
        <v>0</v>
      </c>
      <c r="O4090" s="519">
        <f t="shared" si="1023"/>
        <v>0</v>
      </c>
      <c r="P4090" s="506"/>
      <c r="Q4090" s="494"/>
      <c r="R4090" s="412" t="str">
        <f t="shared" si="1024"/>
        <v/>
      </c>
      <c r="S4090" s="412" t="str">
        <f t="shared" si="1002"/>
        <v/>
      </c>
      <c r="T4090" s="427"/>
      <c r="U4090" s="429"/>
      <c r="W4090" s="6">
        <f>VLOOKUP(A4090,'[3]Cartilha Global'!$A:$A,1,FALSE)</f>
        <v>92664</v>
      </c>
    </row>
    <row r="4091" spans="1:23" ht="23.25" hidden="1" thickBot="1" x14ac:dyDescent="0.25">
      <c r="A4091" s="522">
        <v>92665</v>
      </c>
      <c r="B4091" s="508" t="s">
        <v>3144</v>
      </c>
      <c r="C4091" s="513" t="s">
        <v>4732</v>
      </c>
      <c r="D4091" s="498" t="s">
        <v>169</v>
      </c>
      <c r="E4091" s="499">
        <v>83.66</v>
      </c>
      <c r="F4091" s="500">
        <f t="shared" si="1018"/>
        <v>103.6</v>
      </c>
      <c r="G4091" s="527"/>
      <c r="H4091" s="518"/>
      <c r="I4091" s="517">
        <f t="shared" si="1019"/>
        <v>0</v>
      </c>
      <c r="J4091" s="517">
        <f t="shared" si="1020"/>
        <v>0</v>
      </c>
      <c r="K4091" s="504"/>
      <c r="L4091" s="518">
        <f t="shared" si="1021"/>
        <v>0</v>
      </c>
      <c r="M4091" s="518">
        <f t="shared" si="1021"/>
        <v>0</v>
      </c>
      <c r="N4091" s="519">
        <f t="shared" si="1022"/>
        <v>0</v>
      </c>
      <c r="O4091" s="519">
        <f t="shared" si="1023"/>
        <v>0</v>
      </c>
      <c r="P4091" s="506"/>
      <c r="Q4091" s="494"/>
      <c r="R4091" s="412" t="str">
        <f t="shared" si="1024"/>
        <v/>
      </c>
      <c r="S4091" s="412" t="str">
        <f t="shared" si="1002"/>
        <v/>
      </c>
      <c r="T4091" s="427"/>
      <c r="U4091" s="429"/>
      <c r="W4091" s="6">
        <f>VLOOKUP(A4091,'[3]Cartilha Global'!$A:$A,1,FALSE)</f>
        <v>92665</v>
      </c>
    </row>
    <row r="4092" spans="1:23" ht="23.25" hidden="1" thickBot="1" x14ac:dyDescent="0.25">
      <c r="A4092" s="522">
        <v>92666</v>
      </c>
      <c r="B4092" s="508" t="s">
        <v>3144</v>
      </c>
      <c r="C4092" s="513" t="s">
        <v>4733</v>
      </c>
      <c r="D4092" s="498" t="s">
        <v>169</v>
      </c>
      <c r="E4092" s="499">
        <v>95.66</v>
      </c>
      <c r="F4092" s="500">
        <f t="shared" si="1018"/>
        <v>118.47</v>
      </c>
      <c r="G4092" s="527"/>
      <c r="H4092" s="518"/>
      <c r="I4092" s="517">
        <f t="shared" si="1019"/>
        <v>0</v>
      </c>
      <c r="J4092" s="517">
        <f t="shared" si="1020"/>
        <v>0</v>
      </c>
      <c r="K4092" s="504"/>
      <c r="L4092" s="518">
        <f t="shared" si="1021"/>
        <v>0</v>
      </c>
      <c r="M4092" s="518">
        <f t="shared" si="1021"/>
        <v>0</v>
      </c>
      <c r="N4092" s="519">
        <f t="shared" si="1022"/>
        <v>0</v>
      </c>
      <c r="O4092" s="519">
        <f t="shared" si="1023"/>
        <v>0</v>
      </c>
      <c r="P4092" s="506"/>
      <c r="Q4092" s="494"/>
      <c r="R4092" s="412" t="str">
        <f t="shared" si="1024"/>
        <v/>
      </c>
      <c r="S4092" s="412" t="str">
        <f t="shared" si="1002"/>
        <v/>
      </c>
      <c r="T4092" s="427"/>
      <c r="U4092" s="429"/>
      <c r="W4092" s="6">
        <f>VLOOKUP(A4092,'[3]Cartilha Global'!$A:$A,1,FALSE)</f>
        <v>92666</v>
      </c>
    </row>
    <row r="4093" spans="1:23" ht="23.25" hidden="1" thickBot="1" x14ac:dyDescent="0.25">
      <c r="A4093" s="522">
        <v>92667</v>
      </c>
      <c r="B4093" s="508" t="s">
        <v>3144</v>
      </c>
      <c r="C4093" s="513" t="s">
        <v>4734</v>
      </c>
      <c r="D4093" s="498" t="s">
        <v>169</v>
      </c>
      <c r="E4093" s="499">
        <v>125.05</v>
      </c>
      <c r="F4093" s="500">
        <f t="shared" si="1018"/>
        <v>154.86000000000001</v>
      </c>
      <c r="G4093" s="527"/>
      <c r="H4093" s="518"/>
      <c r="I4093" s="517">
        <f t="shared" si="1019"/>
        <v>0</v>
      </c>
      <c r="J4093" s="517">
        <f t="shared" si="1020"/>
        <v>0</v>
      </c>
      <c r="K4093" s="504"/>
      <c r="L4093" s="518">
        <f t="shared" si="1021"/>
        <v>0</v>
      </c>
      <c r="M4093" s="518">
        <f t="shared" si="1021"/>
        <v>0</v>
      </c>
      <c r="N4093" s="519">
        <f t="shared" si="1022"/>
        <v>0</v>
      </c>
      <c r="O4093" s="519">
        <f t="shared" si="1023"/>
        <v>0</v>
      </c>
      <c r="P4093" s="506"/>
      <c r="Q4093" s="494"/>
      <c r="R4093" s="412" t="str">
        <f t="shared" si="1024"/>
        <v/>
      </c>
      <c r="S4093" s="412" t="str">
        <f t="shared" si="1002"/>
        <v/>
      </c>
      <c r="T4093" s="427"/>
      <c r="U4093" s="429"/>
      <c r="W4093" s="6">
        <f>VLOOKUP(A4093,'[3]Cartilha Global'!$A:$A,1,FALSE)</f>
        <v>92667</v>
      </c>
    </row>
    <row r="4094" spans="1:23" ht="23.25" hidden="1" thickBot="1" x14ac:dyDescent="0.25">
      <c r="A4094" s="522">
        <v>92668</v>
      </c>
      <c r="B4094" s="508" t="s">
        <v>3144</v>
      </c>
      <c r="C4094" s="513" t="s">
        <v>4735</v>
      </c>
      <c r="D4094" s="498" t="s">
        <v>169</v>
      </c>
      <c r="E4094" s="499">
        <v>135.72999999999999</v>
      </c>
      <c r="F4094" s="500">
        <f t="shared" si="1018"/>
        <v>168.09</v>
      </c>
      <c r="G4094" s="527"/>
      <c r="H4094" s="518"/>
      <c r="I4094" s="517">
        <f t="shared" si="1019"/>
        <v>0</v>
      </c>
      <c r="J4094" s="517">
        <f t="shared" si="1020"/>
        <v>0</v>
      </c>
      <c r="K4094" s="504"/>
      <c r="L4094" s="518">
        <f t="shared" si="1021"/>
        <v>0</v>
      </c>
      <c r="M4094" s="518">
        <f t="shared" si="1021"/>
        <v>0</v>
      </c>
      <c r="N4094" s="519">
        <f t="shared" si="1022"/>
        <v>0</v>
      </c>
      <c r="O4094" s="519">
        <f t="shared" si="1023"/>
        <v>0</v>
      </c>
      <c r="P4094" s="506"/>
      <c r="Q4094" s="494"/>
      <c r="R4094" s="412" t="str">
        <f t="shared" si="1024"/>
        <v/>
      </c>
      <c r="S4094" s="412" t="str">
        <f t="shared" si="1002"/>
        <v/>
      </c>
      <c r="T4094" s="427"/>
      <c r="U4094" s="429"/>
      <c r="W4094" s="6">
        <f>VLOOKUP(A4094,'[3]Cartilha Global'!$A:$A,1,FALSE)</f>
        <v>92668</v>
      </c>
    </row>
    <row r="4095" spans="1:23" ht="23.25" hidden="1" thickBot="1" x14ac:dyDescent="0.25">
      <c r="A4095" s="522">
        <v>92669</v>
      </c>
      <c r="B4095" s="508" t="s">
        <v>3144</v>
      </c>
      <c r="C4095" s="513" t="s">
        <v>4736</v>
      </c>
      <c r="D4095" s="498" t="s">
        <v>169</v>
      </c>
      <c r="E4095" s="499">
        <v>44.09</v>
      </c>
      <c r="F4095" s="500">
        <f t="shared" si="1018"/>
        <v>54.6</v>
      </c>
      <c r="G4095" s="527"/>
      <c r="H4095" s="518"/>
      <c r="I4095" s="517">
        <f t="shared" si="1019"/>
        <v>0</v>
      </c>
      <c r="J4095" s="517">
        <f t="shared" si="1020"/>
        <v>0</v>
      </c>
      <c r="K4095" s="504"/>
      <c r="L4095" s="518">
        <f t="shared" si="1021"/>
        <v>0</v>
      </c>
      <c r="M4095" s="518">
        <f t="shared" si="1021"/>
        <v>0</v>
      </c>
      <c r="N4095" s="519">
        <f t="shared" si="1022"/>
        <v>0</v>
      </c>
      <c r="O4095" s="519">
        <f t="shared" si="1023"/>
        <v>0</v>
      </c>
      <c r="P4095" s="506"/>
      <c r="Q4095" s="494"/>
      <c r="R4095" s="412" t="str">
        <f t="shared" si="1024"/>
        <v/>
      </c>
      <c r="S4095" s="412" t="str">
        <f t="shared" si="1002"/>
        <v/>
      </c>
      <c r="T4095" s="427"/>
      <c r="U4095" s="429"/>
      <c r="W4095" s="6">
        <f>VLOOKUP(A4095,'[3]Cartilha Global'!$A:$A,1,FALSE)</f>
        <v>92669</v>
      </c>
    </row>
    <row r="4096" spans="1:23" ht="23.25" hidden="1" thickBot="1" x14ac:dyDescent="0.25">
      <c r="A4096" s="522">
        <v>92670</v>
      </c>
      <c r="B4096" s="508" t="s">
        <v>3144</v>
      </c>
      <c r="C4096" s="513" t="s">
        <v>4737</v>
      </c>
      <c r="D4096" s="498" t="s">
        <v>169</v>
      </c>
      <c r="E4096" s="499">
        <v>41.23</v>
      </c>
      <c r="F4096" s="500">
        <f t="shared" si="1018"/>
        <v>51.06</v>
      </c>
      <c r="G4096" s="527"/>
      <c r="H4096" s="518"/>
      <c r="I4096" s="517">
        <f t="shared" si="1019"/>
        <v>0</v>
      </c>
      <c r="J4096" s="517">
        <f t="shared" si="1020"/>
        <v>0</v>
      </c>
      <c r="K4096" s="504"/>
      <c r="L4096" s="518">
        <f t="shared" si="1021"/>
        <v>0</v>
      </c>
      <c r="M4096" s="518">
        <f t="shared" si="1021"/>
        <v>0</v>
      </c>
      <c r="N4096" s="519">
        <f t="shared" si="1022"/>
        <v>0</v>
      </c>
      <c r="O4096" s="519">
        <f t="shared" si="1023"/>
        <v>0</v>
      </c>
      <c r="P4096" s="506"/>
      <c r="Q4096" s="494"/>
      <c r="R4096" s="412" t="str">
        <f t="shared" si="1024"/>
        <v/>
      </c>
      <c r="S4096" s="412" t="str">
        <f t="shared" si="1002"/>
        <v/>
      </c>
      <c r="T4096" s="427"/>
      <c r="U4096" s="429"/>
      <c r="W4096" s="6">
        <f>VLOOKUP(A4096,'[3]Cartilha Global'!$A:$A,1,FALSE)</f>
        <v>92670</v>
      </c>
    </row>
    <row r="4097" spans="1:23" ht="23.25" hidden="1" thickBot="1" x14ac:dyDescent="0.25">
      <c r="A4097" s="522">
        <v>92671</v>
      </c>
      <c r="B4097" s="508" t="s">
        <v>3144</v>
      </c>
      <c r="C4097" s="513" t="s">
        <v>4738</v>
      </c>
      <c r="D4097" s="498" t="s">
        <v>169</v>
      </c>
      <c r="E4097" s="499">
        <v>58.68</v>
      </c>
      <c r="F4097" s="500">
        <f t="shared" si="1018"/>
        <v>72.67</v>
      </c>
      <c r="G4097" s="527"/>
      <c r="H4097" s="518"/>
      <c r="I4097" s="517">
        <f t="shared" si="1019"/>
        <v>0</v>
      </c>
      <c r="J4097" s="517">
        <f t="shared" si="1020"/>
        <v>0</v>
      </c>
      <c r="K4097" s="504"/>
      <c r="L4097" s="518">
        <f t="shared" si="1021"/>
        <v>0</v>
      </c>
      <c r="M4097" s="518">
        <f t="shared" si="1021"/>
        <v>0</v>
      </c>
      <c r="N4097" s="519">
        <f t="shared" si="1022"/>
        <v>0</v>
      </c>
      <c r="O4097" s="519">
        <f t="shared" si="1023"/>
        <v>0</v>
      </c>
      <c r="P4097" s="506"/>
      <c r="Q4097" s="494"/>
      <c r="R4097" s="412" t="str">
        <f t="shared" si="1024"/>
        <v/>
      </c>
      <c r="S4097" s="412" t="str">
        <f t="shared" si="1002"/>
        <v/>
      </c>
      <c r="T4097" s="427"/>
      <c r="U4097" s="429"/>
      <c r="W4097" s="6">
        <f>VLOOKUP(A4097,'[3]Cartilha Global'!$A:$A,1,FALSE)</f>
        <v>92671</v>
      </c>
    </row>
    <row r="4098" spans="1:23" ht="23.25" hidden="1" thickBot="1" x14ac:dyDescent="0.25">
      <c r="A4098" s="522">
        <v>92672</v>
      </c>
      <c r="B4098" s="508" t="s">
        <v>3144</v>
      </c>
      <c r="C4098" s="513" t="s">
        <v>4739</v>
      </c>
      <c r="D4098" s="498" t="s">
        <v>169</v>
      </c>
      <c r="E4098" s="499">
        <v>52.98</v>
      </c>
      <c r="F4098" s="500">
        <f t="shared" si="1018"/>
        <v>65.61</v>
      </c>
      <c r="G4098" s="527"/>
      <c r="H4098" s="518"/>
      <c r="I4098" s="517">
        <f t="shared" si="1019"/>
        <v>0</v>
      </c>
      <c r="J4098" s="517">
        <f t="shared" si="1020"/>
        <v>0</v>
      </c>
      <c r="K4098" s="504"/>
      <c r="L4098" s="518">
        <f t="shared" si="1021"/>
        <v>0</v>
      </c>
      <c r="M4098" s="518">
        <f t="shared" si="1021"/>
        <v>0</v>
      </c>
      <c r="N4098" s="519">
        <f t="shared" si="1022"/>
        <v>0</v>
      </c>
      <c r="O4098" s="519">
        <f t="shared" si="1023"/>
        <v>0</v>
      </c>
      <c r="P4098" s="506"/>
      <c r="Q4098" s="494"/>
      <c r="R4098" s="412" t="str">
        <f t="shared" si="1024"/>
        <v/>
      </c>
      <c r="S4098" s="412" t="str">
        <f t="shared" si="1002"/>
        <v/>
      </c>
      <c r="T4098" s="427"/>
      <c r="U4098" s="429"/>
      <c r="W4098" s="6">
        <f>VLOOKUP(A4098,'[3]Cartilha Global'!$A:$A,1,FALSE)</f>
        <v>92672</v>
      </c>
    </row>
    <row r="4099" spans="1:23" ht="23.25" hidden="1" thickBot="1" x14ac:dyDescent="0.25">
      <c r="A4099" s="522">
        <v>92673</v>
      </c>
      <c r="B4099" s="508" t="s">
        <v>3144</v>
      </c>
      <c r="C4099" s="513" t="s">
        <v>4740</v>
      </c>
      <c r="D4099" s="498" t="s">
        <v>169</v>
      </c>
      <c r="E4099" s="499">
        <v>67.84</v>
      </c>
      <c r="F4099" s="500">
        <f t="shared" si="1018"/>
        <v>84.01</v>
      </c>
      <c r="G4099" s="527"/>
      <c r="H4099" s="518"/>
      <c r="I4099" s="517">
        <f t="shared" si="1019"/>
        <v>0</v>
      </c>
      <c r="J4099" s="517">
        <f t="shared" si="1020"/>
        <v>0</v>
      </c>
      <c r="K4099" s="504"/>
      <c r="L4099" s="518">
        <f t="shared" si="1021"/>
        <v>0</v>
      </c>
      <c r="M4099" s="518">
        <f t="shared" si="1021"/>
        <v>0</v>
      </c>
      <c r="N4099" s="519">
        <f t="shared" si="1022"/>
        <v>0</v>
      </c>
      <c r="O4099" s="519">
        <f t="shared" si="1023"/>
        <v>0</v>
      </c>
      <c r="P4099" s="506"/>
      <c r="Q4099" s="494"/>
      <c r="R4099" s="412" t="str">
        <f t="shared" si="1024"/>
        <v/>
      </c>
      <c r="S4099" s="412" t="str">
        <f t="shared" si="1002"/>
        <v/>
      </c>
      <c r="T4099" s="427"/>
      <c r="U4099" s="429"/>
      <c r="W4099" s="6">
        <f>VLOOKUP(A4099,'[3]Cartilha Global'!$A:$A,1,FALSE)</f>
        <v>92673</v>
      </c>
    </row>
    <row r="4100" spans="1:23" ht="23.25" hidden="1" thickBot="1" x14ac:dyDescent="0.25">
      <c r="A4100" s="522">
        <v>92674</v>
      </c>
      <c r="B4100" s="508" t="s">
        <v>3144</v>
      </c>
      <c r="C4100" s="513" t="s">
        <v>4741</v>
      </c>
      <c r="D4100" s="498" t="s">
        <v>169</v>
      </c>
      <c r="E4100" s="499">
        <v>63.91</v>
      </c>
      <c r="F4100" s="500">
        <f t="shared" si="1018"/>
        <v>79.150000000000006</v>
      </c>
      <c r="G4100" s="527"/>
      <c r="H4100" s="518"/>
      <c r="I4100" s="517">
        <f t="shared" si="1019"/>
        <v>0</v>
      </c>
      <c r="J4100" s="517">
        <f t="shared" si="1020"/>
        <v>0</v>
      </c>
      <c r="K4100" s="504"/>
      <c r="L4100" s="518">
        <f t="shared" si="1021"/>
        <v>0</v>
      </c>
      <c r="M4100" s="518">
        <f t="shared" si="1021"/>
        <v>0</v>
      </c>
      <c r="N4100" s="519">
        <f t="shared" si="1022"/>
        <v>0</v>
      </c>
      <c r="O4100" s="519">
        <f t="shared" si="1023"/>
        <v>0</v>
      </c>
      <c r="P4100" s="506"/>
      <c r="Q4100" s="494"/>
      <c r="R4100" s="412" t="str">
        <f t="shared" si="1024"/>
        <v/>
      </c>
      <c r="S4100" s="412" t="str">
        <f t="shared" si="1002"/>
        <v/>
      </c>
      <c r="T4100" s="427"/>
      <c r="U4100" s="429"/>
      <c r="W4100" s="6">
        <f>VLOOKUP(A4100,'[3]Cartilha Global'!$A:$A,1,FALSE)</f>
        <v>92674</v>
      </c>
    </row>
    <row r="4101" spans="1:23" ht="23.25" hidden="1" thickBot="1" x14ac:dyDescent="0.25">
      <c r="A4101" s="522">
        <v>92675</v>
      </c>
      <c r="B4101" s="508" t="s">
        <v>3144</v>
      </c>
      <c r="C4101" s="513" t="s">
        <v>4742</v>
      </c>
      <c r="D4101" s="498" t="s">
        <v>169</v>
      </c>
      <c r="E4101" s="499">
        <v>88.95</v>
      </c>
      <c r="F4101" s="500">
        <f t="shared" si="1018"/>
        <v>110.16</v>
      </c>
      <c r="G4101" s="527"/>
      <c r="H4101" s="518"/>
      <c r="I4101" s="517">
        <f t="shared" si="1019"/>
        <v>0</v>
      </c>
      <c r="J4101" s="517">
        <f t="shared" si="1020"/>
        <v>0</v>
      </c>
      <c r="K4101" s="504"/>
      <c r="L4101" s="518">
        <f t="shared" si="1021"/>
        <v>0</v>
      </c>
      <c r="M4101" s="518">
        <f t="shared" si="1021"/>
        <v>0</v>
      </c>
      <c r="N4101" s="519">
        <f t="shared" si="1022"/>
        <v>0</v>
      </c>
      <c r="O4101" s="519">
        <f t="shared" si="1023"/>
        <v>0</v>
      </c>
      <c r="P4101" s="506"/>
      <c r="Q4101" s="494"/>
      <c r="R4101" s="412" t="str">
        <f t="shared" si="1024"/>
        <v/>
      </c>
      <c r="S4101" s="412" t="str">
        <f t="shared" si="1002"/>
        <v/>
      </c>
      <c r="T4101" s="427"/>
      <c r="U4101" s="429"/>
      <c r="W4101" s="6">
        <f>VLOOKUP(A4101,'[3]Cartilha Global'!$A:$A,1,FALSE)</f>
        <v>92675</v>
      </c>
    </row>
    <row r="4102" spans="1:23" ht="23.25" hidden="1" thickBot="1" x14ac:dyDescent="0.25">
      <c r="A4102" s="522">
        <v>92676</v>
      </c>
      <c r="B4102" s="508" t="s">
        <v>3144</v>
      </c>
      <c r="C4102" s="513" t="s">
        <v>4743</v>
      </c>
      <c r="D4102" s="498" t="s">
        <v>169</v>
      </c>
      <c r="E4102" s="499">
        <v>86.27</v>
      </c>
      <c r="F4102" s="500">
        <f t="shared" si="1018"/>
        <v>106.84</v>
      </c>
      <c r="G4102" s="527"/>
      <c r="H4102" s="518"/>
      <c r="I4102" s="517">
        <f t="shared" si="1019"/>
        <v>0</v>
      </c>
      <c r="J4102" s="517">
        <f t="shared" si="1020"/>
        <v>0</v>
      </c>
      <c r="K4102" s="504"/>
      <c r="L4102" s="518">
        <f t="shared" si="1021"/>
        <v>0</v>
      </c>
      <c r="M4102" s="518">
        <f t="shared" si="1021"/>
        <v>0</v>
      </c>
      <c r="N4102" s="519">
        <f t="shared" si="1022"/>
        <v>0</v>
      </c>
      <c r="O4102" s="519">
        <f t="shared" si="1023"/>
        <v>0</v>
      </c>
      <c r="P4102" s="506"/>
      <c r="Q4102" s="494"/>
      <c r="R4102" s="412" t="str">
        <f t="shared" si="1024"/>
        <v/>
      </c>
      <c r="S4102" s="412" t="str">
        <f t="shared" si="1002"/>
        <v/>
      </c>
      <c r="T4102" s="427"/>
      <c r="U4102" s="429"/>
      <c r="W4102" s="6">
        <f>VLOOKUP(A4102,'[3]Cartilha Global'!$A:$A,1,FALSE)</f>
        <v>92676</v>
      </c>
    </row>
    <row r="4103" spans="1:23" ht="23.25" hidden="1" thickBot="1" x14ac:dyDescent="0.25">
      <c r="A4103" s="522">
        <v>92677</v>
      </c>
      <c r="B4103" s="508" t="s">
        <v>3144</v>
      </c>
      <c r="C4103" s="513" t="s">
        <v>4744</v>
      </c>
      <c r="D4103" s="498" t="s">
        <v>169</v>
      </c>
      <c r="E4103" s="499">
        <v>148.74</v>
      </c>
      <c r="F4103" s="500">
        <f t="shared" si="1018"/>
        <v>184.2</v>
      </c>
      <c r="G4103" s="527"/>
      <c r="H4103" s="518"/>
      <c r="I4103" s="517">
        <f t="shared" si="1019"/>
        <v>0</v>
      </c>
      <c r="J4103" s="517">
        <f t="shared" si="1020"/>
        <v>0</v>
      </c>
      <c r="K4103" s="504"/>
      <c r="L4103" s="518">
        <f t="shared" si="1021"/>
        <v>0</v>
      </c>
      <c r="M4103" s="518">
        <f t="shared" si="1021"/>
        <v>0</v>
      </c>
      <c r="N4103" s="519">
        <f t="shared" si="1022"/>
        <v>0</v>
      </c>
      <c r="O4103" s="519">
        <f t="shared" si="1023"/>
        <v>0</v>
      </c>
      <c r="P4103" s="506"/>
      <c r="Q4103" s="494"/>
      <c r="R4103" s="412" t="str">
        <f t="shared" si="1024"/>
        <v/>
      </c>
      <c r="S4103" s="412" t="str">
        <f t="shared" si="1002"/>
        <v/>
      </c>
      <c r="T4103" s="427"/>
      <c r="U4103" s="429"/>
      <c r="W4103" s="6">
        <f>VLOOKUP(A4103,'[3]Cartilha Global'!$A:$A,1,FALSE)</f>
        <v>92677</v>
      </c>
    </row>
    <row r="4104" spans="1:23" ht="23.25" hidden="1" thickBot="1" x14ac:dyDescent="0.25">
      <c r="A4104" s="522">
        <v>92678</v>
      </c>
      <c r="B4104" s="508" t="s">
        <v>3144</v>
      </c>
      <c r="C4104" s="513" t="s">
        <v>4745</v>
      </c>
      <c r="D4104" s="498" t="s">
        <v>169</v>
      </c>
      <c r="E4104" s="499">
        <v>136.99</v>
      </c>
      <c r="F4104" s="500">
        <f t="shared" si="1018"/>
        <v>169.65</v>
      </c>
      <c r="G4104" s="527"/>
      <c r="H4104" s="518"/>
      <c r="I4104" s="517">
        <f t="shared" si="1019"/>
        <v>0</v>
      </c>
      <c r="J4104" s="517">
        <f t="shared" si="1020"/>
        <v>0</v>
      </c>
      <c r="K4104" s="504"/>
      <c r="L4104" s="518">
        <f t="shared" si="1021"/>
        <v>0</v>
      </c>
      <c r="M4104" s="518">
        <f t="shared" si="1021"/>
        <v>0</v>
      </c>
      <c r="N4104" s="519">
        <f t="shared" si="1022"/>
        <v>0</v>
      </c>
      <c r="O4104" s="519">
        <f t="shared" si="1023"/>
        <v>0</v>
      </c>
      <c r="P4104" s="506"/>
      <c r="Q4104" s="494"/>
      <c r="R4104" s="412" t="str">
        <f t="shared" si="1024"/>
        <v/>
      </c>
      <c r="S4104" s="412" t="str">
        <f t="shared" si="1002"/>
        <v/>
      </c>
      <c r="T4104" s="427"/>
      <c r="U4104" s="429"/>
      <c r="W4104" s="6">
        <f>VLOOKUP(A4104,'[3]Cartilha Global'!$A:$A,1,FALSE)</f>
        <v>92678</v>
      </c>
    </row>
    <row r="4105" spans="1:23" ht="23.25" hidden="1" thickBot="1" x14ac:dyDescent="0.25">
      <c r="A4105" s="522">
        <v>92679</v>
      </c>
      <c r="B4105" s="508" t="s">
        <v>3144</v>
      </c>
      <c r="C4105" s="513" t="s">
        <v>4746</v>
      </c>
      <c r="D4105" s="498" t="s">
        <v>169</v>
      </c>
      <c r="E4105" s="499">
        <v>206.07</v>
      </c>
      <c r="F4105" s="500">
        <f t="shared" si="1018"/>
        <v>255.2</v>
      </c>
      <c r="G4105" s="527"/>
      <c r="H4105" s="518"/>
      <c r="I4105" s="517">
        <f t="shared" si="1019"/>
        <v>0</v>
      </c>
      <c r="J4105" s="517">
        <f t="shared" si="1020"/>
        <v>0</v>
      </c>
      <c r="K4105" s="504"/>
      <c r="L4105" s="518">
        <f t="shared" si="1021"/>
        <v>0</v>
      </c>
      <c r="M4105" s="518">
        <f t="shared" si="1021"/>
        <v>0</v>
      </c>
      <c r="N4105" s="519">
        <f t="shared" si="1022"/>
        <v>0</v>
      </c>
      <c r="O4105" s="519">
        <f t="shared" si="1023"/>
        <v>0</v>
      </c>
      <c r="P4105" s="506"/>
      <c r="Q4105" s="494"/>
      <c r="R4105" s="412" t="str">
        <f t="shared" si="1024"/>
        <v/>
      </c>
      <c r="S4105" s="412" t="str">
        <f t="shared" si="1002"/>
        <v/>
      </c>
      <c r="T4105" s="427"/>
      <c r="U4105" s="429"/>
      <c r="W4105" s="6">
        <f>VLOOKUP(A4105,'[3]Cartilha Global'!$A:$A,1,FALSE)</f>
        <v>92679</v>
      </c>
    </row>
    <row r="4106" spans="1:23" ht="23.25" hidden="1" thickBot="1" x14ac:dyDescent="0.25">
      <c r="A4106" s="522">
        <v>92680</v>
      </c>
      <c r="B4106" s="508" t="s">
        <v>3144</v>
      </c>
      <c r="C4106" s="513" t="s">
        <v>4747</v>
      </c>
      <c r="D4106" s="498" t="s">
        <v>169</v>
      </c>
      <c r="E4106" s="499">
        <v>183.43</v>
      </c>
      <c r="F4106" s="500">
        <f t="shared" si="1018"/>
        <v>227.16</v>
      </c>
      <c r="G4106" s="527"/>
      <c r="H4106" s="518"/>
      <c r="I4106" s="517">
        <f t="shared" si="1019"/>
        <v>0</v>
      </c>
      <c r="J4106" s="517">
        <f t="shared" si="1020"/>
        <v>0</v>
      </c>
      <c r="K4106" s="504"/>
      <c r="L4106" s="518">
        <f t="shared" si="1021"/>
        <v>0</v>
      </c>
      <c r="M4106" s="518">
        <f t="shared" si="1021"/>
        <v>0</v>
      </c>
      <c r="N4106" s="519">
        <f t="shared" si="1022"/>
        <v>0</v>
      </c>
      <c r="O4106" s="519">
        <f t="shared" si="1023"/>
        <v>0</v>
      </c>
      <c r="P4106" s="506"/>
      <c r="Q4106" s="494"/>
      <c r="R4106" s="412" t="str">
        <f t="shared" si="1024"/>
        <v/>
      </c>
      <c r="S4106" s="412" t="str">
        <f t="shared" si="1002"/>
        <v/>
      </c>
      <c r="T4106" s="427"/>
      <c r="U4106" s="429"/>
      <c r="W4106" s="6">
        <f>VLOOKUP(A4106,'[3]Cartilha Global'!$A:$A,1,FALSE)</f>
        <v>92680</v>
      </c>
    </row>
    <row r="4107" spans="1:23" ht="23.25" hidden="1" thickBot="1" x14ac:dyDescent="0.25">
      <c r="A4107" s="522">
        <v>92681</v>
      </c>
      <c r="B4107" s="508" t="s">
        <v>3144</v>
      </c>
      <c r="C4107" s="513" t="s">
        <v>4748</v>
      </c>
      <c r="D4107" s="498" t="s">
        <v>169</v>
      </c>
      <c r="E4107" s="499">
        <v>56.04</v>
      </c>
      <c r="F4107" s="500">
        <f t="shared" si="1018"/>
        <v>69.400000000000006</v>
      </c>
      <c r="G4107" s="527"/>
      <c r="H4107" s="518"/>
      <c r="I4107" s="517">
        <f t="shared" si="1019"/>
        <v>0</v>
      </c>
      <c r="J4107" s="517">
        <f t="shared" si="1020"/>
        <v>0</v>
      </c>
      <c r="K4107" s="504"/>
      <c r="L4107" s="518">
        <f t="shared" si="1021"/>
        <v>0</v>
      </c>
      <c r="M4107" s="518">
        <f t="shared" si="1021"/>
        <v>0</v>
      </c>
      <c r="N4107" s="519">
        <f t="shared" si="1022"/>
        <v>0</v>
      </c>
      <c r="O4107" s="519">
        <f t="shared" si="1023"/>
        <v>0</v>
      </c>
      <c r="P4107" s="506"/>
      <c r="Q4107" s="494"/>
      <c r="R4107" s="412" t="str">
        <f t="shared" si="1024"/>
        <v/>
      </c>
      <c r="S4107" s="412" t="str">
        <f t="shared" si="1002"/>
        <v/>
      </c>
      <c r="T4107" s="427"/>
      <c r="U4107" s="429"/>
      <c r="W4107" s="6">
        <f>VLOOKUP(A4107,'[3]Cartilha Global'!$A:$A,1,FALSE)</f>
        <v>92681</v>
      </c>
    </row>
    <row r="4108" spans="1:23" ht="23.25" hidden="1" thickBot="1" x14ac:dyDescent="0.25">
      <c r="A4108" s="522">
        <v>92682</v>
      </c>
      <c r="B4108" s="508" t="s">
        <v>3144</v>
      </c>
      <c r="C4108" s="513" t="s">
        <v>4749</v>
      </c>
      <c r="D4108" s="498" t="s">
        <v>169</v>
      </c>
      <c r="E4108" s="499">
        <v>71.25</v>
      </c>
      <c r="F4108" s="500">
        <f t="shared" si="1018"/>
        <v>88.24</v>
      </c>
      <c r="G4108" s="527"/>
      <c r="H4108" s="518"/>
      <c r="I4108" s="517">
        <f t="shared" si="1019"/>
        <v>0</v>
      </c>
      <c r="J4108" s="517">
        <f t="shared" si="1020"/>
        <v>0</v>
      </c>
      <c r="K4108" s="504"/>
      <c r="L4108" s="518">
        <f t="shared" si="1021"/>
        <v>0</v>
      </c>
      <c r="M4108" s="518">
        <f t="shared" si="1021"/>
        <v>0</v>
      </c>
      <c r="N4108" s="519">
        <f t="shared" si="1022"/>
        <v>0</v>
      </c>
      <c r="O4108" s="519">
        <f t="shared" si="1023"/>
        <v>0</v>
      </c>
      <c r="P4108" s="506"/>
      <c r="Q4108" s="494"/>
      <c r="R4108" s="412" t="str">
        <f t="shared" si="1024"/>
        <v/>
      </c>
      <c r="S4108" s="412" t="str">
        <f t="shared" si="1002"/>
        <v/>
      </c>
      <c r="T4108" s="427"/>
      <c r="U4108" s="429"/>
      <c r="W4108" s="6">
        <f>VLOOKUP(A4108,'[3]Cartilha Global'!$A:$A,1,FALSE)</f>
        <v>92682</v>
      </c>
    </row>
    <row r="4109" spans="1:23" ht="23.25" hidden="1" thickBot="1" x14ac:dyDescent="0.25">
      <c r="A4109" s="522">
        <v>92683</v>
      </c>
      <c r="B4109" s="508" t="s">
        <v>3144</v>
      </c>
      <c r="C4109" s="513" t="s">
        <v>4750</v>
      </c>
      <c r="D4109" s="498" t="s">
        <v>169</v>
      </c>
      <c r="E4109" s="499">
        <v>83.69</v>
      </c>
      <c r="F4109" s="500">
        <f t="shared" si="1018"/>
        <v>103.64</v>
      </c>
      <c r="G4109" s="527"/>
      <c r="H4109" s="518"/>
      <c r="I4109" s="517">
        <f t="shared" si="1019"/>
        <v>0</v>
      </c>
      <c r="J4109" s="517">
        <f t="shared" si="1020"/>
        <v>0</v>
      </c>
      <c r="K4109" s="504"/>
      <c r="L4109" s="518">
        <f t="shared" si="1021"/>
        <v>0</v>
      </c>
      <c r="M4109" s="518">
        <f t="shared" si="1021"/>
        <v>0</v>
      </c>
      <c r="N4109" s="519">
        <f t="shared" si="1022"/>
        <v>0</v>
      </c>
      <c r="O4109" s="519">
        <f t="shared" si="1023"/>
        <v>0</v>
      </c>
      <c r="P4109" s="506"/>
      <c r="Q4109" s="494"/>
      <c r="R4109" s="412" t="str">
        <f t="shared" si="1024"/>
        <v/>
      </c>
      <c r="S4109" s="412" t="str">
        <f t="shared" si="1002"/>
        <v/>
      </c>
      <c r="T4109" s="427"/>
      <c r="U4109" s="429"/>
      <c r="W4109" s="6">
        <f>VLOOKUP(A4109,'[3]Cartilha Global'!$A:$A,1,FALSE)</f>
        <v>92683</v>
      </c>
    </row>
    <row r="4110" spans="1:23" ht="23.25" hidden="1" thickBot="1" x14ac:dyDescent="0.25">
      <c r="A4110" s="522">
        <v>92684</v>
      </c>
      <c r="B4110" s="508" t="s">
        <v>3144</v>
      </c>
      <c r="C4110" s="513" t="s">
        <v>4751</v>
      </c>
      <c r="D4110" s="498" t="s">
        <v>169</v>
      </c>
      <c r="E4110" s="499">
        <v>114.91</v>
      </c>
      <c r="F4110" s="500">
        <f t="shared" si="1018"/>
        <v>142.30000000000001</v>
      </c>
      <c r="G4110" s="527"/>
      <c r="H4110" s="518"/>
      <c r="I4110" s="517">
        <f t="shared" si="1019"/>
        <v>0</v>
      </c>
      <c r="J4110" s="517">
        <f t="shared" si="1020"/>
        <v>0</v>
      </c>
      <c r="K4110" s="504"/>
      <c r="L4110" s="518">
        <f t="shared" si="1021"/>
        <v>0</v>
      </c>
      <c r="M4110" s="518">
        <f t="shared" si="1021"/>
        <v>0</v>
      </c>
      <c r="N4110" s="519">
        <f t="shared" si="1022"/>
        <v>0</v>
      </c>
      <c r="O4110" s="519">
        <f t="shared" si="1023"/>
        <v>0</v>
      </c>
      <c r="P4110" s="506"/>
      <c r="Q4110" s="494"/>
      <c r="R4110" s="412" t="str">
        <f t="shared" si="1024"/>
        <v/>
      </c>
      <c r="S4110" s="412" t="str">
        <f t="shared" si="1002"/>
        <v/>
      </c>
      <c r="T4110" s="427"/>
      <c r="U4110" s="429"/>
      <c r="W4110" s="6">
        <f>VLOOKUP(A4110,'[3]Cartilha Global'!$A:$A,1,FALSE)</f>
        <v>92684</v>
      </c>
    </row>
    <row r="4111" spans="1:23" ht="23.25" hidden="1" thickBot="1" x14ac:dyDescent="0.25">
      <c r="A4111" s="522">
        <v>92685</v>
      </c>
      <c r="B4111" s="508" t="s">
        <v>3144</v>
      </c>
      <c r="C4111" s="513" t="s">
        <v>4752</v>
      </c>
      <c r="D4111" s="498" t="s">
        <v>169</v>
      </c>
      <c r="E4111" s="499">
        <v>188.5</v>
      </c>
      <c r="F4111" s="500">
        <f t="shared" si="1018"/>
        <v>233.44</v>
      </c>
      <c r="G4111" s="527"/>
      <c r="H4111" s="518"/>
      <c r="I4111" s="517">
        <f t="shared" si="1019"/>
        <v>0</v>
      </c>
      <c r="J4111" s="517">
        <f t="shared" si="1020"/>
        <v>0</v>
      </c>
      <c r="K4111" s="504"/>
      <c r="L4111" s="518">
        <f t="shared" si="1021"/>
        <v>0</v>
      </c>
      <c r="M4111" s="518">
        <f t="shared" si="1021"/>
        <v>0</v>
      </c>
      <c r="N4111" s="519">
        <f t="shared" si="1022"/>
        <v>0</v>
      </c>
      <c r="O4111" s="519">
        <f t="shared" si="1023"/>
        <v>0</v>
      </c>
      <c r="P4111" s="506"/>
      <c r="Q4111" s="494"/>
      <c r="R4111" s="412" t="str">
        <f t="shared" si="1024"/>
        <v/>
      </c>
      <c r="S4111" s="412" t="str">
        <f t="shared" si="1002"/>
        <v/>
      </c>
      <c r="T4111" s="427"/>
      <c r="U4111" s="429"/>
      <c r="W4111" s="6">
        <f>VLOOKUP(A4111,'[3]Cartilha Global'!$A:$A,1,FALSE)</f>
        <v>92685</v>
      </c>
    </row>
    <row r="4112" spans="1:23" ht="23.25" hidden="1" thickBot="1" x14ac:dyDescent="0.25">
      <c r="A4112" s="522">
        <v>92686</v>
      </c>
      <c r="B4112" s="508" t="s">
        <v>3144</v>
      </c>
      <c r="C4112" s="513" t="s">
        <v>4753</v>
      </c>
      <c r="D4112" s="498" t="s">
        <v>169</v>
      </c>
      <c r="E4112" s="499">
        <v>242.32</v>
      </c>
      <c r="F4112" s="500">
        <f t="shared" si="1018"/>
        <v>300.08999999999997</v>
      </c>
      <c r="G4112" s="527"/>
      <c r="H4112" s="518"/>
      <c r="I4112" s="517">
        <f t="shared" si="1019"/>
        <v>0</v>
      </c>
      <c r="J4112" s="517">
        <f t="shared" si="1020"/>
        <v>0</v>
      </c>
      <c r="K4112" s="504"/>
      <c r="L4112" s="518">
        <f t="shared" si="1021"/>
        <v>0</v>
      </c>
      <c r="M4112" s="518">
        <f t="shared" si="1021"/>
        <v>0</v>
      </c>
      <c r="N4112" s="519">
        <f t="shared" si="1022"/>
        <v>0</v>
      </c>
      <c r="O4112" s="519">
        <f t="shared" si="1023"/>
        <v>0</v>
      </c>
      <c r="P4112" s="506"/>
      <c r="Q4112" s="494"/>
      <c r="R4112" s="412" t="str">
        <f t="shared" si="1024"/>
        <v/>
      </c>
      <c r="S4112" s="412" t="str">
        <f t="shared" si="1002"/>
        <v/>
      </c>
      <c r="T4112" s="427"/>
      <c r="U4112" s="429"/>
      <c r="W4112" s="6">
        <f>VLOOKUP(A4112,'[3]Cartilha Global'!$A:$A,1,FALSE)</f>
        <v>92686</v>
      </c>
    </row>
    <row r="4113" spans="1:23" ht="23.25" hidden="1" thickBot="1" x14ac:dyDescent="0.25">
      <c r="A4113" s="522">
        <v>92898</v>
      </c>
      <c r="B4113" s="508" t="s">
        <v>3144</v>
      </c>
      <c r="C4113" s="513" t="s">
        <v>4754</v>
      </c>
      <c r="D4113" s="498" t="s">
        <v>169</v>
      </c>
      <c r="E4113" s="499">
        <v>54.34</v>
      </c>
      <c r="F4113" s="500">
        <f t="shared" si="1018"/>
        <v>67.290000000000006</v>
      </c>
      <c r="G4113" s="527"/>
      <c r="H4113" s="518"/>
      <c r="I4113" s="517">
        <f t="shared" si="1019"/>
        <v>0</v>
      </c>
      <c r="J4113" s="517">
        <f t="shared" si="1020"/>
        <v>0</v>
      </c>
      <c r="K4113" s="504"/>
      <c r="L4113" s="518">
        <f t="shared" si="1021"/>
        <v>0</v>
      </c>
      <c r="M4113" s="518">
        <f t="shared" si="1021"/>
        <v>0</v>
      </c>
      <c r="N4113" s="519">
        <f t="shared" si="1022"/>
        <v>0</v>
      </c>
      <c r="O4113" s="519">
        <f t="shared" si="1023"/>
        <v>0</v>
      </c>
      <c r="P4113" s="506"/>
      <c r="Q4113" s="494"/>
      <c r="R4113" s="412" t="str">
        <f t="shared" si="1024"/>
        <v/>
      </c>
      <c r="S4113" s="412" t="str">
        <f t="shared" si="1002"/>
        <v/>
      </c>
      <c r="T4113" s="427"/>
      <c r="U4113" s="429"/>
      <c r="W4113" s="6">
        <f>VLOOKUP(A4113,'[3]Cartilha Global'!$A:$A,1,FALSE)</f>
        <v>92898</v>
      </c>
    </row>
    <row r="4114" spans="1:23" ht="23.25" hidden="1" thickBot="1" x14ac:dyDescent="0.25">
      <c r="A4114" s="522">
        <v>92899</v>
      </c>
      <c r="B4114" s="508" t="s">
        <v>3144</v>
      </c>
      <c r="C4114" s="513" t="s">
        <v>4755</v>
      </c>
      <c r="D4114" s="498" t="s">
        <v>169</v>
      </c>
      <c r="E4114" s="499">
        <v>81.459999999999994</v>
      </c>
      <c r="F4114" s="500">
        <f t="shared" si="1018"/>
        <v>100.88</v>
      </c>
      <c r="G4114" s="527"/>
      <c r="H4114" s="518"/>
      <c r="I4114" s="517">
        <f t="shared" si="1019"/>
        <v>0</v>
      </c>
      <c r="J4114" s="517">
        <f t="shared" si="1020"/>
        <v>0</v>
      </c>
      <c r="K4114" s="504"/>
      <c r="L4114" s="518">
        <f t="shared" ref="L4114:M4133" si="1025">G4114</f>
        <v>0</v>
      </c>
      <c r="M4114" s="518">
        <f t="shared" si="1025"/>
        <v>0</v>
      </c>
      <c r="N4114" s="519">
        <f t="shared" si="1022"/>
        <v>0</v>
      </c>
      <c r="O4114" s="519">
        <f t="shared" si="1023"/>
        <v>0</v>
      </c>
      <c r="P4114" s="506"/>
      <c r="Q4114" s="494"/>
      <c r="R4114" s="412" t="str">
        <f t="shared" si="1024"/>
        <v/>
      </c>
      <c r="S4114" s="412" t="str">
        <f t="shared" si="1002"/>
        <v/>
      </c>
      <c r="T4114" s="427"/>
      <c r="U4114" s="429"/>
      <c r="W4114" s="6">
        <f>VLOOKUP(A4114,'[3]Cartilha Global'!$A:$A,1,FALSE)</f>
        <v>92899</v>
      </c>
    </row>
    <row r="4115" spans="1:23" ht="23.25" hidden="1" thickBot="1" x14ac:dyDescent="0.25">
      <c r="A4115" s="522">
        <v>92900</v>
      </c>
      <c r="B4115" s="508" t="s">
        <v>3144</v>
      </c>
      <c r="C4115" s="513" t="s">
        <v>4756</v>
      </c>
      <c r="D4115" s="498" t="s">
        <v>169</v>
      </c>
      <c r="E4115" s="499">
        <v>98.4</v>
      </c>
      <c r="F4115" s="500">
        <f t="shared" si="1018"/>
        <v>121.86</v>
      </c>
      <c r="G4115" s="527"/>
      <c r="H4115" s="518"/>
      <c r="I4115" s="517">
        <f t="shared" si="1019"/>
        <v>0</v>
      </c>
      <c r="J4115" s="517">
        <f t="shared" si="1020"/>
        <v>0</v>
      </c>
      <c r="K4115" s="504"/>
      <c r="L4115" s="518">
        <f t="shared" si="1025"/>
        <v>0</v>
      </c>
      <c r="M4115" s="518">
        <f t="shared" si="1025"/>
        <v>0</v>
      </c>
      <c r="N4115" s="519">
        <f t="shared" si="1022"/>
        <v>0</v>
      </c>
      <c r="O4115" s="519">
        <f t="shared" si="1023"/>
        <v>0</v>
      </c>
      <c r="P4115" s="506"/>
      <c r="Q4115" s="494"/>
      <c r="R4115" s="412" t="str">
        <f t="shared" si="1024"/>
        <v/>
      </c>
      <c r="S4115" s="412" t="str">
        <f t="shared" si="1002"/>
        <v/>
      </c>
      <c r="T4115" s="427"/>
      <c r="U4115" s="429"/>
      <c r="W4115" s="6">
        <f>VLOOKUP(A4115,'[3]Cartilha Global'!$A:$A,1,FALSE)</f>
        <v>92900</v>
      </c>
    </row>
    <row r="4116" spans="1:23" ht="23.25" hidden="1" thickBot="1" x14ac:dyDescent="0.25">
      <c r="A4116" s="522">
        <v>92901</v>
      </c>
      <c r="B4116" s="508" t="s">
        <v>3144</v>
      </c>
      <c r="C4116" s="513" t="s">
        <v>4757</v>
      </c>
      <c r="D4116" s="498" t="s">
        <v>169</v>
      </c>
      <c r="E4116" s="499">
        <v>137.85</v>
      </c>
      <c r="F4116" s="500">
        <f t="shared" si="1018"/>
        <v>170.71</v>
      </c>
      <c r="G4116" s="527"/>
      <c r="H4116" s="518"/>
      <c r="I4116" s="517">
        <f t="shared" si="1019"/>
        <v>0</v>
      </c>
      <c r="J4116" s="517">
        <f t="shared" si="1020"/>
        <v>0</v>
      </c>
      <c r="K4116" s="504"/>
      <c r="L4116" s="518">
        <f t="shared" si="1025"/>
        <v>0</v>
      </c>
      <c r="M4116" s="518">
        <f t="shared" si="1025"/>
        <v>0</v>
      </c>
      <c r="N4116" s="519">
        <f t="shared" si="1022"/>
        <v>0</v>
      </c>
      <c r="O4116" s="519">
        <f t="shared" si="1023"/>
        <v>0</v>
      </c>
      <c r="P4116" s="506"/>
      <c r="Q4116" s="494"/>
      <c r="R4116" s="412" t="str">
        <f t="shared" si="1024"/>
        <v/>
      </c>
      <c r="S4116" s="412" t="str">
        <f t="shared" si="1002"/>
        <v/>
      </c>
      <c r="T4116" s="427"/>
      <c r="U4116" s="429"/>
      <c r="W4116" s="6">
        <f>VLOOKUP(A4116,'[3]Cartilha Global'!$A:$A,1,FALSE)</f>
        <v>92901</v>
      </c>
    </row>
    <row r="4117" spans="1:23" ht="23.25" hidden="1" thickBot="1" x14ac:dyDescent="0.25">
      <c r="A4117" s="522">
        <v>92902</v>
      </c>
      <c r="B4117" s="508" t="s">
        <v>3144</v>
      </c>
      <c r="C4117" s="513" t="s">
        <v>4758</v>
      </c>
      <c r="D4117" s="498" t="s">
        <v>169</v>
      </c>
      <c r="E4117" s="499">
        <v>217.68</v>
      </c>
      <c r="F4117" s="500">
        <f t="shared" si="1018"/>
        <v>269.57</v>
      </c>
      <c r="G4117" s="527"/>
      <c r="H4117" s="518"/>
      <c r="I4117" s="517">
        <f t="shared" si="1019"/>
        <v>0</v>
      </c>
      <c r="J4117" s="517">
        <f t="shared" si="1020"/>
        <v>0</v>
      </c>
      <c r="K4117" s="504"/>
      <c r="L4117" s="518">
        <f t="shared" si="1025"/>
        <v>0</v>
      </c>
      <c r="M4117" s="518">
        <f t="shared" si="1025"/>
        <v>0</v>
      </c>
      <c r="N4117" s="519">
        <f t="shared" si="1022"/>
        <v>0</v>
      </c>
      <c r="O4117" s="519">
        <f t="shared" si="1023"/>
        <v>0</v>
      </c>
      <c r="P4117" s="506"/>
      <c r="Q4117" s="494"/>
      <c r="R4117" s="412" t="str">
        <f t="shared" si="1024"/>
        <v/>
      </c>
      <c r="S4117" s="412" t="str">
        <f t="shared" si="1002"/>
        <v/>
      </c>
      <c r="T4117" s="427"/>
      <c r="U4117" s="429"/>
      <c r="W4117" s="6">
        <f>VLOOKUP(A4117,'[3]Cartilha Global'!$A:$A,1,FALSE)</f>
        <v>92902</v>
      </c>
    </row>
    <row r="4118" spans="1:23" ht="23.25" hidden="1" thickBot="1" x14ac:dyDescent="0.25">
      <c r="A4118" s="522">
        <v>92903</v>
      </c>
      <c r="B4118" s="508" t="s">
        <v>3144</v>
      </c>
      <c r="C4118" s="513" t="s">
        <v>4759</v>
      </c>
      <c r="D4118" s="498" t="s">
        <v>169</v>
      </c>
      <c r="E4118" s="499">
        <v>327.82</v>
      </c>
      <c r="F4118" s="500">
        <f t="shared" si="1018"/>
        <v>405.97</v>
      </c>
      <c r="G4118" s="527"/>
      <c r="H4118" s="518"/>
      <c r="I4118" s="517">
        <f t="shared" si="1019"/>
        <v>0</v>
      </c>
      <c r="J4118" s="517">
        <f t="shared" si="1020"/>
        <v>0</v>
      </c>
      <c r="K4118" s="504"/>
      <c r="L4118" s="518">
        <f t="shared" si="1025"/>
        <v>0</v>
      </c>
      <c r="M4118" s="518">
        <f t="shared" si="1025"/>
        <v>0</v>
      </c>
      <c r="N4118" s="519">
        <f t="shared" si="1022"/>
        <v>0</v>
      </c>
      <c r="O4118" s="519">
        <f t="shared" si="1023"/>
        <v>0</v>
      </c>
      <c r="P4118" s="506"/>
      <c r="Q4118" s="494"/>
      <c r="R4118" s="412" t="str">
        <f t="shared" si="1024"/>
        <v/>
      </c>
      <c r="S4118" s="412" t="str">
        <f t="shared" si="1002"/>
        <v/>
      </c>
      <c r="T4118" s="427"/>
      <c r="U4118" s="429"/>
      <c r="W4118" s="6">
        <f>VLOOKUP(A4118,'[3]Cartilha Global'!$A:$A,1,FALSE)</f>
        <v>92903</v>
      </c>
    </row>
    <row r="4119" spans="1:23" ht="23.25" hidden="1" thickBot="1" x14ac:dyDescent="0.25">
      <c r="A4119" s="522">
        <v>92938</v>
      </c>
      <c r="B4119" s="508" t="s">
        <v>3144</v>
      </c>
      <c r="C4119" s="513" t="s">
        <v>4760</v>
      </c>
      <c r="D4119" s="498" t="s">
        <v>169</v>
      </c>
      <c r="E4119" s="499">
        <v>30.96</v>
      </c>
      <c r="F4119" s="500">
        <f t="shared" si="1018"/>
        <v>38.340000000000003</v>
      </c>
      <c r="G4119" s="527"/>
      <c r="H4119" s="518"/>
      <c r="I4119" s="517">
        <f t="shared" si="1019"/>
        <v>0</v>
      </c>
      <c r="J4119" s="517">
        <f t="shared" si="1020"/>
        <v>0</v>
      </c>
      <c r="K4119" s="504"/>
      <c r="L4119" s="518">
        <f t="shared" si="1025"/>
        <v>0</v>
      </c>
      <c r="M4119" s="518">
        <f t="shared" si="1025"/>
        <v>0</v>
      </c>
      <c r="N4119" s="519">
        <f t="shared" si="1022"/>
        <v>0</v>
      </c>
      <c r="O4119" s="519">
        <f t="shared" si="1023"/>
        <v>0</v>
      </c>
      <c r="P4119" s="506"/>
      <c r="Q4119" s="494"/>
      <c r="R4119" s="412" t="str">
        <f t="shared" si="1024"/>
        <v/>
      </c>
      <c r="S4119" s="412" t="str">
        <f t="shared" si="1002"/>
        <v/>
      </c>
      <c r="T4119" s="427"/>
      <c r="U4119" s="429"/>
      <c r="W4119" s="6">
        <f>VLOOKUP(A4119,'[3]Cartilha Global'!$A:$A,1,FALSE)</f>
        <v>92938</v>
      </c>
    </row>
    <row r="4120" spans="1:23" ht="23.25" hidden="1" thickBot="1" x14ac:dyDescent="0.25">
      <c r="A4120" s="522">
        <v>92939</v>
      </c>
      <c r="B4120" s="508" t="s">
        <v>3144</v>
      </c>
      <c r="C4120" s="513" t="s">
        <v>4761</v>
      </c>
      <c r="D4120" s="498" t="s">
        <v>169</v>
      </c>
      <c r="E4120" s="499">
        <v>31.26</v>
      </c>
      <c r="F4120" s="500">
        <f t="shared" si="1018"/>
        <v>38.71</v>
      </c>
      <c r="G4120" s="527"/>
      <c r="H4120" s="518"/>
      <c r="I4120" s="517">
        <f t="shared" si="1019"/>
        <v>0</v>
      </c>
      <c r="J4120" s="517">
        <f t="shared" si="1020"/>
        <v>0</v>
      </c>
      <c r="K4120" s="504"/>
      <c r="L4120" s="518">
        <f t="shared" si="1025"/>
        <v>0</v>
      </c>
      <c r="M4120" s="518">
        <f t="shared" si="1025"/>
        <v>0</v>
      </c>
      <c r="N4120" s="519">
        <f t="shared" si="1022"/>
        <v>0</v>
      </c>
      <c r="O4120" s="519">
        <f t="shared" si="1023"/>
        <v>0</v>
      </c>
      <c r="P4120" s="506"/>
      <c r="Q4120" s="494"/>
      <c r="R4120" s="412" t="str">
        <f t="shared" si="1024"/>
        <v/>
      </c>
      <c r="S4120" s="412" t="str">
        <f t="shared" si="1002"/>
        <v/>
      </c>
      <c r="T4120" s="427"/>
      <c r="U4120" s="429"/>
      <c r="W4120" s="6">
        <f>VLOOKUP(A4120,'[3]Cartilha Global'!$A:$A,1,FALSE)</f>
        <v>92939</v>
      </c>
    </row>
    <row r="4121" spans="1:23" ht="23.25" hidden="1" thickBot="1" x14ac:dyDescent="0.25">
      <c r="A4121" s="522">
        <v>92940</v>
      </c>
      <c r="B4121" s="508" t="s">
        <v>3144</v>
      </c>
      <c r="C4121" s="513" t="s">
        <v>4762</v>
      </c>
      <c r="D4121" s="498" t="s">
        <v>169</v>
      </c>
      <c r="E4121" s="499">
        <v>39.94</v>
      </c>
      <c r="F4121" s="500">
        <f t="shared" si="1018"/>
        <v>49.46</v>
      </c>
      <c r="G4121" s="527"/>
      <c r="H4121" s="518"/>
      <c r="I4121" s="517">
        <f t="shared" si="1019"/>
        <v>0</v>
      </c>
      <c r="J4121" s="517">
        <f t="shared" si="1020"/>
        <v>0</v>
      </c>
      <c r="K4121" s="504"/>
      <c r="L4121" s="518">
        <f t="shared" si="1025"/>
        <v>0</v>
      </c>
      <c r="M4121" s="518">
        <f t="shared" si="1025"/>
        <v>0</v>
      </c>
      <c r="N4121" s="519">
        <f t="shared" si="1022"/>
        <v>0</v>
      </c>
      <c r="O4121" s="519">
        <f t="shared" si="1023"/>
        <v>0</v>
      </c>
      <c r="P4121" s="506"/>
      <c r="Q4121" s="494"/>
      <c r="R4121" s="412" t="str">
        <f t="shared" si="1024"/>
        <v/>
      </c>
      <c r="S4121" s="412" t="str">
        <f t="shared" si="1002"/>
        <v/>
      </c>
      <c r="T4121" s="427"/>
      <c r="U4121" s="429"/>
      <c r="W4121" s="6">
        <f>VLOOKUP(A4121,'[3]Cartilha Global'!$A:$A,1,FALSE)</f>
        <v>92940</v>
      </c>
    </row>
    <row r="4122" spans="1:23" ht="23.25" hidden="1" thickBot="1" x14ac:dyDescent="0.25">
      <c r="A4122" s="522">
        <v>92941</v>
      </c>
      <c r="B4122" s="508" t="s">
        <v>3144</v>
      </c>
      <c r="C4122" s="513" t="s">
        <v>4763</v>
      </c>
      <c r="D4122" s="498" t="s">
        <v>169</v>
      </c>
      <c r="E4122" s="499">
        <v>39.92</v>
      </c>
      <c r="F4122" s="500">
        <f t="shared" si="1018"/>
        <v>49.44</v>
      </c>
      <c r="G4122" s="527"/>
      <c r="H4122" s="518"/>
      <c r="I4122" s="517">
        <f t="shared" si="1019"/>
        <v>0</v>
      </c>
      <c r="J4122" s="517">
        <f t="shared" si="1020"/>
        <v>0</v>
      </c>
      <c r="K4122" s="504"/>
      <c r="L4122" s="518">
        <f t="shared" si="1025"/>
        <v>0</v>
      </c>
      <c r="M4122" s="518">
        <f t="shared" si="1025"/>
        <v>0</v>
      </c>
      <c r="N4122" s="519">
        <f t="shared" si="1022"/>
        <v>0</v>
      </c>
      <c r="O4122" s="519">
        <f t="shared" si="1023"/>
        <v>0</v>
      </c>
      <c r="P4122" s="506"/>
      <c r="Q4122" s="494"/>
      <c r="R4122" s="412" t="str">
        <f t="shared" si="1024"/>
        <v/>
      </c>
      <c r="S4122" s="412" t="str">
        <f t="shared" si="1002"/>
        <v/>
      </c>
      <c r="T4122" s="427"/>
      <c r="U4122" s="429"/>
      <c r="W4122" s="6">
        <f>VLOOKUP(A4122,'[3]Cartilha Global'!$A:$A,1,FALSE)</f>
        <v>92941</v>
      </c>
    </row>
    <row r="4123" spans="1:23" ht="23.25" hidden="1" thickBot="1" x14ac:dyDescent="0.25">
      <c r="A4123" s="522">
        <v>92942</v>
      </c>
      <c r="B4123" s="508" t="s">
        <v>3144</v>
      </c>
      <c r="C4123" s="513" t="s">
        <v>4764</v>
      </c>
      <c r="D4123" s="498" t="s">
        <v>169</v>
      </c>
      <c r="E4123" s="499">
        <v>39.92</v>
      </c>
      <c r="F4123" s="500">
        <f t="shared" si="1018"/>
        <v>49.44</v>
      </c>
      <c r="G4123" s="527"/>
      <c r="H4123" s="518"/>
      <c r="I4123" s="517">
        <f t="shared" si="1019"/>
        <v>0</v>
      </c>
      <c r="J4123" s="517">
        <f t="shared" si="1020"/>
        <v>0</v>
      </c>
      <c r="K4123" s="504"/>
      <c r="L4123" s="518">
        <f t="shared" si="1025"/>
        <v>0</v>
      </c>
      <c r="M4123" s="518">
        <f t="shared" si="1025"/>
        <v>0</v>
      </c>
      <c r="N4123" s="519">
        <f t="shared" si="1022"/>
        <v>0</v>
      </c>
      <c r="O4123" s="519">
        <f t="shared" si="1023"/>
        <v>0</v>
      </c>
      <c r="P4123" s="506"/>
      <c r="Q4123" s="494"/>
      <c r="R4123" s="412" t="str">
        <f t="shared" si="1024"/>
        <v/>
      </c>
      <c r="S4123" s="412" t="str">
        <f t="shared" si="1002"/>
        <v/>
      </c>
      <c r="T4123" s="427"/>
      <c r="U4123" s="429"/>
      <c r="W4123" s="6">
        <f>VLOOKUP(A4123,'[3]Cartilha Global'!$A:$A,1,FALSE)</f>
        <v>92942</v>
      </c>
    </row>
    <row r="4124" spans="1:23" ht="23.25" hidden="1" thickBot="1" x14ac:dyDescent="0.25">
      <c r="A4124" s="522">
        <v>92943</v>
      </c>
      <c r="B4124" s="508" t="s">
        <v>3144</v>
      </c>
      <c r="C4124" s="513" t="s">
        <v>4765</v>
      </c>
      <c r="D4124" s="498" t="s">
        <v>169</v>
      </c>
      <c r="E4124" s="499">
        <v>45.94</v>
      </c>
      <c r="F4124" s="500">
        <f t="shared" si="1018"/>
        <v>56.89</v>
      </c>
      <c r="G4124" s="527"/>
      <c r="H4124" s="518"/>
      <c r="I4124" s="517">
        <f t="shared" si="1019"/>
        <v>0</v>
      </c>
      <c r="J4124" s="517">
        <f t="shared" si="1020"/>
        <v>0</v>
      </c>
      <c r="K4124" s="504"/>
      <c r="L4124" s="518">
        <f t="shared" si="1025"/>
        <v>0</v>
      </c>
      <c r="M4124" s="518">
        <f t="shared" si="1025"/>
        <v>0</v>
      </c>
      <c r="N4124" s="519">
        <f t="shared" si="1022"/>
        <v>0</v>
      </c>
      <c r="O4124" s="519">
        <f t="shared" si="1023"/>
        <v>0</v>
      </c>
      <c r="P4124" s="506"/>
      <c r="Q4124" s="494"/>
      <c r="R4124" s="412" t="str">
        <f t="shared" si="1024"/>
        <v/>
      </c>
      <c r="S4124" s="412" t="str">
        <f t="shared" si="1002"/>
        <v/>
      </c>
      <c r="T4124" s="427"/>
      <c r="U4124" s="429"/>
      <c r="W4124" s="6">
        <f>VLOOKUP(A4124,'[3]Cartilha Global'!$A:$A,1,FALSE)</f>
        <v>92943</v>
      </c>
    </row>
    <row r="4125" spans="1:23" ht="23.25" hidden="1" thickBot="1" x14ac:dyDescent="0.25">
      <c r="A4125" s="522">
        <v>92944</v>
      </c>
      <c r="B4125" s="508" t="s">
        <v>3144</v>
      </c>
      <c r="C4125" s="513" t="s">
        <v>4766</v>
      </c>
      <c r="D4125" s="498" t="s">
        <v>169</v>
      </c>
      <c r="E4125" s="499">
        <v>45.94</v>
      </c>
      <c r="F4125" s="500">
        <f t="shared" si="1018"/>
        <v>56.89</v>
      </c>
      <c r="G4125" s="527"/>
      <c r="H4125" s="518"/>
      <c r="I4125" s="517">
        <f t="shared" si="1019"/>
        <v>0</v>
      </c>
      <c r="J4125" s="517">
        <f t="shared" si="1020"/>
        <v>0</v>
      </c>
      <c r="K4125" s="504"/>
      <c r="L4125" s="518">
        <f t="shared" si="1025"/>
        <v>0</v>
      </c>
      <c r="M4125" s="518">
        <f t="shared" si="1025"/>
        <v>0</v>
      </c>
      <c r="N4125" s="519">
        <f t="shared" si="1022"/>
        <v>0</v>
      </c>
      <c r="O4125" s="519">
        <f t="shared" si="1023"/>
        <v>0</v>
      </c>
      <c r="P4125" s="506"/>
      <c r="Q4125" s="494"/>
      <c r="R4125" s="412" t="str">
        <f t="shared" si="1024"/>
        <v/>
      </c>
      <c r="S4125" s="412" t="str">
        <f t="shared" si="1002"/>
        <v/>
      </c>
      <c r="T4125" s="427"/>
      <c r="U4125" s="429"/>
      <c r="W4125" s="6">
        <f>VLOOKUP(A4125,'[3]Cartilha Global'!$A:$A,1,FALSE)</f>
        <v>92944</v>
      </c>
    </row>
    <row r="4126" spans="1:23" ht="23.25" hidden="1" thickBot="1" x14ac:dyDescent="0.25">
      <c r="A4126" s="522">
        <v>92945</v>
      </c>
      <c r="B4126" s="508" t="s">
        <v>3144</v>
      </c>
      <c r="C4126" s="513" t="s">
        <v>4767</v>
      </c>
      <c r="D4126" s="498" t="s">
        <v>169</v>
      </c>
      <c r="E4126" s="499">
        <v>45.94</v>
      </c>
      <c r="F4126" s="500">
        <f t="shared" si="1018"/>
        <v>56.89</v>
      </c>
      <c r="G4126" s="527"/>
      <c r="H4126" s="518"/>
      <c r="I4126" s="517">
        <f t="shared" si="1019"/>
        <v>0</v>
      </c>
      <c r="J4126" s="517">
        <f t="shared" si="1020"/>
        <v>0</v>
      </c>
      <c r="K4126" s="504"/>
      <c r="L4126" s="518">
        <f t="shared" si="1025"/>
        <v>0</v>
      </c>
      <c r="M4126" s="518">
        <f t="shared" si="1025"/>
        <v>0</v>
      </c>
      <c r="N4126" s="519">
        <f t="shared" si="1022"/>
        <v>0</v>
      </c>
      <c r="O4126" s="519">
        <f t="shared" si="1023"/>
        <v>0</v>
      </c>
      <c r="P4126" s="506"/>
      <c r="Q4126" s="494"/>
      <c r="R4126" s="412" t="str">
        <f t="shared" si="1024"/>
        <v/>
      </c>
      <c r="S4126" s="412" t="str">
        <f t="shared" si="1002"/>
        <v/>
      </c>
      <c r="T4126" s="427"/>
      <c r="U4126" s="429"/>
      <c r="W4126" s="6">
        <f>VLOOKUP(A4126,'[3]Cartilha Global'!$A:$A,1,FALSE)</f>
        <v>92945</v>
      </c>
    </row>
    <row r="4127" spans="1:23" ht="23.25" hidden="1" thickBot="1" x14ac:dyDescent="0.25">
      <c r="A4127" s="522">
        <v>92946</v>
      </c>
      <c r="B4127" s="508" t="s">
        <v>3144</v>
      </c>
      <c r="C4127" s="513" t="s">
        <v>4768</v>
      </c>
      <c r="D4127" s="498" t="s">
        <v>169</v>
      </c>
      <c r="E4127" s="499">
        <v>64.42</v>
      </c>
      <c r="F4127" s="500">
        <f t="shared" si="1018"/>
        <v>79.78</v>
      </c>
      <c r="G4127" s="527"/>
      <c r="H4127" s="518"/>
      <c r="I4127" s="517">
        <f t="shared" si="1019"/>
        <v>0</v>
      </c>
      <c r="J4127" s="517">
        <f t="shared" si="1020"/>
        <v>0</v>
      </c>
      <c r="K4127" s="504"/>
      <c r="L4127" s="518">
        <f t="shared" si="1025"/>
        <v>0</v>
      </c>
      <c r="M4127" s="518">
        <f t="shared" si="1025"/>
        <v>0</v>
      </c>
      <c r="N4127" s="519">
        <f t="shared" si="1022"/>
        <v>0</v>
      </c>
      <c r="O4127" s="519">
        <f t="shared" si="1023"/>
        <v>0</v>
      </c>
      <c r="P4127" s="506"/>
      <c r="Q4127" s="494"/>
      <c r="R4127" s="412" t="str">
        <f t="shared" si="1024"/>
        <v/>
      </c>
      <c r="S4127" s="412" t="str">
        <f t="shared" ref="S4127:S4190" si="1026">IF(Q4127="X","x",IF(Q4127="xx","x",IF(OR(J4127&gt;0,O4127&gt;0),"x","")))</f>
        <v/>
      </c>
      <c r="T4127" s="427"/>
      <c r="U4127" s="429"/>
      <c r="W4127" s="6">
        <f>VLOOKUP(A4127,'[3]Cartilha Global'!$A:$A,1,FALSE)</f>
        <v>92946</v>
      </c>
    </row>
    <row r="4128" spans="1:23" ht="23.25" hidden="1" thickBot="1" x14ac:dyDescent="0.25">
      <c r="A4128" s="522">
        <v>92947</v>
      </c>
      <c r="B4128" s="508" t="s">
        <v>3144</v>
      </c>
      <c r="C4128" s="513" t="s">
        <v>4769</v>
      </c>
      <c r="D4128" s="498" t="s">
        <v>169</v>
      </c>
      <c r="E4128" s="499">
        <v>64.42</v>
      </c>
      <c r="F4128" s="500">
        <f t="shared" ref="F4128:F4133" si="1027">IF(E4128=0,0,ROUND(E4128*(1+E$13)*(1-E$14),2))</f>
        <v>79.78</v>
      </c>
      <c r="G4128" s="527"/>
      <c r="H4128" s="518"/>
      <c r="I4128" s="517">
        <f t="shared" si="1019"/>
        <v>0</v>
      </c>
      <c r="J4128" s="517">
        <f t="shared" si="1020"/>
        <v>0</v>
      </c>
      <c r="K4128" s="504"/>
      <c r="L4128" s="518">
        <f t="shared" si="1025"/>
        <v>0</v>
      </c>
      <c r="M4128" s="518">
        <f t="shared" si="1025"/>
        <v>0</v>
      </c>
      <c r="N4128" s="519">
        <f t="shared" si="1022"/>
        <v>0</v>
      </c>
      <c r="O4128" s="519">
        <f t="shared" si="1023"/>
        <v>0</v>
      </c>
      <c r="P4128" s="506"/>
      <c r="Q4128" s="494"/>
      <c r="R4128" s="412" t="str">
        <f t="shared" si="1024"/>
        <v/>
      </c>
      <c r="S4128" s="412" t="str">
        <f t="shared" si="1026"/>
        <v/>
      </c>
      <c r="T4128" s="427"/>
      <c r="U4128" s="429"/>
      <c r="W4128" s="6">
        <f>VLOOKUP(A4128,'[3]Cartilha Global'!$A:$A,1,FALSE)</f>
        <v>92947</v>
      </c>
    </row>
    <row r="4129" spans="1:23" ht="23.25" hidden="1" thickBot="1" x14ac:dyDescent="0.25">
      <c r="A4129" s="522">
        <v>92948</v>
      </c>
      <c r="B4129" s="508" t="s">
        <v>3144</v>
      </c>
      <c r="C4129" s="513" t="s">
        <v>4770</v>
      </c>
      <c r="D4129" s="498" t="s">
        <v>169</v>
      </c>
      <c r="E4129" s="499">
        <v>64.42</v>
      </c>
      <c r="F4129" s="500">
        <f t="shared" si="1027"/>
        <v>79.78</v>
      </c>
      <c r="G4129" s="527"/>
      <c r="H4129" s="518"/>
      <c r="I4129" s="517">
        <f t="shared" si="1019"/>
        <v>0</v>
      </c>
      <c r="J4129" s="517">
        <f t="shared" si="1020"/>
        <v>0</v>
      </c>
      <c r="K4129" s="504"/>
      <c r="L4129" s="518">
        <f t="shared" si="1025"/>
        <v>0</v>
      </c>
      <c r="M4129" s="518">
        <f t="shared" si="1025"/>
        <v>0</v>
      </c>
      <c r="N4129" s="519">
        <f t="shared" si="1022"/>
        <v>0</v>
      </c>
      <c r="O4129" s="519">
        <f t="shared" si="1023"/>
        <v>0</v>
      </c>
      <c r="P4129" s="506"/>
      <c r="Q4129" s="494"/>
      <c r="R4129" s="412" t="str">
        <f t="shared" si="1024"/>
        <v/>
      </c>
      <c r="S4129" s="412" t="str">
        <f t="shared" si="1026"/>
        <v/>
      </c>
      <c r="T4129" s="427"/>
      <c r="U4129" s="429"/>
      <c r="W4129" s="6">
        <f>VLOOKUP(A4129,'[3]Cartilha Global'!$A:$A,1,FALSE)</f>
        <v>92948</v>
      </c>
    </row>
    <row r="4130" spans="1:23" ht="23.25" hidden="1" thickBot="1" x14ac:dyDescent="0.25">
      <c r="A4130" s="522">
        <v>92949</v>
      </c>
      <c r="B4130" s="508" t="s">
        <v>3144</v>
      </c>
      <c r="C4130" s="513" t="s">
        <v>4771</v>
      </c>
      <c r="D4130" s="498" t="s">
        <v>169</v>
      </c>
      <c r="E4130" s="499">
        <v>100.73</v>
      </c>
      <c r="F4130" s="500">
        <f t="shared" si="1027"/>
        <v>124.74</v>
      </c>
      <c r="G4130" s="527"/>
      <c r="H4130" s="518"/>
      <c r="I4130" s="517">
        <f t="shared" si="1019"/>
        <v>0</v>
      </c>
      <c r="J4130" s="517">
        <f t="shared" si="1020"/>
        <v>0</v>
      </c>
      <c r="K4130" s="504"/>
      <c r="L4130" s="518">
        <f t="shared" si="1025"/>
        <v>0</v>
      </c>
      <c r="M4130" s="518">
        <f t="shared" si="1025"/>
        <v>0</v>
      </c>
      <c r="N4130" s="519">
        <f t="shared" si="1022"/>
        <v>0</v>
      </c>
      <c r="O4130" s="519">
        <f t="shared" si="1023"/>
        <v>0</v>
      </c>
      <c r="P4130" s="506"/>
      <c r="Q4130" s="494"/>
      <c r="R4130" s="412" t="str">
        <f t="shared" si="1024"/>
        <v/>
      </c>
      <c r="S4130" s="412" t="str">
        <f t="shared" si="1026"/>
        <v/>
      </c>
      <c r="T4130" s="427"/>
      <c r="U4130" s="429"/>
      <c r="W4130" s="6">
        <f>VLOOKUP(A4130,'[3]Cartilha Global'!$A:$A,1,FALSE)</f>
        <v>92949</v>
      </c>
    </row>
    <row r="4131" spans="1:23" ht="23.25" hidden="1" thickBot="1" x14ac:dyDescent="0.25">
      <c r="A4131" s="522">
        <v>92950</v>
      </c>
      <c r="B4131" s="508" t="s">
        <v>3144</v>
      </c>
      <c r="C4131" s="513" t="s">
        <v>4772</v>
      </c>
      <c r="D4131" s="498" t="s">
        <v>169</v>
      </c>
      <c r="E4131" s="499">
        <v>100.73</v>
      </c>
      <c r="F4131" s="500">
        <f t="shared" si="1027"/>
        <v>124.74</v>
      </c>
      <c r="G4131" s="527"/>
      <c r="H4131" s="518"/>
      <c r="I4131" s="517">
        <f t="shared" si="1019"/>
        <v>0</v>
      </c>
      <c r="J4131" s="517">
        <f t="shared" si="1020"/>
        <v>0</v>
      </c>
      <c r="K4131" s="504"/>
      <c r="L4131" s="518">
        <f t="shared" si="1025"/>
        <v>0</v>
      </c>
      <c r="M4131" s="518">
        <f t="shared" si="1025"/>
        <v>0</v>
      </c>
      <c r="N4131" s="519">
        <f t="shared" si="1022"/>
        <v>0</v>
      </c>
      <c r="O4131" s="519">
        <f t="shared" si="1023"/>
        <v>0</v>
      </c>
      <c r="P4131" s="506"/>
      <c r="Q4131" s="494"/>
      <c r="R4131" s="412" t="str">
        <f t="shared" si="1024"/>
        <v/>
      </c>
      <c r="S4131" s="412" t="str">
        <f t="shared" si="1026"/>
        <v/>
      </c>
      <c r="T4131" s="427"/>
      <c r="U4131" s="429"/>
      <c r="W4131" s="6">
        <f>VLOOKUP(A4131,'[3]Cartilha Global'!$A:$A,1,FALSE)</f>
        <v>92950</v>
      </c>
    </row>
    <row r="4132" spans="1:23" ht="23.25" hidden="1" thickBot="1" x14ac:dyDescent="0.25">
      <c r="A4132" s="522">
        <v>92951</v>
      </c>
      <c r="B4132" s="508" t="s">
        <v>3144</v>
      </c>
      <c r="C4132" s="513" t="s">
        <v>4773</v>
      </c>
      <c r="D4132" s="498" t="s">
        <v>169</v>
      </c>
      <c r="E4132" s="499">
        <v>144.59</v>
      </c>
      <c r="F4132" s="500">
        <f t="shared" si="1027"/>
        <v>179.06</v>
      </c>
      <c r="G4132" s="527"/>
      <c r="H4132" s="518"/>
      <c r="I4132" s="517">
        <f t="shared" si="1019"/>
        <v>0</v>
      </c>
      <c r="J4132" s="517">
        <f t="shared" si="1020"/>
        <v>0</v>
      </c>
      <c r="K4132" s="504"/>
      <c r="L4132" s="518">
        <f t="shared" si="1025"/>
        <v>0</v>
      </c>
      <c r="M4132" s="518">
        <f t="shared" si="1025"/>
        <v>0</v>
      </c>
      <c r="N4132" s="519">
        <f t="shared" si="1022"/>
        <v>0</v>
      </c>
      <c r="O4132" s="519">
        <f t="shared" si="1023"/>
        <v>0</v>
      </c>
      <c r="P4132" s="506"/>
      <c r="Q4132" s="494"/>
      <c r="R4132" s="412" t="str">
        <f t="shared" si="1024"/>
        <v/>
      </c>
      <c r="S4132" s="412" t="str">
        <f t="shared" si="1026"/>
        <v/>
      </c>
      <c r="T4132" s="427"/>
      <c r="U4132" s="429"/>
      <c r="W4132" s="6">
        <f>VLOOKUP(A4132,'[3]Cartilha Global'!$A:$A,1,FALSE)</f>
        <v>92951</v>
      </c>
    </row>
    <row r="4133" spans="1:23" ht="23.25" hidden="1" thickBot="1" x14ac:dyDescent="0.25">
      <c r="A4133" s="522">
        <v>92952</v>
      </c>
      <c r="B4133" s="508" t="s">
        <v>3144</v>
      </c>
      <c r="C4133" s="513" t="s">
        <v>4774</v>
      </c>
      <c r="D4133" s="498" t="s">
        <v>169</v>
      </c>
      <c r="E4133" s="499">
        <v>144.59</v>
      </c>
      <c r="F4133" s="500">
        <f t="shared" si="1027"/>
        <v>179.06</v>
      </c>
      <c r="G4133" s="527"/>
      <c r="H4133" s="518"/>
      <c r="I4133" s="517">
        <f t="shared" si="1019"/>
        <v>0</v>
      </c>
      <c r="J4133" s="517">
        <f t="shared" si="1020"/>
        <v>0</v>
      </c>
      <c r="K4133" s="504"/>
      <c r="L4133" s="518">
        <f t="shared" si="1025"/>
        <v>0</v>
      </c>
      <c r="M4133" s="518">
        <f t="shared" si="1025"/>
        <v>0</v>
      </c>
      <c r="N4133" s="519">
        <f t="shared" si="1022"/>
        <v>0</v>
      </c>
      <c r="O4133" s="519">
        <f t="shared" si="1023"/>
        <v>0</v>
      </c>
      <c r="P4133" s="506"/>
      <c r="Q4133" s="520"/>
      <c r="R4133" s="412" t="str">
        <f t="shared" si="1024"/>
        <v/>
      </c>
      <c r="S4133" s="412" t="str">
        <f t="shared" si="1026"/>
        <v/>
      </c>
      <c r="T4133" s="427"/>
      <c r="U4133" s="429"/>
      <c r="W4133" s="6">
        <f>VLOOKUP(A4133,'[3]Cartilha Global'!$A:$A,1,FALSE)</f>
        <v>92952</v>
      </c>
    </row>
    <row r="4134" spans="1:23" ht="12" hidden="1" thickBot="1" x14ac:dyDescent="0.25">
      <c r="A4134" s="522" t="s">
        <v>1967</v>
      </c>
      <c r="B4134" s="508"/>
      <c r="C4134" s="513" t="s">
        <v>93</v>
      </c>
      <c r="D4134" s="498">
        <v>0</v>
      </c>
      <c r="E4134" s="499"/>
      <c r="F4134" s="500">
        <f t="shared" ref="F4134:F4191" si="1028">IF(E4134=0,0,ROUND(E4134*(1+E$13)*(1-E$14),2))</f>
        <v>0</v>
      </c>
      <c r="G4134" s="556"/>
      <c r="H4134" s="556"/>
      <c r="I4134" s="557"/>
      <c r="J4134" s="558"/>
      <c r="K4134" s="504"/>
      <c r="L4134" s="556"/>
      <c r="M4134" s="556"/>
      <c r="N4134" s="557"/>
      <c r="O4134" s="558"/>
      <c r="P4134" s="506"/>
      <c r="Q4134" s="494" t="str">
        <f>IF(OR(SUM(J4135:J4141)&gt;0,SUM(O4135:O4141)&gt;0),"xx","")</f>
        <v/>
      </c>
      <c r="R4134" s="412" t="str">
        <f t="shared" si="1024"/>
        <v/>
      </c>
      <c r="S4134" s="412" t="str">
        <f t="shared" si="1026"/>
        <v/>
      </c>
      <c r="T4134" s="427"/>
      <c r="U4134" s="429"/>
      <c r="W4134" s="6" t="str">
        <f>VLOOKUP(A4134,'[3]Cartilha Global'!$A:$A,1,FALSE)</f>
        <v>9.2.10</v>
      </c>
    </row>
    <row r="4135" spans="1:23" ht="23.25" hidden="1" thickBot="1" x14ac:dyDescent="0.25">
      <c r="A4135" s="522">
        <v>101905</v>
      </c>
      <c r="B4135" s="508" t="s">
        <v>3144</v>
      </c>
      <c r="C4135" s="513" t="s">
        <v>5083</v>
      </c>
      <c r="D4135" s="498" t="s">
        <v>169</v>
      </c>
      <c r="E4135" s="499">
        <v>190.52</v>
      </c>
      <c r="F4135" s="500">
        <f t="shared" si="1028"/>
        <v>235.94</v>
      </c>
      <c r="G4135" s="527"/>
      <c r="H4135" s="518"/>
      <c r="I4135" s="517">
        <f t="shared" ref="I4135:I4141" si="1029">IF(ISBLANK(E4135),0,ROUND(F4135*G4135,2))</f>
        <v>0</v>
      </c>
      <c r="J4135" s="517">
        <f t="shared" ref="J4135:J4141" si="1030">IF(ISBLANK(G4135),0,ROUND(G4135*H4135,2))</f>
        <v>0</v>
      </c>
      <c r="K4135" s="504"/>
      <c r="L4135" s="518">
        <f t="shared" ref="L4135:M4141" si="1031">G4135</f>
        <v>0</v>
      </c>
      <c r="M4135" s="518">
        <f t="shared" si="1031"/>
        <v>0</v>
      </c>
      <c r="N4135" s="519">
        <f t="shared" ref="N4135:N4141" si="1032">IF(ISBLANK(E4135),0,ROUND(F4135*L4135,2))</f>
        <v>0</v>
      </c>
      <c r="O4135" s="519">
        <f t="shared" ref="O4135:O4141" si="1033">IF(ISBLANK(L4135),0,ROUND(L4135*M4135,2))</f>
        <v>0</v>
      </c>
      <c r="P4135" s="506"/>
      <c r="Q4135" s="520"/>
      <c r="R4135" s="412" t="str">
        <f t="shared" si="1024"/>
        <v/>
      </c>
      <c r="S4135" s="412" t="str">
        <f t="shared" si="1026"/>
        <v/>
      </c>
      <c r="T4135" s="427"/>
      <c r="U4135" s="429"/>
      <c r="W4135" s="6">
        <f>VLOOKUP(A4135,'[3]Cartilha Global'!$A:$A,1,FALSE)</f>
        <v>101905</v>
      </c>
    </row>
    <row r="4136" spans="1:23" ht="23.25" hidden="1" thickBot="1" x14ac:dyDescent="0.25">
      <c r="A4136" s="522">
        <v>101906</v>
      </c>
      <c r="B4136" s="508" t="s">
        <v>3144</v>
      </c>
      <c r="C4136" s="513" t="s">
        <v>5084</v>
      </c>
      <c r="D4136" s="498" t="s">
        <v>169</v>
      </c>
      <c r="E4136" s="499">
        <v>550.41999999999996</v>
      </c>
      <c r="F4136" s="500">
        <f t="shared" si="1028"/>
        <v>681.64</v>
      </c>
      <c r="G4136" s="527"/>
      <c r="H4136" s="518"/>
      <c r="I4136" s="517">
        <f t="shared" si="1029"/>
        <v>0</v>
      </c>
      <c r="J4136" s="517">
        <f t="shared" si="1030"/>
        <v>0</v>
      </c>
      <c r="K4136" s="504"/>
      <c r="L4136" s="518">
        <f t="shared" si="1031"/>
        <v>0</v>
      </c>
      <c r="M4136" s="518">
        <f t="shared" si="1031"/>
        <v>0</v>
      </c>
      <c r="N4136" s="519">
        <f t="shared" si="1032"/>
        <v>0</v>
      </c>
      <c r="O4136" s="519">
        <f t="shared" si="1033"/>
        <v>0</v>
      </c>
      <c r="P4136" s="506"/>
      <c r="Q4136" s="520"/>
      <c r="R4136" s="412" t="str">
        <f t="shared" si="1024"/>
        <v/>
      </c>
      <c r="S4136" s="412" t="str">
        <f t="shared" si="1026"/>
        <v/>
      </c>
      <c r="T4136" s="427"/>
      <c r="U4136" s="429"/>
      <c r="W4136" s="6">
        <f>VLOOKUP(A4136,'[3]Cartilha Global'!$A:$A,1,FALSE)</f>
        <v>101906</v>
      </c>
    </row>
    <row r="4137" spans="1:23" ht="23.25" hidden="1" thickBot="1" x14ac:dyDescent="0.25">
      <c r="A4137" s="522">
        <v>101907</v>
      </c>
      <c r="B4137" s="508" t="s">
        <v>3144</v>
      </c>
      <c r="C4137" s="513" t="s">
        <v>5085</v>
      </c>
      <c r="D4137" s="498" t="s">
        <v>169</v>
      </c>
      <c r="E4137" s="499">
        <v>594.27</v>
      </c>
      <c r="F4137" s="500">
        <f t="shared" si="1028"/>
        <v>735.94</v>
      </c>
      <c r="G4137" s="527"/>
      <c r="H4137" s="518"/>
      <c r="I4137" s="517">
        <f t="shared" si="1029"/>
        <v>0</v>
      </c>
      <c r="J4137" s="517">
        <f t="shared" si="1030"/>
        <v>0</v>
      </c>
      <c r="K4137" s="504"/>
      <c r="L4137" s="518">
        <f t="shared" si="1031"/>
        <v>0</v>
      </c>
      <c r="M4137" s="518">
        <f t="shared" si="1031"/>
        <v>0</v>
      </c>
      <c r="N4137" s="519">
        <f t="shared" si="1032"/>
        <v>0</v>
      </c>
      <c r="O4137" s="519">
        <f t="shared" si="1033"/>
        <v>0</v>
      </c>
      <c r="P4137" s="506"/>
      <c r="Q4137" s="520"/>
      <c r="R4137" s="412" t="str">
        <f t="shared" si="1024"/>
        <v/>
      </c>
      <c r="S4137" s="412" t="str">
        <f t="shared" si="1026"/>
        <v/>
      </c>
      <c r="T4137" s="427"/>
      <c r="U4137" s="429"/>
      <c r="W4137" s="6">
        <f>VLOOKUP(A4137,'[3]Cartilha Global'!$A:$A,1,FALSE)</f>
        <v>101907</v>
      </c>
    </row>
    <row r="4138" spans="1:23" ht="23.25" hidden="1" thickBot="1" x14ac:dyDescent="0.25">
      <c r="A4138" s="522">
        <v>101908</v>
      </c>
      <c r="B4138" s="508" t="s">
        <v>3144</v>
      </c>
      <c r="C4138" s="513" t="s">
        <v>5086</v>
      </c>
      <c r="D4138" s="498" t="s">
        <v>169</v>
      </c>
      <c r="E4138" s="499">
        <v>185.03</v>
      </c>
      <c r="F4138" s="500">
        <f t="shared" si="1028"/>
        <v>229.14</v>
      </c>
      <c r="G4138" s="527"/>
      <c r="H4138" s="518"/>
      <c r="I4138" s="517">
        <f t="shared" si="1029"/>
        <v>0</v>
      </c>
      <c r="J4138" s="517">
        <f t="shared" si="1030"/>
        <v>0</v>
      </c>
      <c r="K4138" s="504"/>
      <c r="L4138" s="518">
        <f t="shared" si="1031"/>
        <v>0</v>
      </c>
      <c r="M4138" s="518">
        <f t="shared" si="1031"/>
        <v>0</v>
      </c>
      <c r="N4138" s="519">
        <f t="shared" si="1032"/>
        <v>0</v>
      </c>
      <c r="O4138" s="519">
        <f t="shared" si="1033"/>
        <v>0</v>
      </c>
      <c r="P4138" s="506"/>
      <c r="Q4138" s="520"/>
      <c r="R4138" s="412" t="str">
        <f t="shared" si="1024"/>
        <v/>
      </c>
      <c r="S4138" s="412" t="str">
        <f t="shared" si="1026"/>
        <v/>
      </c>
      <c r="T4138" s="427"/>
      <c r="U4138" s="429"/>
      <c r="W4138" s="6">
        <f>VLOOKUP(A4138,'[3]Cartilha Global'!$A:$A,1,FALSE)</f>
        <v>101908</v>
      </c>
    </row>
    <row r="4139" spans="1:23" ht="23.25" hidden="1" thickBot="1" x14ac:dyDescent="0.25">
      <c r="A4139" s="522">
        <v>101909</v>
      </c>
      <c r="B4139" s="508" t="s">
        <v>3144</v>
      </c>
      <c r="C4139" s="513" t="s">
        <v>5087</v>
      </c>
      <c r="D4139" s="498" t="s">
        <v>169</v>
      </c>
      <c r="E4139" s="499">
        <v>214.27</v>
      </c>
      <c r="F4139" s="500">
        <f t="shared" si="1028"/>
        <v>265.35000000000002</v>
      </c>
      <c r="G4139" s="527"/>
      <c r="H4139" s="518"/>
      <c r="I4139" s="517">
        <f t="shared" si="1029"/>
        <v>0</v>
      </c>
      <c r="J4139" s="517">
        <f t="shared" si="1030"/>
        <v>0</v>
      </c>
      <c r="K4139" s="504"/>
      <c r="L4139" s="518">
        <f t="shared" si="1031"/>
        <v>0</v>
      </c>
      <c r="M4139" s="518">
        <f t="shared" si="1031"/>
        <v>0</v>
      </c>
      <c r="N4139" s="519">
        <f t="shared" si="1032"/>
        <v>0</v>
      </c>
      <c r="O4139" s="519">
        <f t="shared" si="1033"/>
        <v>0</v>
      </c>
      <c r="P4139" s="506"/>
      <c r="Q4139" s="520"/>
      <c r="R4139" s="412" t="str">
        <f t="shared" si="1024"/>
        <v/>
      </c>
      <c r="S4139" s="412" t="str">
        <f t="shared" si="1026"/>
        <v/>
      </c>
      <c r="T4139" s="427"/>
      <c r="U4139" s="429"/>
      <c r="W4139" s="6">
        <f>VLOOKUP(A4139,'[3]Cartilha Global'!$A:$A,1,FALSE)</f>
        <v>101909</v>
      </c>
    </row>
    <row r="4140" spans="1:23" ht="23.25" hidden="1" thickBot="1" x14ac:dyDescent="0.25">
      <c r="A4140" s="522">
        <v>101910</v>
      </c>
      <c r="B4140" s="508" t="s">
        <v>3144</v>
      </c>
      <c r="C4140" s="513" t="s">
        <v>5088</v>
      </c>
      <c r="D4140" s="498" t="s">
        <v>169</v>
      </c>
      <c r="E4140" s="499">
        <v>250.8</v>
      </c>
      <c r="F4140" s="500">
        <f t="shared" si="1028"/>
        <v>310.58999999999997</v>
      </c>
      <c r="G4140" s="527"/>
      <c r="H4140" s="518"/>
      <c r="I4140" s="517">
        <f t="shared" si="1029"/>
        <v>0</v>
      </c>
      <c r="J4140" s="517">
        <f t="shared" si="1030"/>
        <v>0</v>
      </c>
      <c r="K4140" s="504"/>
      <c r="L4140" s="518">
        <f t="shared" si="1031"/>
        <v>0</v>
      </c>
      <c r="M4140" s="518">
        <f t="shared" si="1031"/>
        <v>0</v>
      </c>
      <c r="N4140" s="519">
        <f t="shared" si="1032"/>
        <v>0</v>
      </c>
      <c r="O4140" s="519">
        <f t="shared" si="1033"/>
        <v>0</v>
      </c>
      <c r="P4140" s="506"/>
      <c r="Q4140" s="520"/>
      <c r="R4140" s="412" t="str">
        <f t="shared" si="1024"/>
        <v/>
      </c>
      <c r="S4140" s="412" t="str">
        <f t="shared" si="1026"/>
        <v/>
      </c>
      <c r="T4140" s="427"/>
      <c r="U4140" s="429"/>
      <c r="W4140" s="6">
        <f>VLOOKUP(A4140,'[3]Cartilha Global'!$A:$A,1,FALSE)</f>
        <v>101910</v>
      </c>
    </row>
    <row r="4141" spans="1:23" ht="23.25" hidden="1" thickBot="1" x14ac:dyDescent="0.25">
      <c r="A4141" s="522">
        <v>101911</v>
      </c>
      <c r="B4141" s="508" t="s">
        <v>3144</v>
      </c>
      <c r="C4141" s="513" t="s">
        <v>5089</v>
      </c>
      <c r="D4141" s="498" t="s">
        <v>169</v>
      </c>
      <c r="E4141" s="499">
        <v>287.33999999999997</v>
      </c>
      <c r="F4141" s="500">
        <f t="shared" si="1028"/>
        <v>355.84</v>
      </c>
      <c r="G4141" s="527"/>
      <c r="H4141" s="518"/>
      <c r="I4141" s="517">
        <f t="shared" si="1029"/>
        <v>0</v>
      </c>
      <c r="J4141" s="517">
        <f t="shared" si="1030"/>
        <v>0</v>
      </c>
      <c r="K4141" s="504"/>
      <c r="L4141" s="518">
        <f t="shared" si="1031"/>
        <v>0</v>
      </c>
      <c r="M4141" s="518">
        <f t="shared" si="1031"/>
        <v>0</v>
      </c>
      <c r="N4141" s="519">
        <f t="shared" si="1032"/>
        <v>0</v>
      </c>
      <c r="O4141" s="519">
        <f t="shared" si="1033"/>
        <v>0</v>
      </c>
      <c r="P4141" s="506"/>
      <c r="Q4141" s="520"/>
      <c r="R4141" s="412" t="str">
        <f t="shared" si="1024"/>
        <v/>
      </c>
      <c r="S4141" s="412" t="str">
        <f t="shared" si="1026"/>
        <v/>
      </c>
      <c r="T4141" s="427"/>
      <c r="U4141" s="429"/>
      <c r="W4141" s="6">
        <f>VLOOKUP(A4141,'[3]Cartilha Global'!$A:$A,1,FALSE)</f>
        <v>101911</v>
      </c>
    </row>
    <row r="4142" spans="1:23" ht="12" hidden="1" thickBot="1" x14ac:dyDescent="0.25">
      <c r="A4142" s="522" t="s">
        <v>1952</v>
      </c>
      <c r="B4142" s="508"/>
      <c r="C4142" s="592" t="s">
        <v>94</v>
      </c>
      <c r="D4142" s="498">
        <v>0</v>
      </c>
      <c r="E4142" s="499"/>
      <c r="F4142" s="500">
        <f t="shared" si="1028"/>
        <v>0</v>
      </c>
      <c r="G4142" s="556"/>
      <c r="H4142" s="556"/>
      <c r="I4142" s="557"/>
      <c r="J4142" s="558"/>
      <c r="K4142" s="504"/>
      <c r="L4142" s="556"/>
      <c r="M4142" s="556"/>
      <c r="N4142" s="557"/>
      <c r="O4142" s="558"/>
      <c r="P4142" s="506"/>
      <c r="Q4142" s="494" t="str">
        <f>IF(OR(SUM(J4143:J5654)&gt;0,SUM(O4143:O5654)&gt;0),"xx","")</f>
        <v/>
      </c>
      <c r="R4142" s="412" t="str">
        <f t="shared" si="1024"/>
        <v/>
      </c>
      <c r="S4142" s="412" t="str">
        <f t="shared" si="1026"/>
        <v/>
      </c>
      <c r="T4142" s="427"/>
      <c r="U4142" s="429"/>
      <c r="W4142" s="6" t="str">
        <f>VLOOKUP(A4142,'[3]Cartilha Global'!$A:$A,1,FALSE)</f>
        <v>9.3</v>
      </c>
    </row>
    <row r="4143" spans="1:23" ht="12" hidden="1" thickBot="1" x14ac:dyDescent="0.25">
      <c r="A4143" s="601" t="s">
        <v>1968</v>
      </c>
      <c r="B4143" s="508"/>
      <c r="C4143" s="569" t="s">
        <v>2687</v>
      </c>
      <c r="D4143" s="498">
        <v>0</v>
      </c>
      <c r="E4143" s="499"/>
      <c r="F4143" s="500">
        <f t="shared" si="1028"/>
        <v>0</v>
      </c>
      <c r="G4143" s="556"/>
      <c r="H4143" s="556"/>
      <c r="I4143" s="557"/>
      <c r="J4143" s="558"/>
      <c r="K4143" s="504"/>
      <c r="L4143" s="556"/>
      <c r="M4143" s="556"/>
      <c r="N4143" s="557"/>
      <c r="O4143" s="558"/>
      <c r="P4143" s="506"/>
      <c r="Q4143" s="494" t="str">
        <f>IF(OR(SUM(J4144:J4201)&gt;0,SUM(O4144:O4201)&gt;0),"xx","")</f>
        <v/>
      </c>
      <c r="R4143" s="412" t="str">
        <f t="shared" si="1024"/>
        <v/>
      </c>
      <c r="S4143" s="412" t="str">
        <f t="shared" si="1026"/>
        <v/>
      </c>
      <c r="T4143" s="427"/>
      <c r="U4143" s="429"/>
      <c r="W4143" s="6" t="str">
        <f>VLOOKUP(A4143,'[3]Cartilha Global'!$A:$A,1,FALSE)</f>
        <v>9.3.1</v>
      </c>
    </row>
    <row r="4144" spans="1:23" ht="23.25" hidden="1" thickBot="1" x14ac:dyDescent="0.25">
      <c r="A4144" s="522">
        <v>90443</v>
      </c>
      <c r="B4144" s="508" t="s">
        <v>3144</v>
      </c>
      <c r="C4144" s="513" t="s">
        <v>928</v>
      </c>
      <c r="D4144" s="498" t="s">
        <v>6927</v>
      </c>
      <c r="E4144" s="499">
        <v>14.04</v>
      </c>
      <c r="F4144" s="500">
        <f t="shared" si="1028"/>
        <v>17.39</v>
      </c>
      <c r="G4144" s="527"/>
      <c r="H4144" s="518"/>
      <c r="I4144" s="517">
        <f t="shared" ref="I4144:I4201" si="1034">IF(ISBLANK(E4144),0,ROUND(F4144*G4144,2))</f>
        <v>0</v>
      </c>
      <c r="J4144" s="517">
        <f t="shared" ref="J4144:J4201" si="1035">IF(ISBLANK(G4144),0,ROUND(G4144*H4144,2))</f>
        <v>0</v>
      </c>
      <c r="K4144" s="504"/>
      <c r="L4144" s="518">
        <f t="shared" ref="L4144:M4175" si="1036">G4144</f>
        <v>0</v>
      </c>
      <c r="M4144" s="518">
        <f t="shared" si="1036"/>
        <v>0</v>
      </c>
      <c r="N4144" s="519">
        <f t="shared" ref="N4144:N4201" si="1037">IF(ISBLANK(E4144),0,ROUND(F4144*L4144,2))</f>
        <v>0</v>
      </c>
      <c r="O4144" s="519">
        <f t="shared" ref="O4144:O4201" si="1038">IF(ISBLANK(L4144),0,ROUND(L4144*M4144,2))</f>
        <v>0</v>
      </c>
      <c r="P4144" s="506"/>
      <c r="Q4144" s="520"/>
      <c r="R4144" s="412" t="str">
        <f t="shared" si="1024"/>
        <v/>
      </c>
      <c r="S4144" s="412" t="str">
        <f t="shared" si="1026"/>
        <v/>
      </c>
      <c r="T4144" s="427"/>
      <c r="U4144" s="429"/>
      <c r="W4144" s="6">
        <f>VLOOKUP(A4144,'[3]Cartilha Global'!$A:$A,1,FALSE)</f>
        <v>90443</v>
      </c>
    </row>
    <row r="4145" spans="1:23" ht="23.25" hidden="1" thickBot="1" x14ac:dyDescent="0.25">
      <c r="A4145" s="522">
        <v>90444</v>
      </c>
      <c r="B4145" s="508" t="s">
        <v>3144</v>
      </c>
      <c r="C4145" s="513" t="s">
        <v>454</v>
      </c>
      <c r="D4145" s="498" t="s">
        <v>6927</v>
      </c>
      <c r="E4145" s="499">
        <v>28.54</v>
      </c>
      <c r="F4145" s="500">
        <f t="shared" si="1028"/>
        <v>35.340000000000003</v>
      </c>
      <c r="G4145" s="527"/>
      <c r="H4145" s="518"/>
      <c r="I4145" s="517">
        <f t="shared" si="1034"/>
        <v>0</v>
      </c>
      <c r="J4145" s="517">
        <f t="shared" si="1035"/>
        <v>0</v>
      </c>
      <c r="K4145" s="504"/>
      <c r="L4145" s="518">
        <f t="shared" si="1036"/>
        <v>0</v>
      </c>
      <c r="M4145" s="518">
        <f t="shared" si="1036"/>
        <v>0</v>
      </c>
      <c r="N4145" s="519">
        <f t="shared" si="1037"/>
        <v>0</v>
      </c>
      <c r="O4145" s="519">
        <f t="shared" si="1038"/>
        <v>0</v>
      </c>
      <c r="P4145" s="506"/>
      <c r="Q4145" s="520"/>
      <c r="R4145" s="412" t="str">
        <f t="shared" si="1024"/>
        <v/>
      </c>
      <c r="S4145" s="412" t="str">
        <f t="shared" si="1026"/>
        <v/>
      </c>
      <c r="T4145" s="427"/>
      <c r="U4145" s="429"/>
      <c r="W4145" s="6">
        <f>VLOOKUP(A4145,'[3]Cartilha Global'!$A:$A,1,FALSE)</f>
        <v>90444</v>
      </c>
    </row>
    <row r="4146" spans="1:23" ht="23.25" hidden="1" thickBot="1" x14ac:dyDescent="0.25">
      <c r="A4146" s="522">
        <v>90445</v>
      </c>
      <c r="B4146" s="508" t="s">
        <v>3144</v>
      </c>
      <c r="C4146" s="513" t="s">
        <v>455</v>
      </c>
      <c r="D4146" s="498" t="s">
        <v>6927</v>
      </c>
      <c r="E4146" s="499">
        <v>30.45</v>
      </c>
      <c r="F4146" s="500">
        <f t="shared" si="1028"/>
        <v>37.71</v>
      </c>
      <c r="G4146" s="527"/>
      <c r="H4146" s="518"/>
      <c r="I4146" s="517">
        <f t="shared" si="1034"/>
        <v>0</v>
      </c>
      <c r="J4146" s="517">
        <f t="shared" si="1035"/>
        <v>0</v>
      </c>
      <c r="K4146" s="504"/>
      <c r="L4146" s="518">
        <f t="shared" si="1036"/>
        <v>0</v>
      </c>
      <c r="M4146" s="518">
        <f t="shared" si="1036"/>
        <v>0</v>
      </c>
      <c r="N4146" s="519">
        <f t="shared" si="1037"/>
        <v>0</v>
      </c>
      <c r="O4146" s="519">
        <f t="shared" si="1038"/>
        <v>0</v>
      </c>
      <c r="P4146" s="506"/>
      <c r="Q4146" s="520"/>
      <c r="R4146" s="412" t="str">
        <f t="shared" si="1024"/>
        <v/>
      </c>
      <c r="S4146" s="412" t="str">
        <f t="shared" si="1026"/>
        <v/>
      </c>
      <c r="T4146" s="427"/>
      <c r="U4146" s="429"/>
      <c r="W4146" s="6">
        <f>VLOOKUP(A4146,'[3]Cartilha Global'!$A:$A,1,FALSE)</f>
        <v>90445</v>
      </c>
    </row>
    <row r="4147" spans="1:23" ht="23.25" hidden="1" thickBot="1" x14ac:dyDescent="0.25">
      <c r="A4147" s="522">
        <v>90446</v>
      </c>
      <c r="B4147" s="508" t="s">
        <v>3144</v>
      </c>
      <c r="C4147" s="513" t="s">
        <v>456</v>
      </c>
      <c r="D4147" s="498" t="s">
        <v>6927</v>
      </c>
      <c r="E4147" s="499">
        <v>33.090000000000003</v>
      </c>
      <c r="F4147" s="500">
        <f t="shared" si="1028"/>
        <v>40.98</v>
      </c>
      <c r="G4147" s="527"/>
      <c r="H4147" s="518"/>
      <c r="I4147" s="517">
        <f t="shared" si="1034"/>
        <v>0</v>
      </c>
      <c r="J4147" s="517">
        <f t="shared" si="1035"/>
        <v>0</v>
      </c>
      <c r="K4147" s="504"/>
      <c r="L4147" s="518">
        <f t="shared" si="1036"/>
        <v>0</v>
      </c>
      <c r="M4147" s="518">
        <f t="shared" si="1036"/>
        <v>0</v>
      </c>
      <c r="N4147" s="519">
        <f t="shared" si="1037"/>
        <v>0</v>
      </c>
      <c r="O4147" s="519">
        <f t="shared" si="1038"/>
        <v>0</v>
      </c>
      <c r="P4147" s="506"/>
      <c r="Q4147" s="520"/>
      <c r="R4147" s="412" t="str">
        <f t="shared" si="1024"/>
        <v/>
      </c>
      <c r="S4147" s="412" t="str">
        <f t="shared" si="1026"/>
        <v/>
      </c>
      <c r="T4147" s="427"/>
      <c r="U4147" s="429"/>
      <c r="W4147" s="6">
        <f>VLOOKUP(A4147,'[3]Cartilha Global'!$A:$A,1,FALSE)</f>
        <v>90446</v>
      </c>
    </row>
    <row r="4148" spans="1:23" ht="23.25" hidden="1" thickBot="1" x14ac:dyDescent="0.25">
      <c r="A4148" s="522">
        <v>91222</v>
      </c>
      <c r="B4148" s="508" t="s">
        <v>3144</v>
      </c>
      <c r="C4148" s="513" t="s">
        <v>929</v>
      </c>
      <c r="D4148" s="498" t="s">
        <v>6927</v>
      </c>
      <c r="E4148" s="499">
        <v>15.12</v>
      </c>
      <c r="F4148" s="500">
        <f t="shared" si="1028"/>
        <v>18.72</v>
      </c>
      <c r="G4148" s="527"/>
      <c r="H4148" s="518"/>
      <c r="I4148" s="517">
        <f t="shared" si="1034"/>
        <v>0</v>
      </c>
      <c r="J4148" s="517">
        <f t="shared" si="1035"/>
        <v>0</v>
      </c>
      <c r="K4148" s="504"/>
      <c r="L4148" s="518">
        <f t="shared" si="1036"/>
        <v>0</v>
      </c>
      <c r="M4148" s="518">
        <f t="shared" si="1036"/>
        <v>0</v>
      </c>
      <c r="N4148" s="519">
        <f t="shared" si="1037"/>
        <v>0</v>
      </c>
      <c r="O4148" s="519">
        <f t="shared" si="1038"/>
        <v>0</v>
      </c>
      <c r="P4148" s="506"/>
      <c r="Q4148" s="520"/>
      <c r="R4148" s="412" t="str">
        <f t="shared" si="1024"/>
        <v/>
      </c>
      <c r="S4148" s="412" t="str">
        <f t="shared" si="1026"/>
        <v/>
      </c>
      <c r="T4148" s="427"/>
      <c r="U4148" s="429"/>
      <c r="W4148" s="6">
        <f>VLOOKUP(A4148,'[3]Cartilha Global'!$A:$A,1,FALSE)</f>
        <v>91222</v>
      </c>
    </row>
    <row r="4149" spans="1:23" ht="12" hidden="1" thickBot="1" x14ac:dyDescent="0.25">
      <c r="A4149" s="522">
        <v>90436</v>
      </c>
      <c r="B4149" s="508" t="s">
        <v>3144</v>
      </c>
      <c r="C4149" s="513" t="s">
        <v>457</v>
      </c>
      <c r="D4149" s="498" t="s">
        <v>169</v>
      </c>
      <c r="E4149" s="499">
        <v>15.45</v>
      </c>
      <c r="F4149" s="500">
        <f t="shared" si="1028"/>
        <v>19.13</v>
      </c>
      <c r="G4149" s="527"/>
      <c r="H4149" s="518"/>
      <c r="I4149" s="517">
        <f t="shared" si="1034"/>
        <v>0</v>
      </c>
      <c r="J4149" s="517">
        <f t="shared" si="1035"/>
        <v>0</v>
      </c>
      <c r="K4149" s="504"/>
      <c r="L4149" s="518">
        <f t="shared" si="1036"/>
        <v>0</v>
      </c>
      <c r="M4149" s="518">
        <f t="shared" si="1036"/>
        <v>0</v>
      </c>
      <c r="N4149" s="519">
        <f t="shared" si="1037"/>
        <v>0</v>
      </c>
      <c r="O4149" s="519">
        <f t="shared" si="1038"/>
        <v>0</v>
      </c>
      <c r="P4149" s="506"/>
      <c r="Q4149" s="520"/>
      <c r="R4149" s="412" t="str">
        <f t="shared" si="1024"/>
        <v/>
      </c>
      <c r="S4149" s="412" t="str">
        <f t="shared" si="1026"/>
        <v/>
      </c>
      <c r="T4149" s="427"/>
      <c r="U4149" s="429"/>
      <c r="W4149" s="6">
        <f>VLOOKUP(A4149,'[3]Cartilha Global'!$A:$A,1,FALSE)</f>
        <v>90436</v>
      </c>
    </row>
    <row r="4150" spans="1:23" ht="23.25" hidden="1" thickBot="1" x14ac:dyDescent="0.25">
      <c r="A4150" s="522">
        <v>90437</v>
      </c>
      <c r="B4150" s="508" t="s">
        <v>3144</v>
      </c>
      <c r="C4150" s="513" t="s">
        <v>458</v>
      </c>
      <c r="D4150" s="498" t="s">
        <v>169</v>
      </c>
      <c r="E4150" s="499">
        <v>37.54</v>
      </c>
      <c r="F4150" s="500">
        <f t="shared" si="1028"/>
        <v>46.49</v>
      </c>
      <c r="G4150" s="527"/>
      <c r="H4150" s="518"/>
      <c r="I4150" s="517">
        <f t="shared" si="1034"/>
        <v>0</v>
      </c>
      <c r="J4150" s="517">
        <f t="shared" si="1035"/>
        <v>0</v>
      </c>
      <c r="K4150" s="504"/>
      <c r="L4150" s="518">
        <f t="shared" si="1036"/>
        <v>0</v>
      </c>
      <c r="M4150" s="518">
        <f t="shared" si="1036"/>
        <v>0</v>
      </c>
      <c r="N4150" s="519">
        <f t="shared" si="1037"/>
        <v>0</v>
      </c>
      <c r="O4150" s="519">
        <f t="shared" si="1038"/>
        <v>0</v>
      </c>
      <c r="P4150" s="506"/>
      <c r="Q4150" s="520"/>
      <c r="R4150" s="412" t="str">
        <f t="shared" si="1024"/>
        <v/>
      </c>
      <c r="S4150" s="412" t="str">
        <f t="shared" si="1026"/>
        <v/>
      </c>
      <c r="T4150" s="427"/>
      <c r="U4150" s="429"/>
      <c r="W4150" s="6">
        <f>VLOOKUP(A4150,'[3]Cartilha Global'!$A:$A,1,FALSE)</f>
        <v>90437</v>
      </c>
    </row>
    <row r="4151" spans="1:23" ht="12" hidden="1" thickBot="1" x14ac:dyDescent="0.25">
      <c r="A4151" s="522">
        <v>90438</v>
      </c>
      <c r="B4151" s="508" t="s">
        <v>3144</v>
      </c>
      <c r="C4151" s="513" t="s">
        <v>459</v>
      </c>
      <c r="D4151" s="498" t="s">
        <v>169</v>
      </c>
      <c r="E4151" s="499">
        <v>53.8</v>
      </c>
      <c r="F4151" s="500">
        <f t="shared" si="1028"/>
        <v>66.63</v>
      </c>
      <c r="G4151" s="527"/>
      <c r="H4151" s="518"/>
      <c r="I4151" s="517">
        <f t="shared" si="1034"/>
        <v>0</v>
      </c>
      <c r="J4151" s="517">
        <f t="shared" si="1035"/>
        <v>0</v>
      </c>
      <c r="K4151" s="504"/>
      <c r="L4151" s="518">
        <f t="shared" si="1036"/>
        <v>0</v>
      </c>
      <c r="M4151" s="518">
        <f t="shared" si="1036"/>
        <v>0</v>
      </c>
      <c r="N4151" s="519">
        <f t="shared" si="1037"/>
        <v>0</v>
      </c>
      <c r="O4151" s="519">
        <f t="shared" si="1038"/>
        <v>0</v>
      </c>
      <c r="P4151" s="506"/>
      <c r="Q4151" s="520"/>
      <c r="R4151" s="412" t="str">
        <f t="shared" si="1024"/>
        <v/>
      </c>
      <c r="S4151" s="412" t="str">
        <f t="shared" si="1026"/>
        <v/>
      </c>
      <c r="T4151" s="427"/>
      <c r="U4151" s="429"/>
      <c r="W4151" s="6">
        <f>VLOOKUP(A4151,'[3]Cartilha Global'!$A:$A,1,FALSE)</f>
        <v>90438</v>
      </c>
    </row>
    <row r="4152" spans="1:23" ht="12" hidden="1" thickBot="1" x14ac:dyDescent="0.25">
      <c r="A4152" s="522">
        <v>90439</v>
      </c>
      <c r="B4152" s="508" t="s">
        <v>3144</v>
      </c>
      <c r="C4152" s="513" t="s">
        <v>460</v>
      </c>
      <c r="D4152" s="498" t="s">
        <v>169</v>
      </c>
      <c r="E4152" s="499">
        <v>66.47</v>
      </c>
      <c r="F4152" s="500">
        <f t="shared" si="1028"/>
        <v>82.32</v>
      </c>
      <c r="G4152" s="527"/>
      <c r="H4152" s="518"/>
      <c r="I4152" s="517">
        <f t="shared" si="1034"/>
        <v>0</v>
      </c>
      <c r="J4152" s="517">
        <f t="shared" si="1035"/>
        <v>0</v>
      </c>
      <c r="K4152" s="504"/>
      <c r="L4152" s="518">
        <f t="shared" si="1036"/>
        <v>0</v>
      </c>
      <c r="M4152" s="518">
        <f t="shared" si="1036"/>
        <v>0</v>
      </c>
      <c r="N4152" s="519">
        <f t="shared" si="1037"/>
        <v>0</v>
      </c>
      <c r="O4152" s="519">
        <f t="shared" si="1038"/>
        <v>0</v>
      </c>
      <c r="P4152" s="506"/>
      <c r="Q4152" s="520"/>
      <c r="R4152" s="412" t="str">
        <f t="shared" ref="R4152:R4215" si="1039">IF(Q4152="X","x",IF(Q4152="xx","x",IF(O4152&gt;0,"x","")))</f>
        <v/>
      </c>
      <c r="S4152" s="412" t="str">
        <f t="shared" si="1026"/>
        <v/>
      </c>
      <c r="T4152" s="427"/>
      <c r="U4152" s="429"/>
      <c r="W4152" s="6">
        <f>VLOOKUP(A4152,'[3]Cartilha Global'!$A:$A,1,FALSE)</f>
        <v>90439</v>
      </c>
    </row>
    <row r="4153" spans="1:23" ht="23.25" hidden="1" thickBot="1" x14ac:dyDescent="0.25">
      <c r="A4153" s="522">
        <v>90440</v>
      </c>
      <c r="B4153" s="508" t="s">
        <v>3144</v>
      </c>
      <c r="C4153" s="513" t="s">
        <v>461</v>
      </c>
      <c r="D4153" s="498" t="s">
        <v>169</v>
      </c>
      <c r="E4153" s="499">
        <v>106.47</v>
      </c>
      <c r="F4153" s="500">
        <f t="shared" si="1028"/>
        <v>131.85</v>
      </c>
      <c r="G4153" s="527"/>
      <c r="H4153" s="518"/>
      <c r="I4153" s="517">
        <f t="shared" si="1034"/>
        <v>0</v>
      </c>
      <c r="J4153" s="517">
        <f t="shared" si="1035"/>
        <v>0</v>
      </c>
      <c r="K4153" s="504"/>
      <c r="L4153" s="518">
        <f t="shared" si="1036"/>
        <v>0</v>
      </c>
      <c r="M4153" s="518">
        <f t="shared" si="1036"/>
        <v>0</v>
      </c>
      <c r="N4153" s="519">
        <f t="shared" si="1037"/>
        <v>0</v>
      </c>
      <c r="O4153" s="519">
        <f t="shared" si="1038"/>
        <v>0</v>
      </c>
      <c r="P4153" s="506"/>
      <c r="Q4153" s="520"/>
      <c r="R4153" s="412" t="str">
        <f t="shared" si="1039"/>
        <v/>
      </c>
      <c r="S4153" s="412" t="str">
        <f t="shared" si="1026"/>
        <v/>
      </c>
      <c r="T4153" s="427"/>
      <c r="U4153" s="429"/>
      <c r="W4153" s="6">
        <f>VLOOKUP(A4153,'[3]Cartilha Global'!$A:$A,1,FALSE)</f>
        <v>90440</v>
      </c>
    </row>
    <row r="4154" spans="1:23" ht="12" hidden="1" thickBot="1" x14ac:dyDescent="0.25">
      <c r="A4154" s="522">
        <v>90441</v>
      </c>
      <c r="B4154" s="508" t="s">
        <v>3144</v>
      </c>
      <c r="C4154" s="513" t="s">
        <v>462</v>
      </c>
      <c r="D4154" s="498" t="s">
        <v>169</v>
      </c>
      <c r="E4154" s="499">
        <v>136</v>
      </c>
      <c r="F4154" s="500">
        <f t="shared" si="1028"/>
        <v>168.42</v>
      </c>
      <c r="G4154" s="527"/>
      <c r="H4154" s="518"/>
      <c r="I4154" s="517">
        <f t="shared" si="1034"/>
        <v>0</v>
      </c>
      <c r="J4154" s="517">
        <f t="shared" si="1035"/>
        <v>0</v>
      </c>
      <c r="K4154" s="504"/>
      <c r="L4154" s="518">
        <f t="shared" si="1036"/>
        <v>0</v>
      </c>
      <c r="M4154" s="518">
        <f t="shared" si="1036"/>
        <v>0</v>
      </c>
      <c r="N4154" s="519">
        <f t="shared" si="1037"/>
        <v>0</v>
      </c>
      <c r="O4154" s="519">
        <f t="shared" si="1038"/>
        <v>0</v>
      </c>
      <c r="P4154" s="506"/>
      <c r="Q4154" s="520"/>
      <c r="R4154" s="412" t="str">
        <f t="shared" si="1039"/>
        <v/>
      </c>
      <c r="S4154" s="412" t="str">
        <f t="shared" si="1026"/>
        <v/>
      </c>
      <c r="T4154" s="427"/>
      <c r="U4154" s="429"/>
      <c r="W4154" s="6">
        <f>VLOOKUP(A4154,'[3]Cartilha Global'!$A:$A,1,FALSE)</f>
        <v>90441</v>
      </c>
    </row>
    <row r="4155" spans="1:23" ht="12" hidden="1" thickBot="1" x14ac:dyDescent="0.25">
      <c r="A4155" s="522">
        <v>90453</v>
      </c>
      <c r="B4155" s="508" t="s">
        <v>3144</v>
      </c>
      <c r="C4155" s="513" t="s">
        <v>463</v>
      </c>
      <c r="D4155" s="498" t="s">
        <v>169</v>
      </c>
      <c r="E4155" s="499">
        <v>3.27</v>
      </c>
      <c r="F4155" s="500">
        <f t="shared" si="1028"/>
        <v>4.05</v>
      </c>
      <c r="G4155" s="527"/>
      <c r="H4155" s="518"/>
      <c r="I4155" s="517">
        <f t="shared" si="1034"/>
        <v>0</v>
      </c>
      <c r="J4155" s="517">
        <f t="shared" si="1035"/>
        <v>0</v>
      </c>
      <c r="K4155" s="504"/>
      <c r="L4155" s="518">
        <f t="shared" si="1036"/>
        <v>0</v>
      </c>
      <c r="M4155" s="518">
        <f t="shared" si="1036"/>
        <v>0</v>
      </c>
      <c r="N4155" s="519">
        <f t="shared" si="1037"/>
        <v>0</v>
      </c>
      <c r="O4155" s="519">
        <f t="shared" si="1038"/>
        <v>0</v>
      </c>
      <c r="P4155" s="506"/>
      <c r="Q4155" s="520"/>
      <c r="R4155" s="412" t="str">
        <f t="shared" si="1039"/>
        <v/>
      </c>
      <c r="S4155" s="412" t="str">
        <f t="shared" si="1026"/>
        <v/>
      </c>
      <c r="T4155" s="427"/>
      <c r="U4155" s="429"/>
      <c r="W4155" s="6">
        <f>VLOOKUP(A4155,'[3]Cartilha Global'!$A:$A,1,FALSE)</f>
        <v>90453</v>
      </c>
    </row>
    <row r="4156" spans="1:23" ht="23.25" hidden="1" thickBot="1" x14ac:dyDescent="0.25">
      <c r="A4156" s="522">
        <v>90454</v>
      </c>
      <c r="B4156" s="508" t="s">
        <v>3144</v>
      </c>
      <c r="C4156" s="513" t="s">
        <v>464</v>
      </c>
      <c r="D4156" s="498" t="s">
        <v>169</v>
      </c>
      <c r="E4156" s="499">
        <v>5.95</v>
      </c>
      <c r="F4156" s="500">
        <f t="shared" si="1028"/>
        <v>7.37</v>
      </c>
      <c r="G4156" s="527"/>
      <c r="H4156" s="518"/>
      <c r="I4156" s="517">
        <f t="shared" si="1034"/>
        <v>0</v>
      </c>
      <c r="J4156" s="517">
        <f t="shared" si="1035"/>
        <v>0</v>
      </c>
      <c r="K4156" s="504"/>
      <c r="L4156" s="518">
        <f t="shared" si="1036"/>
        <v>0</v>
      </c>
      <c r="M4156" s="518">
        <f t="shared" si="1036"/>
        <v>0</v>
      </c>
      <c r="N4156" s="519">
        <f t="shared" si="1037"/>
        <v>0</v>
      </c>
      <c r="O4156" s="519">
        <f t="shared" si="1038"/>
        <v>0</v>
      </c>
      <c r="P4156" s="506"/>
      <c r="Q4156" s="520"/>
      <c r="R4156" s="412" t="str">
        <f t="shared" si="1039"/>
        <v/>
      </c>
      <c r="S4156" s="412" t="str">
        <f t="shared" si="1026"/>
        <v/>
      </c>
      <c r="T4156" s="427"/>
      <c r="U4156" s="429"/>
      <c r="W4156" s="6">
        <f>VLOOKUP(A4156,'[3]Cartilha Global'!$A:$A,1,FALSE)</f>
        <v>90454</v>
      </c>
    </row>
    <row r="4157" spans="1:23" ht="12" hidden="1" thickBot="1" x14ac:dyDescent="0.25">
      <c r="A4157" s="522">
        <v>90455</v>
      </c>
      <c r="B4157" s="508" t="s">
        <v>3144</v>
      </c>
      <c r="C4157" s="513" t="s">
        <v>465</v>
      </c>
      <c r="D4157" s="498" t="s">
        <v>169</v>
      </c>
      <c r="E4157" s="499">
        <v>7.74</v>
      </c>
      <c r="F4157" s="500">
        <f t="shared" si="1028"/>
        <v>9.59</v>
      </c>
      <c r="G4157" s="527"/>
      <c r="H4157" s="518"/>
      <c r="I4157" s="517">
        <f t="shared" si="1034"/>
        <v>0</v>
      </c>
      <c r="J4157" s="517">
        <f t="shared" si="1035"/>
        <v>0</v>
      </c>
      <c r="K4157" s="504"/>
      <c r="L4157" s="518">
        <f t="shared" si="1036"/>
        <v>0</v>
      </c>
      <c r="M4157" s="518">
        <f t="shared" si="1036"/>
        <v>0</v>
      </c>
      <c r="N4157" s="519">
        <f t="shared" si="1037"/>
        <v>0</v>
      </c>
      <c r="O4157" s="519">
        <f t="shared" si="1038"/>
        <v>0</v>
      </c>
      <c r="P4157" s="506"/>
      <c r="Q4157" s="520"/>
      <c r="R4157" s="412" t="str">
        <f t="shared" si="1039"/>
        <v/>
      </c>
      <c r="S4157" s="412" t="str">
        <f t="shared" si="1026"/>
        <v/>
      </c>
      <c r="T4157" s="427"/>
      <c r="U4157" s="429"/>
      <c r="W4157" s="6">
        <f>VLOOKUP(A4157,'[3]Cartilha Global'!$A:$A,1,FALSE)</f>
        <v>90455</v>
      </c>
    </row>
    <row r="4158" spans="1:23" ht="23.25" hidden="1" thickBot="1" x14ac:dyDescent="0.25">
      <c r="A4158" s="522">
        <v>90451</v>
      </c>
      <c r="B4158" s="508" t="s">
        <v>3144</v>
      </c>
      <c r="C4158" s="513" t="s">
        <v>930</v>
      </c>
      <c r="D4158" s="498" t="s">
        <v>169</v>
      </c>
      <c r="E4158" s="499">
        <v>4.5</v>
      </c>
      <c r="F4158" s="500">
        <f t="shared" si="1028"/>
        <v>5.57</v>
      </c>
      <c r="G4158" s="527"/>
      <c r="H4158" s="518"/>
      <c r="I4158" s="517">
        <f t="shared" si="1034"/>
        <v>0</v>
      </c>
      <c r="J4158" s="517">
        <f t="shared" si="1035"/>
        <v>0</v>
      </c>
      <c r="K4158" s="504"/>
      <c r="L4158" s="518">
        <f t="shared" si="1036"/>
        <v>0</v>
      </c>
      <c r="M4158" s="518">
        <f t="shared" si="1036"/>
        <v>0</v>
      </c>
      <c r="N4158" s="519">
        <f t="shared" si="1037"/>
        <v>0</v>
      </c>
      <c r="O4158" s="519">
        <f t="shared" si="1038"/>
        <v>0</v>
      </c>
      <c r="P4158" s="506"/>
      <c r="Q4158" s="520"/>
      <c r="R4158" s="412" t="str">
        <f t="shared" si="1039"/>
        <v/>
      </c>
      <c r="S4158" s="412" t="str">
        <f t="shared" si="1026"/>
        <v/>
      </c>
      <c r="T4158" s="427"/>
      <c r="U4158" s="429"/>
      <c r="W4158" s="6">
        <f>VLOOKUP(A4158,'[3]Cartilha Global'!$A:$A,1,FALSE)</f>
        <v>90451</v>
      </c>
    </row>
    <row r="4159" spans="1:23" ht="23.25" hidden="1" thickBot="1" x14ac:dyDescent="0.25">
      <c r="A4159" s="522">
        <v>90452</v>
      </c>
      <c r="B4159" s="508" t="s">
        <v>3144</v>
      </c>
      <c r="C4159" s="513" t="s">
        <v>931</v>
      </c>
      <c r="D4159" s="498" t="s">
        <v>169</v>
      </c>
      <c r="E4159" s="499">
        <v>15.69</v>
      </c>
      <c r="F4159" s="500">
        <f t="shared" si="1028"/>
        <v>19.43</v>
      </c>
      <c r="G4159" s="527"/>
      <c r="H4159" s="518"/>
      <c r="I4159" s="517">
        <f t="shared" si="1034"/>
        <v>0</v>
      </c>
      <c r="J4159" s="517">
        <f t="shared" si="1035"/>
        <v>0</v>
      </c>
      <c r="K4159" s="504"/>
      <c r="L4159" s="518">
        <f t="shared" si="1036"/>
        <v>0</v>
      </c>
      <c r="M4159" s="518">
        <f t="shared" si="1036"/>
        <v>0</v>
      </c>
      <c r="N4159" s="519">
        <f t="shared" si="1037"/>
        <v>0</v>
      </c>
      <c r="O4159" s="519">
        <f t="shared" si="1038"/>
        <v>0</v>
      </c>
      <c r="P4159" s="506"/>
      <c r="Q4159" s="520"/>
      <c r="R4159" s="412" t="str">
        <f t="shared" si="1039"/>
        <v/>
      </c>
      <c r="S4159" s="412" t="str">
        <f t="shared" si="1026"/>
        <v/>
      </c>
      <c r="T4159" s="427"/>
      <c r="U4159" s="429"/>
      <c r="W4159" s="6">
        <f>VLOOKUP(A4159,'[3]Cartilha Global'!$A:$A,1,FALSE)</f>
        <v>90452</v>
      </c>
    </row>
    <row r="4160" spans="1:23" ht="23.25" hidden="1" thickBot="1" x14ac:dyDescent="0.25">
      <c r="A4160" s="522">
        <v>90466</v>
      </c>
      <c r="B4160" s="508" t="s">
        <v>3144</v>
      </c>
      <c r="C4160" s="513" t="s">
        <v>466</v>
      </c>
      <c r="D4160" s="498" t="s">
        <v>6927</v>
      </c>
      <c r="E4160" s="499">
        <v>13.89</v>
      </c>
      <c r="F4160" s="500">
        <f t="shared" si="1028"/>
        <v>17.2</v>
      </c>
      <c r="G4160" s="527"/>
      <c r="H4160" s="518"/>
      <c r="I4160" s="517">
        <f t="shared" si="1034"/>
        <v>0</v>
      </c>
      <c r="J4160" s="517">
        <f t="shared" si="1035"/>
        <v>0</v>
      </c>
      <c r="K4160" s="504"/>
      <c r="L4160" s="518">
        <f t="shared" si="1036"/>
        <v>0</v>
      </c>
      <c r="M4160" s="518">
        <f t="shared" si="1036"/>
        <v>0</v>
      </c>
      <c r="N4160" s="519">
        <f t="shared" si="1037"/>
        <v>0</v>
      </c>
      <c r="O4160" s="519">
        <f t="shared" si="1038"/>
        <v>0</v>
      </c>
      <c r="P4160" s="506"/>
      <c r="Q4160" s="520"/>
      <c r="R4160" s="412" t="str">
        <f t="shared" si="1039"/>
        <v/>
      </c>
      <c r="S4160" s="412" t="str">
        <f t="shared" si="1026"/>
        <v/>
      </c>
      <c r="T4160" s="427"/>
      <c r="U4160" s="429"/>
      <c r="W4160" s="6">
        <f>VLOOKUP(A4160,'[3]Cartilha Global'!$A:$A,1,FALSE)</f>
        <v>90466</v>
      </c>
    </row>
    <row r="4161" spans="1:23" ht="23.25" hidden="1" thickBot="1" x14ac:dyDescent="0.25">
      <c r="A4161" s="522">
        <v>90467</v>
      </c>
      <c r="B4161" s="508" t="s">
        <v>3144</v>
      </c>
      <c r="C4161" s="513" t="s">
        <v>467</v>
      </c>
      <c r="D4161" s="498" t="s">
        <v>6927</v>
      </c>
      <c r="E4161" s="499">
        <v>21.96</v>
      </c>
      <c r="F4161" s="500">
        <f t="shared" si="1028"/>
        <v>27.2</v>
      </c>
      <c r="G4161" s="527"/>
      <c r="H4161" s="518"/>
      <c r="I4161" s="517">
        <f t="shared" si="1034"/>
        <v>0</v>
      </c>
      <c r="J4161" s="517">
        <f t="shared" si="1035"/>
        <v>0</v>
      </c>
      <c r="K4161" s="504"/>
      <c r="L4161" s="518">
        <f t="shared" si="1036"/>
        <v>0</v>
      </c>
      <c r="M4161" s="518">
        <f t="shared" si="1036"/>
        <v>0</v>
      </c>
      <c r="N4161" s="519">
        <f t="shared" si="1037"/>
        <v>0</v>
      </c>
      <c r="O4161" s="519">
        <f t="shared" si="1038"/>
        <v>0</v>
      </c>
      <c r="P4161" s="506"/>
      <c r="Q4161" s="520"/>
      <c r="R4161" s="412" t="str">
        <f t="shared" si="1039"/>
        <v/>
      </c>
      <c r="S4161" s="412" t="str">
        <f t="shared" si="1026"/>
        <v/>
      </c>
      <c r="T4161" s="427"/>
      <c r="U4161" s="429"/>
      <c r="W4161" s="6">
        <f>VLOOKUP(A4161,'[3]Cartilha Global'!$A:$A,1,FALSE)</f>
        <v>90467</v>
      </c>
    </row>
    <row r="4162" spans="1:23" ht="23.25" hidden="1" thickBot="1" x14ac:dyDescent="0.25">
      <c r="A4162" s="522">
        <v>90468</v>
      </c>
      <c r="B4162" s="508" t="s">
        <v>3144</v>
      </c>
      <c r="C4162" s="513" t="s">
        <v>468</v>
      </c>
      <c r="D4162" s="498" t="s">
        <v>6927</v>
      </c>
      <c r="E4162" s="499">
        <v>6.03</v>
      </c>
      <c r="F4162" s="500">
        <f t="shared" si="1028"/>
        <v>7.47</v>
      </c>
      <c r="G4162" s="527"/>
      <c r="H4162" s="518"/>
      <c r="I4162" s="517">
        <f t="shared" si="1034"/>
        <v>0</v>
      </c>
      <c r="J4162" s="517">
        <f t="shared" si="1035"/>
        <v>0</v>
      </c>
      <c r="K4162" s="504"/>
      <c r="L4162" s="518">
        <f t="shared" si="1036"/>
        <v>0</v>
      </c>
      <c r="M4162" s="518">
        <f t="shared" si="1036"/>
        <v>0</v>
      </c>
      <c r="N4162" s="519">
        <f t="shared" si="1037"/>
        <v>0</v>
      </c>
      <c r="O4162" s="519">
        <f t="shared" si="1038"/>
        <v>0</v>
      </c>
      <c r="P4162" s="506"/>
      <c r="Q4162" s="520"/>
      <c r="R4162" s="412" t="str">
        <f t="shared" si="1039"/>
        <v/>
      </c>
      <c r="S4162" s="412" t="str">
        <f t="shared" si="1026"/>
        <v/>
      </c>
      <c r="T4162" s="427"/>
      <c r="U4162" s="429"/>
      <c r="W4162" s="6">
        <f>VLOOKUP(A4162,'[3]Cartilha Global'!$A:$A,1,FALSE)</f>
        <v>90468</v>
      </c>
    </row>
    <row r="4163" spans="1:23" ht="23.25" hidden="1" thickBot="1" x14ac:dyDescent="0.25">
      <c r="A4163" s="522">
        <v>90469</v>
      </c>
      <c r="B4163" s="508" t="s">
        <v>3144</v>
      </c>
      <c r="C4163" s="513" t="s">
        <v>469</v>
      </c>
      <c r="D4163" s="498" t="s">
        <v>6927</v>
      </c>
      <c r="E4163" s="499">
        <v>9.64</v>
      </c>
      <c r="F4163" s="500">
        <f t="shared" si="1028"/>
        <v>11.94</v>
      </c>
      <c r="G4163" s="527"/>
      <c r="H4163" s="518"/>
      <c r="I4163" s="517">
        <f t="shared" si="1034"/>
        <v>0</v>
      </c>
      <c r="J4163" s="517">
        <f t="shared" si="1035"/>
        <v>0</v>
      </c>
      <c r="K4163" s="504"/>
      <c r="L4163" s="518">
        <f t="shared" si="1036"/>
        <v>0</v>
      </c>
      <c r="M4163" s="518">
        <f t="shared" si="1036"/>
        <v>0</v>
      </c>
      <c r="N4163" s="519">
        <f t="shared" si="1037"/>
        <v>0</v>
      </c>
      <c r="O4163" s="519">
        <f t="shared" si="1038"/>
        <v>0</v>
      </c>
      <c r="P4163" s="506"/>
      <c r="Q4163" s="520"/>
      <c r="R4163" s="412" t="str">
        <f t="shared" si="1039"/>
        <v/>
      </c>
      <c r="S4163" s="412" t="str">
        <f t="shared" si="1026"/>
        <v/>
      </c>
      <c r="T4163" s="427"/>
      <c r="U4163" s="429"/>
      <c r="W4163" s="6">
        <f>VLOOKUP(A4163,'[3]Cartilha Global'!$A:$A,1,FALSE)</f>
        <v>90469</v>
      </c>
    </row>
    <row r="4164" spans="1:23" ht="23.25" hidden="1" thickBot="1" x14ac:dyDescent="0.25">
      <c r="A4164" s="522">
        <v>90470</v>
      </c>
      <c r="B4164" s="508" t="s">
        <v>3144</v>
      </c>
      <c r="C4164" s="513" t="s">
        <v>470</v>
      </c>
      <c r="D4164" s="498" t="s">
        <v>6927</v>
      </c>
      <c r="E4164" s="499">
        <v>13.23</v>
      </c>
      <c r="F4164" s="500">
        <f t="shared" si="1028"/>
        <v>16.38</v>
      </c>
      <c r="G4164" s="527"/>
      <c r="H4164" s="518"/>
      <c r="I4164" s="517">
        <f t="shared" si="1034"/>
        <v>0</v>
      </c>
      <c r="J4164" s="517">
        <f t="shared" si="1035"/>
        <v>0</v>
      </c>
      <c r="K4164" s="504"/>
      <c r="L4164" s="518">
        <f t="shared" si="1036"/>
        <v>0</v>
      </c>
      <c r="M4164" s="518">
        <f t="shared" si="1036"/>
        <v>0</v>
      </c>
      <c r="N4164" s="519">
        <f t="shared" si="1037"/>
        <v>0</v>
      </c>
      <c r="O4164" s="519">
        <f t="shared" si="1038"/>
        <v>0</v>
      </c>
      <c r="P4164" s="506"/>
      <c r="Q4164" s="520"/>
      <c r="R4164" s="412" t="str">
        <f t="shared" si="1039"/>
        <v/>
      </c>
      <c r="S4164" s="412" t="str">
        <f t="shared" si="1026"/>
        <v/>
      </c>
      <c r="T4164" s="427"/>
      <c r="U4164" s="429"/>
      <c r="W4164" s="6">
        <f>VLOOKUP(A4164,'[3]Cartilha Global'!$A:$A,1,FALSE)</f>
        <v>90470</v>
      </c>
    </row>
    <row r="4165" spans="1:23" ht="23.25" hidden="1" thickBot="1" x14ac:dyDescent="0.25">
      <c r="A4165" s="522">
        <v>91188</v>
      </c>
      <c r="B4165" s="508" t="s">
        <v>3144</v>
      </c>
      <c r="C4165" s="513" t="s">
        <v>932</v>
      </c>
      <c r="D4165" s="498" t="s">
        <v>169</v>
      </c>
      <c r="E4165" s="499">
        <v>7.54</v>
      </c>
      <c r="F4165" s="500">
        <f t="shared" si="1028"/>
        <v>9.34</v>
      </c>
      <c r="G4165" s="527"/>
      <c r="H4165" s="518"/>
      <c r="I4165" s="517">
        <f t="shared" si="1034"/>
        <v>0</v>
      </c>
      <c r="J4165" s="517">
        <f t="shared" si="1035"/>
        <v>0</v>
      </c>
      <c r="K4165" s="504"/>
      <c r="L4165" s="518">
        <f t="shared" si="1036"/>
        <v>0</v>
      </c>
      <c r="M4165" s="518">
        <f t="shared" si="1036"/>
        <v>0</v>
      </c>
      <c r="N4165" s="519">
        <f t="shared" si="1037"/>
        <v>0</v>
      </c>
      <c r="O4165" s="519">
        <f t="shared" si="1038"/>
        <v>0</v>
      </c>
      <c r="P4165" s="506"/>
      <c r="Q4165" s="520"/>
      <c r="R4165" s="412" t="str">
        <f t="shared" si="1039"/>
        <v/>
      </c>
      <c r="S4165" s="412" t="str">
        <f t="shared" si="1026"/>
        <v/>
      </c>
      <c r="T4165" s="427"/>
      <c r="U4165" s="429"/>
      <c r="W4165" s="6">
        <f>VLOOKUP(A4165,'[3]Cartilha Global'!$A:$A,1,FALSE)</f>
        <v>91188</v>
      </c>
    </row>
    <row r="4166" spans="1:23" ht="23.25" hidden="1" thickBot="1" x14ac:dyDescent="0.25">
      <c r="A4166" s="522">
        <v>91189</v>
      </c>
      <c r="B4166" s="508" t="s">
        <v>3144</v>
      </c>
      <c r="C4166" s="513" t="s">
        <v>933</v>
      </c>
      <c r="D4166" s="498" t="s">
        <v>169</v>
      </c>
      <c r="E4166" s="499">
        <v>51.04</v>
      </c>
      <c r="F4166" s="500">
        <f t="shared" si="1028"/>
        <v>63.21</v>
      </c>
      <c r="G4166" s="527"/>
      <c r="H4166" s="518"/>
      <c r="I4166" s="517">
        <f t="shared" si="1034"/>
        <v>0</v>
      </c>
      <c r="J4166" s="517">
        <f t="shared" si="1035"/>
        <v>0</v>
      </c>
      <c r="K4166" s="504"/>
      <c r="L4166" s="518">
        <f t="shared" si="1036"/>
        <v>0</v>
      </c>
      <c r="M4166" s="518">
        <f t="shared" si="1036"/>
        <v>0</v>
      </c>
      <c r="N4166" s="519">
        <f t="shared" si="1037"/>
        <v>0</v>
      </c>
      <c r="O4166" s="519">
        <f t="shared" si="1038"/>
        <v>0</v>
      </c>
      <c r="P4166" s="506"/>
      <c r="Q4166" s="520"/>
      <c r="R4166" s="412" t="str">
        <f t="shared" si="1039"/>
        <v/>
      </c>
      <c r="S4166" s="412" t="str">
        <f t="shared" si="1026"/>
        <v/>
      </c>
      <c r="T4166" s="427"/>
      <c r="U4166" s="429"/>
      <c r="W4166" s="6">
        <f>VLOOKUP(A4166,'[3]Cartilha Global'!$A:$A,1,FALSE)</f>
        <v>91189</v>
      </c>
    </row>
    <row r="4167" spans="1:23" ht="23.25" hidden="1" thickBot="1" x14ac:dyDescent="0.25">
      <c r="A4167" s="522">
        <v>91190</v>
      </c>
      <c r="B4167" s="508" t="s">
        <v>3144</v>
      </c>
      <c r="C4167" s="513" t="s">
        <v>471</v>
      </c>
      <c r="D4167" s="498" t="s">
        <v>169</v>
      </c>
      <c r="E4167" s="499">
        <v>5.39</v>
      </c>
      <c r="F4167" s="500">
        <f t="shared" si="1028"/>
        <v>6.67</v>
      </c>
      <c r="G4167" s="527"/>
      <c r="H4167" s="518"/>
      <c r="I4167" s="517">
        <f t="shared" si="1034"/>
        <v>0</v>
      </c>
      <c r="J4167" s="517">
        <f t="shared" si="1035"/>
        <v>0</v>
      </c>
      <c r="K4167" s="504"/>
      <c r="L4167" s="518">
        <f t="shared" si="1036"/>
        <v>0</v>
      </c>
      <c r="M4167" s="518">
        <f t="shared" si="1036"/>
        <v>0</v>
      </c>
      <c r="N4167" s="519">
        <f t="shared" si="1037"/>
        <v>0</v>
      </c>
      <c r="O4167" s="519">
        <f t="shared" si="1038"/>
        <v>0</v>
      </c>
      <c r="P4167" s="506"/>
      <c r="Q4167" s="520"/>
      <c r="R4167" s="412" t="str">
        <f t="shared" si="1039"/>
        <v/>
      </c>
      <c r="S4167" s="412" t="str">
        <f t="shared" si="1026"/>
        <v/>
      </c>
      <c r="T4167" s="427"/>
      <c r="U4167" s="429"/>
      <c r="W4167" s="6">
        <f>VLOOKUP(A4167,'[3]Cartilha Global'!$A:$A,1,FALSE)</f>
        <v>91190</v>
      </c>
    </row>
    <row r="4168" spans="1:23" ht="23.25" hidden="1" thickBot="1" x14ac:dyDescent="0.25">
      <c r="A4168" s="522">
        <v>91191</v>
      </c>
      <c r="B4168" s="508" t="s">
        <v>3144</v>
      </c>
      <c r="C4168" s="513" t="s">
        <v>472</v>
      </c>
      <c r="D4168" s="498" t="s">
        <v>169</v>
      </c>
      <c r="E4168" s="499">
        <v>5.72</v>
      </c>
      <c r="F4168" s="500">
        <f t="shared" si="1028"/>
        <v>7.08</v>
      </c>
      <c r="G4168" s="527"/>
      <c r="H4168" s="518"/>
      <c r="I4168" s="517">
        <f t="shared" si="1034"/>
        <v>0</v>
      </c>
      <c r="J4168" s="517">
        <f t="shared" si="1035"/>
        <v>0</v>
      </c>
      <c r="K4168" s="504"/>
      <c r="L4168" s="518">
        <f t="shared" si="1036"/>
        <v>0</v>
      </c>
      <c r="M4168" s="518">
        <f t="shared" si="1036"/>
        <v>0</v>
      </c>
      <c r="N4168" s="519">
        <f t="shared" si="1037"/>
        <v>0</v>
      </c>
      <c r="O4168" s="519">
        <f t="shared" si="1038"/>
        <v>0</v>
      </c>
      <c r="P4168" s="506"/>
      <c r="Q4168" s="520"/>
      <c r="R4168" s="412" t="str">
        <f t="shared" si="1039"/>
        <v/>
      </c>
      <c r="S4168" s="412" t="str">
        <f t="shared" si="1026"/>
        <v/>
      </c>
      <c r="T4168" s="427"/>
      <c r="U4168" s="429"/>
      <c r="W4168" s="6">
        <f>VLOOKUP(A4168,'[3]Cartilha Global'!$A:$A,1,FALSE)</f>
        <v>91191</v>
      </c>
    </row>
    <row r="4169" spans="1:23" ht="12" hidden="1" thickBot="1" x14ac:dyDescent="0.25">
      <c r="A4169" s="522">
        <v>91192</v>
      </c>
      <c r="B4169" s="508" t="s">
        <v>3144</v>
      </c>
      <c r="C4169" s="513" t="s">
        <v>473</v>
      </c>
      <c r="D4169" s="498" t="s">
        <v>169</v>
      </c>
      <c r="E4169" s="499">
        <v>6.34</v>
      </c>
      <c r="F4169" s="500">
        <f t="shared" si="1028"/>
        <v>7.85</v>
      </c>
      <c r="G4169" s="527"/>
      <c r="H4169" s="518"/>
      <c r="I4169" s="517">
        <f t="shared" si="1034"/>
        <v>0</v>
      </c>
      <c r="J4169" s="517">
        <f t="shared" si="1035"/>
        <v>0</v>
      </c>
      <c r="K4169" s="504"/>
      <c r="L4169" s="518">
        <f t="shared" si="1036"/>
        <v>0</v>
      </c>
      <c r="M4169" s="518">
        <f t="shared" si="1036"/>
        <v>0</v>
      </c>
      <c r="N4169" s="519">
        <f t="shared" si="1037"/>
        <v>0</v>
      </c>
      <c r="O4169" s="519">
        <f t="shared" si="1038"/>
        <v>0</v>
      </c>
      <c r="P4169" s="506"/>
      <c r="Q4169" s="520"/>
      <c r="R4169" s="412" t="str">
        <f t="shared" si="1039"/>
        <v/>
      </c>
      <c r="S4169" s="412" t="str">
        <f t="shared" si="1026"/>
        <v/>
      </c>
      <c r="T4169" s="427"/>
      <c r="U4169" s="429"/>
      <c r="W4169" s="6">
        <f>VLOOKUP(A4169,'[3]Cartilha Global'!$A:$A,1,FALSE)</f>
        <v>91192</v>
      </c>
    </row>
    <row r="4170" spans="1:23" ht="23.25" hidden="1" thickBot="1" x14ac:dyDescent="0.25">
      <c r="A4170" s="522">
        <v>90460</v>
      </c>
      <c r="B4170" s="508" t="s">
        <v>3144</v>
      </c>
      <c r="C4170" s="513" t="s">
        <v>4113</v>
      </c>
      <c r="D4170" s="498" t="s">
        <v>6927</v>
      </c>
      <c r="E4170" s="499">
        <v>11.67</v>
      </c>
      <c r="F4170" s="500">
        <f t="shared" si="1028"/>
        <v>14.45</v>
      </c>
      <c r="G4170" s="527"/>
      <c r="H4170" s="518"/>
      <c r="I4170" s="517">
        <f t="shared" si="1034"/>
        <v>0</v>
      </c>
      <c r="J4170" s="517">
        <f t="shared" si="1035"/>
        <v>0</v>
      </c>
      <c r="K4170" s="504"/>
      <c r="L4170" s="518">
        <f t="shared" si="1036"/>
        <v>0</v>
      </c>
      <c r="M4170" s="518">
        <f t="shared" si="1036"/>
        <v>0</v>
      </c>
      <c r="N4170" s="519">
        <f t="shared" si="1037"/>
        <v>0</v>
      </c>
      <c r="O4170" s="519">
        <f t="shared" si="1038"/>
        <v>0</v>
      </c>
      <c r="P4170" s="506"/>
      <c r="Q4170" s="520"/>
      <c r="R4170" s="412" t="str">
        <f t="shared" si="1039"/>
        <v/>
      </c>
      <c r="S4170" s="412" t="str">
        <f t="shared" si="1026"/>
        <v/>
      </c>
      <c r="T4170" s="427"/>
      <c r="U4170" s="429"/>
      <c r="W4170" s="6">
        <f>VLOOKUP(A4170,'[3]Cartilha Global'!$A:$A,1,FALSE)</f>
        <v>90460</v>
      </c>
    </row>
    <row r="4171" spans="1:23" ht="23.25" hidden="1" thickBot="1" x14ac:dyDescent="0.25">
      <c r="A4171" s="522">
        <v>90461</v>
      </c>
      <c r="B4171" s="508" t="s">
        <v>3144</v>
      </c>
      <c r="C4171" s="513" t="s">
        <v>4114</v>
      </c>
      <c r="D4171" s="498" t="s">
        <v>6927</v>
      </c>
      <c r="E4171" s="499">
        <v>7.68</v>
      </c>
      <c r="F4171" s="500">
        <f t="shared" si="1028"/>
        <v>9.51</v>
      </c>
      <c r="G4171" s="527"/>
      <c r="H4171" s="518"/>
      <c r="I4171" s="517">
        <f t="shared" si="1034"/>
        <v>0</v>
      </c>
      <c r="J4171" s="517">
        <f t="shared" si="1035"/>
        <v>0</v>
      </c>
      <c r="K4171" s="504"/>
      <c r="L4171" s="518">
        <f t="shared" si="1036"/>
        <v>0</v>
      </c>
      <c r="M4171" s="518">
        <f t="shared" si="1036"/>
        <v>0</v>
      </c>
      <c r="N4171" s="519">
        <f t="shared" si="1037"/>
        <v>0</v>
      </c>
      <c r="O4171" s="519">
        <f t="shared" si="1038"/>
        <v>0</v>
      </c>
      <c r="P4171" s="506"/>
      <c r="Q4171" s="520"/>
      <c r="R4171" s="412" t="str">
        <f t="shared" si="1039"/>
        <v/>
      </c>
      <c r="S4171" s="412" t="str">
        <f t="shared" si="1026"/>
        <v/>
      </c>
      <c r="T4171" s="427"/>
      <c r="U4171" s="429"/>
      <c r="W4171" s="6">
        <f>VLOOKUP(A4171,'[3]Cartilha Global'!$A:$A,1,FALSE)</f>
        <v>90461</v>
      </c>
    </row>
    <row r="4172" spans="1:23" ht="23.25" hidden="1" thickBot="1" x14ac:dyDescent="0.25">
      <c r="A4172" s="522">
        <v>90462</v>
      </c>
      <c r="B4172" s="508" t="s">
        <v>3144</v>
      </c>
      <c r="C4172" s="513" t="s">
        <v>4115</v>
      </c>
      <c r="D4172" s="498" t="s">
        <v>6927</v>
      </c>
      <c r="E4172" s="499">
        <v>1.59</v>
      </c>
      <c r="F4172" s="500">
        <f t="shared" si="1028"/>
        <v>1.97</v>
      </c>
      <c r="G4172" s="527"/>
      <c r="H4172" s="518"/>
      <c r="I4172" s="517">
        <f t="shared" si="1034"/>
        <v>0</v>
      </c>
      <c r="J4172" s="517">
        <f t="shared" si="1035"/>
        <v>0</v>
      </c>
      <c r="K4172" s="504"/>
      <c r="L4172" s="518">
        <f t="shared" si="1036"/>
        <v>0</v>
      </c>
      <c r="M4172" s="518">
        <f t="shared" si="1036"/>
        <v>0</v>
      </c>
      <c r="N4172" s="519">
        <f t="shared" si="1037"/>
        <v>0</v>
      </c>
      <c r="O4172" s="519">
        <f t="shared" si="1038"/>
        <v>0</v>
      </c>
      <c r="P4172" s="506"/>
      <c r="Q4172" s="520"/>
      <c r="R4172" s="412" t="str">
        <f t="shared" si="1039"/>
        <v/>
      </c>
      <c r="S4172" s="412" t="str">
        <f t="shared" si="1026"/>
        <v/>
      </c>
      <c r="T4172" s="427"/>
      <c r="U4172" s="429"/>
      <c r="W4172" s="6">
        <f>VLOOKUP(A4172,'[3]Cartilha Global'!$A:$A,1,FALSE)</f>
        <v>90462</v>
      </c>
    </row>
    <row r="4173" spans="1:23" ht="23.25" hidden="1" thickBot="1" x14ac:dyDescent="0.25">
      <c r="A4173" s="522">
        <v>90463</v>
      </c>
      <c r="B4173" s="508" t="s">
        <v>3144</v>
      </c>
      <c r="C4173" s="513" t="s">
        <v>4116</v>
      </c>
      <c r="D4173" s="498" t="s">
        <v>6927</v>
      </c>
      <c r="E4173" s="499">
        <v>1.39</v>
      </c>
      <c r="F4173" s="500">
        <f t="shared" si="1028"/>
        <v>1.72</v>
      </c>
      <c r="G4173" s="527"/>
      <c r="H4173" s="518"/>
      <c r="I4173" s="517">
        <f t="shared" si="1034"/>
        <v>0</v>
      </c>
      <c r="J4173" s="517">
        <f t="shared" si="1035"/>
        <v>0</v>
      </c>
      <c r="K4173" s="504"/>
      <c r="L4173" s="518">
        <f t="shared" si="1036"/>
        <v>0</v>
      </c>
      <c r="M4173" s="518">
        <f t="shared" si="1036"/>
        <v>0</v>
      </c>
      <c r="N4173" s="519">
        <f t="shared" si="1037"/>
        <v>0</v>
      </c>
      <c r="O4173" s="519">
        <f t="shared" si="1038"/>
        <v>0</v>
      </c>
      <c r="P4173" s="506"/>
      <c r="Q4173" s="520"/>
      <c r="R4173" s="412" t="str">
        <f t="shared" si="1039"/>
        <v/>
      </c>
      <c r="S4173" s="412" t="str">
        <f t="shared" si="1026"/>
        <v/>
      </c>
      <c r="T4173" s="427"/>
      <c r="U4173" s="429"/>
      <c r="W4173" s="6">
        <f>VLOOKUP(A4173,'[3]Cartilha Global'!$A:$A,1,FALSE)</f>
        <v>90463</v>
      </c>
    </row>
    <row r="4174" spans="1:23" ht="23.25" hidden="1" thickBot="1" x14ac:dyDescent="0.25">
      <c r="A4174" s="522">
        <v>96559</v>
      </c>
      <c r="B4174" s="508" t="s">
        <v>3144</v>
      </c>
      <c r="C4174" s="513" t="s">
        <v>4117</v>
      </c>
      <c r="D4174" s="498" t="s">
        <v>170</v>
      </c>
      <c r="E4174" s="499">
        <v>32.299999999999997</v>
      </c>
      <c r="F4174" s="500">
        <f t="shared" si="1028"/>
        <v>40</v>
      </c>
      <c r="G4174" s="527"/>
      <c r="H4174" s="518"/>
      <c r="I4174" s="517">
        <f t="shared" si="1034"/>
        <v>0</v>
      </c>
      <c r="J4174" s="517">
        <f t="shared" si="1035"/>
        <v>0</v>
      </c>
      <c r="K4174" s="504"/>
      <c r="L4174" s="518">
        <f t="shared" si="1036"/>
        <v>0</v>
      </c>
      <c r="M4174" s="518">
        <f t="shared" si="1036"/>
        <v>0</v>
      </c>
      <c r="N4174" s="519">
        <f t="shared" si="1037"/>
        <v>0</v>
      </c>
      <c r="O4174" s="519">
        <f t="shared" si="1038"/>
        <v>0</v>
      </c>
      <c r="P4174" s="506"/>
      <c r="Q4174" s="520"/>
      <c r="R4174" s="412" t="str">
        <f t="shared" si="1039"/>
        <v/>
      </c>
      <c r="S4174" s="412" t="str">
        <f t="shared" si="1026"/>
        <v/>
      </c>
      <c r="T4174" s="427"/>
      <c r="U4174" s="429"/>
      <c r="W4174" s="6">
        <f>VLOOKUP(A4174,'[3]Cartilha Global'!$A:$A,1,FALSE)</f>
        <v>96559</v>
      </c>
    </row>
    <row r="4175" spans="1:23" ht="23.25" hidden="1" thickBot="1" x14ac:dyDescent="0.25">
      <c r="A4175" s="522">
        <v>96560</v>
      </c>
      <c r="B4175" s="508" t="s">
        <v>3144</v>
      </c>
      <c r="C4175" s="513" t="s">
        <v>4118</v>
      </c>
      <c r="D4175" s="498" t="s">
        <v>170</v>
      </c>
      <c r="E4175" s="499">
        <v>22.67</v>
      </c>
      <c r="F4175" s="500">
        <f t="shared" si="1028"/>
        <v>28.07</v>
      </c>
      <c r="G4175" s="527"/>
      <c r="H4175" s="518"/>
      <c r="I4175" s="517">
        <f t="shared" si="1034"/>
        <v>0</v>
      </c>
      <c r="J4175" s="517">
        <f t="shared" si="1035"/>
        <v>0</v>
      </c>
      <c r="K4175" s="504"/>
      <c r="L4175" s="518">
        <f t="shared" si="1036"/>
        <v>0</v>
      </c>
      <c r="M4175" s="518">
        <f t="shared" si="1036"/>
        <v>0</v>
      </c>
      <c r="N4175" s="519">
        <f t="shared" si="1037"/>
        <v>0</v>
      </c>
      <c r="O4175" s="519">
        <f t="shared" si="1038"/>
        <v>0</v>
      </c>
      <c r="P4175" s="506"/>
      <c r="Q4175" s="520"/>
      <c r="R4175" s="412" t="str">
        <f t="shared" si="1039"/>
        <v/>
      </c>
      <c r="S4175" s="412" t="str">
        <f t="shared" si="1026"/>
        <v/>
      </c>
      <c r="T4175" s="427"/>
      <c r="U4175" s="429"/>
      <c r="W4175" s="6">
        <f>VLOOKUP(A4175,'[3]Cartilha Global'!$A:$A,1,FALSE)</f>
        <v>96560</v>
      </c>
    </row>
    <row r="4176" spans="1:23" ht="23.25" hidden="1" thickBot="1" x14ac:dyDescent="0.25">
      <c r="A4176" s="522">
        <v>96561</v>
      </c>
      <c r="B4176" s="508" t="s">
        <v>3144</v>
      </c>
      <c r="C4176" s="513" t="s">
        <v>4119</v>
      </c>
      <c r="D4176" s="498" t="s">
        <v>170</v>
      </c>
      <c r="E4176" s="499">
        <v>17.18</v>
      </c>
      <c r="F4176" s="500">
        <f t="shared" si="1028"/>
        <v>21.28</v>
      </c>
      <c r="G4176" s="527"/>
      <c r="H4176" s="518"/>
      <c r="I4176" s="517">
        <f t="shared" si="1034"/>
        <v>0</v>
      </c>
      <c r="J4176" s="517">
        <f t="shared" si="1035"/>
        <v>0</v>
      </c>
      <c r="K4176" s="504"/>
      <c r="L4176" s="518">
        <f t="shared" ref="L4176:M4201" si="1040">G4176</f>
        <v>0</v>
      </c>
      <c r="M4176" s="518">
        <f t="shared" si="1040"/>
        <v>0</v>
      </c>
      <c r="N4176" s="519">
        <f t="shared" si="1037"/>
        <v>0</v>
      </c>
      <c r="O4176" s="519">
        <f t="shared" si="1038"/>
        <v>0</v>
      </c>
      <c r="P4176" s="506"/>
      <c r="Q4176" s="520"/>
      <c r="R4176" s="412" t="str">
        <f t="shared" si="1039"/>
        <v/>
      </c>
      <c r="S4176" s="412" t="str">
        <f t="shared" si="1026"/>
        <v/>
      </c>
      <c r="T4176" s="427"/>
      <c r="U4176" s="429"/>
      <c r="W4176" s="6">
        <f>VLOOKUP(A4176,'[3]Cartilha Global'!$A:$A,1,FALSE)</f>
        <v>96561</v>
      </c>
    </row>
    <row r="4177" spans="1:23" ht="34.5" hidden="1" thickBot="1" x14ac:dyDescent="0.25">
      <c r="A4177" s="522">
        <v>96562</v>
      </c>
      <c r="B4177" s="508" t="s">
        <v>3144</v>
      </c>
      <c r="C4177" s="513" t="s">
        <v>4120</v>
      </c>
      <c r="D4177" s="498" t="s">
        <v>6927</v>
      </c>
      <c r="E4177" s="499">
        <v>20.7</v>
      </c>
      <c r="F4177" s="500">
        <f t="shared" si="1028"/>
        <v>25.63</v>
      </c>
      <c r="G4177" s="527"/>
      <c r="H4177" s="518"/>
      <c r="I4177" s="517">
        <f t="shared" si="1034"/>
        <v>0</v>
      </c>
      <c r="J4177" s="517">
        <f t="shared" si="1035"/>
        <v>0</v>
      </c>
      <c r="K4177" s="504"/>
      <c r="L4177" s="518">
        <f t="shared" si="1040"/>
        <v>0</v>
      </c>
      <c r="M4177" s="518">
        <f t="shared" si="1040"/>
        <v>0</v>
      </c>
      <c r="N4177" s="519">
        <f t="shared" si="1037"/>
        <v>0</v>
      </c>
      <c r="O4177" s="519">
        <f t="shared" si="1038"/>
        <v>0</v>
      </c>
      <c r="P4177" s="506"/>
      <c r="Q4177" s="520"/>
      <c r="R4177" s="412" t="str">
        <f t="shared" si="1039"/>
        <v/>
      </c>
      <c r="S4177" s="412" t="str">
        <f t="shared" si="1026"/>
        <v/>
      </c>
      <c r="T4177" s="427"/>
      <c r="U4177" s="429"/>
      <c r="W4177" s="6">
        <f>VLOOKUP(A4177,'[3]Cartilha Global'!$A:$A,1,FALSE)</f>
        <v>96562</v>
      </c>
    </row>
    <row r="4178" spans="1:23" ht="34.5" hidden="1" thickBot="1" x14ac:dyDescent="0.25">
      <c r="A4178" s="522">
        <v>96563</v>
      </c>
      <c r="B4178" s="508" t="s">
        <v>3144</v>
      </c>
      <c r="C4178" s="513" t="s">
        <v>4121</v>
      </c>
      <c r="D4178" s="498" t="s">
        <v>6927</v>
      </c>
      <c r="E4178" s="499">
        <v>26.91</v>
      </c>
      <c r="F4178" s="500">
        <f t="shared" si="1028"/>
        <v>33.33</v>
      </c>
      <c r="G4178" s="527"/>
      <c r="H4178" s="518"/>
      <c r="I4178" s="517">
        <f t="shared" si="1034"/>
        <v>0</v>
      </c>
      <c r="J4178" s="517">
        <f t="shared" si="1035"/>
        <v>0</v>
      </c>
      <c r="K4178" s="504"/>
      <c r="L4178" s="518">
        <f t="shared" si="1040"/>
        <v>0</v>
      </c>
      <c r="M4178" s="518">
        <f t="shared" si="1040"/>
        <v>0</v>
      </c>
      <c r="N4178" s="519">
        <f t="shared" si="1037"/>
        <v>0</v>
      </c>
      <c r="O4178" s="519">
        <f t="shared" si="1038"/>
        <v>0</v>
      </c>
      <c r="P4178" s="506"/>
      <c r="Q4178" s="520"/>
      <c r="R4178" s="412" t="str">
        <f t="shared" si="1039"/>
        <v/>
      </c>
      <c r="S4178" s="412" t="str">
        <f t="shared" si="1026"/>
        <v/>
      </c>
      <c r="T4178" s="427"/>
      <c r="U4178" s="429"/>
      <c r="W4178" s="6">
        <f>VLOOKUP(A4178,'[3]Cartilha Global'!$A:$A,1,FALSE)</f>
        <v>96563</v>
      </c>
    </row>
    <row r="4179" spans="1:23" ht="23.25" hidden="1" thickBot="1" x14ac:dyDescent="0.25">
      <c r="A4179" s="522">
        <v>91166</v>
      </c>
      <c r="B4179" s="508" t="s">
        <v>3144</v>
      </c>
      <c r="C4179" s="513" t="s">
        <v>934</v>
      </c>
      <c r="D4179" s="498" t="s">
        <v>6927</v>
      </c>
      <c r="E4179" s="499">
        <v>3.89</v>
      </c>
      <c r="F4179" s="500">
        <f t="shared" si="1028"/>
        <v>4.82</v>
      </c>
      <c r="G4179" s="527"/>
      <c r="H4179" s="518"/>
      <c r="I4179" s="517">
        <f t="shared" si="1034"/>
        <v>0</v>
      </c>
      <c r="J4179" s="517">
        <f t="shared" si="1035"/>
        <v>0</v>
      </c>
      <c r="K4179" s="504"/>
      <c r="L4179" s="518">
        <f t="shared" si="1040"/>
        <v>0</v>
      </c>
      <c r="M4179" s="518">
        <f t="shared" si="1040"/>
        <v>0</v>
      </c>
      <c r="N4179" s="519">
        <f t="shared" si="1037"/>
        <v>0</v>
      </c>
      <c r="O4179" s="519">
        <f t="shared" si="1038"/>
        <v>0</v>
      </c>
      <c r="P4179" s="506"/>
      <c r="Q4179" s="520"/>
      <c r="R4179" s="412" t="str">
        <f t="shared" si="1039"/>
        <v/>
      </c>
      <c r="S4179" s="412" t="str">
        <f t="shared" si="1026"/>
        <v/>
      </c>
      <c r="T4179" s="427"/>
      <c r="U4179" s="429"/>
      <c r="W4179" s="6">
        <f>VLOOKUP(A4179,'[3]Cartilha Global'!$A:$A,1,FALSE)</f>
        <v>91166</v>
      </c>
    </row>
    <row r="4180" spans="1:23" ht="23.25" hidden="1" thickBot="1" x14ac:dyDescent="0.25">
      <c r="A4180" s="522">
        <v>91167</v>
      </c>
      <c r="B4180" s="508" t="s">
        <v>3144</v>
      </c>
      <c r="C4180" s="513" t="s">
        <v>935</v>
      </c>
      <c r="D4180" s="498" t="s">
        <v>6927</v>
      </c>
      <c r="E4180" s="499">
        <v>12.43</v>
      </c>
      <c r="F4180" s="500">
        <f t="shared" si="1028"/>
        <v>15.39</v>
      </c>
      <c r="G4180" s="527"/>
      <c r="H4180" s="518"/>
      <c r="I4180" s="517">
        <f t="shared" si="1034"/>
        <v>0</v>
      </c>
      <c r="J4180" s="517">
        <f t="shared" si="1035"/>
        <v>0</v>
      </c>
      <c r="K4180" s="504"/>
      <c r="L4180" s="518">
        <f t="shared" si="1040"/>
        <v>0</v>
      </c>
      <c r="M4180" s="518">
        <f t="shared" si="1040"/>
        <v>0</v>
      </c>
      <c r="N4180" s="519">
        <f t="shared" si="1037"/>
        <v>0</v>
      </c>
      <c r="O4180" s="519">
        <f t="shared" si="1038"/>
        <v>0</v>
      </c>
      <c r="P4180" s="506"/>
      <c r="Q4180" s="520"/>
      <c r="R4180" s="412" t="str">
        <f t="shared" si="1039"/>
        <v/>
      </c>
      <c r="S4180" s="412" t="str">
        <f t="shared" si="1026"/>
        <v/>
      </c>
      <c r="T4180" s="427"/>
      <c r="U4180" s="429"/>
      <c r="W4180" s="6">
        <f>VLOOKUP(A4180,'[3]Cartilha Global'!$A:$A,1,FALSE)</f>
        <v>91167</v>
      </c>
    </row>
    <row r="4181" spans="1:23" ht="34.5" hidden="1" thickBot="1" x14ac:dyDescent="0.25">
      <c r="A4181" s="522">
        <v>91168</v>
      </c>
      <c r="B4181" s="508" t="s">
        <v>3144</v>
      </c>
      <c r="C4181" s="513" t="s">
        <v>936</v>
      </c>
      <c r="D4181" s="498" t="s">
        <v>6927</v>
      </c>
      <c r="E4181" s="499">
        <v>9.4</v>
      </c>
      <c r="F4181" s="500">
        <f t="shared" si="1028"/>
        <v>11.64</v>
      </c>
      <c r="G4181" s="527"/>
      <c r="H4181" s="518"/>
      <c r="I4181" s="517">
        <f t="shared" si="1034"/>
        <v>0</v>
      </c>
      <c r="J4181" s="517">
        <f t="shared" si="1035"/>
        <v>0</v>
      </c>
      <c r="K4181" s="504"/>
      <c r="L4181" s="518">
        <f t="shared" si="1040"/>
        <v>0</v>
      </c>
      <c r="M4181" s="518">
        <f t="shared" si="1040"/>
        <v>0</v>
      </c>
      <c r="N4181" s="519">
        <f t="shared" si="1037"/>
        <v>0</v>
      </c>
      <c r="O4181" s="519">
        <f t="shared" si="1038"/>
        <v>0</v>
      </c>
      <c r="P4181" s="506"/>
      <c r="Q4181" s="520"/>
      <c r="R4181" s="412" t="str">
        <f t="shared" si="1039"/>
        <v/>
      </c>
      <c r="S4181" s="412" t="str">
        <f t="shared" si="1026"/>
        <v/>
      </c>
      <c r="T4181" s="427"/>
      <c r="U4181" s="429"/>
      <c r="W4181" s="6">
        <f>VLOOKUP(A4181,'[3]Cartilha Global'!$A:$A,1,FALSE)</f>
        <v>91168</v>
      </c>
    </row>
    <row r="4182" spans="1:23" ht="23.25" hidden="1" thickBot="1" x14ac:dyDescent="0.25">
      <c r="A4182" s="522">
        <v>91169</v>
      </c>
      <c r="B4182" s="508" t="s">
        <v>3144</v>
      </c>
      <c r="C4182" s="513" t="s">
        <v>937</v>
      </c>
      <c r="D4182" s="498" t="s">
        <v>6927</v>
      </c>
      <c r="E4182" s="499">
        <v>11.15</v>
      </c>
      <c r="F4182" s="500">
        <f t="shared" si="1028"/>
        <v>13.81</v>
      </c>
      <c r="G4182" s="527"/>
      <c r="H4182" s="518"/>
      <c r="I4182" s="517">
        <f t="shared" si="1034"/>
        <v>0</v>
      </c>
      <c r="J4182" s="517">
        <f t="shared" si="1035"/>
        <v>0</v>
      </c>
      <c r="K4182" s="504"/>
      <c r="L4182" s="518">
        <f t="shared" si="1040"/>
        <v>0</v>
      </c>
      <c r="M4182" s="518">
        <f t="shared" si="1040"/>
        <v>0</v>
      </c>
      <c r="N4182" s="519">
        <f t="shared" si="1037"/>
        <v>0</v>
      </c>
      <c r="O4182" s="519">
        <f t="shared" si="1038"/>
        <v>0</v>
      </c>
      <c r="P4182" s="506"/>
      <c r="Q4182" s="520"/>
      <c r="R4182" s="412" t="str">
        <f t="shared" si="1039"/>
        <v/>
      </c>
      <c r="S4182" s="412" t="str">
        <f t="shared" si="1026"/>
        <v/>
      </c>
      <c r="T4182" s="427"/>
      <c r="U4182" s="429"/>
      <c r="W4182" s="6">
        <f>VLOOKUP(A4182,'[3]Cartilha Global'!$A:$A,1,FALSE)</f>
        <v>91169</v>
      </c>
    </row>
    <row r="4183" spans="1:23" ht="34.5" hidden="1" thickBot="1" x14ac:dyDescent="0.25">
      <c r="A4183" s="522">
        <v>91170</v>
      </c>
      <c r="B4183" s="508" t="s">
        <v>3144</v>
      </c>
      <c r="C4183" s="513" t="s">
        <v>938</v>
      </c>
      <c r="D4183" s="498" t="s">
        <v>6927</v>
      </c>
      <c r="E4183" s="499">
        <v>3.2</v>
      </c>
      <c r="F4183" s="500">
        <f t="shared" si="1028"/>
        <v>3.96</v>
      </c>
      <c r="G4183" s="527"/>
      <c r="H4183" s="518"/>
      <c r="I4183" s="517">
        <f t="shared" si="1034"/>
        <v>0</v>
      </c>
      <c r="J4183" s="517">
        <f t="shared" si="1035"/>
        <v>0</v>
      </c>
      <c r="K4183" s="504"/>
      <c r="L4183" s="518">
        <f t="shared" si="1040"/>
        <v>0</v>
      </c>
      <c r="M4183" s="518">
        <f t="shared" si="1040"/>
        <v>0</v>
      </c>
      <c r="N4183" s="519">
        <f t="shared" si="1037"/>
        <v>0</v>
      </c>
      <c r="O4183" s="519">
        <f t="shared" si="1038"/>
        <v>0</v>
      </c>
      <c r="P4183" s="506"/>
      <c r="Q4183" s="520"/>
      <c r="R4183" s="412" t="str">
        <f t="shared" si="1039"/>
        <v/>
      </c>
      <c r="S4183" s="412" t="str">
        <f t="shared" si="1026"/>
        <v/>
      </c>
      <c r="T4183" s="427"/>
      <c r="U4183" s="429"/>
      <c r="W4183" s="6">
        <f>VLOOKUP(A4183,'[3]Cartilha Global'!$A:$A,1,FALSE)</f>
        <v>91170</v>
      </c>
    </row>
    <row r="4184" spans="1:23" ht="34.5" hidden="1" thickBot="1" x14ac:dyDescent="0.25">
      <c r="A4184" s="522">
        <v>91171</v>
      </c>
      <c r="B4184" s="508" t="s">
        <v>3144</v>
      </c>
      <c r="C4184" s="513" t="s">
        <v>939</v>
      </c>
      <c r="D4184" s="498" t="s">
        <v>6927</v>
      </c>
      <c r="E4184" s="499">
        <v>4.01</v>
      </c>
      <c r="F4184" s="500">
        <f t="shared" si="1028"/>
        <v>4.97</v>
      </c>
      <c r="G4184" s="527"/>
      <c r="H4184" s="518"/>
      <c r="I4184" s="517">
        <f t="shared" si="1034"/>
        <v>0</v>
      </c>
      <c r="J4184" s="517">
        <f t="shared" si="1035"/>
        <v>0</v>
      </c>
      <c r="K4184" s="504"/>
      <c r="L4184" s="518">
        <f t="shared" si="1040"/>
        <v>0</v>
      </c>
      <c r="M4184" s="518">
        <f t="shared" si="1040"/>
        <v>0</v>
      </c>
      <c r="N4184" s="519">
        <f t="shared" si="1037"/>
        <v>0</v>
      </c>
      <c r="O4184" s="519">
        <f t="shared" si="1038"/>
        <v>0</v>
      </c>
      <c r="P4184" s="506"/>
      <c r="Q4184" s="520"/>
      <c r="R4184" s="412" t="str">
        <f t="shared" si="1039"/>
        <v/>
      </c>
      <c r="S4184" s="412" t="str">
        <f t="shared" si="1026"/>
        <v/>
      </c>
      <c r="T4184" s="427"/>
      <c r="U4184" s="429"/>
      <c r="W4184" s="6">
        <f>VLOOKUP(A4184,'[3]Cartilha Global'!$A:$A,1,FALSE)</f>
        <v>91171</v>
      </c>
    </row>
    <row r="4185" spans="1:23" ht="23.25" hidden="1" thickBot="1" x14ac:dyDescent="0.25">
      <c r="A4185" s="522">
        <v>91172</v>
      </c>
      <c r="B4185" s="508" t="s">
        <v>3144</v>
      </c>
      <c r="C4185" s="513" t="s">
        <v>940</v>
      </c>
      <c r="D4185" s="498" t="s">
        <v>6927</v>
      </c>
      <c r="E4185" s="499">
        <v>5.89</v>
      </c>
      <c r="F4185" s="500">
        <f t="shared" si="1028"/>
        <v>7.29</v>
      </c>
      <c r="G4185" s="527"/>
      <c r="H4185" s="518"/>
      <c r="I4185" s="517">
        <f t="shared" si="1034"/>
        <v>0</v>
      </c>
      <c r="J4185" s="517">
        <f t="shared" si="1035"/>
        <v>0</v>
      </c>
      <c r="K4185" s="504"/>
      <c r="L4185" s="518">
        <f t="shared" si="1040"/>
        <v>0</v>
      </c>
      <c r="M4185" s="518">
        <f t="shared" si="1040"/>
        <v>0</v>
      </c>
      <c r="N4185" s="519">
        <f t="shared" si="1037"/>
        <v>0</v>
      </c>
      <c r="O4185" s="519">
        <f t="shared" si="1038"/>
        <v>0</v>
      </c>
      <c r="P4185" s="506"/>
      <c r="Q4185" s="520"/>
      <c r="R4185" s="412" t="str">
        <f t="shared" si="1039"/>
        <v/>
      </c>
      <c r="S4185" s="412" t="str">
        <f t="shared" si="1026"/>
        <v/>
      </c>
      <c r="T4185" s="427"/>
      <c r="U4185" s="429"/>
      <c r="W4185" s="6">
        <f>VLOOKUP(A4185,'[3]Cartilha Global'!$A:$A,1,FALSE)</f>
        <v>91172</v>
      </c>
    </row>
    <row r="4186" spans="1:23" ht="23.25" hidden="1" thickBot="1" x14ac:dyDescent="0.25">
      <c r="A4186" s="522">
        <v>91173</v>
      </c>
      <c r="B4186" s="508" t="s">
        <v>3144</v>
      </c>
      <c r="C4186" s="513" t="s">
        <v>941</v>
      </c>
      <c r="D4186" s="498" t="s">
        <v>6927</v>
      </c>
      <c r="E4186" s="499">
        <v>1.62</v>
      </c>
      <c r="F4186" s="500">
        <f t="shared" si="1028"/>
        <v>2.0099999999999998</v>
      </c>
      <c r="G4186" s="527"/>
      <c r="H4186" s="518"/>
      <c r="I4186" s="517">
        <f t="shared" si="1034"/>
        <v>0</v>
      </c>
      <c r="J4186" s="517">
        <f t="shared" si="1035"/>
        <v>0</v>
      </c>
      <c r="K4186" s="504"/>
      <c r="L4186" s="518">
        <f t="shared" si="1040"/>
        <v>0</v>
      </c>
      <c r="M4186" s="518">
        <f t="shared" si="1040"/>
        <v>0</v>
      </c>
      <c r="N4186" s="519">
        <f t="shared" si="1037"/>
        <v>0</v>
      </c>
      <c r="O4186" s="519">
        <f t="shared" si="1038"/>
        <v>0</v>
      </c>
      <c r="P4186" s="506"/>
      <c r="Q4186" s="520"/>
      <c r="R4186" s="412" t="str">
        <f t="shared" si="1039"/>
        <v/>
      </c>
      <c r="S4186" s="412" t="str">
        <f t="shared" si="1026"/>
        <v/>
      </c>
      <c r="T4186" s="427"/>
      <c r="U4186" s="429"/>
      <c r="W4186" s="6">
        <f>VLOOKUP(A4186,'[3]Cartilha Global'!$A:$A,1,FALSE)</f>
        <v>91173</v>
      </c>
    </row>
    <row r="4187" spans="1:23" ht="34.5" hidden="1" thickBot="1" x14ac:dyDescent="0.25">
      <c r="A4187" s="522">
        <v>91174</v>
      </c>
      <c r="B4187" s="508" t="s">
        <v>3144</v>
      </c>
      <c r="C4187" s="513" t="s">
        <v>942</v>
      </c>
      <c r="D4187" s="498" t="s">
        <v>6927</v>
      </c>
      <c r="E4187" s="499">
        <v>3.17</v>
      </c>
      <c r="F4187" s="500">
        <f t="shared" si="1028"/>
        <v>3.93</v>
      </c>
      <c r="G4187" s="527"/>
      <c r="H4187" s="518"/>
      <c r="I4187" s="517">
        <f t="shared" si="1034"/>
        <v>0</v>
      </c>
      <c r="J4187" s="517">
        <f t="shared" si="1035"/>
        <v>0</v>
      </c>
      <c r="K4187" s="504"/>
      <c r="L4187" s="518">
        <f t="shared" si="1040"/>
        <v>0</v>
      </c>
      <c r="M4187" s="518">
        <f t="shared" si="1040"/>
        <v>0</v>
      </c>
      <c r="N4187" s="519">
        <f t="shared" si="1037"/>
        <v>0</v>
      </c>
      <c r="O4187" s="519">
        <f t="shared" si="1038"/>
        <v>0</v>
      </c>
      <c r="P4187" s="506"/>
      <c r="Q4187" s="520"/>
      <c r="R4187" s="412" t="str">
        <f t="shared" si="1039"/>
        <v/>
      </c>
      <c r="S4187" s="412" t="str">
        <f t="shared" si="1026"/>
        <v/>
      </c>
      <c r="T4187" s="427"/>
      <c r="U4187" s="429"/>
      <c r="W4187" s="6">
        <f>VLOOKUP(A4187,'[3]Cartilha Global'!$A:$A,1,FALSE)</f>
        <v>91174</v>
      </c>
    </row>
    <row r="4188" spans="1:23" ht="23.25" hidden="1" thickBot="1" x14ac:dyDescent="0.25">
      <c r="A4188" s="522">
        <v>91175</v>
      </c>
      <c r="B4188" s="508" t="s">
        <v>3144</v>
      </c>
      <c r="C4188" s="513" t="s">
        <v>943</v>
      </c>
      <c r="D4188" s="498" t="s">
        <v>6927</v>
      </c>
      <c r="E4188" s="499">
        <v>5.17</v>
      </c>
      <c r="F4188" s="500">
        <f t="shared" si="1028"/>
        <v>6.4</v>
      </c>
      <c r="G4188" s="527"/>
      <c r="H4188" s="518"/>
      <c r="I4188" s="517">
        <f t="shared" si="1034"/>
        <v>0</v>
      </c>
      <c r="J4188" s="517">
        <f t="shared" si="1035"/>
        <v>0</v>
      </c>
      <c r="K4188" s="504"/>
      <c r="L4188" s="518">
        <f t="shared" si="1040"/>
        <v>0</v>
      </c>
      <c r="M4188" s="518">
        <f t="shared" si="1040"/>
        <v>0</v>
      </c>
      <c r="N4188" s="519">
        <f t="shared" si="1037"/>
        <v>0</v>
      </c>
      <c r="O4188" s="519">
        <f t="shared" si="1038"/>
        <v>0</v>
      </c>
      <c r="P4188" s="506"/>
      <c r="Q4188" s="520"/>
      <c r="R4188" s="412" t="str">
        <f t="shared" si="1039"/>
        <v/>
      </c>
      <c r="S4188" s="412" t="str">
        <f t="shared" si="1026"/>
        <v/>
      </c>
      <c r="T4188" s="427"/>
      <c r="U4188" s="429"/>
      <c r="W4188" s="6">
        <f>VLOOKUP(A4188,'[3]Cartilha Global'!$A:$A,1,FALSE)</f>
        <v>91175</v>
      </c>
    </row>
    <row r="4189" spans="1:23" ht="23.25" hidden="1" thickBot="1" x14ac:dyDescent="0.25">
      <c r="A4189" s="522">
        <v>91182</v>
      </c>
      <c r="B4189" s="508" t="s">
        <v>3144</v>
      </c>
      <c r="C4189" s="513" t="s">
        <v>474</v>
      </c>
      <c r="D4189" s="498" t="s">
        <v>6927</v>
      </c>
      <c r="E4189" s="499">
        <v>29.54</v>
      </c>
      <c r="F4189" s="500">
        <f t="shared" si="1028"/>
        <v>36.58</v>
      </c>
      <c r="G4189" s="527"/>
      <c r="H4189" s="518"/>
      <c r="I4189" s="517">
        <f t="shared" si="1034"/>
        <v>0</v>
      </c>
      <c r="J4189" s="517">
        <f t="shared" si="1035"/>
        <v>0</v>
      </c>
      <c r="K4189" s="504"/>
      <c r="L4189" s="518">
        <f t="shared" si="1040"/>
        <v>0</v>
      </c>
      <c r="M4189" s="518">
        <f t="shared" si="1040"/>
        <v>0</v>
      </c>
      <c r="N4189" s="519">
        <f t="shared" si="1037"/>
        <v>0</v>
      </c>
      <c r="O4189" s="519">
        <f t="shared" si="1038"/>
        <v>0</v>
      </c>
      <c r="P4189" s="506"/>
      <c r="Q4189" s="520"/>
      <c r="R4189" s="412" t="str">
        <f t="shared" si="1039"/>
        <v/>
      </c>
      <c r="S4189" s="412" t="str">
        <f t="shared" si="1026"/>
        <v/>
      </c>
      <c r="T4189" s="427"/>
      <c r="U4189" s="429"/>
      <c r="W4189" s="6">
        <f>VLOOKUP(A4189,'[3]Cartilha Global'!$A:$A,1,FALSE)</f>
        <v>91182</v>
      </c>
    </row>
    <row r="4190" spans="1:23" ht="23.25" hidden="1" thickBot="1" x14ac:dyDescent="0.25">
      <c r="A4190" s="522">
        <v>91183</v>
      </c>
      <c r="B4190" s="508" t="s">
        <v>3144</v>
      </c>
      <c r="C4190" s="513" t="s">
        <v>475</v>
      </c>
      <c r="D4190" s="498" t="s">
        <v>6927</v>
      </c>
      <c r="E4190" s="499">
        <v>14.53</v>
      </c>
      <c r="F4190" s="500">
        <f t="shared" si="1028"/>
        <v>17.989999999999998</v>
      </c>
      <c r="G4190" s="527"/>
      <c r="H4190" s="518"/>
      <c r="I4190" s="517">
        <f t="shared" si="1034"/>
        <v>0</v>
      </c>
      <c r="J4190" s="517">
        <f t="shared" si="1035"/>
        <v>0</v>
      </c>
      <c r="K4190" s="504"/>
      <c r="L4190" s="518">
        <f t="shared" si="1040"/>
        <v>0</v>
      </c>
      <c r="M4190" s="518">
        <f t="shared" si="1040"/>
        <v>0</v>
      </c>
      <c r="N4190" s="519">
        <f t="shared" si="1037"/>
        <v>0</v>
      </c>
      <c r="O4190" s="519">
        <f t="shared" si="1038"/>
        <v>0</v>
      </c>
      <c r="P4190" s="506"/>
      <c r="Q4190" s="520"/>
      <c r="R4190" s="412" t="str">
        <f t="shared" si="1039"/>
        <v/>
      </c>
      <c r="S4190" s="412" t="str">
        <f t="shared" si="1026"/>
        <v/>
      </c>
      <c r="T4190" s="427"/>
      <c r="U4190" s="429"/>
      <c r="W4190" s="6">
        <f>VLOOKUP(A4190,'[3]Cartilha Global'!$A:$A,1,FALSE)</f>
        <v>91183</v>
      </c>
    </row>
    <row r="4191" spans="1:23" ht="23.25" hidden="1" thickBot="1" x14ac:dyDescent="0.25">
      <c r="A4191" s="522">
        <v>91184</v>
      </c>
      <c r="B4191" s="508" t="s">
        <v>3144</v>
      </c>
      <c r="C4191" s="513" t="s">
        <v>476</v>
      </c>
      <c r="D4191" s="498" t="s">
        <v>6927</v>
      </c>
      <c r="E4191" s="499">
        <v>13.57</v>
      </c>
      <c r="F4191" s="500">
        <f t="shared" si="1028"/>
        <v>16.809999999999999</v>
      </c>
      <c r="G4191" s="527"/>
      <c r="H4191" s="518"/>
      <c r="I4191" s="517">
        <f t="shared" si="1034"/>
        <v>0</v>
      </c>
      <c r="J4191" s="517">
        <f t="shared" si="1035"/>
        <v>0</v>
      </c>
      <c r="K4191" s="504"/>
      <c r="L4191" s="518">
        <f t="shared" si="1040"/>
        <v>0</v>
      </c>
      <c r="M4191" s="518">
        <f t="shared" si="1040"/>
        <v>0</v>
      </c>
      <c r="N4191" s="519">
        <f t="shared" si="1037"/>
        <v>0</v>
      </c>
      <c r="O4191" s="519">
        <f t="shared" si="1038"/>
        <v>0</v>
      </c>
      <c r="P4191" s="506"/>
      <c r="Q4191" s="520"/>
      <c r="R4191" s="412" t="str">
        <f t="shared" si="1039"/>
        <v/>
      </c>
      <c r="S4191" s="412" t="str">
        <f t="shared" ref="S4191:S4254" si="1041">IF(Q4191="X","x",IF(Q4191="xx","x",IF(OR(J4191&gt;0,O4191&gt;0),"x","")))</f>
        <v/>
      </c>
      <c r="T4191" s="427"/>
      <c r="U4191" s="429"/>
      <c r="W4191" s="6">
        <f>VLOOKUP(A4191,'[3]Cartilha Global'!$A:$A,1,FALSE)</f>
        <v>91184</v>
      </c>
    </row>
    <row r="4192" spans="1:23" ht="23.25" hidden="1" thickBot="1" x14ac:dyDescent="0.25">
      <c r="A4192" s="522">
        <v>91185</v>
      </c>
      <c r="B4192" s="508" t="s">
        <v>3144</v>
      </c>
      <c r="C4192" s="513" t="s">
        <v>477</v>
      </c>
      <c r="D4192" s="498" t="s">
        <v>6927</v>
      </c>
      <c r="E4192" s="499">
        <v>7.58</v>
      </c>
      <c r="F4192" s="500">
        <f t="shared" ref="F4192:F4201" si="1042">IF(E4192=0,0,ROUND(E4192*(1+E$13)*(1-E$14),2))</f>
        <v>9.39</v>
      </c>
      <c r="G4192" s="527"/>
      <c r="H4192" s="518"/>
      <c r="I4192" s="517">
        <f t="shared" si="1034"/>
        <v>0</v>
      </c>
      <c r="J4192" s="517">
        <f t="shared" si="1035"/>
        <v>0</v>
      </c>
      <c r="K4192" s="504"/>
      <c r="L4192" s="518">
        <f t="shared" si="1040"/>
        <v>0</v>
      </c>
      <c r="M4192" s="518">
        <f t="shared" si="1040"/>
        <v>0</v>
      </c>
      <c r="N4192" s="519">
        <f t="shared" si="1037"/>
        <v>0</v>
      </c>
      <c r="O4192" s="519">
        <f t="shared" si="1038"/>
        <v>0</v>
      </c>
      <c r="P4192" s="506"/>
      <c r="Q4192" s="520"/>
      <c r="R4192" s="412" t="str">
        <f t="shared" si="1039"/>
        <v/>
      </c>
      <c r="S4192" s="412" t="str">
        <f t="shared" si="1041"/>
        <v/>
      </c>
      <c r="T4192" s="427"/>
      <c r="U4192" s="429"/>
      <c r="W4192" s="6">
        <f>VLOOKUP(A4192,'[3]Cartilha Global'!$A:$A,1,FALSE)</f>
        <v>91185</v>
      </c>
    </row>
    <row r="4193" spans="1:23" ht="34.5" hidden="1" thickBot="1" x14ac:dyDescent="0.25">
      <c r="A4193" s="522">
        <v>91186</v>
      </c>
      <c r="B4193" s="508" t="s">
        <v>3144</v>
      </c>
      <c r="C4193" s="513" t="s">
        <v>478</v>
      </c>
      <c r="D4193" s="498" t="s">
        <v>6927</v>
      </c>
      <c r="E4193" s="499">
        <v>6.2</v>
      </c>
      <c r="F4193" s="500">
        <f t="shared" si="1042"/>
        <v>7.68</v>
      </c>
      <c r="G4193" s="527"/>
      <c r="H4193" s="518"/>
      <c r="I4193" s="517">
        <f t="shared" si="1034"/>
        <v>0</v>
      </c>
      <c r="J4193" s="517">
        <f t="shared" si="1035"/>
        <v>0</v>
      </c>
      <c r="K4193" s="504"/>
      <c r="L4193" s="518">
        <f t="shared" si="1040"/>
        <v>0</v>
      </c>
      <c r="M4193" s="518">
        <f t="shared" si="1040"/>
        <v>0</v>
      </c>
      <c r="N4193" s="519">
        <f t="shared" si="1037"/>
        <v>0</v>
      </c>
      <c r="O4193" s="519">
        <f t="shared" si="1038"/>
        <v>0</v>
      </c>
      <c r="P4193" s="506"/>
      <c r="Q4193" s="520"/>
      <c r="R4193" s="412" t="str">
        <f t="shared" si="1039"/>
        <v/>
      </c>
      <c r="S4193" s="412" t="str">
        <f t="shared" si="1041"/>
        <v/>
      </c>
      <c r="T4193" s="427"/>
      <c r="U4193" s="429"/>
      <c r="W4193" s="6">
        <f>VLOOKUP(A4193,'[3]Cartilha Global'!$A:$A,1,FALSE)</f>
        <v>91186</v>
      </c>
    </row>
    <row r="4194" spans="1:23" ht="23.25" hidden="1" thickBot="1" x14ac:dyDescent="0.25">
      <c r="A4194" s="522">
        <v>91187</v>
      </c>
      <c r="B4194" s="508" t="s">
        <v>3144</v>
      </c>
      <c r="C4194" s="513" t="s">
        <v>479</v>
      </c>
      <c r="D4194" s="498" t="s">
        <v>6927</v>
      </c>
      <c r="E4194" s="499">
        <v>7.17</v>
      </c>
      <c r="F4194" s="500">
        <f t="shared" si="1042"/>
        <v>8.8800000000000008</v>
      </c>
      <c r="G4194" s="527"/>
      <c r="H4194" s="518"/>
      <c r="I4194" s="517">
        <f t="shared" si="1034"/>
        <v>0</v>
      </c>
      <c r="J4194" s="517">
        <f t="shared" si="1035"/>
        <v>0</v>
      </c>
      <c r="K4194" s="504"/>
      <c r="L4194" s="518">
        <f t="shared" si="1040"/>
        <v>0</v>
      </c>
      <c r="M4194" s="518">
        <f t="shared" si="1040"/>
        <v>0</v>
      </c>
      <c r="N4194" s="519">
        <f t="shared" si="1037"/>
        <v>0</v>
      </c>
      <c r="O4194" s="519">
        <f t="shared" si="1038"/>
        <v>0</v>
      </c>
      <c r="P4194" s="506"/>
      <c r="Q4194" s="520"/>
      <c r="R4194" s="412" t="str">
        <f t="shared" si="1039"/>
        <v/>
      </c>
      <c r="S4194" s="412" t="str">
        <f t="shared" si="1041"/>
        <v/>
      </c>
      <c r="T4194" s="427"/>
      <c r="U4194" s="429"/>
      <c r="W4194" s="6">
        <f>VLOOKUP(A4194,'[3]Cartilha Global'!$A:$A,1,FALSE)</f>
        <v>91187</v>
      </c>
    </row>
    <row r="4195" spans="1:23" ht="23.25" hidden="1" thickBot="1" x14ac:dyDescent="0.25">
      <c r="A4195" s="522">
        <v>91176</v>
      </c>
      <c r="B4195" s="508" t="s">
        <v>3144</v>
      </c>
      <c r="C4195" s="513" t="s">
        <v>2757</v>
      </c>
      <c r="D4195" s="498" t="s">
        <v>6927</v>
      </c>
      <c r="E4195" s="499">
        <v>28.43</v>
      </c>
      <c r="F4195" s="500">
        <f t="shared" si="1042"/>
        <v>35.21</v>
      </c>
      <c r="G4195" s="527"/>
      <c r="H4195" s="518"/>
      <c r="I4195" s="517">
        <f t="shared" si="1034"/>
        <v>0</v>
      </c>
      <c r="J4195" s="517">
        <f t="shared" si="1035"/>
        <v>0</v>
      </c>
      <c r="K4195" s="504"/>
      <c r="L4195" s="518">
        <f t="shared" si="1040"/>
        <v>0</v>
      </c>
      <c r="M4195" s="518">
        <f t="shared" si="1040"/>
        <v>0</v>
      </c>
      <c r="N4195" s="519">
        <f t="shared" si="1037"/>
        <v>0</v>
      </c>
      <c r="O4195" s="519">
        <f t="shared" si="1038"/>
        <v>0</v>
      </c>
      <c r="P4195" s="506"/>
      <c r="Q4195" s="520"/>
      <c r="R4195" s="412" t="str">
        <f t="shared" si="1039"/>
        <v/>
      </c>
      <c r="S4195" s="412" t="str">
        <f t="shared" si="1041"/>
        <v/>
      </c>
      <c r="T4195" s="427"/>
      <c r="U4195" s="429"/>
      <c r="W4195" s="6">
        <f>VLOOKUP(A4195,'[3]Cartilha Global'!$A:$A,1,FALSE)</f>
        <v>91176</v>
      </c>
    </row>
    <row r="4196" spans="1:23" ht="34.5" hidden="1" thickBot="1" x14ac:dyDescent="0.25">
      <c r="A4196" s="522">
        <v>91177</v>
      </c>
      <c r="B4196" s="508" t="s">
        <v>3144</v>
      </c>
      <c r="C4196" s="513" t="s">
        <v>2758</v>
      </c>
      <c r="D4196" s="498" t="s">
        <v>6927</v>
      </c>
      <c r="E4196" s="499">
        <v>13.9</v>
      </c>
      <c r="F4196" s="500">
        <f t="shared" si="1042"/>
        <v>17.21</v>
      </c>
      <c r="G4196" s="527"/>
      <c r="H4196" s="518"/>
      <c r="I4196" s="517">
        <f t="shared" si="1034"/>
        <v>0</v>
      </c>
      <c r="J4196" s="517">
        <f t="shared" si="1035"/>
        <v>0</v>
      </c>
      <c r="K4196" s="504"/>
      <c r="L4196" s="518">
        <f t="shared" si="1040"/>
        <v>0</v>
      </c>
      <c r="M4196" s="518">
        <f t="shared" si="1040"/>
        <v>0</v>
      </c>
      <c r="N4196" s="519">
        <f t="shared" si="1037"/>
        <v>0</v>
      </c>
      <c r="O4196" s="519">
        <f t="shared" si="1038"/>
        <v>0</v>
      </c>
      <c r="P4196" s="506"/>
      <c r="Q4196" s="520"/>
      <c r="R4196" s="412" t="str">
        <f t="shared" si="1039"/>
        <v/>
      </c>
      <c r="S4196" s="412" t="str">
        <f t="shared" si="1041"/>
        <v/>
      </c>
      <c r="T4196" s="427"/>
      <c r="U4196" s="429"/>
      <c r="W4196" s="6">
        <f>VLOOKUP(A4196,'[3]Cartilha Global'!$A:$A,1,FALSE)</f>
        <v>91177</v>
      </c>
    </row>
    <row r="4197" spans="1:23" ht="23.25" hidden="1" thickBot="1" x14ac:dyDescent="0.25">
      <c r="A4197" s="522">
        <v>91178</v>
      </c>
      <c r="B4197" s="508" t="s">
        <v>3144</v>
      </c>
      <c r="C4197" s="513" t="s">
        <v>2759</v>
      </c>
      <c r="D4197" s="498" t="s">
        <v>6927</v>
      </c>
      <c r="E4197" s="499">
        <v>15.65</v>
      </c>
      <c r="F4197" s="500">
        <f t="shared" si="1042"/>
        <v>19.38</v>
      </c>
      <c r="G4197" s="527"/>
      <c r="H4197" s="518"/>
      <c r="I4197" s="517">
        <f t="shared" si="1034"/>
        <v>0</v>
      </c>
      <c r="J4197" s="517">
        <f t="shared" si="1035"/>
        <v>0</v>
      </c>
      <c r="K4197" s="504"/>
      <c r="L4197" s="518">
        <f t="shared" si="1040"/>
        <v>0</v>
      </c>
      <c r="M4197" s="518">
        <f t="shared" si="1040"/>
        <v>0</v>
      </c>
      <c r="N4197" s="519">
        <f t="shared" si="1037"/>
        <v>0</v>
      </c>
      <c r="O4197" s="519">
        <f t="shared" si="1038"/>
        <v>0</v>
      </c>
      <c r="P4197" s="506"/>
      <c r="Q4197" s="520"/>
      <c r="R4197" s="412" t="str">
        <f t="shared" si="1039"/>
        <v/>
      </c>
      <c r="S4197" s="412" t="str">
        <f t="shared" si="1041"/>
        <v/>
      </c>
      <c r="T4197" s="427"/>
      <c r="U4197" s="429"/>
      <c r="W4197" s="6">
        <f>VLOOKUP(A4197,'[3]Cartilha Global'!$A:$A,1,FALSE)</f>
        <v>91178</v>
      </c>
    </row>
    <row r="4198" spans="1:23" ht="23.25" hidden="1" thickBot="1" x14ac:dyDescent="0.25">
      <c r="A4198" s="522">
        <v>91179</v>
      </c>
      <c r="B4198" s="508" t="s">
        <v>3144</v>
      </c>
      <c r="C4198" s="513" t="s">
        <v>2760</v>
      </c>
      <c r="D4198" s="498" t="s">
        <v>6927</v>
      </c>
      <c r="E4198" s="499">
        <v>7.29</v>
      </c>
      <c r="F4198" s="500">
        <f t="shared" si="1042"/>
        <v>9.0299999999999994</v>
      </c>
      <c r="G4198" s="527"/>
      <c r="H4198" s="518"/>
      <c r="I4198" s="517">
        <f t="shared" si="1034"/>
        <v>0</v>
      </c>
      <c r="J4198" s="517">
        <f t="shared" si="1035"/>
        <v>0</v>
      </c>
      <c r="K4198" s="504"/>
      <c r="L4198" s="518">
        <f t="shared" si="1040"/>
        <v>0</v>
      </c>
      <c r="M4198" s="518">
        <f t="shared" si="1040"/>
        <v>0</v>
      </c>
      <c r="N4198" s="519">
        <f t="shared" si="1037"/>
        <v>0</v>
      </c>
      <c r="O4198" s="519">
        <f t="shared" si="1038"/>
        <v>0</v>
      </c>
      <c r="P4198" s="506"/>
      <c r="Q4198" s="520"/>
      <c r="R4198" s="412" t="str">
        <f t="shared" si="1039"/>
        <v/>
      </c>
      <c r="S4198" s="412" t="str">
        <f t="shared" si="1041"/>
        <v/>
      </c>
      <c r="T4198" s="427"/>
      <c r="U4198" s="429"/>
      <c r="W4198" s="6">
        <f>VLOOKUP(A4198,'[3]Cartilha Global'!$A:$A,1,FALSE)</f>
        <v>91179</v>
      </c>
    </row>
    <row r="4199" spans="1:23" ht="34.5" hidden="1" thickBot="1" x14ac:dyDescent="0.25">
      <c r="A4199" s="522">
        <v>91180</v>
      </c>
      <c r="B4199" s="508" t="s">
        <v>3144</v>
      </c>
      <c r="C4199" s="513" t="s">
        <v>2761</v>
      </c>
      <c r="D4199" s="498" t="s">
        <v>6927</v>
      </c>
      <c r="E4199" s="499">
        <v>6.61</v>
      </c>
      <c r="F4199" s="500">
        <f t="shared" si="1042"/>
        <v>8.19</v>
      </c>
      <c r="G4199" s="527"/>
      <c r="H4199" s="518"/>
      <c r="I4199" s="517">
        <f t="shared" si="1034"/>
        <v>0</v>
      </c>
      <c r="J4199" s="517">
        <f t="shared" si="1035"/>
        <v>0</v>
      </c>
      <c r="K4199" s="504"/>
      <c r="L4199" s="518">
        <f t="shared" si="1040"/>
        <v>0</v>
      </c>
      <c r="M4199" s="518">
        <f t="shared" si="1040"/>
        <v>0</v>
      </c>
      <c r="N4199" s="519">
        <f t="shared" si="1037"/>
        <v>0</v>
      </c>
      <c r="O4199" s="519">
        <f t="shared" si="1038"/>
        <v>0</v>
      </c>
      <c r="P4199" s="506"/>
      <c r="Q4199" s="520"/>
      <c r="R4199" s="412" t="str">
        <f t="shared" si="1039"/>
        <v/>
      </c>
      <c r="S4199" s="412" t="str">
        <f t="shared" si="1041"/>
        <v/>
      </c>
      <c r="T4199" s="427"/>
      <c r="U4199" s="429"/>
      <c r="W4199" s="6">
        <f>VLOOKUP(A4199,'[3]Cartilha Global'!$A:$A,1,FALSE)</f>
        <v>91180</v>
      </c>
    </row>
    <row r="4200" spans="1:23" ht="23.25" hidden="1" thickBot="1" x14ac:dyDescent="0.25">
      <c r="A4200" s="522">
        <v>91181</v>
      </c>
      <c r="B4200" s="508" t="s">
        <v>3144</v>
      </c>
      <c r="C4200" s="513" t="s">
        <v>2762</v>
      </c>
      <c r="D4200" s="498" t="s">
        <v>6927</v>
      </c>
      <c r="E4200" s="499">
        <v>7.51</v>
      </c>
      <c r="F4200" s="500">
        <f t="shared" si="1042"/>
        <v>9.3000000000000007</v>
      </c>
      <c r="G4200" s="527"/>
      <c r="H4200" s="518"/>
      <c r="I4200" s="517">
        <f t="shared" si="1034"/>
        <v>0</v>
      </c>
      <c r="J4200" s="517">
        <f t="shared" si="1035"/>
        <v>0</v>
      </c>
      <c r="K4200" s="504"/>
      <c r="L4200" s="518">
        <f t="shared" si="1040"/>
        <v>0</v>
      </c>
      <c r="M4200" s="518">
        <f t="shared" si="1040"/>
        <v>0</v>
      </c>
      <c r="N4200" s="519">
        <f t="shared" si="1037"/>
        <v>0</v>
      </c>
      <c r="O4200" s="519">
        <f t="shared" si="1038"/>
        <v>0</v>
      </c>
      <c r="P4200" s="506"/>
      <c r="Q4200" s="520"/>
      <c r="R4200" s="412" t="str">
        <f t="shared" si="1039"/>
        <v/>
      </c>
      <c r="S4200" s="412" t="str">
        <f t="shared" si="1041"/>
        <v/>
      </c>
      <c r="T4200" s="427"/>
      <c r="U4200" s="429"/>
      <c r="W4200" s="6">
        <f>VLOOKUP(A4200,'[3]Cartilha Global'!$A:$A,1,FALSE)</f>
        <v>91181</v>
      </c>
    </row>
    <row r="4201" spans="1:23" ht="23.25" hidden="1" thickBot="1" x14ac:dyDescent="0.25">
      <c r="A4201" s="522">
        <v>89957</v>
      </c>
      <c r="B4201" s="508" t="s">
        <v>3144</v>
      </c>
      <c r="C4201" s="513" t="s">
        <v>480</v>
      </c>
      <c r="D4201" s="498" t="s">
        <v>169</v>
      </c>
      <c r="E4201" s="499">
        <v>154.78</v>
      </c>
      <c r="F4201" s="500">
        <f t="shared" si="1042"/>
        <v>191.68</v>
      </c>
      <c r="G4201" s="527"/>
      <c r="H4201" s="518"/>
      <c r="I4201" s="517">
        <f t="shared" si="1034"/>
        <v>0</v>
      </c>
      <c r="J4201" s="517">
        <f t="shared" si="1035"/>
        <v>0</v>
      </c>
      <c r="K4201" s="504"/>
      <c r="L4201" s="518">
        <f t="shared" si="1040"/>
        <v>0</v>
      </c>
      <c r="M4201" s="518">
        <f t="shared" si="1040"/>
        <v>0</v>
      </c>
      <c r="N4201" s="519">
        <f t="shared" si="1037"/>
        <v>0</v>
      </c>
      <c r="O4201" s="519">
        <f t="shared" si="1038"/>
        <v>0</v>
      </c>
      <c r="P4201" s="506"/>
      <c r="Q4201" s="520"/>
      <c r="R4201" s="412" t="str">
        <f t="shared" si="1039"/>
        <v/>
      </c>
      <c r="S4201" s="412" t="str">
        <f t="shared" si="1041"/>
        <v/>
      </c>
      <c r="T4201" s="427"/>
      <c r="U4201" s="429"/>
      <c r="W4201" s="6">
        <f>VLOOKUP(A4201,'[3]Cartilha Global'!$A:$A,1,FALSE)</f>
        <v>89957</v>
      </c>
    </row>
    <row r="4202" spans="1:23" ht="12" hidden="1" thickBot="1" x14ac:dyDescent="0.25">
      <c r="A4202" s="522" t="s">
        <v>1969</v>
      </c>
      <c r="B4202" s="508"/>
      <c r="C4202" s="513" t="s">
        <v>2688</v>
      </c>
      <c r="D4202" s="498">
        <v>0</v>
      </c>
      <c r="E4202" s="499"/>
      <c r="F4202" s="500">
        <f t="shared" ref="F4202:F4255" si="1043">IF(E4202=0,0,ROUND(E4202*(1+E$13)*(1-E$14),2))</f>
        <v>0</v>
      </c>
      <c r="G4202" s="556"/>
      <c r="H4202" s="556"/>
      <c r="I4202" s="557"/>
      <c r="J4202" s="558"/>
      <c r="K4202" s="504"/>
      <c r="L4202" s="556"/>
      <c r="M4202" s="556"/>
      <c r="N4202" s="557"/>
      <c r="O4202" s="558"/>
      <c r="P4202" s="506"/>
      <c r="Q4202" s="494" t="str">
        <f>IF(OR(SUM(J4203:J4252)&gt;0,SUM(O4203:O4252)&gt;0),"xx","")</f>
        <v/>
      </c>
      <c r="R4202" s="412" t="str">
        <f t="shared" si="1039"/>
        <v/>
      </c>
      <c r="S4202" s="412" t="str">
        <f t="shared" si="1041"/>
        <v/>
      </c>
      <c r="T4202" s="427"/>
      <c r="U4202" s="429"/>
      <c r="W4202" s="6" t="str">
        <f>VLOOKUP(A4202,'[3]Cartilha Global'!$A:$A,1,FALSE)</f>
        <v>9.3.2</v>
      </c>
    </row>
    <row r="4203" spans="1:23" ht="23.25" hidden="1" thickBot="1" x14ac:dyDescent="0.25">
      <c r="A4203" s="522">
        <v>96635</v>
      </c>
      <c r="B4203" s="508" t="s">
        <v>3144</v>
      </c>
      <c r="C4203" s="513" t="s">
        <v>2689</v>
      </c>
      <c r="D4203" s="498" t="s">
        <v>6927</v>
      </c>
      <c r="E4203" s="499">
        <v>35.9</v>
      </c>
      <c r="F4203" s="500">
        <f t="shared" si="1043"/>
        <v>44.46</v>
      </c>
      <c r="G4203" s="527"/>
      <c r="H4203" s="518"/>
      <c r="I4203" s="517">
        <f t="shared" ref="I4203:I4252" si="1044">IF(ISBLANK(E4203),0,ROUND(F4203*G4203,2))</f>
        <v>0</v>
      </c>
      <c r="J4203" s="517">
        <f t="shared" ref="J4203:J4252" si="1045">IF(ISBLANK(G4203),0,ROUND(G4203*H4203,2))</f>
        <v>0</v>
      </c>
      <c r="K4203" s="504"/>
      <c r="L4203" s="518">
        <f t="shared" ref="L4203:M4234" si="1046">G4203</f>
        <v>0</v>
      </c>
      <c r="M4203" s="518">
        <f t="shared" si="1046"/>
        <v>0</v>
      </c>
      <c r="N4203" s="519">
        <f t="shared" ref="N4203:N4252" si="1047">IF(ISBLANK(E4203),0,ROUND(F4203*L4203,2))</f>
        <v>0</v>
      </c>
      <c r="O4203" s="519">
        <f t="shared" ref="O4203:O4252" si="1048">IF(ISBLANK(L4203),0,ROUND(L4203*M4203,2))</f>
        <v>0</v>
      </c>
      <c r="P4203" s="506"/>
      <c r="Q4203" s="520"/>
      <c r="R4203" s="412" t="str">
        <f t="shared" si="1039"/>
        <v/>
      </c>
      <c r="S4203" s="412" t="str">
        <f t="shared" si="1041"/>
        <v/>
      </c>
      <c r="T4203" s="427"/>
      <c r="U4203" s="429"/>
      <c r="W4203" s="6">
        <f>VLOOKUP(A4203,'[3]Cartilha Global'!$A:$A,1,FALSE)</f>
        <v>96635</v>
      </c>
    </row>
    <row r="4204" spans="1:23" ht="23.25" hidden="1" thickBot="1" x14ac:dyDescent="0.25">
      <c r="A4204" s="522">
        <v>96636</v>
      </c>
      <c r="B4204" s="508" t="s">
        <v>3144</v>
      </c>
      <c r="C4204" s="513" t="s">
        <v>2690</v>
      </c>
      <c r="D4204" s="498" t="s">
        <v>6927</v>
      </c>
      <c r="E4204" s="499">
        <v>37.71</v>
      </c>
      <c r="F4204" s="500">
        <f t="shared" si="1043"/>
        <v>46.7</v>
      </c>
      <c r="G4204" s="527"/>
      <c r="H4204" s="518"/>
      <c r="I4204" s="517">
        <f t="shared" si="1044"/>
        <v>0</v>
      </c>
      <c r="J4204" s="517">
        <f t="shared" si="1045"/>
        <v>0</v>
      </c>
      <c r="K4204" s="504"/>
      <c r="L4204" s="518">
        <f t="shared" si="1046"/>
        <v>0</v>
      </c>
      <c r="M4204" s="518">
        <f t="shared" si="1046"/>
        <v>0</v>
      </c>
      <c r="N4204" s="519">
        <f t="shared" si="1047"/>
        <v>0</v>
      </c>
      <c r="O4204" s="519">
        <f t="shared" si="1048"/>
        <v>0</v>
      </c>
      <c r="P4204" s="506"/>
      <c r="Q4204" s="520"/>
      <c r="R4204" s="412" t="str">
        <f t="shared" si="1039"/>
        <v/>
      </c>
      <c r="S4204" s="412" t="str">
        <f t="shared" si="1041"/>
        <v/>
      </c>
      <c r="T4204" s="427"/>
      <c r="U4204" s="429"/>
      <c r="W4204" s="6">
        <f>VLOOKUP(A4204,'[3]Cartilha Global'!$A:$A,1,FALSE)</f>
        <v>96636</v>
      </c>
    </row>
    <row r="4205" spans="1:23" ht="23.25" hidden="1" thickBot="1" x14ac:dyDescent="0.25">
      <c r="A4205" s="522">
        <v>96644</v>
      </c>
      <c r="B4205" s="508" t="s">
        <v>3144</v>
      </c>
      <c r="C4205" s="513" t="s">
        <v>2691</v>
      </c>
      <c r="D4205" s="498" t="s">
        <v>6927</v>
      </c>
      <c r="E4205" s="499">
        <v>24.76</v>
      </c>
      <c r="F4205" s="500">
        <f t="shared" si="1043"/>
        <v>30.66</v>
      </c>
      <c r="G4205" s="527"/>
      <c r="H4205" s="518"/>
      <c r="I4205" s="517">
        <f t="shared" si="1044"/>
        <v>0</v>
      </c>
      <c r="J4205" s="517">
        <f t="shared" si="1045"/>
        <v>0</v>
      </c>
      <c r="K4205" s="504"/>
      <c r="L4205" s="518">
        <f t="shared" si="1046"/>
        <v>0</v>
      </c>
      <c r="M4205" s="518">
        <f t="shared" si="1046"/>
        <v>0</v>
      </c>
      <c r="N4205" s="519">
        <f t="shared" si="1047"/>
        <v>0</v>
      </c>
      <c r="O4205" s="519">
        <f t="shared" si="1048"/>
        <v>0</v>
      </c>
      <c r="P4205" s="506"/>
      <c r="Q4205" s="520"/>
      <c r="R4205" s="412" t="str">
        <f t="shared" si="1039"/>
        <v/>
      </c>
      <c r="S4205" s="412" t="str">
        <f t="shared" si="1041"/>
        <v/>
      </c>
      <c r="T4205" s="427"/>
      <c r="U4205" s="429"/>
      <c r="W4205" s="6">
        <f>VLOOKUP(A4205,'[3]Cartilha Global'!$A:$A,1,FALSE)</f>
        <v>96644</v>
      </c>
    </row>
    <row r="4206" spans="1:23" ht="23.25" hidden="1" thickBot="1" x14ac:dyDescent="0.25">
      <c r="A4206" s="522">
        <v>96645</v>
      </c>
      <c r="B4206" s="508" t="s">
        <v>3144</v>
      </c>
      <c r="C4206" s="513" t="s">
        <v>2692</v>
      </c>
      <c r="D4206" s="498" t="s">
        <v>6927</v>
      </c>
      <c r="E4206" s="499">
        <v>31.91</v>
      </c>
      <c r="F4206" s="500">
        <f t="shared" si="1043"/>
        <v>39.520000000000003</v>
      </c>
      <c r="G4206" s="527"/>
      <c r="H4206" s="518"/>
      <c r="I4206" s="517">
        <f t="shared" si="1044"/>
        <v>0</v>
      </c>
      <c r="J4206" s="517">
        <f t="shared" si="1045"/>
        <v>0</v>
      </c>
      <c r="K4206" s="504"/>
      <c r="L4206" s="518">
        <f t="shared" si="1046"/>
        <v>0</v>
      </c>
      <c r="M4206" s="518">
        <f t="shared" si="1046"/>
        <v>0</v>
      </c>
      <c r="N4206" s="519">
        <f t="shared" si="1047"/>
        <v>0</v>
      </c>
      <c r="O4206" s="519">
        <f t="shared" si="1048"/>
        <v>0</v>
      </c>
      <c r="P4206" s="506"/>
      <c r="Q4206" s="520"/>
      <c r="R4206" s="412" t="str">
        <f t="shared" si="1039"/>
        <v/>
      </c>
      <c r="S4206" s="412" t="str">
        <f t="shared" si="1041"/>
        <v/>
      </c>
      <c r="T4206" s="427"/>
      <c r="U4206" s="429"/>
      <c r="W4206" s="6">
        <f>VLOOKUP(A4206,'[3]Cartilha Global'!$A:$A,1,FALSE)</f>
        <v>96645</v>
      </c>
    </row>
    <row r="4207" spans="1:23" ht="23.25" hidden="1" thickBot="1" x14ac:dyDescent="0.25">
      <c r="A4207" s="522">
        <v>96646</v>
      </c>
      <c r="B4207" s="508" t="s">
        <v>3144</v>
      </c>
      <c r="C4207" s="513" t="s">
        <v>2693</v>
      </c>
      <c r="D4207" s="498" t="s">
        <v>6927</v>
      </c>
      <c r="E4207" s="499">
        <v>49.33</v>
      </c>
      <c r="F4207" s="500">
        <f t="shared" si="1043"/>
        <v>61.09</v>
      </c>
      <c r="G4207" s="527"/>
      <c r="H4207" s="518"/>
      <c r="I4207" s="517">
        <f t="shared" si="1044"/>
        <v>0</v>
      </c>
      <c r="J4207" s="517">
        <f t="shared" si="1045"/>
        <v>0</v>
      </c>
      <c r="K4207" s="504"/>
      <c r="L4207" s="518">
        <f t="shared" si="1046"/>
        <v>0</v>
      </c>
      <c r="M4207" s="518">
        <f t="shared" si="1046"/>
        <v>0</v>
      </c>
      <c r="N4207" s="519">
        <f t="shared" si="1047"/>
        <v>0</v>
      </c>
      <c r="O4207" s="519">
        <f t="shared" si="1048"/>
        <v>0</v>
      </c>
      <c r="P4207" s="506"/>
      <c r="Q4207" s="520"/>
      <c r="R4207" s="412" t="str">
        <f t="shared" si="1039"/>
        <v/>
      </c>
      <c r="S4207" s="412" t="str">
        <f t="shared" si="1041"/>
        <v/>
      </c>
      <c r="T4207" s="427"/>
      <c r="U4207" s="429"/>
      <c r="W4207" s="6">
        <f>VLOOKUP(A4207,'[3]Cartilha Global'!$A:$A,1,FALSE)</f>
        <v>96646</v>
      </c>
    </row>
    <row r="4208" spans="1:23" ht="23.25" hidden="1" thickBot="1" x14ac:dyDescent="0.25">
      <c r="A4208" s="522">
        <v>96647</v>
      </c>
      <c r="B4208" s="508" t="s">
        <v>3144</v>
      </c>
      <c r="C4208" s="513" t="s">
        <v>2694</v>
      </c>
      <c r="D4208" s="498" t="s">
        <v>6927</v>
      </c>
      <c r="E4208" s="499">
        <v>22.74</v>
      </c>
      <c r="F4208" s="500">
        <f t="shared" si="1043"/>
        <v>28.16</v>
      </c>
      <c r="G4208" s="527"/>
      <c r="H4208" s="518"/>
      <c r="I4208" s="517">
        <f t="shared" si="1044"/>
        <v>0</v>
      </c>
      <c r="J4208" s="517">
        <f t="shared" si="1045"/>
        <v>0</v>
      </c>
      <c r="K4208" s="504"/>
      <c r="L4208" s="518">
        <f t="shared" si="1046"/>
        <v>0</v>
      </c>
      <c r="M4208" s="518">
        <f t="shared" si="1046"/>
        <v>0</v>
      </c>
      <c r="N4208" s="519">
        <f t="shared" si="1047"/>
        <v>0</v>
      </c>
      <c r="O4208" s="519">
        <f t="shared" si="1048"/>
        <v>0</v>
      </c>
      <c r="P4208" s="506"/>
      <c r="Q4208" s="520"/>
      <c r="R4208" s="412" t="str">
        <f t="shared" si="1039"/>
        <v/>
      </c>
      <c r="S4208" s="412" t="str">
        <f t="shared" si="1041"/>
        <v/>
      </c>
      <c r="T4208" s="427"/>
      <c r="U4208" s="429"/>
      <c r="W4208" s="6">
        <f>VLOOKUP(A4208,'[3]Cartilha Global'!$A:$A,1,FALSE)</f>
        <v>96647</v>
      </c>
    </row>
    <row r="4209" spans="1:23" ht="23.25" hidden="1" thickBot="1" x14ac:dyDescent="0.25">
      <c r="A4209" s="522">
        <v>96648</v>
      </c>
      <c r="B4209" s="508" t="s">
        <v>3144</v>
      </c>
      <c r="C4209" s="513" t="s">
        <v>2695</v>
      </c>
      <c r="D4209" s="498" t="s">
        <v>6927</v>
      </c>
      <c r="E4209" s="499">
        <v>40.83</v>
      </c>
      <c r="F4209" s="500">
        <f t="shared" si="1043"/>
        <v>50.56</v>
      </c>
      <c r="G4209" s="527"/>
      <c r="H4209" s="518"/>
      <c r="I4209" s="517">
        <f t="shared" si="1044"/>
        <v>0</v>
      </c>
      <c r="J4209" s="517">
        <f t="shared" si="1045"/>
        <v>0</v>
      </c>
      <c r="K4209" s="504"/>
      <c r="L4209" s="518">
        <f t="shared" si="1046"/>
        <v>0</v>
      </c>
      <c r="M4209" s="518">
        <f t="shared" si="1046"/>
        <v>0</v>
      </c>
      <c r="N4209" s="519">
        <f t="shared" si="1047"/>
        <v>0</v>
      </c>
      <c r="O4209" s="519">
        <f t="shared" si="1048"/>
        <v>0</v>
      </c>
      <c r="P4209" s="506"/>
      <c r="Q4209" s="520"/>
      <c r="R4209" s="412" t="str">
        <f t="shared" si="1039"/>
        <v/>
      </c>
      <c r="S4209" s="412" t="str">
        <f t="shared" si="1041"/>
        <v/>
      </c>
      <c r="T4209" s="427"/>
      <c r="U4209" s="429"/>
      <c r="W4209" s="6">
        <f>VLOOKUP(A4209,'[3]Cartilha Global'!$A:$A,1,FALSE)</f>
        <v>96648</v>
      </c>
    </row>
    <row r="4210" spans="1:23" ht="23.25" hidden="1" thickBot="1" x14ac:dyDescent="0.25">
      <c r="A4210" s="522">
        <v>96649</v>
      </c>
      <c r="B4210" s="508" t="s">
        <v>3144</v>
      </c>
      <c r="C4210" s="513" t="s">
        <v>2696</v>
      </c>
      <c r="D4210" s="498" t="s">
        <v>6927</v>
      </c>
      <c r="E4210" s="499">
        <v>59.59</v>
      </c>
      <c r="F4210" s="500">
        <f t="shared" si="1043"/>
        <v>73.8</v>
      </c>
      <c r="G4210" s="527"/>
      <c r="H4210" s="518"/>
      <c r="I4210" s="517">
        <f t="shared" si="1044"/>
        <v>0</v>
      </c>
      <c r="J4210" s="517">
        <f t="shared" si="1045"/>
        <v>0</v>
      </c>
      <c r="K4210" s="504"/>
      <c r="L4210" s="518">
        <f t="shared" si="1046"/>
        <v>0</v>
      </c>
      <c r="M4210" s="518">
        <f t="shared" si="1046"/>
        <v>0</v>
      </c>
      <c r="N4210" s="519">
        <f t="shared" si="1047"/>
        <v>0</v>
      </c>
      <c r="O4210" s="519">
        <f t="shared" si="1048"/>
        <v>0</v>
      </c>
      <c r="P4210" s="506"/>
      <c r="Q4210" s="520"/>
      <c r="R4210" s="412" t="str">
        <f t="shared" si="1039"/>
        <v/>
      </c>
      <c r="S4210" s="412" t="str">
        <f t="shared" si="1041"/>
        <v/>
      </c>
      <c r="T4210" s="427"/>
      <c r="U4210" s="429"/>
      <c r="W4210" s="6">
        <f>VLOOKUP(A4210,'[3]Cartilha Global'!$A:$A,1,FALSE)</f>
        <v>96649</v>
      </c>
    </row>
    <row r="4211" spans="1:23" ht="23.25" hidden="1" thickBot="1" x14ac:dyDescent="0.25">
      <c r="A4211" s="522">
        <v>96668</v>
      </c>
      <c r="B4211" s="508" t="s">
        <v>3144</v>
      </c>
      <c r="C4211" s="513" t="s">
        <v>2697</v>
      </c>
      <c r="D4211" s="498" t="s">
        <v>6927</v>
      </c>
      <c r="E4211" s="499">
        <v>17</v>
      </c>
      <c r="F4211" s="500">
        <f t="shared" si="1043"/>
        <v>21.05</v>
      </c>
      <c r="G4211" s="527"/>
      <c r="H4211" s="518"/>
      <c r="I4211" s="517">
        <f t="shared" si="1044"/>
        <v>0</v>
      </c>
      <c r="J4211" s="517">
        <f t="shared" si="1045"/>
        <v>0</v>
      </c>
      <c r="K4211" s="504"/>
      <c r="L4211" s="518">
        <f t="shared" si="1046"/>
        <v>0</v>
      </c>
      <c r="M4211" s="518">
        <f t="shared" si="1046"/>
        <v>0</v>
      </c>
      <c r="N4211" s="519">
        <f t="shared" si="1047"/>
        <v>0</v>
      </c>
      <c r="O4211" s="519">
        <f t="shared" si="1048"/>
        <v>0</v>
      </c>
      <c r="P4211" s="506"/>
      <c r="Q4211" s="520"/>
      <c r="R4211" s="412" t="str">
        <f t="shared" si="1039"/>
        <v/>
      </c>
      <c r="S4211" s="412" t="str">
        <f t="shared" si="1041"/>
        <v/>
      </c>
      <c r="T4211" s="427"/>
      <c r="U4211" s="429"/>
      <c r="W4211" s="6">
        <f>VLOOKUP(A4211,'[3]Cartilha Global'!$A:$A,1,FALSE)</f>
        <v>96668</v>
      </c>
    </row>
    <row r="4212" spans="1:23" ht="23.25" hidden="1" thickBot="1" x14ac:dyDescent="0.25">
      <c r="A4212" s="522">
        <v>96669</v>
      </c>
      <c r="B4212" s="508" t="s">
        <v>3144</v>
      </c>
      <c r="C4212" s="513" t="s">
        <v>2698</v>
      </c>
      <c r="D4212" s="498" t="s">
        <v>6927</v>
      </c>
      <c r="E4212" s="499">
        <v>21.16</v>
      </c>
      <c r="F4212" s="500">
        <f t="shared" si="1043"/>
        <v>26.2</v>
      </c>
      <c r="G4212" s="527"/>
      <c r="H4212" s="518"/>
      <c r="I4212" s="517">
        <f t="shared" si="1044"/>
        <v>0</v>
      </c>
      <c r="J4212" s="517">
        <f t="shared" si="1045"/>
        <v>0</v>
      </c>
      <c r="K4212" s="504"/>
      <c r="L4212" s="518">
        <f t="shared" si="1046"/>
        <v>0</v>
      </c>
      <c r="M4212" s="518">
        <f t="shared" si="1046"/>
        <v>0</v>
      </c>
      <c r="N4212" s="519">
        <f t="shared" si="1047"/>
        <v>0</v>
      </c>
      <c r="O4212" s="519">
        <f t="shared" si="1048"/>
        <v>0</v>
      </c>
      <c r="P4212" s="506"/>
      <c r="Q4212" s="520"/>
      <c r="R4212" s="412" t="str">
        <f t="shared" si="1039"/>
        <v/>
      </c>
      <c r="S4212" s="412" t="str">
        <f t="shared" si="1041"/>
        <v/>
      </c>
      <c r="T4212" s="427"/>
      <c r="U4212" s="429"/>
      <c r="W4212" s="6">
        <f>VLOOKUP(A4212,'[3]Cartilha Global'!$A:$A,1,FALSE)</f>
        <v>96669</v>
      </c>
    </row>
    <row r="4213" spans="1:23" ht="23.25" hidden="1" thickBot="1" x14ac:dyDescent="0.25">
      <c r="A4213" s="522">
        <v>96670</v>
      </c>
      <c r="B4213" s="508" t="s">
        <v>3144</v>
      </c>
      <c r="C4213" s="513" t="s">
        <v>2699</v>
      </c>
      <c r="D4213" s="498" t="s">
        <v>6927</v>
      </c>
      <c r="E4213" s="499">
        <v>32.15</v>
      </c>
      <c r="F4213" s="500">
        <f t="shared" si="1043"/>
        <v>39.81</v>
      </c>
      <c r="G4213" s="527"/>
      <c r="H4213" s="518"/>
      <c r="I4213" s="517">
        <f t="shared" si="1044"/>
        <v>0</v>
      </c>
      <c r="J4213" s="517">
        <f t="shared" si="1045"/>
        <v>0</v>
      </c>
      <c r="K4213" s="504"/>
      <c r="L4213" s="518">
        <f t="shared" si="1046"/>
        <v>0</v>
      </c>
      <c r="M4213" s="518">
        <f t="shared" si="1046"/>
        <v>0</v>
      </c>
      <c r="N4213" s="519">
        <f t="shared" si="1047"/>
        <v>0</v>
      </c>
      <c r="O4213" s="519">
        <f t="shared" si="1048"/>
        <v>0</v>
      </c>
      <c r="P4213" s="506"/>
      <c r="Q4213" s="520"/>
      <c r="R4213" s="412" t="str">
        <f t="shared" si="1039"/>
        <v/>
      </c>
      <c r="S4213" s="412" t="str">
        <f t="shared" si="1041"/>
        <v/>
      </c>
      <c r="T4213" s="427"/>
      <c r="U4213" s="429"/>
      <c r="W4213" s="6">
        <f>VLOOKUP(A4213,'[3]Cartilha Global'!$A:$A,1,FALSE)</f>
        <v>96670</v>
      </c>
    </row>
    <row r="4214" spans="1:23" ht="23.25" hidden="1" thickBot="1" x14ac:dyDescent="0.25">
      <c r="A4214" s="522">
        <v>96671</v>
      </c>
      <c r="B4214" s="508" t="s">
        <v>3144</v>
      </c>
      <c r="C4214" s="513" t="s">
        <v>2700</v>
      </c>
      <c r="D4214" s="498" t="s">
        <v>6927</v>
      </c>
      <c r="E4214" s="499">
        <v>42.93</v>
      </c>
      <c r="F4214" s="500">
        <f t="shared" si="1043"/>
        <v>53.16</v>
      </c>
      <c r="G4214" s="527"/>
      <c r="H4214" s="518"/>
      <c r="I4214" s="517">
        <f t="shared" si="1044"/>
        <v>0</v>
      </c>
      <c r="J4214" s="517">
        <f t="shared" si="1045"/>
        <v>0</v>
      </c>
      <c r="K4214" s="504"/>
      <c r="L4214" s="518">
        <f t="shared" si="1046"/>
        <v>0</v>
      </c>
      <c r="M4214" s="518">
        <f t="shared" si="1046"/>
        <v>0</v>
      </c>
      <c r="N4214" s="519">
        <f t="shared" si="1047"/>
        <v>0</v>
      </c>
      <c r="O4214" s="519">
        <f t="shared" si="1048"/>
        <v>0</v>
      </c>
      <c r="P4214" s="506"/>
      <c r="Q4214" s="520"/>
      <c r="R4214" s="412" t="str">
        <f t="shared" si="1039"/>
        <v/>
      </c>
      <c r="S4214" s="412" t="str">
        <f t="shared" si="1041"/>
        <v/>
      </c>
      <c r="T4214" s="427"/>
      <c r="U4214" s="429"/>
      <c r="W4214" s="6">
        <f>VLOOKUP(A4214,'[3]Cartilha Global'!$A:$A,1,FALSE)</f>
        <v>96671</v>
      </c>
    </row>
    <row r="4215" spans="1:23" ht="23.25" hidden="1" thickBot="1" x14ac:dyDescent="0.25">
      <c r="A4215" s="522">
        <v>96672</v>
      </c>
      <c r="B4215" s="508" t="s">
        <v>3144</v>
      </c>
      <c r="C4215" s="513" t="s">
        <v>2701</v>
      </c>
      <c r="D4215" s="498" t="s">
        <v>6927</v>
      </c>
      <c r="E4215" s="499">
        <v>62.92</v>
      </c>
      <c r="F4215" s="500">
        <f t="shared" si="1043"/>
        <v>77.92</v>
      </c>
      <c r="G4215" s="527"/>
      <c r="H4215" s="518"/>
      <c r="I4215" s="517">
        <f t="shared" si="1044"/>
        <v>0</v>
      </c>
      <c r="J4215" s="517">
        <f t="shared" si="1045"/>
        <v>0</v>
      </c>
      <c r="K4215" s="504"/>
      <c r="L4215" s="518">
        <f t="shared" si="1046"/>
        <v>0</v>
      </c>
      <c r="M4215" s="518">
        <f t="shared" si="1046"/>
        <v>0</v>
      </c>
      <c r="N4215" s="519">
        <f t="shared" si="1047"/>
        <v>0</v>
      </c>
      <c r="O4215" s="519">
        <f t="shared" si="1048"/>
        <v>0</v>
      </c>
      <c r="P4215" s="506"/>
      <c r="Q4215" s="520"/>
      <c r="R4215" s="412" t="str">
        <f t="shared" si="1039"/>
        <v/>
      </c>
      <c r="S4215" s="412" t="str">
        <f t="shared" si="1041"/>
        <v/>
      </c>
      <c r="T4215" s="427"/>
      <c r="U4215" s="429"/>
      <c r="W4215" s="6">
        <f>VLOOKUP(A4215,'[3]Cartilha Global'!$A:$A,1,FALSE)</f>
        <v>96672</v>
      </c>
    </row>
    <row r="4216" spans="1:23" ht="23.25" hidden="1" thickBot="1" x14ac:dyDescent="0.25">
      <c r="A4216" s="522">
        <v>96673</v>
      </c>
      <c r="B4216" s="508" t="s">
        <v>3144</v>
      </c>
      <c r="C4216" s="513" t="s">
        <v>2702</v>
      </c>
      <c r="D4216" s="498" t="s">
        <v>6927</v>
      </c>
      <c r="E4216" s="499">
        <v>103.2</v>
      </c>
      <c r="F4216" s="500">
        <f t="shared" si="1043"/>
        <v>127.8</v>
      </c>
      <c r="G4216" s="527"/>
      <c r="H4216" s="518"/>
      <c r="I4216" s="517">
        <f t="shared" si="1044"/>
        <v>0</v>
      </c>
      <c r="J4216" s="517">
        <f t="shared" si="1045"/>
        <v>0</v>
      </c>
      <c r="K4216" s="504"/>
      <c r="L4216" s="518">
        <f t="shared" si="1046"/>
        <v>0</v>
      </c>
      <c r="M4216" s="518">
        <f t="shared" si="1046"/>
        <v>0</v>
      </c>
      <c r="N4216" s="519">
        <f t="shared" si="1047"/>
        <v>0</v>
      </c>
      <c r="O4216" s="519">
        <f t="shared" si="1048"/>
        <v>0</v>
      </c>
      <c r="P4216" s="506"/>
      <c r="Q4216" s="520"/>
      <c r="R4216" s="412" t="str">
        <f t="shared" ref="R4216:R4279" si="1049">IF(Q4216="X","x",IF(Q4216="xx","x",IF(O4216&gt;0,"x","")))</f>
        <v/>
      </c>
      <c r="S4216" s="412" t="str">
        <f t="shared" si="1041"/>
        <v/>
      </c>
      <c r="T4216" s="427"/>
      <c r="U4216" s="429"/>
      <c r="W4216" s="6">
        <f>VLOOKUP(A4216,'[3]Cartilha Global'!$A:$A,1,FALSE)</f>
        <v>96673</v>
      </c>
    </row>
    <row r="4217" spans="1:23" ht="23.25" hidden="1" thickBot="1" x14ac:dyDescent="0.25">
      <c r="A4217" s="522">
        <v>96674</v>
      </c>
      <c r="B4217" s="508" t="s">
        <v>3144</v>
      </c>
      <c r="C4217" s="513" t="s">
        <v>2703</v>
      </c>
      <c r="D4217" s="498" t="s">
        <v>6927</v>
      </c>
      <c r="E4217" s="499">
        <v>144.94</v>
      </c>
      <c r="F4217" s="500">
        <f t="shared" si="1043"/>
        <v>179.49</v>
      </c>
      <c r="G4217" s="527"/>
      <c r="H4217" s="518"/>
      <c r="I4217" s="517">
        <f t="shared" si="1044"/>
        <v>0</v>
      </c>
      <c r="J4217" s="517">
        <f t="shared" si="1045"/>
        <v>0</v>
      </c>
      <c r="K4217" s="504"/>
      <c r="L4217" s="518">
        <f t="shared" si="1046"/>
        <v>0</v>
      </c>
      <c r="M4217" s="518">
        <f t="shared" si="1046"/>
        <v>0</v>
      </c>
      <c r="N4217" s="519">
        <f t="shared" si="1047"/>
        <v>0</v>
      </c>
      <c r="O4217" s="519">
        <f t="shared" si="1048"/>
        <v>0</v>
      </c>
      <c r="P4217" s="506"/>
      <c r="Q4217" s="520"/>
      <c r="R4217" s="412" t="str">
        <f t="shared" si="1049"/>
        <v/>
      </c>
      <c r="S4217" s="412" t="str">
        <f t="shared" si="1041"/>
        <v/>
      </c>
      <c r="T4217" s="427"/>
      <c r="U4217" s="429"/>
      <c r="W4217" s="6">
        <f>VLOOKUP(A4217,'[3]Cartilha Global'!$A:$A,1,FALSE)</f>
        <v>96674</v>
      </c>
    </row>
    <row r="4218" spans="1:23" ht="23.25" hidden="1" thickBot="1" x14ac:dyDescent="0.25">
      <c r="A4218" s="522">
        <v>96675</v>
      </c>
      <c r="B4218" s="508" t="s">
        <v>3144</v>
      </c>
      <c r="C4218" s="513" t="s">
        <v>2704</v>
      </c>
      <c r="D4218" s="498" t="s">
        <v>6927</v>
      </c>
      <c r="E4218" s="499">
        <v>252.75</v>
      </c>
      <c r="F4218" s="500">
        <f t="shared" si="1043"/>
        <v>313.01</v>
      </c>
      <c r="G4218" s="527"/>
      <c r="H4218" s="518"/>
      <c r="I4218" s="517">
        <f t="shared" si="1044"/>
        <v>0</v>
      </c>
      <c r="J4218" s="517">
        <f t="shared" si="1045"/>
        <v>0</v>
      </c>
      <c r="K4218" s="504"/>
      <c r="L4218" s="518">
        <f t="shared" si="1046"/>
        <v>0</v>
      </c>
      <c r="M4218" s="518">
        <f t="shared" si="1046"/>
        <v>0</v>
      </c>
      <c r="N4218" s="519">
        <f t="shared" si="1047"/>
        <v>0</v>
      </c>
      <c r="O4218" s="519">
        <f t="shared" si="1048"/>
        <v>0</v>
      </c>
      <c r="P4218" s="506"/>
      <c r="Q4218" s="520"/>
      <c r="R4218" s="412" t="str">
        <f t="shared" si="1049"/>
        <v/>
      </c>
      <c r="S4218" s="412" t="str">
        <f t="shared" si="1041"/>
        <v/>
      </c>
      <c r="T4218" s="427"/>
      <c r="U4218" s="429"/>
      <c r="W4218" s="6">
        <f>VLOOKUP(A4218,'[3]Cartilha Global'!$A:$A,1,FALSE)</f>
        <v>96675</v>
      </c>
    </row>
    <row r="4219" spans="1:23" ht="23.25" hidden="1" thickBot="1" x14ac:dyDescent="0.25">
      <c r="A4219" s="522">
        <v>96676</v>
      </c>
      <c r="B4219" s="508" t="s">
        <v>3144</v>
      </c>
      <c r="C4219" s="513" t="s">
        <v>2705</v>
      </c>
      <c r="D4219" s="498" t="s">
        <v>6927</v>
      </c>
      <c r="E4219" s="499">
        <v>16.940000000000001</v>
      </c>
      <c r="F4219" s="500">
        <f t="shared" si="1043"/>
        <v>20.98</v>
      </c>
      <c r="G4219" s="527"/>
      <c r="H4219" s="518"/>
      <c r="I4219" s="517">
        <f t="shared" si="1044"/>
        <v>0</v>
      </c>
      <c r="J4219" s="517">
        <f t="shared" si="1045"/>
        <v>0</v>
      </c>
      <c r="K4219" s="504"/>
      <c r="L4219" s="518">
        <f t="shared" si="1046"/>
        <v>0</v>
      </c>
      <c r="M4219" s="518">
        <f t="shared" si="1046"/>
        <v>0</v>
      </c>
      <c r="N4219" s="519">
        <f t="shared" si="1047"/>
        <v>0</v>
      </c>
      <c r="O4219" s="519">
        <f t="shared" si="1048"/>
        <v>0</v>
      </c>
      <c r="P4219" s="506"/>
      <c r="Q4219" s="520"/>
      <c r="R4219" s="412" t="str">
        <f t="shared" si="1049"/>
        <v/>
      </c>
      <c r="S4219" s="412" t="str">
        <f t="shared" si="1041"/>
        <v/>
      </c>
      <c r="T4219" s="427"/>
      <c r="U4219" s="429"/>
      <c r="W4219" s="6">
        <f>VLOOKUP(A4219,'[3]Cartilha Global'!$A:$A,1,FALSE)</f>
        <v>96676</v>
      </c>
    </row>
    <row r="4220" spans="1:23" ht="23.25" hidden="1" thickBot="1" x14ac:dyDescent="0.25">
      <c r="A4220" s="522">
        <v>96677</v>
      </c>
      <c r="B4220" s="508" t="s">
        <v>3144</v>
      </c>
      <c r="C4220" s="513" t="s">
        <v>2706</v>
      </c>
      <c r="D4220" s="498" t="s">
        <v>6927</v>
      </c>
      <c r="E4220" s="499">
        <v>28.02</v>
      </c>
      <c r="F4220" s="500">
        <f t="shared" si="1043"/>
        <v>34.700000000000003</v>
      </c>
      <c r="G4220" s="527"/>
      <c r="H4220" s="518"/>
      <c r="I4220" s="517">
        <f t="shared" si="1044"/>
        <v>0</v>
      </c>
      <c r="J4220" s="517">
        <f t="shared" si="1045"/>
        <v>0</v>
      </c>
      <c r="K4220" s="504"/>
      <c r="L4220" s="518">
        <f t="shared" si="1046"/>
        <v>0</v>
      </c>
      <c r="M4220" s="518">
        <f t="shared" si="1046"/>
        <v>0</v>
      </c>
      <c r="N4220" s="519">
        <f t="shared" si="1047"/>
        <v>0</v>
      </c>
      <c r="O4220" s="519">
        <f t="shared" si="1048"/>
        <v>0</v>
      </c>
      <c r="P4220" s="506"/>
      <c r="Q4220" s="520"/>
      <c r="R4220" s="412" t="str">
        <f t="shared" si="1049"/>
        <v/>
      </c>
      <c r="S4220" s="412" t="str">
        <f t="shared" si="1041"/>
        <v/>
      </c>
      <c r="T4220" s="427"/>
      <c r="U4220" s="429"/>
      <c r="W4220" s="6">
        <f>VLOOKUP(A4220,'[3]Cartilha Global'!$A:$A,1,FALSE)</f>
        <v>96677</v>
      </c>
    </row>
    <row r="4221" spans="1:23" ht="23.25" hidden="1" thickBot="1" x14ac:dyDescent="0.25">
      <c r="A4221" s="522">
        <v>96678</v>
      </c>
      <c r="B4221" s="508" t="s">
        <v>3144</v>
      </c>
      <c r="C4221" s="513" t="s">
        <v>2707</v>
      </c>
      <c r="D4221" s="498" t="s">
        <v>6927</v>
      </c>
      <c r="E4221" s="499">
        <v>38.909999999999997</v>
      </c>
      <c r="F4221" s="500">
        <f t="shared" si="1043"/>
        <v>48.19</v>
      </c>
      <c r="G4221" s="527"/>
      <c r="H4221" s="518"/>
      <c r="I4221" s="517">
        <f t="shared" si="1044"/>
        <v>0</v>
      </c>
      <c r="J4221" s="517">
        <f t="shared" si="1045"/>
        <v>0</v>
      </c>
      <c r="K4221" s="504"/>
      <c r="L4221" s="518">
        <f t="shared" si="1046"/>
        <v>0</v>
      </c>
      <c r="M4221" s="518">
        <f t="shared" si="1046"/>
        <v>0</v>
      </c>
      <c r="N4221" s="519">
        <f t="shared" si="1047"/>
        <v>0</v>
      </c>
      <c r="O4221" s="519">
        <f t="shared" si="1048"/>
        <v>0</v>
      </c>
      <c r="P4221" s="506"/>
      <c r="Q4221" s="520"/>
      <c r="R4221" s="412" t="str">
        <f t="shared" si="1049"/>
        <v/>
      </c>
      <c r="S4221" s="412" t="str">
        <f t="shared" si="1041"/>
        <v/>
      </c>
      <c r="T4221" s="427"/>
      <c r="U4221" s="429"/>
      <c r="W4221" s="6">
        <f>VLOOKUP(A4221,'[3]Cartilha Global'!$A:$A,1,FALSE)</f>
        <v>96678</v>
      </c>
    </row>
    <row r="4222" spans="1:23" ht="23.25" hidden="1" thickBot="1" x14ac:dyDescent="0.25">
      <c r="A4222" s="522">
        <v>96679</v>
      </c>
      <c r="B4222" s="508" t="s">
        <v>3144</v>
      </c>
      <c r="C4222" s="513" t="s">
        <v>2708</v>
      </c>
      <c r="D4222" s="498" t="s">
        <v>6927</v>
      </c>
      <c r="E4222" s="499">
        <v>56.75</v>
      </c>
      <c r="F4222" s="500">
        <f t="shared" si="1043"/>
        <v>70.28</v>
      </c>
      <c r="G4222" s="527"/>
      <c r="H4222" s="518"/>
      <c r="I4222" s="517">
        <f t="shared" si="1044"/>
        <v>0</v>
      </c>
      <c r="J4222" s="517">
        <f t="shared" si="1045"/>
        <v>0</v>
      </c>
      <c r="K4222" s="504"/>
      <c r="L4222" s="518">
        <f t="shared" si="1046"/>
        <v>0</v>
      </c>
      <c r="M4222" s="518">
        <f t="shared" si="1046"/>
        <v>0</v>
      </c>
      <c r="N4222" s="519">
        <f t="shared" si="1047"/>
        <v>0</v>
      </c>
      <c r="O4222" s="519">
        <f t="shared" si="1048"/>
        <v>0</v>
      </c>
      <c r="P4222" s="506"/>
      <c r="Q4222" s="520"/>
      <c r="R4222" s="412" t="str">
        <f t="shared" si="1049"/>
        <v/>
      </c>
      <c r="S4222" s="412" t="str">
        <f t="shared" si="1041"/>
        <v/>
      </c>
      <c r="T4222" s="427"/>
      <c r="U4222" s="429"/>
      <c r="W4222" s="6">
        <f>VLOOKUP(A4222,'[3]Cartilha Global'!$A:$A,1,FALSE)</f>
        <v>96679</v>
      </c>
    </row>
    <row r="4223" spans="1:23" ht="23.25" hidden="1" thickBot="1" x14ac:dyDescent="0.25">
      <c r="A4223" s="522">
        <v>96680</v>
      </c>
      <c r="B4223" s="508" t="s">
        <v>3144</v>
      </c>
      <c r="C4223" s="513" t="s">
        <v>2709</v>
      </c>
      <c r="D4223" s="498" t="s">
        <v>6927</v>
      </c>
      <c r="E4223" s="499">
        <v>76.23</v>
      </c>
      <c r="F4223" s="500">
        <f t="shared" si="1043"/>
        <v>94.4</v>
      </c>
      <c r="G4223" s="527"/>
      <c r="H4223" s="518"/>
      <c r="I4223" s="517">
        <f t="shared" si="1044"/>
        <v>0</v>
      </c>
      <c r="J4223" s="517">
        <f t="shared" si="1045"/>
        <v>0</v>
      </c>
      <c r="K4223" s="504"/>
      <c r="L4223" s="518">
        <f t="shared" si="1046"/>
        <v>0</v>
      </c>
      <c r="M4223" s="518">
        <f t="shared" si="1046"/>
        <v>0</v>
      </c>
      <c r="N4223" s="519">
        <f t="shared" si="1047"/>
        <v>0</v>
      </c>
      <c r="O4223" s="519">
        <f t="shared" si="1048"/>
        <v>0</v>
      </c>
      <c r="P4223" s="506"/>
      <c r="Q4223" s="520"/>
      <c r="R4223" s="412" t="str">
        <f t="shared" si="1049"/>
        <v/>
      </c>
      <c r="S4223" s="412" t="str">
        <f t="shared" si="1041"/>
        <v/>
      </c>
      <c r="T4223" s="427"/>
      <c r="U4223" s="429"/>
      <c r="W4223" s="6">
        <f>VLOOKUP(A4223,'[3]Cartilha Global'!$A:$A,1,FALSE)</f>
        <v>96680</v>
      </c>
    </row>
    <row r="4224" spans="1:23" ht="23.25" hidden="1" thickBot="1" x14ac:dyDescent="0.25">
      <c r="A4224" s="522">
        <v>96681</v>
      </c>
      <c r="B4224" s="508" t="s">
        <v>3144</v>
      </c>
      <c r="C4224" s="513" t="s">
        <v>2710</v>
      </c>
      <c r="D4224" s="498" t="s">
        <v>6927</v>
      </c>
      <c r="E4224" s="499">
        <v>143.15</v>
      </c>
      <c r="F4224" s="500">
        <f t="shared" si="1043"/>
        <v>177.28</v>
      </c>
      <c r="G4224" s="527"/>
      <c r="H4224" s="518"/>
      <c r="I4224" s="517">
        <f t="shared" si="1044"/>
        <v>0</v>
      </c>
      <c r="J4224" s="517">
        <f t="shared" si="1045"/>
        <v>0</v>
      </c>
      <c r="K4224" s="504"/>
      <c r="L4224" s="518">
        <f t="shared" si="1046"/>
        <v>0</v>
      </c>
      <c r="M4224" s="518">
        <f t="shared" si="1046"/>
        <v>0</v>
      </c>
      <c r="N4224" s="519">
        <f t="shared" si="1047"/>
        <v>0</v>
      </c>
      <c r="O4224" s="519">
        <f t="shared" si="1048"/>
        <v>0</v>
      </c>
      <c r="P4224" s="506"/>
      <c r="Q4224" s="520"/>
      <c r="R4224" s="412" t="str">
        <f t="shared" si="1049"/>
        <v/>
      </c>
      <c r="S4224" s="412" t="str">
        <f t="shared" si="1041"/>
        <v/>
      </c>
      <c r="T4224" s="427"/>
      <c r="U4224" s="429"/>
      <c r="W4224" s="6">
        <f>VLOOKUP(A4224,'[3]Cartilha Global'!$A:$A,1,FALSE)</f>
        <v>96681</v>
      </c>
    </row>
    <row r="4225" spans="1:23" ht="23.25" hidden="1" thickBot="1" x14ac:dyDescent="0.25">
      <c r="A4225" s="522">
        <v>96682</v>
      </c>
      <c r="B4225" s="508" t="s">
        <v>3144</v>
      </c>
      <c r="C4225" s="513" t="s">
        <v>2711</v>
      </c>
      <c r="D4225" s="498" t="s">
        <v>6927</v>
      </c>
      <c r="E4225" s="499">
        <v>211.31</v>
      </c>
      <c r="F4225" s="500">
        <f t="shared" si="1043"/>
        <v>261.69</v>
      </c>
      <c r="G4225" s="527"/>
      <c r="H4225" s="518"/>
      <c r="I4225" s="517">
        <f t="shared" si="1044"/>
        <v>0</v>
      </c>
      <c r="J4225" s="517">
        <f t="shared" si="1045"/>
        <v>0</v>
      </c>
      <c r="K4225" s="504"/>
      <c r="L4225" s="518">
        <f t="shared" si="1046"/>
        <v>0</v>
      </c>
      <c r="M4225" s="518">
        <f t="shared" si="1046"/>
        <v>0</v>
      </c>
      <c r="N4225" s="519">
        <f t="shared" si="1047"/>
        <v>0</v>
      </c>
      <c r="O4225" s="519">
        <f t="shared" si="1048"/>
        <v>0</v>
      </c>
      <c r="P4225" s="506"/>
      <c r="Q4225" s="520"/>
      <c r="R4225" s="412" t="str">
        <f t="shared" si="1049"/>
        <v/>
      </c>
      <c r="S4225" s="412" t="str">
        <f t="shared" si="1041"/>
        <v/>
      </c>
      <c r="T4225" s="427"/>
      <c r="U4225" s="429"/>
      <c r="W4225" s="6">
        <f>VLOOKUP(A4225,'[3]Cartilha Global'!$A:$A,1,FALSE)</f>
        <v>96682</v>
      </c>
    </row>
    <row r="4226" spans="1:23" ht="23.25" hidden="1" thickBot="1" x14ac:dyDescent="0.25">
      <c r="A4226" s="522">
        <v>96683</v>
      </c>
      <c r="B4226" s="508" t="s">
        <v>3144</v>
      </c>
      <c r="C4226" s="513" t="s">
        <v>2712</v>
      </c>
      <c r="D4226" s="498" t="s">
        <v>6927</v>
      </c>
      <c r="E4226" s="499">
        <v>288.82</v>
      </c>
      <c r="F4226" s="500">
        <f t="shared" si="1043"/>
        <v>357.67</v>
      </c>
      <c r="G4226" s="527"/>
      <c r="H4226" s="518"/>
      <c r="I4226" s="517">
        <f t="shared" si="1044"/>
        <v>0</v>
      </c>
      <c r="J4226" s="517">
        <f t="shared" si="1045"/>
        <v>0</v>
      </c>
      <c r="K4226" s="504"/>
      <c r="L4226" s="518">
        <f t="shared" si="1046"/>
        <v>0</v>
      </c>
      <c r="M4226" s="518">
        <f t="shared" si="1046"/>
        <v>0</v>
      </c>
      <c r="N4226" s="519">
        <f t="shared" si="1047"/>
        <v>0</v>
      </c>
      <c r="O4226" s="519">
        <f t="shared" si="1048"/>
        <v>0</v>
      </c>
      <c r="P4226" s="506"/>
      <c r="Q4226" s="520"/>
      <c r="R4226" s="412" t="str">
        <f t="shared" si="1049"/>
        <v/>
      </c>
      <c r="S4226" s="412" t="str">
        <f t="shared" si="1041"/>
        <v/>
      </c>
      <c r="T4226" s="427"/>
      <c r="U4226" s="429"/>
      <c r="W4226" s="6">
        <f>VLOOKUP(A4226,'[3]Cartilha Global'!$A:$A,1,FALSE)</f>
        <v>96683</v>
      </c>
    </row>
    <row r="4227" spans="1:23" ht="23.25" hidden="1" thickBot="1" x14ac:dyDescent="0.25">
      <c r="A4227" s="522">
        <v>96718</v>
      </c>
      <c r="B4227" s="508" t="s">
        <v>3144</v>
      </c>
      <c r="C4227" s="513" t="s">
        <v>2713</v>
      </c>
      <c r="D4227" s="498" t="s">
        <v>6927</v>
      </c>
      <c r="E4227" s="499">
        <v>11.32</v>
      </c>
      <c r="F4227" s="500">
        <f t="shared" si="1043"/>
        <v>14.02</v>
      </c>
      <c r="G4227" s="527"/>
      <c r="H4227" s="518"/>
      <c r="I4227" s="517">
        <f t="shared" si="1044"/>
        <v>0</v>
      </c>
      <c r="J4227" s="517">
        <f t="shared" si="1045"/>
        <v>0</v>
      </c>
      <c r="K4227" s="504"/>
      <c r="L4227" s="518">
        <f t="shared" si="1046"/>
        <v>0</v>
      </c>
      <c r="M4227" s="518">
        <f t="shared" si="1046"/>
        <v>0</v>
      </c>
      <c r="N4227" s="519">
        <f t="shared" si="1047"/>
        <v>0</v>
      </c>
      <c r="O4227" s="519">
        <f t="shared" si="1048"/>
        <v>0</v>
      </c>
      <c r="P4227" s="506"/>
      <c r="Q4227" s="520"/>
      <c r="R4227" s="412" t="str">
        <f t="shared" si="1049"/>
        <v/>
      </c>
      <c r="S4227" s="412" t="str">
        <f t="shared" si="1041"/>
        <v/>
      </c>
      <c r="T4227" s="427"/>
      <c r="U4227" s="429"/>
      <c r="W4227" s="6">
        <f>VLOOKUP(A4227,'[3]Cartilha Global'!$A:$A,1,FALSE)</f>
        <v>96718</v>
      </c>
    </row>
    <row r="4228" spans="1:23" ht="23.25" hidden="1" thickBot="1" x14ac:dyDescent="0.25">
      <c r="A4228" s="522">
        <v>96719</v>
      </c>
      <c r="B4228" s="508" t="s">
        <v>3144</v>
      </c>
      <c r="C4228" s="513" t="s">
        <v>2714</v>
      </c>
      <c r="D4228" s="498" t="s">
        <v>6927</v>
      </c>
      <c r="E4228" s="499">
        <v>21.49</v>
      </c>
      <c r="F4228" s="500">
        <f t="shared" si="1043"/>
        <v>26.61</v>
      </c>
      <c r="G4228" s="527"/>
      <c r="H4228" s="518"/>
      <c r="I4228" s="517">
        <f t="shared" si="1044"/>
        <v>0</v>
      </c>
      <c r="J4228" s="517">
        <f t="shared" si="1045"/>
        <v>0</v>
      </c>
      <c r="K4228" s="504"/>
      <c r="L4228" s="518">
        <f t="shared" si="1046"/>
        <v>0</v>
      </c>
      <c r="M4228" s="518">
        <f t="shared" si="1046"/>
        <v>0</v>
      </c>
      <c r="N4228" s="519">
        <f t="shared" si="1047"/>
        <v>0</v>
      </c>
      <c r="O4228" s="519">
        <f t="shared" si="1048"/>
        <v>0</v>
      </c>
      <c r="P4228" s="506"/>
      <c r="Q4228" s="520"/>
      <c r="R4228" s="412" t="str">
        <f t="shared" si="1049"/>
        <v/>
      </c>
      <c r="S4228" s="412" t="str">
        <f t="shared" si="1041"/>
        <v/>
      </c>
      <c r="T4228" s="427"/>
      <c r="U4228" s="429"/>
      <c r="W4228" s="6">
        <f>VLOOKUP(A4228,'[3]Cartilha Global'!$A:$A,1,FALSE)</f>
        <v>96719</v>
      </c>
    </row>
    <row r="4229" spans="1:23" ht="23.25" hidden="1" thickBot="1" x14ac:dyDescent="0.25">
      <c r="A4229" s="522">
        <v>96720</v>
      </c>
      <c r="B4229" s="508" t="s">
        <v>3144</v>
      </c>
      <c r="C4229" s="513" t="s">
        <v>2715</v>
      </c>
      <c r="D4229" s="498" t="s">
        <v>6927</v>
      </c>
      <c r="E4229" s="499">
        <v>26.2</v>
      </c>
      <c r="F4229" s="500">
        <f t="shared" si="1043"/>
        <v>32.450000000000003</v>
      </c>
      <c r="G4229" s="527"/>
      <c r="H4229" s="518"/>
      <c r="I4229" s="517">
        <f t="shared" si="1044"/>
        <v>0</v>
      </c>
      <c r="J4229" s="517">
        <f t="shared" si="1045"/>
        <v>0</v>
      </c>
      <c r="K4229" s="504"/>
      <c r="L4229" s="518">
        <f t="shared" si="1046"/>
        <v>0</v>
      </c>
      <c r="M4229" s="518">
        <f t="shared" si="1046"/>
        <v>0</v>
      </c>
      <c r="N4229" s="519">
        <f t="shared" si="1047"/>
        <v>0</v>
      </c>
      <c r="O4229" s="519">
        <f t="shared" si="1048"/>
        <v>0</v>
      </c>
      <c r="P4229" s="506"/>
      <c r="Q4229" s="520"/>
      <c r="R4229" s="412" t="str">
        <f t="shared" si="1049"/>
        <v/>
      </c>
      <c r="S4229" s="412" t="str">
        <f t="shared" si="1041"/>
        <v/>
      </c>
      <c r="T4229" s="427"/>
      <c r="U4229" s="429"/>
      <c r="W4229" s="6">
        <f>VLOOKUP(A4229,'[3]Cartilha Global'!$A:$A,1,FALSE)</f>
        <v>96720</v>
      </c>
    </row>
    <row r="4230" spans="1:23" ht="23.25" hidden="1" thickBot="1" x14ac:dyDescent="0.25">
      <c r="A4230" s="522">
        <v>96721</v>
      </c>
      <c r="B4230" s="508" t="s">
        <v>3144</v>
      </c>
      <c r="C4230" s="513" t="s">
        <v>2716</v>
      </c>
      <c r="D4230" s="498" t="s">
        <v>6927</v>
      </c>
      <c r="E4230" s="499">
        <v>35.880000000000003</v>
      </c>
      <c r="F4230" s="500">
        <f t="shared" si="1043"/>
        <v>44.43</v>
      </c>
      <c r="G4230" s="527"/>
      <c r="H4230" s="518"/>
      <c r="I4230" s="517">
        <f t="shared" si="1044"/>
        <v>0</v>
      </c>
      <c r="J4230" s="517">
        <f t="shared" si="1045"/>
        <v>0</v>
      </c>
      <c r="K4230" s="504"/>
      <c r="L4230" s="518">
        <f t="shared" si="1046"/>
        <v>0</v>
      </c>
      <c r="M4230" s="518">
        <f t="shared" si="1046"/>
        <v>0</v>
      </c>
      <c r="N4230" s="519">
        <f t="shared" si="1047"/>
        <v>0</v>
      </c>
      <c r="O4230" s="519">
        <f t="shared" si="1048"/>
        <v>0</v>
      </c>
      <c r="P4230" s="506"/>
      <c r="Q4230" s="520"/>
      <c r="R4230" s="412" t="str">
        <f t="shared" si="1049"/>
        <v/>
      </c>
      <c r="S4230" s="412" t="str">
        <f t="shared" si="1041"/>
        <v/>
      </c>
      <c r="T4230" s="427"/>
      <c r="U4230" s="429"/>
      <c r="W4230" s="6">
        <f>VLOOKUP(A4230,'[3]Cartilha Global'!$A:$A,1,FALSE)</f>
        <v>96721</v>
      </c>
    </row>
    <row r="4231" spans="1:23" ht="23.25" hidden="1" thickBot="1" x14ac:dyDescent="0.25">
      <c r="A4231" s="522">
        <v>96722</v>
      </c>
      <c r="B4231" s="508" t="s">
        <v>3144</v>
      </c>
      <c r="C4231" s="513" t="s">
        <v>2717</v>
      </c>
      <c r="D4231" s="498" t="s">
        <v>6927</v>
      </c>
      <c r="E4231" s="499">
        <v>48.68</v>
      </c>
      <c r="F4231" s="500">
        <f t="shared" si="1043"/>
        <v>60.29</v>
      </c>
      <c r="G4231" s="527"/>
      <c r="H4231" s="518"/>
      <c r="I4231" s="517">
        <f t="shared" si="1044"/>
        <v>0</v>
      </c>
      <c r="J4231" s="517">
        <f t="shared" si="1045"/>
        <v>0</v>
      </c>
      <c r="K4231" s="504"/>
      <c r="L4231" s="518">
        <f t="shared" si="1046"/>
        <v>0</v>
      </c>
      <c r="M4231" s="518">
        <f t="shared" si="1046"/>
        <v>0</v>
      </c>
      <c r="N4231" s="519">
        <f t="shared" si="1047"/>
        <v>0</v>
      </c>
      <c r="O4231" s="519">
        <f t="shared" si="1048"/>
        <v>0</v>
      </c>
      <c r="P4231" s="506"/>
      <c r="Q4231" s="520"/>
      <c r="R4231" s="412" t="str">
        <f t="shared" si="1049"/>
        <v/>
      </c>
      <c r="S4231" s="412" t="str">
        <f t="shared" si="1041"/>
        <v/>
      </c>
      <c r="T4231" s="427"/>
      <c r="U4231" s="429"/>
      <c r="W4231" s="6">
        <f>VLOOKUP(A4231,'[3]Cartilha Global'!$A:$A,1,FALSE)</f>
        <v>96722</v>
      </c>
    </row>
    <row r="4232" spans="1:23" ht="23.25" hidden="1" thickBot="1" x14ac:dyDescent="0.25">
      <c r="A4232" s="522">
        <v>96723</v>
      </c>
      <c r="B4232" s="508" t="s">
        <v>3144</v>
      </c>
      <c r="C4232" s="513" t="s">
        <v>2718</v>
      </c>
      <c r="D4232" s="498" t="s">
        <v>6927</v>
      </c>
      <c r="E4232" s="499">
        <v>65.62</v>
      </c>
      <c r="F4232" s="500">
        <f t="shared" si="1043"/>
        <v>81.260000000000005</v>
      </c>
      <c r="G4232" s="527"/>
      <c r="H4232" s="518"/>
      <c r="I4232" s="517">
        <f t="shared" si="1044"/>
        <v>0</v>
      </c>
      <c r="J4232" s="517">
        <f t="shared" si="1045"/>
        <v>0</v>
      </c>
      <c r="K4232" s="504"/>
      <c r="L4232" s="518">
        <f t="shared" si="1046"/>
        <v>0</v>
      </c>
      <c r="M4232" s="518">
        <f t="shared" si="1046"/>
        <v>0</v>
      </c>
      <c r="N4232" s="519">
        <f t="shared" si="1047"/>
        <v>0</v>
      </c>
      <c r="O4232" s="519">
        <f t="shared" si="1048"/>
        <v>0</v>
      </c>
      <c r="P4232" s="506"/>
      <c r="Q4232" s="520"/>
      <c r="R4232" s="412" t="str">
        <f t="shared" si="1049"/>
        <v/>
      </c>
      <c r="S4232" s="412" t="str">
        <f t="shared" si="1041"/>
        <v/>
      </c>
      <c r="T4232" s="427"/>
      <c r="U4232" s="429"/>
      <c r="W4232" s="6">
        <f>VLOOKUP(A4232,'[3]Cartilha Global'!$A:$A,1,FALSE)</f>
        <v>96723</v>
      </c>
    </row>
    <row r="4233" spans="1:23" ht="23.25" hidden="1" thickBot="1" x14ac:dyDescent="0.25">
      <c r="A4233" s="522">
        <v>96724</v>
      </c>
      <c r="B4233" s="508" t="s">
        <v>3144</v>
      </c>
      <c r="C4233" s="513" t="s">
        <v>2719</v>
      </c>
      <c r="D4233" s="498" t="s">
        <v>6927</v>
      </c>
      <c r="E4233" s="499">
        <v>107.11</v>
      </c>
      <c r="F4233" s="500">
        <f t="shared" si="1043"/>
        <v>132.65</v>
      </c>
      <c r="G4233" s="527"/>
      <c r="H4233" s="518"/>
      <c r="I4233" s="517">
        <f t="shared" si="1044"/>
        <v>0</v>
      </c>
      <c r="J4233" s="517">
        <f t="shared" si="1045"/>
        <v>0</v>
      </c>
      <c r="K4233" s="504"/>
      <c r="L4233" s="518">
        <f t="shared" si="1046"/>
        <v>0</v>
      </c>
      <c r="M4233" s="518">
        <f t="shared" si="1046"/>
        <v>0</v>
      </c>
      <c r="N4233" s="519">
        <f t="shared" si="1047"/>
        <v>0</v>
      </c>
      <c r="O4233" s="519">
        <f t="shared" si="1048"/>
        <v>0</v>
      </c>
      <c r="P4233" s="506"/>
      <c r="Q4233" s="520"/>
      <c r="R4233" s="412" t="str">
        <f t="shared" si="1049"/>
        <v/>
      </c>
      <c r="S4233" s="412" t="str">
        <f t="shared" si="1041"/>
        <v/>
      </c>
      <c r="T4233" s="427"/>
      <c r="U4233" s="429"/>
      <c r="W4233" s="6">
        <f>VLOOKUP(A4233,'[3]Cartilha Global'!$A:$A,1,FALSE)</f>
        <v>96724</v>
      </c>
    </row>
    <row r="4234" spans="1:23" ht="23.25" hidden="1" thickBot="1" x14ac:dyDescent="0.25">
      <c r="A4234" s="522">
        <v>96725</v>
      </c>
      <c r="B4234" s="508" t="s">
        <v>3144</v>
      </c>
      <c r="C4234" s="513" t="s">
        <v>2720</v>
      </c>
      <c r="D4234" s="498" t="s">
        <v>6927</v>
      </c>
      <c r="E4234" s="499">
        <v>142.44</v>
      </c>
      <c r="F4234" s="500">
        <f t="shared" si="1043"/>
        <v>176.4</v>
      </c>
      <c r="G4234" s="527"/>
      <c r="H4234" s="518"/>
      <c r="I4234" s="517">
        <f t="shared" si="1044"/>
        <v>0</v>
      </c>
      <c r="J4234" s="517">
        <f t="shared" si="1045"/>
        <v>0</v>
      </c>
      <c r="K4234" s="504"/>
      <c r="L4234" s="518">
        <f t="shared" si="1046"/>
        <v>0</v>
      </c>
      <c r="M4234" s="518">
        <f t="shared" si="1046"/>
        <v>0</v>
      </c>
      <c r="N4234" s="519">
        <f t="shared" si="1047"/>
        <v>0</v>
      </c>
      <c r="O4234" s="519">
        <f t="shared" si="1048"/>
        <v>0</v>
      </c>
      <c r="P4234" s="506"/>
      <c r="Q4234" s="520"/>
      <c r="R4234" s="412" t="str">
        <f t="shared" si="1049"/>
        <v/>
      </c>
      <c r="S4234" s="412" t="str">
        <f t="shared" si="1041"/>
        <v/>
      </c>
      <c r="T4234" s="427"/>
      <c r="U4234" s="429"/>
      <c r="W4234" s="6">
        <f>VLOOKUP(A4234,'[3]Cartilha Global'!$A:$A,1,FALSE)</f>
        <v>96725</v>
      </c>
    </row>
    <row r="4235" spans="1:23" ht="23.25" hidden="1" thickBot="1" x14ac:dyDescent="0.25">
      <c r="A4235" s="522">
        <v>96726</v>
      </c>
      <c r="B4235" s="508" t="s">
        <v>3144</v>
      </c>
      <c r="C4235" s="513" t="s">
        <v>2721</v>
      </c>
      <c r="D4235" s="498" t="s">
        <v>6927</v>
      </c>
      <c r="E4235" s="499">
        <v>232.52</v>
      </c>
      <c r="F4235" s="500">
        <f t="shared" si="1043"/>
        <v>287.95</v>
      </c>
      <c r="G4235" s="527"/>
      <c r="H4235" s="518"/>
      <c r="I4235" s="517">
        <f t="shared" si="1044"/>
        <v>0</v>
      </c>
      <c r="J4235" s="517">
        <f t="shared" si="1045"/>
        <v>0</v>
      </c>
      <c r="K4235" s="504"/>
      <c r="L4235" s="518">
        <f t="shared" ref="L4235:M4252" si="1050">G4235</f>
        <v>0</v>
      </c>
      <c r="M4235" s="518">
        <f t="shared" si="1050"/>
        <v>0</v>
      </c>
      <c r="N4235" s="519">
        <f t="shared" si="1047"/>
        <v>0</v>
      </c>
      <c r="O4235" s="519">
        <f t="shared" si="1048"/>
        <v>0</v>
      </c>
      <c r="P4235" s="506"/>
      <c r="Q4235" s="520"/>
      <c r="R4235" s="412" t="str">
        <f t="shared" si="1049"/>
        <v/>
      </c>
      <c r="S4235" s="412" t="str">
        <f t="shared" si="1041"/>
        <v/>
      </c>
      <c r="T4235" s="427"/>
      <c r="U4235" s="429"/>
      <c r="W4235" s="6">
        <f>VLOOKUP(A4235,'[3]Cartilha Global'!$A:$A,1,FALSE)</f>
        <v>96726</v>
      </c>
    </row>
    <row r="4236" spans="1:23" ht="23.25" hidden="1" thickBot="1" x14ac:dyDescent="0.25">
      <c r="A4236" s="522">
        <v>96727</v>
      </c>
      <c r="B4236" s="508" t="s">
        <v>3144</v>
      </c>
      <c r="C4236" s="513" t="s">
        <v>2722</v>
      </c>
      <c r="D4236" s="498" t="s">
        <v>6927</v>
      </c>
      <c r="E4236" s="499">
        <v>18.18</v>
      </c>
      <c r="F4236" s="500">
        <f t="shared" si="1043"/>
        <v>22.51</v>
      </c>
      <c r="G4236" s="527"/>
      <c r="H4236" s="518"/>
      <c r="I4236" s="517">
        <f t="shared" si="1044"/>
        <v>0</v>
      </c>
      <c r="J4236" s="517">
        <f t="shared" si="1045"/>
        <v>0</v>
      </c>
      <c r="K4236" s="504"/>
      <c r="L4236" s="518">
        <f t="shared" si="1050"/>
        <v>0</v>
      </c>
      <c r="M4236" s="518">
        <f t="shared" si="1050"/>
        <v>0</v>
      </c>
      <c r="N4236" s="519">
        <f t="shared" si="1047"/>
        <v>0</v>
      </c>
      <c r="O4236" s="519">
        <f t="shared" si="1048"/>
        <v>0</v>
      </c>
      <c r="P4236" s="506"/>
      <c r="Q4236" s="520"/>
      <c r="R4236" s="412" t="str">
        <f t="shared" si="1049"/>
        <v/>
      </c>
      <c r="S4236" s="412" t="str">
        <f t="shared" si="1041"/>
        <v/>
      </c>
      <c r="T4236" s="427"/>
      <c r="U4236" s="429"/>
      <c r="W4236" s="6">
        <f>VLOOKUP(A4236,'[3]Cartilha Global'!$A:$A,1,FALSE)</f>
        <v>96727</v>
      </c>
    </row>
    <row r="4237" spans="1:23" ht="23.25" hidden="1" thickBot="1" x14ac:dyDescent="0.25">
      <c r="A4237" s="522">
        <v>96728</v>
      </c>
      <c r="B4237" s="508" t="s">
        <v>3144</v>
      </c>
      <c r="C4237" s="513" t="s">
        <v>2723</v>
      </c>
      <c r="D4237" s="498" t="s">
        <v>6927</v>
      </c>
      <c r="E4237" s="499">
        <v>22.1</v>
      </c>
      <c r="F4237" s="500">
        <f t="shared" si="1043"/>
        <v>27.37</v>
      </c>
      <c r="G4237" s="527"/>
      <c r="H4237" s="518"/>
      <c r="I4237" s="517">
        <f t="shared" si="1044"/>
        <v>0</v>
      </c>
      <c r="J4237" s="517">
        <f t="shared" si="1045"/>
        <v>0</v>
      </c>
      <c r="K4237" s="504"/>
      <c r="L4237" s="518">
        <f t="shared" si="1050"/>
        <v>0</v>
      </c>
      <c r="M4237" s="518">
        <f t="shared" si="1050"/>
        <v>0</v>
      </c>
      <c r="N4237" s="519">
        <f t="shared" si="1047"/>
        <v>0</v>
      </c>
      <c r="O4237" s="519">
        <f t="shared" si="1048"/>
        <v>0</v>
      </c>
      <c r="P4237" s="506"/>
      <c r="Q4237" s="520"/>
      <c r="R4237" s="412" t="str">
        <f t="shared" si="1049"/>
        <v/>
      </c>
      <c r="S4237" s="412" t="str">
        <f t="shared" si="1041"/>
        <v/>
      </c>
      <c r="T4237" s="427"/>
      <c r="U4237" s="429"/>
      <c r="W4237" s="6">
        <f>VLOOKUP(A4237,'[3]Cartilha Global'!$A:$A,1,FALSE)</f>
        <v>96728</v>
      </c>
    </row>
    <row r="4238" spans="1:23" ht="23.25" hidden="1" thickBot="1" x14ac:dyDescent="0.25">
      <c r="A4238" s="522">
        <v>96729</v>
      </c>
      <c r="B4238" s="508" t="s">
        <v>3144</v>
      </c>
      <c r="C4238" s="513" t="s">
        <v>2724</v>
      </c>
      <c r="D4238" s="498" t="s">
        <v>6927</v>
      </c>
      <c r="E4238" s="499">
        <v>33.89</v>
      </c>
      <c r="F4238" s="500">
        <f t="shared" si="1043"/>
        <v>41.97</v>
      </c>
      <c r="G4238" s="527"/>
      <c r="H4238" s="518"/>
      <c r="I4238" s="517">
        <f t="shared" si="1044"/>
        <v>0</v>
      </c>
      <c r="J4238" s="517">
        <f t="shared" si="1045"/>
        <v>0</v>
      </c>
      <c r="K4238" s="504"/>
      <c r="L4238" s="518">
        <f t="shared" si="1050"/>
        <v>0</v>
      </c>
      <c r="M4238" s="518">
        <f t="shared" si="1050"/>
        <v>0</v>
      </c>
      <c r="N4238" s="519">
        <f t="shared" si="1047"/>
        <v>0</v>
      </c>
      <c r="O4238" s="519">
        <f t="shared" si="1048"/>
        <v>0</v>
      </c>
      <c r="P4238" s="506"/>
      <c r="Q4238" s="520"/>
      <c r="R4238" s="412" t="str">
        <f t="shared" si="1049"/>
        <v/>
      </c>
      <c r="S4238" s="412" t="str">
        <f t="shared" si="1041"/>
        <v/>
      </c>
      <c r="T4238" s="427"/>
      <c r="U4238" s="429"/>
      <c r="W4238" s="6">
        <f>VLOOKUP(A4238,'[3]Cartilha Global'!$A:$A,1,FALSE)</f>
        <v>96729</v>
      </c>
    </row>
    <row r="4239" spans="1:23" ht="23.25" hidden="1" thickBot="1" x14ac:dyDescent="0.25">
      <c r="A4239" s="522">
        <v>96730</v>
      </c>
      <c r="B4239" s="508" t="s">
        <v>3144</v>
      </c>
      <c r="C4239" s="513" t="s">
        <v>2725</v>
      </c>
      <c r="D4239" s="498" t="s">
        <v>6927</v>
      </c>
      <c r="E4239" s="499">
        <v>43.39</v>
      </c>
      <c r="F4239" s="500">
        <f t="shared" si="1043"/>
        <v>53.73</v>
      </c>
      <c r="G4239" s="527"/>
      <c r="H4239" s="518"/>
      <c r="I4239" s="517">
        <f t="shared" si="1044"/>
        <v>0</v>
      </c>
      <c r="J4239" s="517">
        <f t="shared" si="1045"/>
        <v>0</v>
      </c>
      <c r="K4239" s="504"/>
      <c r="L4239" s="518">
        <f t="shared" si="1050"/>
        <v>0</v>
      </c>
      <c r="M4239" s="518">
        <f t="shared" si="1050"/>
        <v>0</v>
      </c>
      <c r="N4239" s="519">
        <f t="shared" si="1047"/>
        <v>0</v>
      </c>
      <c r="O4239" s="519">
        <f t="shared" si="1048"/>
        <v>0</v>
      </c>
      <c r="P4239" s="506"/>
      <c r="Q4239" s="520"/>
      <c r="R4239" s="412" t="str">
        <f t="shared" si="1049"/>
        <v/>
      </c>
      <c r="S4239" s="412" t="str">
        <f t="shared" si="1041"/>
        <v/>
      </c>
      <c r="T4239" s="427"/>
      <c r="U4239" s="429"/>
      <c r="W4239" s="6">
        <f>VLOOKUP(A4239,'[3]Cartilha Global'!$A:$A,1,FALSE)</f>
        <v>96730</v>
      </c>
    </row>
    <row r="4240" spans="1:23" ht="23.25" hidden="1" thickBot="1" x14ac:dyDescent="0.25">
      <c r="A4240" s="522">
        <v>96731</v>
      </c>
      <c r="B4240" s="508" t="s">
        <v>3144</v>
      </c>
      <c r="C4240" s="513" t="s">
        <v>2726</v>
      </c>
      <c r="D4240" s="498" t="s">
        <v>6927</v>
      </c>
      <c r="E4240" s="499">
        <v>63.34</v>
      </c>
      <c r="F4240" s="500">
        <f t="shared" si="1043"/>
        <v>78.44</v>
      </c>
      <c r="G4240" s="527"/>
      <c r="H4240" s="518"/>
      <c r="I4240" s="517">
        <f t="shared" si="1044"/>
        <v>0</v>
      </c>
      <c r="J4240" s="517">
        <f t="shared" si="1045"/>
        <v>0</v>
      </c>
      <c r="K4240" s="504"/>
      <c r="L4240" s="518">
        <f t="shared" si="1050"/>
        <v>0</v>
      </c>
      <c r="M4240" s="518">
        <f t="shared" si="1050"/>
        <v>0</v>
      </c>
      <c r="N4240" s="519">
        <f t="shared" si="1047"/>
        <v>0</v>
      </c>
      <c r="O4240" s="519">
        <f t="shared" si="1048"/>
        <v>0</v>
      </c>
      <c r="P4240" s="506"/>
      <c r="Q4240" s="520"/>
      <c r="R4240" s="412" t="str">
        <f t="shared" si="1049"/>
        <v/>
      </c>
      <c r="S4240" s="412" t="str">
        <f t="shared" si="1041"/>
        <v/>
      </c>
      <c r="T4240" s="427"/>
      <c r="U4240" s="429"/>
      <c r="W4240" s="6">
        <f>VLOOKUP(A4240,'[3]Cartilha Global'!$A:$A,1,FALSE)</f>
        <v>96731</v>
      </c>
    </row>
    <row r="4241" spans="1:23" ht="23.25" hidden="1" thickBot="1" x14ac:dyDescent="0.25">
      <c r="A4241" s="522">
        <v>96732</v>
      </c>
      <c r="B4241" s="508" t="s">
        <v>3144</v>
      </c>
      <c r="C4241" s="513" t="s">
        <v>2727</v>
      </c>
      <c r="D4241" s="498" t="s">
        <v>6927</v>
      </c>
      <c r="E4241" s="499">
        <v>79.41</v>
      </c>
      <c r="F4241" s="500">
        <f t="shared" si="1043"/>
        <v>98.34</v>
      </c>
      <c r="G4241" s="527"/>
      <c r="H4241" s="518"/>
      <c r="I4241" s="517">
        <f t="shared" si="1044"/>
        <v>0</v>
      </c>
      <c r="J4241" s="517">
        <f t="shared" si="1045"/>
        <v>0</v>
      </c>
      <c r="K4241" s="504"/>
      <c r="L4241" s="518">
        <f t="shared" si="1050"/>
        <v>0</v>
      </c>
      <c r="M4241" s="518">
        <f t="shared" si="1050"/>
        <v>0</v>
      </c>
      <c r="N4241" s="519">
        <f t="shared" si="1047"/>
        <v>0</v>
      </c>
      <c r="O4241" s="519">
        <f t="shared" si="1048"/>
        <v>0</v>
      </c>
      <c r="P4241" s="506"/>
      <c r="Q4241" s="520"/>
      <c r="R4241" s="412" t="str">
        <f t="shared" si="1049"/>
        <v/>
      </c>
      <c r="S4241" s="412" t="str">
        <f t="shared" si="1041"/>
        <v/>
      </c>
      <c r="T4241" s="427"/>
      <c r="U4241" s="429"/>
      <c r="W4241" s="6">
        <f>VLOOKUP(A4241,'[3]Cartilha Global'!$A:$A,1,FALSE)</f>
        <v>96732</v>
      </c>
    </row>
    <row r="4242" spans="1:23" ht="23.25" hidden="1" thickBot="1" x14ac:dyDescent="0.25">
      <c r="A4242" s="522">
        <v>96733</v>
      </c>
      <c r="B4242" s="508" t="s">
        <v>3144</v>
      </c>
      <c r="C4242" s="513" t="s">
        <v>2728</v>
      </c>
      <c r="D4242" s="498" t="s">
        <v>6927</v>
      </c>
      <c r="E4242" s="499">
        <v>146.4</v>
      </c>
      <c r="F4242" s="500">
        <f t="shared" si="1043"/>
        <v>181.3</v>
      </c>
      <c r="G4242" s="527"/>
      <c r="H4242" s="518"/>
      <c r="I4242" s="517">
        <f t="shared" si="1044"/>
        <v>0</v>
      </c>
      <c r="J4242" s="517">
        <f t="shared" si="1045"/>
        <v>0</v>
      </c>
      <c r="K4242" s="504"/>
      <c r="L4242" s="518">
        <f t="shared" si="1050"/>
        <v>0</v>
      </c>
      <c r="M4242" s="518">
        <f t="shared" si="1050"/>
        <v>0</v>
      </c>
      <c r="N4242" s="519">
        <f t="shared" si="1047"/>
        <v>0</v>
      </c>
      <c r="O4242" s="519">
        <f t="shared" si="1048"/>
        <v>0</v>
      </c>
      <c r="P4242" s="506"/>
      <c r="Q4242" s="520"/>
      <c r="R4242" s="412" t="str">
        <f t="shared" si="1049"/>
        <v/>
      </c>
      <c r="S4242" s="412" t="str">
        <f t="shared" si="1041"/>
        <v/>
      </c>
      <c r="T4242" s="427"/>
      <c r="U4242" s="429"/>
      <c r="W4242" s="6">
        <f>VLOOKUP(A4242,'[3]Cartilha Global'!$A:$A,1,FALSE)</f>
        <v>96733</v>
      </c>
    </row>
    <row r="4243" spans="1:23" ht="23.25" hidden="1" thickBot="1" x14ac:dyDescent="0.25">
      <c r="A4243" s="522">
        <v>96734</v>
      </c>
      <c r="B4243" s="508" t="s">
        <v>3144</v>
      </c>
      <c r="C4243" s="513" t="s">
        <v>2729</v>
      </c>
      <c r="D4243" s="498" t="s">
        <v>6927</v>
      </c>
      <c r="E4243" s="499">
        <v>205.57</v>
      </c>
      <c r="F4243" s="500">
        <f t="shared" si="1043"/>
        <v>254.58</v>
      </c>
      <c r="G4243" s="527"/>
      <c r="H4243" s="518"/>
      <c r="I4243" s="517">
        <f t="shared" si="1044"/>
        <v>0</v>
      </c>
      <c r="J4243" s="517">
        <f t="shared" si="1045"/>
        <v>0</v>
      </c>
      <c r="K4243" s="504"/>
      <c r="L4243" s="518">
        <f t="shared" si="1050"/>
        <v>0</v>
      </c>
      <c r="M4243" s="518">
        <f t="shared" si="1050"/>
        <v>0</v>
      </c>
      <c r="N4243" s="519">
        <f t="shared" si="1047"/>
        <v>0</v>
      </c>
      <c r="O4243" s="519">
        <f t="shared" si="1048"/>
        <v>0</v>
      </c>
      <c r="P4243" s="506"/>
      <c r="Q4243" s="520"/>
      <c r="R4243" s="412" t="str">
        <f t="shared" si="1049"/>
        <v/>
      </c>
      <c r="S4243" s="412" t="str">
        <f t="shared" si="1041"/>
        <v/>
      </c>
      <c r="T4243" s="427"/>
      <c r="U4243" s="429"/>
      <c r="W4243" s="6">
        <f>VLOOKUP(A4243,'[3]Cartilha Global'!$A:$A,1,FALSE)</f>
        <v>96734</v>
      </c>
    </row>
    <row r="4244" spans="1:23" ht="23.25" hidden="1" thickBot="1" x14ac:dyDescent="0.25">
      <c r="A4244" s="522">
        <v>96735</v>
      </c>
      <c r="B4244" s="508" t="s">
        <v>3144</v>
      </c>
      <c r="C4244" s="513" t="s">
        <v>2730</v>
      </c>
      <c r="D4244" s="498" t="s">
        <v>6927</v>
      </c>
      <c r="E4244" s="499">
        <v>266.57</v>
      </c>
      <c r="F4244" s="500">
        <f t="shared" si="1043"/>
        <v>330.12</v>
      </c>
      <c r="G4244" s="527"/>
      <c r="H4244" s="518"/>
      <c r="I4244" s="517">
        <f t="shared" si="1044"/>
        <v>0</v>
      </c>
      <c r="J4244" s="517">
        <f t="shared" si="1045"/>
        <v>0</v>
      </c>
      <c r="K4244" s="504"/>
      <c r="L4244" s="518">
        <f t="shared" si="1050"/>
        <v>0</v>
      </c>
      <c r="M4244" s="518">
        <f t="shared" si="1050"/>
        <v>0</v>
      </c>
      <c r="N4244" s="519">
        <f t="shared" si="1047"/>
        <v>0</v>
      </c>
      <c r="O4244" s="519">
        <f t="shared" si="1048"/>
        <v>0</v>
      </c>
      <c r="P4244" s="506"/>
      <c r="Q4244" s="520"/>
      <c r="R4244" s="412" t="str">
        <f t="shared" si="1049"/>
        <v/>
      </c>
      <c r="S4244" s="412" t="str">
        <f t="shared" si="1041"/>
        <v/>
      </c>
      <c r="T4244" s="427"/>
      <c r="U4244" s="429"/>
      <c r="W4244" s="6">
        <f>VLOOKUP(A4244,'[3]Cartilha Global'!$A:$A,1,FALSE)</f>
        <v>96735</v>
      </c>
    </row>
    <row r="4245" spans="1:23" ht="23.25" hidden="1" thickBot="1" x14ac:dyDescent="0.25">
      <c r="A4245" s="522">
        <v>96794</v>
      </c>
      <c r="B4245" s="508" t="s">
        <v>3144</v>
      </c>
      <c r="C4245" s="513" t="s">
        <v>2731</v>
      </c>
      <c r="D4245" s="498" t="s">
        <v>6927</v>
      </c>
      <c r="E4245" s="499">
        <v>9.48</v>
      </c>
      <c r="F4245" s="500">
        <f t="shared" si="1043"/>
        <v>11.74</v>
      </c>
      <c r="G4245" s="527"/>
      <c r="H4245" s="518"/>
      <c r="I4245" s="517">
        <f t="shared" si="1044"/>
        <v>0</v>
      </c>
      <c r="J4245" s="517">
        <f t="shared" si="1045"/>
        <v>0</v>
      </c>
      <c r="K4245" s="504"/>
      <c r="L4245" s="518">
        <f t="shared" si="1050"/>
        <v>0</v>
      </c>
      <c r="M4245" s="518">
        <f t="shared" si="1050"/>
        <v>0</v>
      </c>
      <c r="N4245" s="519">
        <f t="shared" si="1047"/>
        <v>0</v>
      </c>
      <c r="O4245" s="519">
        <f t="shared" si="1048"/>
        <v>0</v>
      </c>
      <c r="P4245" s="506"/>
      <c r="Q4245" s="520"/>
      <c r="R4245" s="412" t="str">
        <f t="shared" si="1049"/>
        <v/>
      </c>
      <c r="S4245" s="412" t="str">
        <f t="shared" si="1041"/>
        <v/>
      </c>
      <c r="T4245" s="427"/>
      <c r="U4245" s="429"/>
      <c r="W4245" s="6">
        <f>VLOOKUP(A4245,'[3]Cartilha Global'!$A:$A,1,FALSE)</f>
        <v>96794</v>
      </c>
    </row>
    <row r="4246" spans="1:23" ht="23.25" hidden="1" thickBot="1" x14ac:dyDescent="0.25">
      <c r="A4246" s="522">
        <v>96795</v>
      </c>
      <c r="B4246" s="508" t="s">
        <v>3144</v>
      </c>
      <c r="C4246" s="513" t="s">
        <v>2732</v>
      </c>
      <c r="D4246" s="498" t="s">
        <v>6927</v>
      </c>
      <c r="E4246" s="499">
        <v>12.04</v>
      </c>
      <c r="F4246" s="500">
        <f t="shared" si="1043"/>
        <v>14.91</v>
      </c>
      <c r="G4246" s="527"/>
      <c r="H4246" s="518"/>
      <c r="I4246" s="517">
        <f t="shared" si="1044"/>
        <v>0</v>
      </c>
      <c r="J4246" s="517">
        <f t="shared" si="1045"/>
        <v>0</v>
      </c>
      <c r="K4246" s="504"/>
      <c r="L4246" s="518">
        <f t="shared" si="1050"/>
        <v>0</v>
      </c>
      <c r="M4246" s="518">
        <f t="shared" si="1050"/>
        <v>0</v>
      </c>
      <c r="N4246" s="519">
        <f t="shared" si="1047"/>
        <v>0</v>
      </c>
      <c r="O4246" s="519">
        <f t="shared" si="1048"/>
        <v>0</v>
      </c>
      <c r="P4246" s="506"/>
      <c r="Q4246" s="520"/>
      <c r="R4246" s="412" t="str">
        <f t="shared" si="1049"/>
        <v/>
      </c>
      <c r="S4246" s="412" t="str">
        <f t="shared" si="1041"/>
        <v/>
      </c>
      <c r="T4246" s="427"/>
      <c r="U4246" s="429"/>
      <c r="W4246" s="6">
        <f>VLOOKUP(A4246,'[3]Cartilha Global'!$A:$A,1,FALSE)</f>
        <v>96795</v>
      </c>
    </row>
    <row r="4247" spans="1:23" ht="23.25" hidden="1" thickBot="1" x14ac:dyDescent="0.25">
      <c r="A4247" s="522">
        <v>96796</v>
      </c>
      <c r="B4247" s="508" t="s">
        <v>3144</v>
      </c>
      <c r="C4247" s="513" t="s">
        <v>2733</v>
      </c>
      <c r="D4247" s="498" t="s">
        <v>6927</v>
      </c>
      <c r="E4247" s="499">
        <v>16.829999999999998</v>
      </c>
      <c r="F4247" s="500">
        <f t="shared" si="1043"/>
        <v>20.84</v>
      </c>
      <c r="G4247" s="527"/>
      <c r="H4247" s="518"/>
      <c r="I4247" s="517">
        <f t="shared" si="1044"/>
        <v>0</v>
      </c>
      <c r="J4247" s="517">
        <f t="shared" si="1045"/>
        <v>0</v>
      </c>
      <c r="K4247" s="504"/>
      <c r="L4247" s="518">
        <f t="shared" si="1050"/>
        <v>0</v>
      </c>
      <c r="M4247" s="518">
        <f t="shared" si="1050"/>
        <v>0</v>
      </c>
      <c r="N4247" s="519">
        <f t="shared" si="1047"/>
        <v>0</v>
      </c>
      <c r="O4247" s="519">
        <f t="shared" si="1048"/>
        <v>0</v>
      </c>
      <c r="P4247" s="506"/>
      <c r="Q4247" s="520"/>
      <c r="R4247" s="412" t="str">
        <f t="shared" si="1049"/>
        <v/>
      </c>
      <c r="S4247" s="412" t="str">
        <f t="shared" si="1041"/>
        <v/>
      </c>
      <c r="T4247" s="427"/>
      <c r="U4247" s="429"/>
      <c r="W4247" s="6">
        <f>VLOOKUP(A4247,'[3]Cartilha Global'!$A:$A,1,FALSE)</f>
        <v>96796</v>
      </c>
    </row>
    <row r="4248" spans="1:23" ht="23.25" hidden="1" thickBot="1" x14ac:dyDescent="0.25">
      <c r="A4248" s="522">
        <v>96797</v>
      </c>
      <c r="B4248" s="508" t="s">
        <v>3144</v>
      </c>
      <c r="C4248" s="513" t="s">
        <v>2734</v>
      </c>
      <c r="D4248" s="498" t="s">
        <v>6927</v>
      </c>
      <c r="E4248" s="499">
        <v>25.32</v>
      </c>
      <c r="F4248" s="500">
        <f t="shared" si="1043"/>
        <v>31.36</v>
      </c>
      <c r="G4248" s="527"/>
      <c r="H4248" s="518"/>
      <c r="I4248" s="517">
        <f t="shared" si="1044"/>
        <v>0</v>
      </c>
      <c r="J4248" s="517">
        <f t="shared" si="1045"/>
        <v>0</v>
      </c>
      <c r="K4248" s="504"/>
      <c r="L4248" s="518">
        <f t="shared" si="1050"/>
        <v>0</v>
      </c>
      <c r="M4248" s="518">
        <f t="shared" si="1050"/>
        <v>0</v>
      </c>
      <c r="N4248" s="519">
        <f t="shared" si="1047"/>
        <v>0</v>
      </c>
      <c r="O4248" s="519">
        <f t="shared" si="1048"/>
        <v>0</v>
      </c>
      <c r="P4248" s="506"/>
      <c r="Q4248" s="520"/>
      <c r="R4248" s="412" t="str">
        <f t="shared" si="1049"/>
        <v/>
      </c>
      <c r="S4248" s="412" t="str">
        <f t="shared" si="1041"/>
        <v/>
      </c>
      <c r="T4248" s="427"/>
      <c r="U4248" s="429"/>
      <c r="W4248" s="6">
        <f>VLOOKUP(A4248,'[3]Cartilha Global'!$A:$A,1,FALSE)</f>
        <v>96797</v>
      </c>
    </row>
    <row r="4249" spans="1:23" ht="23.25" hidden="1" thickBot="1" x14ac:dyDescent="0.25">
      <c r="A4249" s="522">
        <v>96798</v>
      </c>
      <c r="B4249" s="508" t="s">
        <v>3144</v>
      </c>
      <c r="C4249" s="513" t="s">
        <v>2735</v>
      </c>
      <c r="D4249" s="498" t="s">
        <v>6927</v>
      </c>
      <c r="E4249" s="499">
        <v>9.64</v>
      </c>
      <c r="F4249" s="500">
        <f t="shared" si="1043"/>
        <v>11.94</v>
      </c>
      <c r="G4249" s="527"/>
      <c r="H4249" s="518"/>
      <c r="I4249" s="517">
        <f t="shared" si="1044"/>
        <v>0</v>
      </c>
      <c r="J4249" s="517">
        <f t="shared" si="1045"/>
        <v>0</v>
      </c>
      <c r="K4249" s="504"/>
      <c r="L4249" s="518">
        <f t="shared" si="1050"/>
        <v>0</v>
      </c>
      <c r="M4249" s="518">
        <f t="shared" si="1050"/>
        <v>0</v>
      </c>
      <c r="N4249" s="519">
        <f t="shared" si="1047"/>
        <v>0</v>
      </c>
      <c r="O4249" s="519">
        <f t="shared" si="1048"/>
        <v>0</v>
      </c>
      <c r="P4249" s="506"/>
      <c r="Q4249" s="520"/>
      <c r="R4249" s="412" t="str">
        <f t="shared" si="1049"/>
        <v/>
      </c>
      <c r="S4249" s="412" t="str">
        <f t="shared" si="1041"/>
        <v/>
      </c>
      <c r="T4249" s="427"/>
      <c r="U4249" s="429"/>
      <c r="W4249" s="6">
        <f>VLOOKUP(A4249,'[3]Cartilha Global'!$A:$A,1,FALSE)</f>
        <v>96798</v>
      </c>
    </row>
    <row r="4250" spans="1:23" ht="23.25" hidden="1" thickBot="1" x14ac:dyDescent="0.25">
      <c r="A4250" s="522">
        <v>96799</v>
      </c>
      <c r="B4250" s="508" t="s">
        <v>3144</v>
      </c>
      <c r="C4250" s="513" t="s">
        <v>2736</v>
      </c>
      <c r="D4250" s="498" t="s">
        <v>6927</v>
      </c>
      <c r="E4250" s="499">
        <v>12.92</v>
      </c>
      <c r="F4250" s="500">
        <f t="shared" si="1043"/>
        <v>16</v>
      </c>
      <c r="G4250" s="527"/>
      <c r="H4250" s="518"/>
      <c r="I4250" s="517">
        <f t="shared" si="1044"/>
        <v>0</v>
      </c>
      <c r="J4250" s="517">
        <f t="shared" si="1045"/>
        <v>0</v>
      </c>
      <c r="K4250" s="504"/>
      <c r="L4250" s="518">
        <f t="shared" si="1050"/>
        <v>0</v>
      </c>
      <c r="M4250" s="518">
        <f t="shared" si="1050"/>
        <v>0</v>
      </c>
      <c r="N4250" s="519">
        <f t="shared" si="1047"/>
        <v>0</v>
      </c>
      <c r="O4250" s="519">
        <f t="shared" si="1048"/>
        <v>0</v>
      </c>
      <c r="P4250" s="506"/>
      <c r="Q4250" s="520"/>
      <c r="R4250" s="412" t="str">
        <f t="shared" si="1049"/>
        <v/>
      </c>
      <c r="S4250" s="412" t="str">
        <f t="shared" si="1041"/>
        <v/>
      </c>
      <c r="T4250" s="427"/>
      <c r="U4250" s="429"/>
      <c r="W4250" s="6">
        <f>VLOOKUP(A4250,'[3]Cartilha Global'!$A:$A,1,FALSE)</f>
        <v>96799</v>
      </c>
    </row>
    <row r="4251" spans="1:23" ht="23.25" hidden="1" thickBot="1" x14ac:dyDescent="0.25">
      <c r="A4251" s="522">
        <v>96800</v>
      </c>
      <c r="B4251" s="508" t="s">
        <v>3144</v>
      </c>
      <c r="C4251" s="513" t="s">
        <v>2737</v>
      </c>
      <c r="D4251" s="498" t="s">
        <v>6927</v>
      </c>
      <c r="E4251" s="499">
        <v>18.62</v>
      </c>
      <c r="F4251" s="500">
        <f t="shared" si="1043"/>
        <v>23.06</v>
      </c>
      <c r="G4251" s="527"/>
      <c r="H4251" s="518"/>
      <c r="I4251" s="517">
        <f t="shared" si="1044"/>
        <v>0</v>
      </c>
      <c r="J4251" s="517">
        <f t="shared" si="1045"/>
        <v>0</v>
      </c>
      <c r="K4251" s="504"/>
      <c r="L4251" s="518">
        <f t="shared" si="1050"/>
        <v>0</v>
      </c>
      <c r="M4251" s="518">
        <f t="shared" si="1050"/>
        <v>0</v>
      </c>
      <c r="N4251" s="519">
        <f t="shared" si="1047"/>
        <v>0</v>
      </c>
      <c r="O4251" s="519">
        <f t="shared" si="1048"/>
        <v>0</v>
      </c>
      <c r="P4251" s="506"/>
      <c r="Q4251" s="520"/>
      <c r="R4251" s="412" t="str">
        <f t="shared" si="1049"/>
        <v/>
      </c>
      <c r="S4251" s="412" t="str">
        <f t="shared" si="1041"/>
        <v/>
      </c>
      <c r="T4251" s="427"/>
      <c r="U4251" s="429"/>
      <c r="W4251" s="6">
        <f>VLOOKUP(A4251,'[3]Cartilha Global'!$A:$A,1,FALSE)</f>
        <v>96800</v>
      </c>
    </row>
    <row r="4252" spans="1:23" ht="23.25" hidden="1" thickBot="1" x14ac:dyDescent="0.25">
      <c r="A4252" s="522">
        <v>96801</v>
      </c>
      <c r="B4252" s="508" t="s">
        <v>3144</v>
      </c>
      <c r="C4252" s="513" t="s">
        <v>2738</v>
      </c>
      <c r="D4252" s="498" t="s">
        <v>6927</v>
      </c>
      <c r="E4252" s="499">
        <v>28.43</v>
      </c>
      <c r="F4252" s="500">
        <f t="shared" si="1043"/>
        <v>35.21</v>
      </c>
      <c r="G4252" s="527"/>
      <c r="H4252" s="518"/>
      <c r="I4252" s="517">
        <f t="shared" si="1044"/>
        <v>0</v>
      </c>
      <c r="J4252" s="517">
        <f t="shared" si="1045"/>
        <v>0</v>
      </c>
      <c r="K4252" s="504"/>
      <c r="L4252" s="518">
        <f t="shared" si="1050"/>
        <v>0</v>
      </c>
      <c r="M4252" s="518">
        <f t="shared" si="1050"/>
        <v>0</v>
      </c>
      <c r="N4252" s="519">
        <f t="shared" si="1047"/>
        <v>0</v>
      </c>
      <c r="O4252" s="519">
        <f t="shared" si="1048"/>
        <v>0</v>
      </c>
      <c r="P4252" s="506"/>
      <c r="Q4252" s="520"/>
      <c r="R4252" s="412" t="str">
        <f t="shared" si="1049"/>
        <v/>
      </c>
      <c r="S4252" s="412" t="str">
        <f t="shared" si="1041"/>
        <v/>
      </c>
      <c r="T4252" s="427"/>
      <c r="U4252" s="429"/>
      <c r="W4252" s="6">
        <f>VLOOKUP(A4252,'[3]Cartilha Global'!$A:$A,1,FALSE)</f>
        <v>96801</v>
      </c>
    </row>
    <row r="4253" spans="1:23" ht="12" hidden="1" thickBot="1" x14ac:dyDescent="0.25">
      <c r="A4253" s="522" t="s">
        <v>1970</v>
      </c>
      <c r="B4253" s="508"/>
      <c r="C4253" s="513" t="s">
        <v>481</v>
      </c>
      <c r="D4253" s="498">
        <v>0</v>
      </c>
      <c r="E4253" s="499"/>
      <c r="F4253" s="500">
        <f t="shared" si="1043"/>
        <v>0</v>
      </c>
      <c r="G4253" s="556"/>
      <c r="H4253" s="556"/>
      <c r="I4253" s="557"/>
      <c r="J4253" s="558"/>
      <c r="K4253" s="504"/>
      <c r="L4253" s="556"/>
      <c r="M4253" s="556"/>
      <c r="N4253" s="557"/>
      <c r="O4253" s="558"/>
      <c r="P4253" s="506"/>
      <c r="Q4253" s="494" t="str">
        <f>IF(OR(SUM(J4254:J4260)&gt;0,SUM(O4254:O4260)&gt;0),"xx","")</f>
        <v/>
      </c>
      <c r="R4253" s="412" t="str">
        <f t="shared" si="1049"/>
        <v/>
      </c>
      <c r="S4253" s="412" t="str">
        <f t="shared" si="1041"/>
        <v/>
      </c>
      <c r="T4253" s="427"/>
      <c r="U4253" s="429"/>
      <c r="W4253" s="6" t="str">
        <f>VLOOKUP(A4253,'[3]Cartilha Global'!$A:$A,1,FALSE)</f>
        <v>9.3.3</v>
      </c>
    </row>
    <row r="4254" spans="1:23" ht="23.25" hidden="1" thickBot="1" x14ac:dyDescent="0.25">
      <c r="A4254" s="522">
        <v>90733</v>
      </c>
      <c r="B4254" s="508" t="s">
        <v>3144</v>
      </c>
      <c r="C4254" s="513" t="s">
        <v>5664</v>
      </c>
      <c r="D4254" s="498" t="s">
        <v>6927</v>
      </c>
      <c r="E4254" s="499">
        <v>3.56</v>
      </c>
      <c r="F4254" s="500">
        <f t="shared" si="1043"/>
        <v>4.41</v>
      </c>
      <c r="G4254" s="527"/>
      <c r="H4254" s="518"/>
      <c r="I4254" s="517">
        <f t="shared" ref="I4254:I4260" si="1051">IF(ISBLANK(E4254),0,ROUND(F4254*G4254,2))</f>
        <v>0</v>
      </c>
      <c r="J4254" s="517">
        <f t="shared" ref="J4254:J4260" si="1052">IF(ISBLANK(G4254),0,ROUND(G4254*H4254,2))</f>
        <v>0</v>
      </c>
      <c r="K4254" s="504"/>
      <c r="L4254" s="518">
        <f t="shared" ref="L4254:M4260" si="1053">G4254</f>
        <v>0</v>
      </c>
      <c r="M4254" s="518">
        <f t="shared" si="1053"/>
        <v>0</v>
      </c>
      <c r="N4254" s="519">
        <f t="shared" ref="N4254:N4260" si="1054">IF(ISBLANK(E4254),0,ROUND(F4254*L4254,2))</f>
        <v>0</v>
      </c>
      <c r="O4254" s="519">
        <f t="shared" ref="O4254:O4260" si="1055">IF(ISBLANK(L4254),0,ROUND(L4254*M4254,2))</f>
        <v>0</v>
      </c>
      <c r="P4254" s="506"/>
      <c r="Q4254" s="520"/>
      <c r="R4254" s="412" t="str">
        <f t="shared" si="1049"/>
        <v/>
      </c>
      <c r="S4254" s="412" t="str">
        <f t="shared" si="1041"/>
        <v/>
      </c>
      <c r="T4254" s="427"/>
      <c r="U4254" s="429"/>
      <c r="W4254" s="6">
        <f>VLOOKUP(A4254,'[3]Cartilha Global'!$A:$A,1,FALSE)</f>
        <v>90733</v>
      </c>
    </row>
    <row r="4255" spans="1:23" ht="23.25" hidden="1" thickBot="1" x14ac:dyDescent="0.25">
      <c r="A4255" s="522">
        <v>90734</v>
      </c>
      <c r="B4255" s="508" t="s">
        <v>3144</v>
      </c>
      <c r="C4255" s="513" t="s">
        <v>5665</v>
      </c>
      <c r="D4255" s="498" t="s">
        <v>6927</v>
      </c>
      <c r="E4255" s="499">
        <v>4.2300000000000004</v>
      </c>
      <c r="F4255" s="500">
        <f t="shared" si="1043"/>
        <v>5.24</v>
      </c>
      <c r="G4255" s="527"/>
      <c r="H4255" s="518"/>
      <c r="I4255" s="517">
        <f t="shared" si="1051"/>
        <v>0</v>
      </c>
      <c r="J4255" s="517">
        <f t="shared" si="1052"/>
        <v>0</v>
      </c>
      <c r="K4255" s="504"/>
      <c r="L4255" s="518">
        <f t="shared" si="1053"/>
        <v>0</v>
      </c>
      <c r="M4255" s="518">
        <f t="shared" si="1053"/>
        <v>0</v>
      </c>
      <c r="N4255" s="519">
        <f t="shared" si="1054"/>
        <v>0</v>
      </c>
      <c r="O4255" s="519">
        <f t="shared" si="1055"/>
        <v>0</v>
      </c>
      <c r="P4255" s="506"/>
      <c r="Q4255" s="520"/>
      <c r="R4255" s="412" t="str">
        <f t="shared" si="1049"/>
        <v/>
      </c>
      <c r="S4255" s="412" t="str">
        <f t="shared" ref="S4255:S4318" si="1056">IF(Q4255="X","x",IF(Q4255="xx","x",IF(OR(J4255&gt;0,O4255&gt;0),"x","")))</f>
        <v/>
      </c>
      <c r="T4255" s="427"/>
      <c r="U4255" s="429"/>
      <c r="W4255" s="6">
        <f>VLOOKUP(A4255,'[3]Cartilha Global'!$A:$A,1,FALSE)</f>
        <v>90734</v>
      </c>
    </row>
    <row r="4256" spans="1:23" ht="23.25" hidden="1" thickBot="1" x14ac:dyDescent="0.25">
      <c r="A4256" s="522">
        <v>90735</v>
      </c>
      <c r="B4256" s="508" t="s">
        <v>3144</v>
      </c>
      <c r="C4256" s="513" t="s">
        <v>5666</v>
      </c>
      <c r="D4256" s="498" t="s">
        <v>6927</v>
      </c>
      <c r="E4256" s="499">
        <v>4.88</v>
      </c>
      <c r="F4256" s="500">
        <f t="shared" ref="F4256:F4260" si="1057">IF(E4256=0,0,ROUND(E4256*(1+E$13)*(1-E$14),2))</f>
        <v>6.04</v>
      </c>
      <c r="G4256" s="527"/>
      <c r="H4256" s="518"/>
      <c r="I4256" s="517">
        <f t="shared" si="1051"/>
        <v>0</v>
      </c>
      <c r="J4256" s="517">
        <f t="shared" si="1052"/>
        <v>0</v>
      </c>
      <c r="K4256" s="504"/>
      <c r="L4256" s="518">
        <f t="shared" si="1053"/>
        <v>0</v>
      </c>
      <c r="M4256" s="518">
        <f t="shared" si="1053"/>
        <v>0</v>
      </c>
      <c r="N4256" s="519">
        <f t="shared" si="1054"/>
        <v>0</v>
      </c>
      <c r="O4256" s="519">
        <f t="shared" si="1055"/>
        <v>0</v>
      </c>
      <c r="P4256" s="506"/>
      <c r="Q4256" s="520"/>
      <c r="R4256" s="412" t="str">
        <f t="shared" si="1049"/>
        <v/>
      </c>
      <c r="S4256" s="412" t="str">
        <f t="shared" si="1056"/>
        <v/>
      </c>
      <c r="T4256" s="427"/>
      <c r="U4256" s="429"/>
      <c r="W4256" s="6">
        <f>VLOOKUP(A4256,'[3]Cartilha Global'!$A:$A,1,FALSE)</f>
        <v>90735</v>
      </c>
    </row>
    <row r="4257" spans="1:23" ht="23.25" hidden="1" thickBot="1" x14ac:dyDescent="0.25">
      <c r="A4257" s="522">
        <v>90736</v>
      </c>
      <c r="B4257" s="508" t="s">
        <v>3144</v>
      </c>
      <c r="C4257" s="513" t="s">
        <v>5667</v>
      </c>
      <c r="D4257" s="498" t="s">
        <v>6927</v>
      </c>
      <c r="E4257" s="499">
        <v>5.53</v>
      </c>
      <c r="F4257" s="500">
        <f t="shared" si="1057"/>
        <v>6.85</v>
      </c>
      <c r="G4257" s="527"/>
      <c r="H4257" s="518"/>
      <c r="I4257" s="517">
        <f t="shared" si="1051"/>
        <v>0</v>
      </c>
      <c r="J4257" s="517">
        <f t="shared" si="1052"/>
        <v>0</v>
      </c>
      <c r="K4257" s="504"/>
      <c r="L4257" s="518">
        <f t="shared" si="1053"/>
        <v>0</v>
      </c>
      <c r="M4257" s="518">
        <f t="shared" si="1053"/>
        <v>0</v>
      </c>
      <c r="N4257" s="519">
        <f t="shared" si="1054"/>
        <v>0</v>
      </c>
      <c r="O4257" s="519">
        <f t="shared" si="1055"/>
        <v>0</v>
      </c>
      <c r="P4257" s="506"/>
      <c r="Q4257" s="520"/>
      <c r="R4257" s="412" t="str">
        <f t="shared" si="1049"/>
        <v/>
      </c>
      <c r="S4257" s="412" t="str">
        <f t="shared" si="1056"/>
        <v/>
      </c>
      <c r="T4257" s="427"/>
      <c r="U4257" s="429"/>
      <c r="W4257" s="6">
        <f>VLOOKUP(A4257,'[3]Cartilha Global'!$A:$A,1,FALSE)</f>
        <v>90736</v>
      </c>
    </row>
    <row r="4258" spans="1:23" ht="23.25" hidden="1" thickBot="1" x14ac:dyDescent="0.25">
      <c r="A4258" s="522">
        <v>90737</v>
      </c>
      <c r="B4258" s="508" t="s">
        <v>3144</v>
      </c>
      <c r="C4258" s="513" t="s">
        <v>5668</v>
      </c>
      <c r="D4258" s="498" t="s">
        <v>6927</v>
      </c>
      <c r="E4258" s="499">
        <v>6.2</v>
      </c>
      <c r="F4258" s="500">
        <f t="shared" si="1057"/>
        <v>7.68</v>
      </c>
      <c r="G4258" s="527"/>
      <c r="H4258" s="518"/>
      <c r="I4258" s="517">
        <f t="shared" si="1051"/>
        <v>0</v>
      </c>
      <c r="J4258" s="517">
        <f t="shared" si="1052"/>
        <v>0</v>
      </c>
      <c r="K4258" s="504"/>
      <c r="L4258" s="518">
        <f t="shared" si="1053"/>
        <v>0</v>
      </c>
      <c r="M4258" s="518">
        <f t="shared" si="1053"/>
        <v>0</v>
      </c>
      <c r="N4258" s="519">
        <f t="shared" si="1054"/>
        <v>0</v>
      </c>
      <c r="O4258" s="519">
        <f t="shared" si="1055"/>
        <v>0</v>
      </c>
      <c r="P4258" s="506"/>
      <c r="Q4258" s="520"/>
      <c r="R4258" s="412" t="str">
        <f t="shared" si="1049"/>
        <v/>
      </c>
      <c r="S4258" s="412" t="str">
        <f t="shared" si="1056"/>
        <v/>
      </c>
      <c r="T4258" s="427"/>
      <c r="U4258" s="429"/>
      <c r="W4258" s="6">
        <f>VLOOKUP(A4258,'[3]Cartilha Global'!$A:$A,1,FALSE)</f>
        <v>90737</v>
      </c>
    </row>
    <row r="4259" spans="1:23" ht="23.25" hidden="1" thickBot="1" x14ac:dyDescent="0.25">
      <c r="A4259" s="522">
        <v>90738</v>
      </c>
      <c r="B4259" s="508" t="s">
        <v>3144</v>
      </c>
      <c r="C4259" s="513" t="s">
        <v>5669</v>
      </c>
      <c r="D4259" s="498" t="s">
        <v>6927</v>
      </c>
      <c r="E4259" s="499">
        <v>6.85</v>
      </c>
      <c r="F4259" s="500">
        <f t="shared" si="1057"/>
        <v>8.48</v>
      </c>
      <c r="G4259" s="527"/>
      <c r="H4259" s="518"/>
      <c r="I4259" s="517">
        <f t="shared" si="1051"/>
        <v>0</v>
      </c>
      <c r="J4259" s="517">
        <f t="shared" si="1052"/>
        <v>0</v>
      </c>
      <c r="K4259" s="504"/>
      <c r="L4259" s="518">
        <f t="shared" si="1053"/>
        <v>0</v>
      </c>
      <c r="M4259" s="518">
        <f t="shared" si="1053"/>
        <v>0</v>
      </c>
      <c r="N4259" s="519">
        <f t="shared" si="1054"/>
        <v>0</v>
      </c>
      <c r="O4259" s="519">
        <f t="shared" si="1055"/>
        <v>0</v>
      </c>
      <c r="P4259" s="506"/>
      <c r="Q4259" s="520"/>
      <c r="R4259" s="412" t="str">
        <f t="shared" si="1049"/>
        <v/>
      </c>
      <c r="S4259" s="412" t="str">
        <f t="shared" si="1056"/>
        <v/>
      </c>
      <c r="T4259" s="427"/>
      <c r="U4259" s="429"/>
      <c r="W4259" s="6">
        <f>VLOOKUP(A4259,'[3]Cartilha Global'!$A:$A,1,FALSE)</f>
        <v>90738</v>
      </c>
    </row>
    <row r="4260" spans="1:23" ht="23.25" hidden="1" thickBot="1" x14ac:dyDescent="0.25">
      <c r="A4260" s="522">
        <v>90739</v>
      </c>
      <c r="B4260" s="508" t="s">
        <v>3144</v>
      </c>
      <c r="C4260" s="513" t="s">
        <v>5670</v>
      </c>
      <c r="D4260" s="498" t="s">
        <v>6927</v>
      </c>
      <c r="E4260" s="499">
        <v>9.35</v>
      </c>
      <c r="F4260" s="500">
        <f t="shared" si="1057"/>
        <v>11.58</v>
      </c>
      <c r="G4260" s="527"/>
      <c r="H4260" s="518"/>
      <c r="I4260" s="517">
        <f t="shared" si="1051"/>
        <v>0</v>
      </c>
      <c r="J4260" s="517">
        <f t="shared" si="1052"/>
        <v>0</v>
      </c>
      <c r="K4260" s="504"/>
      <c r="L4260" s="518">
        <f t="shared" si="1053"/>
        <v>0</v>
      </c>
      <c r="M4260" s="518">
        <f t="shared" si="1053"/>
        <v>0</v>
      </c>
      <c r="N4260" s="519">
        <f t="shared" si="1054"/>
        <v>0</v>
      </c>
      <c r="O4260" s="519">
        <f t="shared" si="1055"/>
        <v>0</v>
      </c>
      <c r="P4260" s="506"/>
      <c r="Q4260" s="520"/>
      <c r="R4260" s="412" t="str">
        <f t="shared" si="1049"/>
        <v/>
      </c>
      <c r="S4260" s="412" t="str">
        <f t="shared" si="1056"/>
        <v/>
      </c>
      <c r="T4260" s="427"/>
      <c r="U4260" s="429"/>
      <c r="W4260" s="6">
        <f>VLOOKUP(A4260,'[3]Cartilha Global'!$A:$A,1,FALSE)</f>
        <v>90739</v>
      </c>
    </row>
    <row r="4261" spans="1:23" ht="12" hidden="1" thickBot="1" x14ac:dyDescent="0.25">
      <c r="A4261" s="522" t="s">
        <v>1971</v>
      </c>
      <c r="B4261" s="508"/>
      <c r="C4261" s="513" t="s">
        <v>482</v>
      </c>
      <c r="D4261" s="498">
        <v>0</v>
      </c>
      <c r="E4261" s="499"/>
      <c r="F4261" s="500">
        <f t="shared" ref="F4261:F4319" si="1058">IF(E4261=0,0,ROUND(E4261*(1+E$13)*(1-E$14),2))</f>
        <v>0</v>
      </c>
      <c r="G4261" s="556"/>
      <c r="H4261" s="556"/>
      <c r="I4261" s="557"/>
      <c r="J4261" s="558"/>
      <c r="K4261" s="504"/>
      <c r="L4261" s="556"/>
      <c r="M4261" s="556"/>
      <c r="N4261" s="557"/>
      <c r="O4261" s="558"/>
      <c r="P4261" s="506"/>
      <c r="Q4261" s="494" t="str">
        <f>IF(OR(SUM(J4262:J4269)&gt;0,SUM(O4262:O4269)&gt;0),"xx","")</f>
        <v/>
      </c>
      <c r="R4261" s="412" t="str">
        <f t="shared" si="1049"/>
        <v/>
      </c>
      <c r="S4261" s="412" t="str">
        <f t="shared" si="1056"/>
        <v/>
      </c>
      <c r="T4261" s="427"/>
      <c r="U4261" s="429"/>
      <c r="W4261" s="6" t="str">
        <f>VLOOKUP(A4261,'[3]Cartilha Global'!$A:$A,1,FALSE)</f>
        <v>9.3.4</v>
      </c>
    </row>
    <row r="4262" spans="1:23" ht="23.25" hidden="1" thickBot="1" x14ac:dyDescent="0.25">
      <c r="A4262" s="522">
        <v>90740</v>
      </c>
      <c r="B4262" s="508" t="s">
        <v>3144</v>
      </c>
      <c r="C4262" s="513" t="s">
        <v>5671</v>
      </c>
      <c r="D4262" s="498" t="s">
        <v>6927</v>
      </c>
      <c r="E4262" s="499">
        <v>4.7</v>
      </c>
      <c r="F4262" s="500">
        <f t="shared" si="1058"/>
        <v>5.82</v>
      </c>
      <c r="G4262" s="527"/>
      <c r="H4262" s="518"/>
      <c r="I4262" s="517">
        <f t="shared" ref="I4262:I4269" si="1059">IF(ISBLANK(E4262),0,ROUND(F4262*G4262,2))</f>
        <v>0</v>
      </c>
      <c r="J4262" s="517">
        <f t="shared" ref="J4262:J4269" si="1060">IF(ISBLANK(G4262),0,ROUND(G4262*H4262,2))</f>
        <v>0</v>
      </c>
      <c r="K4262" s="504"/>
      <c r="L4262" s="518">
        <f t="shared" ref="L4262:M4269" si="1061">G4262</f>
        <v>0</v>
      </c>
      <c r="M4262" s="518">
        <f t="shared" si="1061"/>
        <v>0</v>
      </c>
      <c r="N4262" s="519">
        <f t="shared" ref="N4262:N4269" si="1062">IF(ISBLANK(E4262),0,ROUND(F4262*L4262,2))</f>
        <v>0</v>
      </c>
      <c r="O4262" s="519">
        <f t="shared" ref="O4262:O4269" si="1063">IF(ISBLANK(L4262),0,ROUND(L4262*M4262,2))</f>
        <v>0</v>
      </c>
      <c r="P4262" s="506"/>
      <c r="Q4262" s="520"/>
      <c r="R4262" s="412" t="str">
        <f t="shared" si="1049"/>
        <v/>
      </c>
      <c r="S4262" s="412" t="str">
        <f t="shared" si="1056"/>
        <v/>
      </c>
      <c r="T4262" s="427"/>
      <c r="U4262" s="429"/>
      <c r="W4262" s="6">
        <f>VLOOKUP(A4262,'[3]Cartilha Global'!$A:$A,1,FALSE)</f>
        <v>90740</v>
      </c>
    </row>
    <row r="4263" spans="1:23" ht="23.25" hidden="1" thickBot="1" x14ac:dyDescent="0.25">
      <c r="A4263" s="522">
        <v>90741</v>
      </c>
      <c r="B4263" s="508" t="s">
        <v>3144</v>
      </c>
      <c r="C4263" s="513" t="s">
        <v>5672</v>
      </c>
      <c r="D4263" s="498" t="s">
        <v>6927</v>
      </c>
      <c r="E4263" s="499">
        <v>5.36</v>
      </c>
      <c r="F4263" s="500">
        <f t="shared" si="1058"/>
        <v>6.64</v>
      </c>
      <c r="G4263" s="527"/>
      <c r="H4263" s="518"/>
      <c r="I4263" s="517">
        <f t="shared" si="1059"/>
        <v>0</v>
      </c>
      <c r="J4263" s="517">
        <f t="shared" si="1060"/>
        <v>0</v>
      </c>
      <c r="K4263" s="504"/>
      <c r="L4263" s="518">
        <f t="shared" si="1061"/>
        <v>0</v>
      </c>
      <c r="M4263" s="518">
        <f t="shared" si="1061"/>
        <v>0</v>
      </c>
      <c r="N4263" s="519">
        <f t="shared" si="1062"/>
        <v>0</v>
      </c>
      <c r="O4263" s="519">
        <f t="shared" si="1063"/>
        <v>0</v>
      </c>
      <c r="P4263" s="506"/>
      <c r="Q4263" s="520"/>
      <c r="R4263" s="412" t="str">
        <f t="shared" si="1049"/>
        <v/>
      </c>
      <c r="S4263" s="412" t="str">
        <f t="shared" si="1056"/>
        <v/>
      </c>
      <c r="T4263" s="427"/>
      <c r="U4263" s="429"/>
      <c r="W4263" s="6">
        <f>VLOOKUP(A4263,'[3]Cartilha Global'!$A:$A,1,FALSE)</f>
        <v>90741</v>
      </c>
    </row>
    <row r="4264" spans="1:23" ht="23.25" hidden="1" thickBot="1" x14ac:dyDescent="0.25">
      <c r="A4264" s="522">
        <v>90742</v>
      </c>
      <c r="B4264" s="508" t="s">
        <v>3144</v>
      </c>
      <c r="C4264" s="513" t="s">
        <v>5673</v>
      </c>
      <c r="D4264" s="498" t="s">
        <v>6927</v>
      </c>
      <c r="E4264" s="499">
        <v>6.01</v>
      </c>
      <c r="F4264" s="500">
        <f t="shared" si="1058"/>
        <v>7.44</v>
      </c>
      <c r="G4264" s="527"/>
      <c r="H4264" s="518"/>
      <c r="I4264" s="517">
        <f t="shared" si="1059"/>
        <v>0</v>
      </c>
      <c r="J4264" s="517">
        <f t="shared" si="1060"/>
        <v>0</v>
      </c>
      <c r="K4264" s="504"/>
      <c r="L4264" s="518">
        <f t="shared" si="1061"/>
        <v>0</v>
      </c>
      <c r="M4264" s="518">
        <f t="shared" si="1061"/>
        <v>0</v>
      </c>
      <c r="N4264" s="519">
        <f t="shared" si="1062"/>
        <v>0</v>
      </c>
      <c r="O4264" s="519">
        <f t="shared" si="1063"/>
        <v>0</v>
      </c>
      <c r="P4264" s="506"/>
      <c r="Q4264" s="520"/>
      <c r="R4264" s="412" t="str">
        <f t="shared" si="1049"/>
        <v/>
      </c>
      <c r="S4264" s="412" t="str">
        <f t="shared" si="1056"/>
        <v/>
      </c>
      <c r="T4264" s="427"/>
      <c r="U4264" s="429"/>
      <c r="W4264" s="6">
        <f>VLOOKUP(A4264,'[3]Cartilha Global'!$A:$A,1,FALSE)</f>
        <v>90742</v>
      </c>
    </row>
    <row r="4265" spans="1:23" ht="23.25" hidden="1" thickBot="1" x14ac:dyDescent="0.25">
      <c r="A4265" s="522">
        <v>90743</v>
      </c>
      <c r="B4265" s="508" t="s">
        <v>3144</v>
      </c>
      <c r="C4265" s="513" t="s">
        <v>5674</v>
      </c>
      <c r="D4265" s="498" t="s">
        <v>6927</v>
      </c>
      <c r="E4265" s="499">
        <v>6.68</v>
      </c>
      <c r="F4265" s="500">
        <f t="shared" si="1058"/>
        <v>8.27</v>
      </c>
      <c r="G4265" s="527"/>
      <c r="H4265" s="518"/>
      <c r="I4265" s="517">
        <f t="shared" si="1059"/>
        <v>0</v>
      </c>
      <c r="J4265" s="517">
        <f t="shared" si="1060"/>
        <v>0</v>
      </c>
      <c r="K4265" s="504"/>
      <c r="L4265" s="518">
        <f t="shared" si="1061"/>
        <v>0</v>
      </c>
      <c r="M4265" s="518">
        <f t="shared" si="1061"/>
        <v>0</v>
      </c>
      <c r="N4265" s="519">
        <f t="shared" si="1062"/>
        <v>0</v>
      </c>
      <c r="O4265" s="519">
        <f t="shared" si="1063"/>
        <v>0</v>
      </c>
      <c r="P4265" s="506"/>
      <c r="Q4265" s="520"/>
      <c r="R4265" s="412" t="str">
        <f t="shared" si="1049"/>
        <v/>
      </c>
      <c r="S4265" s="412" t="str">
        <f t="shared" si="1056"/>
        <v/>
      </c>
      <c r="T4265" s="427"/>
      <c r="U4265" s="429"/>
      <c r="W4265" s="6">
        <f>VLOOKUP(A4265,'[3]Cartilha Global'!$A:$A,1,FALSE)</f>
        <v>90743</v>
      </c>
    </row>
    <row r="4266" spans="1:23" ht="23.25" hidden="1" thickBot="1" x14ac:dyDescent="0.25">
      <c r="A4266" s="522">
        <v>90744</v>
      </c>
      <c r="B4266" s="508" t="s">
        <v>3144</v>
      </c>
      <c r="C4266" s="513" t="s">
        <v>5675</v>
      </c>
      <c r="D4266" s="498" t="s">
        <v>6927</v>
      </c>
      <c r="E4266" s="499">
        <v>7.34</v>
      </c>
      <c r="F4266" s="500">
        <f t="shared" si="1058"/>
        <v>9.09</v>
      </c>
      <c r="G4266" s="527"/>
      <c r="H4266" s="518"/>
      <c r="I4266" s="517">
        <f t="shared" si="1059"/>
        <v>0</v>
      </c>
      <c r="J4266" s="517">
        <f t="shared" si="1060"/>
        <v>0</v>
      </c>
      <c r="K4266" s="504"/>
      <c r="L4266" s="518">
        <f t="shared" si="1061"/>
        <v>0</v>
      </c>
      <c r="M4266" s="518">
        <f t="shared" si="1061"/>
        <v>0</v>
      </c>
      <c r="N4266" s="519">
        <f t="shared" si="1062"/>
        <v>0</v>
      </c>
      <c r="O4266" s="519">
        <f t="shared" si="1063"/>
        <v>0</v>
      </c>
      <c r="P4266" s="506"/>
      <c r="Q4266" s="520"/>
      <c r="R4266" s="412" t="str">
        <f t="shared" si="1049"/>
        <v/>
      </c>
      <c r="S4266" s="412" t="str">
        <f t="shared" si="1056"/>
        <v/>
      </c>
      <c r="T4266" s="427"/>
      <c r="U4266" s="429"/>
      <c r="W4266" s="6">
        <f>VLOOKUP(A4266,'[3]Cartilha Global'!$A:$A,1,FALSE)</f>
        <v>90744</v>
      </c>
    </row>
    <row r="4267" spans="1:23" ht="23.25" hidden="1" thickBot="1" x14ac:dyDescent="0.25">
      <c r="A4267" s="522">
        <v>90745</v>
      </c>
      <c r="B4267" s="508" t="s">
        <v>3144</v>
      </c>
      <c r="C4267" s="513" t="s">
        <v>5676</v>
      </c>
      <c r="D4267" s="498" t="s">
        <v>6927</v>
      </c>
      <c r="E4267" s="499">
        <v>10.44</v>
      </c>
      <c r="F4267" s="500">
        <f t="shared" si="1058"/>
        <v>12.93</v>
      </c>
      <c r="G4267" s="527"/>
      <c r="H4267" s="518"/>
      <c r="I4267" s="517">
        <f t="shared" si="1059"/>
        <v>0</v>
      </c>
      <c r="J4267" s="517">
        <f t="shared" si="1060"/>
        <v>0</v>
      </c>
      <c r="K4267" s="504"/>
      <c r="L4267" s="518">
        <f t="shared" si="1061"/>
        <v>0</v>
      </c>
      <c r="M4267" s="518">
        <f t="shared" si="1061"/>
        <v>0</v>
      </c>
      <c r="N4267" s="519">
        <f t="shared" si="1062"/>
        <v>0</v>
      </c>
      <c r="O4267" s="519">
        <f t="shared" si="1063"/>
        <v>0</v>
      </c>
      <c r="P4267" s="506"/>
      <c r="Q4267" s="520"/>
      <c r="R4267" s="412" t="str">
        <f t="shared" si="1049"/>
        <v/>
      </c>
      <c r="S4267" s="412" t="str">
        <f t="shared" si="1056"/>
        <v/>
      </c>
      <c r="T4267" s="427"/>
      <c r="U4267" s="429"/>
      <c r="W4267" s="6">
        <f>VLOOKUP(A4267,'[3]Cartilha Global'!$A:$A,1,FALSE)</f>
        <v>90745</v>
      </c>
    </row>
    <row r="4268" spans="1:23" ht="23.25" hidden="1" thickBot="1" x14ac:dyDescent="0.25">
      <c r="A4268" s="522">
        <v>90746</v>
      </c>
      <c r="B4268" s="508" t="s">
        <v>3144</v>
      </c>
      <c r="C4268" s="513" t="s">
        <v>5677</v>
      </c>
      <c r="D4268" s="498" t="s">
        <v>6927</v>
      </c>
      <c r="E4268" s="499">
        <v>3.86</v>
      </c>
      <c r="F4268" s="500">
        <f t="shared" si="1058"/>
        <v>4.78</v>
      </c>
      <c r="G4268" s="527"/>
      <c r="H4268" s="518"/>
      <c r="I4268" s="517">
        <f t="shared" si="1059"/>
        <v>0</v>
      </c>
      <c r="J4268" s="517">
        <f t="shared" si="1060"/>
        <v>0</v>
      </c>
      <c r="K4268" s="504"/>
      <c r="L4268" s="518">
        <f t="shared" si="1061"/>
        <v>0</v>
      </c>
      <c r="M4268" s="518">
        <f t="shared" si="1061"/>
        <v>0</v>
      </c>
      <c r="N4268" s="519">
        <f t="shared" si="1062"/>
        <v>0</v>
      </c>
      <c r="O4268" s="519">
        <f t="shared" si="1063"/>
        <v>0</v>
      </c>
      <c r="P4268" s="506"/>
      <c r="Q4268" s="520"/>
      <c r="R4268" s="412" t="str">
        <f t="shared" si="1049"/>
        <v/>
      </c>
      <c r="S4268" s="412" t="str">
        <f t="shared" si="1056"/>
        <v/>
      </c>
      <c r="T4268" s="427"/>
      <c r="U4268" s="429"/>
      <c r="W4268" s="6">
        <f>VLOOKUP(A4268,'[3]Cartilha Global'!$A:$A,1,FALSE)</f>
        <v>90746</v>
      </c>
    </row>
    <row r="4269" spans="1:23" ht="23.25" hidden="1" thickBot="1" x14ac:dyDescent="0.25">
      <c r="A4269" s="522">
        <v>90747</v>
      </c>
      <c r="B4269" s="508" t="s">
        <v>3144</v>
      </c>
      <c r="C4269" s="513" t="s">
        <v>5678</v>
      </c>
      <c r="D4269" s="498" t="s">
        <v>6927</v>
      </c>
      <c r="E4269" s="499">
        <v>17.63</v>
      </c>
      <c r="F4269" s="500">
        <f t="shared" si="1058"/>
        <v>21.83</v>
      </c>
      <c r="G4269" s="527"/>
      <c r="H4269" s="518"/>
      <c r="I4269" s="517">
        <f t="shared" si="1059"/>
        <v>0</v>
      </c>
      <c r="J4269" s="517">
        <f t="shared" si="1060"/>
        <v>0</v>
      </c>
      <c r="K4269" s="504"/>
      <c r="L4269" s="518">
        <f t="shared" si="1061"/>
        <v>0</v>
      </c>
      <c r="M4269" s="518">
        <f t="shared" si="1061"/>
        <v>0</v>
      </c>
      <c r="N4269" s="519">
        <f t="shared" si="1062"/>
        <v>0</v>
      </c>
      <c r="O4269" s="519">
        <f t="shared" si="1063"/>
        <v>0</v>
      </c>
      <c r="P4269" s="506"/>
      <c r="Q4269" s="520"/>
      <c r="R4269" s="412" t="str">
        <f t="shared" si="1049"/>
        <v/>
      </c>
      <c r="S4269" s="412" t="str">
        <f t="shared" si="1056"/>
        <v/>
      </c>
      <c r="T4269" s="427"/>
      <c r="U4269" s="429"/>
      <c r="W4269" s="6">
        <f>VLOOKUP(A4269,'[3]Cartilha Global'!$A:$A,1,FALSE)</f>
        <v>90747</v>
      </c>
    </row>
    <row r="4270" spans="1:23" ht="12" hidden="1" thickBot="1" x14ac:dyDescent="0.25">
      <c r="A4270" s="522" t="s">
        <v>1972</v>
      </c>
      <c r="B4270" s="508"/>
      <c r="C4270" s="513" t="s">
        <v>944</v>
      </c>
      <c r="D4270" s="498">
        <v>0</v>
      </c>
      <c r="E4270" s="499"/>
      <c r="F4270" s="500">
        <f t="shared" si="1058"/>
        <v>0</v>
      </c>
      <c r="G4270" s="556"/>
      <c r="H4270" s="556"/>
      <c r="I4270" s="557"/>
      <c r="J4270" s="558"/>
      <c r="K4270" s="504"/>
      <c r="L4270" s="556"/>
      <c r="M4270" s="556"/>
      <c r="N4270" s="557"/>
      <c r="O4270" s="558"/>
      <c r="P4270" s="506"/>
      <c r="Q4270" s="494" t="str">
        <f>IF(OR(SUM(J4271:J4306)&gt;0,SUM(O4271:O4306)&gt;0),"xx","")</f>
        <v/>
      </c>
      <c r="R4270" s="412" t="str">
        <f t="shared" si="1049"/>
        <v/>
      </c>
      <c r="S4270" s="412" t="str">
        <f t="shared" si="1056"/>
        <v/>
      </c>
      <c r="T4270" s="427"/>
      <c r="U4270" s="429"/>
      <c r="W4270" s="6" t="str">
        <f>VLOOKUP(A4270,'[3]Cartilha Global'!$A:$A,1,FALSE)</f>
        <v>9.3.5</v>
      </c>
    </row>
    <row r="4271" spans="1:23" ht="34.5" hidden="1" thickBot="1" x14ac:dyDescent="0.25">
      <c r="A4271" s="522">
        <v>92834</v>
      </c>
      <c r="B4271" s="508" t="s">
        <v>3144</v>
      </c>
      <c r="C4271" s="513" t="s">
        <v>945</v>
      </c>
      <c r="D4271" s="498" t="s">
        <v>6927</v>
      </c>
      <c r="E4271" s="499">
        <v>9.4600000000000009</v>
      </c>
      <c r="F4271" s="500">
        <f t="shared" si="1058"/>
        <v>11.72</v>
      </c>
      <c r="G4271" s="527"/>
      <c r="H4271" s="518"/>
      <c r="I4271" s="517">
        <f t="shared" ref="I4271:I4306" si="1064">IF(ISBLANK(E4271),0,ROUND(F4271*G4271,2))</f>
        <v>0</v>
      </c>
      <c r="J4271" s="517">
        <f t="shared" ref="J4271:J4306" si="1065">IF(ISBLANK(G4271),0,ROUND(G4271*H4271,2))</f>
        <v>0</v>
      </c>
      <c r="K4271" s="504"/>
      <c r="L4271" s="518">
        <f t="shared" ref="L4271:M4306" si="1066">G4271</f>
        <v>0</v>
      </c>
      <c r="M4271" s="518">
        <f t="shared" si="1066"/>
        <v>0</v>
      </c>
      <c r="N4271" s="519">
        <f t="shared" ref="N4271:N4306" si="1067">IF(ISBLANK(E4271),0,ROUND(F4271*L4271,2))</f>
        <v>0</v>
      </c>
      <c r="O4271" s="519">
        <f t="shared" ref="O4271:O4306" si="1068">IF(ISBLANK(L4271),0,ROUND(L4271*M4271,2))</f>
        <v>0</v>
      </c>
      <c r="P4271" s="506"/>
      <c r="Q4271" s="520"/>
      <c r="R4271" s="412" t="str">
        <f t="shared" si="1049"/>
        <v/>
      </c>
      <c r="S4271" s="412" t="str">
        <f t="shared" si="1056"/>
        <v/>
      </c>
      <c r="T4271" s="427"/>
      <c r="U4271" s="429"/>
      <c r="W4271" s="6">
        <f>VLOOKUP(A4271,'[3]Cartilha Global'!$A:$A,1,FALSE)</f>
        <v>92834</v>
      </c>
    </row>
    <row r="4272" spans="1:23" ht="34.5" hidden="1" thickBot="1" x14ac:dyDescent="0.25">
      <c r="A4272" s="522">
        <v>92836</v>
      </c>
      <c r="B4272" s="508" t="s">
        <v>3144</v>
      </c>
      <c r="C4272" s="513" t="s">
        <v>946</v>
      </c>
      <c r="D4272" s="498" t="s">
        <v>6927</v>
      </c>
      <c r="E4272" s="499">
        <v>12.09</v>
      </c>
      <c r="F4272" s="500">
        <f t="shared" si="1058"/>
        <v>14.97</v>
      </c>
      <c r="G4272" s="527"/>
      <c r="H4272" s="518"/>
      <c r="I4272" s="517">
        <f t="shared" si="1064"/>
        <v>0</v>
      </c>
      <c r="J4272" s="517">
        <f t="shared" si="1065"/>
        <v>0</v>
      </c>
      <c r="K4272" s="504"/>
      <c r="L4272" s="518">
        <f t="shared" si="1066"/>
        <v>0</v>
      </c>
      <c r="M4272" s="518">
        <f t="shared" si="1066"/>
        <v>0</v>
      </c>
      <c r="N4272" s="519">
        <f t="shared" si="1067"/>
        <v>0</v>
      </c>
      <c r="O4272" s="519">
        <f t="shared" si="1068"/>
        <v>0</v>
      </c>
      <c r="P4272" s="506"/>
      <c r="Q4272" s="520"/>
      <c r="R4272" s="412" t="str">
        <f t="shared" si="1049"/>
        <v/>
      </c>
      <c r="S4272" s="412" t="str">
        <f t="shared" si="1056"/>
        <v/>
      </c>
      <c r="T4272" s="427"/>
      <c r="U4272" s="429"/>
      <c r="W4272" s="6">
        <f>VLOOKUP(A4272,'[3]Cartilha Global'!$A:$A,1,FALSE)</f>
        <v>92836</v>
      </c>
    </row>
    <row r="4273" spans="1:23" ht="34.5" hidden="1" thickBot="1" x14ac:dyDescent="0.25">
      <c r="A4273" s="522">
        <v>92838</v>
      </c>
      <c r="B4273" s="508" t="s">
        <v>3144</v>
      </c>
      <c r="C4273" s="513" t="s">
        <v>947</v>
      </c>
      <c r="D4273" s="498" t="s">
        <v>6927</v>
      </c>
      <c r="E4273" s="499">
        <v>14.48</v>
      </c>
      <c r="F4273" s="500">
        <f t="shared" si="1058"/>
        <v>17.93</v>
      </c>
      <c r="G4273" s="527"/>
      <c r="H4273" s="518"/>
      <c r="I4273" s="517">
        <f t="shared" si="1064"/>
        <v>0</v>
      </c>
      <c r="J4273" s="517">
        <f t="shared" si="1065"/>
        <v>0</v>
      </c>
      <c r="K4273" s="504"/>
      <c r="L4273" s="518">
        <f t="shared" si="1066"/>
        <v>0</v>
      </c>
      <c r="M4273" s="518">
        <f t="shared" si="1066"/>
        <v>0</v>
      </c>
      <c r="N4273" s="519">
        <f t="shared" si="1067"/>
        <v>0</v>
      </c>
      <c r="O4273" s="519">
        <f t="shared" si="1068"/>
        <v>0</v>
      </c>
      <c r="P4273" s="506"/>
      <c r="Q4273" s="520"/>
      <c r="R4273" s="412" t="str">
        <f t="shared" si="1049"/>
        <v/>
      </c>
      <c r="S4273" s="412" t="str">
        <f t="shared" si="1056"/>
        <v/>
      </c>
      <c r="T4273" s="427"/>
      <c r="U4273" s="429"/>
      <c r="W4273" s="6">
        <f>VLOOKUP(A4273,'[3]Cartilha Global'!$A:$A,1,FALSE)</f>
        <v>92838</v>
      </c>
    </row>
    <row r="4274" spans="1:23" ht="34.5" hidden="1" thickBot="1" x14ac:dyDescent="0.25">
      <c r="A4274" s="522">
        <v>92840</v>
      </c>
      <c r="B4274" s="508" t="s">
        <v>3144</v>
      </c>
      <c r="C4274" s="513" t="s">
        <v>948</v>
      </c>
      <c r="D4274" s="498" t="s">
        <v>6927</v>
      </c>
      <c r="E4274" s="499">
        <v>17.170000000000002</v>
      </c>
      <c r="F4274" s="500">
        <f t="shared" si="1058"/>
        <v>21.26</v>
      </c>
      <c r="G4274" s="527"/>
      <c r="H4274" s="518"/>
      <c r="I4274" s="517">
        <f t="shared" si="1064"/>
        <v>0</v>
      </c>
      <c r="J4274" s="517">
        <f t="shared" si="1065"/>
        <v>0</v>
      </c>
      <c r="K4274" s="504"/>
      <c r="L4274" s="518">
        <f t="shared" si="1066"/>
        <v>0</v>
      </c>
      <c r="M4274" s="518">
        <f t="shared" si="1066"/>
        <v>0</v>
      </c>
      <c r="N4274" s="519">
        <f t="shared" si="1067"/>
        <v>0</v>
      </c>
      <c r="O4274" s="519">
        <f t="shared" si="1068"/>
        <v>0</v>
      </c>
      <c r="P4274" s="506"/>
      <c r="Q4274" s="520"/>
      <c r="R4274" s="412" t="str">
        <f t="shared" si="1049"/>
        <v/>
      </c>
      <c r="S4274" s="412" t="str">
        <f t="shared" si="1056"/>
        <v/>
      </c>
      <c r="T4274" s="427"/>
      <c r="U4274" s="429"/>
      <c r="W4274" s="6">
        <f>VLOOKUP(A4274,'[3]Cartilha Global'!$A:$A,1,FALSE)</f>
        <v>92840</v>
      </c>
    </row>
    <row r="4275" spans="1:23" ht="34.5" hidden="1" thickBot="1" x14ac:dyDescent="0.25">
      <c r="A4275" s="522">
        <v>92842</v>
      </c>
      <c r="B4275" s="508" t="s">
        <v>3144</v>
      </c>
      <c r="C4275" s="513" t="s">
        <v>949</v>
      </c>
      <c r="D4275" s="498" t="s">
        <v>6927</v>
      </c>
      <c r="E4275" s="499">
        <v>19.600000000000001</v>
      </c>
      <c r="F4275" s="500">
        <f t="shared" si="1058"/>
        <v>24.27</v>
      </c>
      <c r="G4275" s="527"/>
      <c r="H4275" s="518"/>
      <c r="I4275" s="517">
        <f t="shared" si="1064"/>
        <v>0</v>
      </c>
      <c r="J4275" s="517">
        <f t="shared" si="1065"/>
        <v>0</v>
      </c>
      <c r="K4275" s="504"/>
      <c r="L4275" s="518">
        <f t="shared" si="1066"/>
        <v>0</v>
      </c>
      <c r="M4275" s="518">
        <f t="shared" si="1066"/>
        <v>0</v>
      </c>
      <c r="N4275" s="519">
        <f t="shared" si="1067"/>
        <v>0</v>
      </c>
      <c r="O4275" s="519">
        <f t="shared" si="1068"/>
        <v>0</v>
      </c>
      <c r="P4275" s="506"/>
      <c r="Q4275" s="520"/>
      <c r="R4275" s="412" t="str">
        <f t="shared" si="1049"/>
        <v/>
      </c>
      <c r="S4275" s="412" t="str">
        <f t="shared" si="1056"/>
        <v/>
      </c>
      <c r="T4275" s="427"/>
      <c r="U4275" s="429"/>
      <c r="W4275" s="6">
        <f>VLOOKUP(A4275,'[3]Cartilha Global'!$A:$A,1,FALSE)</f>
        <v>92842</v>
      </c>
    </row>
    <row r="4276" spans="1:23" ht="34.5" hidden="1" thickBot="1" x14ac:dyDescent="0.25">
      <c r="A4276" s="522">
        <v>92844</v>
      </c>
      <c r="B4276" s="508" t="s">
        <v>3144</v>
      </c>
      <c r="C4276" s="513" t="s">
        <v>950</v>
      </c>
      <c r="D4276" s="498" t="s">
        <v>6927</v>
      </c>
      <c r="E4276" s="499">
        <v>22.3</v>
      </c>
      <c r="F4276" s="500">
        <f t="shared" si="1058"/>
        <v>27.62</v>
      </c>
      <c r="G4276" s="527"/>
      <c r="H4276" s="518"/>
      <c r="I4276" s="517">
        <f t="shared" si="1064"/>
        <v>0</v>
      </c>
      <c r="J4276" s="517">
        <f t="shared" si="1065"/>
        <v>0</v>
      </c>
      <c r="K4276" s="504"/>
      <c r="L4276" s="518">
        <f t="shared" si="1066"/>
        <v>0</v>
      </c>
      <c r="M4276" s="518">
        <f t="shared" si="1066"/>
        <v>0</v>
      </c>
      <c r="N4276" s="519">
        <f t="shared" si="1067"/>
        <v>0</v>
      </c>
      <c r="O4276" s="519">
        <f t="shared" si="1068"/>
        <v>0</v>
      </c>
      <c r="P4276" s="506"/>
      <c r="Q4276" s="520"/>
      <c r="R4276" s="412" t="str">
        <f t="shared" si="1049"/>
        <v/>
      </c>
      <c r="S4276" s="412" t="str">
        <f t="shared" si="1056"/>
        <v/>
      </c>
      <c r="T4276" s="427"/>
      <c r="U4276" s="429"/>
      <c r="W4276" s="6">
        <f>VLOOKUP(A4276,'[3]Cartilha Global'!$A:$A,1,FALSE)</f>
        <v>92844</v>
      </c>
    </row>
    <row r="4277" spans="1:23" ht="34.5" hidden="1" thickBot="1" x14ac:dyDescent="0.25">
      <c r="A4277" s="522">
        <v>92846</v>
      </c>
      <c r="B4277" s="508" t="s">
        <v>3144</v>
      </c>
      <c r="C4277" s="513" t="s">
        <v>951</v>
      </c>
      <c r="D4277" s="498" t="s">
        <v>6927</v>
      </c>
      <c r="E4277" s="499">
        <v>24.7</v>
      </c>
      <c r="F4277" s="500">
        <f t="shared" si="1058"/>
        <v>30.59</v>
      </c>
      <c r="G4277" s="527"/>
      <c r="H4277" s="518"/>
      <c r="I4277" s="517">
        <f t="shared" si="1064"/>
        <v>0</v>
      </c>
      <c r="J4277" s="517">
        <f t="shared" si="1065"/>
        <v>0</v>
      </c>
      <c r="K4277" s="504"/>
      <c r="L4277" s="518">
        <f t="shared" si="1066"/>
        <v>0</v>
      </c>
      <c r="M4277" s="518">
        <f t="shared" si="1066"/>
        <v>0</v>
      </c>
      <c r="N4277" s="519">
        <f t="shared" si="1067"/>
        <v>0</v>
      </c>
      <c r="O4277" s="519">
        <f t="shared" si="1068"/>
        <v>0</v>
      </c>
      <c r="P4277" s="506"/>
      <c r="Q4277" s="520"/>
      <c r="R4277" s="412" t="str">
        <f t="shared" si="1049"/>
        <v/>
      </c>
      <c r="S4277" s="412" t="str">
        <f t="shared" si="1056"/>
        <v/>
      </c>
      <c r="T4277" s="427"/>
      <c r="U4277" s="429"/>
      <c r="W4277" s="6">
        <f>VLOOKUP(A4277,'[3]Cartilha Global'!$A:$A,1,FALSE)</f>
        <v>92846</v>
      </c>
    </row>
    <row r="4278" spans="1:23" ht="34.5" hidden="1" thickBot="1" x14ac:dyDescent="0.25">
      <c r="A4278" s="522">
        <v>92848</v>
      </c>
      <c r="B4278" s="508" t="s">
        <v>3144</v>
      </c>
      <c r="C4278" s="513" t="s">
        <v>952</v>
      </c>
      <c r="D4278" s="498" t="s">
        <v>6927</v>
      </c>
      <c r="E4278" s="499">
        <v>27.42</v>
      </c>
      <c r="F4278" s="500">
        <f t="shared" si="1058"/>
        <v>33.96</v>
      </c>
      <c r="G4278" s="527"/>
      <c r="H4278" s="518"/>
      <c r="I4278" s="517">
        <f t="shared" si="1064"/>
        <v>0</v>
      </c>
      <c r="J4278" s="517">
        <f t="shared" si="1065"/>
        <v>0</v>
      </c>
      <c r="K4278" s="504"/>
      <c r="L4278" s="518">
        <f t="shared" si="1066"/>
        <v>0</v>
      </c>
      <c r="M4278" s="518">
        <f t="shared" si="1066"/>
        <v>0</v>
      </c>
      <c r="N4278" s="519">
        <f t="shared" si="1067"/>
        <v>0</v>
      </c>
      <c r="O4278" s="519">
        <f t="shared" si="1068"/>
        <v>0</v>
      </c>
      <c r="P4278" s="506"/>
      <c r="Q4278" s="520"/>
      <c r="R4278" s="412" t="str">
        <f t="shared" si="1049"/>
        <v/>
      </c>
      <c r="S4278" s="412" t="str">
        <f t="shared" si="1056"/>
        <v/>
      </c>
      <c r="T4278" s="427"/>
      <c r="U4278" s="429"/>
      <c r="W4278" s="6">
        <f>VLOOKUP(A4278,'[3]Cartilha Global'!$A:$A,1,FALSE)</f>
        <v>92848</v>
      </c>
    </row>
    <row r="4279" spans="1:23" ht="34.5" hidden="1" thickBot="1" x14ac:dyDescent="0.25">
      <c r="A4279" s="522">
        <v>92850</v>
      </c>
      <c r="B4279" s="508" t="s">
        <v>3144</v>
      </c>
      <c r="C4279" s="513" t="s">
        <v>953</v>
      </c>
      <c r="D4279" s="498" t="s">
        <v>6927</v>
      </c>
      <c r="E4279" s="499">
        <v>17.89</v>
      </c>
      <c r="F4279" s="500">
        <f t="shared" si="1058"/>
        <v>22.15</v>
      </c>
      <c r="G4279" s="527"/>
      <c r="H4279" s="518"/>
      <c r="I4279" s="517">
        <f t="shared" si="1064"/>
        <v>0</v>
      </c>
      <c r="J4279" s="517">
        <f t="shared" si="1065"/>
        <v>0</v>
      </c>
      <c r="K4279" s="504"/>
      <c r="L4279" s="518">
        <f t="shared" si="1066"/>
        <v>0</v>
      </c>
      <c r="M4279" s="518">
        <f t="shared" si="1066"/>
        <v>0</v>
      </c>
      <c r="N4279" s="519">
        <f t="shared" si="1067"/>
        <v>0</v>
      </c>
      <c r="O4279" s="519">
        <f t="shared" si="1068"/>
        <v>0</v>
      </c>
      <c r="P4279" s="506"/>
      <c r="Q4279" s="520"/>
      <c r="R4279" s="412" t="str">
        <f t="shared" si="1049"/>
        <v/>
      </c>
      <c r="S4279" s="412" t="str">
        <f t="shared" si="1056"/>
        <v/>
      </c>
      <c r="T4279" s="427"/>
      <c r="U4279" s="429"/>
      <c r="W4279" s="6">
        <f>VLOOKUP(A4279,'[3]Cartilha Global'!$A:$A,1,FALSE)</f>
        <v>92850</v>
      </c>
    </row>
    <row r="4280" spans="1:23" ht="34.5" hidden="1" thickBot="1" x14ac:dyDescent="0.25">
      <c r="A4280" s="522">
        <v>92852</v>
      </c>
      <c r="B4280" s="508" t="s">
        <v>3144</v>
      </c>
      <c r="C4280" s="513" t="s">
        <v>954</v>
      </c>
      <c r="D4280" s="498" t="s">
        <v>6927</v>
      </c>
      <c r="E4280" s="499">
        <v>22.58</v>
      </c>
      <c r="F4280" s="500">
        <f t="shared" si="1058"/>
        <v>27.96</v>
      </c>
      <c r="G4280" s="527"/>
      <c r="H4280" s="518"/>
      <c r="I4280" s="517">
        <f t="shared" si="1064"/>
        <v>0</v>
      </c>
      <c r="J4280" s="517">
        <f t="shared" si="1065"/>
        <v>0</v>
      </c>
      <c r="K4280" s="504"/>
      <c r="L4280" s="518">
        <f t="shared" si="1066"/>
        <v>0</v>
      </c>
      <c r="M4280" s="518">
        <f t="shared" si="1066"/>
        <v>0</v>
      </c>
      <c r="N4280" s="519">
        <f t="shared" si="1067"/>
        <v>0</v>
      </c>
      <c r="O4280" s="519">
        <f t="shared" si="1068"/>
        <v>0</v>
      </c>
      <c r="P4280" s="506"/>
      <c r="Q4280" s="520"/>
      <c r="R4280" s="412" t="str">
        <f t="shared" ref="R4280:R4314" si="1069">IF(Q4280="X","x",IF(Q4280="xx","x",IF(O4280&gt;0,"x","")))</f>
        <v/>
      </c>
      <c r="S4280" s="412" t="str">
        <f t="shared" si="1056"/>
        <v/>
      </c>
      <c r="T4280" s="427"/>
      <c r="U4280" s="429"/>
      <c r="W4280" s="6">
        <f>VLOOKUP(A4280,'[3]Cartilha Global'!$A:$A,1,FALSE)</f>
        <v>92852</v>
      </c>
    </row>
    <row r="4281" spans="1:23" ht="34.5" hidden="1" thickBot="1" x14ac:dyDescent="0.25">
      <c r="A4281" s="522">
        <v>92854</v>
      </c>
      <c r="B4281" s="508" t="s">
        <v>3144</v>
      </c>
      <c r="C4281" s="513" t="s">
        <v>955</v>
      </c>
      <c r="D4281" s="498" t="s">
        <v>6927</v>
      </c>
      <c r="E4281" s="499">
        <v>27.5</v>
      </c>
      <c r="F4281" s="500">
        <f t="shared" si="1058"/>
        <v>34.06</v>
      </c>
      <c r="G4281" s="527"/>
      <c r="H4281" s="518"/>
      <c r="I4281" s="517">
        <f t="shared" si="1064"/>
        <v>0</v>
      </c>
      <c r="J4281" s="517">
        <f t="shared" si="1065"/>
        <v>0</v>
      </c>
      <c r="K4281" s="504"/>
      <c r="L4281" s="518">
        <f t="shared" si="1066"/>
        <v>0</v>
      </c>
      <c r="M4281" s="518">
        <f t="shared" si="1066"/>
        <v>0</v>
      </c>
      <c r="N4281" s="519">
        <f t="shared" si="1067"/>
        <v>0</v>
      </c>
      <c r="O4281" s="519">
        <f t="shared" si="1068"/>
        <v>0</v>
      </c>
      <c r="P4281" s="506"/>
      <c r="Q4281" s="520"/>
      <c r="R4281" s="412" t="str">
        <f t="shared" si="1069"/>
        <v/>
      </c>
      <c r="S4281" s="412" t="str">
        <f t="shared" si="1056"/>
        <v/>
      </c>
      <c r="T4281" s="427"/>
      <c r="U4281" s="429"/>
      <c r="W4281" s="6">
        <f>VLOOKUP(A4281,'[3]Cartilha Global'!$A:$A,1,FALSE)</f>
        <v>92854</v>
      </c>
    </row>
    <row r="4282" spans="1:23" ht="34.5" hidden="1" thickBot="1" x14ac:dyDescent="0.25">
      <c r="A4282" s="522">
        <v>92856</v>
      </c>
      <c r="B4282" s="508" t="s">
        <v>3144</v>
      </c>
      <c r="C4282" s="513" t="s">
        <v>956</v>
      </c>
      <c r="D4282" s="498" t="s">
        <v>6927</v>
      </c>
      <c r="E4282" s="499">
        <v>32.409999999999997</v>
      </c>
      <c r="F4282" s="500">
        <f t="shared" si="1058"/>
        <v>40.14</v>
      </c>
      <c r="G4282" s="527"/>
      <c r="H4282" s="518"/>
      <c r="I4282" s="517">
        <f t="shared" si="1064"/>
        <v>0</v>
      </c>
      <c r="J4282" s="517">
        <f t="shared" si="1065"/>
        <v>0</v>
      </c>
      <c r="K4282" s="504"/>
      <c r="L4282" s="518">
        <f t="shared" si="1066"/>
        <v>0</v>
      </c>
      <c r="M4282" s="518">
        <f t="shared" si="1066"/>
        <v>0</v>
      </c>
      <c r="N4282" s="519">
        <f t="shared" si="1067"/>
        <v>0</v>
      </c>
      <c r="O4282" s="519">
        <f t="shared" si="1068"/>
        <v>0</v>
      </c>
      <c r="P4282" s="506"/>
      <c r="Q4282" s="520"/>
      <c r="R4282" s="412" t="str">
        <f t="shared" si="1069"/>
        <v/>
      </c>
      <c r="S4282" s="412" t="str">
        <f t="shared" si="1056"/>
        <v/>
      </c>
      <c r="T4282" s="427"/>
      <c r="U4282" s="429"/>
      <c r="W4282" s="6">
        <f>VLOOKUP(A4282,'[3]Cartilha Global'!$A:$A,1,FALSE)</f>
        <v>92856</v>
      </c>
    </row>
    <row r="4283" spans="1:23" ht="34.5" hidden="1" thickBot="1" x14ac:dyDescent="0.25">
      <c r="A4283" s="522">
        <v>92858</v>
      </c>
      <c r="B4283" s="508" t="s">
        <v>3144</v>
      </c>
      <c r="C4283" s="513" t="s">
        <v>957</v>
      </c>
      <c r="D4283" s="498" t="s">
        <v>6927</v>
      </c>
      <c r="E4283" s="499">
        <v>37.090000000000003</v>
      </c>
      <c r="F4283" s="500">
        <f t="shared" si="1058"/>
        <v>45.93</v>
      </c>
      <c r="G4283" s="527"/>
      <c r="H4283" s="518"/>
      <c r="I4283" s="517">
        <f t="shared" si="1064"/>
        <v>0</v>
      </c>
      <c r="J4283" s="517">
        <f t="shared" si="1065"/>
        <v>0</v>
      </c>
      <c r="K4283" s="504"/>
      <c r="L4283" s="518">
        <f t="shared" si="1066"/>
        <v>0</v>
      </c>
      <c r="M4283" s="518">
        <f t="shared" si="1066"/>
        <v>0</v>
      </c>
      <c r="N4283" s="519">
        <f t="shared" si="1067"/>
        <v>0</v>
      </c>
      <c r="O4283" s="519">
        <f t="shared" si="1068"/>
        <v>0</v>
      </c>
      <c r="P4283" s="506"/>
      <c r="Q4283" s="520"/>
      <c r="R4283" s="412" t="str">
        <f t="shared" si="1069"/>
        <v/>
      </c>
      <c r="S4283" s="412" t="str">
        <f t="shared" si="1056"/>
        <v/>
      </c>
      <c r="T4283" s="427"/>
      <c r="U4283" s="429"/>
      <c r="W4283" s="6">
        <f>VLOOKUP(A4283,'[3]Cartilha Global'!$A:$A,1,FALSE)</f>
        <v>92858</v>
      </c>
    </row>
    <row r="4284" spans="1:23" ht="34.5" hidden="1" thickBot="1" x14ac:dyDescent="0.25">
      <c r="A4284" s="522">
        <v>92860</v>
      </c>
      <c r="B4284" s="508" t="s">
        <v>3144</v>
      </c>
      <c r="C4284" s="513" t="s">
        <v>958</v>
      </c>
      <c r="D4284" s="498" t="s">
        <v>6927</v>
      </c>
      <c r="E4284" s="499">
        <v>42.11</v>
      </c>
      <c r="F4284" s="500">
        <f t="shared" si="1058"/>
        <v>52.15</v>
      </c>
      <c r="G4284" s="527"/>
      <c r="H4284" s="518"/>
      <c r="I4284" s="517">
        <f t="shared" si="1064"/>
        <v>0</v>
      </c>
      <c r="J4284" s="517">
        <f t="shared" si="1065"/>
        <v>0</v>
      </c>
      <c r="K4284" s="504"/>
      <c r="L4284" s="518">
        <f t="shared" si="1066"/>
        <v>0</v>
      </c>
      <c r="M4284" s="518">
        <f t="shared" si="1066"/>
        <v>0</v>
      </c>
      <c r="N4284" s="519">
        <f t="shared" si="1067"/>
        <v>0</v>
      </c>
      <c r="O4284" s="519">
        <f t="shared" si="1068"/>
        <v>0</v>
      </c>
      <c r="P4284" s="506"/>
      <c r="Q4284" s="520"/>
      <c r="R4284" s="412" t="str">
        <f t="shared" si="1069"/>
        <v/>
      </c>
      <c r="S4284" s="412" t="str">
        <f t="shared" si="1056"/>
        <v/>
      </c>
      <c r="T4284" s="427"/>
      <c r="U4284" s="429"/>
      <c r="W4284" s="6">
        <f>VLOOKUP(A4284,'[3]Cartilha Global'!$A:$A,1,FALSE)</f>
        <v>92860</v>
      </c>
    </row>
    <row r="4285" spans="1:23" ht="34.5" hidden="1" thickBot="1" x14ac:dyDescent="0.25">
      <c r="A4285" s="522">
        <v>92862</v>
      </c>
      <c r="B4285" s="508" t="s">
        <v>3144</v>
      </c>
      <c r="C4285" s="513" t="s">
        <v>959</v>
      </c>
      <c r="D4285" s="498" t="s">
        <v>6927</v>
      </c>
      <c r="E4285" s="499">
        <v>47.01</v>
      </c>
      <c r="F4285" s="500">
        <f t="shared" si="1058"/>
        <v>58.22</v>
      </c>
      <c r="G4285" s="527"/>
      <c r="H4285" s="518"/>
      <c r="I4285" s="517">
        <f t="shared" si="1064"/>
        <v>0</v>
      </c>
      <c r="J4285" s="517">
        <f t="shared" si="1065"/>
        <v>0</v>
      </c>
      <c r="K4285" s="504"/>
      <c r="L4285" s="518">
        <f t="shared" si="1066"/>
        <v>0</v>
      </c>
      <c r="M4285" s="518">
        <f t="shared" si="1066"/>
        <v>0</v>
      </c>
      <c r="N4285" s="519">
        <f t="shared" si="1067"/>
        <v>0</v>
      </c>
      <c r="O4285" s="519">
        <f t="shared" si="1068"/>
        <v>0</v>
      </c>
      <c r="P4285" s="506"/>
      <c r="Q4285" s="520"/>
      <c r="R4285" s="412" t="str">
        <f t="shared" si="1069"/>
        <v/>
      </c>
      <c r="S4285" s="412" t="str">
        <f t="shared" si="1056"/>
        <v/>
      </c>
      <c r="T4285" s="427"/>
      <c r="U4285" s="429"/>
      <c r="W4285" s="6">
        <f>VLOOKUP(A4285,'[3]Cartilha Global'!$A:$A,1,FALSE)</f>
        <v>92862</v>
      </c>
    </row>
    <row r="4286" spans="1:23" ht="34.5" hidden="1" thickBot="1" x14ac:dyDescent="0.25">
      <c r="A4286" s="522">
        <v>92864</v>
      </c>
      <c r="B4286" s="508" t="s">
        <v>3144</v>
      </c>
      <c r="C4286" s="513" t="s">
        <v>960</v>
      </c>
      <c r="D4286" s="498" t="s">
        <v>6927</v>
      </c>
      <c r="E4286" s="499">
        <v>51.93</v>
      </c>
      <c r="F4286" s="500">
        <f t="shared" si="1058"/>
        <v>64.31</v>
      </c>
      <c r="G4286" s="527"/>
      <c r="H4286" s="518"/>
      <c r="I4286" s="517">
        <f t="shared" si="1064"/>
        <v>0</v>
      </c>
      <c r="J4286" s="517">
        <f t="shared" si="1065"/>
        <v>0</v>
      </c>
      <c r="K4286" s="504"/>
      <c r="L4286" s="518">
        <f t="shared" si="1066"/>
        <v>0</v>
      </c>
      <c r="M4286" s="518">
        <f t="shared" si="1066"/>
        <v>0</v>
      </c>
      <c r="N4286" s="519">
        <f t="shared" si="1067"/>
        <v>0</v>
      </c>
      <c r="O4286" s="519">
        <f t="shared" si="1068"/>
        <v>0</v>
      </c>
      <c r="P4286" s="506"/>
      <c r="Q4286" s="520"/>
      <c r="R4286" s="412" t="str">
        <f t="shared" si="1069"/>
        <v/>
      </c>
      <c r="S4286" s="412" t="str">
        <f t="shared" si="1056"/>
        <v/>
      </c>
      <c r="T4286" s="427"/>
      <c r="U4286" s="429"/>
      <c r="W4286" s="6">
        <f>VLOOKUP(A4286,'[3]Cartilha Global'!$A:$A,1,FALSE)</f>
        <v>92864</v>
      </c>
    </row>
    <row r="4287" spans="1:23" ht="34.5" hidden="1" thickBot="1" x14ac:dyDescent="0.25">
      <c r="A4287" s="522">
        <v>92808</v>
      </c>
      <c r="B4287" s="508" t="s">
        <v>3144</v>
      </c>
      <c r="C4287" s="513" t="s">
        <v>961</v>
      </c>
      <c r="D4287" s="498" t="s">
        <v>6927</v>
      </c>
      <c r="E4287" s="499">
        <v>42.54</v>
      </c>
      <c r="F4287" s="500">
        <f t="shared" si="1058"/>
        <v>52.68</v>
      </c>
      <c r="G4287" s="527"/>
      <c r="H4287" s="518"/>
      <c r="I4287" s="517">
        <f t="shared" si="1064"/>
        <v>0</v>
      </c>
      <c r="J4287" s="517">
        <f t="shared" si="1065"/>
        <v>0</v>
      </c>
      <c r="K4287" s="504"/>
      <c r="L4287" s="518">
        <f t="shared" si="1066"/>
        <v>0</v>
      </c>
      <c r="M4287" s="518">
        <f t="shared" si="1066"/>
        <v>0</v>
      </c>
      <c r="N4287" s="519">
        <f t="shared" si="1067"/>
        <v>0</v>
      </c>
      <c r="O4287" s="519">
        <f t="shared" si="1068"/>
        <v>0</v>
      </c>
      <c r="P4287" s="506"/>
      <c r="Q4287" s="520"/>
      <c r="R4287" s="412" t="str">
        <f t="shared" si="1069"/>
        <v/>
      </c>
      <c r="S4287" s="412" t="str">
        <f t="shared" si="1056"/>
        <v/>
      </c>
      <c r="T4287" s="427"/>
      <c r="U4287" s="429"/>
      <c r="W4287" s="6">
        <f>VLOOKUP(A4287,'[3]Cartilha Global'!$A:$A,1,FALSE)</f>
        <v>92808</v>
      </c>
    </row>
    <row r="4288" spans="1:23" ht="34.5" hidden="1" thickBot="1" x14ac:dyDescent="0.25">
      <c r="A4288" s="522">
        <v>92809</v>
      </c>
      <c r="B4288" s="508" t="s">
        <v>3144</v>
      </c>
      <c r="C4288" s="513" t="s">
        <v>962</v>
      </c>
      <c r="D4288" s="498" t="s">
        <v>6927</v>
      </c>
      <c r="E4288" s="499">
        <v>54.53</v>
      </c>
      <c r="F4288" s="500">
        <f t="shared" si="1058"/>
        <v>67.53</v>
      </c>
      <c r="G4288" s="527"/>
      <c r="H4288" s="518"/>
      <c r="I4288" s="517">
        <f t="shared" si="1064"/>
        <v>0</v>
      </c>
      <c r="J4288" s="517">
        <f t="shared" si="1065"/>
        <v>0</v>
      </c>
      <c r="K4288" s="504"/>
      <c r="L4288" s="518">
        <f t="shared" si="1066"/>
        <v>0</v>
      </c>
      <c r="M4288" s="518">
        <f t="shared" si="1066"/>
        <v>0</v>
      </c>
      <c r="N4288" s="519">
        <f t="shared" si="1067"/>
        <v>0</v>
      </c>
      <c r="O4288" s="519">
        <f t="shared" si="1068"/>
        <v>0</v>
      </c>
      <c r="P4288" s="506"/>
      <c r="Q4288" s="520"/>
      <c r="R4288" s="412" t="str">
        <f t="shared" si="1069"/>
        <v/>
      </c>
      <c r="S4288" s="412" t="str">
        <f t="shared" si="1056"/>
        <v/>
      </c>
      <c r="T4288" s="427"/>
      <c r="U4288" s="429"/>
      <c r="W4288" s="6">
        <f>VLOOKUP(A4288,'[3]Cartilha Global'!$A:$A,1,FALSE)</f>
        <v>92809</v>
      </c>
    </row>
    <row r="4289" spans="1:23" ht="34.5" hidden="1" thickBot="1" x14ac:dyDescent="0.25">
      <c r="A4289" s="522">
        <v>92810</v>
      </c>
      <c r="B4289" s="508" t="s">
        <v>3144</v>
      </c>
      <c r="C4289" s="513" t="s">
        <v>963</v>
      </c>
      <c r="D4289" s="498" t="s">
        <v>6927</v>
      </c>
      <c r="E4289" s="499">
        <v>66.31</v>
      </c>
      <c r="F4289" s="500">
        <f t="shared" si="1058"/>
        <v>82.12</v>
      </c>
      <c r="G4289" s="527"/>
      <c r="H4289" s="518"/>
      <c r="I4289" s="517">
        <f t="shared" si="1064"/>
        <v>0</v>
      </c>
      <c r="J4289" s="517">
        <f t="shared" si="1065"/>
        <v>0</v>
      </c>
      <c r="K4289" s="504"/>
      <c r="L4289" s="518">
        <f t="shared" si="1066"/>
        <v>0</v>
      </c>
      <c r="M4289" s="518">
        <f t="shared" si="1066"/>
        <v>0</v>
      </c>
      <c r="N4289" s="519">
        <f t="shared" si="1067"/>
        <v>0</v>
      </c>
      <c r="O4289" s="519">
        <f t="shared" si="1068"/>
        <v>0</v>
      </c>
      <c r="P4289" s="506"/>
      <c r="Q4289" s="520"/>
      <c r="R4289" s="412" t="str">
        <f t="shared" si="1069"/>
        <v/>
      </c>
      <c r="S4289" s="412" t="str">
        <f t="shared" si="1056"/>
        <v/>
      </c>
      <c r="T4289" s="427"/>
      <c r="U4289" s="429"/>
      <c r="W4289" s="6">
        <f>VLOOKUP(A4289,'[3]Cartilha Global'!$A:$A,1,FALSE)</f>
        <v>92810</v>
      </c>
    </row>
    <row r="4290" spans="1:23" ht="34.5" hidden="1" thickBot="1" x14ac:dyDescent="0.25">
      <c r="A4290" s="522">
        <v>92811</v>
      </c>
      <c r="B4290" s="508" t="s">
        <v>3144</v>
      </c>
      <c r="C4290" s="513" t="s">
        <v>964</v>
      </c>
      <c r="D4290" s="498" t="s">
        <v>6927</v>
      </c>
      <c r="E4290" s="499">
        <v>78.92</v>
      </c>
      <c r="F4290" s="500">
        <f t="shared" si="1058"/>
        <v>97.73</v>
      </c>
      <c r="G4290" s="527"/>
      <c r="H4290" s="518"/>
      <c r="I4290" s="517">
        <f t="shared" si="1064"/>
        <v>0</v>
      </c>
      <c r="J4290" s="517">
        <f t="shared" si="1065"/>
        <v>0</v>
      </c>
      <c r="K4290" s="504"/>
      <c r="L4290" s="518">
        <f t="shared" si="1066"/>
        <v>0</v>
      </c>
      <c r="M4290" s="518">
        <f t="shared" si="1066"/>
        <v>0</v>
      </c>
      <c r="N4290" s="519">
        <f t="shared" si="1067"/>
        <v>0</v>
      </c>
      <c r="O4290" s="519">
        <f t="shared" si="1068"/>
        <v>0</v>
      </c>
      <c r="P4290" s="506"/>
      <c r="Q4290" s="520"/>
      <c r="R4290" s="412" t="str">
        <f t="shared" si="1069"/>
        <v/>
      </c>
      <c r="S4290" s="412" t="str">
        <f t="shared" si="1056"/>
        <v/>
      </c>
      <c r="T4290" s="427"/>
      <c r="U4290" s="429"/>
      <c r="W4290" s="6">
        <f>VLOOKUP(A4290,'[3]Cartilha Global'!$A:$A,1,FALSE)</f>
        <v>92811</v>
      </c>
    </row>
    <row r="4291" spans="1:23" ht="34.5" hidden="1" thickBot="1" x14ac:dyDescent="0.25">
      <c r="A4291" s="522">
        <v>92812</v>
      </c>
      <c r="B4291" s="508" t="s">
        <v>3144</v>
      </c>
      <c r="C4291" s="513" t="s">
        <v>965</v>
      </c>
      <c r="D4291" s="498" t="s">
        <v>6927</v>
      </c>
      <c r="E4291" s="499">
        <v>91.3</v>
      </c>
      <c r="F4291" s="500">
        <f t="shared" si="1058"/>
        <v>113.07</v>
      </c>
      <c r="G4291" s="527"/>
      <c r="H4291" s="518"/>
      <c r="I4291" s="517">
        <f t="shared" si="1064"/>
        <v>0</v>
      </c>
      <c r="J4291" s="517">
        <f t="shared" si="1065"/>
        <v>0</v>
      </c>
      <c r="K4291" s="504"/>
      <c r="L4291" s="518">
        <f t="shared" si="1066"/>
        <v>0</v>
      </c>
      <c r="M4291" s="518">
        <f t="shared" si="1066"/>
        <v>0</v>
      </c>
      <c r="N4291" s="519">
        <f t="shared" si="1067"/>
        <v>0</v>
      </c>
      <c r="O4291" s="519">
        <f t="shared" si="1068"/>
        <v>0</v>
      </c>
      <c r="P4291" s="506"/>
      <c r="Q4291" s="520"/>
      <c r="R4291" s="412" t="str">
        <f t="shared" si="1069"/>
        <v/>
      </c>
      <c r="S4291" s="412" t="str">
        <f t="shared" si="1056"/>
        <v/>
      </c>
      <c r="T4291" s="427"/>
      <c r="U4291" s="429"/>
      <c r="W4291" s="6">
        <f>VLOOKUP(A4291,'[3]Cartilha Global'!$A:$A,1,FALSE)</f>
        <v>92812</v>
      </c>
    </row>
    <row r="4292" spans="1:23" ht="34.5" hidden="1" thickBot="1" x14ac:dyDescent="0.25">
      <c r="A4292" s="522">
        <v>92813</v>
      </c>
      <c r="B4292" s="508" t="s">
        <v>3144</v>
      </c>
      <c r="C4292" s="513" t="s">
        <v>966</v>
      </c>
      <c r="D4292" s="498" t="s">
        <v>6927</v>
      </c>
      <c r="E4292" s="499">
        <v>105.72</v>
      </c>
      <c r="F4292" s="500">
        <f t="shared" si="1058"/>
        <v>130.91999999999999</v>
      </c>
      <c r="G4292" s="527"/>
      <c r="H4292" s="518"/>
      <c r="I4292" s="517">
        <f t="shared" si="1064"/>
        <v>0</v>
      </c>
      <c r="J4292" s="517">
        <f t="shared" si="1065"/>
        <v>0</v>
      </c>
      <c r="K4292" s="504"/>
      <c r="L4292" s="518">
        <f t="shared" si="1066"/>
        <v>0</v>
      </c>
      <c r="M4292" s="518">
        <f t="shared" si="1066"/>
        <v>0</v>
      </c>
      <c r="N4292" s="519">
        <f t="shared" si="1067"/>
        <v>0</v>
      </c>
      <c r="O4292" s="519">
        <f t="shared" si="1068"/>
        <v>0</v>
      </c>
      <c r="P4292" s="506"/>
      <c r="Q4292" s="520"/>
      <c r="R4292" s="412" t="str">
        <f t="shared" si="1069"/>
        <v/>
      </c>
      <c r="S4292" s="412" t="str">
        <f t="shared" si="1056"/>
        <v/>
      </c>
      <c r="T4292" s="427"/>
      <c r="U4292" s="429"/>
      <c r="W4292" s="6">
        <f>VLOOKUP(A4292,'[3]Cartilha Global'!$A:$A,1,FALSE)</f>
        <v>92813</v>
      </c>
    </row>
    <row r="4293" spans="1:23" ht="34.5" hidden="1" thickBot="1" x14ac:dyDescent="0.25">
      <c r="A4293" s="522">
        <v>92814</v>
      </c>
      <c r="B4293" s="508" t="s">
        <v>3144</v>
      </c>
      <c r="C4293" s="513" t="s">
        <v>967</v>
      </c>
      <c r="D4293" s="498" t="s">
        <v>6927</v>
      </c>
      <c r="E4293" s="499">
        <v>120.74</v>
      </c>
      <c r="F4293" s="500">
        <f t="shared" si="1058"/>
        <v>149.52000000000001</v>
      </c>
      <c r="G4293" s="527"/>
      <c r="H4293" s="518"/>
      <c r="I4293" s="517">
        <f t="shared" si="1064"/>
        <v>0</v>
      </c>
      <c r="J4293" s="517">
        <f t="shared" si="1065"/>
        <v>0</v>
      </c>
      <c r="K4293" s="504"/>
      <c r="L4293" s="518">
        <f t="shared" si="1066"/>
        <v>0</v>
      </c>
      <c r="M4293" s="518">
        <f t="shared" si="1066"/>
        <v>0</v>
      </c>
      <c r="N4293" s="519">
        <f t="shared" si="1067"/>
        <v>0</v>
      </c>
      <c r="O4293" s="519">
        <f t="shared" si="1068"/>
        <v>0</v>
      </c>
      <c r="P4293" s="506"/>
      <c r="Q4293" s="520"/>
      <c r="R4293" s="412" t="str">
        <f t="shared" si="1069"/>
        <v/>
      </c>
      <c r="S4293" s="412" t="str">
        <f t="shared" si="1056"/>
        <v/>
      </c>
      <c r="T4293" s="427"/>
      <c r="U4293" s="429"/>
      <c r="W4293" s="6">
        <f>VLOOKUP(A4293,'[3]Cartilha Global'!$A:$A,1,FALSE)</f>
        <v>92814</v>
      </c>
    </row>
    <row r="4294" spans="1:23" ht="34.5" hidden="1" thickBot="1" x14ac:dyDescent="0.25">
      <c r="A4294" s="522">
        <v>92815</v>
      </c>
      <c r="B4294" s="508" t="s">
        <v>3144</v>
      </c>
      <c r="C4294" s="513" t="s">
        <v>968</v>
      </c>
      <c r="D4294" s="498" t="s">
        <v>6927</v>
      </c>
      <c r="E4294" s="499">
        <v>137.86000000000001</v>
      </c>
      <c r="F4294" s="500">
        <f t="shared" si="1058"/>
        <v>170.73</v>
      </c>
      <c r="G4294" s="527"/>
      <c r="H4294" s="518"/>
      <c r="I4294" s="517">
        <f t="shared" si="1064"/>
        <v>0</v>
      </c>
      <c r="J4294" s="517">
        <f t="shared" si="1065"/>
        <v>0</v>
      </c>
      <c r="K4294" s="504"/>
      <c r="L4294" s="518">
        <f t="shared" si="1066"/>
        <v>0</v>
      </c>
      <c r="M4294" s="518">
        <f t="shared" si="1066"/>
        <v>0</v>
      </c>
      <c r="N4294" s="519">
        <f t="shared" si="1067"/>
        <v>0</v>
      </c>
      <c r="O4294" s="519">
        <f t="shared" si="1068"/>
        <v>0</v>
      </c>
      <c r="P4294" s="506"/>
      <c r="Q4294" s="520"/>
      <c r="R4294" s="412" t="str">
        <f t="shared" si="1069"/>
        <v/>
      </c>
      <c r="S4294" s="412" t="str">
        <f t="shared" si="1056"/>
        <v/>
      </c>
      <c r="T4294" s="427"/>
      <c r="U4294" s="429"/>
      <c r="W4294" s="6">
        <f>VLOOKUP(A4294,'[3]Cartilha Global'!$A:$A,1,FALSE)</f>
        <v>92815</v>
      </c>
    </row>
    <row r="4295" spans="1:23" ht="34.5" hidden="1" thickBot="1" x14ac:dyDescent="0.25">
      <c r="A4295" s="522">
        <v>92817</v>
      </c>
      <c r="B4295" s="508" t="s">
        <v>3144</v>
      </c>
      <c r="C4295" s="513" t="s">
        <v>969</v>
      </c>
      <c r="D4295" s="498" t="s">
        <v>6927</v>
      </c>
      <c r="E4295" s="499">
        <v>172.5</v>
      </c>
      <c r="F4295" s="500">
        <f t="shared" si="1058"/>
        <v>213.62</v>
      </c>
      <c r="G4295" s="527"/>
      <c r="H4295" s="518"/>
      <c r="I4295" s="517">
        <f t="shared" si="1064"/>
        <v>0</v>
      </c>
      <c r="J4295" s="517">
        <f t="shared" si="1065"/>
        <v>0</v>
      </c>
      <c r="K4295" s="504"/>
      <c r="L4295" s="518">
        <f t="shared" si="1066"/>
        <v>0</v>
      </c>
      <c r="M4295" s="518">
        <f t="shared" si="1066"/>
        <v>0</v>
      </c>
      <c r="N4295" s="519">
        <f t="shared" si="1067"/>
        <v>0</v>
      </c>
      <c r="O4295" s="519">
        <f t="shared" si="1068"/>
        <v>0</v>
      </c>
      <c r="P4295" s="506"/>
      <c r="Q4295" s="520"/>
      <c r="R4295" s="412" t="str">
        <f t="shared" si="1069"/>
        <v/>
      </c>
      <c r="S4295" s="412" t="str">
        <f t="shared" si="1056"/>
        <v/>
      </c>
      <c r="T4295" s="427"/>
      <c r="U4295" s="429"/>
      <c r="W4295" s="6">
        <f>VLOOKUP(A4295,'[3]Cartilha Global'!$A:$A,1,FALSE)</f>
        <v>92817</v>
      </c>
    </row>
    <row r="4296" spans="1:23" ht="34.5" hidden="1" thickBot="1" x14ac:dyDescent="0.25">
      <c r="A4296" s="522">
        <v>92819</v>
      </c>
      <c r="B4296" s="508" t="s">
        <v>3144</v>
      </c>
      <c r="C4296" s="513" t="s">
        <v>970</v>
      </c>
      <c r="D4296" s="498" t="s">
        <v>6927</v>
      </c>
      <c r="E4296" s="499">
        <v>232.19</v>
      </c>
      <c r="F4296" s="500">
        <f t="shared" si="1058"/>
        <v>287.54000000000002</v>
      </c>
      <c r="G4296" s="527"/>
      <c r="H4296" s="518"/>
      <c r="I4296" s="517">
        <f t="shared" si="1064"/>
        <v>0</v>
      </c>
      <c r="J4296" s="517">
        <f t="shared" si="1065"/>
        <v>0</v>
      </c>
      <c r="K4296" s="504"/>
      <c r="L4296" s="518">
        <f t="shared" si="1066"/>
        <v>0</v>
      </c>
      <c r="M4296" s="518">
        <f t="shared" si="1066"/>
        <v>0</v>
      </c>
      <c r="N4296" s="519">
        <f t="shared" si="1067"/>
        <v>0</v>
      </c>
      <c r="O4296" s="519">
        <f t="shared" si="1068"/>
        <v>0</v>
      </c>
      <c r="P4296" s="506"/>
      <c r="Q4296" s="520"/>
      <c r="R4296" s="412" t="str">
        <f t="shared" si="1069"/>
        <v/>
      </c>
      <c r="S4296" s="412" t="str">
        <f t="shared" si="1056"/>
        <v/>
      </c>
      <c r="T4296" s="427"/>
      <c r="U4296" s="429"/>
      <c r="W4296" s="6">
        <f>VLOOKUP(A4296,'[3]Cartilha Global'!$A:$A,1,FALSE)</f>
        <v>92819</v>
      </c>
    </row>
    <row r="4297" spans="1:23" ht="34.5" hidden="1" thickBot="1" x14ac:dyDescent="0.25">
      <c r="A4297" s="522">
        <v>92820</v>
      </c>
      <c r="B4297" s="508" t="s">
        <v>3144</v>
      </c>
      <c r="C4297" s="513" t="s">
        <v>971</v>
      </c>
      <c r="D4297" s="498" t="s">
        <v>6927</v>
      </c>
      <c r="E4297" s="499">
        <v>50.76</v>
      </c>
      <c r="F4297" s="500">
        <f t="shared" si="1058"/>
        <v>62.86</v>
      </c>
      <c r="G4297" s="527"/>
      <c r="H4297" s="518"/>
      <c r="I4297" s="517">
        <f t="shared" si="1064"/>
        <v>0</v>
      </c>
      <c r="J4297" s="517">
        <f t="shared" si="1065"/>
        <v>0</v>
      </c>
      <c r="K4297" s="504"/>
      <c r="L4297" s="518">
        <f t="shared" si="1066"/>
        <v>0</v>
      </c>
      <c r="M4297" s="518">
        <f t="shared" si="1066"/>
        <v>0</v>
      </c>
      <c r="N4297" s="519">
        <f t="shared" si="1067"/>
        <v>0</v>
      </c>
      <c r="O4297" s="519">
        <f t="shared" si="1068"/>
        <v>0</v>
      </c>
      <c r="P4297" s="506"/>
      <c r="Q4297" s="520"/>
      <c r="R4297" s="412" t="str">
        <f t="shared" si="1069"/>
        <v/>
      </c>
      <c r="S4297" s="412" t="str">
        <f t="shared" si="1056"/>
        <v/>
      </c>
      <c r="T4297" s="427"/>
      <c r="U4297" s="429"/>
      <c r="W4297" s="6">
        <f>VLOOKUP(A4297,'[3]Cartilha Global'!$A:$A,1,FALSE)</f>
        <v>92820</v>
      </c>
    </row>
    <row r="4298" spans="1:23" ht="34.5" hidden="1" thickBot="1" x14ac:dyDescent="0.25">
      <c r="A4298" s="522">
        <v>92821</v>
      </c>
      <c r="B4298" s="508" t="s">
        <v>3144</v>
      </c>
      <c r="C4298" s="513" t="s">
        <v>972</v>
      </c>
      <c r="D4298" s="498" t="s">
        <v>6927</v>
      </c>
      <c r="E4298" s="499">
        <v>65.040000000000006</v>
      </c>
      <c r="F4298" s="500">
        <f t="shared" si="1058"/>
        <v>80.55</v>
      </c>
      <c r="G4298" s="527"/>
      <c r="H4298" s="518"/>
      <c r="I4298" s="517">
        <f t="shared" si="1064"/>
        <v>0</v>
      </c>
      <c r="J4298" s="517">
        <f t="shared" si="1065"/>
        <v>0</v>
      </c>
      <c r="K4298" s="504"/>
      <c r="L4298" s="518">
        <f t="shared" si="1066"/>
        <v>0</v>
      </c>
      <c r="M4298" s="518">
        <f t="shared" si="1066"/>
        <v>0</v>
      </c>
      <c r="N4298" s="519">
        <f t="shared" si="1067"/>
        <v>0</v>
      </c>
      <c r="O4298" s="519">
        <f t="shared" si="1068"/>
        <v>0</v>
      </c>
      <c r="P4298" s="506"/>
      <c r="Q4298" s="520"/>
      <c r="R4298" s="412" t="str">
        <f t="shared" si="1069"/>
        <v/>
      </c>
      <c r="S4298" s="412" t="str">
        <f t="shared" si="1056"/>
        <v/>
      </c>
      <c r="T4298" s="427"/>
      <c r="U4298" s="429"/>
      <c r="W4298" s="6">
        <f>VLOOKUP(A4298,'[3]Cartilha Global'!$A:$A,1,FALSE)</f>
        <v>92821</v>
      </c>
    </row>
    <row r="4299" spans="1:23" ht="34.5" hidden="1" thickBot="1" x14ac:dyDescent="0.25">
      <c r="A4299" s="522">
        <v>92822</v>
      </c>
      <c r="B4299" s="508" t="s">
        <v>3144</v>
      </c>
      <c r="C4299" s="513" t="s">
        <v>973</v>
      </c>
      <c r="D4299" s="498" t="s">
        <v>6927</v>
      </c>
      <c r="E4299" s="499">
        <v>79.33</v>
      </c>
      <c r="F4299" s="500">
        <f t="shared" si="1058"/>
        <v>98.24</v>
      </c>
      <c r="G4299" s="527"/>
      <c r="H4299" s="518"/>
      <c r="I4299" s="517">
        <f t="shared" si="1064"/>
        <v>0</v>
      </c>
      <c r="J4299" s="517">
        <f t="shared" si="1065"/>
        <v>0</v>
      </c>
      <c r="K4299" s="504"/>
      <c r="L4299" s="518">
        <f t="shared" si="1066"/>
        <v>0</v>
      </c>
      <c r="M4299" s="518">
        <f t="shared" si="1066"/>
        <v>0</v>
      </c>
      <c r="N4299" s="519">
        <f t="shared" si="1067"/>
        <v>0</v>
      </c>
      <c r="O4299" s="519">
        <f t="shared" si="1068"/>
        <v>0</v>
      </c>
      <c r="P4299" s="506"/>
      <c r="Q4299" s="520"/>
      <c r="R4299" s="412" t="str">
        <f t="shared" si="1069"/>
        <v/>
      </c>
      <c r="S4299" s="412" t="str">
        <f t="shared" si="1056"/>
        <v/>
      </c>
      <c r="T4299" s="427"/>
      <c r="U4299" s="429"/>
      <c r="W4299" s="6">
        <f>VLOOKUP(A4299,'[3]Cartilha Global'!$A:$A,1,FALSE)</f>
        <v>92822</v>
      </c>
    </row>
    <row r="4300" spans="1:23" ht="34.5" hidden="1" thickBot="1" x14ac:dyDescent="0.25">
      <c r="A4300" s="522">
        <v>92824</v>
      </c>
      <c r="B4300" s="508" t="s">
        <v>3144</v>
      </c>
      <c r="C4300" s="513" t="s">
        <v>974</v>
      </c>
      <c r="D4300" s="498" t="s">
        <v>6927</v>
      </c>
      <c r="E4300" s="499">
        <v>94.17</v>
      </c>
      <c r="F4300" s="500">
        <f t="shared" si="1058"/>
        <v>116.62</v>
      </c>
      <c r="G4300" s="527"/>
      <c r="H4300" s="518"/>
      <c r="I4300" s="517">
        <f t="shared" si="1064"/>
        <v>0</v>
      </c>
      <c r="J4300" s="517">
        <f t="shared" si="1065"/>
        <v>0</v>
      </c>
      <c r="K4300" s="504"/>
      <c r="L4300" s="518">
        <f t="shared" si="1066"/>
        <v>0</v>
      </c>
      <c r="M4300" s="518">
        <f t="shared" si="1066"/>
        <v>0</v>
      </c>
      <c r="N4300" s="519">
        <f t="shared" si="1067"/>
        <v>0</v>
      </c>
      <c r="O4300" s="519">
        <f t="shared" si="1068"/>
        <v>0</v>
      </c>
      <c r="P4300" s="506"/>
      <c r="Q4300" s="520"/>
      <c r="R4300" s="412" t="str">
        <f t="shared" si="1069"/>
        <v/>
      </c>
      <c r="S4300" s="412" t="str">
        <f t="shared" si="1056"/>
        <v/>
      </c>
      <c r="T4300" s="427"/>
      <c r="U4300" s="429"/>
      <c r="W4300" s="6">
        <f>VLOOKUP(A4300,'[3]Cartilha Global'!$A:$A,1,FALSE)</f>
        <v>92824</v>
      </c>
    </row>
    <row r="4301" spans="1:23" ht="34.5" hidden="1" thickBot="1" x14ac:dyDescent="0.25">
      <c r="A4301" s="522">
        <v>92825</v>
      </c>
      <c r="B4301" s="508" t="s">
        <v>3144</v>
      </c>
      <c r="C4301" s="513" t="s">
        <v>975</v>
      </c>
      <c r="D4301" s="498" t="s">
        <v>6927</v>
      </c>
      <c r="E4301" s="499">
        <v>109.04</v>
      </c>
      <c r="F4301" s="500">
        <f t="shared" si="1058"/>
        <v>135.04</v>
      </c>
      <c r="G4301" s="527"/>
      <c r="H4301" s="518"/>
      <c r="I4301" s="517">
        <f t="shared" si="1064"/>
        <v>0</v>
      </c>
      <c r="J4301" s="517">
        <f t="shared" si="1065"/>
        <v>0</v>
      </c>
      <c r="K4301" s="504"/>
      <c r="L4301" s="518">
        <f t="shared" si="1066"/>
        <v>0</v>
      </c>
      <c r="M4301" s="518">
        <f t="shared" si="1066"/>
        <v>0</v>
      </c>
      <c r="N4301" s="519">
        <f t="shared" si="1067"/>
        <v>0</v>
      </c>
      <c r="O4301" s="519">
        <f t="shared" si="1068"/>
        <v>0</v>
      </c>
      <c r="P4301" s="506"/>
      <c r="Q4301" s="520"/>
      <c r="R4301" s="412" t="str">
        <f t="shared" si="1069"/>
        <v/>
      </c>
      <c r="S4301" s="412" t="str">
        <f t="shared" si="1056"/>
        <v/>
      </c>
      <c r="T4301" s="427"/>
      <c r="U4301" s="429"/>
      <c r="W4301" s="6">
        <f>VLOOKUP(A4301,'[3]Cartilha Global'!$A:$A,1,FALSE)</f>
        <v>92825</v>
      </c>
    </row>
    <row r="4302" spans="1:23" ht="34.5" hidden="1" thickBot="1" x14ac:dyDescent="0.25">
      <c r="A4302" s="522">
        <v>92826</v>
      </c>
      <c r="B4302" s="508" t="s">
        <v>3144</v>
      </c>
      <c r="C4302" s="513" t="s">
        <v>976</v>
      </c>
      <c r="D4302" s="498" t="s">
        <v>6927</v>
      </c>
      <c r="E4302" s="499">
        <v>125.54</v>
      </c>
      <c r="F4302" s="500">
        <f t="shared" si="1058"/>
        <v>155.47</v>
      </c>
      <c r="G4302" s="527"/>
      <c r="H4302" s="518"/>
      <c r="I4302" s="517">
        <f t="shared" si="1064"/>
        <v>0</v>
      </c>
      <c r="J4302" s="517">
        <f t="shared" si="1065"/>
        <v>0</v>
      </c>
      <c r="K4302" s="504"/>
      <c r="L4302" s="518">
        <f t="shared" si="1066"/>
        <v>0</v>
      </c>
      <c r="M4302" s="518">
        <f t="shared" si="1066"/>
        <v>0</v>
      </c>
      <c r="N4302" s="519">
        <f t="shared" si="1067"/>
        <v>0</v>
      </c>
      <c r="O4302" s="519">
        <f t="shared" si="1068"/>
        <v>0</v>
      </c>
      <c r="P4302" s="506"/>
      <c r="Q4302" s="520"/>
      <c r="R4302" s="412" t="str">
        <f t="shared" si="1069"/>
        <v/>
      </c>
      <c r="S4302" s="412" t="str">
        <f t="shared" si="1056"/>
        <v/>
      </c>
      <c r="T4302" s="427"/>
      <c r="U4302" s="429"/>
      <c r="W4302" s="6">
        <f>VLOOKUP(A4302,'[3]Cartilha Global'!$A:$A,1,FALSE)</f>
        <v>92826</v>
      </c>
    </row>
    <row r="4303" spans="1:23" ht="34.5" hidden="1" thickBot="1" x14ac:dyDescent="0.25">
      <c r="A4303" s="522">
        <v>92827</v>
      </c>
      <c r="B4303" s="508" t="s">
        <v>3144</v>
      </c>
      <c r="C4303" s="513" t="s">
        <v>977</v>
      </c>
      <c r="D4303" s="498" t="s">
        <v>6927</v>
      </c>
      <c r="E4303" s="499">
        <v>142.74</v>
      </c>
      <c r="F4303" s="500">
        <f t="shared" si="1058"/>
        <v>176.77</v>
      </c>
      <c r="G4303" s="527"/>
      <c r="H4303" s="518"/>
      <c r="I4303" s="517">
        <f t="shared" si="1064"/>
        <v>0</v>
      </c>
      <c r="J4303" s="517">
        <f t="shared" si="1065"/>
        <v>0</v>
      </c>
      <c r="K4303" s="504"/>
      <c r="L4303" s="518">
        <f t="shared" si="1066"/>
        <v>0</v>
      </c>
      <c r="M4303" s="518">
        <f t="shared" si="1066"/>
        <v>0</v>
      </c>
      <c r="N4303" s="519">
        <f t="shared" si="1067"/>
        <v>0</v>
      </c>
      <c r="O4303" s="519">
        <f t="shared" si="1068"/>
        <v>0</v>
      </c>
      <c r="P4303" s="506"/>
      <c r="Q4303" s="520"/>
      <c r="R4303" s="412" t="str">
        <f t="shared" si="1069"/>
        <v/>
      </c>
      <c r="S4303" s="412" t="str">
        <f t="shared" si="1056"/>
        <v/>
      </c>
      <c r="T4303" s="427"/>
      <c r="U4303" s="429"/>
      <c r="W4303" s="6">
        <f>VLOOKUP(A4303,'[3]Cartilha Global'!$A:$A,1,FALSE)</f>
        <v>92827</v>
      </c>
    </row>
    <row r="4304" spans="1:23" ht="34.5" hidden="1" thickBot="1" x14ac:dyDescent="0.25">
      <c r="A4304" s="522">
        <v>92828</v>
      </c>
      <c r="B4304" s="508" t="s">
        <v>3144</v>
      </c>
      <c r="C4304" s="513" t="s">
        <v>978</v>
      </c>
      <c r="D4304" s="498" t="s">
        <v>6927</v>
      </c>
      <c r="E4304" s="499">
        <v>162.47999999999999</v>
      </c>
      <c r="F4304" s="500">
        <f t="shared" si="1058"/>
        <v>201.22</v>
      </c>
      <c r="G4304" s="527"/>
      <c r="H4304" s="518"/>
      <c r="I4304" s="517">
        <f t="shared" si="1064"/>
        <v>0</v>
      </c>
      <c r="J4304" s="517">
        <f t="shared" si="1065"/>
        <v>0</v>
      </c>
      <c r="K4304" s="504"/>
      <c r="L4304" s="518">
        <f t="shared" si="1066"/>
        <v>0</v>
      </c>
      <c r="M4304" s="518">
        <f t="shared" si="1066"/>
        <v>0</v>
      </c>
      <c r="N4304" s="519">
        <f t="shared" si="1067"/>
        <v>0</v>
      </c>
      <c r="O4304" s="519">
        <f t="shared" si="1068"/>
        <v>0</v>
      </c>
      <c r="P4304" s="506"/>
      <c r="Q4304" s="520"/>
      <c r="R4304" s="412" t="str">
        <f t="shared" si="1069"/>
        <v/>
      </c>
      <c r="S4304" s="412" t="str">
        <f t="shared" si="1056"/>
        <v/>
      </c>
      <c r="T4304" s="427"/>
      <c r="U4304" s="429"/>
      <c r="W4304" s="6">
        <f>VLOOKUP(A4304,'[3]Cartilha Global'!$A:$A,1,FALSE)</f>
        <v>92828</v>
      </c>
    </row>
    <row r="4305" spans="1:23" ht="34.5" hidden="1" thickBot="1" x14ac:dyDescent="0.25">
      <c r="A4305" s="522">
        <v>92830</v>
      </c>
      <c r="B4305" s="508" t="s">
        <v>3144</v>
      </c>
      <c r="C4305" s="513" t="s">
        <v>979</v>
      </c>
      <c r="D4305" s="498" t="s">
        <v>6927</v>
      </c>
      <c r="E4305" s="499">
        <v>201.55</v>
      </c>
      <c r="F4305" s="500">
        <f t="shared" si="1058"/>
        <v>249.6</v>
      </c>
      <c r="G4305" s="527"/>
      <c r="H4305" s="518"/>
      <c r="I4305" s="517">
        <f t="shared" si="1064"/>
        <v>0</v>
      </c>
      <c r="J4305" s="517">
        <f t="shared" si="1065"/>
        <v>0</v>
      </c>
      <c r="K4305" s="504"/>
      <c r="L4305" s="518">
        <f t="shared" si="1066"/>
        <v>0</v>
      </c>
      <c r="M4305" s="518">
        <f t="shared" si="1066"/>
        <v>0</v>
      </c>
      <c r="N4305" s="519">
        <f t="shared" si="1067"/>
        <v>0</v>
      </c>
      <c r="O4305" s="519">
        <f t="shared" si="1068"/>
        <v>0</v>
      </c>
      <c r="P4305" s="506"/>
      <c r="Q4305" s="520"/>
      <c r="R4305" s="412" t="str">
        <f t="shared" si="1069"/>
        <v/>
      </c>
      <c r="S4305" s="412" t="str">
        <f t="shared" si="1056"/>
        <v/>
      </c>
      <c r="T4305" s="427"/>
      <c r="U4305" s="429"/>
      <c r="W4305" s="6">
        <f>VLOOKUP(A4305,'[3]Cartilha Global'!$A:$A,1,FALSE)</f>
        <v>92830</v>
      </c>
    </row>
    <row r="4306" spans="1:23" ht="34.5" hidden="1" thickBot="1" x14ac:dyDescent="0.25">
      <c r="A4306" s="522">
        <v>92832</v>
      </c>
      <c r="B4306" s="508" t="s">
        <v>3144</v>
      </c>
      <c r="C4306" s="513" t="s">
        <v>980</v>
      </c>
      <c r="D4306" s="498" t="s">
        <v>6927</v>
      </c>
      <c r="E4306" s="499">
        <v>267.93</v>
      </c>
      <c r="F4306" s="500">
        <f t="shared" si="1058"/>
        <v>331.8</v>
      </c>
      <c r="G4306" s="527"/>
      <c r="H4306" s="518"/>
      <c r="I4306" s="517">
        <f t="shared" si="1064"/>
        <v>0</v>
      </c>
      <c r="J4306" s="517">
        <f t="shared" si="1065"/>
        <v>0</v>
      </c>
      <c r="K4306" s="504"/>
      <c r="L4306" s="518">
        <f t="shared" si="1066"/>
        <v>0</v>
      </c>
      <c r="M4306" s="518">
        <f t="shared" si="1066"/>
        <v>0</v>
      </c>
      <c r="N4306" s="519">
        <f t="shared" si="1067"/>
        <v>0</v>
      </c>
      <c r="O4306" s="519">
        <f t="shared" si="1068"/>
        <v>0</v>
      </c>
      <c r="P4306" s="506"/>
      <c r="Q4306" s="520"/>
      <c r="R4306" s="412" t="str">
        <f t="shared" si="1069"/>
        <v/>
      </c>
      <c r="S4306" s="412" t="str">
        <f t="shared" si="1056"/>
        <v/>
      </c>
      <c r="T4306" s="427"/>
      <c r="U4306" s="429"/>
      <c r="W4306" s="6">
        <f>VLOOKUP(A4306,'[3]Cartilha Global'!$A:$A,1,FALSE)</f>
        <v>92832</v>
      </c>
    </row>
    <row r="4307" spans="1:23" ht="12" hidden="1" thickBot="1" x14ac:dyDescent="0.25">
      <c r="A4307" s="522" t="s">
        <v>1973</v>
      </c>
      <c r="B4307" s="508"/>
      <c r="C4307" s="513" t="s">
        <v>981</v>
      </c>
      <c r="D4307" s="498">
        <v>0</v>
      </c>
      <c r="E4307" s="499"/>
      <c r="F4307" s="500">
        <f t="shared" si="1058"/>
        <v>0</v>
      </c>
      <c r="G4307" s="556"/>
      <c r="H4307" s="556"/>
      <c r="I4307" s="557"/>
      <c r="J4307" s="558"/>
      <c r="K4307" s="504"/>
      <c r="L4307" s="556"/>
      <c r="M4307" s="556"/>
      <c r="N4307" s="557"/>
      <c r="O4307" s="558"/>
      <c r="P4307" s="506"/>
      <c r="Q4307" s="494" t="str">
        <f>IF(OR(SUM(J4308:J4314)&gt;0,SUM(O4308:O4314)&gt;0),"xx","")</f>
        <v/>
      </c>
      <c r="R4307" s="412" t="str">
        <f t="shared" si="1069"/>
        <v/>
      </c>
      <c r="S4307" s="412" t="str">
        <f t="shared" si="1056"/>
        <v/>
      </c>
      <c r="T4307" s="427"/>
      <c r="U4307" s="429"/>
      <c r="W4307" s="6" t="str">
        <f>VLOOKUP(A4307,'[3]Cartilha Global'!$A:$A,1,FALSE)</f>
        <v>9.3.6</v>
      </c>
    </row>
    <row r="4308" spans="1:23" ht="23.25" hidden="1" thickBot="1" x14ac:dyDescent="0.25">
      <c r="A4308" s="522">
        <v>94870</v>
      </c>
      <c r="B4308" s="508" t="s">
        <v>3144</v>
      </c>
      <c r="C4308" s="513" t="s">
        <v>5679</v>
      </c>
      <c r="D4308" s="498" t="s">
        <v>6927</v>
      </c>
      <c r="E4308" s="499">
        <v>2.13</v>
      </c>
      <c r="F4308" s="500">
        <f t="shared" si="1058"/>
        <v>2.64</v>
      </c>
      <c r="G4308" s="527"/>
      <c r="H4308" s="518"/>
      <c r="I4308" s="517">
        <f t="shared" ref="I4308:I4314" si="1070">IF(ISBLANK(E4308),0,ROUND(F4308*G4308,2))</f>
        <v>0</v>
      </c>
      <c r="J4308" s="517">
        <f t="shared" ref="J4308:J4314" si="1071">IF(ISBLANK(G4308),0,ROUND(G4308*H4308,2))</f>
        <v>0</v>
      </c>
      <c r="K4308" s="504"/>
      <c r="L4308" s="518">
        <f t="shared" ref="L4308:M4314" si="1072">G4308</f>
        <v>0</v>
      </c>
      <c r="M4308" s="518">
        <f t="shared" si="1072"/>
        <v>0</v>
      </c>
      <c r="N4308" s="519">
        <f t="shared" ref="N4308:N4314" si="1073">IF(ISBLANK(E4308),0,ROUND(F4308*L4308,2))</f>
        <v>0</v>
      </c>
      <c r="O4308" s="519">
        <f t="shared" ref="O4308:O4314" si="1074">IF(ISBLANK(L4308),0,ROUND(L4308*M4308,2))</f>
        <v>0</v>
      </c>
      <c r="P4308" s="506"/>
      <c r="Q4308" s="520"/>
      <c r="R4308" s="412" t="str">
        <f t="shared" si="1069"/>
        <v/>
      </c>
      <c r="S4308" s="412" t="str">
        <f t="shared" si="1056"/>
        <v/>
      </c>
      <c r="T4308" s="427"/>
      <c r="U4308" s="429"/>
      <c r="W4308" s="6">
        <f>VLOOKUP(A4308,'[3]Cartilha Global'!$A:$A,1,FALSE)</f>
        <v>94870</v>
      </c>
    </row>
    <row r="4309" spans="1:23" ht="23.25" hidden="1" thickBot="1" x14ac:dyDescent="0.25">
      <c r="A4309" s="522">
        <v>94872</v>
      </c>
      <c r="B4309" s="508" t="s">
        <v>3144</v>
      </c>
      <c r="C4309" s="513" t="s">
        <v>6787</v>
      </c>
      <c r="D4309" s="498" t="s">
        <v>6927</v>
      </c>
      <c r="E4309" s="499">
        <v>2.96</v>
      </c>
      <c r="F4309" s="500">
        <f t="shared" si="1058"/>
        <v>3.67</v>
      </c>
      <c r="G4309" s="527"/>
      <c r="H4309" s="518"/>
      <c r="I4309" s="517">
        <f t="shared" si="1070"/>
        <v>0</v>
      </c>
      <c r="J4309" s="517">
        <f t="shared" si="1071"/>
        <v>0</v>
      </c>
      <c r="K4309" s="504"/>
      <c r="L4309" s="518">
        <f t="shared" si="1072"/>
        <v>0</v>
      </c>
      <c r="M4309" s="518">
        <f t="shared" si="1072"/>
        <v>0</v>
      </c>
      <c r="N4309" s="519">
        <f t="shared" si="1073"/>
        <v>0</v>
      </c>
      <c r="O4309" s="519">
        <f t="shared" si="1074"/>
        <v>0</v>
      </c>
      <c r="P4309" s="506"/>
      <c r="Q4309" s="520"/>
      <c r="R4309" s="412" t="str">
        <f t="shared" si="1069"/>
        <v/>
      </c>
      <c r="S4309" s="412" t="str">
        <f t="shared" si="1056"/>
        <v/>
      </c>
      <c r="T4309" s="427"/>
      <c r="U4309" s="429"/>
      <c r="W4309" s="6">
        <f>VLOOKUP(A4309,'[3]Cartilha Global'!$A:$A,1,FALSE)</f>
        <v>94872</v>
      </c>
    </row>
    <row r="4310" spans="1:23" ht="23.25" hidden="1" thickBot="1" x14ac:dyDescent="0.25">
      <c r="A4310" s="522">
        <v>94876</v>
      </c>
      <c r="B4310" s="508" t="s">
        <v>3144</v>
      </c>
      <c r="C4310" s="513" t="s">
        <v>5680</v>
      </c>
      <c r="D4310" s="498" t="s">
        <v>6927</v>
      </c>
      <c r="E4310" s="499">
        <v>29.96</v>
      </c>
      <c r="F4310" s="500">
        <f t="shared" si="1058"/>
        <v>37.1</v>
      </c>
      <c r="G4310" s="527"/>
      <c r="H4310" s="518"/>
      <c r="I4310" s="517">
        <f t="shared" si="1070"/>
        <v>0</v>
      </c>
      <c r="J4310" s="517">
        <f t="shared" si="1071"/>
        <v>0</v>
      </c>
      <c r="K4310" s="504"/>
      <c r="L4310" s="518">
        <f t="shared" si="1072"/>
        <v>0</v>
      </c>
      <c r="M4310" s="518">
        <f t="shared" si="1072"/>
        <v>0</v>
      </c>
      <c r="N4310" s="519">
        <f t="shared" si="1073"/>
        <v>0</v>
      </c>
      <c r="O4310" s="519">
        <f t="shared" si="1074"/>
        <v>0</v>
      </c>
      <c r="P4310" s="506"/>
      <c r="Q4310" s="520"/>
      <c r="R4310" s="412" t="str">
        <f t="shared" si="1069"/>
        <v/>
      </c>
      <c r="S4310" s="412" t="str">
        <f t="shared" si="1056"/>
        <v/>
      </c>
      <c r="T4310" s="427"/>
      <c r="U4310" s="429"/>
      <c r="W4310" s="6">
        <f>VLOOKUP(A4310,'[3]Cartilha Global'!$A:$A,1,FALSE)</f>
        <v>94876</v>
      </c>
    </row>
    <row r="4311" spans="1:23" ht="23.25" hidden="1" thickBot="1" x14ac:dyDescent="0.25">
      <c r="A4311" s="522">
        <v>94878</v>
      </c>
      <c r="B4311" s="508" t="s">
        <v>3144</v>
      </c>
      <c r="C4311" s="513" t="s">
        <v>6188</v>
      </c>
      <c r="D4311" s="498" t="s">
        <v>6927</v>
      </c>
      <c r="E4311" s="499">
        <v>34.590000000000003</v>
      </c>
      <c r="F4311" s="500">
        <f t="shared" si="1058"/>
        <v>42.84</v>
      </c>
      <c r="G4311" s="527"/>
      <c r="H4311" s="518"/>
      <c r="I4311" s="517">
        <f t="shared" si="1070"/>
        <v>0</v>
      </c>
      <c r="J4311" s="517">
        <f t="shared" si="1071"/>
        <v>0</v>
      </c>
      <c r="K4311" s="504"/>
      <c r="L4311" s="518">
        <f t="shared" si="1072"/>
        <v>0</v>
      </c>
      <c r="M4311" s="518">
        <f t="shared" si="1072"/>
        <v>0</v>
      </c>
      <c r="N4311" s="519">
        <f t="shared" si="1073"/>
        <v>0</v>
      </c>
      <c r="O4311" s="519">
        <f t="shared" si="1074"/>
        <v>0</v>
      </c>
      <c r="P4311" s="506"/>
      <c r="Q4311" s="520"/>
      <c r="R4311" s="412" t="str">
        <f t="shared" si="1069"/>
        <v/>
      </c>
      <c r="S4311" s="412" t="str">
        <f t="shared" si="1056"/>
        <v/>
      </c>
      <c r="T4311" s="427"/>
      <c r="U4311" s="429"/>
      <c r="W4311" s="6">
        <f>VLOOKUP(A4311,'[3]Cartilha Global'!$A:$A,1,FALSE)</f>
        <v>94878</v>
      </c>
    </row>
    <row r="4312" spans="1:23" ht="23.25" hidden="1" thickBot="1" x14ac:dyDescent="0.25">
      <c r="A4312" s="522">
        <v>94880</v>
      </c>
      <c r="B4312" s="508" t="s">
        <v>3144</v>
      </c>
      <c r="C4312" s="513" t="s">
        <v>6189</v>
      </c>
      <c r="D4312" s="498" t="s">
        <v>6927</v>
      </c>
      <c r="E4312" s="499">
        <v>44.89</v>
      </c>
      <c r="F4312" s="500">
        <f t="shared" si="1058"/>
        <v>55.59</v>
      </c>
      <c r="G4312" s="527"/>
      <c r="H4312" s="518"/>
      <c r="I4312" s="517">
        <f t="shared" si="1070"/>
        <v>0</v>
      </c>
      <c r="J4312" s="517">
        <f t="shared" si="1071"/>
        <v>0</v>
      </c>
      <c r="K4312" s="504"/>
      <c r="L4312" s="518">
        <f t="shared" si="1072"/>
        <v>0</v>
      </c>
      <c r="M4312" s="518">
        <f t="shared" si="1072"/>
        <v>0</v>
      </c>
      <c r="N4312" s="519">
        <f t="shared" si="1073"/>
        <v>0</v>
      </c>
      <c r="O4312" s="519">
        <f t="shared" si="1074"/>
        <v>0</v>
      </c>
      <c r="P4312" s="506"/>
      <c r="Q4312" s="520"/>
      <c r="R4312" s="412" t="str">
        <f t="shared" si="1069"/>
        <v/>
      </c>
      <c r="S4312" s="412" t="str">
        <f t="shared" si="1056"/>
        <v/>
      </c>
      <c r="T4312" s="427"/>
      <c r="U4312" s="429"/>
      <c r="W4312" s="6">
        <f>VLOOKUP(A4312,'[3]Cartilha Global'!$A:$A,1,FALSE)</f>
        <v>94880</v>
      </c>
    </row>
    <row r="4313" spans="1:23" ht="23.25" hidden="1" thickBot="1" x14ac:dyDescent="0.25">
      <c r="A4313" s="522">
        <v>94882</v>
      </c>
      <c r="B4313" s="508" t="s">
        <v>3144</v>
      </c>
      <c r="C4313" s="513" t="s">
        <v>6190</v>
      </c>
      <c r="D4313" s="498" t="s">
        <v>6927</v>
      </c>
      <c r="E4313" s="499">
        <v>52.03</v>
      </c>
      <c r="F4313" s="500">
        <f t="shared" si="1058"/>
        <v>64.430000000000007</v>
      </c>
      <c r="G4313" s="527"/>
      <c r="H4313" s="518"/>
      <c r="I4313" s="517">
        <f t="shared" si="1070"/>
        <v>0</v>
      </c>
      <c r="J4313" s="517">
        <f t="shared" si="1071"/>
        <v>0</v>
      </c>
      <c r="K4313" s="504"/>
      <c r="L4313" s="518">
        <f t="shared" si="1072"/>
        <v>0</v>
      </c>
      <c r="M4313" s="518">
        <f t="shared" si="1072"/>
        <v>0</v>
      </c>
      <c r="N4313" s="519">
        <f t="shared" si="1073"/>
        <v>0</v>
      </c>
      <c r="O4313" s="519">
        <f t="shared" si="1074"/>
        <v>0</v>
      </c>
      <c r="P4313" s="506"/>
      <c r="Q4313" s="520"/>
      <c r="R4313" s="412" t="str">
        <f t="shared" si="1069"/>
        <v/>
      </c>
      <c r="S4313" s="412" t="str">
        <f t="shared" si="1056"/>
        <v/>
      </c>
      <c r="T4313" s="427"/>
      <c r="U4313" s="429"/>
      <c r="W4313" s="6">
        <f>VLOOKUP(A4313,'[3]Cartilha Global'!$A:$A,1,FALSE)</f>
        <v>94882</v>
      </c>
    </row>
    <row r="4314" spans="1:23" ht="23.25" hidden="1" thickBot="1" x14ac:dyDescent="0.25">
      <c r="A4314" s="522">
        <v>94884</v>
      </c>
      <c r="B4314" s="508" t="s">
        <v>3144</v>
      </c>
      <c r="C4314" s="513" t="s">
        <v>6191</v>
      </c>
      <c r="D4314" s="498" t="s">
        <v>6927</v>
      </c>
      <c r="E4314" s="499">
        <v>66.53</v>
      </c>
      <c r="F4314" s="500">
        <f t="shared" si="1058"/>
        <v>82.39</v>
      </c>
      <c r="G4314" s="527"/>
      <c r="H4314" s="518"/>
      <c r="I4314" s="517">
        <f t="shared" si="1070"/>
        <v>0</v>
      </c>
      <c r="J4314" s="517">
        <f t="shared" si="1071"/>
        <v>0</v>
      </c>
      <c r="K4314" s="504"/>
      <c r="L4314" s="518">
        <f t="shared" si="1072"/>
        <v>0</v>
      </c>
      <c r="M4314" s="518">
        <f t="shared" si="1072"/>
        <v>0</v>
      </c>
      <c r="N4314" s="519">
        <f t="shared" si="1073"/>
        <v>0</v>
      </c>
      <c r="O4314" s="519">
        <f t="shared" si="1074"/>
        <v>0</v>
      </c>
      <c r="P4314" s="506"/>
      <c r="Q4314" s="520"/>
      <c r="R4314" s="412" t="str">
        <f t="shared" si="1069"/>
        <v/>
      </c>
      <c r="S4314" s="412" t="str">
        <f t="shared" si="1056"/>
        <v/>
      </c>
      <c r="T4314" s="427"/>
      <c r="U4314" s="429"/>
      <c r="W4314" s="6">
        <f>VLOOKUP(A4314,'[3]Cartilha Global'!$A:$A,1,FALSE)</f>
        <v>94884</v>
      </c>
    </row>
    <row r="4315" spans="1:23" ht="12" hidden="1" thickBot="1" x14ac:dyDescent="0.25">
      <c r="A4315" s="522" t="s">
        <v>1974</v>
      </c>
      <c r="B4315" s="508"/>
      <c r="C4315" s="513" t="s">
        <v>483</v>
      </c>
      <c r="D4315" s="498">
        <v>0</v>
      </c>
      <c r="E4315" s="499"/>
      <c r="F4315" s="500">
        <f t="shared" si="1058"/>
        <v>0</v>
      </c>
      <c r="G4315" s="556"/>
      <c r="H4315" s="556"/>
      <c r="I4315" s="557"/>
      <c r="J4315" s="558"/>
      <c r="K4315" s="504"/>
      <c r="L4315" s="556"/>
      <c r="M4315" s="556"/>
      <c r="N4315" s="557"/>
      <c r="O4315" s="558"/>
      <c r="P4315" s="506"/>
      <c r="Q4315" s="494" t="str">
        <f>IF(OR(SUM(J4316:J4411)&gt;0,SUM(O4316:O4411)&gt;0),"xx","")</f>
        <v/>
      </c>
      <c r="R4315" s="412" t="str">
        <f>IF(Q4315="X","x",IF(Q4315="xx","x",IF(O4315&gt;0,"x","")))</f>
        <v/>
      </c>
      <c r="S4315" s="412" t="str">
        <f t="shared" si="1056"/>
        <v/>
      </c>
      <c r="T4315" s="427"/>
      <c r="U4315" s="429"/>
      <c r="W4315" s="6" t="str">
        <f>VLOOKUP(A4315,'[3]Cartilha Global'!$A:$A,1,FALSE)</f>
        <v>9.3.7</v>
      </c>
    </row>
    <row r="4316" spans="1:23" ht="34.5" hidden="1" thickBot="1" x14ac:dyDescent="0.25">
      <c r="A4316" s="522">
        <v>97141</v>
      </c>
      <c r="B4316" s="508" t="s">
        <v>3144</v>
      </c>
      <c r="C4316" s="513" t="s">
        <v>2335</v>
      </c>
      <c r="D4316" s="498" t="s">
        <v>6927</v>
      </c>
      <c r="E4316" s="499">
        <v>8.66</v>
      </c>
      <c r="F4316" s="500">
        <f t="shared" si="1058"/>
        <v>10.72</v>
      </c>
      <c r="G4316" s="527"/>
      <c r="H4316" s="518"/>
      <c r="I4316" s="517">
        <f>IF(ISBLANK(E4316),0,ROUND(F4316*G4316,2))</f>
        <v>0</v>
      </c>
      <c r="J4316" s="517">
        <f>IF(ISBLANK(G4316),0,ROUND(G4316*H4316,2))</f>
        <v>0</v>
      </c>
      <c r="K4316" s="504"/>
      <c r="L4316" s="518">
        <f>G4316</f>
        <v>0</v>
      </c>
      <c r="M4316" s="518">
        <f>H4316</f>
        <v>0</v>
      </c>
      <c r="N4316" s="519">
        <f>IF(ISBLANK(E4316),0,ROUND(F4316*L4316,2))</f>
        <v>0</v>
      </c>
      <c r="O4316" s="519">
        <f>IF(ISBLANK(L4316),0,ROUND(L4316*M4316,2))</f>
        <v>0</v>
      </c>
      <c r="P4316" s="506"/>
      <c r="Q4316" s="520"/>
      <c r="R4316" s="412" t="str">
        <f>IF(Q4316="X","x",IF(Q4316="xx","x",IF(O4316&gt;0,"x","")))</f>
        <v/>
      </c>
      <c r="S4316" s="412" t="str">
        <f t="shared" si="1056"/>
        <v/>
      </c>
      <c r="T4316" s="427"/>
      <c r="U4316" s="429"/>
      <c r="W4316" s="6">
        <f>VLOOKUP(A4316,'[3]Cartilha Global'!$A:$A,1,FALSE)</f>
        <v>97141</v>
      </c>
    </row>
    <row r="4317" spans="1:23" ht="23.25" hidden="1" thickBot="1" x14ac:dyDescent="0.25">
      <c r="A4317" s="522">
        <v>103089</v>
      </c>
      <c r="B4317" s="508" t="s">
        <v>3144</v>
      </c>
      <c r="C4317" s="513" t="s">
        <v>6787</v>
      </c>
      <c r="D4317" s="498" t="s">
        <v>6927</v>
      </c>
      <c r="E4317" s="499">
        <v>11.07</v>
      </c>
      <c r="F4317" s="500">
        <f t="shared" si="1058"/>
        <v>13.71</v>
      </c>
      <c r="G4317" s="527"/>
      <c r="H4317" s="518"/>
      <c r="I4317" s="517">
        <f>IF(ISBLANK(E4317),0,ROUND(F4317*G4317,2))</f>
        <v>0</v>
      </c>
      <c r="J4317" s="517">
        <f>IF(ISBLANK(G4317),0,ROUND(G4317*H4317,2))</f>
        <v>0</v>
      </c>
      <c r="K4317" s="504"/>
      <c r="L4317" s="518">
        <f>G4317</f>
        <v>0</v>
      </c>
      <c r="M4317" s="518">
        <f>H4317</f>
        <v>0</v>
      </c>
      <c r="N4317" s="519">
        <f>IF(ISBLANK(E4317),0,ROUND(F4317*L4317,2))</f>
        <v>0</v>
      </c>
      <c r="O4317" s="519">
        <f>IF(ISBLANK(L4317),0,ROUND(L4317*M4317,2))</f>
        <v>0</v>
      </c>
      <c r="P4317" s="506"/>
      <c r="Q4317" s="520"/>
      <c r="R4317" s="412" t="str">
        <f>IF(Q4317="X","x",IF(Q4317="xx","x",IF(O4317&gt;0,"x","")))</f>
        <v/>
      </c>
      <c r="S4317" s="412" t="str">
        <f t="shared" si="1056"/>
        <v/>
      </c>
      <c r="T4317" s="427"/>
      <c r="U4317" s="429"/>
      <c r="W4317" s="6" t="e">
        <f>VLOOKUP(A4317,'[3]Cartilha Global'!$A:$A,1,FALSE)</f>
        <v>#N/A</v>
      </c>
    </row>
    <row r="4318" spans="1:23" ht="23.25" hidden="1" thickBot="1" x14ac:dyDescent="0.25">
      <c r="A4318" s="522">
        <v>103090</v>
      </c>
      <c r="B4318" s="508" t="s">
        <v>3144</v>
      </c>
      <c r="C4318" s="513" t="s">
        <v>6788</v>
      </c>
      <c r="D4318" s="498" t="s">
        <v>6927</v>
      </c>
      <c r="E4318" s="499">
        <v>13.24</v>
      </c>
      <c r="F4318" s="500">
        <f t="shared" si="1058"/>
        <v>16.399999999999999</v>
      </c>
      <c r="G4318" s="527"/>
      <c r="H4318" s="518"/>
      <c r="I4318" s="517">
        <f t="shared" ref="I4318:I4381" si="1075">IF(ISBLANK(E4318),0,ROUND(F4318*G4318,2))</f>
        <v>0</v>
      </c>
      <c r="J4318" s="517">
        <f t="shared" ref="J4318:J4381" si="1076">IF(ISBLANK(G4318),0,ROUND(G4318*H4318,2))</f>
        <v>0</v>
      </c>
      <c r="K4318" s="504"/>
      <c r="L4318" s="518">
        <f t="shared" ref="L4318:M4380" si="1077">G4318</f>
        <v>0</v>
      </c>
      <c r="M4318" s="518">
        <f t="shared" si="1077"/>
        <v>0</v>
      </c>
      <c r="N4318" s="519">
        <f t="shared" ref="N4318:N4381" si="1078">IF(ISBLANK(E4318),0,ROUND(F4318*L4318,2))</f>
        <v>0</v>
      </c>
      <c r="O4318" s="519">
        <f t="shared" ref="O4318:O4381" si="1079">IF(ISBLANK(L4318),0,ROUND(L4318*M4318,2))</f>
        <v>0</v>
      </c>
      <c r="P4318" s="506"/>
      <c r="Q4318" s="520"/>
      <c r="R4318" s="412" t="str">
        <f t="shared" ref="R4318:R4381" si="1080">IF(Q4318="X","x",IF(Q4318="xx","x",IF(O4318&gt;0,"x","")))</f>
        <v/>
      </c>
      <c r="S4318" s="412" t="str">
        <f t="shared" si="1056"/>
        <v/>
      </c>
      <c r="T4318" s="427"/>
      <c r="U4318" s="429"/>
      <c r="W4318" s="6" t="e">
        <f>VLOOKUP(A4318,'[3]Cartilha Global'!$A:$A,1,FALSE)</f>
        <v>#N/A</v>
      </c>
    </row>
    <row r="4319" spans="1:23" ht="23.25" hidden="1" thickBot="1" x14ac:dyDescent="0.25">
      <c r="A4319" s="522">
        <v>103091</v>
      </c>
      <c r="B4319" s="508" t="s">
        <v>3144</v>
      </c>
      <c r="C4319" s="513" t="s">
        <v>6789</v>
      </c>
      <c r="D4319" s="498" t="s">
        <v>6927</v>
      </c>
      <c r="E4319" s="499">
        <v>18.649999999999999</v>
      </c>
      <c r="F4319" s="500">
        <f t="shared" si="1058"/>
        <v>23.1</v>
      </c>
      <c r="G4319" s="527"/>
      <c r="H4319" s="518"/>
      <c r="I4319" s="517">
        <f t="shared" si="1075"/>
        <v>0</v>
      </c>
      <c r="J4319" s="517">
        <f t="shared" si="1076"/>
        <v>0</v>
      </c>
      <c r="K4319" s="504"/>
      <c r="L4319" s="518">
        <f t="shared" si="1077"/>
        <v>0</v>
      </c>
      <c r="M4319" s="518">
        <f t="shared" si="1077"/>
        <v>0</v>
      </c>
      <c r="N4319" s="519">
        <f t="shared" si="1078"/>
        <v>0</v>
      </c>
      <c r="O4319" s="519">
        <f t="shared" si="1079"/>
        <v>0</v>
      </c>
      <c r="P4319" s="506"/>
      <c r="Q4319" s="520"/>
      <c r="R4319" s="412" t="str">
        <f t="shared" si="1080"/>
        <v/>
      </c>
      <c r="S4319" s="412" t="str">
        <f t="shared" ref="S4319:S4382" si="1081">IF(Q4319="X","x",IF(Q4319="xx","x",IF(OR(J4319&gt;0,O4319&gt;0),"x","")))</f>
        <v/>
      </c>
      <c r="T4319" s="427"/>
      <c r="U4319" s="429"/>
      <c r="W4319" s="6" t="e">
        <f>VLOOKUP(A4319,'[3]Cartilha Global'!$A:$A,1,FALSE)</f>
        <v>#N/A</v>
      </c>
    </row>
    <row r="4320" spans="1:23" ht="23.25" hidden="1" thickBot="1" x14ac:dyDescent="0.25">
      <c r="A4320" s="522">
        <v>103092</v>
      </c>
      <c r="B4320" s="508" t="s">
        <v>3144</v>
      </c>
      <c r="C4320" s="513" t="s">
        <v>6790</v>
      </c>
      <c r="D4320" s="498" t="s">
        <v>6927</v>
      </c>
      <c r="E4320" s="499">
        <v>24.05</v>
      </c>
      <c r="F4320" s="500">
        <f t="shared" ref="F4320:F4383" si="1082">IF(E4320=0,0,ROUND(E4320*(1+E$13)*(1-E$14),2))</f>
        <v>29.78</v>
      </c>
      <c r="G4320" s="527"/>
      <c r="H4320" s="518"/>
      <c r="I4320" s="517">
        <f t="shared" si="1075"/>
        <v>0</v>
      </c>
      <c r="J4320" s="517">
        <f t="shared" si="1076"/>
        <v>0</v>
      </c>
      <c r="K4320" s="504"/>
      <c r="L4320" s="518">
        <f t="shared" si="1077"/>
        <v>0</v>
      </c>
      <c r="M4320" s="518">
        <f t="shared" si="1077"/>
        <v>0</v>
      </c>
      <c r="N4320" s="519">
        <f t="shared" si="1078"/>
        <v>0</v>
      </c>
      <c r="O4320" s="519">
        <f t="shared" si="1079"/>
        <v>0</v>
      </c>
      <c r="P4320" s="506"/>
      <c r="Q4320" s="520"/>
      <c r="R4320" s="412" t="str">
        <f t="shared" si="1080"/>
        <v/>
      </c>
      <c r="S4320" s="412" t="str">
        <f t="shared" si="1081"/>
        <v/>
      </c>
      <c r="T4320" s="427"/>
      <c r="U4320" s="429"/>
      <c r="W4320" s="6" t="e">
        <f>VLOOKUP(A4320,'[3]Cartilha Global'!$A:$A,1,FALSE)</f>
        <v>#N/A</v>
      </c>
    </row>
    <row r="4321" spans="1:23" ht="23.25" hidden="1" thickBot="1" x14ac:dyDescent="0.25">
      <c r="A4321" s="522">
        <v>103093</v>
      </c>
      <c r="B4321" s="508" t="s">
        <v>3144</v>
      </c>
      <c r="C4321" s="513" t="s">
        <v>6791</v>
      </c>
      <c r="D4321" s="498" t="s">
        <v>6927</v>
      </c>
      <c r="E4321" s="499">
        <v>36.78</v>
      </c>
      <c r="F4321" s="500">
        <f t="shared" si="1082"/>
        <v>45.55</v>
      </c>
      <c r="G4321" s="527"/>
      <c r="H4321" s="518"/>
      <c r="I4321" s="517">
        <f t="shared" si="1075"/>
        <v>0</v>
      </c>
      <c r="J4321" s="517">
        <f t="shared" si="1076"/>
        <v>0</v>
      </c>
      <c r="K4321" s="504"/>
      <c r="L4321" s="518">
        <f t="shared" si="1077"/>
        <v>0</v>
      </c>
      <c r="M4321" s="518">
        <f t="shared" si="1077"/>
        <v>0</v>
      </c>
      <c r="N4321" s="519">
        <f t="shared" si="1078"/>
        <v>0</v>
      </c>
      <c r="O4321" s="519">
        <f t="shared" si="1079"/>
        <v>0</v>
      </c>
      <c r="P4321" s="506"/>
      <c r="Q4321" s="520"/>
      <c r="R4321" s="412" t="str">
        <f t="shared" si="1080"/>
        <v/>
      </c>
      <c r="S4321" s="412" t="str">
        <f t="shared" si="1081"/>
        <v/>
      </c>
      <c r="T4321" s="427"/>
      <c r="U4321" s="429"/>
      <c r="W4321" s="6" t="e">
        <f>VLOOKUP(A4321,'[3]Cartilha Global'!$A:$A,1,FALSE)</f>
        <v>#N/A</v>
      </c>
    </row>
    <row r="4322" spans="1:23" ht="23.25" hidden="1" thickBot="1" x14ac:dyDescent="0.25">
      <c r="A4322" s="522">
        <v>103094</v>
      </c>
      <c r="B4322" s="508" t="s">
        <v>3144</v>
      </c>
      <c r="C4322" s="513" t="s">
        <v>6792</v>
      </c>
      <c r="D4322" s="498" t="s">
        <v>6927</v>
      </c>
      <c r="E4322" s="499">
        <v>42.24</v>
      </c>
      <c r="F4322" s="500">
        <f t="shared" si="1082"/>
        <v>52.31</v>
      </c>
      <c r="G4322" s="527"/>
      <c r="H4322" s="518"/>
      <c r="I4322" s="517">
        <f t="shared" si="1075"/>
        <v>0</v>
      </c>
      <c r="J4322" s="517">
        <f t="shared" si="1076"/>
        <v>0</v>
      </c>
      <c r="K4322" s="504"/>
      <c r="L4322" s="518">
        <f t="shared" si="1077"/>
        <v>0</v>
      </c>
      <c r="M4322" s="518">
        <f t="shared" si="1077"/>
        <v>0</v>
      </c>
      <c r="N4322" s="519">
        <f t="shared" si="1078"/>
        <v>0</v>
      </c>
      <c r="O4322" s="519">
        <f t="shared" si="1079"/>
        <v>0</v>
      </c>
      <c r="P4322" s="506"/>
      <c r="Q4322" s="520"/>
      <c r="R4322" s="412" t="str">
        <f t="shared" si="1080"/>
        <v/>
      </c>
      <c r="S4322" s="412" t="str">
        <f t="shared" si="1081"/>
        <v/>
      </c>
      <c r="T4322" s="427"/>
      <c r="U4322" s="429"/>
      <c r="W4322" s="6" t="e">
        <f>VLOOKUP(A4322,'[3]Cartilha Global'!$A:$A,1,FALSE)</f>
        <v>#N/A</v>
      </c>
    </row>
    <row r="4323" spans="1:23" ht="23.25" hidden="1" thickBot="1" x14ac:dyDescent="0.25">
      <c r="A4323" s="522">
        <v>103095</v>
      </c>
      <c r="B4323" s="508" t="s">
        <v>3144</v>
      </c>
      <c r="C4323" s="513" t="s">
        <v>6793</v>
      </c>
      <c r="D4323" s="498" t="s">
        <v>6927</v>
      </c>
      <c r="E4323" s="499">
        <v>54.94</v>
      </c>
      <c r="F4323" s="500">
        <f t="shared" si="1082"/>
        <v>68.040000000000006</v>
      </c>
      <c r="G4323" s="527"/>
      <c r="H4323" s="518"/>
      <c r="I4323" s="517">
        <f t="shared" si="1075"/>
        <v>0</v>
      </c>
      <c r="J4323" s="517">
        <f t="shared" si="1076"/>
        <v>0</v>
      </c>
      <c r="K4323" s="504"/>
      <c r="L4323" s="518">
        <f t="shared" si="1077"/>
        <v>0</v>
      </c>
      <c r="M4323" s="518">
        <f t="shared" si="1077"/>
        <v>0</v>
      </c>
      <c r="N4323" s="519">
        <f t="shared" si="1078"/>
        <v>0</v>
      </c>
      <c r="O4323" s="519">
        <f t="shared" si="1079"/>
        <v>0</v>
      </c>
      <c r="P4323" s="506"/>
      <c r="Q4323" s="520"/>
      <c r="R4323" s="412" t="str">
        <f t="shared" si="1080"/>
        <v/>
      </c>
      <c r="S4323" s="412" t="str">
        <f t="shared" si="1081"/>
        <v/>
      </c>
      <c r="T4323" s="427"/>
      <c r="U4323" s="429"/>
      <c r="W4323" s="6" t="e">
        <f>VLOOKUP(A4323,'[3]Cartilha Global'!$A:$A,1,FALSE)</f>
        <v>#N/A</v>
      </c>
    </row>
    <row r="4324" spans="1:23" ht="23.25" hidden="1" thickBot="1" x14ac:dyDescent="0.25">
      <c r="A4324" s="522">
        <v>103096</v>
      </c>
      <c r="B4324" s="508" t="s">
        <v>3144</v>
      </c>
      <c r="C4324" s="513" t="s">
        <v>6794</v>
      </c>
      <c r="D4324" s="498" t="s">
        <v>6927</v>
      </c>
      <c r="E4324" s="499">
        <v>60.38</v>
      </c>
      <c r="F4324" s="500">
        <f t="shared" si="1082"/>
        <v>74.77</v>
      </c>
      <c r="G4324" s="527"/>
      <c r="H4324" s="518"/>
      <c r="I4324" s="517">
        <f t="shared" si="1075"/>
        <v>0</v>
      </c>
      <c r="J4324" s="517">
        <f t="shared" si="1076"/>
        <v>0</v>
      </c>
      <c r="K4324" s="504"/>
      <c r="L4324" s="518">
        <f t="shared" si="1077"/>
        <v>0</v>
      </c>
      <c r="M4324" s="518">
        <f t="shared" si="1077"/>
        <v>0</v>
      </c>
      <c r="N4324" s="519">
        <f t="shared" si="1078"/>
        <v>0</v>
      </c>
      <c r="O4324" s="519">
        <f t="shared" si="1079"/>
        <v>0</v>
      </c>
      <c r="P4324" s="506"/>
      <c r="Q4324" s="520"/>
      <c r="R4324" s="412" t="str">
        <f t="shared" si="1080"/>
        <v/>
      </c>
      <c r="S4324" s="412" t="str">
        <f t="shared" si="1081"/>
        <v/>
      </c>
      <c r="T4324" s="427"/>
      <c r="U4324" s="429"/>
      <c r="W4324" s="6" t="e">
        <f>VLOOKUP(A4324,'[3]Cartilha Global'!$A:$A,1,FALSE)</f>
        <v>#N/A</v>
      </c>
    </row>
    <row r="4325" spans="1:23" ht="23.25" hidden="1" thickBot="1" x14ac:dyDescent="0.25">
      <c r="A4325" s="522">
        <v>103097</v>
      </c>
      <c r="B4325" s="508" t="s">
        <v>3144</v>
      </c>
      <c r="C4325" s="513" t="s">
        <v>6795</v>
      </c>
      <c r="D4325" s="498" t="s">
        <v>6927</v>
      </c>
      <c r="E4325" s="499">
        <v>73.09</v>
      </c>
      <c r="F4325" s="500">
        <f t="shared" si="1082"/>
        <v>90.51</v>
      </c>
      <c r="G4325" s="527"/>
      <c r="H4325" s="518"/>
      <c r="I4325" s="517">
        <f t="shared" si="1075"/>
        <v>0</v>
      </c>
      <c r="J4325" s="517">
        <f t="shared" si="1076"/>
        <v>0</v>
      </c>
      <c r="K4325" s="504"/>
      <c r="L4325" s="518">
        <f t="shared" si="1077"/>
        <v>0</v>
      </c>
      <c r="M4325" s="518">
        <f t="shared" si="1077"/>
        <v>0</v>
      </c>
      <c r="N4325" s="519">
        <f t="shared" si="1078"/>
        <v>0</v>
      </c>
      <c r="O4325" s="519">
        <f t="shared" si="1079"/>
        <v>0</v>
      </c>
      <c r="P4325" s="506"/>
      <c r="Q4325" s="520"/>
      <c r="R4325" s="412" t="str">
        <f t="shared" si="1080"/>
        <v/>
      </c>
      <c r="S4325" s="412" t="str">
        <f t="shared" si="1081"/>
        <v/>
      </c>
      <c r="T4325" s="427"/>
      <c r="U4325" s="429"/>
      <c r="W4325" s="6" t="e">
        <f>VLOOKUP(A4325,'[3]Cartilha Global'!$A:$A,1,FALSE)</f>
        <v>#N/A</v>
      </c>
    </row>
    <row r="4326" spans="1:23" ht="23.25" hidden="1" thickBot="1" x14ac:dyDescent="0.25">
      <c r="A4326" s="522">
        <v>103098</v>
      </c>
      <c r="B4326" s="508" t="s">
        <v>3144</v>
      </c>
      <c r="C4326" s="513" t="s">
        <v>6796</v>
      </c>
      <c r="D4326" s="498" t="s">
        <v>6927</v>
      </c>
      <c r="E4326" s="499">
        <v>78.540000000000006</v>
      </c>
      <c r="F4326" s="500">
        <f t="shared" si="1082"/>
        <v>97.26</v>
      </c>
      <c r="G4326" s="527"/>
      <c r="H4326" s="518"/>
      <c r="I4326" s="517">
        <f t="shared" si="1075"/>
        <v>0</v>
      </c>
      <c r="J4326" s="517">
        <f t="shared" si="1076"/>
        <v>0</v>
      </c>
      <c r="K4326" s="504"/>
      <c r="L4326" s="518">
        <f t="shared" si="1077"/>
        <v>0</v>
      </c>
      <c r="M4326" s="518">
        <f t="shared" si="1077"/>
        <v>0</v>
      </c>
      <c r="N4326" s="519">
        <f t="shared" si="1078"/>
        <v>0</v>
      </c>
      <c r="O4326" s="519">
        <f t="shared" si="1079"/>
        <v>0</v>
      </c>
      <c r="P4326" s="506"/>
      <c r="Q4326" s="520"/>
      <c r="R4326" s="412" t="str">
        <f t="shared" si="1080"/>
        <v/>
      </c>
      <c r="S4326" s="412" t="str">
        <f t="shared" si="1081"/>
        <v/>
      </c>
      <c r="T4326" s="427"/>
      <c r="U4326" s="429"/>
      <c r="W4326" s="6" t="e">
        <f>VLOOKUP(A4326,'[3]Cartilha Global'!$A:$A,1,FALSE)</f>
        <v>#N/A</v>
      </c>
    </row>
    <row r="4327" spans="1:23" ht="23.25" hidden="1" thickBot="1" x14ac:dyDescent="0.25">
      <c r="A4327" s="522">
        <v>103099</v>
      </c>
      <c r="B4327" s="508" t="s">
        <v>3144</v>
      </c>
      <c r="C4327" s="513" t="s">
        <v>6797</v>
      </c>
      <c r="D4327" s="498" t="s">
        <v>6927</v>
      </c>
      <c r="E4327" s="499">
        <v>89.36</v>
      </c>
      <c r="F4327" s="500">
        <f t="shared" si="1082"/>
        <v>110.66</v>
      </c>
      <c r="G4327" s="527"/>
      <c r="H4327" s="518"/>
      <c r="I4327" s="517">
        <f t="shared" si="1075"/>
        <v>0</v>
      </c>
      <c r="J4327" s="517">
        <f t="shared" si="1076"/>
        <v>0</v>
      </c>
      <c r="K4327" s="504"/>
      <c r="L4327" s="518">
        <f t="shared" si="1077"/>
        <v>0</v>
      </c>
      <c r="M4327" s="518">
        <f t="shared" si="1077"/>
        <v>0</v>
      </c>
      <c r="N4327" s="519">
        <f t="shared" si="1078"/>
        <v>0</v>
      </c>
      <c r="O4327" s="519">
        <f t="shared" si="1079"/>
        <v>0</v>
      </c>
      <c r="P4327" s="506"/>
      <c r="Q4327" s="520"/>
      <c r="R4327" s="412" t="str">
        <f t="shared" si="1080"/>
        <v/>
      </c>
      <c r="S4327" s="412" t="str">
        <f t="shared" si="1081"/>
        <v/>
      </c>
      <c r="T4327" s="427"/>
      <c r="U4327" s="429"/>
      <c r="W4327" s="6" t="e">
        <f>VLOOKUP(A4327,'[3]Cartilha Global'!$A:$A,1,FALSE)</f>
        <v>#N/A</v>
      </c>
    </row>
    <row r="4328" spans="1:23" ht="23.25" hidden="1" thickBot="1" x14ac:dyDescent="0.25">
      <c r="A4328" s="522">
        <v>103100</v>
      </c>
      <c r="B4328" s="508" t="s">
        <v>3144</v>
      </c>
      <c r="C4328" s="513" t="s">
        <v>6798</v>
      </c>
      <c r="D4328" s="498" t="s">
        <v>6927</v>
      </c>
      <c r="E4328" s="499">
        <v>95.39</v>
      </c>
      <c r="F4328" s="500">
        <f t="shared" si="1082"/>
        <v>118.13</v>
      </c>
      <c r="G4328" s="527"/>
      <c r="H4328" s="518"/>
      <c r="I4328" s="517">
        <f t="shared" si="1075"/>
        <v>0</v>
      </c>
      <c r="J4328" s="517">
        <f t="shared" si="1076"/>
        <v>0</v>
      </c>
      <c r="K4328" s="504"/>
      <c r="L4328" s="518">
        <f t="shared" si="1077"/>
        <v>0</v>
      </c>
      <c r="M4328" s="518">
        <f t="shared" si="1077"/>
        <v>0</v>
      </c>
      <c r="N4328" s="519">
        <f t="shared" si="1078"/>
        <v>0</v>
      </c>
      <c r="O4328" s="519">
        <f t="shared" si="1079"/>
        <v>0</v>
      </c>
      <c r="P4328" s="506"/>
      <c r="Q4328" s="520"/>
      <c r="R4328" s="412" t="str">
        <f t="shared" si="1080"/>
        <v/>
      </c>
      <c r="S4328" s="412" t="str">
        <f t="shared" si="1081"/>
        <v/>
      </c>
      <c r="T4328" s="427"/>
      <c r="U4328" s="429"/>
      <c r="W4328" s="6" t="e">
        <f>VLOOKUP(A4328,'[3]Cartilha Global'!$A:$A,1,FALSE)</f>
        <v>#N/A</v>
      </c>
    </row>
    <row r="4329" spans="1:23" ht="23.25" hidden="1" thickBot="1" x14ac:dyDescent="0.25">
      <c r="A4329" s="522">
        <v>103101</v>
      </c>
      <c r="B4329" s="508" t="s">
        <v>3144</v>
      </c>
      <c r="C4329" s="513" t="s">
        <v>6799</v>
      </c>
      <c r="D4329" s="498" t="s">
        <v>6927</v>
      </c>
      <c r="E4329" s="499">
        <v>105.08</v>
      </c>
      <c r="F4329" s="500">
        <f t="shared" si="1082"/>
        <v>130.13</v>
      </c>
      <c r="G4329" s="527"/>
      <c r="H4329" s="518"/>
      <c r="I4329" s="517">
        <f t="shared" si="1075"/>
        <v>0</v>
      </c>
      <c r="J4329" s="517">
        <f t="shared" si="1076"/>
        <v>0</v>
      </c>
      <c r="K4329" s="504"/>
      <c r="L4329" s="518">
        <f t="shared" si="1077"/>
        <v>0</v>
      </c>
      <c r="M4329" s="518">
        <f t="shared" si="1077"/>
        <v>0</v>
      </c>
      <c r="N4329" s="519">
        <f t="shared" si="1078"/>
        <v>0</v>
      </c>
      <c r="O4329" s="519">
        <f t="shared" si="1079"/>
        <v>0</v>
      </c>
      <c r="P4329" s="506"/>
      <c r="Q4329" s="520"/>
      <c r="R4329" s="412" t="str">
        <f t="shared" si="1080"/>
        <v/>
      </c>
      <c r="S4329" s="412" t="str">
        <f t="shared" si="1081"/>
        <v/>
      </c>
      <c r="T4329" s="427"/>
      <c r="U4329" s="429"/>
      <c r="W4329" s="6" t="e">
        <f>VLOOKUP(A4329,'[3]Cartilha Global'!$A:$A,1,FALSE)</f>
        <v>#N/A</v>
      </c>
    </row>
    <row r="4330" spans="1:23" ht="23.25" hidden="1" thickBot="1" x14ac:dyDescent="0.25">
      <c r="A4330" s="522">
        <v>103102</v>
      </c>
      <c r="B4330" s="508" t="s">
        <v>3144</v>
      </c>
      <c r="C4330" s="513" t="s">
        <v>6800</v>
      </c>
      <c r="D4330" s="498" t="s">
        <v>6927</v>
      </c>
      <c r="E4330" s="499">
        <v>121.03</v>
      </c>
      <c r="F4330" s="500">
        <f t="shared" si="1082"/>
        <v>149.88</v>
      </c>
      <c r="G4330" s="527"/>
      <c r="H4330" s="518"/>
      <c r="I4330" s="517">
        <f t="shared" si="1075"/>
        <v>0</v>
      </c>
      <c r="J4330" s="517">
        <f t="shared" si="1076"/>
        <v>0</v>
      </c>
      <c r="K4330" s="504"/>
      <c r="L4330" s="518">
        <f t="shared" si="1077"/>
        <v>0</v>
      </c>
      <c r="M4330" s="518">
        <f t="shared" si="1077"/>
        <v>0</v>
      </c>
      <c r="N4330" s="519">
        <f t="shared" si="1078"/>
        <v>0</v>
      </c>
      <c r="O4330" s="519">
        <f t="shared" si="1079"/>
        <v>0</v>
      </c>
      <c r="P4330" s="506"/>
      <c r="Q4330" s="520"/>
      <c r="R4330" s="412" t="str">
        <f t="shared" si="1080"/>
        <v/>
      </c>
      <c r="S4330" s="412" t="str">
        <f t="shared" si="1081"/>
        <v/>
      </c>
      <c r="T4330" s="427"/>
      <c r="U4330" s="429"/>
      <c r="W4330" s="6" t="e">
        <f>VLOOKUP(A4330,'[3]Cartilha Global'!$A:$A,1,FALSE)</f>
        <v>#N/A</v>
      </c>
    </row>
    <row r="4331" spans="1:23" ht="23.25" hidden="1" thickBot="1" x14ac:dyDescent="0.25">
      <c r="A4331" s="522">
        <v>103103</v>
      </c>
      <c r="B4331" s="508" t="s">
        <v>3144</v>
      </c>
      <c r="C4331" s="513" t="s">
        <v>6801</v>
      </c>
      <c r="D4331" s="498" t="s">
        <v>6927</v>
      </c>
      <c r="E4331" s="499">
        <v>130.71</v>
      </c>
      <c r="F4331" s="500">
        <f t="shared" si="1082"/>
        <v>161.87</v>
      </c>
      <c r="G4331" s="527"/>
      <c r="H4331" s="518"/>
      <c r="I4331" s="517">
        <f t="shared" si="1075"/>
        <v>0</v>
      </c>
      <c r="J4331" s="517">
        <f t="shared" si="1076"/>
        <v>0</v>
      </c>
      <c r="K4331" s="504"/>
      <c r="L4331" s="518">
        <f t="shared" si="1077"/>
        <v>0</v>
      </c>
      <c r="M4331" s="518">
        <f t="shared" si="1077"/>
        <v>0</v>
      </c>
      <c r="N4331" s="519">
        <f t="shared" si="1078"/>
        <v>0</v>
      </c>
      <c r="O4331" s="519">
        <f t="shared" si="1079"/>
        <v>0</v>
      </c>
      <c r="P4331" s="506"/>
      <c r="Q4331" s="520"/>
      <c r="R4331" s="412" t="str">
        <f t="shared" si="1080"/>
        <v/>
      </c>
      <c r="S4331" s="412" t="str">
        <f t="shared" si="1081"/>
        <v/>
      </c>
      <c r="T4331" s="427"/>
      <c r="U4331" s="429"/>
      <c r="W4331" s="6" t="e">
        <f>VLOOKUP(A4331,'[3]Cartilha Global'!$A:$A,1,FALSE)</f>
        <v>#N/A</v>
      </c>
    </row>
    <row r="4332" spans="1:23" ht="23.25" hidden="1" thickBot="1" x14ac:dyDescent="0.25">
      <c r="A4332" s="522">
        <v>103104</v>
      </c>
      <c r="B4332" s="508" t="s">
        <v>3144</v>
      </c>
      <c r="C4332" s="513" t="s">
        <v>6802</v>
      </c>
      <c r="D4332" s="498" t="s">
        <v>6927</v>
      </c>
      <c r="E4332" s="499">
        <v>156.34</v>
      </c>
      <c r="F4332" s="500">
        <f t="shared" si="1082"/>
        <v>193.61</v>
      </c>
      <c r="G4332" s="527"/>
      <c r="H4332" s="518"/>
      <c r="I4332" s="517">
        <f t="shared" si="1075"/>
        <v>0</v>
      </c>
      <c r="J4332" s="517">
        <f t="shared" si="1076"/>
        <v>0</v>
      </c>
      <c r="K4332" s="504"/>
      <c r="L4332" s="518">
        <f t="shared" si="1077"/>
        <v>0</v>
      </c>
      <c r="M4332" s="518">
        <f t="shared" si="1077"/>
        <v>0</v>
      </c>
      <c r="N4332" s="519">
        <f t="shared" si="1078"/>
        <v>0</v>
      </c>
      <c r="O4332" s="519">
        <f t="shared" si="1079"/>
        <v>0</v>
      </c>
      <c r="P4332" s="506"/>
      <c r="Q4332" s="520"/>
      <c r="R4332" s="412" t="str">
        <f t="shared" si="1080"/>
        <v/>
      </c>
      <c r="S4332" s="412" t="str">
        <f t="shared" si="1081"/>
        <v/>
      </c>
      <c r="T4332" s="427"/>
      <c r="U4332" s="429"/>
      <c r="W4332" s="6" t="e">
        <f>VLOOKUP(A4332,'[3]Cartilha Global'!$A:$A,1,FALSE)</f>
        <v>#N/A</v>
      </c>
    </row>
    <row r="4333" spans="1:23" ht="23.25" hidden="1" thickBot="1" x14ac:dyDescent="0.25">
      <c r="A4333" s="522">
        <v>103105</v>
      </c>
      <c r="B4333" s="508" t="s">
        <v>3144</v>
      </c>
      <c r="C4333" s="513" t="s">
        <v>6803</v>
      </c>
      <c r="D4333" s="498" t="s">
        <v>169</v>
      </c>
      <c r="E4333" s="499">
        <v>45.95</v>
      </c>
      <c r="F4333" s="500">
        <f t="shared" si="1082"/>
        <v>56.9</v>
      </c>
      <c r="G4333" s="527"/>
      <c r="H4333" s="518"/>
      <c r="I4333" s="517">
        <f t="shared" si="1075"/>
        <v>0</v>
      </c>
      <c r="J4333" s="517">
        <f t="shared" si="1076"/>
        <v>0</v>
      </c>
      <c r="K4333" s="504"/>
      <c r="L4333" s="518">
        <f t="shared" si="1077"/>
        <v>0</v>
      </c>
      <c r="M4333" s="518">
        <f t="shared" si="1077"/>
        <v>0</v>
      </c>
      <c r="N4333" s="519">
        <f t="shared" si="1078"/>
        <v>0</v>
      </c>
      <c r="O4333" s="519">
        <f t="shared" si="1079"/>
        <v>0</v>
      </c>
      <c r="P4333" s="506"/>
      <c r="Q4333" s="520"/>
      <c r="R4333" s="412" t="str">
        <f t="shared" si="1080"/>
        <v/>
      </c>
      <c r="S4333" s="412" t="str">
        <f t="shared" si="1081"/>
        <v/>
      </c>
      <c r="T4333" s="427"/>
      <c r="U4333" s="429"/>
      <c r="W4333" s="6" t="e">
        <f>VLOOKUP(A4333,'[3]Cartilha Global'!$A:$A,1,FALSE)</f>
        <v>#N/A</v>
      </c>
    </row>
    <row r="4334" spans="1:23" ht="23.25" hidden="1" thickBot="1" x14ac:dyDescent="0.25">
      <c r="A4334" s="522">
        <v>103106</v>
      </c>
      <c r="B4334" s="508" t="s">
        <v>3144</v>
      </c>
      <c r="C4334" s="513" t="s">
        <v>6804</v>
      </c>
      <c r="D4334" s="498" t="s">
        <v>169</v>
      </c>
      <c r="E4334" s="499">
        <v>54.99</v>
      </c>
      <c r="F4334" s="500">
        <f t="shared" si="1082"/>
        <v>68.099999999999994</v>
      </c>
      <c r="G4334" s="527"/>
      <c r="H4334" s="518"/>
      <c r="I4334" s="517">
        <f t="shared" si="1075"/>
        <v>0</v>
      </c>
      <c r="J4334" s="517">
        <f t="shared" si="1076"/>
        <v>0</v>
      </c>
      <c r="K4334" s="504"/>
      <c r="L4334" s="518">
        <f t="shared" si="1077"/>
        <v>0</v>
      </c>
      <c r="M4334" s="518">
        <f t="shared" si="1077"/>
        <v>0</v>
      </c>
      <c r="N4334" s="519">
        <f t="shared" si="1078"/>
        <v>0</v>
      </c>
      <c r="O4334" s="519">
        <f t="shared" si="1079"/>
        <v>0</v>
      </c>
      <c r="P4334" s="506"/>
      <c r="Q4334" s="520"/>
      <c r="R4334" s="412" t="str">
        <f t="shared" si="1080"/>
        <v/>
      </c>
      <c r="S4334" s="412" t="str">
        <f t="shared" si="1081"/>
        <v/>
      </c>
      <c r="T4334" s="427"/>
      <c r="U4334" s="429"/>
      <c r="W4334" s="6" t="e">
        <f>VLOOKUP(A4334,'[3]Cartilha Global'!$A:$A,1,FALSE)</f>
        <v>#N/A</v>
      </c>
    </row>
    <row r="4335" spans="1:23" ht="23.25" hidden="1" thickBot="1" x14ac:dyDescent="0.25">
      <c r="A4335" s="522">
        <v>103107</v>
      </c>
      <c r="B4335" s="508" t="s">
        <v>3144</v>
      </c>
      <c r="C4335" s="513" t="s">
        <v>6805</v>
      </c>
      <c r="D4335" s="498" t="s">
        <v>169</v>
      </c>
      <c r="E4335" s="499">
        <v>77.55</v>
      </c>
      <c r="F4335" s="500">
        <f t="shared" si="1082"/>
        <v>96.04</v>
      </c>
      <c r="G4335" s="527"/>
      <c r="H4335" s="518"/>
      <c r="I4335" s="517">
        <f t="shared" si="1075"/>
        <v>0</v>
      </c>
      <c r="J4335" s="517">
        <f t="shared" si="1076"/>
        <v>0</v>
      </c>
      <c r="K4335" s="504"/>
      <c r="L4335" s="518">
        <f t="shared" si="1077"/>
        <v>0</v>
      </c>
      <c r="M4335" s="518">
        <f t="shared" si="1077"/>
        <v>0</v>
      </c>
      <c r="N4335" s="519">
        <f t="shared" si="1078"/>
        <v>0</v>
      </c>
      <c r="O4335" s="519">
        <f t="shared" si="1079"/>
        <v>0</v>
      </c>
      <c r="P4335" s="506"/>
      <c r="Q4335" s="520"/>
      <c r="R4335" s="412" t="str">
        <f t="shared" si="1080"/>
        <v/>
      </c>
      <c r="S4335" s="412" t="str">
        <f t="shared" si="1081"/>
        <v/>
      </c>
      <c r="T4335" s="427"/>
      <c r="U4335" s="429"/>
      <c r="W4335" s="6" t="e">
        <f>VLOOKUP(A4335,'[3]Cartilha Global'!$A:$A,1,FALSE)</f>
        <v>#N/A</v>
      </c>
    </row>
    <row r="4336" spans="1:23" ht="23.25" hidden="1" thickBot="1" x14ac:dyDescent="0.25">
      <c r="A4336" s="522">
        <v>103108</v>
      </c>
      <c r="B4336" s="508" t="s">
        <v>3144</v>
      </c>
      <c r="C4336" s="513" t="s">
        <v>6806</v>
      </c>
      <c r="D4336" s="498" t="s">
        <v>169</v>
      </c>
      <c r="E4336" s="499">
        <v>100.13</v>
      </c>
      <c r="F4336" s="500">
        <f t="shared" si="1082"/>
        <v>124</v>
      </c>
      <c r="G4336" s="527"/>
      <c r="H4336" s="518"/>
      <c r="I4336" s="517">
        <f t="shared" si="1075"/>
        <v>0</v>
      </c>
      <c r="J4336" s="517">
        <f t="shared" si="1076"/>
        <v>0</v>
      </c>
      <c r="K4336" s="504"/>
      <c r="L4336" s="518">
        <f t="shared" si="1077"/>
        <v>0</v>
      </c>
      <c r="M4336" s="518">
        <f t="shared" si="1077"/>
        <v>0</v>
      </c>
      <c r="N4336" s="519">
        <f t="shared" si="1078"/>
        <v>0</v>
      </c>
      <c r="O4336" s="519">
        <f t="shared" si="1079"/>
        <v>0</v>
      </c>
      <c r="P4336" s="506"/>
      <c r="Q4336" s="520"/>
      <c r="R4336" s="412" t="str">
        <f t="shared" si="1080"/>
        <v/>
      </c>
      <c r="S4336" s="412" t="str">
        <f t="shared" si="1081"/>
        <v/>
      </c>
      <c r="T4336" s="427"/>
      <c r="U4336" s="429"/>
      <c r="W4336" s="6" t="e">
        <f>VLOOKUP(A4336,'[3]Cartilha Global'!$A:$A,1,FALSE)</f>
        <v>#N/A</v>
      </c>
    </row>
    <row r="4337" spans="1:23" ht="23.25" hidden="1" thickBot="1" x14ac:dyDescent="0.25">
      <c r="A4337" s="522">
        <v>103109</v>
      </c>
      <c r="B4337" s="508" t="s">
        <v>3144</v>
      </c>
      <c r="C4337" s="513" t="s">
        <v>6807</v>
      </c>
      <c r="D4337" s="498" t="s">
        <v>169</v>
      </c>
      <c r="E4337" s="499">
        <v>165.1</v>
      </c>
      <c r="F4337" s="500">
        <f t="shared" si="1082"/>
        <v>204.46</v>
      </c>
      <c r="G4337" s="527"/>
      <c r="H4337" s="518"/>
      <c r="I4337" s="517">
        <f t="shared" si="1075"/>
        <v>0</v>
      </c>
      <c r="J4337" s="517">
        <f t="shared" si="1076"/>
        <v>0</v>
      </c>
      <c r="K4337" s="504"/>
      <c r="L4337" s="518">
        <f t="shared" si="1077"/>
        <v>0</v>
      </c>
      <c r="M4337" s="518">
        <f t="shared" si="1077"/>
        <v>0</v>
      </c>
      <c r="N4337" s="519">
        <f t="shared" si="1078"/>
        <v>0</v>
      </c>
      <c r="O4337" s="519">
        <f t="shared" si="1079"/>
        <v>0</v>
      </c>
      <c r="P4337" s="506"/>
      <c r="Q4337" s="520"/>
      <c r="R4337" s="412" t="str">
        <f t="shared" si="1080"/>
        <v/>
      </c>
      <c r="S4337" s="412" t="str">
        <f t="shared" si="1081"/>
        <v/>
      </c>
      <c r="T4337" s="427"/>
      <c r="U4337" s="429"/>
      <c r="W4337" s="6" t="e">
        <f>VLOOKUP(A4337,'[3]Cartilha Global'!$A:$A,1,FALSE)</f>
        <v>#N/A</v>
      </c>
    </row>
    <row r="4338" spans="1:23" ht="23.25" hidden="1" thickBot="1" x14ac:dyDescent="0.25">
      <c r="A4338" s="522">
        <v>103110</v>
      </c>
      <c r="B4338" s="508" t="s">
        <v>3144</v>
      </c>
      <c r="C4338" s="513" t="s">
        <v>6808</v>
      </c>
      <c r="D4338" s="498" t="s">
        <v>169</v>
      </c>
      <c r="E4338" s="499">
        <v>187.67</v>
      </c>
      <c r="F4338" s="500">
        <f t="shared" si="1082"/>
        <v>232.41</v>
      </c>
      <c r="G4338" s="527"/>
      <c r="H4338" s="518"/>
      <c r="I4338" s="517">
        <f t="shared" si="1075"/>
        <v>0</v>
      </c>
      <c r="J4338" s="517">
        <f t="shared" si="1076"/>
        <v>0</v>
      </c>
      <c r="K4338" s="504"/>
      <c r="L4338" s="518">
        <f t="shared" si="1077"/>
        <v>0</v>
      </c>
      <c r="M4338" s="518">
        <f t="shared" si="1077"/>
        <v>0</v>
      </c>
      <c r="N4338" s="519">
        <f t="shared" si="1078"/>
        <v>0</v>
      </c>
      <c r="O4338" s="519">
        <f t="shared" si="1079"/>
        <v>0</v>
      </c>
      <c r="P4338" s="506"/>
      <c r="Q4338" s="520"/>
      <c r="R4338" s="412" t="str">
        <f t="shared" si="1080"/>
        <v/>
      </c>
      <c r="S4338" s="412" t="str">
        <f t="shared" si="1081"/>
        <v/>
      </c>
      <c r="T4338" s="427"/>
      <c r="U4338" s="429"/>
      <c r="W4338" s="6" t="e">
        <f>VLOOKUP(A4338,'[3]Cartilha Global'!$A:$A,1,FALSE)</f>
        <v>#N/A</v>
      </c>
    </row>
    <row r="4339" spans="1:23" ht="23.25" hidden="1" thickBot="1" x14ac:dyDescent="0.25">
      <c r="A4339" s="522">
        <v>103111</v>
      </c>
      <c r="B4339" s="508" t="s">
        <v>3144</v>
      </c>
      <c r="C4339" s="513" t="s">
        <v>6809</v>
      </c>
      <c r="D4339" s="498" t="s">
        <v>169</v>
      </c>
      <c r="E4339" s="499">
        <v>252.65</v>
      </c>
      <c r="F4339" s="500">
        <f t="shared" si="1082"/>
        <v>312.88</v>
      </c>
      <c r="G4339" s="527"/>
      <c r="H4339" s="518"/>
      <c r="I4339" s="517">
        <f t="shared" si="1075"/>
        <v>0</v>
      </c>
      <c r="J4339" s="517">
        <f t="shared" si="1076"/>
        <v>0</v>
      </c>
      <c r="K4339" s="504"/>
      <c r="L4339" s="518">
        <f t="shared" si="1077"/>
        <v>0</v>
      </c>
      <c r="M4339" s="518">
        <f t="shared" si="1077"/>
        <v>0</v>
      </c>
      <c r="N4339" s="519">
        <f t="shared" si="1078"/>
        <v>0</v>
      </c>
      <c r="O4339" s="519">
        <f t="shared" si="1079"/>
        <v>0</v>
      </c>
      <c r="P4339" s="506"/>
      <c r="Q4339" s="520"/>
      <c r="R4339" s="412" t="str">
        <f t="shared" si="1080"/>
        <v/>
      </c>
      <c r="S4339" s="412" t="str">
        <f t="shared" si="1081"/>
        <v/>
      </c>
      <c r="T4339" s="427"/>
      <c r="U4339" s="429"/>
      <c r="W4339" s="6" t="e">
        <f>VLOOKUP(A4339,'[3]Cartilha Global'!$A:$A,1,FALSE)</f>
        <v>#N/A</v>
      </c>
    </row>
    <row r="4340" spans="1:23" ht="23.25" hidden="1" thickBot="1" x14ac:dyDescent="0.25">
      <c r="A4340" s="522">
        <v>103112</v>
      </c>
      <c r="B4340" s="508" t="s">
        <v>3144</v>
      </c>
      <c r="C4340" s="513" t="s">
        <v>6810</v>
      </c>
      <c r="D4340" s="498" t="s">
        <v>169</v>
      </c>
      <c r="E4340" s="499">
        <v>275.22000000000003</v>
      </c>
      <c r="F4340" s="500">
        <f t="shared" si="1082"/>
        <v>340.83</v>
      </c>
      <c r="G4340" s="527"/>
      <c r="H4340" s="518"/>
      <c r="I4340" s="517">
        <f t="shared" si="1075"/>
        <v>0</v>
      </c>
      <c r="J4340" s="517">
        <f t="shared" si="1076"/>
        <v>0</v>
      </c>
      <c r="K4340" s="504"/>
      <c r="L4340" s="518">
        <f t="shared" si="1077"/>
        <v>0</v>
      </c>
      <c r="M4340" s="518">
        <f t="shared" si="1077"/>
        <v>0</v>
      </c>
      <c r="N4340" s="519">
        <f t="shared" si="1078"/>
        <v>0</v>
      </c>
      <c r="O4340" s="519">
        <f t="shared" si="1079"/>
        <v>0</v>
      </c>
      <c r="P4340" s="506"/>
      <c r="Q4340" s="520"/>
      <c r="R4340" s="412" t="str">
        <f t="shared" si="1080"/>
        <v/>
      </c>
      <c r="S4340" s="412" t="str">
        <f t="shared" si="1081"/>
        <v/>
      </c>
      <c r="T4340" s="427"/>
      <c r="U4340" s="429"/>
      <c r="W4340" s="6" t="e">
        <f>VLOOKUP(A4340,'[3]Cartilha Global'!$A:$A,1,FALSE)</f>
        <v>#N/A</v>
      </c>
    </row>
    <row r="4341" spans="1:23" ht="23.25" hidden="1" thickBot="1" x14ac:dyDescent="0.25">
      <c r="A4341" s="522">
        <v>103113</v>
      </c>
      <c r="B4341" s="508" t="s">
        <v>3144</v>
      </c>
      <c r="C4341" s="513" t="s">
        <v>6811</v>
      </c>
      <c r="D4341" s="498" t="s">
        <v>169</v>
      </c>
      <c r="E4341" s="499">
        <v>340.19</v>
      </c>
      <c r="F4341" s="500">
        <f t="shared" si="1082"/>
        <v>421.29</v>
      </c>
      <c r="G4341" s="527"/>
      <c r="H4341" s="518"/>
      <c r="I4341" s="517">
        <f t="shared" si="1075"/>
        <v>0</v>
      </c>
      <c r="J4341" s="517">
        <f t="shared" si="1076"/>
        <v>0</v>
      </c>
      <c r="K4341" s="504"/>
      <c r="L4341" s="518">
        <f t="shared" si="1077"/>
        <v>0</v>
      </c>
      <c r="M4341" s="518">
        <f t="shared" si="1077"/>
        <v>0</v>
      </c>
      <c r="N4341" s="519">
        <f t="shared" si="1078"/>
        <v>0</v>
      </c>
      <c r="O4341" s="519">
        <f t="shared" si="1079"/>
        <v>0</v>
      </c>
      <c r="P4341" s="506"/>
      <c r="Q4341" s="520"/>
      <c r="R4341" s="412" t="str">
        <f t="shared" si="1080"/>
        <v/>
      </c>
      <c r="S4341" s="412" t="str">
        <f t="shared" si="1081"/>
        <v/>
      </c>
      <c r="T4341" s="427"/>
      <c r="U4341" s="429"/>
      <c r="W4341" s="6" t="e">
        <f>VLOOKUP(A4341,'[3]Cartilha Global'!$A:$A,1,FALSE)</f>
        <v>#N/A</v>
      </c>
    </row>
    <row r="4342" spans="1:23" ht="23.25" hidden="1" thickBot="1" x14ac:dyDescent="0.25">
      <c r="A4342" s="522">
        <v>103114</v>
      </c>
      <c r="B4342" s="508" t="s">
        <v>3144</v>
      </c>
      <c r="C4342" s="513" t="s">
        <v>6812</v>
      </c>
      <c r="D4342" s="498" t="s">
        <v>169</v>
      </c>
      <c r="E4342" s="499">
        <v>362.76</v>
      </c>
      <c r="F4342" s="500">
        <f t="shared" si="1082"/>
        <v>449.24</v>
      </c>
      <c r="G4342" s="527"/>
      <c r="H4342" s="518"/>
      <c r="I4342" s="517">
        <f t="shared" si="1075"/>
        <v>0</v>
      </c>
      <c r="J4342" s="517">
        <f t="shared" si="1076"/>
        <v>0</v>
      </c>
      <c r="K4342" s="504"/>
      <c r="L4342" s="518">
        <f t="shared" si="1077"/>
        <v>0</v>
      </c>
      <c r="M4342" s="518">
        <f t="shared" si="1077"/>
        <v>0</v>
      </c>
      <c r="N4342" s="519">
        <f t="shared" si="1078"/>
        <v>0</v>
      </c>
      <c r="O4342" s="519">
        <f t="shared" si="1079"/>
        <v>0</v>
      </c>
      <c r="P4342" s="506"/>
      <c r="Q4342" s="520"/>
      <c r="R4342" s="412" t="str">
        <f t="shared" si="1080"/>
        <v/>
      </c>
      <c r="S4342" s="412" t="str">
        <f t="shared" si="1081"/>
        <v/>
      </c>
      <c r="T4342" s="427"/>
      <c r="U4342" s="429"/>
      <c r="W4342" s="6" t="e">
        <f>VLOOKUP(A4342,'[3]Cartilha Global'!$A:$A,1,FALSE)</f>
        <v>#N/A</v>
      </c>
    </row>
    <row r="4343" spans="1:23" ht="23.25" hidden="1" thickBot="1" x14ac:dyDescent="0.25">
      <c r="A4343" s="522">
        <v>103115</v>
      </c>
      <c r="B4343" s="508" t="s">
        <v>3144</v>
      </c>
      <c r="C4343" s="513" t="s">
        <v>6813</v>
      </c>
      <c r="D4343" s="498" t="s">
        <v>169</v>
      </c>
      <c r="E4343" s="499">
        <v>407.91</v>
      </c>
      <c r="F4343" s="500">
        <f t="shared" si="1082"/>
        <v>505.16</v>
      </c>
      <c r="G4343" s="527"/>
      <c r="H4343" s="518"/>
      <c r="I4343" s="517">
        <f t="shared" si="1075"/>
        <v>0</v>
      </c>
      <c r="J4343" s="517">
        <f t="shared" si="1076"/>
        <v>0</v>
      </c>
      <c r="K4343" s="504"/>
      <c r="L4343" s="518">
        <f t="shared" si="1077"/>
        <v>0</v>
      </c>
      <c r="M4343" s="518">
        <f t="shared" si="1077"/>
        <v>0</v>
      </c>
      <c r="N4343" s="519">
        <f t="shared" si="1078"/>
        <v>0</v>
      </c>
      <c r="O4343" s="519">
        <f t="shared" si="1079"/>
        <v>0</v>
      </c>
      <c r="P4343" s="506"/>
      <c r="Q4343" s="520"/>
      <c r="R4343" s="412" t="str">
        <f t="shared" si="1080"/>
        <v/>
      </c>
      <c r="S4343" s="412" t="str">
        <f t="shared" si="1081"/>
        <v/>
      </c>
      <c r="T4343" s="427"/>
      <c r="U4343" s="429"/>
      <c r="W4343" s="6" t="e">
        <f>VLOOKUP(A4343,'[3]Cartilha Global'!$A:$A,1,FALSE)</f>
        <v>#N/A</v>
      </c>
    </row>
    <row r="4344" spans="1:23" ht="23.25" hidden="1" thickBot="1" x14ac:dyDescent="0.25">
      <c r="A4344" s="522">
        <v>103116</v>
      </c>
      <c r="B4344" s="508" t="s">
        <v>3144</v>
      </c>
      <c r="C4344" s="513" t="s">
        <v>6814</v>
      </c>
      <c r="D4344" s="498" t="s">
        <v>169</v>
      </c>
      <c r="E4344" s="499">
        <v>495.45</v>
      </c>
      <c r="F4344" s="500">
        <f t="shared" si="1082"/>
        <v>613.57000000000005</v>
      </c>
      <c r="G4344" s="527"/>
      <c r="H4344" s="518"/>
      <c r="I4344" s="517">
        <f t="shared" si="1075"/>
        <v>0</v>
      </c>
      <c r="J4344" s="517">
        <f t="shared" si="1076"/>
        <v>0</v>
      </c>
      <c r="K4344" s="504"/>
      <c r="L4344" s="518">
        <f t="shared" si="1077"/>
        <v>0</v>
      </c>
      <c r="M4344" s="518">
        <f t="shared" si="1077"/>
        <v>0</v>
      </c>
      <c r="N4344" s="519">
        <f t="shared" si="1078"/>
        <v>0</v>
      </c>
      <c r="O4344" s="519">
        <f t="shared" si="1079"/>
        <v>0</v>
      </c>
      <c r="P4344" s="506"/>
      <c r="Q4344" s="520"/>
      <c r="R4344" s="412" t="str">
        <f t="shared" si="1080"/>
        <v/>
      </c>
      <c r="S4344" s="412" t="str">
        <f t="shared" si="1081"/>
        <v/>
      </c>
      <c r="T4344" s="427"/>
      <c r="U4344" s="429"/>
      <c r="W4344" s="6" t="e">
        <f>VLOOKUP(A4344,'[3]Cartilha Global'!$A:$A,1,FALSE)</f>
        <v>#N/A</v>
      </c>
    </row>
    <row r="4345" spans="1:23" ht="23.25" hidden="1" thickBot="1" x14ac:dyDescent="0.25">
      <c r="A4345" s="522">
        <v>103117</v>
      </c>
      <c r="B4345" s="508" t="s">
        <v>3144</v>
      </c>
      <c r="C4345" s="513" t="s">
        <v>6815</v>
      </c>
      <c r="D4345" s="498" t="s">
        <v>169</v>
      </c>
      <c r="E4345" s="499">
        <v>540.59</v>
      </c>
      <c r="F4345" s="500">
        <f t="shared" si="1082"/>
        <v>669.47</v>
      </c>
      <c r="G4345" s="527"/>
      <c r="H4345" s="518"/>
      <c r="I4345" s="517">
        <f t="shared" si="1075"/>
        <v>0</v>
      </c>
      <c r="J4345" s="517">
        <f t="shared" si="1076"/>
        <v>0</v>
      </c>
      <c r="K4345" s="504"/>
      <c r="L4345" s="518">
        <f t="shared" si="1077"/>
        <v>0</v>
      </c>
      <c r="M4345" s="518">
        <f t="shared" si="1077"/>
        <v>0</v>
      </c>
      <c r="N4345" s="519">
        <f t="shared" si="1078"/>
        <v>0</v>
      </c>
      <c r="O4345" s="519">
        <f t="shared" si="1079"/>
        <v>0</v>
      </c>
      <c r="P4345" s="506"/>
      <c r="Q4345" s="520"/>
      <c r="R4345" s="412" t="str">
        <f t="shared" si="1080"/>
        <v/>
      </c>
      <c r="S4345" s="412" t="str">
        <f t="shared" si="1081"/>
        <v/>
      </c>
      <c r="T4345" s="427"/>
      <c r="U4345" s="429"/>
      <c r="W4345" s="6" t="e">
        <f>VLOOKUP(A4345,'[3]Cartilha Global'!$A:$A,1,FALSE)</f>
        <v>#N/A</v>
      </c>
    </row>
    <row r="4346" spans="1:23" ht="23.25" hidden="1" thickBot="1" x14ac:dyDescent="0.25">
      <c r="A4346" s="522">
        <v>103118</v>
      </c>
      <c r="B4346" s="508" t="s">
        <v>3144</v>
      </c>
      <c r="C4346" s="513" t="s">
        <v>6816</v>
      </c>
      <c r="D4346" s="498" t="s">
        <v>169</v>
      </c>
      <c r="E4346" s="499">
        <v>628.13</v>
      </c>
      <c r="F4346" s="500">
        <f t="shared" si="1082"/>
        <v>777.88</v>
      </c>
      <c r="G4346" s="527"/>
      <c r="H4346" s="518"/>
      <c r="I4346" s="517">
        <f t="shared" si="1075"/>
        <v>0</v>
      </c>
      <c r="J4346" s="517">
        <f t="shared" si="1076"/>
        <v>0</v>
      </c>
      <c r="K4346" s="504"/>
      <c r="L4346" s="518">
        <f t="shared" si="1077"/>
        <v>0</v>
      </c>
      <c r="M4346" s="518">
        <f t="shared" si="1077"/>
        <v>0</v>
      </c>
      <c r="N4346" s="519">
        <f t="shared" si="1078"/>
        <v>0</v>
      </c>
      <c r="O4346" s="519">
        <f t="shared" si="1079"/>
        <v>0</v>
      </c>
      <c r="P4346" s="506"/>
      <c r="Q4346" s="520"/>
      <c r="R4346" s="412" t="str">
        <f t="shared" si="1080"/>
        <v/>
      </c>
      <c r="S4346" s="412" t="str">
        <f t="shared" si="1081"/>
        <v/>
      </c>
      <c r="T4346" s="427"/>
      <c r="U4346" s="429"/>
      <c r="W4346" s="6" t="e">
        <f>VLOOKUP(A4346,'[3]Cartilha Global'!$A:$A,1,FALSE)</f>
        <v>#N/A</v>
      </c>
    </row>
    <row r="4347" spans="1:23" ht="23.25" hidden="1" thickBot="1" x14ac:dyDescent="0.25">
      <c r="A4347" s="522">
        <v>103119</v>
      </c>
      <c r="B4347" s="508" t="s">
        <v>3144</v>
      </c>
      <c r="C4347" s="513" t="s">
        <v>6817</v>
      </c>
      <c r="D4347" s="498" t="s">
        <v>169</v>
      </c>
      <c r="E4347" s="499">
        <v>673.27</v>
      </c>
      <c r="F4347" s="500">
        <f t="shared" si="1082"/>
        <v>833.78</v>
      </c>
      <c r="G4347" s="527"/>
      <c r="H4347" s="518"/>
      <c r="I4347" s="517">
        <f t="shared" si="1075"/>
        <v>0</v>
      </c>
      <c r="J4347" s="517">
        <f t="shared" si="1076"/>
        <v>0</v>
      </c>
      <c r="K4347" s="504"/>
      <c r="L4347" s="518">
        <f t="shared" si="1077"/>
        <v>0</v>
      </c>
      <c r="M4347" s="518">
        <f t="shared" si="1077"/>
        <v>0</v>
      </c>
      <c r="N4347" s="519">
        <f t="shared" si="1078"/>
        <v>0</v>
      </c>
      <c r="O4347" s="519">
        <f t="shared" si="1079"/>
        <v>0</v>
      </c>
      <c r="P4347" s="506"/>
      <c r="Q4347" s="520"/>
      <c r="R4347" s="412" t="str">
        <f t="shared" si="1080"/>
        <v/>
      </c>
      <c r="S4347" s="412" t="str">
        <f t="shared" si="1081"/>
        <v/>
      </c>
      <c r="T4347" s="427"/>
      <c r="U4347" s="429"/>
      <c r="W4347" s="6" t="e">
        <f>VLOOKUP(A4347,'[3]Cartilha Global'!$A:$A,1,FALSE)</f>
        <v>#N/A</v>
      </c>
    </row>
    <row r="4348" spans="1:23" ht="23.25" hidden="1" thickBot="1" x14ac:dyDescent="0.25">
      <c r="A4348" s="522">
        <v>103120</v>
      </c>
      <c r="B4348" s="508" t="s">
        <v>3144</v>
      </c>
      <c r="C4348" s="513" t="s">
        <v>6818</v>
      </c>
      <c r="D4348" s="498" t="s">
        <v>169</v>
      </c>
      <c r="E4348" s="499">
        <v>805.96</v>
      </c>
      <c r="F4348" s="500">
        <f t="shared" si="1082"/>
        <v>998.1</v>
      </c>
      <c r="G4348" s="527"/>
      <c r="H4348" s="518"/>
      <c r="I4348" s="517">
        <f t="shared" si="1075"/>
        <v>0</v>
      </c>
      <c r="J4348" s="517">
        <f t="shared" si="1076"/>
        <v>0</v>
      </c>
      <c r="K4348" s="504"/>
      <c r="L4348" s="518">
        <f t="shared" si="1077"/>
        <v>0</v>
      </c>
      <c r="M4348" s="518">
        <f t="shared" si="1077"/>
        <v>0</v>
      </c>
      <c r="N4348" s="519">
        <f t="shared" si="1078"/>
        <v>0</v>
      </c>
      <c r="O4348" s="519">
        <f t="shared" si="1079"/>
        <v>0</v>
      </c>
      <c r="P4348" s="506"/>
      <c r="Q4348" s="520"/>
      <c r="R4348" s="412" t="str">
        <f t="shared" si="1080"/>
        <v/>
      </c>
      <c r="S4348" s="412" t="str">
        <f t="shared" si="1081"/>
        <v/>
      </c>
      <c r="T4348" s="427"/>
      <c r="U4348" s="429"/>
      <c r="W4348" s="6" t="e">
        <f>VLOOKUP(A4348,'[3]Cartilha Global'!$A:$A,1,FALSE)</f>
        <v>#N/A</v>
      </c>
    </row>
    <row r="4349" spans="1:23" ht="23.25" hidden="1" thickBot="1" x14ac:dyDescent="0.25">
      <c r="A4349" s="522">
        <v>103121</v>
      </c>
      <c r="B4349" s="508" t="s">
        <v>3144</v>
      </c>
      <c r="C4349" s="513" t="s">
        <v>6819</v>
      </c>
      <c r="D4349" s="498" t="s">
        <v>169</v>
      </c>
      <c r="E4349" s="499">
        <v>60.57</v>
      </c>
      <c r="F4349" s="500">
        <f t="shared" si="1082"/>
        <v>75.010000000000005</v>
      </c>
      <c r="G4349" s="527"/>
      <c r="H4349" s="518"/>
      <c r="I4349" s="517">
        <f t="shared" si="1075"/>
        <v>0</v>
      </c>
      <c r="J4349" s="517">
        <f t="shared" si="1076"/>
        <v>0</v>
      </c>
      <c r="K4349" s="504"/>
      <c r="L4349" s="518">
        <f t="shared" si="1077"/>
        <v>0</v>
      </c>
      <c r="M4349" s="518">
        <f t="shared" si="1077"/>
        <v>0</v>
      </c>
      <c r="N4349" s="519">
        <f t="shared" si="1078"/>
        <v>0</v>
      </c>
      <c r="O4349" s="519">
        <f t="shared" si="1079"/>
        <v>0</v>
      </c>
      <c r="P4349" s="506"/>
      <c r="Q4349" s="520"/>
      <c r="R4349" s="412" t="str">
        <f t="shared" si="1080"/>
        <v/>
      </c>
      <c r="S4349" s="412" t="str">
        <f t="shared" si="1081"/>
        <v/>
      </c>
      <c r="T4349" s="427"/>
      <c r="U4349" s="429"/>
      <c r="W4349" s="6" t="e">
        <f>VLOOKUP(A4349,'[3]Cartilha Global'!$A:$A,1,FALSE)</f>
        <v>#N/A</v>
      </c>
    </row>
    <row r="4350" spans="1:23" ht="23.25" hidden="1" thickBot="1" x14ac:dyDescent="0.25">
      <c r="A4350" s="522">
        <v>103122</v>
      </c>
      <c r="B4350" s="508" t="s">
        <v>3144</v>
      </c>
      <c r="C4350" s="513" t="s">
        <v>6820</v>
      </c>
      <c r="D4350" s="498" t="s">
        <v>169</v>
      </c>
      <c r="E4350" s="499">
        <v>74.11</v>
      </c>
      <c r="F4350" s="500">
        <f t="shared" si="1082"/>
        <v>91.78</v>
      </c>
      <c r="G4350" s="527"/>
      <c r="H4350" s="518"/>
      <c r="I4350" s="517">
        <f t="shared" si="1075"/>
        <v>0</v>
      </c>
      <c r="J4350" s="517">
        <f t="shared" si="1076"/>
        <v>0</v>
      </c>
      <c r="K4350" s="504"/>
      <c r="L4350" s="518">
        <f t="shared" si="1077"/>
        <v>0</v>
      </c>
      <c r="M4350" s="518">
        <f t="shared" si="1077"/>
        <v>0</v>
      </c>
      <c r="N4350" s="519">
        <f t="shared" si="1078"/>
        <v>0</v>
      </c>
      <c r="O4350" s="519">
        <f t="shared" si="1079"/>
        <v>0</v>
      </c>
      <c r="P4350" s="506"/>
      <c r="Q4350" s="520"/>
      <c r="R4350" s="412" t="str">
        <f t="shared" si="1080"/>
        <v/>
      </c>
      <c r="S4350" s="412" t="str">
        <f t="shared" si="1081"/>
        <v/>
      </c>
      <c r="T4350" s="427"/>
      <c r="U4350" s="429"/>
      <c r="W4350" s="6" t="e">
        <f>VLOOKUP(A4350,'[3]Cartilha Global'!$A:$A,1,FALSE)</f>
        <v>#N/A</v>
      </c>
    </row>
    <row r="4351" spans="1:23" ht="23.25" hidden="1" thickBot="1" x14ac:dyDescent="0.25">
      <c r="A4351" s="522">
        <v>103123</v>
      </c>
      <c r="B4351" s="508" t="s">
        <v>3144</v>
      </c>
      <c r="C4351" s="513" t="s">
        <v>6821</v>
      </c>
      <c r="D4351" s="498" t="s">
        <v>169</v>
      </c>
      <c r="E4351" s="499">
        <v>107.98</v>
      </c>
      <c r="F4351" s="500">
        <f t="shared" si="1082"/>
        <v>133.72</v>
      </c>
      <c r="G4351" s="527"/>
      <c r="H4351" s="518"/>
      <c r="I4351" s="517">
        <f t="shared" si="1075"/>
        <v>0</v>
      </c>
      <c r="J4351" s="517">
        <f t="shared" si="1076"/>
        <v>0</v>
      </c>
      <c r="K4351" s="504"/>
      <c r="L4351" s="518">
        <f t="shared" si="1077"/>
        <v>0</v>
      </c>
      <c r="M4351" s="518">
        <f t="shared" si="1077"/>
        <v>0</v>
      </c>
      <c r="N4351" s="519">
        <f t="shared" si="1078"/>
        <v>0</v>
      </c>
      <c r="O4351" s="519">
        <f t="shared" si="1079"/>
        <v>0</v>
      </c>
      <c r="P4351" s="506"/>
      <c r="Q4351" s="520"/>
      <c r="R4351" s="412" t="str">
        <f t="shared" si="1080"/>
        <v/>
      </c>
      <c r="S4351" s="412" t="str">
        <f t="shared" si="1081"/>
        <v/>
      </c>
      <c r="T4351" s="427"/>
      <c r="U4351" s="429"/>
      <c r="W4351" s="6" t="e">
        <f>VLOOKUP(A4351,'[3]Cartilha Global'!$A:$A,1,FALSE)</f>
        <v>#N/A</v>
      </c>
    </row>
    <row r="4352" spans="1:23" ht="23.25" hidden="1" thickBot="1" x14ac:dyDescent="0.25">
      <c r="A4352" s="522">
        <v>103124</v>
      </c>
      <c r="B4352" s="508" t="s">
        <v>3144</v>
      </c>
      <c r="C4352" s="513" t="s">
        <v>6822</v>
      </c>
      <c r="D4352" s="498" t="s">
        <v>169</v>
      </c>
      <c r="E4352" s="499">
        <v>141.82</v>
      </c>
      <c r="F4352" s="500">
        <f t="shared" si="1082"/>
        <v>175.63</v>
      </c>
      <c r="G4352" s="527"/>
      <c r="H4352" s="518"/>
      <c r="I4352" s="517">
        <f t="shared" si="1075"/>
        <v>0</v>
      </c>
      <c r="J4352" s="517">
        <f t="shared" si="1076"/>
        <v>0</v>
      </c>
      <c r="K4352" s="504"/>
      <c r="L4352" s="518">
        <f t="shared" si="1077"/>
        <v>0</v>
      </c>
      <c r="M4352" s="518">
        <f t="shared" si="1077"/>
        <v>0</v>
      </c>
      <c r="N4352" s="519">
        <f t="shared" si="1078"/>
        <v>0</v>
      </c>
      <c r="O4352" s="519">
        <f t="shared" si="1079"/>
        <v>0</v>
      </c>
      <c r="P4352" s="506"/>
      <c r="Q4352" s="520"/>
      <c r="R4352" s="412" t="str">
        <f t="shared" si="1080"/>
        <v/>
      </c>
      <c r="S4352" s="412" t="str">
        <f t="shared" si="1081"/>
        <v/>
      </c>
      <c r="T4352" s="427"/>
      <c r="U4352" s="429"/>
      <c r="W4352" s="6" t="e">
        <f>VLOOKUP(A4352,'[3]Cartilha Global'!$A:$A,1,FALSE)</f>
        <v>#N/A</v>
      </c>
    </row>
    <row r="4353" spans="1:23" ht="23.25" hidden="1" thickBot="1" x14ac:dyDescent="0.25">
      <c r="A4353" s="522">
        <v>103125</v>
      </c>
      <c r="B4353" s="508" t="s">
        <v>3144</v>
      </c>
      <c r="C4353" s="513" t="s">
        <v>6823</v>
      </c>
      <c r="D4353" s="498" t="s">
        <v>169</v>
      </c>
      <c r="E4353" s="499">
        <v>239.3</v>
      </c>
      <c r="F4353" s="500">
        <f t="shared" si="1082"/>
        <v>296.35000000000002</v>
      </c>
      <c r="G4353" s="527"/>
      <c r="H4353" s="518"/>
      <c r="I4353" s="517">
        <f t="shared" si="1075"/>
        <v>0</v>
      </c>
      <c r="J4353" s="517">
        <f t="shared" si="1076"/>
        <v>0</v>
      </c>
      <c r="K4353" s="504"/>
      <c r="L4353" s="518">
        <f t="shared" si="1077"/>
        <v>0</v>
      </c>
      <c r="M4353" s="518">
        <f t="shared" si="1077"/>
        <v>0</v>
      </c>
      <c r="N4353" s="519">
        <f t="shared" si="1078"/>
        <v>0</v>
      </c>
      <c r="O4353" s="519">
        <f t="shared" si="1079"/>
        <v>0</v>
      </c>
      <c r="P4353" s="506"/>
      <c r="Q4353" s="520"/>
      <c r="R4353" s="412" t="str">
        <f t="shared" si="1080"/>
        <v/>
      </c>
      <c r="S4353" s="412" t="str">
        <f t="shared" si="1081"/>
        <v/>
      </c>
      <c r="T4353" s="427"/>
      <c r="U4353" s="429"/>
      <c r="W4353" s="6" t="e">
        <f>VLOOKUP(A4353,'[3]Cartilha Global'!$A:$A,1,FALSE)</f>
        <v>#N/A</v>
      </c>
    </row>
    <row r="4354" spans="1:23" ht="23.25" hidden="1" thickBot="1" x14ac:dyDescent="0.25">
      <c r="A4354" s="522">
        <v>103126</v>
      </c>
      <c r="B4354" s="508" t="s">
        <v>3144</v>
      </c>
      <c r="C4354" s="513" t="s">
        <v>6824</v>
      </c>
      <c r="D4354" s="498" t="s">
        <v>169</v>
      </c>
      <c r="E4354" s="499">
        <v>273.14</v>
      </c>
      <c r="F4354" s="500">
        <f t="shared" si="1082"/>
        <v>338.26</v>
      </c>
      <c r="G4354" s="527"/>
      <c r="H4354" s="518"/>
      <c r="I4354" s="517">
        <f t="shared" si="1075"/>
        <v>0</v>
      </c>
      <c r="J4354" s="517">
        <f t="shared" si="1076"/>
        <v>0</v>
      </c>
      <c r="K4354" s="504"/>
      <c r="L4354" s="518">
        <f t="shared" si="1077"/>
        <v>0</v>
      </c>
      <c r="M4354" s="518">
        <f t="shared" si="1077"/>
        <v>0</v>
      </c>
      <c r="N4354" s="519">
        <f t="shared" si="1078"/>
        <v>0</v>
      </c>
      <c r="O4354" s="519">
        <f t="shared" si="1079"/>
        <v>0</v>
      </c>
      <c r="P4354" s="506"/>
      <c r="Q4354" s="520"/>
      <c r="R4354" s="412" t="str">
        <f t="shared" si="1080"/>
        <v/>
      </c>
      <c r="S4354" s="412" t="str">
        <f t="shared" si="1081"/>
        <v/>
      </c>
      <c r="T4354" s="427"/>
      <c r="U4354" s="429"/>
      <c r="W4354" s="6" t="e">
        <f>VLOOKUP(A4354,'[3]Cartilha Global'!$A:$A,1,FALSE)</f>
        <v>#N/A</v>
      </c>
    </row>
    <row r="4355" spans="1:23" ht="23.25" hidden="1" thickBot="1" x14ac:dyDescent="0.25">
      <c r="A4355" s="522">
        <v>103127</v>
      </c>
      <c r="B4355" s="508" t="s">
        <v>3144</v>
      </c>
      <c r="C4355" s="513" t="s">
        <v>6825</v>
      </c>
      <c r="D4355" s="498" t="s">
        <v>169</v>
      </c>
      <c r="E4355" s="499">
        <v>370.61</v>
      </c>
      <c r="F4355" s="500">
        <f t="shared" si="1082"/>
        <v>458.96</v>
      </c>
      <c r="G4355" s="527"/>
      <c r="H4355" s="518"/>
      <c r="I4355" s="517">
        <f t="shared" si="1075"/>
        <v>0</v>
      </c>
      <c r="J4355" s="517">
        <f t="shared" si="1076"/>
        <v>0</v>
      </c>
      <c r="K4355" s="504"/>
      <c r="L4355" s="518">
        <f t="shared" si="1077"/>
        <v>0</v>
      </c>
      <c r="M4355" s="518">
        <f t="shared" si="1077"/>
        <v>0</v>
      </c>
      <c r="N4355" s="519">
        <f t="shared" si="1078"/>
        <v>0</v>
      </c>
      <c r="O4355" s="519">
        <f t="shared" si="1079"/>
        <v>0</v>
      </c>
      <c r="P4355" s="506"/>
      <c r="Q4355" s="520"/>
      <c r="R4355" s="412" t="str">
        <f t="shared" si="1080"/>
        <v/>
      </c>
      <c r="S4355" s="412" t="str">
        <f t="shared" si="1081"/>
        <v/>
      </c>
      <c r="T4355" s="427"/>
      <c r="U4355" s="429"/>
      <c r="W4355" s="6" t="e">
        <f>VLOOKUP(A4355,'[3]Cartilha Global'!$A:$A,1,FALSE)</f>
        <v>#N/A</v>
      </c>
    </row>
    <row r="4356" spans="1:23" ht="23.25" hidden="1" thickBot="1" x14ac:dyDescent="0.25">
      <c r="A4356" s="522">
        <v>103128</v>
      </c>
      <c r="B4356" s="508" t="s">
        <v>3144</v>
      </c>
      <c r="C4356" s="513" t="s">
        <v>6826</v>
      </c>
      <c r="D4356" s="498" t="s">
        <v>169</v>
      </c>
      <c r="E4356" s="499">
        <v>404.46</v>
      </c>
      <c r="F4356" s="500">
        <f t="shared" si="1082"/>
        <v>500.88</v>
      </c>
      <c r="G4356" s="527"/>
      <c r="H4356" s="518"/>
      <c r="I4356" s="517">
        <f t="shared" si="1075"/>
        <v>0</v>
      </c>
      <c r="J4356" s="517">
        <f t="shared" si="1076"/>
        <v>0</v>
      </c>
      <c r="K4356" s="504"/>
      <c r="L4356" s="518">
        <f t="shared" si="1077"/>
        <v>0</v>
      </c>
      <c r="M4356" s="518">
        <f t="shared" si="1077"/>
        <v>0</v>
      </c>
      <c r="N4356" s="519">
        <f t="shared" si="1078"/>
        <v>0</v>
      </c>
      <c r="O4356" s="519">
        <f t="shared" si="1079"/>
        <v>0</v>
      </c>
      <c r="P4356" s="506"/>
      <c r="Q4356" s="520"/>
      <c r="R4356" s="412" t="str">
        <f t="shared" si="1080"/>
        <v/>
      </c>
      <c r="S4356" s="412" t="str">
        <f t="shared" si="1081"/>
        <v/>
      </c>
      <c r="T4356" s="427"/>
      <c r="U4356" s="429"/>
      <c r="W4356" s="6" t="e">
        <f>VLOOKUP(A4356,'[3]Cartilha Global'!$A:$A,1,FALSE)</f>
        <v>#N/A</v>
      </c>
    </row>
    <row r="4357" spans="1:23" ht="23.25" hidden="1" thickBot="1" x14ac:dyDescent="0.25">
      <c r="A4357" s="522">
        <v>103129</v>
      </c>
      <c r="B4357" s="508" t="s">
        <v>3144</v>
      </c>
      <c r="C4357" s="513" t="s">
        <v>6827</v>
      </c>
      <c r="D4357" s="498" t="s">
        <v>169</v>
      </c>
      <c r="E4357" s="499">
        <v>501.94</v>
      </c>
      <c r="F4357" s="500">
        <f t="shared" si="1082"/>
        <v>621.6</v>
      </c>
      <c r="G4357" s="527"/>
      <c r="H4357" s="518"/>
      <c r="I4357" s="517">
        <f t="shared" si="1075"/>
        <v>0</v>
      </c>
      <c r="J4357" s="517">
        <f t="shared" si="1076"/>
        <v>0</v>
      </c>
      <c r="K4357" s="504"/>
      <c r="L4357" s="518">
        <f t="shared" si="1077"/>
        <v>0</v>
      </c>
      <c r="M4357" s="518">
        <f t="shared" si="1077"/>
        <v>0</v>
      </c>
      <c r="N4357" s="519">
        <f t="shared" si="1078"/>
        <v>0</v>
      </c>
      <c r="O4357" s="519">
        <f t="shared" si="1079"/>
        <v>0</v>
      </c>
      <c r="P4357" s="506"/>
      <c r="Q4357" s="520"/>
      <c r="R4357" s="412" t="str">
        <f t="shared" si="1080"/>
        <v/>
      </c>
      <c r="S4357" s="412" t="str">
        <f t="shared" si="1081"/>
        <v/>
      </c>
      <c r="T4357" s="427"/>
      <c r="U4357" s="429"/>
      <c r="W4357" s="6" t="e">
        <f>VLOOKUP(A4357,'[3]Cartilha Global'!$A:$A,1,FALSE)</f>
        <v>#N/A</v>
      </c>
    </row>
    <row r="4358" spans="1:23" ht="23.25" hidden="1" thickBot="1" x14ac:dyDescent="0.25">
      <c r="A4358" s="522">
        <v>103130</v>
      </c>
      <c r="B4358" s="508" t="s">
        <v>3144</v>
      </c>
      <c r="C4358" s="513" t="s">
        <v>6828</v>
      </c>
      <c r="D4358" s="498" t="s">
        <v>169</v>
      </c>
      <c r="E4358" s="499">
        <v>535.79</v>
      </c>
      <c r="F4358" s="500">
        <f t="shared" si="1082"/>
        <v>663.52</v>
      </c>
      <c r="G4358" s="527"/>
      <c r="H4358" s="518"/>
      <c r="I4358" s="517">
        <f t="shared" si="1075"/>
        <v>0</v>
      </c>
      <c r="J4358" s="517">
        <f t="shared" si="1076"/>
        <v>0</v>
      </c>
      <c r="K4358" s="504"/>
      <c r="L4358" s="518">
        <f t="shared" si="1077"/>
        <v>0</v>
      </c>
      <c r="M4358" s="518">
        <f t="shared" si="1077"/>
        <v>0</v>
      </c>
      <c r="N4358" s="519">
        <f t="shared" si="1078"/>
        <v>0</v>
      </c>
      <c r="O4358" s="519">
        <f t="shared" si="1079"/>
        <v>0</v>
      </c>
      <c r="P4358" s="506"/>
      <c r="Q4358" s="520"/>
      <c r="R4358" s="412" t="str">
        <f t="shared" si="1080"/>
        <v/>
      </c>
      <c r="S4358" s="412" t="str">
        <f t="shared" si="1081"/>
        <v/>
      </c>
      <c r="T4358" s="427"/>
      <c r="U4358" s="429"/>
      <c r="W4358" s="6" t="e">
        <f>VLOOKUP(A4358,'[3]Cartilha Global'!$A:$A,1,FALSE)</f>
        <v>#N/A</v>
      </c>
    </row>
    <row r="4359" spans="1:23" ht="23.25" hidden="1" thickBot="1" x14ac:dyDescent="0.25">
      <c r="A4359" s="522">
        <v>103131</v>
      </c>
      <c r="B4359" s="508" t="s">
        <v>3144</v>
      </c>
      <c r="C4359" s="513" t="s">
        <v>6829</v>
      </c>
      <c r="D4359" s="498" t="s">
        <v>169</v>
      </c>
      <c r="E4359" s="499">
        <v>603.49</v>
      </c>
      <c r="F4359" s="500">
        <f t="shared" si="1082"/>
        <v>747.36</v>
      </c>
      <c r="G4359" s="527"/>
      <c r="H4359" s="518"/>
      <c r="I4359" s="517">
        <f t="shared" si="1075"/>
        <v>0</v>
      </c>
      <c r="J4359" s="517">
        <f t="shared" si="1076"/>
        <v>0</v>
      </c>
      <c r="K4359" s="504"/>
      <c r="L4359" s="518">
        <f t="shared" si="1077"/>
        <v>0</v>
      </c>
      <c r="M4359" s="518">
        <f t="shared" si="1077"/>
        <v>0</v>
      </c>
      <c r="N4359" s="519">
        <f t="shared" si="1078"/>
        <v>0</v>
      </c>
      <c r="O4359" s="519">
        <f t="shared" si="1079"/>
        <v>0</v>
      </c>
      <c r="P4359" s="506"/>
      <c r="Q4359" s="520"/>
      <c r="R4359" s="412" t="str">
        <f t="shared" si="1080"/>
        <v/>
      </c>
      <c r="S4359" s="412" t="str">
        <f t="shared" si="1081"/>
        <v/>
      </c>
      <c r="T4359" s="427"/>
      <c r="U4359" s="429"/>
      <c r="W4359" s="6" t="e">
        <f>VLOOKUP(A4359,'[3]Cartilha Global'!$A:$A,1,FALSE)</f>
        <v>#N/A</v>
      </c>
    </row>
    <row r="4360" spans="1:23" ht="23.25" hidden="1" thickBot="1" x14ac:dyDescent="0.25">
      <c r="A4360" s="522">
        <v>103132</v>
      </c>
      <c r="B4360" s="508" t="s">
        <v>3144</v>
      </c>
      <c r="C4360" s="513" t="s">
        <v>6830</v>
      </c>
      <c r="D4360" s="498" t="s">
        <v>169</v>
      </c>
      <c r="E4360" s="499">
        <v>734.8</v>
      </c>
      <c r="F4360" s="500">
        <f t="shared" si="1082"/>
        <v>909.98</v>
      </c>
      <c r="G4360" s="527"/>
      <c r="H4360" s="518"/>
      <c r="I4360" s="517">
        <f t="shared" si="1075"/>
        <v>0</v>
      </c>
      <c r="J4360" s="517">
        <f t="shared" si="1076"/>
        <v>0</v>
      </c>
      <c r="K4360" s="504"/>
      <c r="L4360" s="518">
        <f t="shared" si="1077"/>
        <v>0</v>
      </c>
      <c r="M4360" s="518">
        <f t="shared" si="1077"/>
        <v>0</v>
      </c>
      <c r="N4360" s="519">
        <f t="shared" si="1078"/>
        <v>0</v>
      </c>
      <c r="O4360" s="519">
        <f t="shared" si="1079"/>
        <v>0</v>
      </c>
      <c r="P4360" s="506"/>
      <c r="Q4360" s="520"/>
      <c r="R4360" s="412" t="str">
        <f t="shared" si="1080"/>
        <v/>
      </c>
      <c r="S4360" s="412" t="str">
        <f t="shared" si="1081"/>
        <v/>
      </c>
      <c r="T4360" s="427"/>
      <c r="U4360" s="429"/>
      <c r="W4360" s="6" t="e">
        <f>VLOOKUP(A4360,'[3]Cartilha Global'!$A:$A,1,FALSE)</f>
        <v>#N/A</v>
      </c>
    </row>
    <row r="4361" spans="1:23" ht="23.25" hidden="1" thickBot="1" x14ac:dyDescent="0.25">
      <c r="A4361" s="522">
        <v>103133</v>
      </c>
      <c r="B4361" s="508" t="s">
        <v>3144</v>
      </c>
      <c r="C4361" s="513" t="s">
        <v>6831</v>
      </c>
      <c r="D4361" s="498" t="s">
        <v>169</v>
      </c>
      <c r="E4361" s="499">
        <v>802.52</v>
      </c>
      <c r="F4361" s="500">
        <f t="shared" si="1082"/>
        <v>993.84</v>
      </c>
      <c r="G4361" s="527"/>
      <c r="H4361" s="518"/>
      <c r="I4361" s="517">
        <f t="shared" si="1075"/>
        <v>0</v>
      </c>
      <c r="J4361" s="517">
        <f t="shared" si="1076"/>
        <v>0</v>
      </c>
      <c r="K4361" s="504"/>
      <c r="L4361" s="518">
        <f t="shared" si="1077"/>
        <v>0</v>
      </c>
      <c r="M4361" s="518">
        <f t="shared" si="1077"/>
        <v>0</v>
      </c>
      <c r="N4361" s="519">
        <f t="shared" si="1078"/>
        <v>0</v>
      </c>
      <c r="O4361" s="519">
        <f t="shared" si="1079"/>
        <v>0</v>
      </c>
      <c r="P4361" s="506"/>
      <c r="Q4361" s="520"/>
      <c r="R4361" s="412" t="str">
        <f t="shared" si="1080"/>
        <v/>
      </c>
      <c r="S4361" s="412" t="str">
        <f t="shared" si="1081"/>
        <v/>
      </c>
      <c r="T4361" s="427"/>
      <c r="U4361" s="429"/>
      <c r="W4361" s="6" t="e">
        <f>VLOOKUP(A4361,'[3]Cartilha Global'!$A:$A,1,FALSE)</f>
        <v>#N/A</v>
      </c>
    </row>
    <row r="4362" spans="1:23" ht="23.25" hidden="1" thickBot="1" x14ac:dyDescent="0.25">
      <c r="A4362" s="522">
        <v>103134</v>
      </c>
      <c r="B4362" s="508" t="s">
        <v>3144</v>
      </c>
      <c r="C4362" s="513" t="s">
        <v>6832</v>
      </c>
      <c r="D4362" s="498" t="s">
        <v>169</v>
      </c>
      <c r="E4362" s="499">
        <v>933.83</v>
      </c>
      <c r="F4362" s="500">
        <f t="shared" si="1082"/>
        <v>1156.46</v>
      </c>
      <c r="G4362" s="527"/>
      <c r="H4362" s="518"/>
      <c r="I4362" s="517">
        <f t="shared" si="1075"/>
        <v>0</v>
      </c>
      <c r="J4362" s="517">
        <f t="shared" si="1076"/>
        <v>0</v>
      </c>
      <c r="K4362" s="504"/>
      <c r="L4362" s="518">
        <f t="shared" si="1077"/>
        <v>0</v>
      </c>
      <c r="M4362" s="518">
        <f t="shared" si="1077"/>
        <v>0</v>
      </c>
      <c r="N4362" s="519">
        <f t="shared" si="1078"/>
        <v>0</v>
      </c>
      <c r="O4362" s="519">
        <f t="shared" si="1079"/>
        <v>0</v>
      </c>
      <c r="P4362" s="506"/>
      <c r="Q4362" s="520"/>
      <c r="R4362" s="412" t="str">
        <f t="shared" si="1080"/>
        <v/>
      </c>
      <c r="S4362" s="412" t="str">
        <f t="shared" si="1081"/>
        <v/>
      </c>
      <c r="T4362" s="427"/>
      <c r="U4362" s="429"/>
      <c r="W4362" s="6" t="e">
        <f>VLOOKUP(A4362,'[3]Cartilha Global'!$A:$A,1,FALSE)</f>
        <v>#N/A</v>
      </c>
    </row>
    <row r="4363" spans="1:23" ht="23.25" hidden="1" thickBot="1" x14ac:dyDescent="0.25">
      <c r="A4363" s="522">
        <v>103135</v>
      </c>
      <c r="B4363" s="508" t="s">
        <v>3144</v>
      </c>
      <c r="C4363" s="513" t="s">
        <v>6833</v>
      </c>
      <c r="D4363" s="498" t="s">
        <v>169</v>
      </c>
      <c r="E4363" s="499">
        <v>1001.54</v>
      </c>
      <c r="F4363" s="500">
        <f t="shared" si="1082"/>
        <v>1240.31</v>
      </c>
      <c r="G4363" s="527"/>
      <c r="H4363" s="518"/>
      <c r="I4363" s="517">
        <f t="shared" si="1075"/>
        <v>0</v>
      </c>
      <c r="J4363" s="517">
        <f t="shared" si="1076"/>
        <v>0</v>
      </c>
      <c r="K4363" s="504"/>
      <c r="L4363" s="518">
        <f t="shared" si="1077"/>
        <v>0</v>
      </c>
      <c r="M4363" s="518">
        <f t="shared" si="1077"/>
        <v>0</v>
      </c>
      <c r="N4363" s="519">
        <f t="shared" si="1078"/>
        <v>0</v>
      </c>
      <c r="O4363" s="519">
        <f t="shared" si="1079"/>
        <v>0</v>
      </c>
      <c r="P4363" s="506"/>
      <c r="Q4363" s="520"/>
      <c r="R4363" s="412" t="str">
        <f t="shared" si="1080"/>
        <v/>
      </c>
      <c r="S4363" s="412" t="str">
        <f t="shared" si="1081"/>
        <v/>
      </c>
      <c r="T4363" s="427"/>
      <c r="U4363" s="429"/>
      <c r="W4363" s="6" t="e">
        <f>VLOOKUP(A4363,'[3]Cartilha Global'!$A:$A,1,FALSE)</f>
        <v>#N/A</v>
      </c>
    </row>
    <row r="4364" spans="1:23" ht="23.25" hidden="1" thickBot="1" x14ac:dyDescent="0.25">
      <c r="A4364" s="522">
        <v>103136</v>
      </c>
      <c r="B4364" s="508" t="s">
        <v>3144</v>
      </c>
      <c r="C4364" s="513" t="s">
        <v>6834</v>
      </c>
      <c r="D4364" s="498" t="s">
        <v>169</v>
      </c>
      <c r="E4364" s="499">
        <v>1200.57</v>
      </c>
      <c r="F4364" s="500">
        <f t="shared" si="1082"/>
        <v>1486.79</v>
      </c>
      <c r="G4364" s="527"/>
      <c r="H4364" s="518"/>
      <c r="I4364" s="517">
        <f t="shared" si="1075"/>
        <v>0</v>
      </c>
      <c r="J4364" s="517">
        <f t="shared" si="1076"/>
        <v>0</v>
      </c>
      <c r="K4364" s="504"/>
      <c r="L4364" s="518">
        <f t="shared" si="1077"/>
        <v>0</v>
      </c>
      <c r="M4364" s="518">
        <f t="shared" si="1077"/>
        <v>0</v>
      </c>
      <c r="N4364" s="519">
        <f t="shared" si="1078"/>
        <v>0</v>
      </c>
      <c r="O4364" s="519">
        <f t="shared" si="1079"/>
        <v>0</v>
      </c>
      <c r="P4364" s="506"/>
      <c r="Q4364" s="520"/>
      <c r="R4364" s="412" t="str">
        <f t="shared" si="1080"/>
        <v/>
      </c>
      <c r="S4364" s="412" t="str">
        <f t="shared" si="1081"/>
        <v/>
      </c>
      <c r="T4364" s="427"/>
      <c r="U4364" s="429"/>
      <c r="W4364" s="6" t="e">
        <f>VLOOKUP(A4364,'[3]Cartilha Global'!$A:$A,1,FALSE)</f>
        <v>#N/A</v>
      </c>
    </row>
    <row r="4365" spans="1:23" ht="23.25" hidden="1" thickBot="1" x14ac:dyDescent="0.25">
      <c r="A4365" s="522">
        <v>103137</v>
      </c>
      <c r="B4365" s="508" t="s">
        <v>3144</v>
      </c>
      <c r="C4365" s="513" t="s">
        <v>6835</v>
      </c>
      <c r="D4365" s="498" t="s">
        <v>169</v>
      </c>
      <c r="E4365" s="499">
        <v>31.36</v>
      </c>
      <c r="F4365" s="500">
        <f t="shared" si="1082"/>
        <v>38.840000000000003</v>
      </c>
      <c r="G4365" s="527"/>
      <c r="H4365" s="518"/>
      <c r="I4365" s="517">
        <f t="shared" si="1075"/>
        <v>0</v>
      </c>
      <c r="J4365" s="517">
        <f t="shared" si="1076"/>
        <v>0</v>
      </c>
      <c r="K4365" s="504"/>
      <c r="L4365" s="518">
        <f t="shared" si="1077"/>
        <v>0</v>
      </c>
      <c r="M4365" s="518">
        <f t="shared" si="1077"/>
        <v>0</v>
      </c>
      <c r="N4365" s="519">
        <f t="shared" si="1078"/>
        <v>0</v>
      </c>
      <c r="O4365" s="519">
        <f t="shared" si="1079"/>
        <v>0</v>
      </c>
      <c r="P4365" s="506"/>
      <c r="Q4365" s="520"/>
      <c r="R4365" s="412" t="str">
        <f t="shared" si="1080"/>
        <v/>
      </c>
      <c r="S4365" s="412" t="str">
        <f t="shared" si="1081"/>
        <v/>
      </c>
      <c r="T4365" s="427"/>
      <c r="U4365" s="429"/>
      <c r="W4365" s="6" t="e">
        <f>VLOOKUP(A4365,'[3]Cartilha Global'!$A:$A,1,FALSE)</f>
        <v>#N/A</v>
      </c>
    </row>
    <row r="4366" spans="1:23" ht="23.25" hidden="1" thickBot="1" x14ac:dyDescent="0.25">
      <c r="A4366" s="522">
        <v>103138</v>
      </c>
      <c r="B4366" s="508" t="s">
        <v>3144</v>
      </c>
      <c r="C4366" s="513" t="s">
        <v>6836</v>
      </c>
      <c r="D4366" s="498" t="s">
        <v>169</v>
      </c>
      <c r="E4366" s="499">
        <v>35.86</v>
      </c>
      <c r="F4366" s="500">
        <f t="shared" si="1082"/>
        <v>44.41</v>
      </c>
      <c r="G4366" s="527"/>
      <c r="H4366" s="518"/>
      <c r="I4366" s="517">
        <f t="shared" si="1075"/>
        <v>0</v>
      </c>
      <c r="J4366" s="517">
        <f t="shared" si="1076"/>
        <v>0</v>
      </c>
      <c r="K4366" s="504"/>
      <c r="L4366" s="518">
        <f t="shared" si="1077"/>
        <v>0</v>
      </c>
      <c r="M4366" s="518">
        <f t="shared" si="1077"/>
        <v>0</v>
      </c>
      <c r="N4366" s="519">
        <f t="shared" si="1078"/>
        <v>0</v>
      </c>
      <c r="O4366" s="519">
        <f t="shared" si="1079"/>
        <v>0</v>
      </c>
      <c r="P4366" s="506"/>
      <c r="Q4366" s="520"/>
      <c r="R4366" s="412" t="str">
        <f t="shared" si="1080"/>
        <v/>
      </c>
      <c r="S4366" s="412" t="str">
        <f t="shared" si="1081"/>
        <v/>
      </c>
      <c r="T4366" s="427"/>
      <c r="U4366" s="429"/>
      <c r="W4366" s="6" t="e">
        <f>VLOOKUP(A4366,'[3]Cartilha Global'!$A:$A,1,FALSE)</f>
        <v>#N/A</v>
      </c>
    </row>
    <row r="4367" spans="1:23" ht="23.25" hidden="1" thickBot="1" x14ac:dyDescent="0.25">
      <c r="A4367" s="522">
        <v>103139</v>
      </c>
      <c r="B4367" s="508" t="s">
        <v>3144</v>
      </c>
      <c r="C4367" s="513" t="s">
        <v>6837</v>
      </c>
      <c r="D4367" s="498" t="s">
        <v>169</v>
      </c>
      <c r="E4367" s="499">
        <v>47.16</v>
      </c>
      <c r="F4367" s="500">
        <f t="shared" si="1082"/>
        <v>58.4</v>
      </c>
      <c r="G4367" s="527"/>
      <c r="H4367" s="518"/>
      <c r="I4367" s="517">
        <f t="shared" si="1075"/>
        <v>0</v>
      </c>
      <c r="J4367" s="517">
        <f t="shared" si="1076"/>
        <v>0</v>
      </c>
      <c r="K4367" s="504"/>
      <c r="L4367" s="518">
        <f t="shared" si="1077"/>
        <v>0</v>
      </c>
      <c r="M4367" s="518">
        <f t="shared" si="1077"/>
        <v>0</v>
      </c>
      <c r="N4367" s="519">
        <f t="shared" si="1078"/>
        <v>0</v>
      </c>
      <c r="O4367" s="519">
        <f t="shared" si="1079"/>
        <v>0</v>
      </c>
      <c r="P4367" s="506"/>
      <c r="Q4367" s="520"/>
      <c r="R4367" s="412" t="str">
        <f t="shared" si="1080"/>
        <v/>
      </c>
      <c r="S4367" s="412" t="str">
        <f t="shared" si="1081"/>
        <v/>
      </c>
      <c r="T4367" s="427"/>
      <c r="U4367" s="429"/>
      <c r="W4367" s="6" t="e">
        <f>VLOOKUP(A4367,'[3]Cartilha Global'!$A:$A,1,FALSE)</f>
        <v>#N/A</v>
      </c>
    </row>
    <row r="4368" spans="1:23" ht="23.25" hidden="1" thickBot="1" x14ac:dyDescent="0.25">
      <c r="A4368" s="522">
        <v>103140</v>
      </c>
      <c r="B4368" s="508" t="s">
        <v>3144</v>
      </c>
      <c r="C4368" s="513" t="s">
        <v>6838</v>
      </c>
      <c r="D4368" s="498" t="s">
        <v>169</v>
      </c>
      <c r="E4368" s="499">
        <v>58.44</v>
      </c>
      <c r="F4368" s="500">
        <f t="shared" si="1082"/>
        <v>72.37</v>
      </c>
      <c r="G4368" s="527"/>
      <c r="H4368" s="518"/>
      <c r="I4368" s="517">
        <f t="shared" si="1075"/>
        <v>0</v>
      </c>
      <c r="J4368" s="517">
        <f t="shared" si="1076"/>
        <v>0</v>
      </c>
      <c r="K4368" s="504"/>
      <c r="L4368" s="518">
        <f t="shared" si="1077"/>
        <v>0</v>
      </c>
      <c r="M4368" s="518">
        <f t="shared" si="1077"/>
        <v>0</v>
      </c>
      <c r="N4368" s="519">
        <f t="shared" si="1078"/>
        <v>0</v>
      </c>
      <c r="O4368" s="519">
        <f t="shared" si="1079"/>
        <v>0</v>
      </c>
      <c r="P4368" s="506"/>
      <c r="Q4368" s="520"/>
      <c r="R4368" s="412" t="str">
        <f t="shared" si="1080"/>
        <v/>
      </c>
      <c r="S4368" s="412" t="str">
        <f t="shared" si="1081"/>
        <v/>
      </c>
      <c r="T4368" s="427"/>
      <c r="U4368" s="429"/>
      <c r="W4368" s="6" t="e">
        <f>VLOOKUP(A4368,'[3]Cartilha Global'!$A:$A,1,FALSE)</f>
        <v>#N/A</v>
      </c>
    </row>
    <row r="4369" spans="1:23" ht="23.25" hidden="1" thickBot="1" x14ac:dyDescent="0.25">
      <c r="A4369" s="522">
        <v>103141</v>
      </c>
      <c r="B4369" s="508" t="s">
        <v>3144</v>
      </c>
      <c r="C4369" s="513" t="s">
        <v>6839</v>
      </c>
      <c r="D4369" s="498" t="s">
        <v>169</v>
      </c>
      <c r="E4369" s="499">
        <v>90.93</v>
      </c>
      <c r="F4369" s="500">
        <f t="shared" si="1082"/>
        <v>112.61</v>
      </c>
      <c r="G4369" s="527"/>
      <c r="H4369" s="518"/>
      <c r="I4369" s="517">
        <f t="shared" si="1075"/>
        <v>0</v>
      </c>
      <c r="J4369" s="517">
        <f t="shared" si="1076"/>
        <v>0</v>
      </c>
      <c r="K4369" s="504"/>
      <c r="L4369" s="518">
        <f t="shared" si="1077"/>
        <v>0</v>
      </c>
      <c r="M4369" s="518">
        <f t="shared" si="1077"/>
        <v>0</v>
      </c>
      <c r="N4369" s="519">
        <f t="shared" si="1078"/>
        <v>0</v>
      </c>
      <c r="O4369" s="519">
        <f t="shared" si="1079"/>
        <v>0</v>
      </c>
      <c r="P4369" s="506"/>
      <c r="Q4369" s="520"/>
      <c r="R4369" s="412" t="str">
        <f t="shared" si="1080"/>
        <v/>
      </c>
      <c r="S4369" s="412" t="str">
        <f t="shared" si="1081"/>
        <v/>
      </c>
      <c r="T4369" s="427"/>
      <c r="U4369" s="429"/>
      <c r="W4369" s="6" t="e">
        <f>VLOOKUP(A4369,'[3]Cartilha Global'!$A:$A,1,FALSE)</f>
        <v>#N/A</v>
      </c>
    </row>
    <row r="4370" spans="1:23" ht="23.25" hidden="1" thickBot="1" x14ac:dyDescent="0.25">
      <c r="A4370" s="522">
        <v>103142</v>
      </c>
      <c r="B4370" s="508" t="s">
        <v>3144</v>
      </c>
      <c r="C4370" s="513" t="s">
        <v>6840</v>
      </c>
      <c r="D4370" s="498" t="s">
        <v>169</v>
      </c>
      <c r="E4370" s="499">
        <v>102.21</v>
      </c>
      <c r="F4370" s="500">
        <f t="shared" si="1082"/>
        <v>126.58</v>
      </c>
      <c r="G4370" s="527"/>
      <c r="H4370" s="518"/>
      <c r="I4370" s="517">
        <f t="shared" si="1075"/>
        <v>0</v>
      </c>
      <c r="J4370" s="517">
        <f t="shared" si="1076"/>
        <v>0</v>
      </c>
      <c r="K4370" s="504"/>
      <c r="L4370" s="518">
        <f t="shared" si="1077"/>
        <v>0</v>
      </c>
      <c r="M4370" s="518">
        <f t="shared" si="1077"/>
        <v>0</v>
      </c>
      <c r="N4370" s="519">
        <f t="shared" si="1078"/>
        <v>0</v>
      </c>
      <c r="O4370" s="519">
        <f t="shared" si="1079"/>
        <v>0</v>
      </c>
      <c r="P4370" s="506"/>
      <c r="Q4370" s="520"/>
      <c r="R4370" s="412" t="str">
        <f t="shared" si="1080"/>
        <v/>
      </c>
      <c r="S4370" s="412" t="str">
        <f t="shared" si="1081"/>
        <v/>
      </c>
      <c r="T4370" s="427"/>
      <c r="U4370" s="429"/>
      <c r="W4370" s="6" t="e">
        <f>VLOOKUP(A4370,'[3]Cartilha Global'!$A:$A,1,FALSE)</f>
        <v>#N/A</v>
      </c>
    </row>
    <row r="4371" spans="1:23" ht="23.25" hidden="1" thickBot="1" x14ac:dyDescent="0.25">
      <c r="A4371" s="522">
        <v>103143</v>
      </c>
      <c r="B4371" s="508" t="s">
        <v>3144</v>
      </c>
      <c r="C4371" s="513" t="s">
        <v>6841</v>
      </c>
      <c r="D4371" s="498" t="s">
        <v>169</v>
      </c>
      <c r="E4371" s="499">
        <v>134.71</v>
      </c>
      <c r="F4371" s="500">
        <f t="shared" si="1082"/>
        <v>166.82</v>
      </c>
      <c r="G4371" s="527"/>
      <c r="H4371" s="518"/>
      <c r="I4371" s="517">
        <f t="shared" si="1075"/>
        <v>0</v>
      </c>
      <c r="J4371" s="517">
        <f t="shared" si="1076"/>
        <v>0</v>
      </c>
      <c r="K4371" s="504"/>
      <c r="L4371" s="518">
        <f t="shared" si="1077"/>
        <v>0</v>
      </c>
      <c r="M4371" s="518">
        <f t="shared" si="1077"/>
        <v>0</v>
      </c>
      <c r="N4371" s="519">
        <f t="shared" si="1078"/>
        <v>0</v>
      </c>
      <c r="O4371" s="519">
        <f t="shared" si="1079"/>
        <v>0</v>
      </c>
      <c r="P4371" s="506"/>
      <c r="Q4371" s="520"/>
      <c r="R4371" s="412" t="str">
        <f t="shared" si="1080"/>
        <v/>
      </c>
      <c r="S4371" s="412" t="str">
        <f t="shared" si="1081"/>
        <v/>
      </c>
      <c r="T4371" s="427"/>
      <c r="U4371" s="429"/>
      <c r="W4371" s="6" t="e">
        <f>VLOOKUP(A4371,'[3]Cartilha Global'!$A:$A,1,FALSE)</f>
        <v>#N/A</v>
      </c>
    </row>
    <row r="4372" spans="1:23" ht="23.25" hidden="1" thickBot="1" x14ac:dyDescent="0.25">
      <c r="A4372" s="522">
        <v>103144</v>
      </c>
      <c r="B4372" s="508" t="s">
        <v>3144</v>
      </c>
      <c r="C4372" s="513" t="s">
        <v>6842</v>
      </c>
      <c r="D4372" s="498" t="s">
        <v>169</v>
      </c>
      <c r="E4372" s="499">
        <v>145.97999999999999</v>
      </c>
      <c r="F4372" s="500">
        <f t="shared" si="1082"/>
        <v>180.78</v>
      </c>
      <c r="G4372" s="527"/>
      <c r="H4372" s="518"/>
      <c r="I4372" s="517">
        <f t="shared" si="1075"/>
        <v>0</v>
      </c>
      <c r="J4372" s="517">
        <f t="shared" si="1076"/>
        <v>0</v>
      </c>
      <c r="K4372" s="504"/>
      <c r="L4372" s="518">
        <f t="shared" si="1077"/>
        <v>0</v>
      </c>
      <c r="M4372" s="518">
        <f t="shared" si="1077"/>
        <v>0</v>
      </c>
      <c r="N4372" s="519">
        <f t="shared" si="1078"/>
        <v>0</v>
      </c>
      <c r="O4372" s="519">
        <f t="shared" si="1079"/>
        <v>0</v>
      </c>
      <c r="P4372" s="506"/>
      <c r="Q4372" s="520"/>
      <c r="R4372" s="412" t="str">
        <f t="shared" si="1080"/>
        <v/>
      </c>
      <c r="S4372" s="412" t="str">
        <f t="shared" si="1081"/>
        <v/>
      </c>
      <c r="T4372" s="427"/>
      <c r="U4372" s="429"/>
      <c r="W4372" s="6" t="e">
        <f>VLOOKUP(A4372,'[3]Cartilha Global'!$A:$A,1,FALSE)</f>
        <v>#N/A</v>
      </c>
    </row>
    <row r="4373" spans="1:23" ht="23.25" hidden="1" thickBot="1" x14ac:dyDescent="0.25">
      <c r="A4373" s="522">
        <v>103145</v>
      </c>
      <c r="B4373" s="508" t="s">
        <v>3144</v>
      </c>
      <c r="C4373" s="513" t="s">
        <v>6843</v>
      </c>
      <c r="D4373" s="498" t="s">
        <v>169</v>
      </c>
      <c r="E4373" s="499">
        <v>178.48</v>
      </c>
      <c r="F4373" s="500">
        <f t="shared" si="1082"/>
        <v>221.03</v>
      </c>
      <c r="G4373" s="527"/>
      <c r="H4373" s="518"/>
      <c r="I4373" s="517">
        <f t="shared" si="1075"/>
        <v>0</v>
      </c>
      <c r="J4373" s="517">
        <f t="shared" si="1076"/>
        <v>0</v>
      </c>
      <c r="K4373" s="504"/>
      <c r="L4373" s="518">
        <f t="shared" si="1077"/>
        <v>0</v>
      </c>
      <c r="M4373" s="518">
        <f t="shared" si="1077"/>
        <v>0</v>
      </c>
      <c r="N4373" s="519">
        <f t="shared" si="1078"/>
        <v>0</v>
      </c>
      <c r="O4373" s="519">
        <f t="shared" si="1079"/>
        <v>0</v>
      </c>
      <c r="P4373" s="506"/>
      <c r="Q4373" s="520"/>
      <c r="R4373" s="412" t="str">
        <f t="shared" si="1080"/>
        <v/>
      </c>
      <c r="S4373" s="412" t="str">
        <f t="shared" si="1081"/>
        <v/>
      </c>
      <c r="T4373" s="427"/>
      <c r="U4373" s="429"/>
      <c r="W4373" s="6" t="e">
        <f>VLOOKUP(A4373,'[3]Cartilha Global'!$A:$A,1,FALSE)</f>
        <v>#N/A</v>
      </c>
    </row>
    <row r="4374" spans="1:23" ht="23.25" hidden="1" thickBot="1" x14ac:dyDescent="0.25">
      <c r="A4374" s="522">
        <v>103146</v>
      </c>
      <c r="B4374" s="508" t="s">
        <v>3144</v>
      </c>
      <c r="C4374" s="513" t="s">
        <v>6844</v>
      </c>
      <c r="D4374" s="498" t="s">
        <v>169</v>
      </c>
      <c r="E4374" s="499">
        <v>189.76</v>
      </c>
      <c r="F4374" s="500">
        <f t="shared" si="1082"/>
        <v>235</v>
      </c>
      <c r="G4374" s="527"/>
      <c r="H4374" s="518"/>
      <c r="I4374" s="517">
        <f t="shared" si="1075"/>
        <v>0</v>
      </c>
      <c r="J4374" s="517">
        <f t="shared" si="1076"/>
        <v>0</v>
      </c>
      <c r="K4374" s="504"/>
      <c r="L4374" s="518">
        <f t="shared" si="1077"/>
        <v>0</v>
      </c>
      <c r="M4374" s="518">
        <f t="shared" si="1077"/>
        <v>0</v>
      </c>
      <c r="N4374" s="519">
        <f t="shared" si="1078"/>
        <v>0</v>
      </c>
      <c r="O4374" s="519">
        <f t="shared" si="1079"/>
        <v>0</v>
      </c>
      <c r="P4374" s="506"/>
      <c r="Q4374" s="520"/>
      <c r="R4374" s="412" t="str">
        <f t="shared" si="1080"/>
        <v/>
      </c>
      <c r="S4374" s="412" t="str">
        <f t="shared" si="1081"/>
        <v/>
      </c>
      <c r="T4374" s="427"/>
      <c r="U4374" s="429"/>
      <c r="W4374" s="6" t="e">
        <f>VLOOKUP(A4374,'[3]Cartilha Global'!$A:$A,1,FALSE)</f>
        <v>#N/A</v>
      </c>
    </row>
    <row r="4375" spans="1:23" ht="23.25" hidden="1" thickBot="1" x14ac:dyDescent="0.25">
      <c r="A4375" s="522">
        <v>103147</v>
      </c>
      <c r="B4375" s="508" t="s">
        <v>3144</v>
      </c>
      <c r="C4375" s="513" t="s">
        <v>6845</v>
      </c>
      <c r="D4375" s="498" t="s">
        <v>169</v>
      </c>
      <c r="E4375" s="499">
        <v>212.32</v>
      </c>
      <c r="F4375" s="500">
        <f t="shared" si="1082"/>
        <v>262.94</v>
      </c>
      <c r="G4375" s="527"/>
      <c r="H4375" s="518"/>
      <c r="I4375" s="517">
        <f t="shared" si="1075"/>
        <v>0</v>
      </c>
      <c r="J4375" s="517">
        <f t="shared" si="1076"/>
        <v>0</v>
      </c>
      <c r="K4375" s="504"/>
      <c r="L4375" s="518">
        <f t="shared" si="1077"/>
        <v>0</v>
      </c>
      <c r="M4375" s="518">
        <f t="shared" si="1077"/>
        <v>0</v>
      </c>
      <c r="N4375" s="519">
        <f t="shared" si="1078"/>
        <v>0</v>
      </c>
      <c r="O4375" s="519">
        <f t="shared" si="1079"/>
        <v>0</v>
      </c>
      <c r="P4375" s="506"/>
      <c r="Q4375" s="520"/>
      <c r="R4375" s="412" t="str">
        <f t="shared" si="1080"/>
        <v/>
      </c>
      <c r="S4375" s="412" t="str">
        <f t="shared" si="1081"/>
        <v/>
      </c>
      <c r="T4375" s="427"/>
      <c r="U4375" s="429"/>
      <c r="W4375" s="6" t="e">
        <f>VLOOKUP(A4375,'[3]Cartilha Global'!$A:$A,1,FALSE)</f>
        <v>#N/A</v>
      </c>
    </row>
    <row r="4376" spans="1:23" ht="23.25" hidden="1" thickBot="1" x14ac:dyDescent="0.25">
      <c r="A4376" s="522">
        <v>103148</v>
      </c>
      <c r="B4376" s="508" t="s">
        <v>3144</v>
      </c>
      <c r="C4376" s="513" t="s">
        <v>6846</v>
      </c>
      <c r="D4376" s="498" t="s">
        <v>169</v>
      </c>
      <c r="E4376" s="499">
        <v>256.10000000000002</v>
      </c>
      <c r="F4376" s="500">
        <f t="shared" si="1082"/>
        <v>317.14999999999998</v>
      </c>
      <c r="G4376" s="527"/>
      <c r="H4376" s="518"/>
      <c r="I4376" s="517">
        <f t="shared" si="1075"/>
        <v>0</v>
      </c>
      <c r="J4376" s="517">
        <f t="shared" si="1076"/>
        <v>0</v>
      </c>
      <c r="K4376" s="504"/>
      <c r="L4376" s="518">
        <f t="shared" si="1077"/>
        <v>0</v>
      </c>
      <c r="M4376" s="518">
        <f t="shared" si="1077"/>
        <v>0</v>
      </c>
      <c r="N4376" s="519">
        <f t="shared" si="1078"/>
        <v>0</v>
      </c>
      <c r="O4376" s="519">
        <f t="shared" si="1079"/>
        <v>0</v>
      </c>
      <c r="P4376" s="506"/>
      <c r="Q4376" s="520"/>
      <c r="R4376" s="412" t="str">
        <f t="shared" si="1080"/>
        <v/>
      </c>
      <c r="S4376" s="412" t="str">
        <f t="shared" si="1081"/>
        <v/>
      </c>
      <c r="T4376" s="427"/>
      <c r="U4376" s="429"/>
      <c r="W4376" s="6" t="e">
        <f>VLOOKUP(A4376,'[3]Cartilha Global'!$A:$A,1,FALSE)</f>
        <v>#N/A</v>
      </c>
    </row>
    <row r="4377" spans="1:23" ht="23.25" hidden="1" thickBot="1" x14ac:dyDescent="0.25">
      <c r="A4377" s="522">
        <v>103149</v>
      </c>
      <c r="B4377" s="508" t="s">
        <v>3144</v>
      </c>
      <c r="C4377" s="513" t="s">
        <v>6847</v>
      </c>
      <c r="D4377" s="498" t="s">
        <v>169</v>
      </c>
      <c r="E4377" s="499">
        <v>278.67</v>
      </c>
      <c r="F4377" s="500">
        <f t="shared" si="1082"/>
        <v>345.1</v>
      </c>
      <c r="G4377" s="527"/>
      <c r="H4377" s="518"/>
      <c r="I4377" s="517">
        <f t="shared" si="1075"/>
        <v>0</v>
      </c>
      <c r="J4377" s="517">
        <f t="shared" si="1076"/>
        <v>0</v>
      </c>
      <c r="K4377" s="504"/>
      <c r="L4377" s="518">
        <f t="shared" si="1077"/>
        <v>0</v>
      </c>
      <c r="M4377" s="518">
        <f t="shared" si="1077"/>
        <v>0</v>
      </c>
      <c r="N4377" s="519">
        <f t="shared" si="1078"/>
        <v>0</v>
      </c>
      <c r="O4377" s="519">
        <f t="shared" si="1079"/>
        <v>0</v>
      </c>
      <c r="P4377" s="506"/>
      <c r="Q4377" s="520"/>
      <c r="R4377" s="412" t="str">
        <f t="shared" si="1080"/>
        <v/>
      </c>
      <c r="S4377" s="412" t="str">
        <f t="shared" si="1081"/>
        <v/>
      </c>
      <c r="T4377" s="427"/>
      <c r="U4377" s="429"/>
      <c r="W4377" s="6" t="e">
        <f>VLOOKUP(A4377,'[3]Cartilha Global'!$A:$A,1,FALSE)</f>
        <v>#N/A</v>
      </c>
    </row>
    <row r="4378" spans="1:23" ht="23.25" hidden="1" thickBot="1" x14ac:dyDescent="0.25">
      <c r="A4378" s="522">
        <v>103150</v>
      </c>
      <c r="B4378" s="508" t="s">
        <v>3144</v>
      </c>
      <c r="C4378" s="513" t="s">
        <v>6848</v>
      </c>
      <c r="D4378" s="498" t="s">
        <v>169</v>
      </c>
      <c r="E4378" s="499">
        <v>322.39</v>
      </c>
      <c r="F4378" s="500">
        <f t="shared" si="1082"/>
        <v>399.25</v>
      </c>
      <c r="G4378" s="527"/>
      <c r="H4378" s="518"/>
      <c r="I4378" s="517">
        <f t="shared" si="1075"/>
        <v>0</v>
      </c>
      <c r="J4378" s="517">
        <f t="shared" si="1076"/>
        <v>0</v>
      </c>
      <c r="K4378" s="504"/>
      <c r="L4378" s="518">
        <f t="shared" si="1077"/>
        <v>0</v>
      </c>
      <c r="M4378" s="518">
        <f t="shared" si="1077"/>
        <v>0</v>
      </c>
      <c r="N4378" s="519">
        <f t="shared" si="1078"/>
        <v>0</v>
      </c>
      <c r="O4378" s="519">
        <f t="shared" si="1079"/>
        <v>0</v>
      </c>
      <c r="P4378" s="506"/>
      <c r="Q4378" s="520"/>
      <c r="R4378" s="412" t="str">
        <f t="shared" si="1080"/>
        <v/>
      </c>
      <c r="S4378" s="412" t="str">
        <f t="shared" si="1081"/>
        <v/>
      </c>
      <c r="T4378" s="427"/>
      <c r="U4378" s="429"/>
      <c r="W4378" s="6" t="e">
        <f>VLOOKUP(A4378,'[3]Cartilha Global'!$A:$A,1,FALSE)</f>
        <v>#N/A</v>
      </c>
    </row>
    <row r="4379" spans="1:23" ht="23.25" hidden="1" thickBot="1" x14ac:dyDescent="0.25">
      <c r="A4379" s="522">
        <v>103151</v>
      </c>
      <c r="B4379" s="508" t="s">
        <v>3144</v>
      </c>
      <c r="C4379" s="513" t="s">
        <v>6849</v>
      </c>
      <c r="D4379" s="498" t="s">
        <v>169</v>
      </c>
      <c r="E4379" s="499">
        <v>345.01</v>
      </c>
      <c r="F4379" s="500">
        <f t="shared" si="1082"/>
        <v>427.26</v>
      </c>
      <c r="G4379" s="527"/>
      <c r="H4379" s="518"/>
      <c r="I4379" s="517">
        <f t="shared" si="1075"/>
        <v>0</v>
      </c>
      <c r="J4379" s="517">
        <f t="shared" si="1076"/>
        <v>0</v>
      </c>
      <c r="K4379" s="504"/>
      <c r="L4379" s="518">
        <f t="shared" si="1077"/>
        <v>0</v>
      </c>
      <c r="M4379" s="518">
        <f t="shared" si="1077"/>
        <v>0</v>
      </c>
      <c r="N4379" s="519">
        <f t="shared" si="1078"/>
        <v>0</v>
      </c>
      <c r="O4379" s="519">
        <f t="shared" si="1079"/>
        <v>0</v>
      </c>
      <c r="P4379" s="506"/>
      <c r="Q4379" s="520"/>
      <c r="R4379" s="412" t="str">
        <f t="shared" si="1080"/>
        <v/>
      </c>
      <c r="S4379" s="412" t="str">
        <f t="shared" si="1081"/>
        <v/>
      </c>
      <c r="T4379" s="427"/>
      <c r="U4379" s="429"/>
      <c r="W4379" s="6" t="e">
        <f>VLOOKUP(A4379,'[3]Cartilha Global'!$A:$A,1,FALSE)</f>
        <v>#N/A</v>
      </c>
    </row>
    <row r="4380" spans="1:23" ht="23.25" hidden="1" thickBot="1" x14ac:dyDescent="0.25">
      <c r="A4380" s="522">
        <v>103152</v>
      </c>
      <c r="B4380" s="508" t="s">
        <v>3144</v>
      </c>
      <c r="C4380" s="513" t="s">
        <v>6850</v>
      </c>
      <c r="D4380" s="498" t="s">
        <v>169</v>
      </c>
      <c r="E4380" s="499">
        <v>411.35</v>
      </c>
      <c r="F4380" s="500">
        <f t="shared" si="1082"/>
        <v>509.42</v>
      </c>
      <c r="G4380" s="527"/>
      <c r="H4380" s="518"/>
      <c r="I4380" s="517">
        <f t="shared" si="1075"/>
        <v>0</v>
      </c>
      <c r="J4380" s="517">
        <f t="shared" si="1076"/>
        <v>0</v>
      </c>
      <c r="K4380" s="504"/>
      <c r="L4380" s="518">
        <f t="shared" si="1077"/>
        <v>0</v>
      </c>
      <c r="M4380" s="518">
        <f t="shared" si="1077"/>
        <v>0</v>
      </c>
      <c r="N4380" s="519">
        <f t="shared" si="1078"/>
        <v>0</v>
      </c>
      <c r="O4380" s="519">
        <f t="shared" si="1079"/>
        <v>0</v>
      </c>
      <c r="P4380" s="506"/>
      <c r="Q4380" s="520"/>
      <c r="R4380" s="412" t="str">
        <f t="shared" si="1080"/>
        <v/>
      </c>
      <c r="S4380" s="412" t="str">
        <f t="shared" si="1081"/>
        <v/>
      </c>
      <c r="T4380" s="427"/>
      <c r="U4380" s="429"/>
      <c r="W4380" s="6" t="e">
        <f>VLOOKUP(A4380,'[3]Cartilha Global'!$A:$A,1,FALSE)</f>
        <v>#N/A</v>
      </c>
    </row>
    <row r="4381" spans="1:23" ht="34.5" hidden="1" thickBot="1" x14ac:dyDescent="0.25">
      <c r="A4381" s="522">
        <v>97142</v>
      </c>
      <c r="B4381" s="508" t="s">
        <v>3144</v>
      </c>
      <c r="C4381" s="513" t="s">
        <v>2336</v>
      </c>
      <c r="D4381" s="498" t="s">
        <v>6927</v>
      </c>
      <c r="E4381" s="499">
        <v>9.64</v>
      </c>
      <c r="F4381" s="500">
        <f t="shared" si="1082"/>
        <v>11.94</v>
      </c>
      <c r="G4381" s="527"/>
      <c r="H4381" s="518"/>
      <c r="I4381" s="517">
        <f t="shared" si="1075"/>
        <v>0</v>
      </c>
      <c r="J4381" s="517">
        <f t="shared" si="1076"/>
        <v>0</v>
      </c>
      <c r="K4381" s="504"/>
      <c r="L4381" s="518">
        <f t="shared" ref="L4381:M4411" si="1083">G4381</f>
        <v>0</v>
      </c>
      <c r="M4381" s="518">
        <f t="shared" si="1083"/>
        <v>0</v>
      </c>
      <c r="N4381" s="519">
        <f t="shared" si="1078"/>
        <v>0</v>
      </c>
      <c r="O4381" s="519">
        <f t="shared" si="1079"/>
        <v>0</v>
      </c>
      <c r="P4381" s="506"/>
      <c r="Q4381" s="520"/>
      <c r="R4381" s="412" t="str">
        <f t="shared" si="1080"/>
        <v/>
      </c>
      <c r="S4381" s="412" t="str">
        <f t="shared" si="1081"/>
        <v/>
      </c>
      <c r="T4381" s="427"/>
      <c r="U4381" s="429"/>
      <c r="W4381" s="6">
        <f>VLOOKUP(A4381,'[3]Cartilha Global'!$A:$A,1,FALSE)</f>
        <v>97142</v>
      </c>
    </row>
    <row r="4382" spans="1:23" ht="34.5" hidden="1" thickBot="1" x14ac:dyDescent="0.25">
      <c r="A4382" s="522">
        <v>97143</v>
      </c>
      <c r="B4382" s="508" t="s">
        <v>3144</v>
      </c>
      <c r="C4382" s="513" t="s">
        <v>2337</v>
      </c>
      <c r="D4382" s="498" t="s">
        <v>6927</v>
      </c>
      <c r="E4382" s="499">
        <v>12.11</v>
      </c>
      <c r="F4382" s="500">
        <f t="shared" si="1082"/>
        <v>15</v>
      </c>
      <c r="G4382" s="527"/>
      <c r="H4382" s="518"/>
      <c r="I4382" s="517">
        <f t="shared" ref="I4382:I4411" si="1084">IF(ISBLANK(E4382),0,ROUND(F4382*G4382,2))</f>
        <v>0</v>
      </c>
      <c r="J4382" s="517">
        <f t="shared" ref="J4382:J4411" si="1085">IF(ISBLANK(G4382),0,ROUND(G4382*H4382,2))</f>
        <v>0</v>
      </c>
      <c r="K4382" s="504"/>
      <c r="L4382" s="518">
        <f t="shared" si="1083"/>
        <v>0</v>
      </c>
      <c r="M4382" s="518">
        <f t="shared" si="1083"/>
        <v>0</v>
      </c>
      <c r="N4382" s="519">
        <f t="shared" ref="N4382:N4411" si="1086">IF(ISBLANK(E4382),0,ROUND(F4382*L4382,2))</f>
        <v>0</v>
      </c>
      <c r="O4382" s="519">
        <f t="shared" ref="O4382:O4411" si="1087">IF(ISBLANK(L4382),0,ROUND(L4382*M4382,2))</f>
        <v>0</v>
      </c>
      <c r="P4382" s="506"/>
      <c r="Q4382" s="520"/>
      <c r="R4382" s="412" t="str">
        <f t="shared" ref="R4382:R4445" si="1088">IF(Q4382="X","x",IF(Q4382="xx","x",IF(O4382&gt;0,"x","")))</f>
        <v/>
      </c>
      <c r="S4382" s="412" t="str">
        <f t="shared" si="1081"/>
        <v/>
      </c>
      <c r="T4382" s="427"/>
      <c r="U4382" s="429"/>
      <c r="W4382" s="6">
        <f>VLOOKUP(A4382,'[3]Cartilha Global'!$A:$A,1,FALSE)</f>
        <v>97143</v>
      </c>
    </row>
    <row r="4383" spans="1:23" ht="34.5" hidden="1" thickBot="1" x14ac:dyDescent="0.25">
      <c r="A4383" s="522">
        <v>97144</v>
      </c>
      <c r="B4383" s="508" t="s">
        <v>3144</v>
      </c>
      <c r="C4383" s="513" t="s">
        <v>2338</v>
      </c>
      <c r="D4383" s="498" t="s">
        <v>6927</v>
      </c>
      <c r="E4383" s="499">
        <v>14.57</v>
      </c>
      <c r="F4383" s="500">
        <f t="shared" si="1082"/>
        <v>18.04</v>
      </c>
      <c r="G4383" s="527"/>
      <c r="H4383" s="518"/>
      <c r="I4383" s="517">
        <f t="shared" si="1084"/>
        <v>0</v>
      </c>
      <c r="J4383" s="517">
        <f t="shared" si="1085"/>
        <v>0</v>
      </c>
      <c r="K4383" s="504"/>
      <c r="L4383" s="518">
        <f t="shared" si="1083"/>
        <v>0</v>
      </c>
      <c r="M4383" s="518">
        <f t="shared" si="1083"/>
        <v>0</v>
      </c>
      <c r="N4383" s="519">
        <f t="shared" si="1086"/>
        <v>0</v>
      </c>
      <c r="O4383" s="519">
        <f t="shared" si="1087"/>
        <v>0</v>
      </c>
      <c r="P4383" s="506"/>
      <c r="Q4383" s="520"/>
      <c r="R4383" s="412" t="str">
        <f t="shared" si="1088"/>
        <v/>
      </c>
      <c r="S4383" s="412" t="str">
        <f t="shared" ref="S4383:S4446" si="1089">IF(Q4383="X","x",IF(Q4383="xx","x",IF(OR(J4383&gt;0,O4383&gt;0),"x","")))</f>
        <v/>
      </c>
      <c r="T4383" s="427"/>
      <c r="U4383" s="429"/>
      <c r="W4383" s="6">
        <f>VLOOKUP(A4383,'[3]Cartilha Global'!$A:$A,1,FALSE)</f>
        <v>97144</v>
      </c>
    </row>
    <row r="4384" spans="1:23" ht="34.5" hidden="1" thickBot="1" x14ac:dyDescent="0.25">
      <c r="A4384" s="522">
        <v>97145</v>
      </c>
      <c r="B4384" s="508" t="s">
        <v>3144</v>
      </c>
      <c r="C4384" s="513" t="s">
        <v>2339</v>
      </c>
      <c r="D4384" s="498" t="s">
        <v>6927</v>
      </c>
      <c r="E4384" s="499">
        <v>17.07</v>
      </c>
      <c r="F4384" s="500">
        <f t="shared" ref="F4384:F4411" si="1090">IF(E4384=0,0,ROUND(E4384*(1+E$13)*(1-E$14),2))</f>
        <v>21.14</v>
      </c>
      <c r="G4384" s="527"/>
      <c r="H4384" s="518"/>
      <c r="I4384" s="517">
        <f t="shared" si="1084"/>
        <v>0</v>
      </c>
      <c r="J4384" s="517">
        <f t="shared" si="1085"/>
        <v>0</v>
      </c>
      <c r="K4384" s="504"/>
      <c r="L4384" s="518">
        <f t="shared" si="1083"/>
        <v>0</v>
      </c>
      <c r="M4384" s="518">
        <f t="shared" si="1083"/>
        <v>0</v>
      </c>
      <c r="N4384" s="519">
        <f t="shared" si="1086"/>
        <v>0</v>
      </c>
      <c r="O4384" s="519">
        <f t="shared" si="1087"/>
        <v>0</v>
      </c>
      <c r="P4384" s="506"/>
      <c r="Q4384" s="520"/>
      <c r="R4384" s="412" t="str">
        <f t="shared" si="1088"/>
        <v/>
      </c>
      <c r="S4384" s="412" t="str">
        <f t="shared" si="1089"/>
        <v/>
      </c>
      <c r="T4384" s="427"/>
      <c r="U4384" s="429"/>
      <c r="W4384" s="6">
        <f>VLOOKUP(A4384,'[3]Cartilha Global'!$A:$A,1,FALSE)</f>
        <v>97145</v>
      </c>
    </row>
    <row r="4385" spans="1:23" ht="34.5" hidden="1" thickBot="1" x14ac:dyDescent="0.25">
      <c r="A4385" s="522">
        <v>97146</v>
      </c>
      <c r="B4385" s="508" t="s">
        <v>3144</v>
      </c>
      <c r="C4385" s="513" t="s">
        <v>2340</v>
      </c>
      <c r="D4385" s="498" t="s">
        <v>6927</v>
      </c>
      <c r="E4385" s="499">
        <v>19.55</v>
      </c>
      <c r="F4385" s="500">
        <f t="shared" si="1090"/>
        <v>24.21</v>
      </c>
      <c r="G4385" s="527"/>
      <c r="H4385" s="518"/>
      <c r="I4385" s="517">
        <f t="shared" si="1084"/>
        <v>0</v>
      </c>
      <c r="J4385" s="517">
        <f t="shared" si="1085"/>
        <v>0</v>
      </c>
      <c r="K4385" s="504"/>
      <c r="L4385" s="518">
        <f t="shared" si="1083"/>
        <v>0</v>
      </c>
      <c r="M4385" s="518">
        <f t="shared" si="1083"/>
        <v>0</v>
      </c>
      <c r="N4385" s="519">
        <f t="shared" si="1086"/>
        <v>0</v>
      </c>
      <c r="O4385" s="519">
        <f t="shared" si="1087"/>
        <v>0</v>
      </c>
      <c r="P4385" s="506"/>
      <c r="Q4385" s="520"/>
      <c r="R4385" s="412" t="str">
        <f t="shared" si="1088"/>
        <v/>
      </c>
      <c r="S4385" s="412" t="str">
        <f t="shared" si="1089"/>
        <v/>
      </c>
      <c r="T4385" s="427"/>
      <c r="U4385" s="429"/>
      <c r="W4385" s="6">
        <f>VLOOKUP(A4385,'[3]Cartilha Global'!$A:$A,1,FALSE)</f>
        <v>97146</v>
      </c>
    </row>
    <row r="4386" spans="1:23" ht="34.5" hidden="1" thickBot="1" x14ac:dyDescent="0.25">
      <c r="A4386" s="522">
        <v>97147</v>
      </c>
      <c r="B4386" s="508" t="s">
        <v>3144</v>
      </c>
      <c r="C4386" s="513" t="s">
        <v>2341</v>
      </c>
      <c r="D4386" s="498" t="s">
        <v>6927</v>
      </c>
      <c r="E4386" s="499">
        <v>22.06</v>
      </c>
      <c r="F4386" s="500">
        <f t="shared" si="1090"/>
        <v>27.32</v>
      </c>
      <c r="G4386" s="527"/>
      <c r="H4386" s="518"/>
      <c r="I4386" s="517">
        <f t="shared" si="1084"/>
        <v>0</v>
      </c>
      <c r="J4386" s="517">
        <f t="shared" si="1085"/>
        <v>0</v>
      </c>
      <c r="K4386" s="504"/>
      <c r="L4386" s="518">
        <f t="shared" si="1083"/>
        <v>0</v>
      </c>
      <c r="M4386" s="518">
        <f t="shared" si="1083"/>
        <v>0</v>
      </c>
      <c r="N4386" s="519">
        <f t="shared" si="1086"/>
        <v>0</v>
      </c>
      <c r="O4386" s="519">
        <f t="shared" si="1087"/>
        <v>0</v>
      </c>
      <c r="P4386" s="506"/>
      <c r="Q4386" s="520"/>
      <c r="R4386" s="412" t="str">
        <f t="shared" si="1088"/>
        <v/>
      </c>
      <c r="S4386" s="412" t="str">
        <f t="shared" si="1089"/>
        <v/>
      </c>
      <c r="T4386" s="427"/>
      <c r="U4386" s="429"/>
      <c r="W4386" s="6">
        <f>VLOOKUP(A4386,'[3]Cartilha Global'!$A:$A,1,FALSE)</f>
        <v>97147</v>
      </c>
    </row>
    <row r="4387" spans="1:23" ht="34.5" hidden="1" thickBot="1" x14ac:dyDescent="0.25">
      <c r="A4387" s="522">
        <v>97148</v>
      </c>
      <c r="B4387" s="508" t="s">
        <v>3144</v>
      </c>
      <c r="C4387" s="513" t="s">
        <v>2342</v>
      </c>
      <c r="D4387" s="498" t="s">
        <v>6927</v>
      </c>
      <c r="E4387" s="499">
        <v>24.53</v>
      </c>
      <c r="F4387" s="500">
        <f t="shared" si="1090"/>
        <v>30.38</v>
      </c>
      <c r="G4387" s="527"/>
      <c r="H4387" s="518"/>
      <c r="I4387" s="517">
        <f t="shared" si="1084"/>
        <v>0</v>
      </c>
      <c r="J4387" s="517">
        <f t="shared" si="1085"/>
        <v>0</v>
      </c>
      <c r="K4387" s="504"/>
      <c r="L4387" s="518">
        <f t="shared" si="1083"/>
        <v>0</v>
      </c>
      <c r="M4387" s="518">
        <f t="shared" si="1083"/>
        <v>0</v>
      </c>
      <c r="N4387" s="519">
        <f t="shared" si="1086"/>
        <v>0</v>
      </c>
      <c r="O4387" s="519">
        <f t="shared" si="1087"/>
        <v>0</v>
      </c>
      <c r="P4387" s="506"/>
      <c r="Q4387" s="520"/>
      <c r="R4387" s="412" t="str">
        <f t="shared" si="1088"/>
        <v/>
      </c>
      <c r="S4387" s="412" t="str">
        <f t="shared" si="1089"/>
        <v/>
      </c>
      <c r="T4387" s="427"/>
      <c r="U4387" s="429"/>
      <c r="W4387" s="6">
        <f>VLOOKUP(A4387,'[3]Cartilha Global'!$A:$A,1,FALSE)</f>
        <v>97148</v>
      </c>
    </row>
    <row r="4388" spans="1:23" ht="34.5" hidden="1" thickBot="1" x14ac:dyDescent="0.25">
      <c r="A4388" s="522">
        <v>97149</v>
      </c>
      <c r="B4388" s="508" t="s">
        <v>3144</v>
      </c>
      <c r="C4388" s="513" t="s">
        <v>2343</v>
      </c>
      <c r="D4388" s="498" t="s">
        <v>6927</v>
      </c>
      <c r="E4388" s="499">
        <v>27.06</v>
      </c>
      <c r="F4388" s="500">
        <f t="shared" si="1090"/>
        <v>33.51</v>
      </c>
      <c r="G4388" s="527"/>
      <c r="H4388" s="518"/>
      <c r="I4388" s="517">
        <f t="shared" si="1084"/>
        <v>0</v>
      </c>
      <c r="J4388" s="517">
        <f t="shared" si="1085"/>
        <v>0</v>
      </c>
      <c r="K4388" s="504"/>
      <c r="L4388" s="518">
        <f t="shared" si="1083"/>
        <v>0</v>
      </c>
      <c r="M4388" s="518">
        <f t="shared" si="1083"/>
        <v>0</v>
      </c>
      <c r="N4388" s="519">
        <f t="shared" si="1086"/>
        <v>0</v>
      </c>
      <c r="O4388" s="519">
        <f t="shared" si="1087"/>
        <v>0</v>
      </c>
      <c r="P4388" s="506"/>
      <c r="Q4388" s="520"/>
      <c r="R4388" s="412" t="str">
        <f t="shared" si="1088"/>
        <v/>
      </c>
      <c r="S4388" s="412" t="str">
        <f t="shared" si="1089"/>
        <v/>
      </c>
      <c r="T4388" s="427"/>
      <c r="U4388" s="429"/>
      <c r="W4388" s="6">
        <f>VLOOKUP(A4388,'[3]Cartilha Global'!$A:$A,1,FALSE)</f>
        <v>97149</v>
      </c>
    </row>
    <row r="4389" spans="1:23" ht="34.5" hidden="1" thickBot="1" x14ac:dyDescent="0.25">
      <c r="A4389" s="522">
        <v>97150</v>
      </c>
      <c r="B4389" s="508" t="s">
        <v>3144</v>
      </c>
      <c r="C4389" s="513" t="s">
        <v>2344</v>
      </c>
      <c r="D4389" s="498" t="s">
        <v>6927</v>
      </c>
      <c r="E4389" s="499">
        <v>34.42</v>
      </c>
      <c r="F4389" s="500">
        <f t="shared" si="1090"/>
        <v>42.63</v>
      </c>
      <c r="G4389" s="527"/>
      <c r="H4389" s="518"/>
      <c r="I4389" s="517">
        <f t="shared" si="1084"/>
        <v>0</v>
      </c>
      <c r="J4389" s="517">
        <f t="shared" si="1085"/>
        <v>0</v>
      </c>
      <c r="K4389" s="504"/>
      <c r="L4389" s="518">
        <f t="shared" si="1083"/>
        <v>0</v>
      </c>
      <c r="M4389" s="518">
        <f t="shared" si="1083"/>
        <v>0</v>
      </c>
      <c r="N4389" s="519">
        <f t="shared" si="1086"/>
        <v>0</v>
      </c>
      <c r="O4389" s="519">
        <f t="shared" si="1087"/>
        <v>0</v>
      </c>
      <c r="P4389" s="506"/>
      <c r="Q4389" s="520"/>
      <c r="R4389" s="412" t="str">
        <f t="shared" si="1088"/>
        <v/>
      </c>
      <c r="S4389" s="412" t="str">
        <f t="shared" si="1089"/>
        <v/>
      </c>
      <c r="T4389" s="427"/>
      <c r="U4389" s="429"/>
      <c r="W4389" s="6">
        <f>VLOOKUP(A4389,'[3]Cartilha Global'!$A:$A,1,FALSE)</f>
        <v>97150</v>
      </c>
    </row>
    <row r="4390" spans="1:23" ht="34.5" hidden="1" thickBot="1" x14ac:dyDescent="0.25">
      <c r="A4390" s="522">
        <v>97151</v>
      </c>
      <c r="B4390" s="508" t="s">
        <v>3144</v>
      </c>
      <c r="C4390" s="513" t="s">
        <v>2345</v>
      </c>
      <c r="D4390" s="498" t="s">
        <v>6927</v>
      </c>
      <c r="E4390" s="499">
        <v>40.159999999999997</v>
      </c>
      <c r="F4390" s="500">
        <f t="shared" si="1090"/>
        <v>49.73</v>
      </c>
      <c r="G4390" s="527"/>
      <c r="H4390" s="518"/>
      <c r="I4390" s="517">
        <f t="shared" si="1084"/>
        <v>0</v>
      </c>
      <c r="J4390" s="517">
        <f t="shared" si="1085"/>
        <v>0</v>
      </c>
      <c r="K4390" s="504"/>
      <c r="L4390" s="518">
        <f t="shared" si="1083"/>
        <v>0</v>
      </c>
      <c r="M4390" s="518">
        <f t="shared" si="1083"/>
        <v>0</v>
      </c>
      <c r="N4390" s="519">
        <f t="shared" si="1086"/>
        <v>0</v>
      </c>
      <c r="O4390" s="519">
        <f t="shared" si="1087"/>
        <v>0</v>
      </c>
      <c r="P4390" s="506"/>
      <c r="Q4390" s="520"/>
      <c r="R4390" s="412" t="str">
        <f t="shared" si="1088"/>
        <v/>
      </c>
      <c r="S4390" s="412" t="str">
        <f t="shared" si="1089"/>
        <v/>
      </c>
      <c r="T4390" s="427"/>
      <c r="U4390" s="429"/>
      <c r="W4390" s="6">
        <f>VLOOKUP(A4390,'[3]Cartilha Global'!$A:$A,1,FALSE)</f>
        <v>97151</v>
      </c>
    </row>
    <row r="4391" spans="1:23" ht="34.5" hidden="1" thickBot="1" x14ac:dyDescent="0.25">
      <c r="A4391" s="522">
        <v>97152</v>
      </c>
      <c r="B4391" s="508" t="s">
        <v>3144</v>
      </c>
      <c r="C4391" s="513" t="s">
        <v>2346</v>
      </c>
      <c r="D4391" s="498" t="s">
        <v>6927</v>
      </c>
      <c r="E4391" s="499">
        <v>45.59</v>
      </c>
      <c r="F4391" s="500">
        <f t="shared" si="1090"/>
        <v>56.46</v>
      </c>
      <c r="G4391" s="527"/>
      <c r="H4391" s="518"/>
      <c r="I4391" s="517">
        <f t="shared" si="1084"/>
        <v>0</v>
      </c>
      <c r="J4391" s="517">
        <f t="shared" si="1085"/>
        <v>0</v>
      </c>
      <c r="K4391" s="504"/>
      <c r="L4391" s="518">
        <f t="shared" si="1083"/>
        <v>0</v>
      </c>
      <c r="M4391" s="518">
        <f t="shared" si="1083"/>
        <v>0</v>
      </c>
      <c r="N4391" s="519">
        <f t="shared" si="1086"/>
        <v>0</v>
      </c>
      <c r="O4391" s="519">
        <f t="shared" si="1087"/>
        <v>0</v>
      </c>
      <c r="P4391" s="506"/>
      <c r="Q4391" s="520"/>
      <c r="R4391" s="412" t="str">
        <f t="shared" si="1088"/>
        <v/>
      </c>
      <c r="S4391" s="412" t="str">
        <f t="shared" si="1089"/>
        <v/>
      </c>
      <c r="T4391" s="427"/>
      <c r="U4391" s="429"/>
      <c r="W4391" s="6">
        <f>VLOOKUP(A4391,'[3]Cartilha Global'!$A:$A,1,FALSE)</f>
        <v>97152</v>
      </c>
    </row>
    <row r="4392" spans="1:23" ht="34.5" hidden="1" thickBot="1" x14ac:dyDescent="0.25">
      <c r="A4392" s="522">
        <v>97153</v>
      </c>
      <c r="B4392" s="508" t="s">
        <v>3144</v>
      </c>
      <c r="C4392" s="513" t="s">
        <v>2347</v>
      </c>
      <c r="D4392" s="498" t="s">
        <v>6927</v>
      </c>
      <c r="E4392" s="499">
        <v>51.19</v>
      </c>
      <c r="F4392" s="500">
        <f t="shared" si="1090"/>
        <v>63.39</v>
      </c>
      <c r="G4392" s="527"/>
      <c r="H4392" s="518"/>
      <c r="I4392" s="517">
        <f t="shared" si="1084"/>
        <v>0</v>
      </c>
      <c r="J4392" s="517">
        <f t="shared" si="1085"/>
        <v>0</v>
      </c>
      <c r="K4392" s="504"/>
      <c r="L4392" s="518">
        <f t="shared" si="1083"/>
        <v>0</v>
      </c>
      <c r="M4392" s="518">
        <f t="shared" si="1083"/>
        <v>0</v>
      </c>
      <c r="N4392" s="519">
        <f t="shared" si="1086"/>
        <v>0</v>
      </c>
      <c r="O4392" s="519">
        <f t="shared" si="1087"/>
        <v>0</v>
      </c>
      <c r="P4392" s="506"/>
      <c r="Q4392" s="520"/>
      <c r="R4392" s="412" t="str">
        <f t="shared" si="1088"/>
        <v/>
      </c>
      <c r="S4392" s="412" t="str">
        <f t="shared" si="1089"/>
        <v/>
      </c>
      <c r="T4392" s="427"/>
      <c r="U4392" s="429"/>
      <c r="W4392" s="6">
        <f>VLOOKUP(A4392,'[3]Cartilha Global'!$A:$A,1,FALSE)</f>
        <v>97153</v>
      </c>
    </row>
    <row r="4393" spans="1:23" ht="34.5" hidden="1" thickBot="1" x14ac:dyDescent="0.25">
      <c r="A4393" s="522">
        <v>97154</v>
      </c>
      <c r="B4393" s="508" t="s">
        <v>3144</v>
      </c>
      <c r="C4393" s="513" t="s">
        <v>2348</v>
      </c>
      <c r="D4393" s="498" t="s">
        <v>6927</v>
      </c>
      <c r="E4393" s="499">
        <v>56.85</v>
      </c>
      <c r="F4393" s="500">
        <f t="shared" si="1090"/>
        <v>70.400000000000006</v>
      </c>
      <c r="G4393" s="527"/>
      <c r="H4393" s="518"/>
      <c r="I4393" s="517">
        <f t="shared" si="1084"/>
        <v>0</v>
      </c>
      <c r="J4393" s="517">
        <f t="shared" si="1085"/>
        <v>0</v>
      </c>
      <c r="K4393" s="504"/>
      <c r="L4393" s="518">
        <f t="shared" si="1083"/>
        <v>0</v>
      </c>
      <c r="M4393" s="518">
        <f t="shared" si="1083"/>
        <v>0</v>
      </c>
      <c r="N4393" s="519">
        <f t="shared" si="1086"/>
        <v>0</v>
      </c>
      <c r="O4393" s="519">
        <f t="shared" si="1087"/>
        <v>0</v>
      </c>
      <c r="P4393" s="506"/>
      <c r="Q4393" s="520"/>
      <c r="R4393" s="412" t="str">
        <f t="shared" si="1088"/>
        <v/>
      </c>
      <c r="S4393" s="412" t="str">
        <f t="shared" si="1089"/>
        <v/>
      </c>
      <c r="T4393" s="427"/>
      <c r="U4393" s="429"/>
      <c r="W4393" s="6">
        <f>VLOOKUP(A4393,'[3]Cartilha Global'!$A:$A,1,FALSE)</f>
        <v>97154</v>
      </c>
    </row>
    <row r="4394" spans="1:23" ht="34.5" hidden="1" thickBot="1" x14ac:dyDescent="0.25">
      <c r="A4394" s="522">
        <v>97155</v>
      </c>
      <c r="B4394" s="508" t="s">
        <v>3144</v>
      </c>
      <c r="C4394" s="513" t="s">
        <v>2349</v>
      </c>
      <c r="D4394" s="498" t="s">
        <v>6927</v>
      </c>
      <c r="E4394" s="499">
        <v>62.51</v>
      </c>
      <c r="F4394" s="500">
        <f t="shared" si="1090"/>
        <v>77.41</v>
      </c>
      <c r="G4394" s="527"/>
      <c r="H4394" s="518"/>
      <c r="I4394" s="517">
        <f t="shared" si="1084"/>
        <v>0</v>
      </c>
      <c r="J4394" s="517">
        <f t="shared" si="1085"/>
        <v>0</v>
      </c>
      <c r="K4394" s="504"/>
      <c r="L4394" s="518">
        <f t="shared" si="1083"/>
        <v>0</v>
      </c>
      <c r="M4394" s="518">
        <f t="shared" si="1083"/>
        <v>0</v>
      </c>
      <c r="N4394" s="519">
        <f t="shared" si="1086"/>
        <v>0</v>
      </c>
      <c r="O4394" s="519">
        <f t="shared" si="1087"/>
        <v>0</v>
      </c>
      <c r="P4394" s="506"/>
      <c r="Q4394" s="520"/>
      <c r="R4394" s="412" t="str">
        <f t="shared" si="1088"/>
        <v/>
      </c>
      <c r="S4394" s="412" t="str">
        <f t="shared" si="1089"/>
        <v/>
      </c>
      <c r="T4394" s="427"/>
      <c r="U4394" s="429"/>
      <c r="W4394" s="6">
        <f>VLOOKUP(A4394,'[3]Cartilha Global'!$A:$A,1,FALSE)</f>
        <v>97155</v>
      </c>
    </row>
    <row r="4395" spans="1:23" ht="34.5" hidden="1" thickBot="1" x14ac:dyDescent="0.25">
      <c r="A4395" s="522">
        <v>97156</v>
      </c>
      <c r="B4395" s="508" t="s">
        <v>3144</v>
      </c>
      <c r="C4395" s="513" t="s">
        <v>2350</v>
      </c>
      <c r="D4395" s="498" t="s">
        <v>6927</v>
      </c>
      <c r="E4395" s="499">
        <v>74.31</v>
      </c>
      <c r="F4395" s="500">
        <f t="shared" si="1090"/>
        <v>92.03</v>
      </c>
      <c r="G4395" s="527"/>
      <c r="H4395" s="518"/>
      <c r="I4395" s="517">
        <f t="shared" si="1084"/>
        <v>0</v>
      </c>
      <c r="J4395" s="517">
        <f t="shared" si="1085"/>
        <v>0</v>
      </c>
      <c r="K4395" s="504"/>
      <c r="L4395" s="518">
        <f t="shared" si="1083"/>
        <v>0</v>
      </c>
      <c r="M4395" s="518">
        <f t="shared" si="1083"/>
        <v>0</v>
      </c>
      <c r="N4395" s="519">
        <f t="shared" si="1086"/>
        <v>0</v>
      </c>
      <c r="O4395" s="519">
        <f t="shared" si="1087"/>
        <v>0</v>
      </c>
      <c r="P4395" s="506"/>
      <c r="Q4395" s="520"/>
      <c r="R4395" s="412" t="str">
        <f t="shared" si="1088"/>
        <v/>
      </c>
      <c r="S4395" s="412" t="str">
        <f t="shared" si="1089"/>
        <v/>
      </c>
      <c r="T4395" s="427"/>
      <c r="U4395" s="429"/>
      <c r="W4395" s="6">
        <f>VLOOKUP(A4395,'[3]Cartilha Global'!$A:$A,1,FALSE)</f>
        <v>97156</v>
      </c>
    </row>
    <row r="4396" spans="1:23" ht="34.5" hidden="1" thickBot="1" x14ac:dyDescent="0.25">
      <c r="A4396" s="522">
        <v>97157</v>
      </c>
      <c r="B4396" s="508" t="s">
        <v>3144</v>
      </c>
      <c r="C4396" s="513" t="s">
        <v>2351</v>
      </c>
      <c r="D4396" s="498" t="s">
        <v>6927</v>
      </c>
      <c r="E4396" s="499">
        <v>5.3</v>
      </c>
      <c r="F4396" s="500">
        <f t="shared" si="1090"/>
        <v>6.56</v>
      </c>
      <c r="G4396" s="527"/>
      <c r="H4396" s="518"/>
      <c r="I4396" s="517">
        <f t="shared" si="1084"/>
        <v>0</v>
      </c>
      <c r="J4396" s="517">
        <f t="shared" si="1085"/>
        <v>0</v>
      </c>
      <c r="K4396" s="504"/>
      <c r="L4396" s="518">
        <f t="shared" si="1083"/>
        <v>0</v>
      </c>
      <c r="M4396" s="518">
        <f t="shared" si="1083"/>
        <v>0</v>
      </c>
      <c r="N4396" s="519">
        <f t="shared" si="1086"/>
        <v>0</v>
      </c>
      <c r="O4396" s="519">
        <f t="shared" si="1087"/>
        <v>0</v>
      </c>
      <c r="P4396" s="506"/>
      <c r="Q4396" s="520"/>
      <c r="R4396" s="412" t="str">
        <f t="shared" si="1088"/>
        <v/>
      </c>
      <c r="S4396" s="412" t="str">
        <f t="shared" si="1089"/>
        <v/>
      </c>
      <c r="T4396" s="427"/>
      <c r="U4396" s="429"/>
      <c r="W4396" s="6">
        <f>VLOOKUP(A4396,'[3]Cartilha Global'!$A:$A,1,FALSE)</f>
        <v>97157</v>
      </c>
    </row>
    <row r="4397" spans="1:23" ht="34.5" hidden="1" thickBot="1" x14ac:dyDescent="0.25">
      <c r="A4397" s="522">
        <v>97158</v>
      </c>
      <c r="B4397" s="508" t="s">
        <v>3144</v>
      </c>
      <c r="C4397" s="513" t="s">
        <v>2352</v>
      </c>
      <c r="D4397" s="498" t="s">
        <v>6927</v>
      </c>
      <c r="E4397" s="499">
        <v>5.9</v>
      </c>
      <c r="F4397" s="500">
        <f t="shared" si="1090"/>
        <v>7.31</v>
      </c>
      <c r="G4397" s="527"/>
      <c r="H4397" s="518"/>
      <c r="I4397" s="517">
        <f t="shared" si="1084"/>
        <v>0</v>
      </c>
      <c r="J4397" s="517">
        <f t="shared" si="1085"/>
        <v>0</v>
      </c>
      <c r="K4397" s="504"/>
      <c r="L4397" s="518">
        <f t="shared" si="1083"/>
        <v>0</v>
      </c>
      <c r="M4397" s="518">
        <f t="shared" si="1083"/>
        <v>0</v>
      </c>
      <c r="N4397" s="519">
        <f t="shared" si="1086"/>
        <v>0</v>
      </c>
      <c r="O4397" s="519">
        <f t="shared" si="1087"/>
        <v>0</v>
      </c>
      <c r="P4397" s="506"/>
      <c r="Q4397" s="520"/>
      <c r="R4397" s="412" t="str">
        <f t="shared" si="1088"/>
        <v/>
      </c>
      <c r="S4397" s="412" t="str">
        <f t="shared" si="1089"/>
        <v/>
      </c>
      <c r="T4397" s="427"/>
      <c r="U4397" s="429"/>
      <c r="W4397" s="6">
        <f>VLOOKUP(A4397,'[3]Cartilha Global'!$A:$A,1,FALSE)</f>
        <v>97158</v>
      </c>
    </row>
    <row r="4398" spans="1:23" ht="34.5" hidden="1" thickBot="1" x14ac:dyDescent="0.25">
      <c r="A4398" s="522">
        <v>97159</v>
      </c>
      <c r="B4398" s="508" t="s">
        <v>3144</v>
      </c>
      <c r="C4398" s="513" t="s">
        <v>2353</v>
      </c>
      <c r="D4398" s="498" t="s">
        <v>6927</v>
      </c>
      <c r="E4398" s="499">
        <v>7.43</v>
      </c>
      <c r="F4398" s="500">
        <f t="shared" si="1090"/>
        <v>9.1999999999999993</v>
      </c>
      <c r="G4398" s="527"/>
      <c r="H4398" s="518"/>
      <c r="I4398" s="517">
        <f t="shared" si="1084"/>
        <v>0</v>
      </c>
      <c r="J4398" s="517">
        <f t="shared" si="1085"/>
        <v>0</v>
      </c>
      <c r="K4398" s="504"/>
      <c r="L4398" s="518">
        <f t="shared" si="1083"/>
        <v>0</v>
      </c>
      <c r="M4398" s="518">
        <f t="shared" si="1083"/>
        <v>0</v>
      </c>
      <c r="N4398" s="519">
        <f t="shared" si="1086"/>
        <v>0</v>
      </c>
      <c r="O4398" s="519">
        <f t="shared" si="1087"/>
        <v>0</v>
      </c>
      <c r="P4398" s="506"/>
      <c r="Q4398" s="520"/>
      <c r="R4398" s="412" t="str">
        <f t="shared" si="1088"/>
        <v/>
      </c>
      <c r="S4398" s="412" t="str">
        <f t="shared" si="1089"/>
        <v/>
      </c>
      <c r="T4398" s="427"/>
      <c r="U4398" s="429"/>
      <c r="W4398" s="6">
        <f>VLOOKUP(A4398,'[3]Cartilha Global'!$A:$A,1,FALSE)</f>
        <v>97159</v>
      </c>
    </row>
    <row r="4399" spans="1:23" ht="34.5" hidden="1" thickBot="1" x14ac:dyDescent="0.25">
      <c r="A4399" s="522">
        <v>97160</v>
      </c>
      <c r="B4399" s="508" t="s">
        <v>3144</v>
      </c>
      <c r="C4399" s="513" t="s">
        <v>2354</v>
      </c>
      <c r="D4399" s="498" t="s">
        <v>6927</v>
      </c>
      <c r="E4399" s="499">
        <v>8.93</v>
      </c>
      <c r="F4399" s="500">
        <f t="shared" si="1090"/>
        <v>11.06</v>
      </c>
      <c r="G4399" s="527"/>
      <c r="H4399" s="518"/>
      <c r="I4399" s="517">
        <f t="shared" si="1084"/>
        <v>0</v>
      </c>
      <c r="J4399" s="517">
        <f t="shared" si="1085"/>
        <v>0</v>
      </c>
      <c r="K4399" s="504"/>
      <c r="L4399" s="518">
        <f t="shared" si="1083"/>
        <v>0</v>
      </c>
      <c r="M4399" s="518">
        <f t="shared" si="1083"/>
        <v>0</v>
      </c>
      <c r="N4399" s="519">
        <f t="shared" si="1086"/>
        <v>0</v>
      </c>
      <c r="O4399" s="519">
        <f t="shared" si="1087"/>
        <v>0</v>
      </c>
      <c r="P4399" s="506"/>
      <c r="Q4399" s="520"/>
      <c r="R4399" s="412" t="str">
        <f t="shared" si="1088"/>
        <v/>
      </c>
      <c r="S4399" s="412" t="str">
        <f t="shared" si="1089"/>
        <v/>
      </c>
      <c r="T4399" s="427"/>
      <c r="U4399" s="429"/>
      <c r="W4399" s="6">
        <f>VLOOKUP(A4399,'[3]Cartilha Global'!$A:$A,1,FALSE)</f>
        <v>97160</v>
      </c>
    </row>
    <row r="4400" spans="1:23" ht="34.5" hidden="1" thickBot="1" x14ac:dyDescent="0.25">
      <c r="A4400" s="522">
        <v>97161</v>
      </c>
      <c r="B4400" s="508" t="s">
        <v>3144</v>
      </c>
      <c r="C4400" s="513" t="s">
        <v>2355</v>
      </c>
      <c r="D4400" s="498" t="s">
        <v>6927</v>
      </c>
      <c r="E4400" s="499">
        <v>10.48</v>
      </c>
      <c r="F4400" s="500">
        <f t="shared" si="1090"/>
        <v>12.98</v>
      </c>
      <c r="G4400" s="527"/>
      <c r="H4400" s="518"/>
      <c r="I4400" s="517">
        <f t="shared" si="1084"/>
        <v>0</v>
      </c>
      <c r="J4400" s="517">
        <f t="shared" si="1085"/>
        <v>0</v>
      </c>
      <c r="K4400" s="504"/>
      <c r="L4400" s="518">
        <f t="shared" si="1083"/>
        <v>0</v>
      </c>
      <c r="M4400" s="518">
        <f t="shared" si="1083"/>
        <v>0</v>
      </c>
      <c r="N4400" s="519">
        <f t="shared" si="1086"/>
        <v>0</v>
      </c>
      <c r="O4400" s="519">
        <f t="shared" si="1087"/>
        <v>0</v>
      </c>
      <c r="P4400" s="506"/>
      <c r="Q4400" s="520"/>
      <c r="R4400" s="412" t="str">
        <f t="shared" si="1088"/>
        <v/>
      </c>
      <c r="S4400" s="412" t="str">
        <f t="shared" si="1089"/>
        <v/>
      </c>
      <c r="T4400" s="427"/>
      <c r="U4400" s="429"/>
      <c r="W4400" s="6">
        <f>VLOOKUP(A4400,'[3]Cartilha Global'!$A:$A,1,FALSE)</f>
        <v>97161</v>
      </c>
    </row>
    <row r="4401" spans="1:23" ht="34.5" hidden="1" thickBot="1" x14ac:dyDescent="0.25">
      <c r="A4401" s="522">
        <v>97162</v>
      </c>
      <c r="B4401" s="508" t="s">
        <v>3144</v>
      </c>
      <c r="C4401" s="513" t="s">
        <v>2356</v>
      </c>
      <c r="D4401" s="498" t="s">
        <v>6927</v>
      </c>
      <c r="E4401" s="499">
        <v>12.01</v>
      </c>
      <c r="F4401" s="500">
        <f t="shared" si="1090"/>
        <v>14.87</v>
      </c>
      <c r="G4401" s="527"/>
      <c r="H4401" s="518"/>
      <c r="I4401" s="517">
        <f t="shared" si="1084"/>
        <v>0</v>
      </c>
      <c r="J4401" s="517">
        <f t="shared" si="1085"/>
        <v>0</v>
      </c>
      <c r="K4401" s="504"/>
      <c r="L4401" s="518">
        <f t="shared" si="1083"/>
        <v>0</v>
      </c>
      <c r="M4401" s="518">
        <f t="shared" si="1083"/>
        <v>0</v>
      </c>
      <c r="N4401" s="519">
        <f t="shared" si="1086"/>
        <v>0</v>
      </c>
      <c r="O4401" s="519">
        <f t="shared" si="1087"/>
        <v>0</v>
      </c>
      <c r="P4401" s="506"/>
      <c r="Q4401" s="520"/>
      <c r="R4401" s="412" t="str">
        <f t="shared" si="1088"/>
        <v/>
      </c>
      <c r="S4401" s="412" t="str">
        <f t="shared" si="1089"/>
        <v/>
      </c>
      <c r="T4401" s="427"/>
      <c r="U4401" s="429"/>
      <c r="W4401" s="6">
        <f>VLOOKUP(A4401,'[3]Cartilha Global'!$A:$A,1,FALSE)</f>
        <v>97162</v>
      </c>
    </row>
    <row r="4402" spans="1:23" ht="34.5" hidden="1" thickBot="1" x14ac:dyDescent="0.25">
      <c r="A4402" s="522">
        <v>97163</v>
      </c>
      <c r="B4402" s="508" t="s">
        <v>3144</v>
      </c>
      <c r="C4402" s="513" t="s">
        <v>2357</v>
      </c>
      <c r="D4402" s="498" t="s">
        <v>6927</v>
      </c>
      <c r="E4402" s="499">
        <v>13.57</v>
      </c>
      <c r="F4402" s="500">
        <f t="shared" si="1090"/>
        <v>16.809999999999999</v>
      </c>
      <c r="G4402" s="527"/>
      <c r="H4402" s="518"/>
      <c r="I4402" s="517">
        <f t="shared" si="1084"/>
        <v>0</v>
      </c>
      <c r="J4402" s="517">
        <f t="shared" si="1085"/>
        <v>0</v>
      </c>
      <c r="K4402" s="504"/>
      <c r="L4402" s="518">
        <f t="shared" si="1083"/>
        <v>0</v>
      </c>
      <c r="M4402" s="518">
        <f t="shared" si="1083"/>
        <v>0</v>
      </c>
      <c r="N4402" s="519">
        <f t="shared" si="1086"/>
        <v>0</v>
      </c>
      <c r="O4402" s="519">
        <f t="shared" si="1087"/>
        <v>0</v>
      </c>
      <c r="P4402" s="506"/>
      <c r="Q4402" s="520"/>
      <c r="R4402" s="412" t="str">
        <f t="shared" si="1088"/>
        <v/>
      </c>
      <c r="S4402" s="412" t="str">
        <f t="shared" si="1089"/>
        <v/>
      </c>
      <c r="T4402" s="427"/>
      <c r="U4402" s="429"/>
      <c r="W4402" s="6">
        <f>VLOOKUP(A4402,'[3]Cartilha Global'!$A:$A,1,FALSE)</f>
        <v>97163</v>
      </c>
    </row>
    <row r="4403" spans="1:23" ht="34.5" hidden="1" thickBot="1" x14ac:dyDescent="0.25">
      <c r="A4403" s="522">
        <v>97164</v>
      </c>
      <c r="B4403" s="508" t="s">
        <v>3144</v>
      </c>
      <c r="C4403" s="513" t="s">
        <v>2358</v>
      </c>
      <c r="D4403" s="498" t="s">
        <v>6927</v>
      </c>
      <c r="E4403" s="499">
        <v>15.1</v>
      </c>
      <c r="F4403" s="500">
        <f t="shared" si="1090"/>
        <v>18.7</v>
      </c>
      <c r="G4403" s="527"/>
      <c r="H4403" s="518"/>
      <c r="I4403" s="517">
        <f t="shared" si="1084"/>
        <v>0</v>
      </c>
      <c r="J4403" s="517">
        <f t="shared" si="1085"/>
        <v>0</v>
      </c>
      <c r="K4403" s="504"/>
      <c r="L4403" s="518">
        <f t="shared" si="1083"/>
        <v>0</v>
      </c>
      <c r="M4403" s="518">
        <f t="shared" si="1083"/>
        <v>0</v>
      </c>
      <c r="N4403" s="519">
        <f t="shared" si="1086"/>
        <v>0</v>
      </c>
      <c r="O4403" s="519">
        <f t="shared" si="1087"/>
        <v>0</v>
      </c>
      <c r="P4403" s="506"/>
      <c r="Q4403" s="520"/>
      <c r="R4403" s="412" t="str">
        <f t="shared" si="1088"/>
        <v/>
      </c>
      <c r="S4403" s="412" t="str">
        <f t="shared" si="1089"/>
        <v/>
      </c>
      <c r="T4403" s="427"/>
      <c r="U4403" s="429"/>
      <c r="W4403" s="6">
        <f>VLOOKUP(A4403,'[3]Cartilha Global'!$A:$A,1,FALSE)</f>
        <v>97164</v>
      </c>
    </row>
    <row r="4404" spans="1:23" ht="34.5" hidden="1" thickBot="1" x14ac:dyDescent="0.25">
      <c r="A4404" s="522">
        <v>97165</v>
      </c>
      <c r="B4404" s="508" t="s">
        <v>3144</v>
      </c>
      <c r="C4404" s="513" t="s">
        <v>2359</v>
      </c>
      <c r="D4404" s="498" t="s">
        <v>6927</v>
      </c>
      <c r="E4404" s="499">
        <v>16.670000000000002</v>
      </c>
      <c r="F4404" s="500">
        <f t="shared" si="1090"/>
        <v>20.64</v>
      </c>
      <c r="G4404" s="527"/>
      <c r="H4404" s="518"/>
      <c r="I4404" s="517">
        <f t="shared" si="1084"/>
        <v>0</v>
      </c>
      <c r="J4404" s="517">
        <f t="shared" si="1085"/>
        <v>0</v>
      </c>
      <c r="K4404" s="504"/>
      <c r="L4404" s="518">
        <f t="shared" si="1083"/>
        <v>0</v>
      </c>
      <c r="M4404" s="518">
        <f t="shared" si="1083"/>
        <v>0</v>
      </c>
      <c r="N4404" s="519">
        <f t="shared" si="1086"/>
        <v>0</v>
      </c>
      <c r="O4404" s="519">
        <f t="shared" si="1087"/>
        <v>0</v>
      </c>
      <c r="P4404" s="506"/>
      <c r="Q4404" s="520"/>
      <c r="R4404" s="412" t="str">
        <f t="shared" si="1088"/>
        <v/>
      </c>
      <c r="S4404" s="412" t="str">
        <f t="shared" si="1089"/>
        <v/>
      </c>
      <c r="T4404" s="427"/>
      <c r="U4404" s="429"/>
      <c r="W4404" s="6">
        <f>VLOOKUP(A4404,'[3]Cartilha Global'!$A:$A,1,FALSE)</f>
        <v>97165</v>
      </c>
    </row>
    <row r="4405" spans="1:23" ht="34.5" hidden="1" thickBot="1" x14ac:dyDescent="0.25">
      <c r="A4405" s="522">
        <v>97166</v>
      </c>
      <c r="B4405" s="508" t="s">
        <v>3144</v>
      </c>
      <c r="C4405" s="513" t="s">
        <v>2360</v>
      </c>
      <c r="D4405" s="498" t="s">
        <v>6927</v>
      </c>
      <c r="E4405" s="499">
        <v>21.19</v>
      </c>
      <c r="F4405" s="500">
        <f t="shared" si="1090"/>
        <v>26.24</v>
      </c>
      <c r="G4405" s="527"/>
      <c r="H4405" s="518"/>
      <c r="I4405" s="517">
        <f t="shared" si="1084"/>
        <v>0</v>
      </c>
      <c r="J4405" s="517">
        <f t="shared" si="1085"/>
        <v>0</v>
      </c>
      <c r="K4405" s="504"/>
      <c r="L4405" s="518">
        <f t="shared" si="1083"/>
        <v>0</v>
      </c>
      <c r="M4405" s="518">
        <f t="shared" si="1083"/>
        <v>0</v>
      </c>
      <c r="N4405" s="519">
        <f t="shared" si="1086"/>
        <v>0</v>
      </c>
      <c r="O4405" s="519">
        <f t="shared" si="1087"/>
        <v>0</v>
      </c>
      <c r="P4405" s="506"/>
      <c r="Q4405" s="520"/>
      <c r="R4405" s="412" t="str">
        <f t="shared" si="1088"/>
        <v/>
      </c>
      <c r="S4405" s="412" t="str">
        <f t="shared" si="1089"/>
        <v/>
      </c>
      <c r="T4405" s="427"/>
      <c r="U4405" s="429"/>
      <c r="W4405" s="6">
        <f>VLOOKUP(A4405,'[3]Cartilha Global'!$A:$A,1,FALSE)</f>
        <v>97166</v>
      </c>
    </row>
    <row r="4406" spans="1:23" ht="34.5" hidden="1" thickBot="1" x14ac:dyDescent="0.25">
      <c r="A4406" s="522">
        <v>97167</v>
      </c>
      <c r="B4406" s="508" t="s">
        <v>3144</v>
      </c>
      <c r="C4406" s="513" t="s">
        <v>2361</v>
      </c>
      <c r="D4406" s="498" t="s">
        <v>6927</v>
      </c>
      <c r="E4406" s="499">
        <v>24.75</v>
      </c>
      <c r="F4406" s="500">
        <f t="shared" si="1090"/>
        <v>30.65</v>
      </c>
      <c r="G4406" s="527"/>
      <c r="H4406" s="518"/>
      <c r="I4406" s="517">
        <f t="shared" si="1084"/>
        <v>0</v>
      </c>
      <c r="J4406" s="517">
        <f t="shared" si="1085"/>
        <v>0</v>
      </c>
      <c r="K4406" s="504"/>
      <c r="L4406" s="518">
        <f t="shared" si="1083"/>
        <v>0</v>
      </c>
      <c r="M4406" s="518">
        <f t="shared" si="1083"/>
        <v>0</v>
      </c>
      <c r="N4406" s="519">
        <f t="shared" si="1086"/>
        <v>0</v>
      </c>
      <c r="O4406" s="519">
        <f t="shared" si="1087"/>
        <v>0</v>
      </c>
      <c r="P4406" s="506"/>
      <c r="Q4406" s="520"/>
      <c r="R4406" s="412" t="str">
        <f t="shared" si="1088"/>
        <v/>
      </c>
      <c r="S4406" s="412" t="str">
        <f t="shared" si="1089"/>
        <v/>
      </c>
      <c r="T4406" s="427"/>
      <c r="U4406" s="429"/>
      <c r="W4406" s="6">
        <f>VLOOKUP(A4406,'[3]Cartilha Global'!$A:$A,1,FALSE)</f>
        <v>97167</v>
      </c>
    </row>
    <row r="4407" spans="1:23" ht="34.5" hidden="1" thickBot="1" x14ac:dyDescent="0.25">
      <c r="A4407" s="522">
        <v>97168</v>
      </c>
      <c r="B4407" s="508" t="s">
        <v>3144</v>
      </c>
      <c r="C4407" s="513" t="s">
        <v>2362</v>
      </c>
      <c r="D4407" s="498" t="s">
        <v>6927</v>
      </c>
      <c r="E4407" s="499">
        <v>28.02</v>
      </c>
      <c r="F4407" s="500">
        <f t="shared" si="1090"/>
        <v>34.700000000000003</v>
      </c>
      <c r="G4407" s="527"/>
      <c r="H4407" s="518"/>
      <c r="I4407" s="517">
        <f t="shared" si="1084"/>
        <v>0</v>
      </c>
      <c r="J4407" s="517">
        <f t="shared" si="1085"/>
        <v>0</v>
      </c>
      <c r="K4407" s="504"/>
      <c r="L4407" s="518">
        <f t="shared" si="1083"/>
        <v>0</v>
      </c>
      <c r="M4407" s="518">
        <f t="shared" si="1083"/>
        <v>0</v>
      </c>
      <c r="N4407" s="519">
        <f t="shared" si="1086"/>
        <v>0</v>
      </c>
      <c r="O4407" s="519">
        <f t="shared" si="1087"/>
        <v>0</v>
      </c>
      <c r="P4407" s="506"/>
      <c r="Q4407" s="520"/>
      <c r="R4407" s="412" t="str">
        <f t="shared" si="1088"/>
        <v/>
      </c>
      <c r="S4407" s="412" t="str">
        <f t="shared" si="1089"/>
        <v/>
      </c>
      <c r="T4407" s="427"/>
      <c r="U4407" s="429"/>
      <c r="W4407" s="6">
        <f>VLOOKUP(A4407,'[3]Cartilha Global'!$A:$A,1,FALSE)</f>
        <v>97168</v>
      </c>
    </row>
    <row r="4408" spans="1:23" ht="34.5" hidden="1" thickBot="1" x14ac:dyDescent="0.25">
      <c r="A4408" s="522">
        <v>97169</v>
      </c>
      <c r="B4408" s="508" t="s">
        <v>3144</v>
      </c>
      <c r="C4408" s="513" t="s">
        <v>2363</v>
      </c>
      <c r="D4408" s="498" t="s">
        <v>6927</v>
      </c>
      <c r="E4408" s="499">
        <v>31.46</v>
      </c>
      <c r="F4408" s="500">
        <f t="shared" si="1090"/>
        <v>38.96</v>
      </c>
      <c r="G4408" s="527"/>
      <c r="H4408" s="518"/>
      <c r="I4408" s="517">
        <f t="shared" si="1084"/>
        <v>0</v>
      </c>
      <c r="J4408" s="517">
        <f t="shared" si="1085"/>
        <v>0</v>
      </c>
      <c r="K4408" s="504"/>
      <c r="L4408" s="518">
        <f t="shared" si="1083"/>
        <v>0</v>
      </c>
      <c r="M4408" s="518">
        <f t="shared" si="1083"/>
        <v>0</v>
      </c>
      <c r="N4408" s="519">
        <f t="shared" si="1086"/>
        <v>0</v>
      </c>
      <c r="O4408" s="519">
        <f t="shared" si="1087"/>
        <v>0</v>
      </c>
      <c r="P4408" s="506"/>
      <c r="Q4408" s="520"/>
      <c r="R4408" s="412" t="str">
        <f t="shared" si="1088"/>
        <v/>
      </c>
      <c r="S4408" s="412" t="str">
        <f t="shared" si="1089"/>
        <v/>
      </c>
      <c r="T4408" s="427"/>
      <c r="U4408" s="429"/>
      <c r="W4408" s="6">
        <f>VLOOKUP(A4408,'[3]Cartilha Global'!$A:$A,1,FALSE)</f>
        <v>97169</v>
      </c>
    </row>
    <row r="4409" spans="1:23" ht="34.5" hidden="1" thickBot="1" x14ac:dyDescent="0.25">
      <c r="A4409" s="522">
        <v>97170</v>
      </c>
      <c r="B4409" s="508" t="s">
        <v>3144</v>
      </c>
      <c r="C4409" s="513" t="s">
        <v>2364</v>
      </c>
      <c r="D4409" s="498" t="s">
        <v>6927</v>
      </c>
      <c r="E4409" s="499">
        <v>34.94</v>
      </c>
      <c r="F4409" s="500">
        <f t="shared" si="1090"/>
        <v>43.27</v>
      </c>
      <c r="G4409" s="527"/>
      <c r="H4409" s="518"/>
      <c r="I4409" s="517">
        <f t="shared" si="1084"/>
        <v>0</v>
      </c>
      <c r="J4409" s="517">
        <f t="shared" si="1085"/>
        <v>0</v>
      </c>
      <c r="K4409" s="504"/>
      <c r="L4409" s="518">
        <f t="shared" si="1083"/>
        <v>0</v>
      </c>
      <c r="M4409" s="518">
        <f t="shared" si="1083"/>
        <v>0</v>
      </c>
      <c r="N4409" s="519">
        <f t="shared" si="1086"/>
        <v>0</v>
      </c>
      <c r="O4409" s="519">
        <f t="shared" si="1087"/>
        <v>0</v>
      </c>
      <c r="P4409" s="506"/>
      <c r="Q4409" s="520"/>
      <c r="R4409" s="412" t="str">
        <f t="shared" si="1088"/>
        <v/>
      </c>
      <c r="S4409" s="412" t="str">
        <f t="shared" si="1089"/>
        <v/>
      </c>
      <c r="T4409" s="427"/>
      <c r="U4409" s="429"/>
      <c r="W4409" s="6">
        <f>VLOOKUP(A4409,'[3]Cartilha Global'!$A:$A,1,FALSE)</f>
        <v>97170</v>
      </c>
    </row>
    <row r="4410" spans="1:23" ht="34.5" hidden="1" thickBot="1" x14ac:dyDescent="0.25">
      <c r="A4410" s="522">
        <v>97171</v>
      </c>
      <c r="B4410" s="508" t="s">
        <v>3144</v>
      </c>
      <c r="C4410" s="513" t="s">
        <v>2365</v>
      </c>
      <c r="D4410" s="498" t="s">
        <v>6927</v>
      </c>
      <c r="E4410" s="499">
        <v>38.450000000000003</v>
      </c>
      <c r="F4410" s="500">
        <f t="shared" si="1090"/>
        <v>47.62</v>
      </c>
      <c r="G4410" s="527"/>
      <c r="H4410" s="518"/>
      <c r="I4410" s="517">
        <f t="shared" si="1084"/>
        <v>0</v>
      </c>
      <c r="J4410" s="517">
        <f t="shared" si="1085"/>
        <v>0</v>
      </c>
      <c r="K4410" s="504"/>
      <c r="L4410" s="518">
        <f t="shared" si="1083"/>
        <v>0</v>
      </c>
      <c r="M4410" s="518">
        <f t="shared" si="1083"/>
        <v>0</v>
      </c>
      <c r="N4410" s="519">
        <f t="shared" si="1086"/>
        <v>0</v>
      </c>
      <c r="O4410" s="519">
        <f t="shared" si="1087"/>
        <v>0</v>
      </c>
      <c r="P4410" s="506"/>
      <c r="Q4410" s="520"/>
      <c r="R4410" s="412" t="str">
        <f t="shared" si="1088"/>
        <v/>
      </c>
      <c r="S4410" s="412" t="str">
        <f t="shared" si="1089"/>
        <v/>
      </c>
      <c r="T4410" s="427"/>
      <c r="U4410" s="429"/>
      <c r="W4410" s="6">
        <f>VLOOKUP(A4410,'[3]Cartilha Global'!$A:$A,1,FALSE)</f>
        <v>97171</v>
      </c>
    </row>
    <row r="4411" spans="1:23" ht="34.5" hidden="1" thickBot="1" x14ac:dyDescent="0.25">
      <c r="A4411" s="522">
        <v>97172</v>
      </c>
      <c r="B4411" s="508" t="s">
        <v>3144</v>
      </c>
      <c r="C4411" s="513" t="s">
        <v>2366</v>
      </c>
      <c r="D4411" s="498" t="s">
        <v>6927</v>
      </c>
      <c r="E4411" s="499">
        <v>45.9</v>
      </c>
      <c r="F4411" s="500">
        <f t="shared" si="1090"/>
        <v>56.84</v>
      </c>
      <c r="G4411" s="527"/>
      <c r="H4411" s="518"/>
      <c r="I4411" s="517">
        <f t="shared" si="1084"/>
        <v>0</v>
      </c>
      <c r="J4411" s="517">
        <f t="shared" si="1085"/>
        <v>0</v>
      </c>
      <c r="K4411" s="504"/>
      <c r="L4411" s="518">
        <f t="shared" si="1083"/>
        <v>0</v>
      </c>
      <c r="M4411" s="518">
        <f t="shared" si="1083"/>
        <v>0</v>
      </c>
      <c r="N4411" s="519">
        <f t="shared" si="1086"/>
        <v>0</v>
      </c>
      <c r="O4411" s="519">
        <f t="shared" si="1087"/>
        <v>0</v>
      </c>
      <c r="P4411" s="506"/>
      <c r="Q4411" s="520"/>
      <c r="R4411" s="412" t="str">
        <f t="shared" si="1088"/>
        <v/>
      </c>
      <c r="S4411" s="412" t="str">
        <f t="shared" si="1089"/>
        <v/>
      </c>
      <c r="T4411" s="427"/>
      <c r="U4411" s="429"/>
      <c r="W4411" s="6">
        <f>VLOOKUP(A4411,'[3]Cartilha Global'!$A:$A,1,FALSE)</f>
        <v>97172</v>
      </c>
    </row>
    <row r="4412" spans="1:23" ht="12" hidden="1" thickBot="1" x14ac:dyDescent="0.25">
      <c r="A4412" s="522" t="s">
        <v>1975</v>
      </c>
      <c r="B4412" s="508"/>
      <c r="C4412" s="513" t="s">
        <v>484</v>
      </c>
      <c r="D4412" s="498">
        <v>0</v>
      </c>
      <c r="E4412" s="499"/>
      <c r="F4412" s="500">
        <f t="shared" ref="F4412:F4509" si="1091">IF(E4412=0,0,ROUND(E4412*(1+E$13)*(1-E$14),2))</f>
        <v>0</v>
      </c>
      <c r="G4412" s="556"/>
      <c r="H4412" s="556"/>
      <c r="I4412" s="557"/>
      <c r="J4412" s="558"/>
      <c r="K4412" s="504"/>
      <c r="L4412" s="556"/>
      <c r="M4412" s="556"/>
      <c r="N4412" s="557"/>
      <c r="O4412" s="558"/>
      <c r="P4412" s="506"/>
      <c r="Q4412" s="494" t="str">
        <f>IF(OR(SUM(J4413:J4476)&gt;0,SUM(O4413:O4476)&gt;0),"xx","")</f>
        <v/>
      </c>
      <c r="R4412" s="412" t="str">
        <f t="shared" si="1088"/>
        <v/>
      </c>
      <c r="S4412" s="412" t="str">
        <f t="shared" si="1089"/>
        <v/>
      </c>
      <c r="T4412" s="427"/>
      <c r="U4412" s="429"/>
      <c r="W4412" s="6" t="str">
        <f>VLOOKUP(A4412,'[3]Cartilha Global'!$A:$A,1,FALSE)</f>
        <v>9.3.8</v>
      </c>
    </row>
    <row r="4413" spans="1:23" ht="34.5" hidden="1" thickBot="1" x14ac:dyDescent="0.25">
      <c r="A4413" s="522">
        <v>97173</v>
      </c>
      <c r="B4413" s="508" t="s">
        <v>3144</v>
      </c>
      <c r="C4413" s="513" t="s">
        <v>2367</v>
      </c>
      <c r="D4413" s="498" t="s">
        <v>6927</v>
      </c>
      <c r="E4413" s="499">
        <v>41.41</v>
      </c>
      <c r="F4413" s="500">
        <f t="shared" si="1091"/>
        <v>51.28</v>
      </c>
      <c r="G4413" s="527"/>
      <c r="H4413" s="518"/>
      <c r="I4413" s="517">
        <f t="shared" ref="I4413:I4432" si="1092">IF(ISBLANK(E4413),0,ROUND(F4413*G4413,2))</f>
        <v>0</v>
      </c>
      <c r="J4413" s="517">
        <f t="shared" ref="J4413:J4432" si="1093">IF(ISBLANK(G4413),0,ROUND(G4413*H4413,2))</f>
        <v>0</v>
      </c>
      <c r="K4413" s="504"/>
      <c r="L4413" s="518">
        <f t="shared" ref="L4413:M4432" si="1094">G4413</f>
        <v>0</v>
      </c>
      <c r="M4413" s="518">
        <f t="shared" si="1094"/>
        <v>0</v>
      </c>
      <c r="N4413" s="519">
        <f t="shared" ref="N4413:N4432" si="1095">IF(ISBLANK(E4413),0,ROUND(F4413*L4413,2))</f>
        <v>0</v>
      </c>
      <c r="O4413" s="519">
        <f t="shared" ref="O4413:O4432" si="1096">IF(ISBLANK(L4413),0,ROUND(L4413*M4413,2))</f>
        <v>0</v>
      </c>
      <c r="P4413" s="506"/>
      <c r="Q4413" s="520"/>
      <c r="R4413" s="412" t="str">
        <f t="shared" si="1088"/>
        <v/>
      </c>
      <c r="S4413" s="412" t="str">
        <f t="shared" si="1089"/>
        <v/>
      </c>
      <c r="T4413" s="427"/>
      <c r="U4413" s="429"/>
      <c r="W4413" s="6">
        <f>VLOOKUP(A4413,'[3]Cartilha Global'!$A:$A,1,FALSE)</f>
        <v>97173</v>
      </c>
    </row>
    <row r="4414" spans="1:23" ht="34.5" hidden="1" thickBot="1" x14ac:dyDescent="0.25">
      <c r="A4414" s="522">
        <v>97174</v>
      </c>
      <c r="B4414" s="508" t="s">
        <v>3144</v>
      </c>
      <c r="C4414" s="513" t="s">
        <v>2368</v>
      </c>
      <c r="D4414" s="498" t="s">
        <v>6927</v>
      </c>
      <c r="E4414" s="499">
        <v>47.95</v>
      </c>
      <c r="F4414" s="500">
        <f t="shared" si="1091"/>
        <v>59.38</v>
      </c>
      <c r="G4414" s="527"/>
      <c r="H4414" s="518"/>
      <c r="I4414" s="517">
        <f t="shared" si="1092"/>
        <v>0</v>
      </c>
      <c r="J4414" s="517">
        <f t="shared" si="1093"/>
        <v>0</v>
      </c>
      <c r="K4414" s="504"/>
      <c r="L4414" s="518">
        <f t="shared" si="1094"/>
        <v>0</v>
      </c>
      <c r="M4414" s="518">
        <f t="shared" si="1094"/>
        <v>0</v>
      </c>
      <c r="N4414" s="519">
        <f t="shared" si="1095"/>
        <v>0</v>
      </c>
      <c r="O4414" s="519">
        <f t="shared" si="1096"/>
        <v>0</v>
      </c>
      <c r="P4414" s="506"/>
      <c r="Q4414" s="520"/>
      <c r="R4414" s="412" t="str">
        <f t="shared" si="1088"/>
        <v/>
      </c>
      <c r="S4414" s="412" t="str">
        <f t="shared" si="1089"/>
        <v/>
      </c>
      <c r="T4414" s="427"/>
      <c r="U4414" s="429"/>
      <c r="W4414" s="6">
        <f>VLOOKUP(A4414,'[3]Cartilha Global'!$A:$A,1,FALSE)</f>
        <v>97174</v>
      </c>
    </row>
    <row r="4415" spans="1:23" ht="34.5" hidden="1" thickBot="1" x14ac:dyDescent="0.25">
      <c r="A4415" s="522">
        <v>97175</v>
      </c>
      <c r="B4415" s="508" t="s">
        <v>3144</v>
      </c>
      <c r="C4415" s="513" t="s">
        <v>2369</v>
      </c>
      <c r="D4415" s="498" t="s">
        <v>6927</v>
      </c>
      <c r="E4415" s="499">
        <v>54.5</v>
      </c>
      <c r="F4415" s="500">
        <f t="shared" si="1091"/>
        <v>67.489999999999995</v>
      </c>
      <c r="G4415" s="527"/>
      <c r="H4415" s="518"/>
      <c r="I4415" s="517">
        <f t="shared" si="1092"/>
        <v>0</v>
      </c>
      <c r="J4415" s="517">
        <f t="shared" si="1093"/>
        <v>0</v>
      </c>
      <c r="K4415" s="504"/>
      <c r="L4415" s="518">
        <f t="shared" si="1094"/>
        <v>0</v>
      </c>
      <c r="M4415" s="518">
        <f t="shared" si="1094"/>
        <v>0</v>
      </c>
      <c r="N4415" s="519">
        <f t="shared" si="1095"/>
        <v>0</v>
      </c>
      <c r="O4415" s="519">
        <f t="shared" si="1096"/>
        <v>0</v>
      </c>
      <c r="P4415" s="506"/>
      <c r="Q4415" s="520"/>
      <c r="R4415" s="412" t="str">
        <f t="shared" si="1088"/>
        <v/>
      </c>
      <c r="S4415" s="412" t="str">
        <f t="shared" si="1089"/>
        <v/>
      </c>
      <c r="T4415" s="427"/>
      <c r="U4415" s="429"/>
      <c r="W4415" s="6">
        <f>VLOOKUP(A4415,'[3]Cartilha Global'!$A:$A,1,FALSE)</f>
        <v>97175</v>
      </c>
    </row>
    <row r="4416" spans="1:23" ht="34.5" hidden="1" thickBot="1" x14ac:dyDescent="0.25">
      <c r="A4416" s="522">
        <v>97176</v>
      </c>
      <c r="B4416" s="508" t="s">
        <v>3144</v>
      </c>
      <c r="C4416" s="513" t="s">
        <v>2370</v>
      </c>
      <c r="D4416" s="498" t="s">
        <v>6927</v>
      </c>
      <c r="E4416" s="499">
        <v>61.04</v>
      </c>
      <c r="F4416" s="500">
        <f t="shared" si="1091"/>
        <v>75.59</v>
      </c>
      <c r="G4416" s="527"/>
      <c r="H4416" s="518"/>
      <c r="I4416" s="517">
        <f t="shared" si="1092"/>
        <v>0</v>
      </c>
      <c r="J4416" s="517">
        <f t="shared" si="1093"/>
        <v>0</v>
      </c>
      <c r="K4416" s="504"/>
      <c r="L4416" s="518">
        <f t="shared" si="1094"/>
        <v>0</v>
      </c>
      <c r="M4416" s="518">
        <f t="shared" si="1094"/>
        <v>0</v>
      </c>
      <c r="N4416" s="519">
        <f t="shared" si="1095"/>
        <v>0</v>
      </c>
      <c r="O4416" s="519">
        <f t="shared" si="1096"/>
        <v>0</v>
      </c>
      <c r="P4416" s="506"/>
      <c r="Q4416" s="520"/>
      <c r="R4416" s="412" t="str">
        <f t="shared" si="1088"/>
        <v/>
      </c>
      <c r="S4416" s="412" t="str">
        <f t="shared" si="1089"/>
        <v/>
      </c>
      <c r="T4416" s="427"/>
      <c r="U4416" s="429"/>
      <c r="W4416" s="6">
        <f>VLOOKUP(A4416,'[3]Cartilha Global'!$A:$A,1,FALSE)</f>
        <v>97176</v>
      </c>
    </row>
    <row r="4417" spans="1:23" ht="34.5" hidden="1" thickBot="1" x14ac:dyDescent="0.25">
      <c r="A4417" s="522">
        <v>97177</v>
      </c>
      <c r="B4417" s="508" t="s">
        <v>3144</v>
      </c>
      <c r="C4417" s="513" t="s">
        <v>2371</v>
      </c>
      <c r="D4417" s="498" t="s">
        <v>6927</v>
      </c>
      <c r="E4417" s="499">
        <v>74.12</v>
      </c>
      <c r="F4417" s="500">
        <f t="shared" si="1091"/>
        <v>91.79</v>
      </c>
      <c r="G4417" s="527"/>
      <c r="H4417" s="518"/>
      <c r="I4417" s="517">
        <f t="shared" si="1092"/>
        <v>0</v>
      </c>
      <c r="J4417" s="517">
        <f t="shared" si="1093"/>
        <v>0</v>
      </c>
      <c r="K4417" s="504"/>
      <c r="L4417" s="518">
        <f t="shared" si="1094"/>
        <v>0</v>
      </c>
      <c r="M4417" s="518">
        <f t="shared" si="1094"/>
        <v>0</v>
      </c>
      <c r="N4417" s="519">
        <f t="shared" si="1095"/>
        <v>0</v>
      </c>
      <c r="O4417" s="519">
        <f t="shared" si="1096"/>
        <v>0</v>
      </c>
      <c r="P4417" s="506"/>
      <c r="Q4417" s="520"/>
      <c r="R4417" s="412" t="str">
        <f t="shared" si="1088"/>
        <v/>
      </c>
      <c r="S4417" s="412" t="str">
        <f t="shared" si="1089"/>
        <v/>
      </c>
      <c r="T4417" s="427"/>
      <c r="U4417" s="429"/>
      <c r="W4417" s="6">
        <f>VLOOKUP(A4417,'[3]Cartilha Global'!$A:$A,1,FALSE)</f>
        <v>97177</v>
      </c>
    </row>
    <row r="4418" spans="1:23" ht="34.5" hidden="1" thickBot="1" x14ac:dyDescent="0.25">
      <c r="A4418" s="522">
        <v>97178</v>
      </c>
      <c r="B4418" s="508" t="s">
        <v>3144</v>
      </c>
      <c r="C4418" s="513" t="s">
        <v>2372</v>
      </c>
      <c r="D4418" s="498" t="s">
        <v>6927</v>
      </c>
      <c r="E4418" s="499">
        <v>87.22</v>
      </c>
      <c r="F4418" s="500">
        <f t="shared" si="1091"/>
        <v>108.01</v>
      </c>
      <c r="G4418" s="527"/>
      <c r="H4418" s="518"/>
      <c r="I4418" s="517">
        <f t="shared" si="1092"/>
        <v>0</v>
      </c>
      <c r="J4418" s="517">
        <f t="shared" si="1093"/>
        <v>0</v>
      </c>
      <c r="K4418" s="504"/>
      <c r="L4418" s="518">
        <f t="shared" si="1094"/>
        <v>0</v>
      </c>
      <c r="M4418" s="518">
        <f t="shared" si="1094"/>
        <v>0</v>
      </c>
      <c r="N4418" s="519">
        <f t="shared" si="1095"/>
        <v>0</v>
      </c>
      <c r="O4418" s="519">
        <f t="shared" si="1096"/>
        <v>0</v>
      </c>
      <c r="P4418" s="506"/>
      <c r="Q4418" s="520"/>
      <c r="R4418" s="412" t="str">
        <f t="shared" si="1088"/>
        <v/>
      </c>
      <c r="S4418" s="412" t="str">
        <f t="shared" si="1089"/>
        <v/>
      </c>
      <c r="T4418" s="427"/>
      <c r="U4418" s="429"/>
      <c r="W4418" s="6">
        <f>VLOOKUP(A4418,'[3]Cartilha Global'!$A:$A,1,FALSE)</f>
        <v>97178</v>
      </c>
    </row>
    <row r="4419" spans="1:23" ht="34.5" hidden="1" thickBot="1" x14ac:dyDescent="0.25">
      <c r="A4419" s="522">
        <v>97179</v>
      </c>
      <c r="B4419" s="508" t="s">
        <v>3144</v>
      </c>
      <c r="C4419" s="513" t="s">
        <v>2373</v>
      </c>
      <c r="D4419" s="498" t="s">
        <v>6927</v>
      </c>
      <c r="E4419" s="499">
        <v>100.3</v>
      </c>
      <c r="F4419" s="500">
        <f t="shared" si="1091"/>
        <v>124.21</v>
      </c>
      <c r="G4419" s="527"/>
      <c r="H4419" s="518"/>
      <c r="I4419" s="517">
        <f t="shared" si="1092"/>
        <v>0</v>
      </c>
      <c r="J4419" s="517">
        <f t="shared" si="1093"/>
        <v>0</v>
      </c>
      <c r="K4419" s="504"/>
      <c r="L4419" s="518">
        <f t="shared" si="1094"/>
        <v>0</v>
      </c>
      <c r="M4419" s="518">
        <f t="shared" si="1094"/>
        <v>0</v>
      </c>
      <c r="N4419" s="519">
        <f t="shared" si="1095"/>
        <v>0</v>
      </c>
      <c r="O4419" s="519">
        <f t="shared" si="1096"/>
        <v>0</v>
      </c>
      <c r="P4419" s="506"/>
      <c r="Q4419" s="520"/>
      <c r="R4419" s="412" t="str">
        <f t="shared" si="1088"/>
        <v/>
      </c>
      <c r="S4419" s="412" t="str">
        <f t="shared" si="1089"/>
        <v/>
      </c>
      <c r="T4419" s="427"/>
      <c r="U4419" s="429"/>
      <c r="W4419" s="6">
        <f>VLOOKUP(A4419,'[3]Cartilha Global'!$A:$A,1,FALSE)</f>
        <v>97179</v>
      </c>
    </row>
    <row r="4420" spans="1:23" ht="34.5" hidden="1" thickBot="1" x14ac:dyDescent="0.25">
      <c r="A4420" s="522">
        <v>97180</v>
      </c>
      <c r="B4420" s="508" t="s">
        <v>3144</v>
      </c>
      <c r="C4420" s="513" t="s">
        <v>2374</v>
      </c>
      <c r="D4420" s="498" t="s">
        <v>6927</v>
      </c>
      <c r="E4420" s="499">
        <v>113.39</v>
      </c>
      <c r="F4420" s="500">
        <f t="shared" si="1091"/>
        <v>140.41999999999999</v>
      </c>
      <c r="G4420" s="527"/>
      <c r="H4420" s="518"/>
      <c r="I4420" s="517">
        <f t="shared" si="1092"/>
        <v>0</v>
      </c>
      <c r="J4420" s="517">
        <f t="shared" si="1093"/>
        <v>0</v>
      </c>
      <c r="K4420" s="504"/>
      <c r="L4420" s="518">
        <f t="shared" si="1094"/>
        <v>0</v>
      </c>
      <c r="M4420" s="518">
        <f t="shared" si="1094"/>
        <v>0</v>
      </c>
      <c r="N4420" s="519">
        <f t="shared" si="1095"/>
        <v>0</v>
      </c>
      <c r="O4420" s="519">
        <f t="shared" si="1096"/>
        <v>0</v>
      </c>
      <c r="P4420" s="506"/>
      <c r="Q4420" s="520"/>
      <c r="R4420" s="412" t="str">
        <f t="shared" si="1088"/>
        <v/>
      </c>
      <c r="S4420" s="412" t="str">
        <f t="shared" si="1089"/>
        <v/>
      </c>
      <c r="T4420" s="427"/>
      <c r="U4420" s="429"/>
      <c r="W4420" s="6">
        <f>VLOOKUP(A4420,'[3]Cartilha Global'!$A:$A,1,FALSE)</f>
        <v>97180</v>
      </c>
    </row>
    <row r="4421" spans="1:23" ht="34.5" hidden="1" thickBot="1" x14ac:dyDescent="0.25">
      <c r="A4421" s="522">
        <v>97181</v>
      </c>
      <c r="B4421" s="508" t="s">
        <v>3144</v>
      </c>
      <c r="C4421" s="513" t="s">
        <v>2375</v>
      </c>
      <c r="D4421" s="498" t="s">
        <v>6927</v>
      </c>
      <c r="E4421" s="499">
        <v>131.31</v>
      </c>
      <c r="F4421" s="500">
        <f t="shared" si="1091"/>
        <v>162.61000000000001</v>
      </c>
      <c r="G4421" s="527"/>
      <c r="H4421" s="518"/>
      <c r="I4421" s="517">
        <f t="shared" si="1092"/>
        <v>0</v>
      </c>
      <c r="J4421" s="517">
        <f t="shared" si="1093"/>
        <v>0</v>
      </c>
      <c r="K4421" s="504"/>
      <c r="L4421" s="518">
        <f t="shared" si="1094"/>
        <v>0</v>
      </c>
      <c r="M4421" s="518">
        <f t="shared" si="1094"/>
        <v>0</v>
      </c>
      <c r="N4421" s="519">
        <f t="shared" si="1095"/>
        <v>0</v>
      </c>
      <c r="O4421" s="519">
        <f t="shared" si="1096"/>
        <v>0</v>
      </c>
      <c r="P4421" s="506"/>
      <c r="Q4421" s="520"/>
      <c r="R4421" s="412" t="str">
        <f t="shared" si="1088"/>
        <v/>
      </c>
      <c r="S4421" s="412" t="str">
        <f t="shared" si="1089"/>
        <v/>
      </c>
      <c r="T4421" s="427"/>
      <c r="U4421" s="429"/>
      <c r="W4421" s="6">
        <f>VLOOKUP(A4421,'[3]Cartilha Global'!$A:$A,1,FALSE)</f>
        <v>97181</v>
      </c>
    </row>
    <row r="4422" spans="1:23" ht="34.5" hidden="1" thickBot="1" x14ac:dyDescent="0.25">
      <c r="A4422" s="522">
        <v>97182</v>
      </c>
      <c r="B4422" s="508" t="s">
        <v>3144</v>
      </c>
      <c r="C4422" s="513" t="s">
        <v>2376</v>
      </c>
      <c r="D4422" s="498" t="s">
        <v>6927</v>
      </c>
      <c r="E4422" s="499">
        <v>144.9</v>
      </c>
      <c r="F4422" s="500">
        <f t="shared" si="1091"/>
        <v>179.44</v>
      </c>
      <c r="G4422" s="527"/>
      <c r="H4422" s="518"/>
      <c r="I4422" s="517">
        <f t="shared" si="1092"/>
        <v>0</v>
      </c>
      <c r="J4422" s="517">
        <f t="shared" si="1093"/>
        <v>0</v>
      </c>
      <c r="K4422" s="504"/>
      <c r="L4422" s="518">
        <f t="shared" si="1094"/>
        <v>0</v>
      </c>
      <c r="M4422" s="518">
        <f t="shared" si="1094"/>
        <v>0</v>
      </c>
      <c r="N4422" s="519">
        <f t="shared" si="1095"/>
        <v>0</v>
      </c>
      <c r="O4422" s="519">
        <f t="shared" si="1096"/>
        <v>0</v>
      </c>
      <c r="P4422" s="506"/>
      <c r="Q4422" s="520"/>
      <c r="R4422" s="412" t="str">
        <f t="shared" si="1088"/>
        <v/>
      </c>
      <c r="S4422" s="412" t="str">
        <f t="shared" si="1089"/>
        <v/>
      </c>
      <c r="T4422" s="427"/>
      <c r="U4422" s="429"/>
      <c r="W4422" s="6">
        <f>VLOOKUP(A4422,'[3]Cartilha Global'!$A:$A,1,FALSE)</f>
        <v>97182</v>
      </c>
    </row>
    <row r="4423" spans="1:23" ht="34.5" hidden="1" thickBot="1" x14ac:dyDescent="0.25">
      <c r="A4423" s="522">
        <v>97183</v>
      </c>
      <c r="B4423" s="508" t="s">
        <v>3144</v>
      </c>
      <c r="C4423" s="513" t="s">
        <v>2377</v>
      </c>
      <c r="D4423" s="498" t="s">
        <v>6927</v>
      </c>
      <c r="E4423" s="499">
        <v>34.24</v>
      </c>
      <c r="F4423" s="500">
        <f t="shared" si="1091"/>
        <v>42.4</v>
      </c>
      <c r="G4423" s="527"/>
      <c r="H4423" s="518"/>
      <c r="I4423" s="517">
        <f t="shared" si="1092"/>
        <v>0</v>
      </c>
      <c r="J4423" s="517">
        <f t="shared" si="1093"/>
        <v>0</v>
      </c>
      <c r="K4423" s="504"/>
      <c r="L4423" s="518">
        <f t="shared" si="1094"/>
        <v>0</v>
      </c>
      <c r="M4423" s="518">
        <f t="shared" si="1094"/>
        <v>0</v>
      </c>
      <c r="N4423" s="519">
        <f t="shared" si="1095"/>
        <v>0</v>
      </c>
      <c r="O4423" s="519">
        <f t="shared" si="1096"/>
        <v>0</v>
      </c>
      <c r="P4423" s="506"/>
      <c r="Q4423" s="520"/>
      <c r="R4423" s="412" t="str">
        <f t="shared" si="1088"/>
        <v/>
      </c>
      <c r="S4423" s="412" t="str">
        <f t="shared" si="1089"/>
        <v/>
      </c>
      <c r="T4423" s="427"/>
      <c r="U4423" s="429"/>
      <c r="W4423" s="6">
        <f>VLOOKUP(A4423,'[3]Cartilha Global'!$A:$A,1,FALSE)</f>
        <v>97183</v>
      </c>
    </row>
    <row r="4424" spans="1:23" ht="34.5" hidden="1" thickBot="1" x14ac:dyDescent="0.25">
      <c r="A4424" s="522">
        <v>97184</v>
      </c>
      <c r="B4424" s="508" t="s">
        <v>3144</v>
      </c>
      <c r="C4424" s="513" t="s">
        <v>2378</v>
      </c>
      <c r="D4424" s="498" t="s">
        <v>6927</v>
      </c>
      <c r="E4424" s="499">
        <v>39.71</v>
      </c>
      <c r="F4424" s="500">
        <f t="shared" si="1091"/>
        <v>49.18</v>
      </c>
      <c r="G4424" s="527"/>
      <c r="H4424" s="518"/>
      <c r="I4424" s="517">
        <f t="shared" si="1092"/>
        <v>0</v>
      </c>
      <c r="J4424" s="517">
        <f t="shared" si="1093"/>
        <v>0</v>
      </c>
      <c r="K4424" s="504"/>
      <c r="L4424" s="518">
        <f t="shared" si="1094"/>
        <v>0</v>
      </c>
      <c r="M4424" s="518">
        <f t="shared" si="1094"/>
        <v>0</v>
      </c>
      <c r="N4424" s="519">
        <f t="shared" si="1095"/>
        <v>0</v>
      </c>
      <c r="O4424" s="519">
        <f t="shared" si="1096"/>
        <v>0</v>
      </c>
      <c r="P4424" s="506"/>
      <c r="Q4424" s="520"/>
      <c r="R4424" s="412" t="str">
        <f t="shared" si="1088"/>
        <v/>
      </c>
      <c r="S4424" s="412" t="str">
        <f t="shared" si="1089"/>
        <v/>
      </c>
      <c r="T4424" s="427"/>
      <c r="U4424" s="429"/>
      <c r="W4424" s="6">
        <f>VLOOKUP(A4424,'[3]Cartilha Global'!$A:$A,1,FALSE)</f>
        <v>97184</v>
      </c>
    </row>
    <row r="4425" spans="1:23" ht="34.5" hidden="1" thickBot="1" x14ac:dyDescent="0.25">
      <c r="A4425" s="522">
        <v>97185</v>
      </c>
      <c r="B4425" s="508" t="s">
        <v>3144</v>
      </c>
      <c r="C4425" s="513" t="s">
        <v>2379</v>
      </c>
      <c r="D4425" s="498" t="s">
        <v>6927</v>
      </c>
      <c r="E4425" s="499">
        <v>45.21</v>
      </c>
      <c r="F4425" s="500">
        <f t="shared" si="1091"/>
        <v>55.99</v>
      </c>
      <c r="G4425" s="527"/>
      <c r="H4425" s="518"/>
      <c r="I4425" s="517">
        <f t="shared" si="1092"/>
        <v>0</v>
      </c>
      <c r="J4425" s="517">
        <f t="shared" si="1093"/>
        <v>0</v>
      </c>
      <c r="K4425" s="504"/>
      <c r="L4425" s="518">
        <f t="shared" si="1094"/>
        <v>0</v>
      </c>
      <c r="M4425" s="518">
        <f t="shared" si="1094"/>
        <v>0</v>
      </c>
      <c r="N4425" s="519">
        <f t="shared" si="1095"/>
        <v>0</v>
      </c>
      <c r="O4425" s="519">
        <f t="shared" si="1096"/>
        <v>0</v>
      </c>
      <c r="P4425" s="506"/>
      <c r="Q4425" s="520"/>
      <c r="R4425" s="412" t="str">
        <f t="shared" si="1088"/>
        <v/>
      </c>
      <c r="S4425" s="412" t="str">
        <f t="shared" si="1089"/>
        <v/>
      </c>
      <c r="T4425" s="427"/>
      <c r="U4425" s="429"/>
      <c r="W4425" s="6">
        <f>VLOOKUP(A4425,'[3]Cartilha Global'!$A:$A,1,FALSE)</f>
        <v>97185</v>
      </c>
    </row>
    <row r="4426" spans="1:23" ht="34.5" hidden="1" thickBot="1" x14ac:dyDescent="0.25">
      <c r="A4426" s="522">
        <v>97186</v>
      </c>
      <c r="B4426" s="508" t="s">
        <v>3144</v>
      </c>
      <c r="C4426" s="513" t="s">
        <v>2380</v>
      </c>
      <c r="D4426" s="498" t="s">
        <v>6927</v>
      </c>
      <c r="E4426" s="499">
        <v>50.7</v>
      </c>
      <c r="F4426" s="500">
        <f t="shared" si="1091"/>
        <v>62.79</v>
      </c>
      <c r="G4426" s="527"/>
      <c r="H4426" s="518"/>
      <c r="I4426" s="517">
        <f t="shared" si="1092"/>
        <v>0</v>
      </c>
      <c r="J4426" s="517">
        <f t="shared" si="1093"/>
        <v>0</v>
      </c>
      <c r="K4426" s="504"/>
      <c r="L4426" s="518">
        <f t="shared" si="1094"/>
        <v>0</v>
      </c>
      <c r="M4426" s="518">
        <f t="shared" si="1094"/>
        <v>0</v>
      </c>
      <c r="N4426" s="519">
        <f t="shared" si="1095"/>
        <v>0</v>
      </c>
      <c r="O4426" s="519">
        <f t="shared" si="1096"/>
        <v>0</v>
      </c>
      <c r="P4426" s="506"/>
      <c r="Q4426" s="520"/>
      <c r="R4426" s="412" t="str">
        <f t="shared" si="1088"/>
        <v/>
      </c>
      <c r="S4426" s="412" t="str">
        <f t="shared" si="1089"/>
        <v/>
      </c>
      <c r="T4426" s="427"/>
      <c r="U4426" s="429"/>
      <c r="W4426" s="6">
        <f>VLOOKUP(A4426,'[3]Cartilha Global'!$A:$A,1,FALSE)</f>
        <v>97186</v>
      </c>
    </row>
    <row r="4427" spans="1:23" ht="34.5" hidden="1" thickBot="1" x14ac:dyDescent="0.25">
      <c r="A4427" s="522">
        <v>97187</v>
      </c>
      <c r="B4427" s="508" t="s">
        <v>3144</v>
      </c>
      <c r="C4427" s="513" t="s">
        <v>2381</v>
      </c>
      <c r="D4427" s="498" t="s">
        <v>6927</v>
      </c>
      <c r="E4427" s="499">
        <v>61.68</v>
      </c>
      <c r="F4427" s="500">
        <f t="shared" si="1091"/>
        <v>76.38</v>
      </c>
      <c r="G4427" s="527"/>
      <c r="H4427" s="518"/>
      <c r="I4427" s="517">
        <f t="shared" si="1092"/>
        <v>0</v>
      </c>
      <c r="J4427" s="517">
        <f t="shared" si="1093"/>
        <v>0</v>
      </c>
      <c r="K4427" s="504"/>
      <c r="L4427" s="518">
        <f t="shared" si="1094"/>
        <v>0</v>
      </c>
      <c r="M4427" s="518">
        <f t="shared" si="1094"/>
        <v>0</v>
      </c>
      <c r="N4427" s="519">
        <f t="shared" si="1095"/>
        <v>0</v>
      </c>
      <c r="O4427" s="519">
        <f t="shared" si="1096"/>
        <v>0</v>
      </c>
      <c r="P4427" s="506"/>
      <c r="Q4427" s="520"/>
      <c r="R4427" s="412" t="str">
        <f t="shared" si="1088"/>
        <v/>
      </c>
      <c r="S4427" s="412" t="str">
        <f t="shared" si="1089"/>
        <v/>
      </c>
      <c r="T4427" s="427"/>
      <c r="U4427" s="429"/>
      <c r="W4427" s="6">
        <f>VLOOKUP(A4427,'[3]Cartilha Global'!$A:$A,1,FALSE)</f>
        <v>97187</v>
      </c>
    </row>
    <row r="4428" spans="1:23" ht="34.5" hidden="1" thickBot="1" x14ac:dyDescent="0.25">
      <c r="A4428" s="522">
        <v>97188</v>
      </c>
      <c r="B4428" s="508" t="s">
        <v>3144</v>
      </c>
      <c r="C4428" s="513" t="s">
        <v>2382</v>
      </c>
      <c r="D4428" s="498" t="s">
        <v>6927</v>
      </c>
      <c r="E4428" s="499">
        <v>72.67</v>
      </c>
      <c r="F4428" s="500">
        <f t="shared" si="1091"/>
        <v>89.99</v>
      </c>
      <c r="G4428" s="527"/>
      <c r="H4428" s="518"/>
      <c r="I4428" s="517">
        <f t="shared" si="1092"/>
        <v>0</v>
      </c>
      <c r="J4428" s="517">
        <f t="shared" si="1093"/>
        <v>0</v>
      </c>
      <c r="K4428" s="504"/>
      <c r="L4428" s="518">
        <f t="shared" si="1094"/>
        <v>0</v>
      </c>
      <c r="M4428" s="518">
        <f t="shared" si="1094"/>
        <v>0</v>
      </c>
      <c r="N4428" s="519">
        <f t="shared" si="1095"/>
        <v>0</v>
      </c>
      <c r="O4428" s="519">
        <f t="shared" si="1096"/>
        <v>0</v>
      </c>
      <c r="P4428" s="506"/>
      <c r="Q4428" s="520"/>
      <c r="R4428" s="412" t="str">
        <f t="shared" si="1088"/>
        <v/>
      </c>
      <c r="S4428" s="412" t="str">
        <f t="shared" si="1089"/>
        <v/>
      </c>
      <c r="T4428" s="427"/>
      <c r="U4428" s="429"/>
      <c r="W4428" s="6">
        <f>VLOOKUP(A4428,'[3]Cartilha Global'!$A:$A,1,FALSE)</f>
        <v>97188</v>
      </c>
    </row>
    <row r="4429" spans="1:23" ht="34.5" hidden="1" thickBot="1" x14ac:dyDescent="0.25">
      <c r="A4429" s="522">
        <v>97189</v>
      </c>
      <c r="B4429" s="508" t="s">
        <v>3144</v>
      </c>
      <c r="C4429" s="513" t="s">
        <v>2383</v>
      </c>
      <c r="D4429" s="498" t="s">
        <v>6927</v>
      </c>
      <c r="E4429" s="499">
        <v>83.65</v>
      </c>
      <c r="F4429" s="500">
        <f t="shared" si="1091"/>
        <v>103.59</v>
      </c>
      <c r="G4429" s="527"/>
      <c r="H4429" s="518"/>
      <c r="I4429" s="517">
        <f t="shared" si="1092"/>
        <v>0</v>
      </c>
      <c r="J4429" s="517">
        <f t="shared" si="1093"/>
        <v>0</v>
      </c>
      <c r="K4429" s="504"/>
      <c r="L4429" s="518">
        <f t="shared" si="1094"/>
        <v>0</v>
      </c>
      <c r="M4429" s="518">
        <f t="shared" si="1094"/>
        <v>0</v>
      </c>
      <c r="N4429" s="519">
        <f t="shared" si="1095"/>
        <v>0</v>
      </c>
      <c r="O4429" s="519">
        <f t="shared" si="1096"/>
        <v>0</v>
      </c>
      <c r="P4429" s="506"/>
      <c r="Q4429" s="520"/>
      <c r="R4429" s="412" t="str">
        <f t="shared" si="1088"/>
        <v/>
      </c>
      <c r="S4429" s="412" t="str">
        <f t="shared" si="1089"/>
        <v/>
      </c>
      <c r="T4429" s="427"/>
      <c r="U4429" s="429"/>
      <c r="W4429" s="6">
        <f>VLOOKUP(A4429,'[3]Cartilha Global'!$A:$A,1,FALSE)</f>
        <v>97189</v>
      </c>
    </row>
    <row r="4430" spans="1:23" ht="34.5" hidden="1" thickBot="1" x14ac:dyDescent="0.25">
      <c r="A4430" s="522">
        <v>97190</v>
      </c>
      <c r="B4430" s="508" t="s">
        <v>3144</v>
      </c>
      <c r="C4430" s="513" t="s">
        <v>2384</v>
      </c>
      <c r="D4430" s="498" t="s">
        <v>6927</v>
      </c>
      <c r="E4430" s="499">
        <v>94.63</v>
      </c>
      <c r="F4430" s="500">
        <f t="shared" si="1091"/>
        <v>117.19</v>
      </c>
      <c r="G4430" s="527"/>
      <c r="H4430" s="518"/>
      <c r="I4430" s="517">
        <f t="shared" si="1092"/>
        <v>0</v>
      </c>
      <c r="J4430" s="517">
        <f t="shared" si="1093"/>
        <v>0</v>
      </c>
      <c r="K4430" s="504"/>
      <c r="L4430" s="518">
        <f t="shared" si="1094"/>
        <v>0</v>
      </c>
      <c r="M4430" s="518">
        <f t="shared" si="1094"/>
        <v>0</v>
      </c>
      <c r="N4430" s="519">
        <f t="shared" si="1095"/>
        <v>0</v>
      </c>
      <c r="O4430" s="519">
        <f t="shared" si="1096"/>
        <v>0</v>
      </c>
      <c r="P4430" s="506"/>
      <c r="Q4430" s="520"/>
      <c r="R4430" s="412" t="str">
        <f t="shared" si="1088"/>
        <v/>
      </c>
      <c r="S4430" s="412" t="str">
        <f t="shared" si="1089"/>
        <v/>
      </c>
      <c r="T4430" s="427"/>
      <c r="U4430" s="429"/>
      <c r="W4430" s="6">
        <f>VLOOKUP(A4430,'[3]Cartilha Global'!$A:$A,1,FALSE)</f>
        <v>97190</v>
      </c>
    </row>
    <row r="4431" spans="1:23" ht="34.5" hidden="1" thickBot="1" x14ac:dyDescent="0.25">
      <c r="A4431" s="522">
        <v>97191</v>
      </c>
      <c r="B4431" s="508" t="s">
        <v>3144</v>
      </c>
      <c r="C4431" s="513" t="s">
        <v>2385</v>
      </c>
      <c r="D4431" s="498" t="s">
        <v>6927</v>
      </c>
      <c r="E4431" s="499">
        <v>109.21</v>
      </c>
      <c r="F4431" s="500">
        <f t="shared" si="1091"/>
        <v>135.25</v>
      </c>
      <c r="G4431" s="527"/>
      <c r="H4431" s="518"/>
      <c r="I4431" s="517">
        <f t="shared" si="1092"/>
        <v>0</v>
      </c>
      <c r="J4431" s="517">
        <f t="shared" si="1093"/>
        <v>0</v>
      </c>
      <c r="K4431" s="504"/>
      <c r="L4431" s="518">
        <f t="shared" si="1094"/>
        <v>0</v>
      </c>
      <c r="M4431" s="518">
        <f t="shared" si="1094"/>
        <v>0</v>
      </c>
      <c r="N4431" s="519">
        <f t="shared" si="1095"/>
        <v>0</v>
      </c>
      <c r="O4431" s="519">
        <f t="shared" si="1096"/>
        <v>0</v>
      </c>
      <c r="P4431" s="506"/>
      <c r="Q4431" s="520"/>
      <c r="R4431" s="412" t="str">
        <f t="shared" si="1088"/>
        <v/>
      </c>
      <c r="S4431" s="412" t="str">
        <f t="shared" si="1089"/>
        <v/>
      </c>
      <c r="T4431" s="427"/>
      <c r="U4431" s="429"/>
      <c r="W4431" s="6">
        <f>VLOOKUP(A4431,'[3]Cartilha Global'!$A:$A,1,FALSE)</f>
        <v>97191</v>
      </c>
    </row>
    <row r="4432" spans="1:23" ht="34.5" hidden="1" thickBot="1" x14ac:dyDescent="0.25">
      <c r="A4432" s="522">
        <v>97192</v>
      </c>
      <c r="B4432" s="508" t="s">
        <v>3144</v>
      </c>
      <c r="C4432" s="513" t="s">
        <v>2386</v>
      </c>
      <c r="D4432" s="498" t="s">
        <v>6927</v>
      </c>
      <c r="E4432" s="499">
        <v>120.57</v>
      </c>
      <c r="F4432" s="500">
        <f t="shared" si="1091"/>
        <v>149.31</v>
      </c>
      <c r="G4432" s="527"/>
      <c r="H4432" s="518"/>
      <c r="I4432" s="517">
        <f t="shared" si="1092"/>
        <v>0</v>
      </c>
      <c r="J4432" s="517">
        <f t="shared" si="1093"/>
        <v>0</v>
      </c>
      <c r="K4432" s="504"/>
      <c r="L4432" s="518">
        <f t="shared" si="1094"/>
        <v>0</v>
      </c>
      <c r="M4432" s="518">
        <f t="shared" si="1094"/>
        <v>0</v>
      </c>
      <c r="N4432" s="519">
        <f t="shared" si="1095"/>
        <v>0</v>
      </c>
      <c r="O4432" s="519">
        <f t="shared" si="1096"/>
        <v>0</v>
      </c>
      <c r="P4432" s="506"/>
      <c r="Q4432" s="520"/>
      <c r="R4432" s="412" t="str">
        <f t="shared" si="1088"/>
        <v/>
      </c>
      <c r="S4432" s="412" t="str">
        <f t="shared" si="1089"/>
        <v/>
      </c>
      <c r="T4432" s="427"/>
      <c r="U4432" s="429"/>
      <c r="W4432" s="6">
        <f>VLOOKUP(A4432,'[3]Cartilha Global'!$A:$A,1,FALSE)</f>
        <v>97192</v>
      </c>
    </row>
    <row r="4433" spans="1:23" ht="34.5" hidden="1" thickBot="1" x14ac:dyDescent="0.25">
      <c r="A4433" s="522">
        <v>101936</v>
      </c>
      <c r="B4433" s="508" t="s">
        <v>3144</v>
      </c>
      <c r="C4433" s="513" t="s">
        <v>5095</v>
      </c>
      <c r="D4433" s="498" t="s">
        <v>169</v>
      </c>
      <c r="E4433" s="499">
        <v>8363.09</v>
      </c>
      <c r="F4433" s="500">
        <f t="shared" si="1091"/>
        <v>10356.85</v>
      </c>
      <c r="G4433" s="527"/>
      <c r="H4433" s="518"/>
      <c r="I4433" s="517">
        <f>IF(ISBLANK(E4433),0,ROUND(F4433*G4433,2))</f>
        <v>0</v>
      </c>
      <c r="J4433" s="517">
        <f>IF(ISBLANK(G4433),0,ROUND(G4433*H4433,2))</f>
        <v>0</v>
      </c>
      <c r="K4433" s="504"/>
      <c r="L4433" s="518">
        <f>G4433</f>
        <v>0</v>
      </c>
      <c r="M4433" s="518">
        <f>H4433</f>
        <v>0</v>
      </c>
      <c r="N4433" s="519">
        <f>IF(ISBLANK(E4433),0,ROUND(F4433*L4433,2))</f>
        <v>0</v>
      </c>
      <c r="O4433" s="519">
        <f>IF(ISBLANK(L4433),0,ROUND(L4433*M4433,2))</f>
        <v>0</v>
      </c>
      <c r="P4433" s="506"/>
      <c r="Q4433" s="520"/>
      <c r="R4433" s="412" t="str">
        <f t="shared" si="1088"/>
        <v/>
      </c>
      <c r="S4433" s="412" t="str">
        <f t="shared" si="1089"/>
        <v/>
      </c>
      <c r="T4433" s="427"/>
      <c r="U4433" s="429"/>
      <c r="W4433" s="6">
        <f>VLOOKUP(A4433,'[3]Cartilha Global'!$A:$A,1,FALSE)</f>
        <v>101936</v>
      </c>
    </row>
    <row r="4434" spans="1:23" ht="34.5" hidden="1" thickBot="1" x14ac:dyDescent="0.25">
      <c r="A4434" s="522">
        <v>101937</v>
      </c>
      <c r="B4434" s="508" t="s">
        <v>3144</v>
      </c>
      <c r="C4434" s="513" t="s">
        <v>5096</v>
      </c>
      <c r="D4434" s="498" t="s">
        <v>169</v>
      </c>
      <c r="E4434" s="499">
        <v>15139.9</v>
      </c>
      <c r="F4434" s="500">
        <f t="shared" si="1091"/>
        <v>18749.25</v>
      </c>
      <c r="G4434" s="527"/>
      <c r="H4434" s="518"/>
      <c r="I4434" s="517">
        <f>IF(ISBLANK(E4434),0,ROUND(F4434*G4434,2))</f>
        <v>0</v>
      </c>
      <c r="J4434" s="517">
        <f>IF(ISBLANK(G4434),0,ROUND(G4434*H4434,2))</f>
        <v>0</v>
      </c>
      <c r="K4434" s="504"/>
      <c r="L4434" s="518">
        <f>G4434</f>
        <v>0</v>
      </c>
      <c r="M4434" s="518">
        <f>H4434</f>
        <v>0</v>
      </c>
      <c r="N4434" s="519">
        <f>IF(ISBLANK(E4434),0,ROUND(F4434*L4434,2))</f>
        <v>0</v>
      </c>
      <c r="O4434" s="519">
        <f>IF(ISBLANK(L4434),0,ROUND(L4434*M4434,2))</f>
        <v>0</v>
      </c>
      <c r="P4434" s="506"/>
      <c r="Q4434" s="520"/>
      <c r="R4434" s="412" t="str">
        <f t="shared" si="1088"/>
        <v/>
      </c>
      <c r="S4434" s="412" t="str">
        <f t="shared" si="1089"/>
        <v/>
      </c>
      <c r="T4434" s="427"/>
      <c r="U4434" s="429"/>
      <c r="W4434" s="6">
        <f>VLOOKUP(A4434,'[3]Cartilha Global'!$A:$A,1,FALSE)</f>
        <v>101937</v>
      </c>
    </row>
    <row r="4435" spans="1:23" ht="23.25" hidden="1" thickBot="1" x14ac:dyDescent="0.25">
      <c r="A4435" s="522">
        <v>92359</v>
      </c>
      <c r="B4435" s="508" t="s">
        <v>3144</v>
      </c>
      <c r="C4435" s="513" t="s">
        <v>5097</v>
      </c>
      <c r="D4435" s="498" t="s">
        <v>6927</v>
      </c>
      <c r="E4435" s="499">
        <v>60.53</v>
      </c>
      <c r="F4435" s="500">
        <f t="shared" si="1091"/>
        <v>74.959999999999994</v>
      </c>
      <c r="G4435" s="527"/>
      <c r="H4435" s="518"/>
      <c r="I4435" s="517">
        <f t="shared" ref="I4435:I4454" si="1097">IF(ISBLANK(E4435),0,ROUND(F4435*G4435,2))</f>
        <v>0</v>
      </c>
      <c r="J4435" s="517">
        <f t="shared" ref="J4435:J4454" si="1098">IF(ISBLANK(G4435),0,ROUND(G4435*H4435,2))</f>
        <v>0</v>
      </c>
      <c r="K4435" s="504"/>
      <c r="L4435" s="518">
        <f t="shared" ref="L4435:M4454" si="1099">G4435</f>
        <v>0</v>
      </c>
      <c r="M4435" s="518">
        <f t="shared" si="1099"/>
        <v>0</v>
      </c>
      <c r="N4435" s="519">
        <f t="shared" ref="N4435:N4454" si="1100">IF(ISBLANK(E4435),0,ROUND(F4435*L4435,2))</f>
        <v>0</v>
      </c>
      <c r="O4435" s="519">
        <f t="shared" ref="O4435:O4454" si="1101">IF(ISBLANK(L4435),0,ROUND(L4435*M4435,2))</f>
        <v>0</v>
      </c>
      <c r="P4435" s="506"/>
      <c r="Q4435" s="520"/>
      <c r="R4435" s="412" t="str">
        <f t="shared" si="1088"/>
        <v/>
      </c>
      <c r="S4435" s="412" t="str">
        <f t="shared" si="1089"/>
        <v/>
      </c>
      <c r="T4435" s="427"/>
      <c r="U4435" s="429"/>
      <c r="W4435" s="6">
        <f>VLOOKUP(A4435,'[3]Cartilha Global'!$A:$A,1,FALSE)</f>
        <v>92359</v>
      </c>
    </row>
    <row r="4436" spans="1:23" ht="23.25" hidden="1" thickBot="1" x14ac:dyDescent="0.25">
      <c r="A4436" s="522">
        <v>92360</v>
      </c>
      <c r="B4436" s="508" t="s">
        <v>3144</v>
      </c>
      <c r="C4436" s="513" t="s">
        <v>5098</v>
      </c>
      <c r="D4436" s="498" t="s">
        <v>6927</v>
      </c>
      <c r="E4436" s="499">
        <v>80.87</v>
      </c>
      <c r="F4436" s="500">
        <f t="shared" si="1091"/>
        <v>100.15</v>
      </c>
      <c r="G4436" s="527"/>
      <c r="H4436" s="518"/>
      <c r="I4436" s="517">
        <f t="shared" si="1097"/>
        <v>0</v>
      </c>
      <c r="J4436" s="517">
        <f t="shared" si="1098"/>
        <v>0</v>
      </c>
      <c r="K4436" s="504"/>
      <c r="L4436" s="518">
        <f t="shared" si="1099"/>
        <v>0</v>
      </c>
      <c r="M4436" s="518">
        <f t="shared" si="1099"/>
        <v>0</v>
      </c>
      <c r="N4436" s="519">
        <f t="shared" si="1100"/>
        <v>0</v>
      </c>
      <c r="O4436" s="519">
        <f t="shared" si="1101"/>
        <v>0</v>
      </c>
      <c r="P4436" s="506"/>
      <c r="Q4436" s="520"/>
      <c r="R4436" s="412" t="str">
        <f t="shared" si="1088"/>
        <v/>
      </c>
      <c r="S4436" s="412" t="str">
        <f t="shared" si="1089"/>
        <v/>
      </c>
      <c r="T4436" s="427"/>
      <c r="U4436" s="429"/>
      <c r="W4436" s="6">
        <f>VLOOKUP(A4436,'[3]Cartilha Global'!$A:$A,1,FALSE)</f>
        <v>92360</v>
      </c>
    </row>
    <row r="4437" spans="1:23" ht="23.25" hidden="1" thickBot="1" x14ac:dyDescent="0.25">
      <c r="A4437" s="522">
        <v>92645</v>
      </c>
      <c r="B4437" s="508" t="s">
        <v>3144</v>
      </c>
      <c r="C4437" s="513" t="s">
        <v>5099</v>
      </c>
      <c r="D4437" s="498" t="s">
        <v>6927</v>
      </c>
      <c r="E4437" s="499">
        <v>64.53</v>
      </c>
      <c r="F4437" s="500">
        <f t="shared" si="1091"/>
        <v>79.91</v>
      </c>
      <c r="G4437" s="527"/>
      <c r="H4437" s="518"/>
      <c r="I4437" s="517">
        <f t="shared" si="1097"/>
        <v>0</v>
      </c>
      <c r="J4437" s="517">
        <f t="shared" si="1098"/>
        <v>0</v>
      </c>
      <c r="K4437" s="504"/>
      <c r="L4437" s="518">
        <f t="shared" si="1099"/>
        <v>0</v>
      </c>
      <c r="M4437" s="518">
        <f t="shared" si="1099"/>
        <v>0</v>
      </c>
      <c r="N4437" s="519">
        <f t="shared" si="1100"/>
        <v>0</v>
      </c>
      <c r="O4437" s="519">
        <f t="shared" si="1101"/>
        <v>0</v>
      </c>
      <c r="P4437" s="506"/>
      <c r="Q4437" s="520"/>
      <c r="R4437" s="412" t="str">
        <f t="shared" si="1088"/>
        <v/>
      </c>
      <c r="S4437" s="412" t="str">
        <f t="shared" si="1089"/>
        <v/>
      </c>
      <c r="T4437" s="427"/>
      <c r="U4437" s="429"/>
      <c r="W4437" s="6">
        <f>VLOOKUP(A4437,'[3]Cartilha Global'!$A:$A,1,FALSE)</f>
        <v>92645</v>
      </c>
    </row>
    <row r="4438" spans="1:23" ht="23.25" hidden="1" thickBot="1" x14ac:dyDescent="0.25">
      <c r="A4438" s="522">
        <v>92646</v>
      </c>
      <c r="B4438" s="508" t="s">
        <v>3144</v>
      </c>
      <c r="C4438" s="513" t="s">
        <v>5100</v>
      </c>
      <c r="D4438" s="498" t="s">
        <v>6927</v>
      </c>
      <c r="E4438" s="499">
        <v>84.87</v>
      </c>
      <c r="F4438" s="500">
        <f t="shared" si="1091"/>
        <v>105.1</v>
      </c>
      <c r="G4438" s="527"/>
      <c r="H4438" s="518"/>
      <c r="I4438" s="517">
        <f t="shared" si="1097"/>
        <v>0</v>
      </c>
      <c r="J4438" s="517">
        <f t="shared" si="1098"/>
        <v>0</v>
      </c>
      <c r="K4438" s="504"/>
      <c r="L4438" s="518">
        <f t="shared" si="1099"/>
        <v>0</v>
      </c>
      <c r="M4438" s="518">
        <f t="shared" si="1099"/>
        <v>0</v>
      </c>
      <c r="N4438" s="519">
        <f t="shared" si="1100"/>
        <v>0</v>
      </c>
      <c r="O4438" s="519">
        <f t="shared" si="1101"/>
        <v>0</v>
      </c>
      <c r="P4438" s="506"/>
      <c r="Q4438" s="520"/>
      <c r="R4438" s="412" t="str">
        <f t="shared" si="1088"/>
        <v/>
      </c>
      <c r="S4438" s="412" t="str">
        <f t="shared" si="1089"/>
        <v/>
      </c>
      <c r="T4438" s="427"/>
      <c r="U4438" s="429"/>
      <c r="W4438" s="6">
        <f>VLOOKUP(A4438,'[3]Cartilha Global'!$A:$A,1,FALSE)</f>
        <v>92646</v>
      </c>
    </row>
    <row r="4439" spans="1:23" ht="23.25" hidden="1" thickBot="1" x14ac:dyDescent="0.25">
      <c r="A4439" s="522">
        <v>92691</v>
      </c>
      <c r="B4439" s="508" t="s">
        <v>3144</v>
      </c>
      <c r="C4439" s="513" t="s">
        <v>5663</v>
      </c>
      <c r="D4439" s="498" t="s">
        <v>6927</v>
      </c>
      <c r="E4439" s="499">
        <v>87.11</v>
      </c>
      <c r="F4439" s="500">
        <f t="shared" si="1091"/>
        <v>107.88</v>
      </c>
      <c r="G4439" s="527"/>
      <c r="H4439" s="518"/>
      <c r="I4439" s="517">
        <f t="shared" si="1097"/>
        <v>0</v>
      </c>
      <c r="J4439" s="517">
        <f t="shared" si="1098"/>
        <v>0</v>
      </c>
      <c r="K4439" s="504"/>
      <c r="L4439" s="518">
        <f t="shared" si="1099"/>
        <v>0</v>
      </c>
      <c r="M4439" s="518">
        <f t="shared" si="1099"/>
        <v>0</v>
      </c>
      <c r="N4439" s="519">
        <f t="shared" si="1100"/>
        <v>0</v>
      </c>
      <c r="O4439" s="519">
        <f t="shared" si="1101"/>
        <v>0</v>
      </c>
      <c r="P4439" s="506"/>
      <c r="Q4439" s="520"/>
      <c r="R4439" s="412" t="str">
        <f t="shared" si="1088"/>
        <v/>
      </c>
      <c r="S4439" s="412" t="str">
        <f t="shared" si="1089"/>
        <v/>
      </c>
      <c r="T4439" s="427"/>
      <c r="U4439" s="429"/>
      <c r="W4439" s="6">
        <f>VLOOKUP(A4439,'[3]Cartilha Global'!$A:$A,1,FALSE)</f>
        <v>92691</v>
      </c>
    </row>
    <row r="4440" spans="1:23" ht="23.25" hidden="1" thickBot="1" x14ac:dyDescent="0.25">
      <c r="A4440" s="522">
        <v>101918</v>
      </c>
      <c r="B4440" s="508" t="s">
        <v>3144</v>
      </c>
      <c r="C4440" s="513" t="s">
        <v>5101</v>
      </c>
      <c r="D4440" s="498" t="s">
        <v>6927</v>
      </c>
      <c r="E4440" s="499">
        <v>252.44</v>
      </c>
      <c r="F4440" s="500">
        <f t="shared" si="1091"/>
        <v>312.62</v>
      </c>
      <c r="G4440" s="527"/>
      <c r="H4440" s="518"/>
      <c r="I4440" s="517">
        <f t="shared" si="1097"/>
        <v>0</v>
      </c>
      <c r="J4440" s="517">
        <f t="shared" si="1098"/>
        <v>0</v>
      </c>
      <c r="K4440" s="504"/>
      <c r="L4440" s="518">
        <f t="shared" si="1099"/>
        <v>0</v>
      </c>
      <c r="M4440" s="518">
        <f t="shared" si="1099"/>
        <v>0</v>
      </c>
      <c r="N4440" s="519">
        <f t="shared" si="1100"/>
        <v>0</v>
      </c>
      <c r="O4440" s="519">
        <f t="shared" si="1101"/>
        <v>0</v>
      </c>
      <c r="P4440" s="506"/>
      <c r="Q4440" s="520"/>
      <c r="R4440" s="412" t="str">
        <f t="shared" si="1088"/>
        <v/>
      </c>
      <c r="S4440" s="412" t="str">
        <f t="shared" si="1089"/>
        <v/>
      </c>
      <c r="T4440" s="427"/>
      <c r="U4440" s="429"/>
      <c r="W4440" s="6">
        <f>VLOOKUP(A4440,'[3]Cartilha Global'!$A:$A,1,FALSE)</f>
        <v>101918</v>
      </c>
    </row>
    <row r="4441" spans="1:23" ht="23.25" hidden="1" thickBot="1" x14ac:dyDescent="0.25">
      <c r="A4441" s="522">
        <v>101919</v>
      </c>
      <c r="B4441" s="508" t="s">
        <v>3144</v>
      </c>
      <c r="C4441" s="513" t="s">
        <v>5102</v>
      </c>
      <c r="D4441" s="498" t="s">
        <v>169</v>
      </c>
      <c r="E4441" s="499">
        <v>471.61</v>
      </c>
      <c r="F4441" s="500">
        <f t="shared" si="1091"/>
        <v>584.04</v>
      </c>
      <c r="G4441" s="527"/>
      <c r="H4441" s="518"/>
      <c r="I4441" s="517">
        <f t="shared" si="1097"/>
        <v>0</v>
      </c>
      <c r="J4441" s="517">
        <f t="shared" si="1098"/>
        <v>0</v>
      </c>
      <c r="K4441" s="504"/>
      <c r="L4441" s="518">
        <f t="shared" si="1099"/>
        <v>0</v>
      </c>
      <c r="M4441" s="518">
        <f t="shared" si="1099"/>
        <v>0</v>
      </c>
      <c r="N4441" s="519">
        <f t="shared" si="1100"/>
        <v>0</v>
      </c>
      <c r="O4441" s="519">
        <f t="shared" si="1101"/>
        <v>0</v>
      </c>
      <c r="P4441" s="506"/>
      <c r="Q4441" s="520"/>
      <c r="R4441" s="412" t="str">
        <f t="shared" si="1088"/>
        <v/>
      </c>
      <c r="S4441" s="412" t="str">
        <f t="shared" si="1089"/>
        <v/>
      </c>
      <c r="T4441" s="427"/>
      <c r="U4441" s="429"/>
      <c r="W4441" s="6">
        <f>VLOOKUP(A4441,'[3]Cartilha Global'!$A:$A,1,FALSE)</f>
        <v>101919</v>
      </c>
    </row>
    <row r="4442" spans="1:23" ht="23.25" hidden="1" thickBot="1" x14ac:dyDescent="0.25">
      <c r="A4442" s="522">
        <v>101920</v>
      </c>
      <c r="B4442" s="508" t="s">
        <v>3144</v>
      </c>
      <c r="C4442" s="513" t="s">
        <v>5103</v>
      </c>
      <c r="D4442" s="498" t="s">
        <v>169</v>
      </c>
      <c r="E4442" s="499">
        <v>221.51</v>
      </c>
      <c r="F4442" s="500">
        <f t="shared" si="1091"/>
        <v>274.32</v>
      </c>
      <c r="G4442" s="527"/>
      <c r="H4442" s="518"/>
      <c r="I4442" s="517">
        <f t="shared" si="1097"/>
        <v>0</v>
      </c>
      <c r="J4442" s="517">
        <f t="shared" si="1098"/>
        <v>0</v>
      </c>
      <c r="K4442" s="504"/>
      <c r="L4442" s="518">
        <f t="shared" si="1099"/>
        <v>0</v>
      </c>
      <c r="M4442" s="518">
        <f t="shared" si="1099"/>
        <v>0</v>
      </c>
      <c r="N4442" s="519">
        <f t="shared" si="1100"/>
        <v>0</v>
      </c>
      <c r="O4442" s="519">
        <f t="shared" si="1101"/>
        <v>0</v>
      </c>
      <c r="P4442" s="506"/>
      <c r="Q4442" s="520"/>
      <c r="R4442" s="412" t="str">
        <f t="shared" si="1088"/>
        <v/>
      </c>
      <c r="S4442" s="412" t="str">
        <f t="shared" si="1089"/>
        <v/>
      </c>
      <c r="T4442" s="427"/>
      <c r="U4442" s="429"/>
      <c r="W4442" s="6">
        <f>VLOOKUP(A4442,'[3]Cartilha Global'!$A:$A,1,FALSE)</f>
        <v>101920</v>
      </c>
    </row>
    <row r="4443" spans="1:23" ht="23.25" hidden="1" thickBot="1" x14ac:dyDescent="0.25">
      <c r="A4443" s="522">
        <v>101921</v>
      </c>
      <c r="B4443" s="508" t="s">
        <v>3144</v>
      </c>
      <c r="C4443" s="513" t="s">
        <v>5104</v>
      </c>
      <c r="D4443" s="498" t="s">
        <v>169</v>
      </c>
      <c r="E4443" s="499">
        <v>253.71</v>
      </c>
      <c r="F4443" s="500">
        <f t="shared" si="1091"/>
        <v>314.19</v>
      </c>
      <c r="G4443" s="527"/>
      <c r="H4443" s="518"/>
      <c r="I4443" s="517">
        <f t="shared" si="1097"/>
        <v>0</v>
      </c>
      <c r="J4443" s="517">
        <f t="shared" si="1098"/>
        <v>0</v>
      </c>
      <c r="K4443" s="504"/>
      <c r="L4443" s="518">
        <f t="shared" si="1099"/>
        <v>0</v>
      </c>
      <c r="M4443" s="518">
        <f t="shared" si="1099"/>
        <v>0</v>
      </c>
      <c r="N4443" s="519">
        <f t="shared" si="1100"/>
        <v>0</v>
      </c>
      <c r="O4443" s="519">
        <f t="shared" si="1101"/>
        <v>0</v>
      </c>
      <c r="P4443" s="506"/>
      <c r="Q4443" s="520"/>
      <c r="R4443" s="412" t="str">
        <f t="shared" si="1088"/>
        <v/>
      </c>
      <c r="S4443" s="412" t="str">
        <f t="shared" si="1089"/>
        <v/>
      </c>
      <c r="T4443" s="427"/>
      <c r="U4443" s="429"/>
      <c r="W4443" s="6">
        <f>VLOOKUP(A4443,'[3]Cartilha Global'!$A:$A,1,FALSE)</f>
        <v>101921</v>
      </c>
    </row>
    <row r="4444" spans="1:23" ht="23.25" hidden="1" thickBot="1" x14ac:dyDescent="0.25">
      <c r="A4444" s="522">
        <v>101922</v>
      </c>
      <c r="B4444" s="508" t="s">
        <v>3144</v>
      </c>
      <c r="C4444" s="513" t="s">
        <v>5105</v>
      </c>
      <c r="D4444" s="498" t="s">
        <v>169</v>
      </c>
      <c r="E4444" s="499">
        <v>253.71</v>
      </c>
      <c r="F4444" s="500">
        <f t="shared" si="1091"/>
        <v>314.19</v>
      </c>
      <c r="G4444" s="527"/>
      <c r="H4444" s="518"/>
      <c r="I4444" s="517">
        <f t="shared" si="1097"/>
        <v>0</v>
      </c>
      <c r="J4444" s="517">
        <f t="shared" si="1098"/>
        <v>0</v>
      </c>
      <c r="K4444" s="504"/>
      <c r="L4444" s="518">
        <f t="shared" si="1099"/>
        <v>0</v>
      </c>
      <c r="M4444" s="518">
        <f t="shared" si="1099"/>
        <v>0</v>
      </c>
      <c r="N4444" s="519">
        <f t="shared" si="1100"/>
        <v>0</v>
      </c>
      <c r="O4444" s="519">
        <f t="shared" si="1101"/>
        <v>0</v>
      </c>
      <c r="P4444" s="506"/>
      <c r="Q4444" s="520"/>
      <c r="R4444" s="412" t="str">
        <f t="shared" si="1088"/>
        <v/>
      </c>
      <c r="S4444" s="412" t="str">
        <f t="shared" si="1089"/>
        <v/>
      </c>
      <c r="T4444" s="427"/>
      <c r="U4444" s="429"/>
      <c r="W4444" s="6">
        <f>VLOOKUP(A4444,'[3]Cartilha Global'!$A:$A,1,FALSE)</f>
        <v>101922</v>
      </c>
    </row>
    <row r="4445" spans="1:23" ht="23.25" hidden="1" thickBot="1" x14ac:dyDescent="0.25">
      <c r="A4445" s="522">
        <v>101923</v>
      </c>
      <c r="B4445" s="508" t="s">
        <v>3144</v>
      </c>
      <c r="C4445" s="513" t="s">
        <v>5106</v>
      </c>
      <c r="D4445" s="498" t="s">
        <v>169</v>
      </c>
      <c r="E4445" s="499">
        <v>253.71</v>
      </c>
      <c r="F4445" s="500">
        <f t="shared" si="1091"/>
        <v>314.19</v>
      </c>
      <c r="G4445" s="527"/>
      <c r="H4445" s="518"/>
      <c r="I4445" s="517">
        <f t="shared" si="1097"/>
        <v>0</v>
      </c>
      <c r="J4445" s="517">
        <f t="shared" si="1098"/>
        <v>0</v>
      </c>
      <c r="K4445" s="504"/>
      <c r="L4445" s="518">
        <f t="shared" si="1099"/>
        <v>0</v>
      </c>
      <c r="M4445" s="518">
        <f t="shared" si="1099"/>
        <v>0</v>
      </c>
      <c r="N4445" s="519">
        <f t="shared" si="1100"/>
        <v>0</v>
      </c>
      <c r="O4445" s="519">
        <f t="shared" si="1101"/>
        <v>0</v>
      </c>
      <c r="P4445" s="506"/>
      <c r="Q4445" s="520"/>
      <c r="R4445" s="412" t="str">
        <f t="shared" si="1088"/>
        <v/>
      </c>
      <c r="S4445" s="412" t="str">
        <f t="shared" si="1089"/>
        <v/>
      </c>
      <c r="T4445" s="427"/>
      <c r="U4445" s="429"/>
      <c r="W4445" s="6">
        <f>VLOOKUP(A4445,'[3]Cartilha Global'!$A:$A,1,FALSE)</f>
        <v>101923</v>
      </c>
    </row>
    <row r="4446" spans="1:23" ht="23.25" hidden="1" thickBot="1" x14ac:dyDescent="0.25">
      <c r="A4446" s="522">
        <v>101924</v>
      </c>
      <c r="B4446" s="508" t="s">
        <v>3144</v>
      </c>
      <c r="C4446" s="513" t="s">
        <v>5107</v>
      </c>
      <c r="D4446" s="498" t="s">
        <v>169</v>
      </c>
      <c r="E4446" s="499">
        <v>208.04</v>
      </c>
      <c r="F4446" s="500">
        <f t="shared" si="1091"/>
        <v>257.64</v>
      </c>
      <c r="G4446" s="527"/>
      <c r="H4446" s="518"/>
      <c r="I4446" s="517">
        <f t="shared" si="1097"/>
        <v>0</v>
      </c>
      <c r="J4446" s="517">
        <f t="shared" si="1098"/>
        <v>0</v>
      </c>
      <c r="K4446" s="504"/>
      <c r="L4446" s="518">
        <f t="shared" si="1099"/>
        <v>0</v>
      </c>
      <c r="M4446" s="518">
        <f t="shared" si="1099"/>
        <v>0</v>
      </c>
      <c r="N4446" s="519">
        <f t="shared" si="1100"/>
        <v>0</v>
      </c>
      <c r="O4446" s="519">
        <f t="shared" si="1101"/>
        <v>0</v>
      </c>
      <c r="P4446" s="506"/>
      <c r="Q4446" s="520"/>
      <c r="R4446" s="412" t="str">
        <f t="shared" ref="R4446:R4509" si="1102">IF(Q4446="X","x",IF(Q4446="xx","x",IF(O4446&gt;0,"x","")))</f>
        <v/>
      </c>
      <c r="S4446" s="412" t="str">
        <f t="shared" si="1089"/>
        <v/>
      </c>
      <c r="T4446" s="427"/>
      <c r="U4446" s="429"/>
      <c r="W4446" s="6">
        <f>VLOOKUP(A4446,'[3]Cartilha Global'!$A:$A,1,FALSE)</f>
        <v>101924</v>
      </c>
    </row>
    <row r="4447" spans="1:23" ht="23.25" hidden="1" thickBot="1" x14ac:dyDescent="0.25">
      <c r="A4447" s="522">
        <v>101925</v>
      </c>
      <c r="B4447" s="508" t="s">
        <v>3144</v>
      </c>
      <c r="C4447" s="513" t="s">
        <v>5108</v>
      </c>
      <c r="D4447" s="498" t="s">
        <v>169</v>
      </c>
      <c r="E4447" s="499">
        <v>349.14</v>
      </c>
      <c r="F4447" s="500">
        <f t="shared" si="1091"/>
        <v>432.37</v>
      </c>
      <c r="G4447" s="527"/>
      <c r="H4447" s="518"/>
      <c r="I4447" s="517">
        <f t="shared" si="1097"/>
        <v>0</v>
      </c>
      <c r="J4447" s="517">
        <f t="shared" si="1098"/>
        <v>0</v>
      </c>
      <c r="K4447" s="504"/>
      <c r="L4447" s="518">
        <f t="shared" si="1099"/>
        <v>0</v>
      </c>
      <c r="M4447" s="518">
        <f t="shared" si="1099"/>
        <v>0</v>
      </c>
      <c r="N4447" s="519">
        <f t="shared" si="1100"/>
        <v>0</v>
      </c>
      <c r="O4447" s="519">
        <f t="shared" si="1101"/>
        <v>0</v>
      </c>
      <c r="P4447" s="506"/>
      <c r="Q4447" s="520"/>
      <c r="R4447" s="412" t="str">
        <f t="shared" si="1102"/>
        <v/>
      </c>
      <c r="S4447" s="412" t="str">
        <f t="shared" ref="S4447:S4510" si="1103">IF(Q4447="X","x",IF(Q4447="xx","x",IF(OR(J4447&gt;0,O4447&gt;0),"x","")))</f>
        <v/>
      </c>
      <c r="T4447" s="427"/>
      <c r="U4447" s="429"/>
      <c r="W4447" s="6">
        <f>VLOOKUP(A4447,'[3]Cartilha Global'!$A:$A,1,FALSE)</f>
        <v>101925</v>
      </c>
    </row>
    <row r="4448" spans="1:23" ht="23.25" hidden="1" thickBot="1" x14ac:dyDescent="0.25">
      <c r="A4448" s="522">
        <v>101926</v>
      </c>
      <c r="B4448" s="508" t="s">
        <v>3144</v>
      </c>
      <c r="C4448" s="513" t="s">
        <v>5109</v>
      </c>
      <c r="D4448" s="498" t="s">
        <v>169</v>
      </c>
      <c r="E4448" s="499">
        <v>449.66</v>
      </c>
      <c r="F4448" s="500">
        <f t="shared" si="1091"/>
        <v>556.86</v>
      </c>
      <c r="G4448" s="527"/>
      <c r="H4448" s="518"/>
      <c r="I4448" s="517">
        <f t="shared" si="1097"/>
        <v>0</v>
      </c>
      <c r="J4448" s="517">
        <f t="shared" si="1098"/>
        <v>0</v>
      </c>
      <c r="K4448" s="504"/>
      <c r="L4448" s="518">
        <f t="shared" si="1099"/>
        <v>0</v>
      </c>
      <c r="M4448" s="518">
        <f t="shared" si="1099"/>
        <v>0</v>
      </c>
      <c r="N4448" s="519">
        <f t="shared" si="1100"/>
        <v>0</v>
      </c>
      <c r="O4448" s="519">
        <f t="shared" si="1101"/>
        <v>0</v>
      </c>
      <c r="P4448" s="506"/>
      <c r="Q4448" s="520"/>
      <c r="R4448" s="412" t="str">
        <f t="shared" si="1102"/>
        <v/>
      </c>
      <c r="S4448" s="412" t="str">
        <f t="shared" si="1103"/>
        <v/>
      </c>
      <c r="T4448" s="427"/>
      <c r="U4448" s="429"/>
      <c r="W4448" s="6">
        <f>VLOOKUP(A4448,'[3]Cartilha Global'!$A:$A,1,FALSE)</f>
        <v>101926</v>
      </c>
    </row>
    <row r="4449" spans="1:23" ht="34.5" hidden="1" thickBot="1" x14ac:dyDescent="0.25">
      <c r="A4449" s="522">
        <v>101927</v>
      </c>
      <c r="B4449" s="508" t="s">
        <v>3144</v>
      </c>
      <c r="C4449" s="513" t="s">
        <v>5110</v>
      </c>
      <c r="D4449" s="498" t="s">
        <v>6927</v>
      </c>
      <c r="E4449" s="499">
        <v>237.19</v>
      </c>
      <c r="F4449" s="500">
        <f t="shared" si="1091"/>
        <v>293.74</v>
      </c>
      <c r="G4449" s="527"/>
      <c r="H4449" s="518"/>
      <c r="I4449" s="517">
        <f t="shared" si="1097"/>
        <v>0</v>
      </c>
      <c r="J4449" s="517">
        <f t="shared" si="1098"/>
        <v>0</v>
      </c>
      <c r="K4449" s="504"/>
      <c r="L4449" s="518">
        <f t="shared" si="1099"/>
        <v>0</v>
      </c>
      <c r="M4449" s="518">
        <f t="shared" si="1099"/>
        <v>0</v>
      </c>
      <c r="N4449" s="519">
        <f t="shared" si="1100"/>
        <v>0</v>
      </c>
      <c r="O4449" s="519">
        <f t="shared" si="1101"/>
        <v>0</v>
      </c>
      <c r="P4449" s="506"/>
      <c r="Q4449" s="520"/>
      <c r="R4449" s="412" t="str">
        <f t="shared" si="1102"/>
        <v/>
      </c>
      <c r="S4449" s="412" t="str">
        <f t="shared" si="1103"/>
        <v/>
      </c>
      <c r="T4449" s="427"/>
      <c r="U4449" s="429"/>
      <c r="W4449" s="6">
        <f>VLOOKUP(A4449,'[3]Cartilha Global'!$A:$A,1,FALSE)</f>
        <v>101927</v>
      </c>
    </row>
    <row r="4450" spans="1:23" ht="23.25" hidden="1" thickBot="1" x14ac:dyDescent="0.25">
      <c r="A4450" s="522">
        <v>101928</v>
      </c>
      <c r="B4450" s="508" t="s">
        <v>3144</v>
      </c>
      <c r="C4450" s="513" t="s">
        <v>5111</v>
      </c>
      <c r="D4450" s="498" t="s">
        <v>169</v>
      </c>
      <c r="E4450" s="499">
        <v>477.44</v>
      </c>
      <c r="F4450" s="500">
        <f t="shared" si="1091"/>
        <v>591.26</v>
      </c>
      <c r="G4450" s="527"/>
      <c r="H4450" s="518"/>
      <c r="I4450" s="517">
        <f t="shared" si="1097"/>
        <v>0</v>
      </c>
      <c r="J4450" s="517">
        <f t="shared" si="1098"/>
        <v>0</v>
      </c>
      <c r="K4450" s="504"/>
      <c r="L4450" s="518">
        <f t="shared" si="1099"/>
        <v>0</v>
      </c>
      <c r="M4450" s="518">
        <f t="shared" si="1099"/>
        <v>0</v>
      </c>
      <c r="N4450" s="519">
        <f t="shared" si="1100"/>
        <v>0</v>
      </c>
      <c r="O4450" s="519">
        <f t="shared" si="1101"/>
        <v>0</v>
      </c>
      <c r="P4450" s="506"/>
      <c r="Q4450" s="520"/>
      <c r="R4450" s="412" t="str">
        <f t="shared" si="1102"/>
        <v/>
      </c>
      <c r="S4450" s="412" t="str">
        <f t="shared" si="1103"/>
        <v/>
      </c>
      <c r="T4450" s="427"/>
      <c r="U4450" s="429"/>
      <c r="W4450" s="6">
        <f>VLOOKUP(A4450,'[3]Cartilha Global'!$A:$A,1,FALSE)</f>
        <v>101928</v>
      </c>
    </row>
    <row r="4451" spans="1:23" ht="23.25" hidden="1" thickBot="1" x14ac:dyDescent="0.25">
      <c r="A4451" s="522">
        <v>101929</v>
      </c>
      <c r="B4451" s="508" t="s">
        <v>3144</v>
      </c>
      <c r="C4451" s="513" t="s">
        <v>5112</v>
      </c>
      <c r="D4451" s="498" t="s">
        <v>169</v>
      </c>
      <c r="E4451" s="499">
        <v>227.34</v>
      </c>
      <c r="F4451" s="500">
        <f t="shared" si="1091"/>
        <v>281.54000000000002</v>
      </c>
      <c r="G4451" s="527"/>
      <c r="H4451" s="518"/>
      <c r="I4451" s="517">
        <f t="shared" si="1097"/>
        <v>0</v>
      </c>
      <c r="J4451" s="517">
        <f t="shared" si="1098"/>
        <v>0</v>
      </c>
      <c r="K4451" s="504"/>
      <c r="L4451" s="518">
        <f t="shared" si="1099"/>
        <v>0</v>
      </c>
      <c r="M4451" s="518">
        <f t="shared" si="1099"/>
        <v>0</v>
      </c>
      <c r="N4451" s="519">
        <f t="shared" si="1100"/>
        <v>0</v>
      </c>
      <c r="O4451" s="519">
        <f t="shared" si="1101"/>
        <v>0</v>
      </c>
      <c r="P4451" s="506"/>
      <c r="Q4451" s="520"/>
      <c r="R4451" s="412" t="str">
        <f t="shared" si="1102"/>
        <v/>
      </c>
      <c r="S4451" s="412" t="str">
        <f t="shared" si="1103"/>
        <v/>
      </c>
      <c r="T4451" s="427"/>
      <c r="U4451" s="429"/>
      <c r="W4451" s="6">
        <f>VLOOKUP(A4451,'[3]Cartilha Global'!$A:$A,1,FALSE)</f>
        <v>101929</v>
      </c>
    </row>
    <row r="4452" spans="1:23" ht="23.25" hidden="1" thickBot="1" x14ac:dyDescent="0.25">
      <c r="A4452" s="522">
        <v>101930</v>
      </c>
      <c r="B4452" s="508" t="s">
        <v>3144</v>
      </c>
      <c r="C4452" s="513" t="s">
        <v>5113</v>
      </c>
      <c r="D4452" s="498" t="s">
        <v>169</v>
      </c>
      <c r="E4452" s="499">
        <v>259.54000000000002</v>
      </c>
      <c r="F4452" s="500">
        <f t="shared" si="1091"/>
        <v>321.41000000000003</v>
      </c>
      <c r="G4452" s="527"/>
      <c r="H4452" s="518"/>
      <c r="I4452" s="517">
        <f t="shared" si="1097"/>
        <v>0</v>
      </c>
      <c r="J4452" s="517">
        <f t="shared" si="1098"/>
        <v>0</v>
      </c>
      <c r="K4452" s="504"/>
      <c r="L4452" s="518">
        <f t="shared" si="1099"/>
        <v>0</v>
      </c>
      <c r="M4452" s="518">
        <f t="shared" si="1099"/>
        <v>0</v>
      </c>
      <c r="N4452" s="519">
        <f t="shared" si="1100"/>
        <v>0</v>
      </c>
      <c r="O4452" s="519">
        <f t="shared" si="1101"/>
        <v>0</v>
      </c>
      <c r="P4452" s="506"/>
      <c r="Q4452" s="520"/>
      <c r="R4452" s="412" t="str">
        <f t="shared" si="1102"/>
        <v/>
      </c>
      <c r="S4452" s="412" t="str">
        <f t="shared" si="1103"/>
        <v/>
      </c>
      <c r="T4452" s="427"/>
      <c r="U4452" s="429"/>
      <c r="W4452" s="6">
        <f>VLOOKUP(A4452,'[3]Cartilha Global'!$A:$A,1,FALSE)</f>
        <v>101930</v>
      </c>
    </row>
    <row r="4453" spans="1:23" ht="23.25" hidden="1" thickBot="1" x14ac:dyDescent="0.25">
      <c r="A4453" s="522">
        <v>101931</v>
      </c>
      <c r="B4453" s="508" t="s">
        <v>3144</v>
      </c>
      <c r="C4453" s="513" t="s">
        <v>5114</v>
      </c>
      <c r="D4453" s="498" t="s">
        <v>169</v>
      </c>
      <c r="E4453" s="499">
        <v>259.54000000000002</v>
      </c>
      <c r="F4453" s="500">
        <f t="shared" si="1091"/>
        <v>321.41000000000003</v>
      </c>
      <c r="G4453" s="527"/>
      <c r="H4453" s="518"/>
      <c r="I4453" s="517">
        <f t="shared" si="1097"/>
        <v>0</v>
      </c>
      <c r="J4453" s="517">
        <f t="shared" si="1098"/>
        <v>0</v>
      </c>
      <c r="K4453" s="504"/>
      <c r="L4453" s="518">
        <f t="shared" si="1099"/>
        <v>0</v>
      </c>
      <c r="M4453" s="518">
        <f t="shared" si="1099"/>
        <v>0</v>
      </c>
      <c r="N4453" s="519">
        <f t="shared" si="1100"/>
        <v>0</v>
      </c>
      <c r="O4453" s="519">
        <f t="shared" si="1101"/>
        <v>0</v>
      </c>
      <c r="P4453" s="506"/>
      <c r="Q4453" s="520"/>
      <c r="R4453" s="412" t="str">
        <f t="shared" si="1102"/>
        <v/>
      </c>
      <c r="S4453" s="412" t="str">
        <f t="shared" si="1103"/>
        <v/>
      </c>
      <c r="T4453" s="427"/>
      <c r="U4453" s="429"/>
      <c r="W4453" s="6">
        <f>VLOOKUP(A4453,'[3]Cartilha Global'!$A:$A,1,FALSE)</f>
        <v>101931</v>
      </c>
    </row>
    <row r="4454" spans="1:23" ht="23.25" hidden="1" thickBot="1" x14ac:dyDescent="0.25">
      <c r="A4454" s="522">
        <v>101932</v>
      </c>
      <c r="B4454" s="508" t="s">
        <v>3144</v>
      </c>
      <c r="C4454" s="513" t="s">
        <v>5115</v>
      </c>
      <c r="D4454" s="498" t="s">
        <v>169</v>
      </c>
      <c r="E4454" s="499">
        <v>259.54000000000002</v>
      </c>
      <c r="F4454" s="500">
        <f t="shared" si="1091"/>
        <v>321.41000000000003</v>
      </c>
      <c r="G4454" s="527"/>
      <c r="H4454" s="518"/>
      <c r="I4454" s="517">
        <f t="shared" si="1097"/>
        <v>0</v>
      </c>
      <c r="J4454" s="517">
        <f t="shared" si="1098"/>
        <v>0</v>
      </c>
      <c r="K4454" s="504"/>
      <c r="L4454" s="518">
        <f t="shared" si="1099"/>
        <v>0</v>
      </c>
      <c r="M4454" s="518">
        <f t="shared" si="1099"/>
        <v>0</v>
      </c>
      <c r="N4454" s="519">
        <f t="shared" si="1100"/>
        <v>0</v>
      </c>
      <c r="O4454" s="519">
        <f t="shared" si="1101"/>
        <v>0</v>
      </c>
      <c r="P4454" s="506"/>
      <c r="Q4454" s="520"/>
      <c r="R4454" s="412" t="str">
        <f t="shared" si="1102"/>
        <v/>
      </c>
      <c r="S4454" s="412" t="str">
        <f t="shared" si="1103"/>
        <v/>
      </c>
      <c r="T4454" s="427"/>
      <c r="U4454" s="429"/>
      <c r="W4454" s="6">
        <f>VLOOKUP(A4454,'[3]Cartilha Global'!$A:$A,1,FALSE)</f>
        <v>101932</v>
      </c>
    </row>
    <row r="4455" spans="1:23" ht="23.25" hidden="1" thickBot="1" x14ac:dyDescent="0.25">
      <c r="A4455" s="522">
        <v>101933</v>
      </c>
      <c r="B4455" s="508" t="s">
        <v>3144</v>
      </c>
      <c r="C4455" s="513" t="s">
        <v>5116</v>
      </c>
      <c r="D4455" s="498" t="s">
        <v>169</v>
      </c>
      <c r="E4455" s="499">
        <v>213.87</v>
      </c>
      <c r="F4455" s="500">
        <f t="shared" si="1091"/>
        <v>264.86</v>
      </c>
      <c r="G4455" s="527"/>
      <c r="H4455" s="518"/>
      <c r="I4455" s="517">
        <f>IF(ISBLANK(E4455),0,ROUND(F4455*G4455,2))</f>
        <v>0</v>
      </c>
      <c r="J4455" s="517">
        <f>IF(ISBLANK(G4455),0,ROUND(G4455*H4455,2))</f>
        <v>0</v>
      </c>
      <c r="K4455" s="504"/>
      <c r="L4455" s="518">
        <f t="shared" ref="L4455:M4470" si="1104">G4455</f>
        <v>0</v>
      </c>
      <c r="M4455" s="518">
        <f t="shared" si="1104"/>
        <v>0</v>
      </c>
      <c r="N4455" s="519">
        <f>IF(ISBLANK(E4455),0,ROUND(F4455*L4455,2))</f>
        <v>0</v>
      </c>
      <c r="O4455" s="519">
        <f>IF(ISBLANK(L4455),0,ROUND(L4455*M4455,2))</f>
        <v>0</v>
      </c>
      <c r="P4455" s="506"/>
      <c r="Q4455" s="520"/>
      <c r="R4455" s="412" t="str">
        <f t="shared" si="1102"/>
        <v/>
      </c>
      <c r="S4455" s="412" t="str">
        <f t="shared" si="1103"/>
        <v/>
      </c>
      <c r="T4455" s="427"/>
      <c r="U4455" s="429"/>
      <c r="W4455" s="6">
        <f>VLOOKUP(A4455,'[3]Cartilha Global'!$A:$A,1,FALSE)</f>
        <v>101933</v>
      </c>
    </row>
    <row r="4456" spans="1:23" ht="23.25" hidden="1" thickBot="1" x14ac:dyDescent="0.25">
      <c r="A4456" s="522">
        <v>101934</v>
      </c>
      <c r="B4456" s="508" t="s">
        <v>3144</v>
      </c>
      <c r="C4456" s="513" t="s">
        <v>5117</v>
      </c>
      <c r="D4456" s="498" t="s">
        <v>169</v>
      </c>
      <c r="E4456" s="499">
        <v>357.9</v>
      </c>
      <c r="F4456" s="500">
        <f t="shared" si="1091"/>
        <v>443.22</v>
      </c>
      <c r="G4456" s="527"/>
      <c r="H4456" s="518"/>
      <c r="I4456" s="517">
        <f>IF(ISBLANK(E4456),0,ROUND(F4456*G4456,2))</f>
        <v>0</v>
      </c>
      <c r="J4456" s="517">
        <f>IF(ISBLANK(G4456),0,ROUND(G4456*H4456,2))</f>
        <v>0</v>
      </c>
      <c r="K4456" s="504"/>
      <c r="L4456" s="518">
        <f t="shared" si="1104"/>
        <v>0</v>
      </c>
      <c r="M4456" s="518">
        <f t="shared" si="1104"/>
        <v>0</v>
      </c>
      <c r="N4456" s="519">
        <f>IF(ISBLANK(E4456),0,ROUND(F4456*L4456,2))</f>
        <v>0</v>
      </c>
      <c r="O4456" s="519">
        <f>IF(ISBLANK(L4456),0,ROUND(L4456*M4456,2))</f>
        <v>0</v>
      </c>
      <c r="P4456" s="506"/>
      <c r="Q4456" s="520"/>
      <c r="R4456" s="412" t="str">
        <f t="shared" si="1102"/>
        <v/>
      </c>
      <c r="S4456" s="412" t="str">
        <f t="shared" si="1103"/>
        <v/>
      </c>
      <c r="T4456" s="427"/>
      <c r="U4456" s="429"/>
      <c r="W4456" s="6">
        <f>VLOOKUP(A4456,'[3]Cartilha Global'!$A:$A,1,FALSE)</f>
        <v>101934</v>
      </c>
    </row>
    <row r="4457" spans="1:23" ht="23.25" hidden="1" thickBot="1" x14ac:dyDescent="0.25">
      <c r="A4457" s="522">
        <v>101935</v>
      </c>
      <c r="B4457" s="508" t="s">
        <v>3144</v>
      </c>
      <c r="C4457" s="513" t="s">
        <v>5118</v>
      </c>
      <c r="D4457" s="498" t="s">
        <v>169</v>
      </c>
      <c r="E4457" s="499">
        <v>461.34</v>
      </c>
      <c r="F4457" s="500">
        <f t="shared" si="1091"/>
        <v>571.32000000000005</v>
      </c>
      <c r="G4457" s="527"/>
      <c r="H4457" s="518"/>
      <c r="I4457" s="517">
        <f>IF(ISBLANK(E4457),0,ROUND(F4457*G4457,2))</f>
        <v>0</v>
      </c>
      <c r="J4457" s="517">
        <f>IF(ISBLANK(G4457),0,ROUND(G4457*H4457,2))</f>
        <v>0</v>
      </c>
      <c r="K4457" s="504"/>
      <c r="L4457" s="518">
        <f t="shared" si="1104"/>
        <v>0</v>
      </c>
      <c r="M4457" s="518">
        <f t="shared" si="1104"/>
        <v>0</v>
      </c>
      <c r="N4457" s="519">
        <f>IF(ISBLANK(E4457),0,ROUND(F4457*L4457,2))</f>
        <v>0</v>
      </c>
      <c r="O4457" s="519">
        <f>IF(ISBLANK(L4457),0,ROUND(L4457*M4457,2))</f>
        <v>0</v>
      </c>
      <c r="P4457" s="506"/>
      <c r="Q4457" s="520"/>
      <c r="R4457" s="412" t="str">
        <f t="shared" si="1102"/>
        <v/>
      </c>
      <c r="S4457" s="412" t="str">
        <f t="shared" si="1103"/>
        <v/>
      </c>
      <c r="T4457" s="427"/>
      <c r="U4457" s="429"/>
      <c r="W4457" s="6">
        <f>VLOOKUP(A4457,'[3]Cartilha Global'!$A:$A,1,FALSE)</f>
        <v>101935</v>
      </c>
    </row>
    <row r="4458" spans="1:23" ht="34.5" hidden="1" thickBot="1" x14ac:dyDescent="0.25">
      <c r="A4458" s="522">
        <v>97498</v>
      </c>
      <c r="B4458" s="508" t="s">
        <v>3144</v>
      </c>
      <c r="C4458" s="513" t="s">
        <v>4775</v>
      </c>
      <c r="D4458" s="498" t="s">
        <v>6927</v>
      </c>
      <c r="E4458" s="499">
        <v>53.71</v>
      </c>
      <c r="F4458" s="500">
        <f t="shared" si="1091"/>
        <v>66.510000000000005</v>
      </c>
      <c r="G4458" s="527"/>
      <c r="H4458" s="518"/>
      <c r="I4458" s="517">
        <f t="shared" ref="I4458:I4476" si="1105">IF(ISBLANK(E4458),0,ROUND(F4458*G4458,2))</f>
        <v>0</v>
      </c>
      <c r="J4458" s="517">
        <f t="shared" ref="J4458:J4476" si="1106">IF(ISBLANK(G4458),0,ROUND(G4458*H4458,2))</f>
        <v>0</v>
      </c>
      <c r="K4458" s="504"/>
      <c r="L4458" s="518">
        <f t="shared" si="1104"/>
        <v>0</v>
      </c>
      <c r="M4458" s="518">
        <f t="shared" si="1104"/>
        <v>0</v>
      </c>
      <c r="N4458" s="519">
        <f t="shared" ref="N4458:N4476" si="1107">IF(ISBLANK(E4458),0,ROUND(F4458*L4458,2))</f>
        <v>0</v>
      </c>
      <c r="O4458" s="519">
        <f t="shared" ref="O4458:O4476" si="1108">IF(ISBLANK(L4458),0,ROUND(L4458*M4458,2))</f>
        <v>0</v>
      </c>
      <c r="P4458" s="506"/>
      <c r="Q4458" s="520"/>
      <c r="R4458" s="412" t="str">
        <f t="shared" si="1102"/>
        <v/>
      </c>
      <c r="S4458" s="412" t="str">
        <f t="shared" si="1103"/>
        <v/>
      </c>
      <c r="T4458" s="427"/>
      <c r="U4458" s="429"/>
      <c r="W4458" s="6">
        <f>VLOOKUP(A4458,'[3]Cartilha Global'!$A:$A,1,FALSE)</f>
        <v>97498</v>
      </c>
    </row>
    <row r="4459" spans="1:23" ht="34.5" hidden="1" thickBot="1" x14ac:dyDescent="0.25">
      <c r="A4459" s="522">
        <v>97535</v>
      </c>
      <c r="B4459" s="508" t="s">
        <v>3144</v>
      </c>
      <c r="C4459" s="513" t="s">
        <v>4776</v>
      </c>
      <c r="D4459" s="498" t="s">
        <v>6927</v>
      </c>
      <c r="E4459" s="499">
        <v>58.6</v>
      </c>
      <c r="F4459" s="500">
        <f t="shared" si="1091"/>
        <v>72.569999999999993</v>
      </c>
      <c r="G4459" s="527"/>
      <c r="H4459" s="518"/>
      <c r="I4459" s="517">
        <f t="shared" si="1105"/>
        <v>0</v>
      </c>
      <c r="J4459" s="517">
        <f t="shared" si="1106"/>
        <v>0</v>
      </c>
      <c r="K4459" s="504"/>
      <c r="L4459" s="518">
        <f t="shared" si="1104"/>
        <v>0</v>
      </c>
      <c r="M4459" s="518">
        <f t="shared" si="1104"/>
        <v>0</v>
      </c>
      <c r="N4459" s="519">
        <f t="shared" si="1107"/>
        <v>0</v>
      </c>
      <c r="O4459" s="519">
        <f t="shared" si="1108"/>
        <v>0</v>
      </c>
      <c r="P4459" s="506"/>
      <c r="Q4459" s="520"/>
      <c r="R4459" s="412" t="str">
        <f t="shared" si="1102"/>
        <v/>
      </c>
      <c r="S4459" s="412" t="str">
        <f t="shared" si="1103"/>
        <v/>
      </c>
      <c r="T4459" s="427"/>
      <c r="U4459" s="429"/>
      <c r="W4459" s="6">
        <f>VLOOKUP(A4459,'[3]Cartilha Global'!$A:$A,1,FALSE)</f>
        <v>97535</v>
      </c>
    </row>
    <row r="4460" spans="1:23" ht="23.25" hidden="1" thickBot="1" x14ac:dyDescent="0.25">
      <c r="A4460" s="522">
        <v>97536</v>
      </c>
      <c r="B4460" s="508" t="s">
        <v>3144</v>
      </c>
      <c r="C4460" s="513" t="s">
        <v>4777</v>
      </c>
      <c r="D4460" s="498" t="s">
        <v>6927</v>
      </c>
      <c r="E4460" s="499">
        <v>69.84</v>
      </c>
      <c r="F4460" s="500">
        <f t="shared" si="1091"/>
        <v>86.49</v>
      </c>
      <c r="G4460" s="527"/>
      <c r="H4460" s="518"/>
      <c r="I4460" s="517">
        <f t="shared" si="1105"/>
        <v>0</v>
      </c>
      <c r="J4460" s="517">
        <f t="shared" si="1106"/>
        <v>0</v>
      </c>
      <c r="K4460" s="504"/>
      <c r="L4460" s="518">
        <f t="shared" si="1104"/>
        <v>0</v>
      </c>
      <c r="M4460" s="518">
        <f t="shared" si="1104"/>
        <v>0</v>
      </c>
      <c r="N4460" s="519">
        <f t="shared" si="1107"/>
        <v>0</v>
      </c>
      <c r="O4460" s="519">
        <f t="shared" si="1108"/>
        <v>0</v>
      </c>
      <c r="P4460" s="506"/>
      <c r="Q4460" s="520"/>
      <c r="R4460" s="412" t="str">
        <f t="shared" si="1102"/>
        <v/>
      </c>
      <c r="S4460" s="412" t="str">
        <f t="shared" si="1103"/>
        <v/>
      </c>
      <c r="T4460" s="427"/>
      <c r="U4460" s="429"/>
      <c r="W4460" s="6">
        <f>VLOOKUP(A4460,'[3]Cartilha Global'!$A:$A,1,FALSE)</f>
        <v>97536</v>
      </c>
    </row>
    <row r="4461" spans="1:23" ht="23.25" hidden="1" thickBot="1" x14ac:dyDescent="0.25">
      <c r="A4461" s="522">
        <v>100791</v>
      </c>
      <c r="B4461" s="508" t="s">
        <v>3144</v>
      </c>
      <c r="C4461" s="513" t="s">
        <v>4269</v>
      </c>
      <c r="D4461" s="498" t="s">
        <v>6927</v>
      </c>
      <c r="E4461" s="499">
        <v>19.850000000000001</v>
      </c>
      <c r="F4461" s="500">
        <f t="shared" si="1091"/>
        <v>24.58</v>
      </c>
      <c r="G4461" s="527"/>
      <c r="H4461" s="518"/>
      <c r="I4461" s="517">
        <f t="shared" si="1105"/>
        <v>0</v>
      </c>
      <c r="J4461" s="517">
        <f t="shared" si="1106"/>
        <v>0</v>
      </c>
      <c r="K4461" s="504"/>
      <c r="L4461" s="518">
        <f t="shared" si="1104"/>
        <v>0</v>
      </c>
      <c r="M4461" s="518">
        <f t="shared" si="1104"/>
        <v>0</v>
      </c>
      <c r="N4461" s="519">
        <f t="shared" si="1107"/>
        <v>0</v>
      </c>
      <c r="O4461" s="519">
        <f t="shared" si="1108"/>
        <v>0</v>
      </c>
      <c r="P4461" s="506"/>
      <c r="Q4461" s="520"/>
      <c r="R4461" s="412" t="str">
        <f t="shared" si="1102"/>
        <v/>
      </c>
      <c r="S4461" s="412" t="str">
        <f t="shared" si="1103"/>
        <v/>
      </c>
      <c r="T4461" s="427"/>
      <c r="U4461" s="429"/>
      <c r="W4461" s="6">
        <f>VLOOKUP(A4461,'[3]Cartilha Global'!$A:$A,1,FALSE)</f>
        <v>100791</v>
      </c>
    </row>
    <row r="4462" spans="1:23" ht="23.25" hidden="1" thickBot="1" x14ac:dyDescent="0.25">
      <c r="A4462" s="522">
        <v>100792</v>
      </c>
      <c r="B4462" s="508" t="s">
        <v>3144</v>
      </c>
      <c r="C4462" s="513" t="s">
        <v>4270</v>
      </c>
      <c r="D4462" s="498" t="s">
        <v>6927</v>
      </c>
      <c r="E4462" s="499">
        <v>28.96</v>
      </c>
      <c r="F4462" s="500">
        <f t="shared" si="1091"/>
        <v>35.86</v>
      </c>
      <c r="G4462" s="527"/>
      <c r="H4462" s="518"/>
      <c r="I4462" s="517">
        <f t="shared" si="1105"/>
        <v>0</v>
      </c>
      <c r="J4462" s="517">
        <f t="shared" si="1106"/>
        <v>0</v>
      </c>
      <c r="K4462" s="504"/>
      <c r="L4462" s="518">
        <f t="shared" si="1104"/>
        <v>0</v>
      </c>
      <c r="M4462" s="518">
        <f t="shared" si="1104"/>
        <v>0</v>
      </c>
      <c r="N4462" s="519">
        <f t="shared" si="1107"/>
        <v>0</v>
      </c>
      <c r="O4462" s="519">
        <f t="shared" si="1108"/>
        <v>0</v>
      </c>
      <c r="P4462" s="506"/>
      <c r="Q4462" s="520"/>
      <c r="R4462" s="412" t="str">
        <f t="shared" si="1102"/>
        <v/>
      </c>
      <c r="S4462" s="412" t="str">
        <f t="shared" si="1103"/>
        <v/>
      </c>
      <c r="T4462" s="427"/>
      <c r="U4462" s="429"/>
      <c r="W4462" s="6">
        <f>VLOOKUP(A4462,'[3]Cartilha Global'!$A:$A,1,FALSE)</f>
        <v>100792</v>
      </c>
    </row>
    <row r="4463" spans="1:23" ht="23.25" hidden="1" thickBot="1" x14ac:dyDescent="0.25">
      <c r="A4463" s="522">
        <v>100793</v>
      </c>
      <c r="B4463" s="508" t="s">
        <v>3144</v>
      </c>
      <c r="C4463" s="513" t="s">
        <v>4271</v>
      </c>
      <c r="D4463" s="498" t="s">
        <v>6927</v>
      </c>
      <c r="E4463" s="499">
        <v>38.340000000000003</v>
      </c>
      <c r="F4463" s="500">
        <f t="shared" si="1091"/>
        <v>47.48</v>
      </c>
      <c r="G4463" s="527"/>
      <c r="H4463" s="518"/>
      <c r="I4463" s="517">
        <f t="shared" si="1105"/>
        <v>0</v>
      </c>
      <c r="J4463" s="517">
        <f t="shared" si="1106"/>
        <v>0</v>
      </c>
      <c r="K4463" s="504"/>
      <c r="L4463" s="518">
        <f t="shared" si="1104"/>
        <v>0</v>
      </c>
      <c r="M4463" s="518">
        <f t="shared" si="1104"/>
        <v>0</v>
      </c>
      <c r="N4463" s="519">
        <f t="shared" si="1107"/>
        <v>0</v>
      </c>
      <c r="O4463" s="519">
        <f t="shared" si="1108"/>
        <v>0</v>
      </c>
      <c r="P4463" s="506"/>
      <c r="Q4463" s="520"/>
      <c r="R4463" s="412" t="str">
        <f t="shared" si="1102"/>
        <v/>
      </c>
      <c r="S4463" s="412" t="str">
        <f t="shared" si="1103"/>
        <v/>
      </c>
      <c r="T4463" s="427"/>
      <c r="U4463" s="429"/>
      <c r="W4463" s="6">
        <f>VLOOKUP(A4463,'[3]Cartilha Global'!$A:$A,1,FALSE)</f>
        <v>100793</v>
      </c>
    </row>
    <row r="4464" spans="1:23" ht="23.25" hidden="1" thickBot="1" x14ac:dyDescent="0.25">
      <c r="A4464" s="522">
        <v>100794</v>
      </c>
      <c r="B4464" s="508" t="s">
        <v>3144</v>
      </c>
      <c r="C4464" s="513" t="s">
        <v>4272</v>
      </c>
      <c r="D4464" s="498" t="s">
        <v>6927</v>
      </c>
      <c r="E4464" s="499">
        <v>51.64</v>
      </c>
      <c r="F4464" s="500">
        <f t="shared" si="1091"/>
        <v>63.95</v>
      </c>
      <c r="G4464" s="527"/>
      <c r="H4464" s="518"/>
      <c r="I4464" s="517">
        <f t="shared" si="1105"/>
        <v>0</v>
      </c>
      <c r="J4464" s="517">
        <f t="shared" si="1106"/>
        <v>0</v>
      </c>
      <c r="K4464" s="504"/>
      <c r="L4464" s="518">
        <f t="shared" si="1104"/>
        <v>0</v>
      </c>
      <c r="M4464" s="518">
        <f t="shared" si="1104"/>
        <v>0</v>
      </c>
      <c r="N4464" s="519">
        <f t="shared" si="1107"/>
        <v>0</v>
      </c>
      <c r="O4464" s="519">
        <f t="shared" si="1108"/>
        <v>0</v>
      </c>
      <c r="P4464" s="506"/>
      <c r="Q4464" s="520"/>
      <c r="R4464" s="412" t="str">
        <f t="shared" si="1102"/>
        <v/>
      </c>
      <c r="S4464" s="412" t="str">
        <f t="shared" si="1103"/>
        <v/>
      </c>
      <c r="T4464" s="427"/>
      <c r="U4464" s="429"/>
      <c r="W4464" s="6">
        <f>VLOOKUP(A4464,'[3]Cartilha Global'!$A:$A,1,FALSE)</f>
        <v>100794</v>
      </c>
    </row>
    <row r="4465" spans="1:23" ht="23.25" hidden="1" thickBot="1" x14ac:dyDescent="0.25">
      <c r="A4465" s="522">
        <v>100799</v>
      </c>
      <c r="B4465" s="508" t="s">
        <v>3144</v>
      </c>
      <c r="C4465" s="513" t="s">
        <v>6192</v>
      </c>
      <c r="D4465" s="498" t="s">
        <v>6927</v>
      </c>
      <c r="E4465" s="499">
        <v>20.350000000000001</v>
      </c>
      <c r="F4465" s="500">
        <f t="shared" si="1091"/>
        <v>25.2</v>
      </c>
      <c r="G4465" s="527"/>
      <c r="H4465" s="518"/>
      <c r="I4465" s="517">
        <f t="shared" si="1105"/>
        <v>0</v>
      </c>
      <c r="J4465" s="517">
        <f t="shared" si="1106"/>
        <v>0</v>
      </c>
      <c r="K4465" s="504"/>
      <c r="L4465" s="518">
        <f t="shared" si="1104"/>
        <v>0</v>
      </c>
      <c r="M4465" s="518">
        <f t="shared" si="1104"/>
        <v>0</v>
      </c>
      <c r="N4465" s="519">
        <f t="shared" si="1107"/>
        <v>0</v>
      </c>
      <c r="O4465" s="519">
        <f t="shared" si="1108"/>
        <v>0</v>
      </c>
      <c r="P4465" s="506"/>
      <c r="Q4465" s="520"/>
      <c r="R4465" s="412" t="str">
        <f t="shared" si="1102"/>
        <v/>
      </c>
      <c r="S4465" s="412" t="str">
        <f t="shared" si="1103"/>
        <v/>
      </c>
      <c r="T4465" s="427"/>
      <c r="U4465" s="429"/>
      <c r="W4465" s="6" t="e">
        <f>VLOOKUP(A4465,'[3]Cartilha Global'!$A:$A,1,FALSE)</f>
        <v>#N/A</v>
      </c>
    </row>
    <row r="4466" spans="1:23" ht="23.25" hidden="1" thickBot="1" x14ac:dyDescent="0.25">
      <c r="A4466" s="522">
        <v>100800</v>
      </c>
      <c r="B4466" s="508" t="s">
        <v>3144</v>
      </c>
      <c r="C4466" s="513" t="s">
        <v>6193</v>
      </c>
      <c r="D4466" s="498" t="s">
        <v>6927</v>
      </c>
      <c r="E4466" s="499">
        <v>29.46</v>
      </c>
      <c r="F4466" s="500">
        <f t="shared" si="1091"/>
        <v>36.479999999999997</v>
      </c>
      <c r="G4466" s="527"/>
      <c r="H4466" s="518"/>
      <c r="I4466" s="517">
        <f t="shared" si="1105"/>
        <v>0</v>
      </c>
      <c r="J4466" s="517">
        <f t="shared" si="1106"/>
        <v>0</v>
      </c>
      <c r="K4466" s="504"/>
      <c r="L4466" s="518">
        <f t="shared" si="1104"/>
        <v>0</v>
      </c>
      <c r="M4466" s="518">
        <f t="shared" si="1104"/>
        <v>0</v>
      </c>
      <c r="N4466" s="519">
        <f t="shared" si="1107"/>
        <v>0</v>
      </c>
      <c r="O4466" s="519">
        <f t="shared" si="1108"/>
        <v>0</v>
      </c>
      <c r="P4466" s="506"/>
      <c r="Q4466" s="520"/>
      <c r="R4466" s="412" t="str">
        <f t="shared" si="1102"/>
        <v/>
      </c>
      <c r="S4466" s="412" t="str">
        <f t="shared" si="1103"/>
        <v/>
      </c>
      <c r="T4466" s="427"/>
      <c r="U4466" s="429"/>
      <c r="W4466" s="6" t="e">
        <f>VLOOKUP(A4466,'[3]Cartilha Global'!$A:$A,1,FALSE)</f>
        <v>#N/A</v>
      </c>
    </row>
    <row r="4467" spans="1:23" ht="23.25" hidden="1" thickBot="1" x14ac:dyDescent="0.25">
      <c r="A4467" s="522">
        <v>100801</v>
      </c>
      <c r="B4467" s="508" t="s">
        <v>3144</v>
      </c>
      <c r="C4467" s="513" t="s">
        <v>6194</v>
      </c>
      <c r="D4467" s="498" t="s">
        <v>6927</v>
      </c>
      <c r="E4467" s="499">
        <v>38.840000000000003</v>
      </c>
      <c r="F4467" s="500">
        <f t="shared" si="1091"/>
        <v>48.1</v>
      </c>
      <c r="G4467" s="527"/>
      <c r="H4467" s="518"/>
      <c r="I4467" s="517">
        <f t="shared" si="1105"/>
        <v>0</v>
      </c>
      <c r="J4467" s="517">
        <f t="shared" si="1106"/>
        <v>0</v>
      </c>
      <c r="K4467" s="504"/>
      <c r="L4467" s="518">
        <f t="shared" si="1104"/>
        <v>0</v>
      </c>
      <c r="M4467" s="518">
        <f t="shared" si="1104"/>
        <v>0</v>
      </c>
      <c r="N4467" s="519">
        <f t="shared" si="1107"/>
        <v>0</v>
      </c>
      <c r="O4467" s="519">
        <f t="shared" si="1108"/>
        <v>0</v>
      </c>
      <c r="P4467" s="506"/>
      <c r="Q4467" s="520"/>
      <c r="R4467" s="412" t="str">
        <f t="shared" si="1102"/>
        <v/>
      </c>
      <c r="S4467" s="412" t="str">
        <f t="shared" si="1103"/>
        <v/>
      </c>
      <c r="T4467" s="427"/>
      <c r="U4467" s="429"/>
      <c r="W4467" s="6" t="e">
        <f>VLOOKUP(A4467,'[3]Cartilha Global'!$A:$A,1,FALSE)</f>
        <v>#N/A</v>
      </c>
    </row>
    <row r="4468" spans="1:23" ht="23.25" hidden="1" thickBot="1" x14ac:dyDescent="0.25">
      <c r="A4468" s="522">
        <v>100802</v>
      </c>
      <c r="B4468" s="508" t="s">
        <v>3144</v>
      </c>
      <c r="C4468" s="513" t="s">
        <v>6195</v>
      </c>
      <c r="D4468" s="498" t="s">
        <v>6927</v>
      </c>
      <c r="E4468" s="499">
        <v>52.14</v>
      </c>
      <c r="F4468" s="500">
        <f t="shared" si="1091"/>
        <v>64.569999999999993</v>
      </c>
      <c r="G4468" s="527"/>
      <c r="H4468" s="518"/>
      <c r="I4468" s="517">
        <f t="shared" si="1105"/>
        <v>0</v>
      </c>
      <c r="J4468" s="517">
        <f t="shared" si="1106"/>
        <v>0</v>
      </c>
      <c r="K4468" s="504"/>
      <c r="L4468" s="518">
        <f t="shared" si="1104"/>
        <v>0</v>
      </c>
      <c r="M4468" s="518">
        <f t="shared" si="1104"/>
        <v>0</v>
      </c>
      <c r="N4468" s="519">
        <f t="shared" si="1107"/>
        <v>0</v>
      </c>
      <c r="O4468" s="519">
        <f t="shared" si="1108"/>
        <v>0</v>
      </c>
      <c r="P4468" s="506"/>
      <c r="Q4468" s="520"/>
      <c r="R4468" s="412" t="str">
        <f t="shared" si="1102"/>
        <v/>
      </c>
      <c r="S4468" s="412" t="str">
        <f t="shared" si="1103"/>
        <v/>
      </c>
      <c r="T4468" s="427"/>
      <c r="U4468" s="429"/>
      <c r="W4468" s="6" t="e">
        <f>VLOOKUP(A4468,'[3]Cartilha Global'!$A:$A,1,FALSE)</f>
        <v>#N/A</v>
      </c>
    </row>
    <row r="4469" spans="1:23" ht="23.25" hidden="1" thickBot="1" x14ac:dyDescent="0.25">
      <c r="A4469" s="522">
        <v>100803</v>
      </c>
      <c r="B4469" s="508" t="s">
        <v>3144</v>
      </c>
      <c r="C4469" s="513" t="s">
        <v>4273</v>
      </c>
      <c r="D4469" s="498" t="s">
        <v>6927</v>
      </c>
      <c r="E4469" s="499">
        <v>18.82</v>
      </c>
      <c r="F4469" s="500">
        <f t="shared" si="1091"/>
        <v>23.31</v>
      </c>
      <c r="G4469" s="527"/>
      <c r="H4469" s="518"/>
      <c r="I4469" s="517">
        <f>IF(ISBLANK(E4469),0,ROUND(F4469*G4469,2))</f>
        <v>0</v>
      </c>
      <c r="J4469" s="517">
        <f>IF(ISBLANK(G4469),0,ROUND(G4469*H4469,2))</f>
        <v>0</v>
      </c>
      <c r="K4469" s="504"/>
      <c r="L4469" s="518">
        <f t="shared" si="1104"/>
        <v>0</v>
      </c>
      <c r="M4469" s="518">
        <f t="shared" si="1104"/>
        <v>0</v>
      </c>
      <c r="N4469" s="519">
        <f>IF(ISBLANK(E4469),0,ROUND(F4469*L4469,2))</f>
        <v>0</v>
      </c>
      <c r="O4469" s="519">
        <f>IF(ISBLANK(L4469),0,ROUND(L4469*M4469,2))</f>
        <v>0</v>
      </c>
      <c r="P4469" s="506"/>
      <c r="Q4469" s="520"/>
      <c r="R4469" s="412" t="str">
        <f>IF(Q4469="X","x",IF(Q4469="xx","x",IF(O4469&gt;0,"x","")))</f>
        <v/>
      </c>
      <c r="S4469" s="412" t="str">
        <f t="shared" si="1103"/>
        <v/>
      </c>
      <c r="T4469" s="427"/>
      <c r="U4469" s="429"/>
      <c r="W4469" s="6">
        <f>VLOOKUP(A4469,'[3]Cartilha Global'!$A:$A,1,FALSE)</f>
        <v>100803</v>
      </c>
    </row>
    <row r="4470" spans="1:23" ht="23.25" hidden="1" thickBot="1" x14ac:dyDescent="0.25">
      <c r="A4470" s="522">
        <v>100804</v>
      </c>
      <c r="B4470" s="508" t="s">
        <v>3144</v>
      </c>
      <c r="C4470" s="513" t="s">
        <v>4274</v>
      </c>
      <c r="D4470" s="498" t="s">
        <v>6927</v>
      </c>
      <c r="E4470" s="499">
        <v>27.75</v>
      </c>
      <c r="F4470" s="500">
        <f t="shared" si="1091"/>
        <v>34.369999999999997</v>
      </c>
      <c r="G4470" s="527"/>
      <c r="H4470" s="518"/>
      <c r="I4470" s="517">
        <f>IF(ISBLANK(E4470),0,ROUND(F4470*G4470,2))</f>
        <v>0</v>
      </c>
      <c r="J4470" s="517">
        <f>IF(ISBLANK(G4470),0,ROUND(G4470*H4470,2))</f>
        <v>0</v>
      </c>
      <c r="K4470" s="504"/>
      <c r="L4470" s="518">
        <f t="shared" si="1104"/>
        <v>0</v>
      </c>
      <c r="M4470" s="518">
        <f t="shared" si="1104"/>
        <v>0</v>
      </c>
      <c r="N4470" s="519">
        <f>IF(ISBLANK(E4470),0,ROUND(F4470*L4470,2))</f>
        <v>0</v>
      </c>
      <c r="O4470" s="519">
        <f>IF(ISBLANK(L4470),0,ROUND(L4470*M4470,2))</f>
        <v>0</v>
      </c>
      <c r="P4470" s="506"/>
      <c r="Q4470" s="520"/>
      <c r="R4470" s="412" t="str">
        <f>IF(Q4470="X","x",IF(Q4470="xx","x",IF(O4470&gt;0,"x","")))</f>
        <v/>
      </c>
      <c r="S4470" s="412" t="str">
        <f t="shared" si="1103"/>
        <v/>
      </c>
      <c r="T4470" s="427"/>
      <c r="U4470" s="429"/>
      <c r="W4470" s="6">
        <f>VLOOKUP(A4470,'[3]Cartilha Global'!$A:$A,1,FALSE)</f>
        <v>100804</v>
      </c>
    </row>
    <row r="4471" spans="1:23" ht="23.25" hidden="1" thickBot="1" x14ac:dyDescent="0.25">
      <c r="A4471" s="522">
        <v>100805</v>
      </c>
      <c r="B4471" s="508" t="s">
        <v>3144</v>
      </c>
      <c r="C4471" s="513" t="s">
        <v>4275</v>
      </c>
      <c r="D4471" s="498" t="s">
        <v>6927</v>
      </c>
      <c r="E4471" s="499">
        <v>36.9</v>
      </c>
      <c r="F4471" s="500">
        <f t="shared" si="1091"/>
        <v>45.7</v>
      </c>
      <c r="G4471" s="527"/>
      <c r="H4471" s="518"/>
      <c r="I4471" s="517">
        <f>IF(ISBLANK(E4471),0,ROUND(F4471*G4471,2))</f>
        <v>0</v>
      </c>
      <c r="J4471" s="517">
        <f>IF(ISBLANK(G4471),0,ROUND(G4471*H4471,2))</f>
        <v>0</v>
      </c>
      <c r="K4471" s="504"/>
      <c r="L4471" s="518">
        <f t="shared" ref="L4471:M4476" si="1109">G4471</f>
        <v>0</v>
      </c>
      <c r="M4471" s="518">
        <f t="shared" si="1109"/>
        <v>0</v>
      </c>
      <c r="N4471" s="519">
        <f>IF(ISBLANK(E4471),0,ROUND(F4471*L4471,2))</f>
        <v>0</v>
      </c>
      <c r="O4471" s="519">
        <f>IF(ISBLANK(L4471),0,ROUND(L4471*M4471,2))</f>
        <v>0</v>
      </c>
      <c r="P4471" s="506"/>
      <c r="Q4471" s="520"/>
      <c r="R4471" s="412" t="str">
        <f>IF(Q4471="X","x",IF(Q4471="xx","x",IF(O4471&gt;0,"x","")))</f>
        <v/>
      </c>
      <c r="S4471" s="412" t="str">
        <f t="shared" si="1103"/>
        <v/>
      </c>
      <c r="T4471" s="427"/>
      <c r="U4471" s="429"/>
      <c r="W4471" s="6">
        <f>VLOOKUP(A4471,'[3]Cartilha Global'!$A:$A,1,FALSE)</f>
        <v>100805</v>
      </c>
    </row>
    <row r="4472" spans="1:23" ht="23.25" hidden="1" thickBot="1" x14ac:dyDescent="0.25">
      <c r="A4472" s="522">
        <v>100806</v>
      </c>
      <c r="B4472" s="508" t="s">
        <v>3144</v>
      </c>
      <c r="C4472" s="513" t="s">
        <v>4276</v>
      </c>
      <c r="D4472" s="498" t="s">
        <v>6927</v>
      </c>
      <c r="E4472" s="499">
        <v>49.86</v>
      </c>
      <c r="F4472" s="500">
        <f t="shared" si="1091"/>
        <v>61.75</v>
      </c>
      <c r="G4472" s="527"/>
      <c r="H4472" s="518"/>
      <c r="I4472" s="517">
        <f>IF(ISBLANK(E4472),0,ROUND(F4472*G4472,2))</f>
        <v>0</v>
      </c>
      <c r="J4472" s="517">
        <f>IF(ISBLANK(G4472),0,ROUND(G4472*H4472,2))</f>
        <v>0</v>
      </c>
      <c r="K4472" s="504"/>
      <c r="L4472" s="518">
        <f t="shared" si="1109"/>
        <v>0</v>
      </c>
      <c r="M4472" s="518">
        <f t="shared" si="1109"/>
        <v>0</v>
      </c>
      <c r="N4472" s="519">
        <f>IF(ISBLANK(E4472),0,ROUND(F4472*L4472,2))</f>
        <v>0</v>
      </c>
      <c r="O4472" s="519">
        <f>IF(ISBLANK(L4472),0,ROUND(L4472*M4472,2))</f>
        <v>0</v>
      </c>
      <c r="P4472" s="506"/>
      <c r="Q4472" s="520"/>
      <c r="R4472" s="412" t="str">
        <f>IF(Q4472="X","x",IF(Q4472="xx","x",IF(O4472&gt;0,"x","")))</f>
        <v/>
      </c>
      <c r="S4472" s="412" t="str">
        <f t="shared" si="1103"/>
        <v/>
      </c>
      <c r="T4472" s="427"/>
      <c r="U4472" s="429"/>
      <c r="W4472" s="6">
        <f>VLOOKUP(A4472,'[3]Cartilha Global'!$A:$A,1,FALSE)</f>
        <v>100806</v>
      </c>
    </row>
    <row r="4473" spans="1:23" ht="23.25" hidden="1" thickBot="1" x14ac:dyDescent="0.25">
      <c r="A4473" s="522">
        <v>100807</v>
      </c>
      <c r="B4473" s="508" t="s">
        <v>3144</v>
      </c>
      <c r="C4473" s="513" t="s">
        <v>6196</v>
      </c>
      <c r="D4473" s="498" t="s">
        <v>6927</v>
      </c>
      <c r="E4473" s="499">
        <v>26.18</v>
      </c>
      <c r="F4473" s="500">
        <f t="shared" si="1091"/>
        <v>32.42</v>
      </c>
      <c r="G4473" s="527"/>
      <c r="H4473" s="518"/>
      <c r="I4473" s="517">
        <f t="shared" si="1105"/>
        <v>0</v>
      </c>
      <c r="J4473" s="517">
        <f t="shared" si="1106"/>
        <v>0</v>
      </c>
      <c r="K4473" s="504"/>
      <c r="L4473" s="518">
        <f t="shared" si="1109"/>
        <v>0</v>
      </c>
      <c r="M4473" s="518">
        <f t="shared" si="1109"/>
        <v>0</v>
      </c>
      <c r="N4473" s="519">
        <f t="shared" si="1107"/>
        <v>0</v>
      </c>
      <c r="O4473" s="519">
        <f t="shared" si="1108"/>
        <v>0</v>
      </c>
      <c r="P4473" s="506"/>
      <c r="Q4473" s="520"/>
      <c r="R4473" s="412" t="str">
        <f t="shared" si="1102"/>
        <v/>
      </c>
      <c r="S4473" s="412" t="str">
        <f t="shared" si="1103"/>
        <v/>
      </c>
      <c r="T4473" s="427"/>
      <c r="U4473" s="429"/>
      <c r="W4473" s="6" t="e">
        <f>VLOOKUP(A4473,'[3]Cartilha Global'!$A:$A,1,FALSE)</f>
        <v>#N/A</v>
      </c>
    </row>
    <row r="4474" spans="1:23" ht="23.25" hidden="1" thickBot="1" x14ac:dyDescent="0.25">
      <c r="A4474" s="522">
        <v>100808</v>
      </c>
      <c r="B4474" s="508" t="s">
        <v>3144</v>
      </c>
      <c r="C4474" s="513" t="s">
        <v>6197</v>
      </c>
      <c r="D4474" s="498" t="s">
        <v>6927</v>
      </c>
      <c r="E4474" s="499">
        <v>36.380000000000003</v>
      </c>
      <c r="F4474" s="500">
        <f t="shared" si="1091"/>
        <v>45.05</v>
      </c>
      <c r="G4474" s="527"/>
      <c r="H4474" s="518"/>
      <c r="I4474" s="517">
        <f t="shared" si="1105"/>
        <v>0</v>
      </c>
      <c r="J4474" s="517">
        <f t="shared" si="1106"/>
        <v>0</v>
      </c>
      <c r="K4474" s="504"/>
      <c r="L4474" s="518">
        <f t="shared" si="1109"/>
        <v>0</v>
      </c>
      <c r="M4474" s="518">
        <f t="shared" si="1109"/>
        <v>0</v>
      </c>
      <c r="N4474" s="519">
        <f t="shared" si="1107"/>
        <v>0</v>
      </c>
      <c r="O4474" s="519">
        <f t="shared" si="1108"/>
        <v>0</v>
      </c>
      <c r="P4474" s="506"/>
      <c r="Q4474" s="520"/>
      <c r="R4474" s="412" t="str">
        <f t="shared" si="1102"/>
        <v/>
      </c>
      <c r="S4474" s="412" t="str">
        <f t="shared" si="1103"/>
        <v/>
      </c>
      <c r="T4474" s="427"/>
      <c r="U4474" s="429"/>
      <c r="W4474" s="6" t="e">
        <f>VLOOKUP(A4474,'[3]Cartilha Global'!$A:$A,1,FALSE)</f>
        <v>#N/A</v>
      </c>
    </row>
    <row r="4475" spans="1:23" ht="23.25" hidden="1" thickBot="1" x14ac:dyDescent="0.25">
      <c r="A4475" s="522">
        <v>100809</v>
      </c>
      <c r="B4475" s="508" t="s">
        <v>3144</v>
      </c>
      <c r="C4475" s="513" t="s">
        <v>6198</v>
      </c>
      <c r="D4475" s="498" t="s">
        <v>6927</v>
      </c>
      <c r="E4475" s="499">
        <v>47.13</v>
      </c>
      <c r="F4475" s="500">
        <f t="shared" si="1091"/>
        <v>58.37</v>
      </c>
      <c r="G4475" s="527"/>
      <c r="H4475" s="518"/>
      <c r="I4475" s="517">
        <f t="shared" si="1105"/>
        <v>0</v>
      </c>
      <c r="J4475" s="517">
        <f t="shared" si="1106"/>
        <v>0</v>
      </c>
      <c r="K4475" s="504"/>
      <c r="L4475" s="518">
        <f t="shared" si="1109"/>
        <v>0</v>
      </c>
      <c r="M4475" s="518">
        <f t="shared" si="1109"/>
        <v>0</v>
      </c>
      <c r="N4475" s="519">
        <f t="shared" si="1107"/>
        <v>0</v>
      </c>
      <c r="O4475" s="519">
        <f t="shared" si="1108"/>
        <v>0</v>
      </c>
      <c r="P4475" s="506"/>
      <c r="Q4475" s="520"/>
      <c r="R4475" s="412" t="str">
        <f t="shared" si="1102"/>
        <v/>
      </c>
      <c r="S4475" s="412" t="str">
        <f t="shared" si="1103"/>
        <v/>
      </c>
      <c r="T4475" s="427"/>
      <c r="U4475" s="429"/>
      <c r="W4475" s="6" t="e">
        <f>VLOOKUP(A4475,'[3]Cartilha Global'!$A:$A,1,FALSE)</f>
        <v>#N/A</v>
      </c>
    </row>
    <row r="4476" spans="1:23" ht="23.25" hidden="1" thickBot="1" x14ac:dyDescent="0.25">
      <c r="A4476" s="522">
        <v>100810</v>
      </c>
      <c r="B4476" s="508" t="s">
        <v>3144</v>
      </c>
      <c r="C4476" s="513" t="s">
        <v>6199</v>
      </c>
      <c r="D4476" s="498" t="s">
        <v>6927</v>
      </c>
      <c r="E4476" s="499">
        <v>62.32</v>
      </c>
      <c r="F4476" s="500">
        <f t="shared" si="1091"/>
        <v>77.180000000000007</v>
      </c>
      <c r="G4476" s="527"/>
      <c r="H4476" s="518"/>
      <c r="I4476" s="517">
        <f t="shared" si="1105"/>
        <v>0</v>
      </c>
      <c r="J4476" s="517">
        <f t="shared" si="1106"/>
        <v>0</v>
      </c>
      <c r="K4476" s="504"/>
      <c r="L4476" s="518">
        <f t="shared" si="1109"/>
        <v>0</v>
      </c>
      <c r="M4476" s="518">
        <f t="shared" si="1109"/>
        <v>0</v>
      </c>
      <c r="N4476" s="519">
        <f t="shared" si="1107"/>
        <v>0</v>
      </c>
      <c r="O4476" s="519">
        <f t="shared" si="1108"/>
        <v>0</v>
      </c>
      <c r="P4476" s="506"/>
      <c r="Q4476" s="520"/>
      <c r="R4476" s="412" t="str">
        <f t="shared" si="1102"/>
        <v/>
      </c>
      <c r="S4476" s="412" t="str">
        <f t="shared" si="1103"/>
        <v/>
      </c>
      <c r="T4476" s="427"/>
      <c r="U4476" s="429"/>
      <c r="W4476" s="6" t="e">
        <f>VLOOKUP(A4476,'[3]Cartilha Global'!$A:$A,1,FALSE)</f>
        <v>#N/A</v>
      </c>
    </row>
    <row r="4477" spans="1:23" ht="12" hidden="1" thickBot="1" x14ac:dyDescent="0.25">
      <c r="A4477" s="522" t="s">
        <v>6200</v>
      </c>
      <c r="B4477" s="508"/>
      <c r="C4477" s="513" t="s">
        <v>6201</v>
      </c>
      <c r="D4477" s="498">
        <v>0</v>
      </c>
      <c r="E4477" s="499"/>
      <c r="F4477" s="500">
        <f t="shared" si="1091"/>
        <v>0</v>
      </c>
      <c r="G4477" s="556"/>
      <c r="H4477" s="556"/>
      <c r="I4477" s="557"/>
      <c r="J4477" s="558"/>
      <c r="K4477" s="504"/>
      <c r="L4477" s="556"/>
      <c r="M4477" s="556"/>
      <c r="N4477" s="557"/>
      <c r="O4477" s="558"/>
      <c r="P4477" s="506"/>
      <c r="Q4477" s="494" t="str">
        <f>IF(OR(SUM(J4477:J4477)&gt;0,SUM(O4477:O4477)&gt;0),"xx","")</f>
        <v/>
      </c>
      <c r="R4477" s="412" t="str">
        <f t="shared" si="1102"/>
        <v/>
      </c>
      <c r="S4477" s="412" t="str">
        <f t="shared" si="1103"/>
        <v/>
      </c>
      <c r="T4477" s="427"/>
      <c r="U4477" s="429"/>
      <c r="W4477" s="6" t="e">
        <f>VLOOKUP(A4477,'[3]Cartilha Global'!$A:$A,1,FALSE)</f>
        <v>#N/A</v>
      </c>
    </row>
    <row r="4478" spans="1:23" ht="12" hidden="1" thickBot="1" x14ac:dyDescent="0.25">
      <c r="A4478" s="522" t="s">
        <v>6202</v>
      </c>
      <c r="B4478" s="508"/>
      <c r="C4478" s="513" t="s">
        <v>6203</v>
      </c>
      <c r="D4478" s="498">
        <v>0</v>
      </c>
      <c r="E4478" s="499"/>
      <c r="F4478" s="500">
        <f t="shared" si="1091"/>
        <v>0</v>
      </c>
      <c r="G4478" s="556"/>
      <c r="H4478" s="556"/>
      <c r="I4478" s="557"/>
      <c r="J4478" s="558"/>
      <c r="K4478" s="504"/>
      <c r="L4478" s="556"/>
      <c r="M4478" s="556"/>
      <c r="N4478" s="557"/>
      <c r="O4478" s="558"/>
      <c r="P4478" s="506"/>
      <c r="Q4478" s="494" t="str">
        <f>IF(OR(SUM(J4478:J4478)&gt;0,SUM(O4478:O4478)&gt;0),"xx","")</f>
        <v/>
      </c>
      <c r="R4478" s="412" t="str">
        <f t="shared" si="1102"/>
        <v/>
      </c>
      <c r="S4478" s="412" t="str">
        <f t="shared" si="1103"/>
        <v/>
      </c>
      <c r="T4478" s="427"/>
      <c r="U4478" s="429"/>
      <c r="W4478" s="6" t="e">
        <f>VLOOKUP(A4478,'[3]Cartilha Global'!$A:$A,1,FALSE)</f>
        <v>#N/A</v>
      </c>
    </row>
    <row r="4479" spans="1:23" ht="12" hidden="1" thickBot="1" x14ac:dyDescent="0.25">
      <c r="A4479" s="522" t="s">
        <v>6204</v>
      </c>
      <c r="B4479" s="508"/>
      <c r="C4479" s="513" t="s">
        <v>6205</v>
      </c>
      <c r="D4479" s="498">
        <v>0</v>
      </c>
      <c r="E4479" s="499"/>
      <c r="F4479" s="500">
        <f t="shared" si="1091"/>
        <v>0</v>
      </c>
      <c r="G4479" s="556"/>
      <c r="H4479" s="556"/>
      <c r="I4479" s="557"/>
      <c r="J4479" s="558"/>
      <c r="K4479" s="504"/>
      <c r="L4479" s="556"/>
      <c r="M4479" s="556"/>
      <c r="N4479" s="557"/>
      <c r="O4479" s="558"/>
      <c r="P4479" s="506"/>
      <c r="Q4479" s="494" t="str">
        <f>IF(OR(SUM(J4479:J4479)&gt;0,SUM(O4479:O4479)&gt;0),"xx","")</f>
        <v/>
      </c>
      <c r="R4479" s="412" t="str">
        <f t="shared" si="1102"/>
        <v/>
      </c>
      <c r="S4479" s="412" t="str">
        <f t="shared" si="1103"/>
        <v/>
      </c>
      <c r="T4479" s="427"/>
      <c r="U4479" s="429"/>
      <c r="W4479" s="6" t="e">
        <f>VLOOKUP(A4479,'[3]Cartilha Global'!$A:$A,1,FALSE)</f>
        <v>#N/A</v>
      </c>
    </row>
    <row r="4480" spans="1:23" ht="12" hidden="1" thickBot="1" x14ac:dyDescent="0.25">
      <c r="A4480" s="522" t="s">
        <v>1976</v>
      </c>
      <c r="B4480" s="508"/>
      <c r="C4480" s="513" t="s">
        <v>95</v>
      </c>
      <c r="D4480" s="498">
        <v>0</v>
      </c>
      <c r="E4480" s="499"/>
      <c r="F4480" s="500">
        <f t="shared" si="1091"/>
        <v>0</v>
      </c>
      <c r="G4480" s="556"/>
      <c r="H4480" s="556"/>
      <c r="I4480" s="557"/>
      <c r="J4480" s="558"/>
      <c r="K4480" s="504"/>
      <c r="L4480" s="556"/>
      <c r="M4480" s="556"/>
      <c r="N4480" s="557"/>
      <c r="O4480" s="558"/>
      <c r="P4480" s="506"/>
      <c r="Q4480" s="494" t="str">
        <f>IF(OR(SUM(J4481:J4498)&gt;0,SUM(O4481:O4498)&gt;0),"xx","")</f>
        <v/>
      </c>
      <c r="R4480" s="412" t="str">
        <f t="shared" si="1102"/>
        <v/>
      </c>
      <c r="S4480" s="412" t="str">
        <f t="shared" si="1103"/>
        <v/>
      </c>
      <c r="T4480" s="427"/>
      <c r="U4480" s="429"/>
      <c r="W4480" s="6" t="str">
        <f>VLOOKUP(A4480,'[3]Cartilha Global'!$A:$A,1,FALSE)</f>
        <v>9.3.12</v>
      </c>
    </row>
    <row r="4481" spans="1:23" ht="23.25" hidden="1" thickBot="1" x14ac:dyDescent="0.25">
      <c r="A4481" s="522">
        <v>95634</v>
      </c>
      <c r="B4481" s="508" t="s">
        <v>3144</v>
      </c>
      <c r="C4481" s="513" t="s">
        <v>3299</v>
      </c>
      <c r="D4481" s="498" t="s">
        <v>169</v>
      </c>
      <c r="E4481" s="499">
        <v>194.7</v>
      </c>
      <c r="F4481" s="500">
        <f t="shared" si="1091"/>
        <v>241.12</v>
      </c>
      <c r="G4481" s="527"/>
      <c r="H4481" s="518"/>
      <c r="I4481" s="517">
        <f t="shared" ref="I4481:I4498" si="1110">IF(ISBLANK(E4481),0,ROUND(F4481*G4481,2))</f>
        <v>0</v>
      </c>
      <c r="J4481" s="517">
        <f t="shared" ref="J4481:J4498" si="1111">IF(ISBLANK(G4481),0,ROUND(G4481*H4481,2))</f>
        <v>0</v>
      </c>
      <c r="K4481" s="504"/>
      <c r="L4481" s="518">
        <f t="shared" ref="L4481:M4498" si="1112">G4481</f>
        <v>0</v>
      </c>
      <c r="M4481" s="518">
        <f t="shared" si="1112"/>
        <v>0</v>
      </c>
      <c r="N4481" s="519">
        <f t="shared" ref="N4481:N4498" si="1113">IF(ISBLANK(E4481),0,ROUND(F4481*L4481,2))</f>
        <v>0</v>
      </c>
      <c r="O4481" s="519">
        <f t="shared" ref="O4481:O4498" si="1114">IF(ISBLANK(L4481),0,ROUND(L4481*M4481,2))</f>
        <v>0</v>
      </c>
      <c r="P4481" s="506"/>
      <c r="Q4481" s="520"/>
      <c r="R4481" s="412" t="str">
        <f t="shared" si="1102"/>
        <v/>
      </c>
      <c r="S4481" s="412" t="str">
        <f t="shared" si="1103"/>
        <v/>
      </c>
      <c r="T4481" s="427"/>
      <c r="U4481" s="429"/>
      <c r="W4481" s="6">
        <f>VLOOKUP(A4481,'[3]Cartilha Global'!$A:$A,1,FALSE)</f>
        <v>95634</v>
      </c>
    </row>
    <row r="4482" spans="1:23" ht="23.25" hidden="1" thickBot="1" x14ac:dyDescent="0.25">
      <c r="A4482" s="522">
        <v>95635</v>
      </c>
      <c r="B4482" s="508" t="s">
        <v>3144</v>
      </c>
      <c r="C4482" s="513" t="s">
        <v>3099</v>
      </c>
      <c r="D4482" s="498" t="s">
        <v>169</v>
      </c>
      <c r="E4482" s="499">
        <v>209.12</v>
      </c>
      <c r="F4482" s="500">
        <f t="shared" si="1091"/>
        <v>258.97000000000003</v>
      </c>
      <c r="G4482" s="527"/>
      <c r="H4482" s="518"/>
      <c r="I4482" s="517">
        <f t="shared" si="1110"/>
        <v>0</v>
      </c>
      <c r="J4482" s="517">
        <f t="shared" si="1111"/>
        <v>0</v>
      </c>
      <c r="K4482" s="504"/>
      <c r="L4482" s="518">
        <f t="shared" si="1112"/>
        <v>0</v>
      </c>
      <c r="M4482" s="518">
        <f t="shared" si="1112"/>
        <v>0</v>
      </c>
      <c r="N4482" s="519">
        <f t="shared" si="1113"/>
        <v>0</v>
      </c>
      <c r="O4482" s="519">
        <f t="shared" si="1114"/>
        <v>0</v>
      </c>
      <c r="P4482" s="506"/>
      <c r="Q4482" s="520"/>
      <c r="R4482" s="412" t="str">
        <f t="shared" si="1102"/>
        <v/>
      </c>
      <c r="S4482" s="412" t="str">
        <f t="shared" si="1103"/>
        <v/>
      </c>
      <c r="T4482" s="427"/>
      <c r="U4482" s="429"/>
      <c r="W4482" s="6">
        <f>VLOOKUP(A4482,'[3]Cartilha Global'!$A:$A,1,FALSE)</f>
        <v>95635</v>
      </c>
    </row>
    <row r="4483" spans="1:23" ht="23.25" hidden="1" thickBot="1" x14ac:dyDescent="0.25">
      <c r="A4483" s="522">
        <v>95636</v>
      </c>
      <c r="B4483" s="508" t="s">
        <v>3144</v>
      </c>
      <c r="C4483" s="513" t="s">
        <v>6206</v>
      </c>
      <c r="D4483" s="498" t="s">
        <v>169</v>
      </c>
      <c r="E4483" s="499">
        <v>391.73</v>
      </c>
      <c r="F4483" s="500">
        <f t="shared" si="1091"/>
        <v>485.12</v>
      </c>
      <c r="G4483" s="527"/>
      <c r="H4483" s="518"/>
      <c r="I4483" s="517">
        <f>IF(ISBLANK(E4483),0,ROUND(F4483*G4483,2))</f>
        <v>0</v>
      </c>
      <c r="J4483" s="517">
        <f>IF(ISBLANK(G4483),0,ROUND(G4483*H4483,2))</f>
        <v>0</v>
      </c>
      <c r="K4483" s="504"/>
      <c r="L4483" s="518">
        <f>G4483</f>
        <v>0</v>
      </c>
      <c r="M4483" s="518">
        <f>H4483</f>
        <v>0</v>
      </c>
      <c r="N4483" s="519">
        <f>IF(ISBLANK(E4483),0,ROUND(F4483*L4483,2))</f>
        <v>0</v>
      </c>
      <c r="O4483" s="519">
        <f>IF(ISBLANK(L4483),0,ROUND(L4483*M4483,2))</f>
        <v>0</v>
      </c>
      <c r="P4483" s="506"/>
      <c r="Q4483" s="520"/>
      <c r="R4483" s="412" t="str">
        <f t="shared" si="1102"/>
        <v/>
      </c>
      <c r="S4483" s="412" t="str">
        <f t="shared" si="1103"/>
        <v/>
      </c>
      <c r="T4483" s="427"/>
      <c r="U4483" s="429"/>
      <c r="W4483" s="6" t="e">
        <f>VLOOKUP(A4483,'[3]Cartilha Global'!$A:$A,1,FALSE)</f>
        <v>#N/A</v>
      </c>
    </row>
    <row r="4484" spans="1:23" ht="23.25" hidden="1" thickBot="1" x14ac:dyDescent="0.25">
      <c r="A4484" s="522">
        <v>95641</v>
      </c>
      <c r="B4484" s="508" t="s">
        <v>3144</v>
      </c>
      <c r="C4484" s="513" t="s">
        <v>982</v>
      </c>
      <c r="D4484" s="498" t="s">
        <v>169</v>
      </c>
      <c r="E4484" s="499">
        <v>329.98</v>
      </c>
      <c r="F4484" s="500">
        <f t="shared" si="1091"/>
        <v>408.65</v>
      </c>
      <c r="G4484" s="527"/>
      <c r="H4484" s="518"/>
      <c r="I4484" s="517">
        <f t="shared" si="1110"/>
        <v>0</v>
      </c>
      <c r="J4484" s="517">
        <f t="shared" si="1111"/>
        <v>0</v>
      </c>
      <c r="K4484" s="504"/>
      <c r="L4484" s="518">
        <f t="shared" si="1112"/>
        <v>0</v>
      </c>
      <c r="M4484" s="518">
        <f t="shared" si="1112"/>
        <v>0</v>
      </c>
      <c r="N4484" s="519">
        <f t="shared" si="1113"/>
        <v>0</v>
      </c>
      <c r="O4484" s="519">
        <f t="shared" si="1114"/>
        <v>0</v>
      </c>
      <c r="P4484" s="506"/>
      <c r="Q4484" s="520"/>
      <c r="R4484" s="412" t="str">
        <f t="shared" si="1102"/>
        <v/>
      </c>
      <c r="S4484" s="412" t="str">
        <f t="shared" si="1103"/>
        <v/>
      </c>
      <c r="T4484" s="427"/>
      <c r="U4484" s="429"/>
      <c r="W4484" s="6">
        <f>VLOOKUP(A4484,'[3]Cartilha Global'!$A:$A,1,FALSE)</f>
        <v>95641</v>
      </c>
    </row>
    <row r="4485" spans="1:23" ht="23.25" hidden="1" thickBot="1" x14ac:dyDescent="0.25">
      <c r="A4485" s="522">
        <v>95642</v>
      </c>
      <c r="B4485" s="508" t="s">
        <v>3144</v>
      </c>
      <c r="C4485" s="513" t="s">
        <v>983</v>
      </c>
      <c r="D4485" s="498" t="s">
        <v>169</v>
      </c>
      <c r="E4485" s="499">
        <v>487.32</v>
      </c>
      <c r="F4485" s="500">
        <f t="shared" si="1091"/>
        <v>603.5</v>
      </c>
      <c r="G4485" s="527"/>
      <c r="H4485" s="518"/>
      <c r="I4485" s="517">
        <f t="shared" si="1110"/>
        <v>0</v>
      </c>
      <c r="J4485" s="517">
        <f t="shared" si="1111"/>
        <v>0</v>
      </c>
      <c r="K4485" s="504"/>
      <c r="L4485" s="518">
        <f t="shared" si="1112"/>
        <v>0</v>
      </c>
      <c r="M4485" s="518">
        <f t="shared" si="1112"/>
        <v>0</v>
      </c>
      <c r="N4485" s="519">
        <f t="shared" si="1113"/>
        <v>0</v>
      </c>
      <c r="O4485" s="519">
        <f t="shared" si="1114"/>
        <v>0</v>
      </c>
      <c r="P4485" s="506"/>
      <c r="Q4485" s="520"/>
      <c r="R4485" s="412" t="str">
        <f t="shared" si="1102"/>
        <v/>
      </c>
      <c r="S4485" s="412" t="str">
        <f t="shared" si="1103"/>
        <v/>
      </c>
      <c r="T4485" s="427"/>
      <c r="U4485" s="429"/>
      <c r="W4485" s="6">
        <f>VLOOKUP(A4485,'[3]Cartilha Global'!$A:$A,1,FALSE)</f>
        <v>95642</v>
      </c>
    </row>
    <row r="4486" spans="1:23" ht="23.25" hidden="1" thickBot="1" x14ac:dyDescent="0.25">
      <c r="A4486" s="522">
        <v>95643</v>
      </c>
      <c r="B4486" s="508" t="s">
        <v>3144</v>
      </c>
      <c r="C4486" s="513" t="s">
        <v>984</v>
      </c>
      <c r="D4486" s="498" t="s">
        <v>169</v>
      </c>
      <c r="E4486" s="499">
        <v>637.28</v>
      </c>
      <c r="F4486" s="500">
        <f t="shared" si="1091"/>
        <v>789.21</v>
      </c>
      <c r="G4486" s="527"/>
      <c r="H4486" s="518"/>
      <c r="I4486" s="517">
        <f t="shared" si="1110"/>
        <v>0</v>
      </c>
      <c r="J4486" s="517">
        <f t="shared" si="1111"/>
        <v>0</v>
      </c>
      <c r="K4486" s="504"/>
      <c r="L4486" s="518">
        <f t="shared" si="1112"/>
        <v>0</v>
      </c>
      <c r="M4486" s="518">
        <f t="shared" si="1112"/>
        <v>0</v>
      </c>
      <c r="N4486" s="519">
        <f t="shared" si="1113"/>
        <v>0</v>
      </c>
      <c r="O4486" s="519">
        <f t="shared" si="1114"/>
        <v>0</v>
      </c>
      <c r="P4486" s="506"/>
      <c r="Q4486" s="520"/>
      <c r="R4486" s="412" t="str">
        <f t="shared" si="1102"/>
        <v/>
      </c>
      <c r="S4486" s="412" t="str">
        <f t="shared" si="1103"/>
        <v/>
      </c>
      <c r="T4486" s="427"/>
      <c r="U4486" s="429"/>
      <c r="W4486" s="6">
        <f>VLOOKUP(A4486,'[3]Cartilha Global'!$A:$A,1,FALSE)</f>
        <v>95643</v>
      </c>
    </row>
    <row r="4487" spans="1:23" ht="23.25" hidden="1" thickBot="1" x14ac:dyDescent="0.25">
      <c r="A4487" s="522">
        <v>95644</v>
      </c>
      <c r="B4487" s="508" t="s">
        <v>3144</v>
      </c>
      <c r="C4487" s="513" t="s">
        <v>985</v>
      </c>
      <c r="D4487" s="498" t="s">
        <v>169</v>
      </c>
      <c r="E4487" s="499">
        <v>242.35</v>
      </c>
      <c r="F4487" s="500">
        <f t="shared" si="1091"/>
        <v>300.13</v>
      </c>
      <c r="G4487" s="527"/>
      <c r="H4487" s="518"/>
      <c r="I4487" s="517">
        <f t="shared" si="1110"/>
        <v>0</v>
      </c>
      <c r="J4487" s="517">
        <f t="shared" si="1111"/>
        <v>0</v>
      </c>
      <c r="K4487" s="504"/>
      <c r="L4487" s="518">
        <f t="shared" si="1112"/>
        <v>0</v>
      </c>
      <c r="M4487" s="518">
        <f t="shared" si="1112"/>
        <v>0</v>
      </c>
      <c r="N4487" s="519">
        <f t="shared" si="1113"/>
        <v>0</v>
      </c>
      <c r="O4487" s="519">
        <f t="shared" si="1114"/>
        <v>0</v>
      </c>
      <c r="P4487" s="506"/>
      <c r="Q4487" s="520"/>
      <c r="R4487" s="412" t="str">
        <f t="shared" si="1102"/>
        <v/>
      </c>
      <c r="S4487" s="412" t="str">
        <f t="shared" si="1103"/>
        <v/>
      </c>
      <c r="T4487" s="427"/>
      <c r="U4487" s="429"/>
      <c r="W4487" s="6">
        <f>VLOOKUP(A4487,'[3]Cartilha Global'!$A:$A,1,FALSE)</f>
        <v>95644</v>
      </c>
    </row>
    <row r="4488" spans="1:23" ht="23.25" hidden="1" thickBot="1" x14ac:dyDescent="0.25">
      <c r="A4488" s="522">
        <v>95645</v>
      </c>
      <c r="B4488" s="508" t="s">
        <v>3144</v>
      </c>
      <c r="C4488" s="513" t="s">
        <v>986</v>
      </c>
      <c r="D4488" s="498" t="s">
        <v>169</v>
      </c>
      <c r="E4488" s="499">
        <v>442.42</v>
      </c>
      <c r="F4488" s="500">
        <f t="shared" si="1091"/>
        <v>547.89</v>
      </c>
      <c r="G4488" s="527"/>
      <c r="H4488" s="518"/>
      <c r="I4488" s="517">
        <f t="shared" si="1110"/>
        <v>0</v>
      </c>
      <c r="J4488" s="517">
        <f t="shared" si="1111"/>
        <v>0</v>
      </c>
      <c r="K4488" s="504"/>
      <c r="L4488" s="518">
        <f t="shared" si="1112"/>
        <v>0</v>
      </c>
      <c r="M4488" s="518">
        <f t="shared" si="1112"/>
        <v>0</v>
      </c>
      <c r="N4488" s="519">
        <f t="shared" si="1113"/>
        <v>0</v>
      </c>
      <c r="O4488" s="519">
        <f t="shared" si="1114"/>
        <v>0</v>
      </c>
      <c r="P4488" s="506"/>
      <c r="Q4488" s="520"/>
      <c r="R4488" s="412" t="str">
        <f t="shared" si="1102"/>
        <v/>
      </c>
      <c r="S4488" s="412" t="str">
        <f t="shared" si="1103"/>
        <v/>
      </c>
      <c r="T4488" s="427"/>
      <c r="U4488" s="429"/>
      <c r="W4488" s="6">
        <f>VLOOKUP(A4488,'[3]Cartilha Global'!$A:$A,1,FALSE)</f>
        <v>95645</v>
      </c>
    </row>
    <row r="4489" spans="1:23" ht="23.25" hidden="1" thickBot="1" x14ac:dyDescent="0.25">
      <c r="A4489" s="522">
        <v>95646</v>
      </c>
      <c r="B4489" s="508" t="s">
        <v>3144</v>
      </c>
      <c r="C4489" s="513" t="s">
        <v>987</v>
      </c>
      <c r="D4489" s="498" t="s">
        <v>169</v>
      </c>
      <c r="E4489" s="499">
        <v>659.12</v>
      </c>
      <c r="F4489" s="500">
        <f t="shared" si="1091"/>
        <v>816.25</v>
      </c>
      <c r="G4489" s="527"/>
      <c r="H4489" s="518"/>
      <c r="I4489" s="517">
        <f t="shared" si="1110"/>
        <v>0</v>
      </c>
      <c r="J4489" s="517">
        <f t="shared" si="1111"/>
        <v>0</v>
      </c>
      <c r="K4489" s="504"/>
      <c r="L4489" s="518">
        <f t="shared" si="1112"/>
        <v>0</v>
      </c>
      <c r="M4489" s="518">
        <f t="shared" si="1112"/>
        <v>0</v>
      </c>
      <c r="N4489" s="519">
        <f t="shared" si="1113"/>
        <v>0</v>
      </c>
      <c r="O4489" s="519">
        <f t="shared" si="1114"/>
        <v>0</v>
      </c>
      <c r="P4489" s="506"/>
      <c r="Q4489" s="520"/>
      <c r="R4489" s="412" t="str">
        <f t="shared" si="1102"/>
        <v/>
      </c>
      <c r="S4489" s="412" t="str">
        <f t="shared" si="1103"/>
        <v/>
      </c>
      <c r="T4489" s="427"/>
      <c r="U4489" s="429"/>
      <c r="W4489" s="6">
        <f>VLOOKUP(A4489,'[3]Cartilha Global'!$A:$A,1,FALSE)</f>
        <v>95646</v>
      </c>
    </row>
    <row r="4490" spans="1:23" ht="23.25" hidden="1" thickBot="1" x14ac:dyDescent="0.25">
      <c r="A4490" s="522">
        <v>95647</v>
      </c>
      <c r="B4490" s="508" t="s">
        <v>3144</v>
      </c>
      <c r="C4490" s="513" t="s">
        <v>988</v>
      </c>
      <c r="D4490" s="498" t="s">
        <v>169</v>
      </c>
      <c r="E4490" s="499">
        <v>863.83</v>
      </c>
      <c r="F4490" s="500">
        <f t="shared" si="1091"/>
        <v>1069.77</v>
      </c>
      <c r="G4490" s="527"/>
      <c r="H4490" s="518"/>
      <c r="I4490" s="517">
        <f t="shared" si="1110"/>
        <v>0</v>
      </c>
      <c r="J4490" s="517">
        <f t="shared" si="1111"/>
        <v>0</v>
      </c>
      <c r="K4490" s="504"/>
      <c r="L4490" s="518">
        <f t="shared" si="1112"/>
        <v>0</v>
      </c>
      <c r="M4490" s="518">
        <f t="shared" si="1112"/>
        <v>0</v>
      </c>
      <c r="N4490" s="519">
        <f t="shared" si="1113"/>
        <v>0</v>
      </c>
      <c r="O4490" s="519">
        <f t="shared" si="1114"/>
        <v>0</v>
      </c>
      <c r="P4490" s="506"/>
      <c r="Q4490" s="520"/>
      <c r="R4490" s="412" t="str">
        <f t="shared" si="1102"/>
        <v/>
      </c>
      <c r="S4490" s="412" t="str">
        <f t="shared" si="1103"/>
        <v/>
      </c>
      <c r="T4490" s="427"/>
      <c r="U4490" s="429"/>
      <c r="W4490" s="6">
        <f>VLOOKUP(A4490,'[3]Cartilha Global'!$A:$A,1,FALSE)</f>
        <v>95647</v>
      </c>
    </row>
    <row r="4491" spans="1:23" ht="23.25" hidden="1" thickBot="1" x14ac:dyDescent="0.25">
      <c r="A4491" s="522">
        <v>95637</v>
      </c>
      <c r="B4491" s="508" t="s">
        <v>3144</v>
      </c>
      <c r="C4491" s="513" t="s">
        <v>989</v>
      </c>
      <c r="D4491" s="498" t="s">
        <v>169</v>
      </c>
      <c r="E4491" s="499">
        <v>608.28</v>
      </c>
      <c r="F4491" s="500">
        <f t="shared" si="1091"/>
        <v>753.29</v>
      </c>
      <c r="G4491" s="527"/>
      <c r="H4491" s="518"/>
      <c r="I4491" s="517">
        <f t="shared" si="1110"/>
        <v>0</v>
      </c>
      <c r="J4491" s="517">
        <f t="shared" si="1111"/>
        <v>0</v>
      </c>
      <c r="K4491" s="504"/>
      <c r="L4491" s="518">
        <f t="shared" si="1112"/>
        <v>0</v>
      </c>
      <c r="M4491" s="518">
        <f t="shared" si="1112"/>
        <v>0</v>
      </c>
      <c r="N4491" s="519">
        <f t="shared" si="1113"/>
        <v>0</v>
      </c>
      <c r="O4491" s="519">
        <f t="shared" si="1114"/>
        <v>0</v>
      </c>
      <c r="P4491" s="506"/>
      <c r="Q4491" s="520"/>
      <c r="R4491" s="412" t="str">
        <f t="shared" si="1102"/>
        <v/>
      </c>
      <c r="S4491" s="412" t="str">
        <f t="shared" si="1103"/>
        <v/>
      </c>
      <c r="T4491" s="427"/>
      <c r="U4491" s="429"/>
      <c r="W4491" s="6">
        <f>VLOOKUP(A4491,'[3]Cartilha Global'!$A:$A,1,FALSE)</f>
        <v>95637</v>
      </c>
    </row>
    <row r="4492" spans="1:23" ht="23.25" hidden="1" thickBot="1" x14ac:dyDescent="0.25">
      <c r="A4492" s="522">
        <v>95638</v>
      </c>
      <c r="B4492" s="508" t="s">
        <v>3144</v>
      </c>
      <c r="C4492" s="513" t="s">
        <v>990</v>
      </c>
      <c r="D4492" s="498" t="s">
        <v>169</v>
      </c>
      <c r="E4492" s="499">
        <v>740.85</v>
      </c>
      <c r="F4492" s="500">
        <f t="shared" si="1091"/>
        <v>917.47</v>
      </c>
      <c r="G4492" s="527"/>
      <c r="H4492" s="518"/>
      <c r="I4492" s="517">
        <f t="shared" si="1110"/>
        <v>0</v>
      </c>
      <c r="J4492" s="517">
        <f t="shared" si="1111"/>
        <v>0</v>
      </c>
      <c r="K4492" s="504"/>
      <c r="L4492" s="518">
        <f t="shared" si="1112"/>
        <v>0</v>
      </c>
      <c r="M4492" s="518">
        <f t="shared" si="1112"/>
        <v>0</v>
      </c>
      <c r="N4492" s="519">
        <f t="shared" si="1113"/>
        <v>0</v>
      </c>
      <c r="O4492" s="519">
        <f t="shared" si="1114"/>
        <v>0</v>
      </c>
      <c r="P4492" s="506"/>
      <c r="Q4492" s="520"/>
      <c r="R4492" s="412" t="str">
        <f t="shared" si="1102"/>
        <v/>
      </c>
      <c r="S4492" s="412" t="str">
        <f t="shared" si="1103"/>
        <v/>
      </c>
      <c r="T4492" s="427"/>
      <c r="U4492" s="429"/>
      <c r="W4492" s="6">
        <f>VLOOKUP(A4492,'[3]Cartilha Global'!$A:$A,1,FALSE)</f>
        <v>95638</v>
      </c>
    </row>
    <row r="4493" spans="1:23" ht="23.25" hidden="1" thickBot="1" x14ac:dyDescent="0.25">
      <c r="A4493" s="522">
        <v>95639</v>
      </c>
      <c r="B4493" s="508" t="s">
        <v>3144</v>
      </c>
      <c r="C4493" s="513" t="s">
        <v>991</v>
      </c>
      <c r="D4493" s="498" t="s">
        <v>169</v>
      </c>
      <c r="E4493" s="499">
        <v>955.65</v>
      </c>
      <c r="F4493" s="500">
        <f t="shared" si="1091"/>
        <v>1183.48</v>
      </c>
      <c r="G4493" s="527"/>
      <c r="H4493" s="518"/>
      <c r="I4493" s="517">
        <f t="shared" si="1110"/>
        <v>0</v>
      </c>
      <c r="J4493" s="517">
        <f t="shared" si="1111"/>
        <v>0</v>
      </c>
      <c r="K4493" s="504"/>
      <c r="L4493" s="518">
        <f t="shared" si="1112"/>
        <v>0</v>
      </c>
      <c r="M4493" s="518">
        <f t="shared" si="1112"/>
        <v>0</v>
      </c>
      <c r="N4493" s="519">
        <f t="shared" si="1113"/>
        <v>0</v>
      </c>
      <c r="O4493" s="519">
        <f t="shared" si="1114"/>
        <v>0</v>
      </c>
      <c r="P4493" s="506"/>
      <c r="Q4493" s="520"/>
      <c r="R4493" s="412" t="str">
        <f t="shared" si="1102"/>
        <v/>
      </c>
      <c r="S4493" s="412" t="str">
        <f t="shared" si="1103"/>
        <v/>
      </c>
      <c r="T4493" s="427"/>
      <c r="U4493" s="429"/>
      <c r="W4493" s="6">
        <f>VLOOKUP(A4493,'[3]Cartilha Global'!$A:$A,1,FALSE)</f>
        <v>95639</v>
      </c>
    </row>
    <row r="4494" spans="1:23" ht="23.25" hidden="1" thickBot="1" x14ac:dyDescent="0.25">
      <c r="A4494" s="522">
        <v>97741</v>
      </c>
      <c r="B4494" s="508" t="s">
        <v>3144</v>
      </c>
      <c r="C4494" s="513" t="s">
        <v>2739</v>
      </c>
      <c r="D4494" s="498" t="s">
        <v>169</v>
      </c>
      <c r="E4494" s="499">
        <v>185.5</v>
      </c>
      <c r="F4494" s="500">
        <f t="shared" si="1091"/>
        <v>229.72</v>
      </c>
      <c r="G4494" s="527"/>
      <c r="H4494" s="518"/>
      <c r="I4494" s="517">
        <f t="shared" si="1110"/>
        <v>0</v>
      </c>
      <c r="J4494" s="517">
        <f t="shared" si="1111"/>
        <v>0</v>
      </c>
      <c r="K4494" s="504"/>
      <c r="L4494" s="518">
        <f t="shared" si="1112"/>
        <v>0</v>
      </c>
      <c r="M4494" s="518">
        <f t="shared" si="1112"/>
        <v>0</v>
      </c>
      <c r="N4494" s="519">
        <f t="shared" si="1113"/>
        <v>0</v>
      </c>
      <c r="O4494" s="519">
        <f t="shared" si="1114"/>
        <v>0</v>
      </c>
      <c r="P4494" s="506"/>
      <c r="Q4494" s="520"/>
      <c r="R4494" s="412" t="str">
        <f t="shared" si="1102"/>
        <v/>
      </c>
      <c r="S4494" s="412" t="str">
        <f t="shared" si="1103"/>
        <v/>
      </c>
      <c r="T4494" s="427"/>
      <c r="U4494" s="429"/>
      <c r="W4494" s="6">
        <f>VLOOKUP(A4494,'[3]Cartilha Global'!$A:$A,1,FALSE)</f>
        <v>97741</v>
      </c>
    </row>
    <row r="4495" spans="1:23" ht="12" hidden="1" thickBot="1" x14ac:dyDescent="0.25">
      <c r="A4495" s="522">
        <v>95673</v>
      </c>
      <c r="B4495" s="508" t="s">
        <v>3144</v>
      </c>
      <c r="C4495" s="513" t="s">
        <v>992</v>
      </c>
      <c r="D4495" s="498" t="s">
        <v>169</v>
      </c>
      <c r="E4495" s="499">
        <v>124.02</v>
      </c>
      <c r="F4495" s="500">
        <f t="shared" si="1091"/>
        <v>153.59</v>
      </c>
      <c r="G4495" s="527"/>
      <c r="H4495" s="518"/>
      <c r="I4495" s="517">
        <f t="shared" si="1110"/>
        <v>0</v>
      </c>
      <c r="J4495" s="517">
        <f t="shared" si="1111"/>
        <v>0</v>
      </c>
      <c r="K4495" s="504"/>
      <c r="L4495" s="518">
        <f t="shared" si="1112"/>
        <v>0</v>
      </c>
      <c r="M4495" s="518">
        <f t="shared" si="1112"/>
        <v>0</v>
      </c>
      <c r="N4495" s="519">
        <f t="shared" si="1113"/>
        <v>0</v>
      </c>
      <c r="O4495" s="519">
        <f t="shared" si="1114"/>
        <v>0</v>
      </c>
      <c r="P4495" s="506"/>
      <c r="Q4495" s="520"/>
      <c r="R4495" s="412" t="str">
        <f t="shared" si="1102"/>
        <v/>
      </c>
      <c r="S4495" s="412" t="str">
        <f t="shared" si="1103"/>
        <v/>
      </c>
      <c r="T4495" s="427"/>
      <c r="U4495" s="429"/>
      <c r="W4495" s="6">
        <f>VLOOKUP(A4495,'[3]Cartilha Global'!$A:$A,1,FALSE)</f>
        <v>95673</v>
      </c>
    </row>
    <row r="4496" spans="1:23" ht="12" hidden="1" thickBot="1" x14ac:dyDescent="0.25">
      <c r="A4496" s="522">
        <v>95674</v>
      </c>
      <c r="B4496" s="508" t="s">
        <v>3144</v>
      </c>
      <c r="C4496" s="513" t="s">
        <v>993</v>
      </c>
      <c r="D4496" s="498" t="s">
        <v>169</v>
      </c>
      <c r="E4496" s="499">
        <v>131.43</v>
      </c>
      <c r="F4496" s="500">
        <f t="shared" si="1091"/>
        <v>162.76</v>
      </c>
      <c r="G4496" s="527"/>
      <c r="H4496" s="518"/>
      <c r="I4496" s="517">
        <f t="shared" si="1110"/>
        <v>0</v>
      </c>
      <c r="J4496" s="517">
        <f t="shared" si="1111"/>
        <v>0</v>
      </c>
      <c r="K4496" s="504"/>
      <c r="L4496" s="518">
        <f t="shared" si="1112"/>
        <v>0</v>
      </c>
      <c r="M4496" s="518">
        <f t="shared" si="1112"/>
        <v>0</v>
      </c>
      <c r="N4496" s="519">
        <f t="shared" si="1113"/>
        <v>0</v>
      </c>
      <c r="O4496" s="519">
        <f t="shared" si="1114"/>
        <v>0</v>
      </c>
      <c r="P4496" s="506"/>
      <c r="Q4496" s="520"/>
      <c r="R4496" s="412" t="str">
        <f t="shared" si="1102"/>
        <v/>
      </c>
      <c r="S4496" s="412" t="str">
        <f t="shared" si="1103"/>
        <v/>
      </c>
      <c r="T4496" s="427"/>
      <c r="U4496" s="429"/>
      <c r="W4496" s="6">
        <f>VLOOKUP(A4496,'[3]Cartilha Global'!$A:$A,1,FALSE)</f>
        <v>95674</v>
      </c>
    </row>
    <row r="4497" spans="1:23" ht="12" hidden="1" thickBot="1" x14ac:dyDescent="0.25">
      <c r="A4497" s="522">
        <v>95675</v>
      </c>
      <c r="B4497" s="508" t="s">
        <v>3144</v>
      </c>
      <c r="C4497" s="513" t="s">
        <v>994</v>
      </c>
      <c r="D4497" s="498" t="s">
        <v>169</v>
      </c>
      <c r="E4497" s="499">
        <v>160.30000000000001</v>
      </c>
      <c r="F4497" s="500">
        <f t="shared" si="1091"/>
        <v>198.52</v>
      </c>
      <c r="G4497" s="527"/>
      <c r="H4497" s="518"/>
      <c r="I4497" s="517">
        <f t="shared" si="1110"/>
        <v>0</v>
      </c>
      <c r="J4497" s="517">
        <f t="shared" si="1111"/>
        <v>0</v>
      </c>
      <c r="K4497" s="504"/>
      <c r="L4497" s="518">
        <f t="shared" si="1112"/>
        <v>0</v>
      </c>
      <c r="M4497" s="518">
        <f t="shared" si="1112"/>
        <v>0</v>
      </c>
      <c r="N4497" s="519">
        <f t="shared" si="1113"/>
        <v>0</v>
      </c>
      <c r="O4497" s="519">
        <f t="shared" si="1114"/>
        <v>0</v>
      </c>
      <c r="P4497" s="506"/>
      <c r="Q4497" s="520"/>
      <c r="R4497" s="412" t="str">
        <f t="shared" si="1102"/>
        <v/>
      </c>
      <c r="S4497" s="412" t="str">
        <f t="shared" si="1103"/>
        <v/>
      </c>
      <c r="T4497" s="427"/>
      <c r="U4497" s="429"/>
      <c r="W4497" s="6">
        <f>VLOOKUP(A4497,'[3]Cartilha Global'!$A:$A,1,FALSE)</f>
        <v>95675</v>
      </c>
    </row>
    <row r="4498" spans="1:23" ht="23.25" hidden="1" thickBot="1" x14ac:dyDescent="0.25">
      <c r="A4498" s="522">
        <v>95676</v>
      </c>
      <c r="B4498" s="508" t="s">
        <v>3144</v>
      </c>
      <c r="C4498" s="513" t="s">
        <v>995</v>
      </c>
      <c r="D4498" s="498" t="s">
        <v>169</v>
      </c>
      <c r="E4498" s="499">
        <v>79.099999999999994</v>
      </c>
      <c r="F4498" s="500">
        <f t="shared" si="1091"/>
        <v>97.96</v>
      </c>
      <c r="G4498" s="527"/>
      <c r="H4498" s="518"/>
      <c r="I4498" s="517">
        <f t="shared" si="1110"/>
        <v>0</v>
      </c>
      <c r="J4498" s="517">
        <f t="shared" si="1111"/>
        <v>0</v>
      </c>
      <c r="K4498" s="504"/>
      <c r="L4498" s="518">
        <f t="shared" si="1112"/>
        <v>0</v>
      </c>
      <c r="M4498" s="518">
        <f t="shared" si="1112"/>
        <v>0</v>
      </c>
      <c r="N4498" s="519">
        <f t="shared" si="1113"/>
        <v>0</v>
      </c>
      <c r="O4498" s="519">
        <f t="shared" si="1114"/>
        <v>0</v>
      </c>
      <c r="P4498" s="506"/>
      <c r="Q4498" s="520"/>
      <c r="R4498" s="412" t="str">
        <f t="shared" si="1102"/>
        <v/>
      </c>
      <c r="S4498" s="412" t="str">
        <f t="shared" si="1103"/>
        <v/>
      </c>
      <c r="T4498" s="427"/>
      <c r="U4498" s="429"/>
      <c r="W4498" s="6">
        <f>VLOOKUP(A4498,'[3]Cartilha Global'!$A:$A,1,FALSE)</f>
        <v>95676</v>
      </c>
    </row>
    <row r="4499" spans="1:23" ht="12" hidden="1" thickBot="1" x14ac:dyDescent="0.25">
      <c r="A4499" s="522" t="s">
        <v>6207</v>
      </c>
      <c r="B4499" s="508"/>
      <c r="C4499" s="513" t="s">
        <v>6208</v>
      </c>
      <c r="D4499" s="498">
        <v>0</v>
      </c>
      <c r="E4499" s="499"/>
      <c r="F4499" s="500">
        <f t="shared" si="1091"/>
        <v>0</v>
      </c>
      <c r="G4499" s="556"/>
      <c r="H4499" s="556"/>
      <c r="I4499" s="557"/>
      <c r="J4499" s="558"/>
      <c r="K4499" s="504"/>
      <c r="L4499" s="556"/>
      <c r="M4499" s="556"/>
      <c r="N4499" s="557"/>
      <c r="O4499" s="558"/>
      <c r="P4499" s="506"/>
      <c r="Q4499" s="494" t="str">
        <f>IF(OR(SUM(J4499:J4499)&gt;0,SUM(O4499:O4499)&gt;0),"xx","")</f>
        <v/>
      </c>
      <c r="R4499" s="412" t="str">
        <f t="shared" si="1102"/>
        <v/>
      </c>
      <c r="S4499" s="412" t="str">
        <f t="shared" si="1103"/>
        <v/>
      </c>
      <c r="T4499" s="427"/>
      <c r="U4499" s="429"/>
      <c r="W4499" s="6" t="e">
        <f>VLOOKUP(A4499,'[3]Cartilha Global'!$A:$A,1,FALSE)</f>
        <v>#N/A</v>
      </c>
    </row>
    <row r="4500" spans="1:23" ht="12" hidden="1" thickBot="1" x14ac:dyDescent="0.25">
      <c r="A4500" s="522" t="s">
        <v>1977</v>
      </c>
      <c r="B4500" s="508"/>
      <c r="C4500" s="513" t="s">
        <v>96</v>
      </c>
      <c r="D4500" s="498">
        <v>0</v>
      </c>
      <c r="E4500" s="499"/>
      <c r="F4500" s="500">
        <f t="shared" si="1091"/>
        <v>0</v>
      </c>
      <c r="G4500" s="556"/>
      <c r="H4500" s="556"/>
      <c r="I4500" s="557"/>
      <c r="J4500" s="558"/>
      <c r="K4500" s="504"/>
      <c r="L4500" s="556"/>
      <c r="M4500" s="556"/>
      <c r="N4500" s="557"/>
      <c r="O4500" s="558"/>
      <c r="P4500" s="506"/>
      <c r="Q4500" s="494" t="str">
        <f>IF(OR(SUM(J4501:J4537)&gt;0,SUM(O4501:O4537)&gt;0),"xx","")</f>
        <v/>
      </c>
      <c r="R4500" s="412" t="str">
        <f t="shared" si="1102"/>
        <v/>
      </c>
      <c r="S4500" s="412" t="str">
        <f t="shared" si="1103"/>
        <v/>
      </c>
      <c r="T4500" s="427"/>
      <c r="U4500" s="429"/>
      <c r="W4500" s="6" t="str">
        <f>VLOOKUP(A4500,'[3]Cartilha Global'!$A:$A,1,FALSE)</f>
        <v>9.3.14</v>
      </c>
    </row>
    <row r="4501" spans="1:23" ht="12" hidden="1" thickBot="1" x14ac:dyDescent="0.25">
      <c r="A4501" s="522">
        <v>102587</v>
      </c>
      <c r="B4501" s="508" t="s">
        <v>3144</v>
      </c>
      <c r="C4501" s="513" t="s">
        <v>6209</v>
      </c>
      <c r="D4501" s="498" t="s">
        <v>169</v>
      </c>
      <c r="E4501" s="499">
        <v>3.52</v>
      </c>
      <c r="F4501" s="500">
        <f t="shared" si="1091"/>
        <v>4.3600000000000003</v>
      </c>
      <c r="G4501" s="527"/>
      <c r="H4501" s="518"/>
      <c r="I4501" s="517">
        <f>IF(ISBLANK(E4501),0,ROUND(F4501*G4501,2))</f>
        <v>0</v>
      </c>
      <c r="J4501" s="517">
        <f>IF(ISBLANK(G4501),0,ROUND(G4501*H4501,2))</f>
        <v>0</v>
      </c>
      <c r="K4501" s="504"/>
      <c r="L4501" s="518">
        <f>G4501</f>
        <v>0</v>
      </c>
      <c r="M4501" s="518">
        <f>H4501</f>
        <v>0</v>
      </c>
      <c r="N4501" s="519">
        <f>IF(ISBLANK(E4501),0,ROUND(F4501*L4501,2))</f>
        <v>0</v>
      </c>
      <c r="O4501" s="519">
        <f>IF(ISBLANK(L4501),0,ROUND(L4501*M4501,2))</f>
        <v>0</v>
      </c>
      <c r="P4501" s="506"/>
      <c r="Q4501" s="520"/>
      <c r="R4501" s="412" t="str">
        <f t="shared" si="1102"/>
        <v/>
      </c>
      <c r="S4501" s="412" t="str">
        <f t="shared" si="1103"/>
        <v/>
      </c>
      <c r="T4501" s="427"/>
      <c r="U4501" s="429"/>
      <c r="W4501" s="6" t="e">
        <f>VLOOKUP(A4501,'[3]Cartilha Global'!$A:$A,1,FALSE)</f>
        <v>#N/A</v>
      </c>
    </row>
    <row r="4502" spans="1:23" ht="12" hidden="1" thickBot="1" x14ac:dyDescent="0.25">
      <c r="A4502" s="522">
        <v>102588</v>
      </c>
      <c r="B4502" s="508" t="s">
        <v>3144</v>
      </c>
      <c r="C4502" s="513" t="s">
        <v>6210</v>
      </c>
      <c r="D4502" s="498" t="s">
        <v>169</v>
      </c>
      <c r="E4502" s="499">
        <v>5.09</v>
      </c>
      <c r="F4502" s="500">
        <f t="shared" si="1091"/>
        <v>6.3</v>
      </c>
      <c r="G4502" s="527"/>
      <c r="H4502" s="518"/>
      <c r="I4502" s="517">
        <f t="shared" ref="I4502:I4524" si="1115">IF(ISBLANK(E4502),0,ROUND(F4502*G4502,2))</f>
        <v>0</v>
      </c>
      <c r="J4502" s="517">
        <f t="shared" ref="J4502:J4524" si="1116">IF(ISBLANK(G4502),0,ROUND(G4502*H4502,2))</f>
        <v>0</v>
      </c>
      <c r="K4502" s="504"/>
      <c r="L4502" s="518">
        <f t="shared" ref="L4502:M4524" si="1117">G4502</f>
        <v>0</v>
      </c>
      <c r="M4502" s="518">
        <f t="shared" si="1117"/>
        <v>0</v>
      </c>
      <c r="N4502" s="519">
        <f t="shared" ref="N4502:N4524" si="1118">IF(ISBLANK(E4502),0,ROUND(F4502*L4502,2))</f>
        <v>0</v>
      </c>
      <c r="O4502" s="519">
        <f t="shared" ref="O4502:O4524" si="1119">IF(ISBLANK(L4502),0,ROUND(L4502*M4502,2))</f>
        <v>0</v>
      </c>
      <c r="P4502" s="506"/>
      <c r="Q4502" s="520"/>
      <c r="R4502" s="412" t="str">
        <f t="shared" si="1102"/>
        <v/>
      </c>
      <c r="S4502" s="412" t="str">
        <f t="shared" si="1103"/>
        <v/>
      </c>
      <c r="T4502" s="427"/>
      <c r="U4502" s="429"/>
      <c r="W4502" s="6" t="e">
        <f>VLOOKUP(A4502,'[3]Cartilha Global'!$A:$A,1,FALSE)</f>
        <v>#N/A</v>
      </c>
    </row>
    <row r="4503" spans="1:23" ht="12" hidden="1" thickBot="1" x14ac:dyDescent="0.25">
      <c r="A4503" s="522">
        <v>102589</v>
      </c>
      <c r="B4503" s="508" t="s">
        <v>3144</v>
      </c>
      <c r="C4503" s="513" t="s">
        <v>6211</v>
      </c>
      <c r="D4503" s="498" t="s">
        <v>169</v>
      </c>
      <c r="E4503" s="499">
        <v>3.91</v>
      </c>
      <c r="F4503" s="500">
        <f t="shared" si="1091"/>
        <v>4.84</v>
      </c>
      <c r="G4503" s="527"/>
      <c r="H4503" s="518"/>
      <c r="I4503" s="517">
        <f t="shared" si="1115"/>
        <v>0</v>
      </c>
      <c r="J4503" s="517">
        <f t="shared" si="1116"/>
        <v>0</v>
      </c>
      <c r="K4503" s="504"/>
      <c r="L4503" s="518">
        <f t="shared" si="1117"/>
        <v>0</v>
      </c>
      <c r="M4503" s="518">
        <f t="shared" si="1117"/>
        <v>0</v>
      </c>
      <c r="N4503" s="519">
        <f t="shared" si="1118"/>
        <v>0</v>
      </c>
      <c r="O4503" s="519">
        <f t="shared" si="1119"/>
        <v>0</v>
      </c>
      <c r="P4503" s="506"/>
      <c r="Q4503" s="520"/>
      <c r="R4503" s="412" t="str">
        <f t="shared" si="1102"/>
        <v/>
      </c>
      <c r="S4503" s="412" t="str">
        <f t="shared" si="1103"/>
        <v/>
      </c>
      <c r="T4503" s="427"/>
      <c r="U4503" s="429"/>
      <c r="W4503" s="6" t="e">
        <f>VLOOKUP(A4503,'[3]Cartilha Global'!$A:$A,1,FALSE)</f>
        <v>#N/A</v>
      </c>
    </row>
    <row r="4504" spans="1:23" ht="12" hidden="1" thickBot="1" x14ac:dyDescent="0.25">
      <c r="A4504" s="522">
        <v>102590</v>
      </c>
      <c r="B4504" s="508" t="s">
        <v>3144</v>
      </c>
      <c r="C4504" s="513" t="s">
        <v>6212</v>
      </c>
      <c r="D4504" s="498" t="s">
        <v>169</v>
      </c>
      <c r="E4504" s="499">
        <v>5.49</v>
      </c>
      <c r="F4504" s="500">
        <f t="shared" si="1091"/>
        <v>6.8</v>
      </c>
      <c r="G4504" s="527"/>
      <c r="H4504" s="518"/>
      <c r="I4504" s="517">
        <f t="shared" si="1115"/>
        <v>0</v>
      </c>
      <c r="J4504" s="517">
        <f t="shared" si="1116"/>
        <v>0</v>
      </c>
      <c r="K4504" s="504"/>
      <c r="L4504" s="518">
        <f t="shared" si="1117"/>
        <v>0</v>
      </c>
      <c r="M4504" s="518">
        <f t="shared" si="1117"/>
        <v>0</v>
      </c>
      <c r="N4504" s="519">
        <f t="shared" si="1118"/>
        <v>0</v>
      </c>
      <c r="O4504" s="519">
        <f t="shared" si="1119"/>
        <v>0</v>
      </c>
      <c r="P4504" s="506"/>
      <c r="Q4504" s="520"/>
      <c r="R4504" s="412" t="str">
        <f t="shared" si="1102"/>
        <v/>
      </c>
      <c r="S4504" s="412" t="str">
        <f t="shared" si="1103"/>
        <v/>
      </c>
      <c r="T4504" s="427"/>
      <c r="U4504" s="429"/>
      <c r="W4504" s="6" t="e">
        <f>VLOOKUP(A4504,'[3]Cartilha Global'!$A:$A,1,FALSE)</f>
        <v>#N/A</v>
      </c>
    </row>
    <row r="4505" spans="1:23" ht="12" hidden="1" thickBot="1" x14ac:dyDescent="0.25">
      <c r="A4505" s="522">
        <v>102591</v>
      </c>
      <c r="B4505" s="508" t="s">
        <v>3144</v>
      </c>
      <c r="C4505" s="513" t="s">
        <v>6213</v>
      </c>
      <c r="D4505" s="498" t="s">
        <v>169</v>
      </c>
      <c r="E4505" s="499">
        <v>4.3099999999999996</v>
      </c>
      <c r="F4505" s="500">
        <f t="shared" si="1091"/>
        <v>5.34</v>
      </c>
      <c r="G4505" s="527"/>
      <c r="H4505" s="518"/>
      <c r="I4505" s="517">
        <f t="shared" si="1115"/>
        <v>0</v>
      </c>
      <c r="J4505" s="517">
        <f t="shared" si="1116"/>
        <v>0</v>
      </c>
      <c r="K4505" s="504"/>
      <c r="L4505" s="518">
        <f t="shared" si="1117"/>
        <v>0</v>
      </c>
      <c r="M4505" s="518">
        <f t="shared" si="1117"/>
        <v>0</v>
      </c>
      <c r="N4505" s="519">
        <f t="shared" si="1118"/>
        <v>0</v>
      </c>
      <c r="O4505" s="519">
        <f t="shared" si="1119"/>
        <v>0</v>
      </c>
      <c r="P4505" s="506"/>
      <c r="Q4505" s="520"/>
      <c r="R4505" s="412" t="str">
        <f t="shared" si="1102"/>
        <v/>
      </c>
      <c r="S4505" s="412" t="str">
        <f t="shared" si="1103"/>
        <v/>
      </c>
      <c r="T4505" s="427"/>
      <c r="U4505" s="429"/>
      <c r="W4505" s="6" t="e">
        <f>VLOOKUP(A4505,'[3]Cartilha Global'!$A:$A,1,FALSE)</f>
        <v>#N/A</v>
      </c>
    </row>
    <row r="4506" spans="1:23" ht="12" hidden="1" thickBot="1" x14ac:dyDescent="0.25">
      <c r="A4506" s="522">
        <v>102592</v>
      </c>
      <c r="B4506" s="508" t="s">
        <v>3144</v>
      </c>
      <c r="C4506" s="513" t="s">
        <v>6214</v>
      </c>
      <c r="D4506" s="498" t="s">
        <v>169</v>
      </c>
      <c r="E4506" s="499">
        <v>5.88</v>
      </c>
      <c r="F4506" s="500">
        <f t="shared" si="1091"/>
        <v>7.28</v>
      </c>
      <c r="G4506" s="527"/>
      <c r="H4506" s="518"/>
      <c r="I4506" s="517">
        <f t="shared" si="1115"/>
        <v>0</v>
      </c>
      <c r="J4506" s="517">
        <f t="shared" si="1116"/>
        <v>0</v>
      </c>
      <c r="K4506" s="504"/>
      <c r="L4506" s="518">
        <f t="shared" si="1117"/>
        <v>0</v>
      </c>
      <c r="M4506" s="518">
        <f t="shared" si="1117"/>
        <v>0</v>
      </c>
      <c r="N4506" s="519">
        <f t="shared" si="1118"/>
        <v>0</v>
      </c>
      <c r="O4506" s="519">
        <f t="shared" si="1119"/>
        <v>0</v>
      </c>
      <c r="P4506" s="506"/>
      <c r="Q4506" s="520"/>
      <c r="R4506" s="412" t="str">
        <f t="shared" si="1102"/>
        <v/>
      </c>
      <c r="S4506" s="412" t="str">
        <f t="shared" si="1103"/>
        <v/>
      </c>
      <c r="T4506" s="427"/>
      <c r="U4506" s="429"/>
      <c r="W4506" s="6" t="e">
        <f>VLOOKUP(A4506,'[3]Cartilha Global'!$A:$A,1,FALSE)</f>
        <v>#N/A</v>
      </c>
    </row>
    <row r="4507" spans="1:23" ht="12" hidden="1" thickBot="1" x14ac:dyDescent="0.25">
      <c r="A4507" s="522">
        <v>102593</v>
      </c>
      <c r="B4507" s="508" t="s">
        <v>3144</v>
      </c>
      <c r="C4507" s="513" t="s">
        <v>6215</v>
      </c>
      <c r="D4507" s="498" t="s">
        <v>169</v>
      </c>
      <c r="E4507" s="499">
        <v>4.87</v>
      </c>
      <c r="F4507" s="500">
        <f t="shared" si="1091"/>
        <v>6.03</v>
      </c>
      <c r="G4507" s="527"/>
      <c r="H4507" s="518"/>
      <c r="I4507" s="517">
        <f t="shared" si="1115"/>
        <v>0</v>
      </c>
      <c r="J4507" s="517">
        <f t="shared" si="1116"/>
        <v>0</v>
      </c>
      <c r="K4507" s="504"/>
      <c r="L4507" s="518">
        <f t="shared" si="1117"/>
        <v>0</v>
      </c>
      <c r="M4507" s="518">
        <f t="shared" si="1117"/>
        <v>0</v>
      </c>
      <c r="N4507" s="519">
        <f t="shared" si="1118"/>
        <v>0</v>
      </c>
      <c r="O4507" s="519">
        <f t="shared" si="1119"/>
        <v>0</v>
      </c>
      <c r="P4507" s="506"/>
      <c r="Q4507" s="520"/>
      <c r="R4507" s="412" t="str">
        <f t="shared" si="1102"/>
        <v/>
      </c>
      <c r="S4507" s="412" t="str">
        <f t="shared" si="1103"/>
        <v/>
      </c>
      <c r="T4507" s="427"/>
      <c r="U4507" s="429"/>
      <c r="W4507" s="6" t="e">
        <f>VLOOKUP(A4507,'[3]Cartilha Global'!$A:$A,1,FALSE)</f>
        <v>#N/A</v>
      </c>
    </row>
    <row r="4508" spans="1:23" ht="12" hidden="1" thickBot="1" x14ac:dyDescent="0.25">
      <c r="A4508" s="522">
        <v>102594</v>
      </c>
      <c r="B4508" s="508" t="s">
        <v>3144</v>
      </c>
      <c r="C4508" s="513" t="s">
        <v>6216</v>
      </c>
      <c r="D4508" s="498" t="s">
        <v>169</v>
      </c>
      <c r="E4508" s="499">
        <v>6.45</v>
      </c>
      <c r="F4508" s="500">
        <f t="shared" si="1091"/>
        <v>7.99</v>
      </c>
      <c r="G4508" s="527"/>
      <c r="H4508" s="518"/>
      <c r="I4508" s="517">
        <f t="shared" si="1115"/>
        <v>0</v>
      </c>
      <c r="J4508" s="517">
        <f t="shared" si="1116"/>
        <v>0</v>
      </c>
      <c r="K4508" s="504"/>
      <c r="L4508" s="518">
        <f t="shared" si="1117"/>
        <v>0</v>
      </c>
      <c r="M4508" s="518">
        <f t="shared" si="1117"/>
        <v>0</v>
      </c>
      <c r="N4508" s="519">
        <f t="shared" si="1118"/>
        <v>0</v>
      </c>
      <c r="O4508" s="519">
        <f t="shared" si="1119"/>
        <v>0</v>
      </c>
      <c r="P4508" s="506"/>
      <c r="Q4508" s="520"/>
      <c r="R4508" s="412" t="str">
        <f t="shared" si="1102"/>
        <v/>
      </c>
      <c r="S4508" s="412" t="str">
        <f t="shared" si="1103"/>
        <v/>
      </c>
      <c r="T4508" s="427"/>
      <c r="U4508" s="429"/>
      <c r="W4508" s="6" t="e">
        <f>VLOOKUP(A4508,'[3]Cartilha Global'!$A:$A,1,FALSE)</f>
        <v>#N/A</v>
      </c>
    </row>
    <row r="4509" spans="1:23" ht="12" hidden="1" thickBot="1" x14ac:dyDescent="0.25">
      <c r="A4509" s="522">
        <v>102595</v>
      </c>
      <c r="B4509" s="508" t="s">
        <v>3144</v>
      </c>
      <c r="C4509" s="513" t="s">
        <v>6217</v>
      </c>
      <c r="D4509" s="498" t="s">
        <v>169</v>
      </c>
      <c r="E4509" s="499">
        <v>5.5</v>
      </c>
      <c r="F4509" s="500">
        <f t="shared" si="1091"/>
        <v>6.81</v>
      </c>
      <c r="G4509" s="527"/>
      <c r="H4509" s="518"/>
      <c r="I4509" s="517">
        <f t="shared" si="1115"/>
        <v>0</v>
      </c>
      <c r="J4509" s="517">
        <f t="shared" si="1116"/>
        <v>0</v>
      </c>
      <c r="K4509" s="504"/>
      <c r="L4509" s="518">
        <f t="shared" si="1117"/>
        <v>0</v>
      </c>
      <c r="M4509" s="518">
        <f t="shared" si="1117"/>
        <v>0</v>
      </c>
      <c r="N4509" s="519">
        <f t="shared" si="1118"/>
        <v>0</v>
      </c>
      <c r="O4509" s="519">
        <f t="shared" si="1119"/>
        <v>0</v>
      </c>
      <c r="P4509" s="506"/>
      <c r="Q4509" s="520"/>
      <c r="R4509" s="412" t="str">
        <f t="shared" si="1102"/>
        <v/>
      </c>
      <c r="S4509" s="412" t="str">
        <f t="shared" si="1103"/>
        <v/>
      </c>
      <c r="T4509" s="427"/>
      <c r="U4509" s="429"/>
      <c r="W4509" s="6" t="e">
        <f>VLOOKUP(A4509,'[3]Cartilha Global'!$A:$A,1,FALSE)</f>
        <v>#N/A</v>
      </c>
    </row>
    <row r="4510" spans="1:23" ht="12" hidden="1" thickBot="1" x14ac:dyDescent="0.25">
      <c r="A4510" s="522">
        <v>102596</v>
      </c>
      <c r="B4510" s="508" t="s">
        <v>3144</v>
      </c>
      <c r="C4510" s="513" t="s">
        <v>6218</v>
      </c>
      <c r="D4510" s="498" t="s">
        <v>169</v>
      </c>
      <c r="E4510" s="499">
        <v>7.08</v>
      </c>
      <c r="F4510" s="500">
        <f t="shared" ref="F4510:F4537" si="1120">IF(E4510=0,0,ROUND(E4510*(1+E$13)*(1-E$14),2))</f>
        <v>8.77</v>
      </c>
      <c r="G4510" s="527"/>
      <c r="H4510" s="518"/>
      <c r="I4510" s="517">
        <f t="shared" si="1115"/>
        <v>0</v>
      </c>
      <c r="J4510" s="517">
        <f t="shared" si="1116"/>
        <v>0</v>
      </c>
      <c r="K4510" s="504"/>
      <c r="L4510" s="518">
        <f t="shared" si="1117"/>
        <v>0</v>
      </c>
      <c r="M4510" s="518">
        <f t="shared" si="1117"/>
        <v>0</v>
      </c>
      <c r="N4510" s="519">
        <f t="shared" si="1118"/>
        <v>0</v>
      </c>
      <c r="O4510" s="519">
        <f t="shared" si="1119"/>
        <v>0</v>
      </c>
      <c r="P4510" s="506"/>
      <c r="Q4510" s="520"/>
      <c r="R4510" s="412" t="str">
        <f t="shared" ref="R4510:R4524" si="1121">IF(Q4510="X","x",IF(Q4510="xx","x",IF(O4510&gt;0,"x","")))</f>
        <v/>
      </c>
      <c r="S4510" s="412" t="str">
        <f t="shared" si="1103"/>
        <v/>
      </c>
      <c r="T4510" s="427"/>
      <c r="U4510" s="429"/>
      <c r="W4510" s="6" t="e">
        <f>VLOOKUP(A4510,'[3]Cartilha Global'!$A:$A,1,FALSE)</f>
        <v>#N/A</v>
      </c>
    </row>
    <row r="4511" spans="1:23" ht="12" hidden="1" thickBot="1" x14ac:dyDescent="0.25">
      <c r="A4511" s="522">
        <v>102597</v>
      </c>
      <c r="B4511" s="508" t="s">
        <v>3144</v>
      </c>
      <c r="C4511" s="513" t="s">
        <v>6219</v>
      </c>
      <c r="D4511" s="498" t="s">
        <v>169</v>
      </c>
      <c r="E4511" s="499">
        <v>6.3</v>
      </c>
      <c r="F4511" s="500">
        <f t="shared" si="1120"/>
        <v>7.8</v>
      </c>
      <c r="G4511" s="527"/>
      <c r="H4511" s="518"/>
      <c r="I4511" s="517">
        <f t="shared" si="1115"/>
        <v>0</v>
      </c>
      <c r="J4511" s="517">
        <f t="shared" si="1116"/>
        <v>0</v>
      </c>
      <c r="K4511" s="504"/>
      <c r="L4511" s="518">
        <f t="shared" si="1117"/>
        <v>0</v>
      </c>
      <c r="M4511" s="518">
        <f t="shared" si="1117"/>
        <v>0</v>
      </c>
      <c r="N4511" s="519">
        <f t="shared" si="1118"/>
        <v>0</v>
      </c>
      <c r="O4511" s="519">
        <f t="shared" si="1119"/>
        <v>0</v>
      </c>
      <c r="P4511" s="506"/>
      <c r="Q4511" s="520"/>
      <c r="R4511" s="412" t="str">
        <f t="shared" si="1121"/>
        <v/>
      </c>
      <c r="S4511" s="412" t="str">
        <f t="shared" ref="S4511:S4574" si="1122">IF(Q4511="X","x",IF(Q4511="xx","x",IF(OR(J4511&gt;0,O4511&gt;0),"x","")))</f>
        <v/>
      </c>
      <c r="T4511" s="427"/>
      <c r="U4511" s="429"/>
      <c r="W4511" s="6" t="e">
        <f>VLOOKUP(A4511,'[3]Cartilha Global'!$A:$A,1,FALSE)</f>
        <v>#N/A</v>
      </c>
    </row>
    <row r="4512" spans="1:23" ht="12" hidden="1" thickBot="1" x14ac:dyDescent="0.25">
      <c r="A4512" s="522">
        <v>102598</v>
      </c>
      <c r="B4512" s="508" t="s">
        <v>3144</v>
      </c>
      <c r="C4512" s="513" t="s">
        <v>6220</v>
      </c>
      <c r="D4512" s="498" t="s">
        <v>169</v>
      </c>
      <c r="E4512" s="499">
        <v>7.87</v>
      </c>
      <c r="F4512" s="500">
        <f t="shared" si="1120"/>
        <v>9.75</v>
      </c>
      <c r="G4512" s="527"/>
      <c r="H4512" s="518"/>
      <c r="I4512" s="517">
        <f t="shared" si="1115"/>
        <v>0</v>
      </c>
      <c r="J4512" s="517">
        <f t="shared" si="1116"/>
        <v>0</v>
      </c>
      <c r="K4512" s="504"/>
      <c r="L4512" s="518">
        <f t="shared" si="1117"/>
        <v>0</v>
      </c>
      <c r="M4512" s="518">
        <f t="shared" si="1117"/>
        <v>0</v>
      </c>
      <c r="N4512" s="519">
        <f t="shared" si="1118"/>
        <v>0</v>
      </c>
      <c r="O4512" s="519">
        <f t="shared" si="1119"/>
        <v>0</v>
      </c>
      <c r="P4512" s="506"/>
      <c r="Q4512" s="520"/>
      <c r="R4512" s="412" t="str">
        <f t="shared" si="1121"/>
        <v/>
      </c>
      <c r="S4512" s="412" t="str">
        <f t="shared" si="1122"/>
        <v/>
      </c>
      <c r="T4512" s="427"/>
      <c r="U4512" s="429"/>
      <c r="W4512" s="6" t="e">
        <f>VLOOKUP(A4512,'[3]Cartilha Global'!$A:$A,1,FALSE)</f>
        <v>#N/A</v>
      </c>
    </row>
    <row r="4513" spans="1:23" ht="12" hidden="1" thickBot="1" x14ac:dyDescent="0.25">
      <c r="A4513" s="522">
        <v>102599</v>
      </c>
      <c r="B4513" s="508" t="s">
        <v>3144</v>
      </c>
      <c r="C4513" s="513" t="s">
        <v>6221</v>
      </c>
      <c r="D4513" s="498" t="s">
        <v>169</v>
      </c>
      <c r="E4513" s="499">
        <v>7.09</v>
      </c>
      <c r="F4513" s="500">
        <f t="shared" si="1120"/>
        <v>8.7799999999999994</v>
      </c>
      <c r="G4513" s="527"/>
      <c r="H4513" s="518"/>
      <c r="I4513" s="517">
        <f t="shared" si="1115"/>
        <v>0</v>
      </c>
      <c r="J4513" s="517">
        <f t="shared" si="1116"/>
        <v>0</v>
      </c>
      <c r="K4513" s="504"/>
      <c r="L4513" s="518">
        <f t="shared" si="1117"/>
        <v>0</v>
      </c>
      <c r="M4513" s="518">
        <f t="shared" si="1117"/>
        <v>0</v>
      </c>
      <c r="N4513" s="519">
        <f t="shared" si="1118"/>
        <v>0</v>
      </c>
      <c r="O4513" s="519">
        <f t="shared" si="1119"/>
        <v>0</v>
      </c>
      <c r="P4513" s="506"/>
      <c r="Q4513" s="520"/>
      <c r="R4513" s="412" t="str">
        <f t="shared" si="1121"/>
        <v/>
      </c>
      <c r="S4513" s="412" t="str">
        <f t="shared" si="1122"/>
        <v/>
      </c>
      <c r="T4513" s="427"/>
      <c r="U4513" s="429"/>
      <c r="W4513" s="6" t="e">
        <f>VLOOKUP(A4513,'[3]Cartilha Global'!$A:$A,1,FALSE)</f>
        <v>#N/A</v>
      </c>
    </row>
    <row r="4514" spans="1:23" ht="12" hidden="1" thickBot="1" x14ac:dyDescent="0.25">
      <c r="A4514" s="522">
        <v>102600</v>
      </c>
      <c r="B4514" s="508" t="s">
        <v>3144</v>
      </c>
      <c r="C4514" s="513" t="s">
        <v>6222</v>
      </c>
      <c r="D4514" s="498" t="s">
        <v>169</v>
      </c>
      <c r="E4514" s="499">
        <v>8.66</v>
      </c>
      <c r="F4514" s="500">
        <f t="shared" si="1120"/>
        <v>10.72</v>
      </c>
      <c r="G4514" s="527"/>
      <c r="H4514" s="518"/>
      <c r="I4514" s="517">
        <f t="shared" si="1115"/>
        <v>0</v>
      </c>
      <c r="J4514" s="517">
        <f t="shared" si="1116"/>
        <v>0</v>
      </c>
      <c r="K4514" s="504"/>
      <c r="L4514" s="518">
        <f t="shared" si="1117"/>
        <v>0</v>
      </c>
      <c r="M4514" s="518">
        <f t="shared" si="1117"/>
        <v>0</v>
      </c>
      <c r="N4514" s="519">
        <f t="shared" si="1118"/>
        <v>0</v>
      </c>
      <c r="O4514" s="519">
        <f t="shared" si="1119"/>
        <v>0</v>
      </c>
      <c r="P4514" s="506"/>
      <c r="Q4514" s="520"/>
      <c r="R4514" s="412" t="str">
        <f t="shared" si="1121"/>
        <v/>
      </c>
      <c r="S4514" s="412" t="str">
        <f t="shared" si="1122"/>
        <v/>
      </c>
      <c r="T4514" s="427"/>
      <c r="U4514" s="429"/>
      <c r="W4514" s="6" t="e">
        <f>VLOOKUP(A4514,'[3]Cartilha Global'!$A:$A,1,FALSE)</f>
        <v>#N/A</v>
      </c>
    </row>
    <row r="4515" spans="1:23" ht="12" hidden="1" thickBot="1" x14ac:dyDescent="0.25">
      <c r="A4515" s="522">
        <v>102601</v>
      </c>
      <c r="B4515" s="508" t="s">
        <v>3144</v>
      </c>
      <c r="C4515" s="513" t="s">
        <v>6223</v>
      </c>
      <c r="D4515" s="498" t="s">
        <v>169</v>
      </c>
      <c r="E4515" s="499">
        <v>8.2799999999999994</v>
      </c>
      <c r="F4515" s="500">
        <f t="shared" si="1120"/>
        <v>10.25</v>
      </c>
      <c r="G4515" s="527"/>
      <c r="H4515" s="518"/>
      <c r="I4515" s="517">
        <f t="shared" si="1115"/>
        <v>0</v>
      </c>
      <c r="J4515" s="517">
        <f t="shared" si="1116"/>
        <v>0</v>
      </c>
      <c r="K4515" s="504"/>
      <c r="L4515" s="518">
        <f t="shared" si="1117"/>
        <v>0</v>
      </c>
      <c r="M4515" s="518">
        <f t="shared" si="1117"/>
        <v>0</v>
      </c>
      <c r="N4515" s="519">
        <f t="shared" si="1118"/>
        <v>0</v>
      </c>
      <c r="O4515" s="519">
        <f t="shared" si="1119"/>
        <v>0</v>
      </c>
      <c r="P4515" s="506"/>
      <c r="Q4515" s="520"/>
      <c r="R4515" s="412" t="str">
        <f t="shared" si="1121"/>
        <v/>
      </c>
      <c r="S4515" s="412" t="str">
        <f t="shared" si="1122"/>
        <v/>
      </c>
      <c r="T4515" s="427"/>
      <c r="U4515" s="429"/>
      <c r="W4515" s="6" t="e">
        <f>VLOOKUP(A4515,'[3]Cartilha Global'!$A:$A,1,FALSE)</f>
        <v>#N/A</v>
      </c>
    </row>
    <row r="4516" spans="1:23" ht="12" hidden="1" thickBot="1" x14ac:dyDescent="0.25">
      <c r="A4516" s="522">
        <v>102602</v>
      </c>
      <c r="B4516" s="508" t="s">
        <v>3144</v>
      </c>
      <c r="C4516" s="513" t="s">
        <v>6224</v>
      </c>
      <c r="D4516" s="498" t="s">
        <v>169</v>
      </c>
      <c r="E4516" s="499">
        <v>9.86</v>
      </c>
      <c r="F4516" s="500">
        <f t="shared" si="1120"/>
        <v>12.21</v>
      </c>
      <c r="G4516" s="527"/>
      <c r="H4516" s="518"/>
      <c r="I4516" s="517">
        <f t="shared" si="1115"/>
        <v>0</v>
      </c>
      <c r="J4516" s="517">
        <f t="shared" si="1116"/>
        <v>0</v>
      </c>
      <c r="K4516" s="504"/>
      <c r="L4516" s="518">
        <f t="shared" si="1117"/>
        <v>0</v>
      </c>
      <c r="M4516" s="518">
        <f t="shared" si="1117"/>
        <v>0</v>
      </c>
      <c r="N4516" s="519">
        <f t="shared" si="1118"/>
        <v>0</v>
      </c>
      <c r="O4516" s="519">
        <f t="shared" si="1119"/>
        <v>0</v>
      </c>
      <c r="P4516" s="506"/>
      <c r="Q4516" s="520"/>
      <c r="R4516" s="412" t="str">
        <f t="shared" si="1121"/>
        <v/>
      </c>
      <c r="S4516" s="412" t="str">
        <f t="shared" si="1122"/>
        <v/>
      </c>
      <c r="T4516" s="427"/>
      <c r="U4516" s="429"/>
      <c r="W4516" s="6" t="e">
        <f>VLOOKUP(A4516,'[3]Cartilha Global'!$A:$A,1,FALSE)</f>
        <v>#N/A</v>
      </c>
    </row>
    <row r="4517" spans="1:23" ht="12" hidden="1" thickBot="1" x14ac:dyDescent="0.25">
      <c r="A4517" s="522">
        <v>102603</v>
      </c>
      <c r="B4517" s="508" t="s">
        <v>3144</v>
      </c>
      <c r="C4517" s="513" t="s">
        <v>6225</v>
      </c>
      <c r="D4517" s="498" t="s">
        <v>169</v>
      </c>
      <c r="E4517" s="499">
        <v>10.28</v>
      </c>
      <c r="F4517" s="500">
        <f t="shared" si="1120"/>
        <v>12.73</v>
      </c>
      <c r="G4517" s="527"/>
      <c r="H4517" s="518"/>
      <c r="I4517" s="517">
        <f t="shared" si="1115"/>
        <v>0</v>
      </c>
      <c r="J4517" s="517">
        <f t="shared" si="1116"/>
        <v>0</v>
      </c>
      <c r="K4517" s="504"/>
      <c r="L4517" s="518">
        <f t="shared" si="1117"/>
        <v>0</v>
      </c>
      <c r="M4517" s="518">
        <f t="shared" si="1117"/>
        <v>0</v>
      </c>
      <c r="N4517" s="519">
        <f t="shared" si="1118"/>
        <v>0</v>
      </c>
      <c r="O4517" s="519">
        <f t="shared" si="1119"/>
        <v>0</v>
      </c>
      <c r="P4517" s="506"/>
      <c r="Q4517" s="520"/>
      <c r="R4517" s="412" t="str">
        <f t="shared" si="1121"/>
        <v/>
      </c>
      <c r="S4517" s="412" t="str">
        <f t="shared" si="1122"/>
        <v/>
      </c>
      <c r="T4517" s="427"/>
      <c r="U4517" s="429"/>
      <c r="W4517" s="6" t="e">
        <f>VLOOKUP(A4517,'[3]Cartilha Global'!$A:$A,1,FALSE)</f>
        <v>#N/A</v>
      </c>
    </row>
    <row r="4518" spans="1:23" ht="12" hidden="1" thickBot="1" x14ac:dyDescent="0.25">
      <c r="A4518" s="522">
        <v>102605</v>
      </c>
      <c r="B4518" s="508" t="s">
        <v>3144</v>
      </c>
      <c r="C4518" s="513" t="s">
        <v>6226</v>
      </c>
      <c r="D4518" s="498" t="s">
        <v>169</v>
      </c>
      <c r="E4518" s="499">
        <v>279.01</v>
      </c>
      <c r="F4518" s="500">
        <f t="shared" si="1120"/>
        <v>345.53</v>
      </c>
      <c r="G4518" s="527"/>
      <c r="H4518" s="518"/>
      <c r="I4518" s="517">
        <f t="shared" si="1115"/>
        <v>0</v>
      </c>
      <c r="J4518" s="517">
        <f t="shared" si="1116"/>
        <v>0</v>
      </c>
      <c r="K4518" s="504"/>
      <c r="L4518" s="518">
        <f t="shared" si="1117"/>
        <v>0</v>
      </c>
      <c r="M4518" s="518">
        <f t="shared" si="1117"/>
        <v>0</v>
      </c>
      <c r="N4518" s="519">
        <f t="shared" si="1118"/>
        <v>0</v>
      </c>
      <c r="O4518" s="519">
        <f t="shared" si="1119"/>
        <v>0</v>
      </c>
      <c r="P4518" s="506"/>
      <c r="Q4518" s="520"/>
      <c r="R4518" s="412" t="str">
        <f t="shared" si="1121"/>
        <v/>
      </c>
      <c r="S4518" s="412" t="str">
        <f t="shared" si="1122"/>
        <v/>
      </c>
      <c r="T4518" s="427"/>
      <c r="U4518" s="429"/>
      <c r="W4518" s="6" t="e">
        <f>VLOOKUP(A4518,'[3]Cartilha Global'!$A:$A,1,FALSE)</f>
        <v>#N/A</v>
      </c>
    </row>
    <row r="4519" spans="1:23" ht="12" hidden="1" thickBot="1" x14ac:dyDescent="0.25">
      <c r="A4519" s="522">
        <v>102606</v>
      </c>
      <c r="B4519" s="508" t="s">
        <v>3144</v>
      </c>
      <c r="C4519" s="513" t="s">
        <v>6227</v>
      </c>
      <c r="D4519" s="498" t="s">
        <v>169</v>
      </c>
      <c r="E4519" s="499">
        <v>475.91</v>
      </c>
      <c r="F4519" s="500">
        <f t="shared" si="1120"/>
        <v>589.37</v>
      </c>
      <c r="G4519" s="527"/>
      <c r="H4519" s="518"/>
      <c r="I4519" s="517">
        <f>IF(ISBLANK(E4519),0,ROUND(F4519*G4519,2))</f>
        <v>0</v>
      </c>
      <c r="J4519" s="517">
        <f>IF(ISBLANK(G4519),0,ROUND(G4519*H4519,2))</f>
        <v>0</v>
      </c>
      <c r="K4519" s="504"/>
      <c r="L4519" s="518">
        <f t="shared" si="1117"/>
        <v>0</v>
      </c>
      <c r="M4519" s="518">
        <f t="shared" si="1117"/>
        <v>0</v>
      </c>
      <c r="N4519" s="519">
        <f>IF(ISBLANK(E4519),0,ROUND(F4519*L4519,2))</f>
        <v>0</v>
      </c>
      <c r="O4519" s="519">
        <f>IF(ISBLANK(L4519),0,ROUND(L4519*M4519,2))</f>
        <v>0</v>
      </c>
      <c r="P4519" s="506"/>
      <c r="Q4519" s="520"/>
      <c r="R4519" s="412" t="str">
        <f>IF(Q4519="X","x",IF(Q4519="xx","x",IF(O4519&gt;0,"x","")))</f>
        <v/>
      </c>
      <c r="S4519" s="412" t="str">
        <f t="shared" si="1122"/>
        <v/>
      </c>
      <c r="T4519" s="427"/>
      <c r="U4519" s="429"/>
      <c r="W4519" s="6" t="e">
        <f>VLOOKUP(A4519,'[3]Cartilha Global'!$A:$A,1,FALSE)</f>
        <v>#N/A</v>
      </c>
    </row>
    <row r="4520" spans="1:23" ht="12" hidden="1" thickBot="1" x14ac:dyDescent="0.25">
      <c r="A4520" s="522">
        <v>102607</v>
      </c>
      <c r="B4520" s="508" t="s">
        <v>3144</v>
      </c>
      <c r="C4520" s="513" t="s">
        <v>6228</v>
      </c>
      <c r="D4520" s="498" t="s">
        <v>169</v>
      </c>
      <c r="E4520" s="499">
        <v>484.34</v>
      </c>
      <c r="F4520" s="500">
        <f t="shared" si="1120"/>
        <v>599.80999999999995</v>
      </c>
      <c r="G4520" s="527"/>
      <c r="H4520" s="518"/>
      <c r="I4520" s="517">
        <f>IF(ISBLANK(E4520),0,ROUND(F4520*G4520,2))</f>
        <v>0</v>
      </c>
      <c r="J4520" s="517">
        <f>IF(ISBLANK(G4520),0,ROUND(G4520*H4520,2))</f>
        <v>0</v>
      </c>
      <c r="K4520" s="504"/>
      <c r="L4520" s="518">
        <f t="shared" si="1117"/>
        <v>0</v>
      </c>
      <c r="M4520" s="518">
        <f t="shared" si="1117"/>
        <v>0</v>
      </c>
      <c r="N4520" s="519">
        <f>IF(ISBLANK(E4520),0,ROUND(F4520*L4520,2))</f>
        <v>0</v>
      </c>
      <c r="O4520" s="519">
        <f>IF(ISBLANK(L4520),0,ROUND(L4520*M4520,2))</f>
        <v>0</v>
      </c>
      <c r="P4520" s="506"/>
      <c r="Q4520" s="520"/>
      <c r="R4520" s="412" t="str">
        <f>IF(Q4520="X","x",IF(Q4520="xx","x",IF(O4520&gt;0,"x","")))</f>
        <v/>
      </c>
      <c r="S4520" s="412" t="str">
        <f t="shared" si="1122"/>
        <v/>
      </c>
      <c r="T4520" s="427"/>
      <c r="U4520" s="429"/>
      <c r="W4520" s="6" t="e">
        <f>VLOOKUP(A4520,'[3]Cartilha Global'!$A:$A,1,FALSE)</f>
        <v>#N/A</v>
      </c>
    </row>
    <row r="4521" spans="1:23" ht="12" hidden="1" thickBot="1" x14ac:dyDescent="0.25">
      <c r="A4521" s="522">
        <v>102608</v>
      </c>
      <c r="B4521" s="508" t="s">
        <v>3144</v>
      </c>
      <c r="C4521" s="513" t="s">
        <v>6229</v>
      </c>
      <c r="D4521" s="498" t="s">
        <v>169</v>
      </c>
      <c r="E4521" s="499">
        <v>978.35</v>
      </c>
      <c r="F4521" s="500">
        <f t="shared" si="1120"/>
        <v>1211.5899999999999</v>
      </c>
      <c r="G4521" s="527"/>
      <c r="H4521" s="518"/>
      <c r="I4521" s="517">
        <f>IF(ISBLANK(E4521),0,ROUND(F4521*G4521,2))</f>
        <v>0</v>
      </c>
      <c r="J4521" s="517">
        <f>IF(ISBLANK(G4521),0,ROUND(G4521*H4521,2))</f>
        <v>0</v>
      </c>
      <c r="K4521" s="504"/>
      <c r="L4521" s="518">
        <f t="shared" si="1117"/>
        <v>0</v>
      </c>
      <c r="M4521" s="518">
        <f t="shared" si="1117"/>
        <v>0</v>
      </c>
      <c r="N4521" s="519">
        <f>IF(ISBLANK(E4521),0,ROUND(F4521*L4521,2))</f>
        <v>0</v>
      </c>
      <c r="O4521" s="519">
        <f>IF(ISBLANK(L4521),0,ROUND(L4521*M4521,2))</f>
        <v>0</v>
      </c>
      <c r="P4521" s="506"/>
      <c r="Q4521" s="520"/>
      <c r="R4521" s="412" t="str">
        <f>IF(Q4521="X","x",IF(Q4521="xx","x",IF(O4521&gt;0,"x","")))</f>
        <v/>
      </c>
      <c r="S4521" s="412" t="str">
        <f t="shared" si="1122"/>
        <v/>
      </c>
      <c r="T4521" s="427"/>
      <c r="U4521" s="429"/>
      <c r="W4521" s="6" t="e">
        <f>VLOOKUP(A4521,'[3]Cartilha Global'!$A:$A,1,FALSE)</f>
        <v>#N/A</v>
      </c>
    </row>
    <row r="4522" spans="1:23" ht="12" hidden="1" thickBot="1" x14ac:dyDescent="0.25">
      <c r="A4522" s="522">
        <v>102609</v>
      </c>
      <c r="B4522" s="508" t="s">
        <v>3144</v>
      </c>
      <c r="C4522" s="513" t="s">
        <v>6230</v>
      </c>
      <c r="D4522" s="498" t="s">
        <v>169</v>
      </c>
      <c r="E4522" s="499">
        <v>1101.1099999999999</v>
      </c>
      <c r="F4522" s="500">
        <f t="shared" si="1120"/>
        <v>1363.61</v>
      </c>
      <c r="G4522" s="527"/>
      <c r="H4522" s="518"/>
      <c r="I4522" s="517">
        <f>IF(ISBLANK(E4522),0,ROUND(F4522*G4522,2))</f>
        <v>0</v>
      </c>
      <c r="J4522" s="517">
        <f>IF(ISBLANK(G4522),0,ROUND(G4522*H4522,2))</f>
        <v>0</v>
      </c>
      <c r="K4522" s="504"/>
      <c r="L4522" s="518">
        <f t="shared" si="1117"/>
        <v>0</v>
      </c>
      <c r="M4522" s="518">
        <f t="shared" si="1117"/>
        <v>0</v>
      </c>
      <c r="N4522" s="519">
        <f>IF(ISBLANK(E4522),0,ROUND(F4522*L4522,2))</f>
        <v>0</v>
      </c>
      <c r="O4522" s="519">
        <f>IF(ISBLANK(L4522),0,ROUND(L4522*M4522,2))</f>
        <v>0</v>
      </c>
      <c r="P4522" s="506"/>
      <c r="Q4522" s="520"/>
      <c r="R4522" s="412" t="str">
        <f>IF(Q4522="X","x",IF(Q4522="xx","x",IF(O4522&gt;0,"x","")))</f>
        <v/>
      </c>
      <c r="S4522" s="412" t="str">
        <f t="shared" si="1122"/>
        <v/>
      </c>
      <c r="T4522" s="427"/>
      <c r="U4522" s="429"/>
      <c r="W4522" s="6" t="e">
        <f>VLOOKUP(A4522,'[3]Cartilha Global'!$A:$A,1,FALSE)</f>
        <v>#N/A</v>
      </c>
    </row>
    <row r="4523" spans="1:23" ht="12" hidden="1" thickBot="1" x14ac:dyDescent="0.25">
      <c r="A4523" s="522">
        <v>102604</v>
      </c>
      <c r="B4523" s="508" t="s">
        <v>3144</v>
      </c>
      <c r="C4523" s="513" t="s">
        <v>6231</v>
      </c>
      <c r="D4523" s="498" t="s">
        <v>169</v>
      </c>
      <c r="E4523" s="499">
        <v>11.84</v>
      </c>
      <c r="F4523" s="500">
        <f t="shared" si="1120"/>
        <v>14.66</v>
      </c>
      <c r="G4523" s="527"/>
      <c r="H4523" s="518"/>
      <c r="I4523" s="517">
        <f>IF(ISBLANK(E4523),0,ROUND(F4523*G4523,2))</f>
        <v>0</v>
      </c>
      <c r="J4523" s="517">
        <f>IF(ISBLANK(G4523),0,ROUND(G4523*H4523,2))</f>
        <v>0</v>
      </c>
      <c r="K4523" s="504"/>
      <c r="L4523" s="518">
        <f t="shared" si="1117"/>
        <v>0</v>
      </c>
      <c r="M4523" s="518">
        <f t="shared" si="1117"/>
        <v>0</v>
      </c>
      <c r="N4523" s="519">
        <f>IF(ISBLANK(E4523),0,ROUND(F4523*L4523,2))</f>
        <v>0</v>
      </c>
      <c r="O4523" s="519">
        <f>IF(ISBLANK(L4523),0,ROUND(L4523*M4523,2))</f>
        <v>0</v>
      </c>
      <c r="P4523" s="506"/>
      <c r="Q4523" s="520"/>
      <c r="R4523" s="412" t="str">
        <f>IF(Q4523="X","x",IF(Q4523="xx","x",IF(O4523&gt;0,"x","")))</f>
        <v/>
      </c>
      <c r="S4523" s="412" t="str">
        <f t="shared" si="1122"/>
        <v/>
      </c>
      <c r="T4523" s="427"/>
      <c r="U4523" s="429"/>
      <c r="W4523" s="6" t="e">
        <f>VLOOKUP(A4523,'[3]Cartilha Global'!$A:$A,1,FALSE)</f>
        <v>#N/A</v>
      </c>
    </row>
    <row r="4524" spans="1:23" ht="23.25" hidden="1" thickBot="1" x14ac:dyDescent="0.25">
      <c r="A4524" s="522">
        <v>102622</v>
      </c>
      <c r="B4524" s="508" t="s">
        <v>3144</v>
      </c>
      <c r="C4524" s="513" t="s">
        <v>6232</v>
      </c>
      <c r="D4524" s="498" t="s">
        <v>169</v>
      </c>
      <c r="E4524" s="499">
        <v>652.48</v>
      </c>
      <c r="F4524" s="500">
        <f t="shared" si="1120"/>
        <v>808.03</v>
      </c>
      <c r="G4524" s="527"/>
      <c r="H4524" s="518"/>
      <c r="I4524" s="517">
        <f t="shared" si="1115"/>
        <v>0</v>
      </c>
      <c r="J4524" s="517">
        <f t="shared" si="1116"/>
        <v>0</v>
      </c>
      <c r="K4524" s="504"/>
      <c r="L4524" s="518">
        <f t="shared" si="1117"/>
        <v>0</v>
      </c>
      <c r="M4524" s="518">
        <f t="shared" si="1117"/>
        <v>0</v>
      </c>
      <c r="N4524" s="519">
        <f t="shared" si="1118"/>
        <v>0</v>
      </c>
      <c r="O4524" s="519">
        <f t="shared" si="1119"/>
        <v>0</v>
      </c>
      <c r="P4524" s="506"/>
      <c r="Q4524" s="520"/>
      <c r="R4524" s="412" t="str">
        <f t="shared" si="1121"/>
        <v/>
      </c>
      <c r="S4524" s="412" t="str">
        <f t="shared" si="1122"/>
        <v/>
      </c>
      <c r="T4524" s="427"/>
      <c r="U4524" s="429"/>
      <c r="W4524" s="6">
        <f>VLOOKUP(A4524,'[3]Cartilha Global'!$A:$A,1,FALSE)</f>
        <v>102622</v>
      </c>
    </row>
    <row r="4525" spans="1:23" ht="23.25" hidden="1" thickBot="1" x14ac:dyDescent="0.25">
      <c r="A4525" s="522">
        <v>102623</v>
      </c>
      <c r="B4525" s="508" t="s">
        <v>3144</v>
      </c>
      <c r="C4525" s="513" t="s">
        <v>6233</v>
      </c>
      <c r="D4525" s="498" t="s">
        <v>169</v>
      </c>
      <c r="E4525" s="499">
        <v>918.43</v>
      </c>
      <c r="F4525" s="500">
        <f t="shared" si="1120"/>
        <v>1137.3800000000001</v>
      </c>
      <c r="G4525" s="527"/>
      <c r="H4525" s="518"/>
      <c r="I4525" s="517">
        <f>IF(ISBLANK(E4525),0,ROUND(F4525*G4525,2))</f>
        <v>0</v>
      </c>
      <c r="J4525" s="517">
        <f>IF(ISBLANK(G4525),0,ROUND(G4525*H4525,2))</f>
        <v>0</v>
      </c>
      <c r="K4525" s="504"/>
      <c r="L4525" s="518">
        <f>G4525</f>
        <v>0</v>
      </c>
      <c r="M4525" s="518">
        <f>H4525</f>
        <v>0</v>
      </c>
      <c r="N4525" s="519">
        <f>IF(ISBLANK(E4525),0,ROUND(F4525*L4525,2))</f>
        <v>0</v>
      </c>
      <c r="O4525" s="519">
        <f>IF(ISBLANK(L4525),0,ROUND(L4525*M4525,2))</f>
        <v>0</v>
      </c>
      <c r="P4525" s="506"/>
      <c r="Q4525" s="520"/>
      <c r="R4525" s="412" t="str">
        <f>IF(Q4525="X","x",IF(Q4525="xx","x",IF(O4525&gt;0,"x","")))</f>
        <v/>
      </c>
      <c r="S4525" s="412" t="str">
        <f t="shared" si="1122"/>
        <v/>
      </c>
      <c r="T4525" s="427"/>
      <c r="U4525" s="429"/>
      <c r="W4525" s="6">
        <f>VLOOKUP(A4525,'[3]Cartilha Global'!$A:$A,1,FALSE)</f>
        <v>102623</v>
      </c>
    </row>
    <row r="4526" spans="1:23" ht="23.25" hidden="1" thickBot="1" x14ac:dyDescent="0.25">
      <c r="A4526" s="522">
        <v>102611</v>
      </c>
      <c r="B4526" s="508" t="s">
        <v>3144</v>
      </c>
      <c r="C4526" s="513" t="s">
        <v>6234</v>
      </c>
      <c r="D4526" s="498" t="s">
        <v>169</v>
      </c>
      <c r="E4526" s="499">
        <v>355.69</v>
      </c>
      <c r="F4526" s="500">
        <f t="shared" si="1120"/>
        <v>440.49</v>
      </c>
      <c r="G4526" s="527"/>
      <c r="H4526" s="518"/>
      <c r="I4526" s="517">
        <f t="shared" ref="I4526:I4537" si="1123">IF(ISBLANK(E4526),0,ROUND(F4526*G4526,2))</f>
        <v>0</v>
      </c>
      <c r="J4526" s="517">
        <f t="shared" ref="J4526:J4537" si="1124">IF(ISBLANK(G4526),0,ROUND(G4526*H4526,2))</f>
        <v>0</v>
      </c>
      <c r="K4526" s="504"/>
      <c r="L4526" s="518">
        <f t="shared" ref="L4526:M4537" si="1125">G4526</f>
        <v>0</v>
      </c>
      <c r="M4526" s="518">
        <f t="shared" si="1125"/>
        <v>0</v>
      </c>
      <c r="N4526" s="519">
        <f t="shared" ref="N4526:N4537" si="1126">IF(ISBLANK(E4526),0,ROUND(F4526*L4526,2))</f>
        <v>0</v>
      </c>
      <c r="O4526" s="519">
        <f t="shared" ref="O4526:O4537" si="1127">IF(ISBLANK(L4526),0,ROUND(L4526*M4526,2))</f>
        <v>0</v>
      </c>
      <c r="P4526" s="506"/>
      <c r="Q4526" s="520"/>
      <c r="R4526" s="412" t="str">
        <f t="shared" ref="R4526:R4589" si="1128">IF(Q4526="X","x",IF(Q4526="xx","x",IF(O4526&gt;0,"x","")))</f>
        <v/>
      </c>
      <c r="S4526" s="412" t="str">
        <f t="shared" si="1122"/>
        <v/>
      </c>
      <c r="T4526" s="427"/>
      <c r="U4526" s="429"/>
      <c r="W4526" s="6" t="e">
        <f>VLOOKUP(A4526,'[3]Cartilha Global'!$A:$A,1,FALSE)</f>
        <v>#N/A</v>
      </c>
    </row>
    <row r="4527" spans="1:23" ht="23.25" hidden="1" thickBot="1" x14ac:dyDescent="0.25">
      <c r="A4527" s="522">
        <v>102613</v>
      </c>
      <c r="B4527" s="508" t="s">
        <v>3144</v>
      </c>
      <c r="C4527" s="513" t="s">
        <v>6235</v>
      </c>
      <c r="D4527" s="498" t="s">
        <v>169</v>
      </c>
      <c r="E4527" s="499">
        <v>488.63</v>
      </c>
      <c r="F4527" s="500">
        <f t="shared" si="1120"/>
        <v>605.12</v>
      </c>
      <c r="G4527" s="527"/>
      <c r="H4527" s="518"/>
      <c r="I4527" s="517">
        <f t="shared" si="1123"/>
        <v>0</v>
      </c>
      <c r="J4527" s="517">
        <f t="shared" si="1124"/>
        <v>0</v>
      </c>
      <c r="K4527" s="504"/>
      <c r="L4527" s="518">
        <f t="shared" si="1125"/>
        <v>0</v>
      </c>
      <c r="M4527" s="518">
        <f t="shared" si="1125"/>
        <v>0</v>
      </c>
      <c r="N4527" s="519">
        <f t="shared" si="1126"/>
        <v>0</v>
      </c>
      <c r="O4527" s="519">
        <f t="shared" si="1127"/>
        <v>0</v>
      </c>
      <c r="P4527" s="506"/>
      <c r="Q4527" s="520"/>
      <c r="R4527" s="412" t="str">
        <f t="shared" si="1128"/>
        <v/>
      </c>
      <c r="S4527" s="412" t="str">
        <f t="shared" si="1122"/>
        <v/>
      </c>
      <c r="T4527" s="427"/>
      <c r="U4527" s="429"/>
      <c r="W4527" s="6" t="e">
        <f>VLOOKUP(A4527,'[3]Cartilha Global'!$A:$A,1,FALSE)</f>
        <v>#N/A</v>
      </c>
    </row>
    <row r="4528" spans="1:23" ht="23.25" hidden="1" thickBot="1" x14ac:dyDescent="0.25">
      <c r="A4528" s="522">
        <v>102614</v>
      </c>
      <c r="B4528" s="508" t="s">
        <v>3144</v>
      </c>
      <c r="C4528" s="513" t="s">
        <v>6236</v>
      </c>
      <c r="D4528" s="498" t="s">
        <v>169</v>
      </c>
      <c r="E4528" s="499">
        <v>790.18</v>
      </c>
      <c r="F4528" s="500">
        <f t="shared" si="1120"/>
        <v>978.56</v>
      </c>
      <c r="G4528" s="527"/>
      <c r="H4528" s="518"/>
      <c r="I4528" s="517">
        <f t="shared" si="1123"/>
        <v>0</v>
      </c>
      <c r="J4528" s="517">
        <f t="shared" si="1124"/>
        <v>0</v>
      </c>
      <c r="K4528" s="504"/>
      <c r="L4528" s="518">
        <f t="shared" si="1125"/>
        <v>0</v>
      </c>
      <c r="M4528" s="518">
        <f t="shared" si="1125"/>
        <v>0</v>
      </c>
      <c r="N4528" s="519">
        <f t="shared" si="1126"/>
        <v>0</v>
      </c>
      <c r="O4528" s="519">
        <f t="shared" si="1127"/>
        <v>0</v>
      </c>
      <c r="P4528" s="506"/>
      <c r="Q4528" s="520"/>
      <c r="R4528" s="412" t="str">
        <f t="shared" si="1128"/>
        <v/>
      </c>
      <c r="S4528" s="412" t="str">
        <f t="shared" si="1122"/>
        <v/>
      </c>
      <c r="T4528" s="427"/>
      <c r="U4528" s="429"/>
      <c r="W4528" s="6" t="e">
        <f>VLOOKUP(A4528,'[3]Cartilha Global'!$A:$A,1,FALSE)</f>
        <v>#N/A</v>
      </c>
    </row>
    <row r="4529" spans="1:23" ht="23.25" hidden="1" thickBot="1" x14ac:dyDescent="0.25">
      <c r="A4529" s="522">
        <v>102615</v>
      </c>
      <c r="B4529" s="508" t="s">
        <v>3144</v>
      </c>
      <c r="C4529" s="513" t="s">
        <v>6237</v>
      </c>
      <c r="D4529" s="498" t="s">
        <v>169</v>
      </c>
      <c r="E4529" s="499">
        <v>1018.23</v>
      </c>
      <c r="F4529" s="500">
        <f t="shared" si="1120"/>
        <v>1260.98</v>
      </c>
      <c r="G4529" s="527"/>
      <c r="H4529" s="518"/>
      <c r="I4529" s="517">
        <f t="shared" si="1123"/>
        <v>0</v>
      </c>
      <c r="J4529" s="517">
        <f t="shared" si="1124"/>
        <v>0</v>
      </c>
      <c r="K4529" s="504"/>
      <c r="L4529" s="518">
        <f t="shared" si="1125"/>
        <v>0</v>
      </c>
      <c r="M4529" s="518">
        <f t="shared" si="1125"/>
        <v>0</v>
      </c>
      <c r="N4529" s="519">
        <f t="shared" si="1126"/>
        <v>0</v>
      </c>
      <c r="O4529" s="519">
        <f t="shared" si="1127"/>
        <v>0</v>
      </c>
      <c r="P4529" s="506"/>
      <c r="Q4529" s="520"/>
      <c r="R4529" s="412" t="str">
        <f t="shared" si="1128"/>
        <v/>
      </c>
      <c r="S4529" s="412" t="str">
        <f t="shared" si="1122"/>
        <v/>
      </c>
      <c r="T4529" s="427"/>
      <c r="U4529" s="429"/>
      <c r="W4529" s="6" t="e">
        <f>VLOOKUP(A4529,'[3]Cartilha Global'!$A:$A,1,FALSE)</f>
        <v>#N/A</v>
      </c>
    </row>
    <row r="4530" spans="1:23" ht="23.25" hidden="1" thickBot="1" x14ac:dyDescent="0.25">
      <c r="A4530" s="522">
        <v>102617</v>
      </c>
      <c r="B4530" s="508" t="s">
        <v>3144</v>
      </c>
      <c r="C4530" s="513" t="s">
        <v>6238</v>
      </c>
      <c r="D4530" s="498" t="s">
        <v>169</v>
      </c>
      <c r="E4530" s="499">
        <v>2809</v>
      </c>
      <c r="F4530" s="500">
        <f t="shared" si="1120"/>
        <v>3478.67</v>
      </c>
      <c r="G4530" s="527"/>
      <c r="H4530" s="518"/>
      <c r="I4530" s="517">
        <f t="shared" si="1123"/>
        <v>0</v>
      </c>
      <c r="J4530" s="517">
        <f t="shared" si="1124"/>
        <v>0</v>
      </c>
      <c r="K4530" s="504"/>
      <c r="L4530" s="518">
        <f t="shared" si="1125"/>
        <v>0</v>
      </c>
      <c r="M4530" s="518">
        <f t="shared" si="1125"/>
        <v>0</v>
      </c>
      <c r="N4530" s="519">
        <f t="shared" si="1126"/>
        <v>0</v>
      </c>
      <c r="O4530" s="519">
        <f t="shared" si="1127"/>
        <v>0</v>
      </c>
      <c r="P4530" s="506"/>
      <c r="Q4530" s="520"/>
      <c r="R4530" s="412" t="str">
        <f t="shared" si="1128"/>
        <v/>
      </c>
      <c r="S4530" s="412" t="str">
        <f t="shared" si="1122"/>
        <v/>
      </c>
      <c r="T4530" s="427"/>
      <c r="U4530" s="429"/>
      <c r="W4530" s="6" t="e">
        <f>VLOOKUP(A4530,'[3]Cartilha Global'!$A:$A,1,FALSE)</f>
        <v>#N/A</v>
      </c>
    </row>
    <row r="4531" spans="1:23" ht="23.25" hidden="1" thickBot="1" x14ac:dyDescent="0.25">
      <c r="A4531" s="522">
        <v>102619</v>
      </c>
      <c r="B4531" s="508" t="s">
        <v>3144</v>
      </c>
      <c r="C4531" s="513" t="s">
        <v>6239</v>
      </c>
      <c r="D4531" s="498" t="s">
        <v>169</v>
      </c>
      <c r="E4531" s="499">
        <v>5213.84</v>
      </c>
      <c r="F4531" s="500">
        <f t="shared" si="1120"/>
        <v>6456.82</v>
      </c>
      <c r="G4531" s="527"/>
      <c r="H4531" s="518"/>
      <c r="I4531" s="517">
        <f t="shared" si="1123"/>
        <v>0</v>
      </c>
      <c r="J4531" s="517">
        <f t="shared" si="1124"/>
        <v>0</v>
      </c>
      <c r="K4531" s="504"/>
      <c r="L4531" s="518">
        <f t="shared" si="1125"/>
        <v>0</v>
      </c>
      <c r="M4531" s="518">
        <f t="shared" si="1125"/>
        <v>0</v>
      </c>
      <c r="N4531" s="519">
        <f t="shared" si="1126"/>
        <v>0</v>
      </c>
      <c r="O4531" s="519">
        <f t="shared" si="1127"/>
        <v>0</v>
      </c>
      <c r="P4531" s="506"/>
      <c r="Q4531" s="520"/>
      <c r="R4531" s="412" t="str">
        <f t="shared" si="1128"/>
        <v/>
      </c>
      <c r="S4531" s="412" t="str">
        <f t="shared" si="1122"/>
        <v/>
      </c>
      <c r="T4531" s="427"/>
      <c r="U4531" s="429"/>
      <c r="W4531" s="6" t="e">
        <f>VLOOKUP(A4531,'[3]Cartilha Global'!$A:$A,1,FALSE)</f>
        <v>#N/A</v>
      </c>
    </row>
    <row r="4532" spans="1:23" ht="23.25" hidden="1" thickBot="1" x14ac:dyDescent="0.25">
      <c r="A4532" s="522">
        <v>94795</v>
      </c>
      <c r="B4532" s="508" t="s">
        <v>3144</v>
      </c>
      <c r="C4532" s="513" t="s">
        <v>3300</v>
      </c>
      <c r="D4532" s="498" t="s">
        <v>169</v>
      </c>
      <c r="E4532" s="499">
        <v>35.04</v>
      </c>
      <c r="F4532" s="500">
        <f t="shared" si="1120"/>
        <v>43.39</v>
      </c>
      <c r="G4532" s="527"/>
      <c r="H4532" s="518"/>
      <c r="I4532" s="517">
        <f t="shared" si="1123"/>
        <v>0</v>
      </c>
      <c r="J4532" s="517">
        <f t="shared" si="1124"/>
        <v>0</v>
      </c>
      <c r="K4532" s="504"/>
      <c r="L4532" s="518">
        <f t="shared" si="1125"/>
        <v>0</v>
      </c>
      <c r="M4532" s="518">
        <f t="shared" si="1125"/>
        <v>0</v>
      </c>
      <c r="N4532" s="519">
        <f t="shared" si="1126"/>
        <v>0</v>
      </c>
      <c r="O4532" s="519">
        <f t="shared" si="1127"/>
        <v>0</v>
      </c>
      <c r="P4532" s="506"/>
      <c r="Q4532" s="520"/>
      <c r="R4532" s="412" t="str">
        <f t="shared" si="1128"/>
        <v/>
      </c>
      <c r="S4532" s="412" t="str">
        <f t="shared" si="1122"/>
        <v/>
      </c>
      <c r="T4532" s="427"/>
      <c r="U4532" s="429"/>
      <c r="W4532" s="6">
        <f>VLOOKUP(A4532,'[3]Cartilha Global'!$A:$A,1,FALSE)</f>
        <v>94795</v>
      </c>
    </row>
    <row r="4533" spans="1:23" ht="23.25" hidden="1" thickBot="1" x14ac:dyDescent="0.25">
      <c r="A4533" s="522">
        <v>94796</v>
      </c>
      <c r="B4533" s="508" t="s">
        <v>3144</v>
      </c>
      <c r="C4533" s="513" t="s">
        <v>3301</v>
      </c>
      <c r="D4533" s="498" t="s">
        <v>169</v>
      </c>
      <c r="E4533" s="499">
        <v>40.69</v>
      </c>
      <c r="F4533" s="500">
        <f t="shared" si="1120"/>
        <v>50.39</v>
      </c>
      <c r="G4533" s="527"/>
      <c r="H4533" s="518"/>
      <c r="I4533" s="517">
        <f t="shared" si="1123"/>
        <v>0</v>
      </c>
      <c r="J4533" s="517">
        <f t="shared" si="1124"/>
        <v>0</v>
      </c>
      <c r="K4533" s="504"/>
      <c r="L4533" s="518">
        <f t="shared" si="1125"/>
        <v>0</v>
      </c>
      <c r="M4533" s="518">
        <f t="shared" si="1125"/>
        <v>0</v>
      </c>
      <c r="N4533" s="519">
        <f t="shared" si="1126"/>
        <v>0</v>
      </c>
      <c r="O4533" s="519">
        <f t="shared" si="1127"/>
        <v>0</v>
      </c>
      <c r="P4533" s="506"/>
      <c r="Q4533" s="520"/>
      <c r="R4533" s="412" t="str">
        <f t="shared" si="1128"/>
        <v/>
      </c>
      <c r="S4533" s="412" t="str">
        <f t="shared" si="1122"/>
        <v/>
      </c>
      <c r="T4533" s="427"/>
      <c r="U4533" s="429"/>
      <c r="W4533" s="6">
        <f>VLOOKUP(A4533,'[3]Cartilha Global'!$A:$A,1,FALSE)</f>
        <v>94796</v>
      </c>
    </row>
    <row r="4534" spans="1:23" ht="12" hidden="1" thickBot="1" x14ac:dyDescent="0.25">
      <c r="A4534" s="522">
        <v>94797</v>
      </c>
      <c r="B4534" s="508" t="s">
        <v>3144</v>
      </c>
      <c r="C4534" s="513" t="s">
        <v>3302</v>
      </c>
      <c r="D4534" s="498" t="s">
        <v>169</v>
      </c>
      <c r="E4534" s="499">
        <v>82.82</v>
      </c>
      <c r="F4534" s="500">
        <f t="shared" si="1120"/>
        <v>102.56</v>
      </c>
      <c r="G4534" s="527"/>
      <c r="H4534" s="518"/>
      <c r="I4534" s="517">
        <f t="shared" si="1123"/>
        <v>0</v>
      </c>
      <c r="J4534" s="517">
        <f t="shared" si="1124"/>
        <v>0</v>
      </c>
      <c r="K4534" s="504"/>
      <c r="L4534" s="518">
        <f t="shared" si="1125"/>
        <v>0</v>
      </c>
      <c r="M4534" s="518">
        <f t="shared" si="1125"/>
        <v>0</v>
      </c>
      <c r="N4534" s="519">
        <f t="shared" si="1126"/>
        <v>0</v>
      </c>
      <c r="O4534" s="519">
        <f t="shared" si="1127"/>
        <v>0</v>
      </c>
      <c r="P4534" s="506"/>
      <c r="Q4534" s="520"/>
      <c r="R4534" s="412" t="str">
        <f t="shared" si="1128"/>
        <v/>
      </c>
      <c r="S4534" s="412" t="str">
        <f t="shared" si="1122"/>
        <v/>
      </c>
      <c r="T4534" s="427"/>
      <c r="U4534" s="429"/>
      <c r="W4534" s="6">
        <f>VLOOKUP(A4534,'[3]Cartilha Global'!$A:$A,1,FALSE)</f>
        <v>94797</v>
      </c>
    </row>
    <row r="4535" spans="1:23" ht="23.25" hidden="1" thickBot="1" x14ac:dyDescent="0.25">
      <c r="A4535" s="522">
        <v>94798</v>
      </c>
      <c r="B4535" s="508" t="s">
        <v>3144</v>
      </c>
      <c r="C4535" s="513" t="s">
        <v>3303</v>
      </c>
      <c r="D4535" s="498" t="s">
        <v>169</v>
      </c>
      <c r="E4535" s="499">
        <v>136.56</v>
      </c>
      <c r="F4535" s="500">
        <f t="shared" si="1120"/>
        <v>169.12</v>
      </c>
      <c r="G4535" s="527"/>
      <c r="H4535" s="518"/>
      <c r="I4535" s="517">
        <f t="shared" si="1123"/>
        <v>0</v>
      </c>
      <c r="J4535" s="517">
        <f t="shared" si="1124"/>
        <v>0</v>
      </c>
      <c r="K4535" s="504"/>
      <c r="L4535" s="518">
        <f t="shared" si="1125"/>
        <v>0</v>
      </c>
      <c r="M4535" s="518">
        <f t="shared" si="1125"/>
        <v>0</v>
      </c>
      <c r="N4535" s="519">
        <f t="shared" si="1126"/>
        <v>0</v>
      </c>
      <c r="O4535" s="519">
        <f t="shared" si="1127"/>
        <v>0</v>
      </c>
      <c r="P4535" s="506"/>
      <c r="Q4535" s="520"/>
      <c r="R4535" s="412" t="str">
        <f t="shared" si="1128"/>
        <v/>
      </c>
      <c r="S4535" s="412" t="str">
        <f t="shared" si="1122"/>
        <v/>
      </c>
      <c r="T4535" s="427"/>
      <c r="U4535" s="429"/>
      <c r="W4535" s="6">
        <f>VLOOKUP(A4535,'[3]Cartilha Global'!$A:$A,1,FALSE)</f>
        <v>94798</v>
      </c>
    </row>
    <row r="4536" spans="1:23" ht="23.25" hidden="1" thickBot="1" x14ac:dyDescent="0.25">
      <c r="A4536" s="522">
        <v>94799</v>
      </c>
      <c r="B4536" s="508" t="s">
        <v>3144</v>
      </c>
      <c r="C4536" s="513" t="s">
        <v>3304</v>
      </c>
      <c r="D4536" s="498" t="s">
        <v>169</v>
      </c>
      <c r="E4536" s="499">
        <v>167.93</v>
      </c>
      <c r="F4536" s="500">
        <f t="shared" si="1120"/>
        <v>207.96</v>
      </c>
      <c r="G4536" s="527"/>
      <c r="H4536" s="518"/>
      <c r="I4536" s="517">
        <f t="shared" si="1123"/>
        <v>0</v>
      </c>
      <c r="J4536" s="517">
        <f t="shared" si="1124"/>
        <v>0</v>
      </c>
      <c r="K4536" s="504"/>
      <c r="L4536" s="518">
        <f t="shared" si="1125"/>
        <v>0</v>
      </c>
      <c r="M4536" s="518">
        <f t="shared" si="1125"/>
        <v>0</v>
      </c>
      <c r="N4536" s="519">
        <f t="shared" si="1126"/>
        <v>0</v>
      </c>
      <c r="O4536" s="519">
        <f t="shared" si="1127"/>
        <v>0</v>
      </c>
      <c r="P4536" s="506"/>
      <c r="Q4536" s="520"/>
      <c r="R4536" s="412" t="str">
        <f t="shared" si="1128"/>
        <v/>
      </c>
      <c r="S4536" s="412" t="str">
        <f t="shared" si="1122"/>
        <v/>
      </c>
      <c r="T4536" s="427"/>
      <c r="U4536" s="429"/>
      <c r="W4536" s="6">
        <f>VLOOKUP(A4536,'[3]Cartilha Global'!$A:$A,1,FALSE)</f>
        <v>94799</v>
      </c>
    </row>
    <row r="4537" spans="1:23" ht="12" hidden="1" thickBot="1" x14ac:dyDescent="0.25">
      <c r="A4537" s="522">
        <v>94800</v>
      </c>
      <c r="B4537" s="508" t="s">
        <v>3144</v>
      </c>
      <c r="C4537" s="513" t="s">
        <v>3305</v>
      </c>
      <c r="D4537" s="498" t="s">
        <v>169</v>
      </c>
      <c r="E4537" s="499">
        <v>215.65</v>
      </c>
      <c r="F4537" s="500">
        <f t="shared" si="1120"/>
        <v>267.06</v>
      </c>
      <c r="G4537" s="527"/>
      <c r="H4537" s="518"/>
      <c r="I4537" s="517">
        <f t="shared" si="1123"/>
        <v>0</v>
      </c>
      <c r="J4537" s="517">
        <f t="shared" si="1124"/>
        <v>0</v>
      </c>
      <c r="K4537" s="504"/>
      <c r="L4537" s="518">
        <f t="shared" si="1125"/>
        <v>0</v>
      </c>
      <c r="M4537" s="518">
        <f t="shared" si="1125"/>
        <v>0</v>
      </c>
      <c r="N4537" s="519">
        <f t="shared" si="1126"/>
        <v>0</v>
      </c>
      <c r="O4537" s="519">
        <f t="shared" si="1127"/>
        <v>0</v>
      </c>
      <c r="P4537" s="506"/>
      <c r="Q4537" s="520"/>
      <c r="R4537" s="412" t="str">
        <f t="shared" si="1128"/>
        <v/>
      </c>
      <c r="S4537" s="412" t="str">
        <f t="shared" si="1122"/>
        <v/>
      </c>
      <c r="T4537" s="427"/>
      <c r="U4537" s="429"/>
      <c r="W4537" s="6">
        <f>VLOOKUP(A4537,'[3]Cartilha Global'!$A:$A,1,FALSE)</f>
        <v>94800</v>
      </c>
    </row>
    <row r="4538" spans="1:23" ht="12" hidden="1" thickBot="1" x14ac:dyDescent="0.25">
      <c r="A4538" s="522" t="s">
        <v>1978</v>
      </c>
      <c r="B4538" s="508"/>
      <c r="C4538" s="513" t="s">
        <v>996</v>
      </c>
      <c r="D4538" s="498">
        <v>0</v>
      </c>
      <c r="E4538" s="499"/>
      <c r="F4538" s="500">
        <f t="shared" ref="F4538:F4573" si="1129">IF(E4538=0,0,ROUND(E4538*(1+E$13)*(1-E$14),2))</f>
        <v>0</v>
      </c>
      <c r="G4538" s="556"/>
      <c r="H4538" s="556"/>
      <c r="I4538" s="557"/>
      <c r="J4538" s="558"/>
      <c r="K4538" s="504"/>
      <c r="L4538" s="556"/>
      <c r="M4538" s="556"/>
      <c r="N4538" s="557"/>
      <c r="O4538" s="558"/>
      <c r="P4538" s="506"/>
      <c r="Q4538" s="494" t="str">
        <f>IF(OR(SUM(J4539:J4653)&gt;0,SUM(O4539:O4653)&gt;0),"xx","")</f>
        <v/>
      </c>
      <c r="R4538" s="412" t="str">
        <f t="shared" si="1128"/>
        <v/>
      </c>
      <c r="S4538" s="412" t="str">
        <f t="shared" si="1122"/>
        <v/>
      </c>
      <c r="T4538" s="427"/>
      <c r="U4538" s="429"/>
      <c r="W4538" s="6" t="str">
        <f>VLOOKUP(A4538,'[3]Cartilha Global'!$A:$A,1,FALSE)</f>
        <v>9.3.15</v>
      </c>
    </row>
    <row r="4539" spans="1:23" ht="34.5" hidden="1" thickBot="1" x14ac:dyDescent="0.25">
      <c r="A4539" s="522">
        <v>94602</v>
      </c>
      <c r="B4539" s="508" t="s">
        <v>3144</v>
      </c>
      <c r="C4539" s="513" t="s">
        <v>3100</v>
      </c>
      <c r="D4539" s="498" t="s">
        <v>6927</v>
      </c>
      <c r="E4539" s="499">
        <v>244.09</v>
      </c>
      <c r="F4539" s="500">
        <f t="shared" si="1129"/>
        <v>302.27999999999997</v>
      </c>
      <c r="G4539" s="527"/>
      <c r="H4539" s="518"/>
      <c r="I4539" s="517">
        <f t="shared" ref="I4539:I4602" si="1130">IF(ISBLANK(E4539),0,ROUND(F4539*G4539,2))</f>
        <v>0</v>
      </c>
      <c r="J4539" s="517">
        <f t="shared" ref="J4539:J4602" si="1131">IF(ISBLANK(G4539),0,ROUND(G4539*H4539,2))</f>
        <v>0</v>
      </c>
      <c r="K4539" s="504"/>
      <c r="L4539" s="518">
        <f t="shared" ref="L4539:M4582" si="1132">G4539</f>
        <v>0</v>
      </c>
      <c r="M4539" s="518">
        <f t="shared" si="1132"/>
        <v>0</v>
      </c>
      <c r="N4539" s="519">
        <f t="shared" ref="N4539:N4602" si="1133">IF(ISBLANK(E4539),0,ROUND(F4539*L4539,2))</f>
        <v>0</v>
      </c>
      <c r="O4539" s="519">
        <f t="shared" ref="O4539:O4602" si="1134">IF(ISBLANK(L4539),0,ROUND(L4539*M4539,2))</f>
        <v>0</v>
      </c>
      <c r="P4539" s="506"/>
      <c r="Q4539" s="520"/>
      <c r="R4539" s="412" t="str">
        <f t="shared" si="1128"/>
        <v/>
      </c>
      <c r="S4539" s="412" t="str">
        <f t="shared" si="1122"/>
        <v/>
      </c>
      <c r="T4539" s="427"/>
      <c r="U4539" s="429"/>
      <c r="W4539" s="6">
        <f>VLOOKUP(A4539,'[3]Cartilha Global'!$A:$A,1,FALSE)</f>
        <v>94602</v>
      </c>
    </row>
    <row r="4540" spans="1:23" ht="34.5" hidden="1" thickBot="1" x14ac:dyDescent="0.25">
      <c r="A4540" s="522">
        <v>94603</v>
      </c>
      <c r="B4540" s="508" t="s">
        <v>3144</v>
      </c>
      <c r="C4540" s="513" t="s">
        <v>3101</v>
      </c>
      <c r="D4540" s="498" t="s">
        <v>6927</v>
      </c>
      <c r="E4540" s="499">
        <v>329.83</v>
      </c>
      <c r="F4540" s="500">
        <f t="shared" si="1129"/>
        <v>408.46</v>
      </c>
      <c r="G4540" s="527"/>
      <c r="H4540" s="518"/>
      <c r="I4540" s="517">
        <f t="shared" si="1130"/>
        <v>0</v>
      </c>
      <c r="J4540" s="517">
        <f t="shared" si="1131"/>
        <v>0</v>
      </c>
      <c r="K4540" s="504"/>
      <c r="L4540" s="518">
        <f t="shared" si="1132"/>
        <v>0</v>
      </c>
      <c r="M4540" s="518">
        <f t="shared" si="1132"/>
        <v>0</v>
      </c>
      <c r="N4540" s="519">
        <f t="shared" si="1133"/>
        <v>0</v>
      </c>
      <c r="O4540" s="519">
        <f t="shared" si="1134"/>
        <v>0</v>
      </c>
      <c r="P4540" s="506"/>
      <c r="Q4540" s="520"/>
      <c r="R4540" s="412" t="str">
        <f t="shared" si="1128"/>
        <v/>
      </c>
      <c r="S4540" s="412" t="str">
        <f t="shared" si="1122"/>
        <v/>
      </c>
      <c r="T4540" s="427"/>
      <c r="U4540" s="429"/>
      <c r="W4540" s="6">
        <f>VLOOKUP(A4540,'[3]Cartilha Global'!$A:$A,1,FALSE)</f>
        <v>94603</v>
      </c>
    </row>
    <row r="4541" spans="1:23" ht="34.5" hidden="1" thickBot="1" x14ac:dyDescent="0.25">
      <c r="A4541" s="522">
        <v>94604</v>
      </c>
      <c r="B4541" s="508" t="s">
        <v>3144</v>
      </c>
      <c r="C4541" s="513" t="s">
        <v>3102</v>
      </c>
      <c r="D4541" s="498" t="s">
        <v>6927</v>
      </c>
      <c r="E4541" s="499">
        <v>452.11</v>
      </c>
      <c r="F4541" s="500">
        <f t="shared" si="1129"/>
        <v>559.89</v>
      </c>
      <c r="G4541" s="527"/>
      <c r="H4541" s="518"/>
      <c r="I4541" s="517">
        <f t="shared" si="1130"/>
        <v>0</v>
      </c>
      <c r="J4541" s="517">
        <f t="shared" si="1131"/>
        <v>0</v>
      </c>
      <c r="K4541" s="504"/>
      <c r="L4541" s="518">
        <f t="shared" si="1132"/>
        <v>0</v>
      </c>
      <c r="M4541" s="518">
        <f t="shared" si="1132"/>
        <v>0</v>
      </c>
      <c r="N4541" s="519">
        <f t="shared" si="1133"/>
        <v>0</v>
      </c>
      <c r="O4541" s="519">
        <f t="shared" si="1134"/>
        <v>0</v>
      </c>
      <c r="P4541" s="506"/>
      <c r="Q4541" s="520"/>
      <c r="R4541" s="412" t="str">
        <f t="shared" si="1128"/>
        <v/>
      </c>
      <c r="S4541" s="412" t="str">
        <f t="shared" si="1122"/>
        <v/>
      </c>
      <c r="T4541" s="427"/>
      <c r="U4541" s="429"/>
      <c r="W4541" s="6">
        <f>VLOOKUP(A4541,'[3]Cartilha Global'!$A:$A,1,FALSE)</f>
        <v>94604</v>
      </c>
    </row>
    <row r="4542" spans="1:23" ht="34.5" hidden="1" thickBot="1" x14ac:dyDescent="0.25">
      <c r="A4542" s="522">
        <v>94605</v>
      </c>
      <c r="B4542" s="508" t="s">
        <v>3144</v>
      </c>
      <c r="C4542" s="513" t="s">
        <v>3103</v>
      </c>
      <c r="D4542" s="498" t="s">
        <v>6927</v>
      </c>
      <c r="E4542" s="499">
        <v>648.89</v>
      </c>
      <c r="F4542" s="500">
        <f t="shared" si="1129"/>
        <v>803.59</v>
      </c>
      <c r="G4542" s="527"/>
      <c r="H4542" s="518"/>
      <c r="I4542" s="517">
        <f t="shared" si="1130"/>
        <v>0</v>
      </c>
      <c r="J4542" s="517">
        <f t="shared" si="1131"/>
        <v>0</v>
      </c>
      <c r="K4542" s="504"/>
      <c r="L4542" s="518">
        <f t="shared" si="1132"/>
        <v>0</v>
      </c>
      <c r="M4542" s="518">
        <f t="shared" si="1132"/>
        <v>0</v>
      </c>
      <c r="N4542" s="519">
        <f t="shared" si="1133"/>
        <v>0</v>
      </c>
      <c r="O4542" s="519">
        <f t="shared" si="1134"/>
        <v>0</v>
      </c>
      <c r="P4542" s="506"/>
      <c r="Q4542" s="520"/>
      <c r="R4542" s="412" t="str">
        <f t="shared" si="1128"/>
        <v/>
      </c>
      <c r="S4542" s="412" t="str">
        <f t="shared" si="1122"/>
        <v/>
      </c>
      <c r="T4542" s="427"/>
      <c r="U4542" s="429"/>
      <c r="W4542" s="6">
        <f>VLOOKUP(A4542,'[3]Cartilha Global'!$A:$A,1,FALSE)</f>
        <v>94605</v>
      </c>
    </row>
    <row r="4543" spans="1:23" ht="23.25" hidden="1" thickBot="1" x14ac:dyDescent="0.25">
      <c r="A4543" s="522">
        <v>103802</v>
      </c>
      <c r="B4543" s="508" t="s">
        <v>3144</v>
      </c>
      <c r="C4543" s="513" t="s">
        <v>7283</v>
      </c>
      <c r="D4543" s="498" t="s">
        <v>6927</v>
      </c>
      <c r="E4543" s="499">
        <v>45.35</v>
      </c>
      <c r="F4543" s="500">
        <f t="shared" si="1129"/>
        <v>56.16</v>
      </c>
      <c r="G4543" s="527"/>
      <c r="H4543" s="518"/>
      <c r="I4543" s="517">
        <f t="shared" si="1130"/>
        <v>0</v>
      </c>
      <c r="J4543" s="517">
        <f t="shared" si="1131"/>
        <v>0</v>
      </c>
      <c r="K4543" s="504"/>
      <c r="L4543" s="518">
        <f t="shared" si="1132"/>
        <v>0</v>
      </c>
      <c r="M4543" s="518">
        <f t="shared" si="1132"/>
        <v>0</v>
      </c>
      <c r="N4543" s="519">
        <f t="shared" si="1133"/>
        <v>0</v>
      </c>
      <c r="O4543" s="519">
        <f t="shared" si="1134"/>
        <v>0</v>
      </c>
      <c r="P4543" s="506"/>
      <c r="Q4543" s="520"/>
      <c r="R4543" s="412" t="str">
        <f t="shared" si="1128"/>
        <v/>
      </c>
      <c r="S4543" s="412" t="str">
        <f t="shared" si="1122"/>
        <v/>
      </c>
      <c r="T4543" s="427"/>
      <c r="U4543" s="429"/>
      <c r="W4543" s="6" t="e">
        <f>VLOOKUP(A4543,'[3]Cartilha Global'!$A:$A,1,FALSE)</f>
        <v>#N/A</v>
      </c>
    </row>
    <row r="4544" spans="1:23" ht="23.25" hidden="1" thickBot="1" x14ac:dyDescent="0.25">
      <c r="A4544" s="522">
        <v>103803</v>
      </c>
      <c r="B4544" s="508" t="s">
        <v>3144</v>
      </c>
      <c r="C4544" s="513" t="s">
        <v>7284</v>
      </c>
      <c r="D4544" s="498" t="s">
        <v>6927</v>
      </c>
      <c r="E4544" s="499">
        <v>77.97</v>
      </c>
      <c r="F4544" s="500">
        <f t="shared" si="1129"/>
        <v>96.56</v>
      </c>
      <c r="G4544" s="527"/>
      <c r="H4544" s="518"/>
      <c r="I4544" s="517">
        <f t="shared" si="1130"/>
        <v>0</v>
      </c>
      <c r="J4544" s="517">
        <f t="shared" si="1131"/>
        <v>0</v>
      </c>
      <c r="K4544" s="504"/>
      <c r="L4544" s="518">
        <f t="shared" si="1132"/>
        <v>0</v>
      </c>
      <c r="M4544" s="518">
        <f t="shared" si="1132"/>
        <v>0</v>
      </c>
      <c r="N4544" s="519">
        <f t="shared" si="1133"/>
        <v>0</v>
      </c>
      <c r="O4544" s="519">
        <f t="shared" si="1134"/>
        <v>0</v>
      </c>
      <c r="P4544" s="506"/>
      <c r="Q4544" s="520"/>
      <c r="R4544" s="412" t="str">
        <f t="shared" si="1128"/>
        <v/>
      </c>
      <c r="S4544" s="412" t="str">
        <f t="shared" si="1122"/>
        <v/>
      </c>
      <c r="T4544" s="427"/>
      <c r="U4544" s="429"/>
      <c r="W4544" s="6" t="e">
        <f>VLOOKUP(A4544,'[3]Cartilha Global'!$A:$A,1,FALSE)</f>
        <v>#N/A</v>
      </c>
    </row>
    <row r="4545" spans="1:23" ht="23.25" hidden="1" thickBot="1" x14ac:dyDescent="0.25">
      <c r="A4545" s="522">
        <v>103804</v>
      </c>
      <c r="B4545" s="508" t="s">
        <v>3144</v>
      </c>
      <c r="C4545" s="513" t="s">
        <v>7285</v>
      </c>
      <c r="D4545" s="498" t="s">
        <v>6927</v>
      </c>
      <c r="E4545" s="499">
        <v>94.77</v>
      </c>
      <c r="F4545" s="500">
        <f t="shared" si="1129"/>
        <v>117.36</v>
      </c>
      <c r="G4545" s="527"/>
      <c r="H4545" s="518"/>
      <c r="I4545" s="517">
        <f t="shared" si="1130"/>
        <v>0</v>
      </c>
      <c r="J4545" s="517">
        <f t="shared" si="1131"/>
        <v>0</v>
      </c>
      <c r="K4545" s="504"/>
      <c r="L4545" s="518">
        <f t="shared" si="1132"/>
        <v>0</v>
      </c>
      <c r="M4545" s="518">
        <f t="shared" si="1132"/>
        <v>0</v>
      </c>
      <c r="N4545" s="519">
        <f t="shared" si="1133"/>
        <v>0</v>
      </c>
      <c r="O4545" s="519">
        <f t="shared" si="1134"/>
        <v>0</v>
      </c>
      <c r="P4545" s="506"/>
      <c r="Q4545" s="520"/>
      <c r="R4545" s="412" t="str">
        <f t="shared" si="1128"/>
        <v/>
      </c>
      <c r="S4545" s="412" t="str">
        <f t="shared" si="1122"/>
        <v/>
      </c>
      <c r="T4545" s="427"/>
      <c r="U4545" s="429"/>
      <c r="W4545" s="6" t="e">
        <f>VLOOKUP(A4545,'[3]Cartilha Global'!$A:$A,1,FALSE)</f>
        <v>#N/A</v>
      </c>
    </row>
    <row r="4546" spans="1:23" ht="23.25" hidden="1" thickBot="1" x14ac:dyDescent="0.25">
      <c r="A4546" s="522">
        <v>103835</v>
      </c>
      <c r="B4546" s="508" t="s">
        <v>3144</v>
      </c>
      <c r="C4546" s="513" t="s">
        <v>7286</v>
      </c>
      <c r="D4546" s="498" t="s">
        <v>6927</v>
      </c>
      <c r="E4546" s="499">
        <v>70.819999999999993</v>
      </c>
      <c r="F4546" s="500">
        <f t="shared" si="1129"/>
        <v>87.7</v>
      </c>
      <c r="G4546" s="527"/>
      <c r="H4546" s="518"/>
      <c r="I4546" s="517">
        <f t="shared" si="1130"/>
        <v>0</v>
      </c>
      <c r="J4546" s="517">
        <f t="shared" si="1131"/>
        <v>0</v>
      </c>
      <c r="K4546" s="504"/>
      <c r="L4546" s="518">
        <f t="shared" si="1132"/>
        <v>0</v>
      </c>
      <c r="M4546" s="518">
        <f t="shared" si="1132"/>
        <v>0</v>
      </c>
      <c r="N4546" s="519">
        <f t="shared" si="1133"/>
        <v>0</v>
      </c>
      <c r="O4546" s="519">
        <f t="shared" si="1134"/>
        <v>0</v>
      </c>
      <c r="P4546" s="506"/>
      <c r="Q4546" s="520"/>
      <c r="R4546" s="412" t="str">
        <f t="shared" si="1128"/>
        <v/>
      </c>
      <c r="S4546" s="412" t="str">
        <f t="shared" si="1122"/>
        <v/>
      </c>
      <c r="T4546" s="427"/>
      <c r="U4546" s="429"/>
      <c r="W4546" s="6" t="e">
        <f>VLOOKUP(A4546,'[3]Cartilha Global'!$A:$A,1,FALSE)</f>
        <v>#N/A</v>
      </c>
    </row>
    <row r="4547" spans="1:23" ht="23.25" hidden="1" thickBot="1" x14ac:dyDescent="0.25">
      <c r="A4547" s="522">
        <v>103836</v>
      </c>
      <c r="B4547" s="508" t="s">
        <v>3144</v>
      </c>
      <c r="C4547" s="513" t="s">
        <v>7287</v>
      </c>
      <c r="D4547" s="498" t="s">
        <v>6927</v>
      </c>
      <c r="E4547" s="499">
        <v>110.4</v>
      </c>
      <c r="F4547" s="500">
        <f t="shared" si="1129"/>
        <v>136.72</v>
      </c>
      <c r="G4547" s="527"/>
      <c r="H4547" s="518"/>
      <c r="I4547" s="517">
        <f t="shared" si="1130"/>
        <v>0</v>
      </c>
      <c r="J4547" s="517">
        <f t="shared" si="1131"/>
        <v>0</v>
      </c>
      <c r="K4547" s="504"/>
      <c r="L4547" s="518">
        <f t="shared" si="1132"/>
        <v>0</v>
      </c>
      <c r="M4547" s="518">
        <f t="shared" si="1132"/>
        <v>0</v>
      </c>
      <c r="N4547" s="519">
        <f t="shared" si="1133"/>
        <v>0</v>
      </c>
      <c r="O4547" s="519">
        <f t="shared" si="1134"/>
        <v>0</v>
      </c>
      <c r="P4547" s="506"/>
      <c r="Q4547" s="520"/>
      <c r="R4547" s="412" t="str">
        <f t="shared" si="1128"/>
        <v/>
      </c>
      <c r="S4547" s="412" t="str">
        <f t="shared" si="1122"/>
        <v/>
      </c>
      <c r="T4547" s="427"/>
      <c r="U4547" s="429"/>
      <c r="W4547" s="6" t="e">
        <f>VLOOKUP(A4547,'[3]Cartilha Global'!$A:$A,1,FALSE)</f>
        <v>#N/A</v>
      </c>
    </row>
    <row r="4548" spans="1:23" ht="23.25" hidden="1" thickBot="1" x14ac:dyDescent="0.25">
      <c r="A4548" s="522">
        <v>103837</v>
      </c>
      <c r="B4548" s="508" t="s">
        <v>3144</v>
      </c>
      <c r="C4548" s="513" t="s">
        <v>7288</v>
      </c>
      <c r="D4548" s="498" t="s">
        <v>6927</v>
      </c>
      <c r="E4548" s="499">
        <v>139.33000000000001</v>
      </c>
      <c r="F4548" s="500">
        <f t="shared" si="1129"/>
        <v>172.55</v>
      </c>
      <c r="G4548" s="527"/>
      <c r="H4548" s="518"/>
      <c r="I4548" s="517">
        <f t="shared" si="1130"/>
        <v>0</v>
      </c>
      <c r="J4548" s="517">
        <f t="shared" si="1131"/>
        <v>0</v>
      </c>
      <c r="K4548" s="504"/>
      <c r="L4548" s="518">
        <f t="shared" si="1132"/>
        <v>0</v>
      </c>
      <c r="M4548" s="518">
        <f t="shared" si="1132"/>
        <v>0</v>
      </c>
      <c r="N4548" s="519">
        <f t="shared" si="1133"/>
        <v>0</v>
      </c>
      <c r="O4548" s="519">
        <f t="shared" si="1134"/>
        <v>0</v>
      </c>
      <c r="P4548" s="506"/>
      <c r="Q4548" s="520"/>
      <c r="R4548" s="412" t="str">
        <f t="shared" si="1128"/>
        <v/>
      </c>
      <c r="S4548" s="412" t="str">
        <f t="shared" si="1122"/>
        <v/>
      </c>
      <c r="T4548" s="427"/>
      <c r="U4548" s="429"/>
      <c r="W4548" s="6" t="e">
        <f>VLOOKUP(A4548,'[3]Cartilha Global'!$A:$A,1,FALSE)</f>
        <v>#N/A</v>
      </c>
    </row>
    <row r="4549" spans="1:23" ht="23.25" hidden="1" thickBot="1" x14ac:dyDescent="0.25">
      <c r="A4549" s="522">
        <v>103868</v>
      </c>
      <c r="B4549" s="508" t="s">
        <v>3144</v>
      </c>
      <c r="C4549" s="513" t="s">
        <v>7289</v>
      </c>
      <c r="D4549" s="498" t="s">
        <v>6927</v>
      </c>
      <c r="E4549" s="499">
        <v>55.43</v>
      </c>
      <c r="F4549" s="500">
        <f t="shared" si="1129"/>
        <v>68.64</v>
      </c>
      <c r="G4549" s="527"/>
      <c r="H4549" s="518"/>
      <c r="I4549" s="517">
        <f t="shared" si="1130"/>
        <v>0</v>
      </c>
      <c r="J4549" s="517">
        <f t="shared" si="1131"/>
        <v>0</v>
      </c>
      <c r="K4549" s="504"/>
      <c r="L4549" s="518">
        <f t="shared" si="1132"/>
        <v>0</v>
      </c>
      <c r="M4549" s="518">
        <f t="shared" si="1132"/>
        <v>0</v>
      </c>
      <c r="N4549" s="519">
        <f t="shared" si="1133"/>
        <v>0</v>
      </c>
      <c r="O4549" s="519">
        <f t="shared" si="1134"/>
        <v>0</v>
      </c>
      <c r="P4549" s="506"/>
      <c r="Q4549" s="520"/>
      <c r="R4549" s="412" t="str">
        <f t="shared" si="1128"/>
        <v/>
      </c>
      <c r="S4549" s="412" t="str">
        <f t="shared" si="1122"/>
        <v/>
      </c>
      <c r="T4549" s="427"/>
      <c r="U4549" s="429"/>
      <c r="W4549" s="6" t="e">
        <f>VLOOKUP(A4549,'[3]Cartilha Global'!$A:$A,1,FALSE)</f>
        <v>#N/A</v>
      </c>
    </row>
    <row r="4550" spans="1:23" ht="23.25" hidden="1" thickBot="1" x14ac:dyDescent="0.25">
      <c r="A4550" s="522">
        <v>103869</v>
      </c>
      <c r="B4550" s="508" t="s">
        <v>3144</v>
      </c>
      <c r="C4550" s="513" t="s">
        <v>7290</v>
      </c>
      <c r="D4550" s="498" t="s">
        <v>6927</v>
      </c>
      <c r="E4550" s="499">
        <v>85.03</v>
      </c>
      <c r="F4550" s="500">
        <f t="shared" si="1129"/>
        <v>105.3</v>
      </c>
      <c r="G4550" s="527"/>
      <c r="H4550" s="518"/>
      <c r="I4550" s="517">
        <f t="shared" si="1130"/>
        <v>0</v>
      </c>
      <c r="J4550" s="517">
        <f t="shared" si="1131"/>
        <v>0</v>
      </c>
      <c r="K4550" s="504"/>
      <c r="L4550" s="518">
        <f t="shared" si="1132"/>
        <v>0</v>
      </c>
      <c r="M4550" s="518">
        <f t="shared" si="1132"/>
        <v>0</v>
      </c>
      <c r="N4550" s="519">
        <f t="shared" si="1133"/>
        <v>0</v>
      </c>
      <c r="O4550" s="519">
        <f t="shared" si="1134"/>
        <v>0</v>
      </c>
      <c r="P4550" s="506"/>
      <c r="Q4550" s="520"/>
      <c r="R4550" s="412" t="str">
        <f t="shared" si="1128"/>
        <v/>
      </c>
      <c r="S4550" s="412" t="str">
        <f t="shared" si="1122"/>
        <v/>
      </c>
      <c r="T4550" s="427"/>
      <c r="U4550" s="429"/>
      <c r="W4550" s="6" t="e">
        <f>VLOOKUP(A4550,'[3]Cartilha Global'!$A:$A,1,FALSE)</f>
        <v>#N/A</v>
      </c>
    </row>
    <row r="4551" spans="1:23" ht="23.25" hidden="1" thickBot="1" x14ac:dyDescent="0.25">
      <c r="A4551" s="522">
        <v>103870</v>
      </c>
      <c r="B4551" s="508" t="s">
        <v>3144</v>
      </c>
      <c r="C4551" s="513" t="s">
        <v>7291</v>
      </c>
      <c r="D4551" s="498" t="s">
        <v>6927</v>
      </c>
      <c r="E4551" s="499">
        <v>104.81</v>
      </c>
      <c r="F4551" s="500">
        <f t="shared" si="1129"/>
        <v>129.80000000000001</v>
      </c>
      <c r="G4551" s="527"/>
      <c r="H4551" s="518"/>
      <c r="I4551" s="517">
        <f t="shared" si="1130"/>
        <v>0</v>
      </c>
      <c r="J4551" s="517">
        <f t="shared" si="1131"/>
        <v>0</v>
      </c>
      <c r="K4551" s="504"/>
      <c r="L4551" s="518">
        <f t="shared" si="1132"/>
        <v>0</v>
      </c>
      <c r="M4551" s="518">
        <f t="shared" si="1132"/>
        <v>0</v>
      </c>
      <c r="N4551" s="519">
        <f t="shared" si="1133"/>
        <v>0</v>
      </c>
      <c r="O4551" s="519">
        <f t="shared" si="1134"/>
        <v>0</v>
      </c>
      <c r="P4551" s="506"/>
      <c r="Q4551" s="520"/>
      <c r="R4551" s="412" t="str">
        <f t="shared" si="1128"/>
        <v/>
      </c>
      <c r="S4551" s="412" t="str">
        <f t="shared" si="1122"/>
        <v/>
      </c>
      <c r="T4551" s="427"/>
      <c r="U4551" s="429"/>
      <c r="W4551" s="6" t="e">
        <f>VLOOKUP(A4551,'[3]Cartilha Global'!$A:$A,1,FALSE)</f>
        <v>#N/A</v>
      </c>
    </row>
    <row r="4552" spans="1:23" ht="23.25" hidden="1" thickBot="1" x14ac:dyDescent="0.25">
      <c r="A4552" s="522">
        <v>103871</v>
      </c>
      <c r="B4552" s="508" t="s">
        <v>3144</v>
      </c>
      <c r="C4552" s="513" t="s">
        <v>7292</v>
      </c>
      <c r="D4552" s="498" t="s">
        <v>6927</v>
      </c>
      <c r="E4552" s="499">
        <v>71.27</v>
      </c>
      <c r="F4552" s="500">
        <f t="shared" si="1129"/>
        <v>88.26</v>
      </c>
      <c r="G4552" s="527"/>
      <c r="H4552" s="518"/>
      <c r="I4552" s="517">
        <f t="shared" si="1130"/>
        <v>0</v>
      </c>
      <c r="J4552" s="517">
        <f t="shared" si="1131"/>
        <v>0</v>
      </c>
      <c r="K4552" s="504"/>
      <c r="L4552" s="518">
        <f t="shared" si="1132"/>
        <v>0</v>
      </c>
      <c r="M4552" s="518">
        <f t="shared" si="1132"/>
        <v>0</v>
      </c>
      <c r="N4552" s="519">
        <f t="shared" si="1133"/>
        <v>0</v>
      </c>
      <c r="O4552" s="519">
        <f t="shared" si="1134"/>
        <v>0</v>
      </c>
      <c r="P4552" s="506"/>
      <c r="Q4552" s="520"/>
      <c r="R4552" s="412" t="str">
        <f t="shared" si="1128"/>
        <v/>
      </c>
      <c r="S4552" s="412" t="str">
        <f t="shared" si="1122"/>
        <v/>
      </c>
      <c r="T4552" s="427"/>
      <c r="U4552" s="429"/>
      <c r="W4552" s="6" t="e">
        <f>VLOOKUP(A4552,'[3]Cartilha Global'!$A:$A,1,FALSE)</f>
        <v>#N/A</v>
      </c>
    </row>
    <row r="4553" spans="1:23" ht="23.25" hidden="1" thickBot="1" x14ac:dyDescent="0.25">
      <c r="A4553" s="522">
        <v>103872</v>
      </c>
      <c r="B4553" s="508" t="s">
        <v>3144</v>
      </c>
      <c r="C4553" s="513" t="s">
        <v>7293</v>
      </c>
      <c r="D4553" s="498" t="s">
        <v>6927</v>
      </c>
      <c r="E4553" s="499">
        <v>159.49</v>
      </c>
      <c r="F4553" s="500">
        <f t="shared" si="1129"/>
        <v>197.51</v>
      </c>
      <c r="G4553" s="527"/>
      <c r="H4553" s="518"/>
      <c r="I4553" s="517">
        <f t="shared" si="1130"/>
        <v>0</v>
      </c>
      <c r="J4553" s="517">
        <f t="shared" si="1131"/>
        <v>0</v>
      </c>
      <c r="K4553" s="504"/>
      <c r="L4553" s="518">
        <f t="shared" si="1132"/>
        <v>0</v>
      </c>
      <c r="M4553" s="518">
        <f t="shared" si="1132"/>
        <v>0</v>
      </c>
      <c r="N4553" s="519">
        <f t="shared" si="1133"/>
        <v>0</v>
      </c>
      <c r="O4553" s="519">
        <f t="shared" si="1134"/>
        <v>0</v>
      </c>
      <c r="P4553" s="506"/>
      <c r="Q4553" s="520"/>
      <c r="R4553" s="412" t="str">
        <f t="shared" si="1128"/>
        <v/>
      </c>
      <c r="S4553" s="412" t="str">
        <f t="shared" si="1122"/>
        <v/>
      </c>
      <c r="T4553" s="427"/>
      <c r="U4553" s="429"/>
      <c r="W4553" s="6" t="e">
        <f>VLOOKUP(A4553,'[3]Cartilha Global'!$A:$A,1,FALSE)</f>
        <v>#N/A</v>
      </c>
    </row>
    <row r="4554" spans="1:23" ht="23.25" hidden="1" thickBot="1" x14ac:dyDescent="0.25">
      <c r="A4554" s="522">
        <v>103873</v>
      </c>
      <c r="B4554" s="508" t="s">
        <v>3144</v>
      </c>
      <c r="C4554" s="513" t="s">
        <v>7294</v>
      </c>
      <c r="D4554" s="498" t="s">
        <v>6927</v>
      </c>
      <c r="E4554" s="499">
        <v>182.31</v>
      </c>
      <c r="F4554" s="500">
        <f t="shared" si="1129"/>
        <v>225.77</v>
      </c>
      <c r="G4554" s="527"/>
      <c r="H4554" s="518"/>
      <c r="I4554" s="517">
        <f t="shared" si="1130"/>
        <v>0</v>
      </c>
      <c r="J4554" s="517">
        <f t="shared" si="1131"/>
        <v>0</v>
      </c>
      <c r="K4554" s="504"/>
      <c r="L4554" s="518">
        <f t="shared" si="1132"/>
        <v>0</v>
      </c>
      <c r="M4554" s="518">
        <f t="shared" si="1132"/>
        <v>0</v>
      </c>
      <c r="N4554" s="519">
        <f t="shared" si="1133"/>
        <v>0</v>
      </c>
      <c r="O4554" s="519">
        <f t="shared" si="1134"/>
        <v>0</v>
      </c>
      <c r="P4554" s="506"/>
      <c r="Q4554" s="520"/>
      <c r="R4554" s="412" t="str">
        <f t="shared" si="1128"/>
        <v/>
      </c>
      <c r="S4554" s="412" t="str">
        <f t="shared" si="1122"/>
        <v/>
      </c>
      <c r="T4554" s="427"/>
      <c r="U4554" s="429"/>
      <c r="W4554" s="6" t="e">
        <f>VLOOKUP(A4554,'[3]Cartilha Global'!$A:$A,1,FALSE)</f>
        <v>#N/A</v>
      </c>
    </row>
    <row r="4555" spans="1:23" ht="34.5" hidden="1" thickBot="1" x14ac:dyDescent="0.25">
      <c r="A4555" s="522">
        <v>94465</v>
      </c>
      <c r="B4555" s="508" t="s">
        <v>3144</v>
      </c>
      <c r="C4555" s="513" t="s">
        <v>997</v>
      </c>
      <c r="D4555" s="498" t="s">
        <v>169</v>
      </c>
      <c r="E4555" s="499">
        <v>59.13</v>
      </c>
      <c r="F4555" s="500">
        <f t="shared" si="1129"/>
        <v>73.23</v>
      </c>
      <c r="G4555" s="527"/>
      <c r="H4555" s="518"/>
      <c r="I4555" s="517">
        <f t="shared" si="1130"/>
        <v>0</v>
      </c>
      <c r="J4555" s="517">
        <f t="shared" si="1131"/>
        <v>0</v>
      </c>
      <c r="K4555" s="504"/>
      <c r="L4555" s="518">
        <f t="shared" si="1132"/>
        <v>0</v>
      </c>
      <c r="M4555" s="518">
        <f t="shared" si="1132"/>
        <v>0</v>
      </c>
      <c r="N4555" s="519">
        <f t="shared" si="1133"/>
        <v>0</v>
      </c>
      <c r="O4555" s="519">
        <f t="shared" si="1134"/>
        <v>0</v>
      </c>
      <c r="P4555" s="506"/>
      <c r="Q4555" s="520"/>
      <c r="R4555" s="412" t="str">
        <f t="shared" si="1128"/>
        <v/>
      </c>
      <c r="S4555" s="412" t="str">
        <f t="shared" si="1122"/>
        <v/>
      </c>
      <c r="T4555" s="427"/>
      <c r="U4555" s="429"/>
      <c r="W4555" s="6">
        <f>VLOOKUP(A4555,'[3]Cartilha Global'!$A:$A,1,FALSE)</f>
        <v>94465</v>
      </c>
    </row>
    <row r="4556" spans="1:23" ht="34.5" hidden="1" thickBot="1" x14ac:dyDescent="0.25">
      <c r="A4556" s="522">
        <v>94466</v>
      </c>
      <c r="B4556" s="508" t="s">
        <v>3144</v>
      </c>
      <c r="C4556" s="513" t="s">
        <v>998</v>
      </c>
      <c r="D4556" s="498" t="s">
        <v>169</v>
      </c>
      <c r="E4556" s="499">
        <v>59.16</v>
      </c>
      <c r="F4556" s="500">
        <f t="shared" si="1129"/>
        <v>73.260000000000005</v>
      </c>
      <c r="G4556" s="527"/>
      <c r="H4556" s="518"/>
      <c r="I4556" s="517">
        <f t="shared" si="1130"/>
        <v>0</v>
      </c>
      <c r="J4556" s="517">
        <f t="shared" si="1131"/>
        <v>0</v>
      </c>
      <c r="K4556" s="504"/>
      <c r="L4556" s="518">
        <f t="shared" si="1132"/>
        <v>0</v>
      </c>
      <c r="M4556" s="518">
        <f t="shared" si="1132"/>
        <v>0</v>
      </c>
      <c r="N4556" s="519">
        <f t="shared" si="1133"/>
        <v>0</v>
      </c>
      <c r="O4556" s="519">
        <f t="shared" si="1134"/>
        <v>0</v>
      </c>
      <c r="P4556" s="506"/>
      <c r="Q4556" s="520"/>
      <c r="R4556" s="412" t="str">
        <f t="shared" si="1128"/>
        <v/>
      </c>
      <c r="S4556" s="412" t="str">
        <f t="shared" si="1122"/>
        <v/>
      </c>
      <c r="T4556" s="427"/>
      <c r="U4556" s="429"/>
      <c r="W4556" s="6">
        <f>VLOOKUP(A4556,'[3]Cartilha Global'!$A:$A,1,FALSE)</f>
        <v>94466</v>
      </c>
    </row>
    <row r="4557" spans="1:23" ht="34.5" hidden="1" thickBot="1" x14ac:dyDescent="0.25">
      <c r="A4557" s="522">
        <v>94467</v>
      </c>
      <c r="B4557" s="508" t="s">
        <v>3144</v>
      </c>
      <c r="C4557" s="513" t="s">
        <v>999</v>
      </c>
      <c r="D4557" s="498" t="s">
        <v>169</v>
      </c>
      <c r="E4557" s="499">
        <v>92.95</v>
      </c>
      <c r="F4557" s="500">
        <f t="shared" si="1129"/>
        <v>115.11</v>
      </c>
      <c r="G4557" s="527"/>
      <c r="H4557" s="518"/>
      <c r="I4557" s="517">
        <f t="shared" si="1130"/>
        <v>0</v>
      </c>
      <c r="J4557" s="517">
        <f t="shared" si="1131"/>
        <v>0</v>
      </c>
      <c r="K4557" s="504"/>
      <c r="L4557" s="518">
        <f t="shared" si="1132"/>
        <v>0</v>
      </c>
      <c r="M4557" s="518">
        <f t="shared" si="1132"/>
        <v>0</v>
      </c>
      <c r="N4557" s="519">
        <f t="shared" si="1133"/>
        <v>0</v>
      </c>
      <c r="O4557" s="519">
        <f t="shared" si="1134"/>
        <v>0</v>
      </c>
      <c r="P4557" s="506"/>
      <c r="Q4557" s="520"/>
      <c r="R4557" s="412" t="str">
        <f t="shared" si="1128"/>
        <v/>
      </c>
      <c r="S4557" s="412" t="str">
        <f t="shared" si="1122"/>
        <v/>
      </c>
      <c r="T4557" s="427"/>
      <c r="U4557" s="429"/>
      <c r="W4557" s="6">
        <f>VLOOKUP(A4557,'[3]Cartilha Global'!$A:$A,1,FALSE)</f>
        <v>94467</v>
      </c>
    </row>
    <row r="4558" spans="1:23" ht="34.5" hidden="1" thickBot="1" x14ac:dyDescent="0.25">
      <c r="A4558" s="522">
        <v>94468</v>
      </c>
      <c r="B4558" s="508" t="s">
        <v>3144</v>
      </c>
      <c r="C4558" s="513" t="s">
        <v>1000</v>
      </c>
      <c r="D4558" s="498" t="s">
        <v>169</v>
      </c>
      <c r="E4558" s="499">
        <v>80.95</v>
      </c>
      <c r="F4558" s="500">
        <f t="shared" si="1129"/>
        <v>100.25</v>
      </c>
      <c r="G4558" s="527"/>
      <c r="H4558" s="518"/>
      <c r="I4558" s="517">
        <f t="shared" si="1130"/>
        <v>0</v>
      </c>
      <c r="J4558" s="517">
        <f t="shared" si="1131"/>
        <v>0</v>
      </c>
      <c r="K4558" s="504"/>
      <c r="L4558" s="518">
        <f t="shared" si="1132"/>
        <v>0</v>
      </c>
      <c r="M4558" s="518">
        <f t="shared" si="1132"/>
        <v>0</v>
      </c>
      <c r="N4558" s="519">
        <f t="shared" si="1133"/>
        <v>0</v>
      </c>
      <c r="O4558" s="519">
        <f t="shared" si="1134"/>
        <v>0</v>
      </c>
      <c r="P4558" s="506"/>
      <c r="Q4558" s="520"/>
      <c r="R4558" s="412" t="str">
        <f t="shared" si="1128"/>
        <v/>
      </c>
      <c r="S4558" s="412" t="str">
        <f t="shared" si="1122"/>
        <v/>
      </c>
      <c r="T4558" s="427"/>
      <c r="U4558" s="429"/>
      <c r="W4558" s="6">
        <f>VLOOKUP(A4558,'[3]Cartilha Global'!$A:$A,1,FALSE)</f>
        <v>94468</v>
      </c>
    </row>
    <row r="4559" spans="1:23" ht="34.5" hidden="1" thickBot="1" x14ac:dyDescent="0.25">
      <c r="A4559" s="522">
        <v>94469</v>
      </c>
      <c r="B4559" s="508" t="s">
        <v>3144</v>
      </c>
      <c r="C4559" s="513" t="s">
        <v>1001</v>
      </c>
      <c r="D4559" s="498" t="s">
        <v>169</v>
      </c>
      <c r="E4559" s="499">
        <v>135.58000000000001</v>
      </c>
      <c r="F4559" s="500">
        <f t="shared" si="1129"/>
        <v>167.9</v>
      </c>
      <c r="G4559" s="527"/>
      <c r="H4559" s="518"/>
      <c r="I4559" s="517">
        <f t="shared" si="1130"/>
        <v>0</v>
      </c>
      <c r="J4559" s="517">
        <f t="shared" si="1131"/>
        <v>0</v>
      </c>
      <c r="K4559" s="504"/>
      <c r="L4559" s="518">
        <f t="shared" si="1132"/>
        <v>0</v>
      </c>
      <c r="M4559" s="518">
        <f t="shared" si="1132"/>
        <v>0</v>
      </c>
      <c r="N4559" s="519">
        <f t="shared" si="1133"/>
        <v>0</v>
      </c>
      <c r="O4559" s="519">
        <f t="shared" si="1134"/>
        <v>0</v>
      </c>
      <c r="P4559" s="506"/>
      <c r="Q4559" s="520"/>
      <c r="R4559" s="412" t="str">
        <f t="shared" si="1128"/>
        <v/>
      </c>
      <c r="S4559" s="412" t="str">
        <f t="shared" si="1122"/>
        <v/>
      </c>
      <c r="T4559" s="427"/>
      <c r="U4559" s="429"/>
      <c r="W4559" s="6">
        <f>VLOOKUP(A4559,'[3]Cartilha Global'!$A:$A,1,FALSE)</f>
        <v>94469</v>
      </c>
    </row>
    <row r="4560" spans="1:23" ht="34.5" hidden="1" thickBot="1" x14ac:dyDescent="0.25">
      <c r="A4560" s="522">
        <v>94470</v>
      </c>
      <c r="B4560" s="508" t="s">
        <v>3144</v>
      </c>
      <c r="C4560" s="513" t="s">
        <v>1002</v>
      </c>
      <c r="D4560" s="498" t="s">
        <v>169</v>
      </c>
      <c r="E4560" s="499">
        <v>124.9</v>
      </c>
      <c r="F4560" s="500">
        <f t="shared" si="1129"/>
        <v>154.68</v>
      </c>
      <c r="G4560" s="527"/>
      <c r="H4560" s="518"/>
      <c r="I4560" s="517">
        <f t="shared" si="1130"/>
        <v>0</v>
      </c>
      <c r="J4560" s="517">
        <f t="shared" si="1131"/>
        <v>0</v>
      </c>
      <c r="K4560" s="504"/>
      <c r="L4560" s="518">
        <f t="shared" si="1132"/>
        <v>0</v>
      </c>
      <c r="M4560" s="518">
        <f t="shared" si="1132"/>
        <v>0</v>
      </c>
      <c r="N4560" s="519">
        <f t="shared" si="1133"/>
        <v>0</v>
      </c>
      <c r="O4560" s="519">
        <f t="shared" si="1134"/>
        <v>0</v>
      </c>
      <c r="P4560" s="506"/>
      <c r="Q4560" s="520"/>
      <c r="R4560" s="412" t="str">
        <f t="shared" si="1128"/>
        <v/>
      </c>
      <c r="S4560" s="412" t="str">
        <f t="shared" si="1122"/>
        <v/>
      </c>
      <c r="T4560" s="427"/>
      <c r="U4560" s="429"/>
      <c r="W4560" s="6">
        <f>VLOOKUP(A4560,'[3]Cartilha Global'!$A:$A,1,FALSE)</f>
        <v>94470</v>
      </c>
    </row>
    <row r="4561" spans="1:23" ht="34.5" hidden="1" thickBot="1" x14ac:dyDescent="0.25">
      <c r="A4561" s="522">
        <v>94471</v>
      </c>
      <c r="B4561" s="508" t="s">
        <v>3144</v>
      </c>
      <c r="C4561" s="513" t="s">
        <v>1003</v>
      </c>
      <c r="D4561" s="498" t="s">
        <v>169</v>
      </c>
      <c r="E4561" s="499">
        <v>85.15</v>
      </c>
      <c r="F4561" s="500">
        <f t="shared" si="1129"/>
        <v>105.45</v>
      </c>
      <c r="G4561" s="527"/>
      <c r="H4561" s="518"/>
      <c r="I4561" s="517">
        <f t="shared" si="1130"/>
        <v>0</v>
      </c>
      <c r="J4561" s="517">
        <f t="shared" si="1131"/>
        <v>0</v>
      </c>
      <c r="K4561" s="504"/>
      <c r="L4561" s="518">
        <f t="shared" si="1132"/>
        <v>0</v>
      </c>
      <c r="M4561" s="518">
        <f t="shared" si="1132"/>
        <v>0</v>
      </c>
      <c r="N4561" s="519">
        <f t="shared" si="1133"/>
        <v>0</v>
      </c>
      <c r="O4561" s="519">
        <f t="shared" si="1134"/>
        <v>0</v>
      </c>
      <c r="P4561" s="506"/>
      <c r="Q4561" s="520"/>
      <c r="R4561" s="412" t="str">
        <f t="shared" si="1128"/>
        <v/>
      </c>
      <c r="S4561" s="412" t="str">
        <f t="shared" si="1122"/>
        <v/>
      </c>
      <c r="T4561" s="427"/>
      <c r="U4561" s="429"/>
      <c r="W4561" s="6">
        <f>VLOOKUP(A4561,'[3]Cartilha Global'!$A:$A,1,FALSE)</f>
        <v>94471</v>
      </c>
    </row>
    <row r="4562" spans="1:23" ht="34.5" hidden="1" thickBot="1" x14ac:dyDescent="0.25">
      <c r="A4562" s="522">
        <v>94472</v>
      </c>
      <c r="B4562" s="508" t="s">
        <v>3144</v>
      </c>
      <c r="C4562" s="513" t="s">
        <v>1004</v>
      </c>
      <c r="D4562" s="498" t="s">
        <v>169</v>
      </c>
      <c r="E4562" s="499">
        <v>87.83</v>
      </c>
      <c r="F4562" s="500">
        <f t="shared" si="1129"/>
        <v>108.77</v>
      </c>
      <c r="G4562" s="527"/>
      <c r="H4562" s="518"/>
      <c r="I4562" s="517">
        <f t="shared" si="1130"/>
        <v>0</v>
      </c>
      <c r="J4562" s="517">
        <f t="shared" si="1131"/>
        <v>0</v>
      </c>
      <c r="K4562" s="504"/>
      <c r="L4562" s="518">
        <f t="shared" si="1132"/>
        <v>0</v>
      </c>
      <c r="M4562" s="518">
        <f t="shared" si="1132"/>
        <v>0</v>
      </c>
      <c r="N4562" s="519">
        <f t="shared" si="1133"/>
        <v>0</v>
      </c>
      <c r="O4562" s="519">
        <f t="shared" si="1134"/>
        <v>0</v>
      </c>
      <c r="P4562" s="506"/>
      <c r="Q4562" s="520"/>
      <c r="R4562" s="412" t="str">
        <f t="shared" si="1128"/>
        <v/>
      </c>
      <c r="S4562" s="412" t="str">
        <f t="shared" si="1122"/>
        <v/>
      </c>
      <c r="T4562" s="427"/>
      <c r="U4562" s="429"/>
      <c r="W4562" s="6">
        <f>VLOOKUP(A4562,'[3]Cartilha Global'!$A:$A,1,FALSE)</f>
        <v>94472</v>
      </c>
    </row>
    <row r="4563" spans="1:23" ht="34.5" hidden="1" thickBot="1" x14ac:dyDescent="0.25">
      <c r="A4563" s="522">
        <v>94473</v>
      </c>
      <c r="B4563" s="508" t="s">
        <v>3144</v>
      </c>
      <c r="C4563" s="513" t="s">
        <v>1005</v>
      </c>
      <c r="D4563" s="498" t="s">
        <v>169</v>
      </c>
      <c r="E4563" s="499">
        <v>132.94999999999999</v>
      </c>
      <c r="F4563" s="500">
        <f t="shared" si="1129"/>
        <v>164.65</v>
      </c>
      <c r="G4563" s="527"/>
      <c r="H4563" s="518"/>
      <c r="I4563" s="517">
        <f t="shared" si="1130"/>
        <v>0</v>
      </c>
      <c r="J4563" s="517">
        <f t="shared" si="1131"/>
        <v>0</v>
      </c>
      <c r="K4563" s="504"/>
      <c r="L4563" s="518">
        <f t="shared" si="1132"/>
        <v>0</v>
      </c>
      <c r="M4563" s="518">
        <f t="shared" si="1132"/>
        <v>0</v>
      </c>
      <c r="N4563" s="519">
        <f t="shared" si="1133"/>
        <v>0</v>
      </c>
      <c r="O4563" s="519">
        <f t="shared" si="1134"/>
        <v>0</v>
      </c>
      <c r="P4563" s="506"/>
      <c r="Q4563" s="520"/>
      <c r="R4563" s="412" t="str">
        <f t="shared" si="1128"/>
        <v/>
      </c>
      <c r="S4563" s="412" t="str">
        <f t="shared" si="1122"/>
        <v/>
      </c>
      <c r="T4563" s="427"/>
      <c r="U4563" s="429"/>
      <c r="W4563" s="6">
        <f>VLOOKUP(A4563,'[3]Cartilha Global'!$A:$A,1,FALSE)</f>
        <v>94473</v>
      </c>
    </row>
    <row r="4564" spans="1:23" ht="34.5" hidden="1" thickBot="1" x14ac:dyDescent="0.25">
      <c r="A4564" s="522">
        <v>94474</v>
      </c>
      <c r="B4564" s="508" t="s">
        <v>3144</v>
      </c>
      <c r="C4564" s="513" t="s">
        <v>1006</v>
      </c>
      <c r="D4564" s="498" t="s">
        <v>169</v>
      </c>
      <c r="E4564" s="499">
        <v>144.69999999999999</v>
      </c>
      <c r="F4564" s="500">
        <f t="shared" si="1129"/>
        <v>179.2</v>
      </c>
      <c r="G4564" s="527"/>
      <c r="H4564" s="518"/>
      <c r="I4564" s="517">
        <f t="shared" si="1130"/>
        <v>0</v>
      </c>
      <c r="J4564" s="517">
        <f t="shared" si="1131"/>
        <v>0</v>
      </c>
      <c r="K4564" s="504"/>
      <c r="L4564" s="518">
        <f t="shared" si="1132"/>
        <v>0</v>
      </c>
      <c r="M4564" s="518">
        <f t="shared" si="1132"/>
        <v>0</v>
      </c>
      <c r="N4564" s="519">
        <f t="shared" si="1133"/>
        <v>0</v>
      </c>
      <c r="O4564" s="519">
        <f t="shared" si="1134"/>
        <v>0</v>
      </c>
      <c r="P4564" s="506"/>
      <c r="Q4564" s="520"/>
      <c r="R4564" s="412" t="str">
        <f t="shared" si="1128"/>
        <v/>
      </c>
      <c r="S4564" s="412" t="str">
        <f t="shared" si="1122"/>
        <v/>
      </c>
      <c r="T4564" s="427"/>
      <c r="U4564" s="429"/>
      <c r="W4564" s="6">
        <f>VLOOKUP(A4564,'[3]Cartilha Global'!$A:$A,1,FALSE)</f>
        <v>94474</v>
      </c>
    </row>
    <row r="4565" spans="1:23" ht="34.5" hidden="1" thickBot="1" x14ac:dyDescent="0.25">
      <c r="A4565" s="522">
        <v>94475</v>
      </c>
      <c r="B4565" s="508" t="s">
        <v>3144</v>
      </c>
      <c r="C4565" s="513" t="s">
        <v>1007</v>
      </c>
      <c r="D4565" s="498" t="s">
        <v>169</v>
      </c>
      <c r="E4565" s="499">
        <v>183.23</v>
      </c>
      <c r="F4565" s="500">
        <f t="shared" si="1129"/>
        <v>226.91</v>
      </c>
      <c r="G4565" s="527"/>
      <c r="H4565" s="518"/>
      <c r="I4565" s="517">
        <f t="shared" si="1130"/>
        <v>0</v>
      </c>
      <c r="J4565" s="517">
        <f t="shared" si="1131"/>
        <v>0</v>
      </c>
      <c r="K4565" s="504"/>
      <c r="L4565" s="518">
        <f t="shared" si="1132"/>
        <v>0</v>
      </c>
      <c r="M4565" s="518">
        <f t="shared" si="1132"/>
        <v>0</v>
      </c>
      <c r="N4565" s="519">
        <f t="shared" si="1133"/>
        <v>0</v>
      </c>
      <c r="O4565" s="519">
        <f t="shared" si="1134"/>
        <v>0</v>
      </c>
      <c r="P4565" s="506"/>
      <c r="Q4565" s="520"/>
      <c r="R4565" s="412" t="str">
        <f t="shared" si="1128"/>
        <v/>
      </c>
      <c r="S4565" s="412" t="str">
        <f t="shared" si="1122"/>
        <v/>
      </c>
      <c r="T4565" s="427"/>
      <c r="U4565" s="429"/>
      <c r="W4565" s="6">
        <f>VLOOKUP(A4565,'[3]Cartilha Global'!$A:$A,1,FALSE)</f>
        <v>94475</v>
      </c>
    </row>
    <row r="4566" spans="1:23" ht="34.5" hidden="1" thickBot="1" x14ac:dyDescent="0.25">
      <c r="A4566" s="522">
        <v>94476</v>
      </c>
      <c r="B4566" s="508" t="s">
        <v>3144</v>
      </c>
      <c r="C4566" s="513" t="s">
        <v>1008</v>
      </c>
      <c r="D4566" s="498" t="s">
        <v>169</v>
      </c>
      <c r="E4566" s="499">
        <v>205.87</v>
      </c>
      <c r="F4566" s="500">
        <f t="shared" si="1129"/>
        <v>254.95</v>
      </c>
      <c r="G4566" s="527"/>
      <c r="H4566" s="518"/>
      <c r="I4566" s="517">
        <f t="shared" si="1130"/>
        <v>0</v>
      </c>
      <c r="J4566" s="517">
        <f t="shared" si="1131"/>
        <v>0</v>
      </c>
      <c r="K4566" s="504"/>
      <c r="L4566" s="518">
        <f t="shared" si="1132"/>
        <v>0</v>
      </c>
      <c r="M4566" s="518">
        <f t="shared" si="1132"/>
        <v>0</v>
      </c>
      <c r="N4566" s="519">
        <f t="shared" si="1133"/>
        <v>0</v>
      </c>
      <c r="O4566" s="519">
        <f t="shared" si="1134"/>
        <v>0</v>
      </c>
      <c r="P4566" s="506"/>
      <c r="Q4566" s="520"/>
      <c r="R4566" s="412" t="str">
        <f t="shared" si="1128"/>
        <v/>
      </c>
      <c r="S4566" s="412" t="str">
        <f t="shared" si="1122"/>
        <v/>
      </c>
      <c r="T4566" s="427"/>
      <c r="U4566" s="429"/>
      <c r="W4566" s="6">
        <f>VLOOKUP(A4566,'[3]Cartilha Global'!$A:$A,1,FALSE)</f>
        <v>94476</v>
      </c>
    </row>
    <row r="4567" spans="1:23" ht="34.5" hidden="1" thickBot="1" x14ac:dyDescent="0.25">
      <c r="A4567" s="522">
        <v>94477</v>
      </c>
      <c r="B4567" s="508" t="s">
        <v>3144</v>
      </c>
      <c r="C4567" s="513" t="s">
        <v>1009</v>
      </c>
      <c r="D4567" s="498" t="s">
        <v>169</v>
      </c>
      <c r="E4567" s="499">
        <v>113.32</v>
      </c>
      <c r="F4567" s="500">
        <f t="shared" si="1129"/>
        <v>140.34</v>
      </c>
      <c r="G4567" s="527"/>
      <c r="H4567" s="518"/>
      <c r="I4567" s="517">
        <f t="shared" si="1130"/>
        <v>0</v>
      </c>
      <c r="J4567" s="517">
        <f t="shared" si="1131"/>
        <v>0</v>
      </c>
      <c r="K4567" s="504"/>
      <c r="L4567" s="518">
        <f t="shared" si="1132"/>
        <v>0</v>
      </c>
      <c r="M4567" s="518">
        <f t="shared" si="1132"/>
        <v>0</v>
      </c>
      <c r="N4567" s="519">
        <f t="shared" si="1133"/>
        <v>0</v>
      </c>
      <c r="O4567" s="519">
        <f t="shared" si="1134"/>
        <v>0</v>
      </c>
      <c r="P4567" s="506"/>
      <c r="Q4567" s="520"/>
      <c r="R4567" s="412" t="str">
        <f t="shared" si="1128"/>
        <v/>
      </c>
      <c r="S4567" s="412" t="str">
        <f t="shared" si="1122"/>
        <v/>
      </c>
      <c r="T4567" s="427"/>
      <c r="U4567" s="429"/>
      <c r="W4567" s="6">
        <f>VLOOKUP(A4567,'[3]Cartilha Global'!$A:$A,1,FALSE)</f>
        <v>94477</v>
      </c>
    </row>
    <row r="4568" spans="1:23" ht="34.5" hidden="1" thickBot="1" x14ac:dyDescent="0.25">
      <c r="A4568" s="522">
        <v>94478</v>
      </c>
      <c r="B4568" s="508" t="s">
        <v>3144</v>
      </c>
      <c r="C4568" s="513" t="s">
        <v>1010</v>
      </c>
      <c r="D4568" s="498" t="s">
        <v>169</v>
      </c>
      <c r="E4568" s="499">
        <v>182.98</v>
      </c>
      <c r="F4568" s="500">
        <f t="shared" si="1129"/>
        <v>226.6</v>
      </c>
      <c r="G4568" s="527"/>
      <c r="H4568" s="518"/>
      <c r="I4568" s="517">
        <f t="shared" si="1130"/>
        <v>0</v>
      </c>
      <c r="J4568" s="517">
        <f t="shared" si="1131"/>
        <v>0</v>
      </c>
      <c r="K4568" s="504"/>
      <c r="L4568" s="518">
        <f t="shared" si="1132"/>
        <v>0</v>
      </c>
      <c r="M4568" s="518">
        <f t="shared" si="1132"/>
        <v>0</v>
      </c>
      <c r="N4568" s="519">
        <f t="shared" si="1133"/>
        <v>0</v>
      </c>
      <c r="O4568" s="519">
        <f t="shared" si="1134"/>
        <v>0</v>
      </c>
      <c r="P4568" s="506"/>
      <c r="Q4568" s="520"/>
      <c r="R4568" s="412" t="str">
        <f t="shared" si="1128"/>
        <v/>
      </c>
      <c r="S4568" s="412" t="str">
        <f t="shared" si="1122"/>
        <v/>
      </c>
      <c r="T4568" s="427"/>
      <c r="U4568" s="429"/>
      <c r="W4568" s="6">
        <f>VLOOKUP(A4568,'[3]Cartilha Global'!$A:$A,1,FALSE)</f>
        <v>94478</v>
      </c>
    </row>
    <row r="4569" spans="1:23" ht="34.5" hidden="1" thickBot="1" x14ac:dyDescent="0.25">
      <c r="A4569" s="522">
        <v>94479</v>
      </c>
      <c r="B4569" s="508" t="s">
        <v>3144</v>
      </c>
      <c r="C4569" s="513" t="s">
        <v>1011</v>
      </c>
      <c r="D4569" s="498" t="s">
        <v>169</v>
      </c>
      <c r="E4569" s="499">
        <v>241.94</v>
      </c>
      <c r="F4569" s="500">
        <f t="shared" si="1129"/>
        <v>299.62</v>
      </c>
      <c r="G4569" s="527"/>
      <c r="H4569" s="518"/>
      <c r="I4569" s="517">
        <f t="shared" si="1130"/>
        <v>0</v>
      </c>
      <c r="J4569" s="517">
        <f t="shared" si="1131"/>
        <v>0</v>
      </c>
      <c r="K4569" s="504"/>
      <c r="L4569" s="518">
        <f t="shared" si="1132"/>
        <v>0</v>
      </c>
      <c r="M4569" s="518">
        <f t="shared" si="1132"/>
        <v>0</v>
      </c>
      <c r="N4569" s="519">
        <f t="shared" si="1133"/>
        <v>0</v>
      </c>
      <c r="O4569" s="519">
        <f t="shared" si="1134"/>
        <v>0</v>
      </c>
      <c r="P4569" s="506"/>
      <c r="Q4569" s="520"/>
      <c r="R4569" s="412" t="str">
        <f t="shared" si="1128"/>
        <v/>
      </c>
      <c r="S4569" s="412" t="str">
        <f t="shared" si="1122"/>
        <v/>
      </c>
      <c r="T4569" s="427"/>
      <c r="U4569" s="429"/>
      <c r="W4569" s="6">
        <f>VLOOKUP(A4569,'[3]Cartilha Global'!$A:$A,1,FALSE)</f>
        <v>94479</v>
      </c>
    </row>
    <row r="4570" spans="1:23" ht="34.5" hidden="1" thickBot="1" x14ac:dyDescent="0.25">
      <c r="A4570" s="522">
        <v>94606</v>
      </c>
      <c r="B4570" s="508" t="s">
        <v>3144</v>
      </c>
      <c r="C4570" s="513" t="s">
        <v>3104</v>
      </c>
      <c r="D4570" s="498" t="s">
        <v>169</v>
      </c>
      <c r="E4570" s="499">
        <v>90.19</v>
      </c>
      <c r="F4570" s="500">
        <f t="shared" si="1129"/>
        <v>111.69</v>
      </c>
      <c r="G4570" s="527"/>
      <c r="H4570" s="518"/>
      <c r="I4570" s="517">
        <f t="shared" si="1130"/>
        <v>0</v>
      </c>
      <c r="J4570" s="517">
        <f t="shared" si="1131"/>
        <v>0</v>
      </c>
      <c r="K4570" s="504"/>
      <c r="L4570" s="518">
        <f t="shared" si="1132"/>
        <v>0</v>
      </c>
      <c r="M4570" s="518">
        <f t="shared" si="1132"/>
        <v>0</v>
      </c>
      <c r="N4570" s="519">
        <f t="shared" si="1133"/>
        <v>0</v>
      </c>
      <c r="O4570" s="519">
        <f t="shared" si="1134"/>
        <v>0</v>
      </c>
      <c r="P4570" s="506"/>
      <c r="Q4570" s="520"/>
      <c r="R4570" s="412" t="str">
        <f t="shared" si="1128"/>
        <v/>
      </c>
      <c r="S4570" s="412" t="str">
        <f t="shared" si="1122"/>
        <v/>
      </c>
      <c r="T4570" s="427"/>
      <c r="U4570" s="429"/>
      <c r="W4570" s="6">
        <f>VLOOKUP(A4570,'[3]Cartilha Global'!$A:$A,1,FALSE)</f>
        <v>94606</v>
      </c>
    </row>
    <row r="4571" spans="1:23" ht="34.5" hidden="1" thickBot="1" x14ac:dyDescent="0.25">
      <c r="A4571" s="522">
        <v>94608</v>
      </c>
      <c r="B4571" s="508" t="s">
        <v>3144</v>
      </c>
      <c r="C4571" s="513" t="s">
        <v>3105</v>
      </c>
      <c r="D4571" s="498" t="s">
        <v>169</v>
      </c>
      <c r="E4571" s="499">
        <v>223.29</v>
      </c>
      <c r="F4571" s="500">
        <f t="shared" si="1129"/>
        <v>276.52</v>
      </c>
      <c r="G4571" s="527"/>
      <c r="H4571" s="518"/>
      <c r="I4571" s="517">
        <f t="shared" si="1130"/>
        <v>0</v>
      </c>
      <c r="J4571" s="517">
        <f t="shared" si="1131"/>
        <v>0</v>
      </c>
      <c r="K4571" s="504"/>
      <c r="L4571" s="518">
        <f t="shared" si="1132"/>
        <v>0</v>
      </c>
      <c r="M4571" s="518">
        <f t="shared" si="1132"/>
        <v>0</v>
      </c>
      <c r="N4571" s="519">
        <f t="shared" si="1133"/>
        <v>0</v>
      </c>
      <c r="O4571" s="519">
        <f t="shared" si="1134"/>
        <v>0</v>
      </c>
      <c r="P4571" s="506"/>
      <c r="Q4571" s="520"/>
      <c r="R4571" s="412" t="str">
        <f t="shared" si="1128"/>
        <v/>
      </c>
      <c r="S4571" s="412" t="str">
        <f t="shared" si="1122"/>
        <v/>
      </c>
      <c r="T4571" s="427"/>
      <c r="U4571" s="429"/>
      <c r="W4571" s="6">
        <f>VLOOKUP(A4571,'[3]Cartilha Global'!$A:$A,1,FALSE)</f>
        <v>94608</v>
      </c>
    </row>
    <row r="4572" spans="1:23" ht="34.5" hidden="1" thickBot="1" x14ac:dyDescent="0.25">
      <c r="A4572" s="522">
        <v>94610</v>
      </c>
      <c r="B4572" s="508" t="s">
        <v>3144</v>
      </c>
      <c r="C4572" s="513" t="s">
        <v>3106</v>
      </c>
      <c r="D4572" s="498" t="s">
        <v>169</v>
      </c>
      <c r="E4572" s="499">
        <v>332.15</v>
      </c>
      <c r="F4572" s="500">
        <f t="shared" si="1129"/>
        <v>411.33</v>
      </c>
      <c r="G4572" s="527"/>
      <c r="H4572" s="518"/>
      <c r="I4572" s="517">
        <f t="shared" si="1130"/>
        <v>0</v>
      </c>
      <c r="J4572" s="517">
        <f t="shared" si="1131"/>
        <v>0</v>
      </c>
      <c r="K4572" s="504"/>
      <c r="L4572" s="518">
        <f t="shared" si="1132"/>
        <v>0</v>
      </c>
      <c r="M4572" s="518">
        <f t="shared" si="1132"/>
        <v>0</v>
      </c>
      <c r="N4572" s="519">
        <f t="shared" si="1133"/>
        <v>0</v>
      </c>
      <c r="O4572" s="519">
        <f t="shared" si="1134"/>
        <v>0</v>
      </c>
      <c r="P4572" s="506"/>
      <c r="Q4572" s="520"/>
      <c r="R4572" s="412" t="str">
        <f t="shared" si="1128"/>
        <v/>
      </c>
      <c r="S4572" s="412" t="str">
        <f t="shared" si="1122"/>
        <v/>
      </c>
      <c r="T4572" s="427"/>
      <c r="U4572" s="429"/>
      <c r="W4572" s="6">
        <f>VLOOKUP(A4572,'[3]Cartilha Global'!$A:$A,1,FALSE)</f>
        <v>94610</v>
      </c>
    </row>
    <row r="4573" spans="1:23" ht="34.5" hidden="1" thickBot="1" x14ac:dyDescent="0.25">
      <c r="A4573" s="522">
        <v>94612</v>
      </c>
      <c r="B4573" s="508" t="s">
        <v>3144</v>
      </c>
      <c r="C4573" s="513" t="s">
        <v>3107</v>
      </c>
      <c r="D4573" s="498" t="s">
        <v>169</v>
      </c>
      <c r="E4573" s="499">
        <v>466.52</v>
      </c>
      <c r="F4573" s="500">
        <f t="shared" si="1129"/>
        <v>577.74</v>
      </c>
      <c r="G4573" s="527"/>
      <c r="H4573" s="518"/>
      <c r="I4573" s="517">
        <f t="shared" si="1130"/>
        <v>0</v>
      </c>
      <c r="J4573" s="517">
        <f t="shared" si="1131"/>
        <v>0</v>
      </c>
      <c r="K4573" s="504"/>
      <c r="L4573" s="518">
        <f t="shared" si="1132"/>
        <v>0</v>
      </c>
      <c r="M4573" s="518">
        <f t="shared" si="1132"/>
        <v>0</v>
      </c>
      <c r="N4573" s="519">
        <f t="shared" si="1133"/>
        <v>0</v>
      </c>
      <c r="O4573" s="519">
        <f t="shared" si="1134"/>
        <v>0</v>
      </c>
      <c r="P4573" s="506"/>
      <c r="Q4573" s="520"/>
      <c r="R4573" s="412" t="str">
        <f t="shared" si="1128"/>
        <v/>
      </c>
      <c r="S4573" s="412" t="str">
        <f t="shared" si="1122"/>
        <v/>
      </c>
      <c r="T4573" s="427"/>
      <c r="U4573" s="429"/>
      <c r="W4573" s="6">
        <f>VLOOKUP(A4573,'[3]Cartilha Global'!$A:$A,1,FALSE)</f>
        <v>94612</v>
      </c>
    </row>
    <row r="4574" spans="1:23" ht="34.5" hidden="1" thickBot="1" x14ac:dyDescent="0.25">
      <c r="A4574" s="522">
        <v>94614</v>
      </c>
      <c r="B4574" s="508" t="s">
        <v>3144</v>
      </c>
      <c r="C4574" s="513" t="s">
        <v>3306</v>
      </c>
      <c r="D4574" s="498" t="s">
        <v>169</v>
      </c>
      <c r="E4574" s="499">
        <v>152.76</v>
      </c>
      <c r="F4574" s="500">
        <f t="shared" ref="F4574:F4637" si="1135">IF(E4574=0,0,ROUND(E4574*(1+E$13)*(1-E$14),2))</f>
        <v>189.18</v>
      </c>
      <c r="G4574" s="527"/>
      <c r="H4574" s="518"/>
      <c r="I4574" s="517">
        <f t="shared" si="1130"/>
        <v>0</v>
      </c>
      <c r="J4574" s="517">
        <f t="shared" si="1131"/>
        <v>0</v>
      </c>
      <c r="K4574" s="504"/>
      <c r="L4574" s="518">
        <f t="shared" si="1132"/>
        <v>0</v>
      </c>
      <c r="M4574" s="518">
        <f t="shared" si="1132"/>
        <v>0</v>
      </c>
      <c r="N4574" s="519">
        <f t="shared" si="1133"/>
        <v>0</v>
      </c>
      <c r="O4574" s="519">
        <f t="shared" si="1134"/>
        <v>0</v>
      </c>
      <c r="P4574" s="506"/>
      <c r="Q4574" s="520"/>
      <c r="R4574" s="412" t="str">
        <f t="shared" si="1128"/>
        <v/>
      </c>
      <c r="S4574" s="412" t="str">
        <f t="shared" si="1122"/>
        <v/>
      </c>
      <c r="T4574" s="427"/>
      <c r="U4574" s="429"/>
      <c r="W4574" s="6">
        <f>VLOOKUP(A4574,'[3]Cartilha Global'!$A:$A,1,FALSE)</f>
        <v>94614</v>
      </c>
    </row>
    <row r="4575" spans="1:23" ht="34.5" hidden="1" thickBot="1" x14ac:dyDescent="0.25">
      <c r="A4575" s="522">
        <v>94615</v>
      </c>
      <c r="B4575" s="508" t="s">
        <v>3144</v>
      </c>
      <c r="C4575" s="513" t="s">
        <v>3108</v>
      </c>
      <c r="D4575" s="498" t="s">
        <v>169</v>
      </c>
      <c r="E4575" s="499">
        <v>173.65</v>
      </c>
      <c r="F4575" s="500">
        <f t="shared" si="1135"/>
        <v>215.05</v>
      </c>
      <c r="G4575" s="527"/>
      <c r="H4575" s="518"/>
      <c r="I4575" s="517">
        <f t="shared" si="1130"/>
        <v>0</v>
      </c>
      <c r="J4575" s="517">
        <f t="shared" si="1131"/>
        <v>0</v>
      </c>
      <c r="K4575" s="504"/>
      <c r="L4575" s="518">
        <f t="shared" si="1132"/>
        <v>0</v>
      </c>
      <c r="M4575" s="518">
        <f t="shared" si="1132"/>
        <v>0</v>
      </c>
      <c r="N4575" s="519">
        <f t="shared" si="1133"/>
        <v>0</v>
      </c>
      <c r="O4575" s="519">
        <f t="shared" si="1134"/>
        <v>0</v>
      </c>
      <c r="P4575" s="506"/>
      <c r="Q4575" s="520"/>
      <c r="R4575" s="412" t="str">
        <f t="shared" si="1128"/>
        <v/>
      </c>
      <c r="S4575" s="412" t="str">
        <f t="shared" ref="S4575:S4650" si="1136">IF(Q4575="X","x",IF(Q4575="xx","x",IF(OR(J4575&gt;0,O4575&gt;0),"x","")))</f>
        <v/>
      </c>
      <c r="T4575" s="427"/>
      <c r="U4575" s="429"/>
      <c r="W4575" s="6">
        <f>VLOOKUP(A4575,'[3]Cartilha Global'!$A:$A,1,FALSE)</f>
        <v>94615</v>
      </c>
    </row>
    <row r="4576" spans="1:23" ht="34.5" hidden="1" thickBot="1" x14ac:dyDescent="0.25">
      <c r="A4576" s="522">
        <v>94616</v>
      </c>
      <c r="B4576" s="508" t="s">
        <v>3144</v>
      </c>
      <c r="C4576" s="513" t="s">
        <v>3109</v>
      </c>
      <c r="D4576" s="498" t="s">
        <v>169</v>
      </c>
      <c r="E4576" s="499">
        <v>427.37</v>
      </c>
      <c r="F4576" s="500">
        <f t="shared" si="1135"/>
        <v>529.26</v>
      </c>
      <c r="G4576" s="527"/>
      <c r="H4576" s="518"/>
      <c r="I4576" s="517">
        <f t="shared" si="1130"/>
        <v>0</v>
      </c>
      <c r="J4576" s="517">
        <f t="shared" si="1131"/>
        <v>0</v>
      </c>
      <c r="K4576" s="504"/>
      <c r="L4576" s="518">
        <f t="shared" si="1132"/>
        <v>0</v>
      </c>
      <c r="M4576" s="518">
        <f t="shared" si="1132"/>
        <v>0</v>
      </c>
      <c r="N4576" s="519">
        <f t="shared" si="1133"/>
        <v>0</v>
      </c>
      <c r="O4576" s="519">
        <f t="shared" si="1134"/>
        <v>0</v>
      </c>
      <c r="P4576" s="506"/>
      <c r="Q4576" s="520"/>
      <c r="R4576" s="412" t="str">
        <f t="shared" si="1128"/>
        <v/>
      </c>
      <c r="S4576" s="412" t="str">
        <f t="shared" si="1136"/>
        <v/>
      </c>
      <c r="T4576" s="427"/>
      <c r="U4576" s="429"/>
      <c r="W4576" s="6">
        <f>VLOOKUP(A4576,'[3]Cartilha Global'!$A:$A,1,FALSE)</f>
        <v>94616</v>
      </c>
    </row>
    <row r="4577" spans="1:23" ht="34.5" hidden="1" thickBot="1" x14ac:dyDescent="0.25">
      <c r="A4577" s="522">
        <v>94617</v>
      </c>
      <c r="B4577" s="508" t="s">
        <v>3144</v>
      </c>
      <c r="C4577" s="513" t="s">
        <v>3110</v>
      </c>
      <c r="D4577" s="498" t="s">
        <v>169</v>
      </c>
      <c r="E4577" s="499">
        <v>354.72</v>
      </c>
      <c r="F4577" s="500">
        <f t="shared" si="1135"/>
        <v>439.29</v>
      </c>
      <c r="G4577" s="527"/>
      <c r="H4577" s="518"/>
      <c r="I4577" s="517">
        <f t="shared" si="1130"/>
        <v>0</v>
      </c>
      <c r="J4577" s="517">
        <f t="shared" si="1131"/>
        <v>0</v>
      </c>
      <c r="K4577" s="504"/>
      <c r="L4577" s="518">
        <f t="shared" si="1132"/>
        <v>0</v>
      </c>
      <c r="M4577" s="518">
        <f t="shared" si="1132"/>
        <v>0</v>
      </c>
      <c r="N4577" s="519">
        <f t="shared" si="1133"/>
        <v>0</v>
      </c>
      <c r="O4577" s="519">
        <f t="shared" si="1134"/>
        <v>0</v>
      </c>
      <c r="P4577" s="506"/>
      <c r="Q4577" s="520"/>
      <c r="R4577" s="412" t="str">
        <f t="shared" si="1128"/>
        <v/>
      </c>
      <c r="S4577" s="412" t="str">
        <f t="shared" si="1136"/>
        <v/>
      </c>
      <c r="T4577" s="427"/>
      <c r="U4577" s="429"/>
      <c r="W4577" s="6">
        <f>VLOOKUP(A4577,'[3]Cartilha Global'!$A:$A,1,FALSE)</f>
        <v>94617</v>
      </c>
    </row>
    <row r="4578" spans="1:23" ht="34.5" hidden="1" thickBot="1" x14ac:dyDescent="0.25">
      <c r="A4578" s="522">
        <v>94618</v>
      </c>
      <c r="B4578" s="508" t="s">
        <v>3144</v>
      </c>
      <c r="C4578" s="513" t="s">
        <v>3111</v>
      </c>
      <c r="D4578" s="498" t="s">
        <v>169</v>
      </c>
      <c r="E4578" s="499">
        <v>419.53</v>
      </c>
      <c r="F4578" s="500">
        <f t="shared" si="1135"/>
        <v>519.54999999999995</v>
      </c>
      <c r="G4578" s="527"/>
      <c r="H4578" s="518"/>
      <c r="I4578" s="517">
        <f t="shared" si="1130"/>
        <v>0</v>
      </c>
      <c r="J4578" s="517">
        <f t="shared" si="1131"/>
        <v>0</v>
      </c>
      <c r="K4578" s="504"/>
      <c r="L4578" s="518">
        <f t="shared" si="1132"/>
        <v>0</v>
      </c>
      <c r="M4578" s="518">
        <f t="shared" si="1132"/>
        <v>0</v>
      </c>
      <c r="N4578" s="519">
        <f t="shared" si="1133"/>
        <v>0</v>
      </c>
      <c r="O4578" s="519">
        <f t="shared" si="1134"/>
        <v>0</v>
      </c>
      <c r="P4578" s="506"/>
      <c r="Q4578" s="520"/>
      <c r="R4578" s="412" t="str">
        <f t="shared" si="1128"/>
        <v/>
      </c>
      <c r="S4578" s="412" t="str">
        <f t="shared" si="1136"/>
        <v/>
      </c>
      <c r="T4578" s="427"/>
      <c r="U4578" s="429"/>
      <c r="W4578" s="6">
        <f>VLOOKUP(A4578,'[3]Cartilha Global'!$A:$A,1,FALSE)</f>
        <v>94618</v>
      </c>
    </row>
    <row r="4579" spans="1:23" ht="34.5" hidden="1" thickBot="1" x14ac:dyDescent="0.25">
      <c r="A4579" s="522">
        <v>94620</v>
      </c>
      <c r="B4579" s="508" t="s">
        <v>3144</v>
      </c>
      <c r="C4579" s="513" t="s">
        <v>3112</v>
      </c>
      <c r="D4579" s="498" t="s">
        <v>169</v>
      </c>
      <c r="E4579" s="499">
        <v>962.95</v>
      </c>
      <c r="F4579" s="500">
        <f t="shared" si="1135"/>
        <v>1192.52</v>
      </c>
      <c r="G4579" s="527"/>
      <c r="H4579" s="518"/>
      <c r="I4579" s="517">
        <f t="shared" si="1130"/>
        <v>0</v>
      </c>
      <c r="J4579" s="517">
        <f t="shared" si="1131"/>
        <v>0</v>
      </c>
      <c r="K4579" s="504"/>
      <c r="L4579" s="518">
        <f t="shared" si="1132"/>
        <v>0</v>
      </c>
      <c r="M4579" s="518">
        <f t="shared" si="1132"/>
        <v>0</v>
      </c>
      <c r="N4579" s="519">
        <f t="shared" si="1133"/>
        <v>0</v>
      </c>
      <c r="O4579" s="519">
        <f t="shared" si="1134"/>
        <v>0</v>
      </c>
      <c r="P4579" s="506"/>
      <c r="Q4579" s="520"/>
      <c r="R4579" s="412" t="str">
        <f t="shared" si="1128"/>
        <v/>
      </c>
      <c r="S4579" s="412" t="str">
        <f t="shared" si="1136"/>
        <v/>
      </c>
      <c r="T4579" s="427"/>
      <c r="U4579" s="429"/>
      <c r="W4579" s="6">
        <f>VLOOKUP(A4579,'[3]Cartilha Global'!$A:$A,1,FALSE)</f>
        <v>94620</v>
      </c>
    </row>
    <row r="4580" spans="1:23" ht="34.5" hidden="1" thickBot="1" x14ac:dyDescent="0.25">
      <c r="A4580" s="522">
        <v>94622</v>
      </c>
      <c r="B4580" s="508" t="s">
        <v>3144</v>
      </c>
      <c r="C4580" s="513" t="s">
        <v>3113</v>
      </c>
      <c r="D4580" s="498" t="s">
        <v>169</v>
      </c>
      <c r="E4580" s="499">
        <v>223.67</v>
      </c>
      <c r="F4580" s="500">
        <f t="shared" si="1135"/>
        <v>276.99</v>
      </c>
      <c r="G4580" s="527"/>
      <c r="H4580" s="518"/>
      <c r="I4580" s="517">
        <f t="shared" si="1130"/>
        <v>0</v>
      </c>
      <c r="J4580" s="517">
        <f t="shared" si="1131"/>
        <v>0</v>
      </c>
      <c r="K4580" s="504"/>
      <c r="L4580" s="518">
        <f t="shared" si="1132"/>
        <v>0</v>
      </c>
      <c r="M4580" s="518">
        <f t="shared" si="1132"/>
        <v>0</v>
      </c>
      <c r="N4580" s="519">
        <f t="shared" si="1133"/>
        <v>0</v>
      </c>
      <c r="O4580" s="519">
        <f t="shared" si="1134"/>
        <v>0</v>
      </c>
      <c r="P4580" s="506"/>
      <c r="Q4580" s="520"/>
      <c r="R4580" s="412" t="str">
        <f t="shared" si="1128"/>
        <v/>
      </c>
      <c r="S4580" s="412" t="str">
        <f t="shared" si="1136"/>
        <v/>
      </c>
      <c r="T4580" s="427"/>
      <c r="U4580" s="429"/>
      <c r="W4580" s="6">
        <f>VLOOKUP(A4580,'[3]Cartilha Global'!$A:$A,1,FALSE)</f>
        <v>94622</v>
      </c>
    </row>
    <row r="4581" spans="1:23" ht="34.5" hidden="1" thickBot="1" x14ac:dyDescent="0.25">
      <c r="A4581" s="522">
        <v>94623</v>
      </c>
      <c r="B4581" s="508" t="s">
        <v>3144</v>
      </c>
      <c r="C4581" s="513" t="s">
        <v>3114</v>
      </c>
      <c r="D4581" s="498" t="s">
        <v>169</v>
      </c>
      <c r="E4581" s="499">
        <v>529.12</v>
      </c>
      <c r="F4581" s="500">
        <f t="shared" si="1135"/>
        <v>655.26</v>
      </c>
      <c r="G4581" s="527"/>
      <c r="H4581" s="518"/>
      <c r="I4581" s="517">
        <f t="shared" si="1130"/>
        <v>0</v>
      </c>
      <c r="J4581" s="517">
        <f t="shared" si="1131"/>
        <v>0</v>
      </c>
      <c r="K4581" s="504"/>
      <c r="L4581" s="518">
        <f t="shared" si="1132"/>
        <v>0</v>
      </c>
      <c r="M4581" s="518">
        <f t="shared" si="1132"/>
        <v>0</v>
      </c>
      <c r="N4581" s="519">
        <f t="shared" si="1133"/>
        <v>0</v>
      </c>
      <c r="O4581" s="519">
        <f t="shared" si="1134"/>
        <v>0</v>
      </c>
      <c r="P4581" s="506"/>
      <c r="Q4581" s="520"/>
      <c r="R4581" s="412" t="str">
        <f t="shared" si="1128"/>
        <v/>
      </c>
      <c r="S4581" s="412" t="str">
        <f t="shared" si="1136"/>
        <v/>
      </c>
      <c r="T4581" s="427"/>
      <c r="U4581" s="429"/>
      <c r="W4581" s="6">
        <f>VLOOKUP(A4581,'[3]Cartilha Global'!$A:$A,1,FALSE)</f>
        <v>94623</v>
      </c>
    </row>
    <row r="4582" spans="1:23" ht="34.5" hidden="1" thickBot="1" x14ac:dyDescent="0.25">
      <c r="A4582" s="522">
        <v>94624</v>
      </c>
      <c r="B4582" s="508" t="s">
        <v>3144</v>
      </c>
      <c r="C4582" s="513" t="s">
        <v>3115</v>
      </c>
      <c r="D4582" s="498" t="s">
        <v>169</v>
      </c>
      <c r="E4582" s="499">
        <v>806.17</v>
      </c>
      <c r="F4582" s="500">
        <f t="shared" si="1135"/>
        <v>998.36</v>
      </c>
      <c r="G4582" s="527"/>
      <c r="H4582" s="518"/>
      <c r="I4582" s="517">
        <f t="shared" si="1130"/>
        <v>0</v>
      </c>
      <c r="J4582" s="517">
        <f t="shared" si="1131"/>
        <v>0</v>
      </c>
      <c r="K4582" s="504"/>
      <c r="L4582" s="518">
        <f t="shared" si="1132"/>
        <v>0</v>
      </c>
      <c r="M4582" s="518">
        <f t="shared" si="1132"/>
        <v>0</v>
      </c>
      <c r="N4582" s="519">
        <f t="shared" si="1133"/>
        <v>0</v>
      </c>
      <c r="O4582" s="519">
        <f t="shared" si="1134"/>
        <v>0</v>
      </c>
      <c r="P4582" s="506"/>
      <c r="Q4582" s="520"/>
      <c r="R4582" s="412" t="str">
        <f t="shared" si="1128"/>
        <v/>
      </c>
      <c r="S4582" s="412" t="str">
        <f t="shared" si="1136"/>
        <v/>
      </c>
      <c r="T4582" s="427"/>
      <c r="U4582" s="429"/>
      <c r="W4582" s="6">
        <f>VLOOKUP(A4582,'[3]Cartilha Global'!$A:$A,1,FALSE)</f>
        <v>94624</v>
      </c>
    </row>
    <row r="4583" spans="1:23" ht="34.5" hidden="1" thickBot="1" x14ac:dyDescent="0.25">
      <c r="A4583" s="522">
        <v>94625</v>
      </c>
      <c r="B4583" s="508" t="s">
        <v>3144</v>
      </c>
      <c r="C4583" s="513" t="s">
        <v>3116</v>
      </c>
      <c r="D4583" s="498" t="s">
        <v>169</v>
      </c>
      <c r="E4583" s="499">
        <v>1680.22</v>
      </c>
      <c r="F4583" s="500">
        <f t="shared" si="1135"/>
        <v>2080.7800000000002</v>
      </c>
      <c r="G4583" s="527"/>
      <c r="H4583" s="518"/>
      <c r="I4583" s="517">
        <f t="shared" si="1130"/>
        <v>0</v>
      </c>
      <c r="J4583" s="517">
        <f t="shared" si="1131"/>
        <v>0</v>
      </c>
      <c r="K4583" s="504"/>
      <c r="L4583" s="518">
        <f t="shared" ref="L4583:M4614" si="1137">G4583</f>
        <v>0</v>
      </c>
      <c r="M4583" s="518">
        <f t="shared" si="1137"/>
        <v>0</v>
      </c>
      <c r="N4583" s="519">
        <f t="shared" si="1133"/>
        <v>0</v>
      </c>
      <c r="O4583" s="519">
        <f t="shared" si="1134"/>
        <v>0</v>
      </c>
      <c r="P4583" s="506"/>
      <c r="Q4583" s="520"/>
      <c r="R4583" s="412" t="str">
        <f t="shared" si="1128"/>
        <v/>
      </c>
      <c r="S4583" s="412" t="str">
        <f t="shared" si="1136"/>
        <v/>
      </c>
      <c r="T4583" s="427"/>
      <c r="U4583" s="429"/>
      <c r="W4583" s="6">
        <f>VLOOKUP(A4583,'[3]Cartilha Global'!$A:$A,1,FALSE)</f>
        <v>94625</v>
      </c>
    </row>
    <row r="4584" spans="1:23" ht="34.5" hidden="1" thickBot="1" x14ac:dyDescent="0.25">
      <c r="A4584" s="522">
        <v>94656</v>
      </c>
      <c r="B4584" s="508" t="s">
        <v>3144</v>
      </c>
      <c r="C4584" s="513" t="s">
        <v>1012</v>
      </c>
      <c r="D4584" s="498" t="s">
        <v>169</v>
      </c>
      <c r="E4584" s="499">
        <v>7.12</v>
      </c>
      <c r="F4584" s="500">
        <f t="shared" si="1135"/>
        <v>8.82</v>
      </c>
      <c r="G4584" s="527"/>
      <c r="H4584" s="518"/>
      <c r="I4584" s="517">
        <f t="shared" si="1130"/>
        <v>0</v>
      </c>
      <c r="J4584" s="517">
        <f t="shared" si="1131"/>
        <v>0</v>
      </c>
      <c r="K4584" s="504"/>
      <c r="L4584" s="518">
        <f t="shared" si="1137"/>
        <v>0</v>
      </c>
      <c r="M4584" s="518">
        <f t="shared" si="1137"/>
        <v>0</v>
      </c>
      <c r="N4584" s="519">
        <f t="shared" si="1133"/>
        <v>0</v>
      </c>
      <c r="O4584" s="519">
        <f t="shared" si="1134"/>
        <v>0</v>
      </c>
      <c r="P4584" s="506"/>
      <c r="Q4584" s="520"/>
      <c r="R4584" s="412" t="str">
        <f t="shared" si="1128"/>
        <v/>
      </c>
      <c r="S4584" s="412" t="str">
        <f t="shared" si="1136"/>
        <v/>
      </c>
      <c r="T4584" s="427"/>
      <c r="U4584" s="429"/>
      <c r="W4584" s="6">
        <f>VLOOKUP(A4584,'[3]Cartilha Global'!$A:$A,1,FALSE)</f>
        <v>94656</v>
      </c>
    </row>
    <row r="4585" spans="1:23" ht="23.25" hidden="1" thickBot="1" x14ac:dyDescent="0.25">
      <c r="A4585" s="522">
        <v>94657</v>
      </c>
      <c r="B4585" s="508" t="s">
        <v>3144</v>
      </c>
      <c r="C4585" s="513" t="s">
        <v>1013</v>
      </c>
      <c r="D4585" s="498" t="s">
        <v>169</v>
      </c>
      <c r="E4585" s="499">
        <v>6.99</v>
      </c>
      <c r="F4585" s="500">
        <f t="shared" si="1135"/>
        <v>8.66</v>
      </c>
      <c r="G4585" s="527"/>
      <c r="H4585" s="518"/>
      <c r="I4585" s="517">
        <f t="shared" si="1130"/>
        <v>0</v>
      </c>
      <c r="J4585" s="517">
        <f t="shared" si="1131"/>
        <v>0</v>
      </c>
      <c r="K4585" s="504"/>
      <c r="L4585" s="518">
        <f t="shared" si="1137"/>
        <v>0</v>
      </c>
      <c r="M4585" s="518">
        <f t="shared" si="1137"/>
        <v>0</v>
      </c>
      <c r="N4585" s="519">
        <f t="shared" si="1133"/>
        <v>0</v>
      </c>
      <c r="O4585" s="519">
        <f t="shared" si="1134"/>
        <v>0</v>
      </c>
      <c r="P4585" s="506"/>
      <c r="Q4585" s="520"/>
      <c r="R4585" s="412" t="str">
        <f t="shared" si="1128"/>
        <v/>
      </c>
      <c r="S4585" s="412" t="str">
        <f t="shared" si="1136"/>
        <v/>
      </c>
      <c r="T4585" s="427"/>
      <c r="U4585" s="429"/>
      <c r="W4585" s="6">
        <f>VLOOKUP(A4585,'[3]Cartilha Global'!$A:$A,1,FALSE)</f>
        <v>94657</v>
      </c>
    </row>
    <row r="4586" spans="1:23" ht="34.5" hidden="1" thickBot="1" x14ac:dyDescent="0.25">
      <c r="A4586" s="522">
        <v>94658</v>
      </c>
      <c r="B4586" s="508" t="s">
        <v>3144</v>
      </c>
      <c r="C4586" s="513" t="s">
        <v>1014</v>
      </c>
      <c r="D4586" s="498" t="s">
        <v>169</v>
      </c>
      <c r="E4586" s="499">
        <v>8.44</v>
      </c>
      <c r="F4586" s="500">
        <f t="shared" si="1135"/>
        <v>10.45</v>
      </c>
      <c r="G4586" s="527"/>
      <c r="H4586" s="518"/>
      <c r="I4586" s="517">
        <f t="shared" si="1130"/>
        <v>0</v>
      </c>
      <c r="J4586" s="517">
        <f t="shared" si="1131"/>
        <v>0</v>
      </c>
      <c r="K4586" s="504"/>
      <c r="L4586" s="518">
        <f t="shared" si="1137"/>
        <v>0</v>
      </c>
      <c r="M4586" s="518">
        <f t="shared" si="1137"/>
        <v>0</v>
      </c>
      <c r="N4586" s="519">
        <f t="shared" si="1133"/>
        <v>0</v>
      </c>
      <c r="O4586" s="519">
        <f t="shared" si="1134"/>
        <v>0</v>
      </c>
      <c r="P4586" s="506"/>
      <c r="Q4586" s="520"/>
      <c r="R4586" s="412" t="str">
        <f t="shared" si="1128"/>
        <v/>
      </c>
      <c r="S4586" s="412" t="str">
        <f t="shared" si="1136"/>
        <v/>
      </c>
      <c r="T4586" s="427"/>
      <c r="U4586" s="429"/>
      <c r="W4586" s="6">
        <f>VLOOKUP(A4586,'[3]Cartilha Global'!$A:$A,1,FALSE)</f>
        <v>94658</v>
      </c>
    </row>
    <row r="4587" spans="1:23" ht="23.25" hidden="1" thickBot="1" x14ac:dyDescent="0.25">
      <c r="A4587" s="522">
        <v>94659</v>
      </c>
      <c r="B4587" s="508" t="s">
        <v>3144</v>
      </c>
      <c r="C4587" s="513" t="s">
        <v>1015</v>
      </c>
      <c r="D4587" s="498" t="s">
        <v>169</v>
      </c>
      <c r="E4587" s="499">
        <v>8.59</v>
      </c>
      <c r="F4587" s="500">
        <f t="shared" si="1135"/>
        <v>10.64</v>
      </c>
      <c r="G4587" s="527"/>
      <c r="H4587" s="518"/>
      <c r="I4587" s="517">
        <f t="shared" si="1130"/>
        <v>0</v>
      </c>
      <c r="J4587" s="517">
        <f t="shared" si="1131"/>
        <v>0</v>
      </c>
      <c r="K4587" s="504"/>
      <c r="L4587" s="518">
        <f t="shared" si="1137"/>
        <v>0</v>
      </c>
      <c r="M4587" s="518">
        <f t="shared" si="1137"/>
        <v>0</v>
      </c>
      <c r="N4587" s="519">
        <f t="shared" si="1133"/>
        <v>0</v>
      </c>
      <c r="O4587" s="519">
        <f t="shared" si="1134"/>
        <v>0</v>
      </c>
      <c r="P4587" s="506"/>
      <c r="Q4587" s="520"/>
      <c r="R4587" s="412" t="str">
        <f t="shared" si="1128"/>
        <v/>
      </c>
      <c r="S4587" s="412" t="str">
        <f t="shared" si="1136"/>
        <v/>
      </c>
      <c r="T4587" s="427"/>
      <c r="U4587" s="429"/>
      <c r="W4587" s="6">
        <f>VLOOKUP(A4587,'[3]Cartilha Global'!$A:$A,1,FALSE)</f>
        <v>94659</v>
      </c>
    </row>
    <row r="4588" spans="1:23" ht="34.5" hidden="1" thickBot="1" x14ac:dyDescent="0.25">
      <c r="A4588" s="522">
        <v>94660</v>
      </c>
      <c r="B4588" s="508" t="s">
        <v>3144</v>
      </c>
      <c r="C4588" s="513" t="s">
        <v>1016</v>
      </c>
      <c r="D4588" s="498" t="s">
        <v>169</v>
      </c>
      <c r="E4588" s="499">
        <v>13.93</v>
      </c>
      <c r="F4588" s="500">
        <f t="shared" si="1135"/>
        <v>17.25</v>
      </c>
      <c r="G4588" s="527"/>
      <c r="H4588" s="518"/>
      <c r="I4588" s="517">
        <f t="shared" si="1130"/>
        <v>0</v>
      </c>
      <c r="J4588" s="517">
        <f t="shared" si="1131"/>
        <v>0</v>
      </c>
      <c r="K4588" s="504"/>
      <c r="L4588" s="518">
        <f t="shared" si="1137"/>
        <v>0</v>
      </c>
      <c r="M4588" s="518">
        <f t="shared" si="1137"/>
        <v>0</v>
      </c>
      <c r="N4588" s="519">
        <f t="shared" si="1133"/>
        <v>0</v>
      </c>
      <c r="O4588" s="519">
        <f t="shared" si="1134"/>
        <v>0</v>
      </c>
      <c r="P4588" s="506"/>
      <c r="Q4588" s="520"/>
      <c r="R4588" s="412" t="str">
        <f t="shared" si="1128"/>
        <v/>
      </c>
      <c r="S4588" s="412" t="str">
        <f t="shared" si="1136"/>
        <v/>
      </c>
      <c r="T4588" s="427"/>
      <c r="U4588" s="429"/>
      <c r="W4588" s="6">
        <f>VLOOKUP(A4588,'[3]Cartilha Global'!$A:$A,1,FALSE)</f>
        <v>94660</v>
      </c>
    </row>
    <row r="4589" spans="1:23" ht="23.25" hidden="1" thickBot="1" x14ac:dyDescent="0.25">
      <c r="A4589" s="522">
        <v>94661</v>
      </c>
      <c r="B4589" s="508" t="s">
        <v>3144</v>
      </c>
      <c r="C4589" s="513" t="s">
        <v>1017</v>
      </c>
      <c r="D4589" s="498" t="s">
        <v>169</v>
      </c>
      <c r="E4589" s="499">
        <v>14.56</v>
      </c>
      <c r="F4589" s="500">
        <f t="shared" si="1135"/>
        <v>18.03</v>
      </c>
      <c r="G4589" s="527"/>
      <c r="H4589" s="518"/>
      <c r="I4589" s="517">
        <f t="shared" si="1130"/>
        <v>0</v>
      </c>
      <c r="J4589" s="517">
        <f t="shared" si="1131"/>
        <v>0</v>
      </c>
      <c r="K4589" s="504"/>
      <c r="L4589" s="518">
        <f t="shared" si="1137"/>
        <v>0</v>
      </c>
      <c r="M4589" s="518">
        <f t="shared" si="1137"/>
        <v>0</v>
      </c>
      <c r="N4589" s="519">
        <f t="shared" si="1133"/>
        <v>0</v>
      </c>
      <c r="O4589" s="519">
        <f t="shared" si="1134"/>
        <v>0</v>
      </c>
      <c r="P4589" s="506"/>
      <c r="Q4589" s="520"/>
      <c r="R4589" s="412" t="str">
        <f t="shared" si="1128"/>
        <v/>
      </c>
      <c r="S4589" s="412" t="str">
        <f t="shared" si="1136"/>
        <v/>
      </c>
      <c r="T4589" s="427"/>
      <c r="U4589" s="429"/>
      <c r="W4589" s="6">
        <f>VLOOKUP(A4589,'[3]Cartilha Global'!$A:$A,1,FALSE)</f>
        <v>94661</v>
      </c>
    </row>
    <row r="4590" spans="1:23" ht="34.5" hidden="1" thickBot="1" x14ac:dyDescent="0.25">
      <c r="A4590" s="522">
        <v>94662</v>
      </c>
      <c r="B4590" s="508" t="s">
        <v>3144</v>
      </c>
      <c r="C4590" s="513" t="s">
        <v>1018</v>
      </c>
      <c r="D4590" s="498" t="s">
        <v>169</v>
      </c>
      <c r="E4590" s="499">
        <v>15.26</v>
      </c>
      <c r="F4590" s="500">
        <f t="shared" si="1135"/>
        <v>18.899999999999999</v>
      </c>
      <c r="G4590" s="527"/>
      <c r="H4590" s="518"/>
      <c r="I4590" s="517">
        <f t="shared" si="1130"/>
        <v>0</v>
      </c>
      <c r="J4590" s="517">
        <f t="shared" si="1131"/>
        <v>0</v>
      </c>
      <c r="K4590" s="504"/>
      <c r="L4590" s="518">
        <f t="shared" si="1137"/>
        <v>0</v>
      </c>
      <c r="M4590" s="518">
        <f t="shared" si="1137"/>
        <v>0</v>
      </c>
      <c r="N4590" s="519">
        <f t="shared" si="1133"/>
        <v>0</v>
      </c>
      <c r="O4590" s="519">
        <f t="shared" si="1134"/>
        <v>0</v>
      </c>
      <c r="P4590" s="506"/>
      <c r="Q4590" s="520"/>
      <c r="R4590" s="412" t="str">
        <f t="shared" ref="R4590:R4654" si="1138">IF(Q4590="X","x",IF(Q4590="xx","x",IF(O4590&gt;0,"x","")))</f>
        <v/>
      </c>
      <c r="S4590" s="412" t="str">
        <f t="shared" si="1136"/>
        <v/>
      </c>
      <c r="T4590" s="427"/>
      <c r="U4590" s="429"/>
      <c r="W4590" s="6">
        <f>VLOOKUP(A4590,'[3]Cartilha Global'!$A:$A,1,FALSE)</f>
        <v>94662</v>
      </c>
    </row>
    <row r="4591" spans="1:23" ht="23.25" hidden="1" thickBot="1" x14ac:dyDescent="0.25">
      <c r="A4591" s="522">
        <v>94663</v>
      </c>
      <c r="B4591" s="508" t="s">
        <v>3144</v>
      </c>
      <c r="C4591" s="513" t="s">
        <v>1019</v>
      </c>
      <c r="D4591" s="498" t="s">
        <v>169</v>
      </c>
      <c r="E4591" s="499">
        <v>15.51</v>
      </c>
      <c r="F4591" s="500">
        <f t="shared" si="1135"/>
        <v>19.21</v>
      </c>
      <c r="G4591" s="527"/>
      <c r="H4591" s="518"/>
      <c r="I4591" s="517">
        <f t="shared" si="1130"/>
        <v>0</v>
      </c>
      <c r="J4591" s="517">
        <f t="shared" si="1131"/>
        <v>0</v>
      </c>
      <c r="K4591" s="504"/>
      <c r="L4591" s="518">
        <f t="shared" si="1137"/>
        <v>0</v>
      </c>
      <c r="M4591" s="518">
        <f t="shared" si="1137"/>
        <v>0</v>
      </c>
      <c r="N4591" s="519">
        <f t="shared" si="1133"/>
        <v>0</v>
      </c>
      <c r="O4591" s="519">
        <f t="shared" si="1134"/>
        <v>0</v>
      </c>
      <c r="P4591" s="506"/>
      <c r="Q4591" s="520"/>
      <c r="R4591" s="412" t="str">
        <f t="shared" si="1138"/>
        <v/>
      </c>
      <c r="S4591" s="412" t="str">
        <f t="shared" si="1136"/>
        <v/>
      </c>
      <c r="T4591" s="427"/>
      <c r="U4591" s="429"/>
      <c r="W4591" s="6">
        <f>VLOOKUP(A4591,'[3]Cartilha Global'!$A:$A,1,FALSE)</f>
        <v>94663</v>
      </c>
    </row>
    <row r="4592" spans="1:23" ht="34.5" hidden="1" thickBot="1" x14ac:dyDescent="0.25">
      <c r="A4592" s="522">
        <v>94664</v>
      </c>
      <c r="B4592" s="508" t="s">
        <v>3144</v>
      </c>
      <c r="C4592" s="513" t="s">
        <v>1020</v>
      </c>
      <c r="D4592" s="498" t="s">
        <v>169</v>
      </c>
      <c r="E4592" s="499">
        <v>33.47</v>
      </c>
      <c r="F4592" s="500">
        <f t="shared" si="1135"/>
        <v>41.45</v>
      </c>
      <c r="G4592" s="527"/>
      <c r="H4592" s="518"/>
      <c r="I4592" s="517">
        <f t="shared" si="1130"/>
        <v>0</v>
      </c>
      <c r="J4592" s="517">
        <f t="shared" si="1131"/>
        <v>0</v>
      </c>
      <c r="K4592" s="504"/>
      <c r="L4592" s="518">
        <f t="shared" si="1137"/>
        <v>0</v>
      </c>
      <c r="M4592" s="518">
        <f t="shared" si="1137"/>
        <v>0</v>
      </c>
      <c r="N4592" s="519">
        <f t="shared" si="1133"/>
        <v>0</v>
      </c>
      <c r="O4592" s="519">
        <f t="shared" si="1134"/>
        <v>0</v>
      </c>
      <c r="P4592" s="506"/>
      <c r="Q4592" s="520"/>
      <c r="R4592" s="412" t="str">
        <f t="shared" si="1138"/>
        <v/>
      </c>
      <c r="S4592" s="412" t="str">
        <f t="shared" si="1136"/>
        <v/>
      </c>
      <c r="T4592" s="427"/>
      <c r="U4592" s="429"/>
      <c r="W4592" s="6">
        <f>VLOOKUP(A4592,'[3]Cartilha Global'!$A:$A,1,FALSE)</f>
        <v>94664</v>
      </c>
    </row>
    <row r="4593" spans="1:23" ht="23.25" hidden="1" thickBot="1" x14ac:dyDescent="0.25">
      <c r="A4593" s="522">
        <v>94665</v>
      </c>
      <c r="B4593" s="508" t="s">
        <v>3144</v>
      </c>
      <c r="C4593" s="513" t="s">
        <v>1021</v>
      </c>
      <c r="D4593" s="498" t="s">
        <v>169</v>
      </c>
      <c r="E4593" s="499">
        <v>33.44</v>
      </c>
      <c r="F4593" s="500">
        <f t="shared" si="1135"/>
        <v>41.41</v>
      </c>
      <c r="G4593" s="527"/>
      <c r="H4593" s="518"/>
      <c r="I4593" s="517">
        <f t="shared" si="1130"/>
        <v>0</v>
      </c>
      <c r="J4593" s="517">
        <f t="shared" si="1131"/>
        <v>0</v>
      </c>
      <c r="K4593" s="504"/>
      <c r="L4593" s="518">
        <f t="shared" si="1137"/>
        <v>0</v>
      </c>
      <c r="M4593" s="518">
        <f t="shared" si="1137"/>
        <v>0</v>
      </c>
      <c r="N4593" s="519">
        <f t="shared" si="1133"/>
        <v>0</v>
      </c>
      <c r="O4593" s="519">
        <f t="shared" si="1134"/>
        <v>0</v>
      </c>
      <c r="P4593" s="506"/>
      <c r="Q4593" s="520"/>
      <c r="R4593" s="412" t="str">
        <f t="shared" si="1138"/>
        <v/>
      </c>
      <c r="S4593" s="412" t="str">
        <f t="shared" si="1136"/>
        <v/>
      </c>
      <c r="T4593" s="427"/>
      <c r="U4593" s="429"/>
      <c r="W4593" s="6">
        <f>VLOOKUP(A4593,'[3]Cartilha Global'!$A:$A,1,FALSE)</f>
        <v>94665</v>
      </c>
    </row>
    <row r="4594" spans="1:23" ht="34.5" hidden="1" thickBot="1" x14ac:dyDescent="0.25">
      <c r="A4594" s="522">
        <v>94666</v>
      </c>
      <c r="B4594" s="508" t="s">
        <v>3144</v>
      </c>
      <c r="C4594" s="513" t="s">
        <v>1022</v>
      </c>
      <c r="D4594" s="498" t="s">
        <v>169</v>
      </c>
      <c r="E4594" s="499">
        <v>41.11</v>
      </c>
      <c r="F4594" s="500">
        <f t="shared" si="1135"/>
        <v>50.91</v>
      </c>
      <c r="G4594" s="527"/>
      <c r="H4594" s="518"/>
      <c r="I4594" s="517">
        <f t="shared" si="1130"/>
        <v>0</v>
      </c>
      <c r="J4594" s="517">
        <f t="shared" si="1131"/>
        <v>0</v>
      </c>
      <c r="K4594" s="504"/>
      <c r="L4594" s="518">
        <f t="shared" si="1137"/>
        <v>0</v>
      </c>
      <c r="M4594" s="518">
        <f t="shared" si="1137"/>
        <v>0</v>
      </c>
      <c r="N4594" s="519">
        <f t="shared" si="1133"/>
        <v>0</v>
      </c>
      <c r="O4594" s="519">
        <f t="shared" si="1134"/>
        <v>0</v>
      </c>
      <c r="P4594" s="506"/>
      <c r="Q4594" s="520"/>
      <c r="R4594" s="412" t="str">
        <f t="shared" si="1138"/>
        <v/>
      </c>
      <c r="S4594" s="412" t="str">
        <f t="shared" si="1136"/>
        <v/>
      </c>
      <c r="T4594" s="427"/>
      <c r="U4594" s="429"/>
      <c r="W4594" s="6">
        <f>VLOOKUP(A4594,'[3]Cartilha Global'!$A:$A,1,FALSE)</f>
        <v>94666</v>
      </c>
    </row>
    <row r="4595" spans="1:23" ht="23.25" hidden="1" thickBot="1" x14ac:dyDescent="0.25">
      <c r="A4595" s="522">
        <v>94667</v>
      </c>
      <c r="B4595" s="508" t="s">
        <v>3144</v>
      </c>
      <c r="C4595" s="513" t="s">
        <v>1023</v>
      </c>
      <c r="D4595" s="498" t="s">
        <v>169</v>
      </c>
      <c r="E4595" s="499">
        <v>45.88</v>
      </c>
      <c r="F4595" s="500">
        <f t="shared" si="1135"/>
        <v>56.82</v>
      </c>
      <c r="G4595" s="527"/>
      <c r="H4595" s="518"/>
      <c r="I4595" s="517">
        <f t="shared" si="1130"/>
        <v>0</v>
      </c>
      <c r="J4595" s="517">
        <f t="shared" si="1131"/>
        <v>0</v>
      </c>
      <c r="K4595" s="504"/>
      <c r="L4595" s="518">
        <f t="shared" si="1137"/>
        <v>0</v>
      </c>
      <c r="M4595" s="518">
        <f t="shared" si="1137"/>
        <v>0</v>
      </c>
      <c r="N4595" s="519">
        <f t="shared" si="1133"/>
        <v>0</v>
      </c>
      <c r="O4595" s="519">
        <f t="shared" si="1134"/>
        <v>0</v>
      </c>
      <c r="P4595" s="506"/>
      <c r="Q4595" s="520"/>
      <c r="R4595" s="412" t="str">
        <f t="shared" si="1138"/>
        <v/>
      </c>
      <c r="S4595" s="412" t="str">
        <f t="shared" si="1136"/>
        <v/>
      </c>
      <c r="T4595" s="427"/>
      <c r="U4595" s="429"/>
      <c r="W4595" s="6">
        <f>VLOOKUP(A4595,'[3]Cartilha Global'!$A:$A,1,FALSE)</f>
        <v>94667</v>
      </c>
    </row>
    <row r="4596" spans="1:23" ht="34.5" hidden="1" thickBot="1" x14ac:dyDescent="0.25">
      <c r="A4596" s="522">
        <v>94668</v>
      </c>
      <c r="B4596" s="508" t="s">
        <v>3144</v>
      </c>
      <c r="C4596" s="513" t="s">
        <v>1024</v>
      </c>
      <c r="D4596" s="498" t="s">
        <v>169</v>
      </c>
      <c r="E4596" s="499">
        <v>70.23</v>
      </c>
      <c r="F4596" s="500">
        <f t="shared" si="1135"/>
        <v>86.97</v>
      </c>
      <c r="G4596" s="527"/>
      <c r="H4596" s="518"/>
      <c r="I4596" s="517">
        <f t="shared" si="1130"/>
        <v>0</v>
      </c>
      <c r="J4596" s="517">
        <f t="shared" si="1131"/>
        <v>0</v>
      </c>
      <c r="K4596" s="504"/>
      <c r="L4596" s="518">
        <f t="shared" si="1137"/>
        <v>0</v>
      </c>
      <c r="M4596" s="518">
        <f t="shared" si="1137"/>
        <v>0</v>
      </c>
      <c r="N4596" s="519">
        <f t="shared" si="1133"/>
        <v>0</v>
      </c>
      <c r="O4596" s="519">
        <f t="shared" si="1134"/>
        <v>0</v>
      </c>
      <c r="P4596" s="506"/>
      <c r="Q4596" s="520"/>
      <c r="R4596" s="412" t="str">
        <f t="shared" si="1138"/>
        <v/>
      </c>
      <c r="S4596" s="412" t="str">
        <f t="shared" si="1136"/>
        <v/>
      </c>
      <c r="T4596" s="427"/>
      <c r="U4596" s="429"/>
      <c r="W4596" s="6">
        <f>VLOOKUP(A4596,'[3]Cartilha Global'!$A:$A,1,FALSE)</f>
        <v>94668</v>
      </c>
    </row>
    <row r="4597" spans="1:23" ht="23.25" hidden="1" thickBot="1" x14ac:dyDescent="0.25">
      <c r="A4597" s="522">
        <v>94669</v>
      </c>
      <c r="B4597" s="508" t="s">
        <v>3144</v>
      </c>
      <c r="C4597" s="513" t="s">
        <v>1025</v>
      </c>
      <c r="D4597" s="498" t="s">
        <v>169</v>
      </c>
      <c r="E4597" s="499">
        <v>96.95</v>
      </c>
      <c r="F4597" s="500">
        <f t="shared" si="1135"/>
        <v>120.06</v>
      </c>
      <c r="G4597" s="527"/>
      <c r="H4597" s="518"/>
      <c r="I4597" s="517">
        <f t="shared" si="1130"/>
        <v>0</v>
      </c>
      <c r="J4597" s="517">
        <f t="shared" si="1131"/>
        <v>0</v>
      </c>
      <c r="K4597" s="504"/>
      <c r="L4597" s="518">
        <f t="shared" si="1137"/>
        <v>0</v>
      </c>
      <c r="M4597" s="518">
        <f t="shared" si="1137"/>
        <v>0</v>
      </c>
      <c r="N4597" s="519">
        <f t="shared" si="1133"/>
        <v>0</v>
      </c>
      <c r="O4597" s="519">
        <f t="shared" si="1134"/>
        <v>0</v>
      </c>
      <c r="P4597" s="506"/>
      <c r="Q4597" s="520"/>
      <c r="R4597" s="412" t="str">
        <f t="shared" si="1138"/>
        <v/>
      </c>
      <c r="S4597" s="412" t="str">
        <f t="shared" si="1136"/>
        <v/>
      </c>
      <c r="T4597" s="427"/>
      <c r="U4597" s="429"/>
      <c r="W4597" s="6">
        <f>VLOOKUP(A4597,'[3]Cartilha Global'!$A:$A,1,FALSE)</f>
        <v>94669</v>
      </c>
    </row>
    <row r="4598" spans="1:23" ht="34.5" hidden="1" thickBot="1" x14ac:dyDescent="0.25">
      <c r="A4598" s="522">
        <v>94670</v>
      </c>
      <c r="B4598" s="508" t="s">
        <v>3144</v>
      </c>
      <c r="C4598" s="513" t="s">
        <v>1026</v>
      </c>
      <c r="D4598" s="498" t="s">
        <v>169</v>
      </c>
      <c r="E4598" s="499">
        <v>94.02</v>
      </c>
      <c r="F4598" s="500">
        <f t="shared" si="1135"/>
        <v>116.43</v>
      </c>
      <c r="G4598" s="527"/>
      <c r="H4598" s="518"/>
      <c r="I4598" s="517">
        <f t="shared" si="1130"/>
        <v>0</v>
      </c>
      <c r="J4598" s="517">
        <f t="shared" si="1131"/>
        <v>0</v>
      </c>
      <c r="K4598" s="504"/>
      <c r="L4598" s="518">
        <f t="shared" si="1137"/>
        <v>0</v>
      </c>
      <c r="M4598" s="518">
        <f t="shared" si="1137"/>
        <v>0</v>
      </c>
      <c r="N4598" s="519">
        <f t="shared" si="1133"/>
        <v>0</v>
      </c>
      <c r="O4598" s="519">
        <f t="shared" si="1134"/>
        <v>0</v>
      </c>
      <c r="P4598" s="506"/>
      <c r="Q4598" s="520"/>
      <c r="R4598" s="412" t="str">
        <f t="shared" si="1138"/>
        <v/>
      </c>
      <c r="S4598" s="412" t="str">
        <f t="shared" si="1136"/>
        <v/>
      </c>
      <c r="T4598" s="427"/>
      <c r="U4598" s="429"/>
      <c r="W4598" s="6">
        <f>VLOOKUP(A4598,'[3]Cartilha Global'!$A:$A,1,FALSE)</f>
        <v>94670</v>
      </c>
    </row>
    <row r="4599" spans="1:23" ht="23.25" hidden="1" thickBot="1" x14ac:dyDescent="0.25">
      <c r="A4599" s="522">
        <v>94671</v>
      </c>
      <c r="B4599" s="508" t="s">
        <v>3144</v>
      </c>
      <c r="C4599" s="513" t="s">
        <v>1027</v>
      </c>
      <c r="D4599" s="498" t="s">
        <v>169</v>
      </c>
      <c r="E4599" s="499">
        <v>138.58000000000001</v>
      </c>
      <c r="F4599" s="500">
        <f t="shared" si="1135"/>
        <v>171.62</v>
      </c>
      <c r="G4599" s="527"/>
      <c r="H4599" s="518"/>
      <c r="I4599" s="517">
        <f t="shared" si="1130"/>
        <v>0</v>
      </c>
      <c r="J4599" s="517">
        <f t="shared" si="1131"/>
        <v>0</v>
      </c>
      <c r="K4599" s="504"/>
      <c r="L4599" s="518">
        <f t="shared" si="1137"/>
        <v>0</v>
      </c>
      <c r="M4599" s="518">
        <f t="shared" si="1137"/>
        <v>0</v>
      </c>
      <c r="N4599" s="519">
        <f t="shared" si="1133"/>
        <v>0</v>
      </c>
      <c r="O4599" s="519">
        <f t="shared" si="1134"/>
        <v>0</v>
      </c>
      <c r="P4599" s="506"/>
      <c r="Q4599" s="520"/>
      <c r="R4599" s="412" t="str">
        <f t="shared" si="1138"/>
        <v/>
      </c>
      <c r="S4599" s="412" t="str">
        <f t="shared" si="1136"/>
        <v/>
      </c>
      <c r="T4599" s="427"/>
      <c r="U4599" s="429"/>
      <c r="W4599" s="6">
        <f>VLOOKUP(A4599,'[3]Cartilha Global'!$A:$A,1,FALSE)</f>
        <v>94671</v>
      </c>
    </row>
    <row r="4600" spans="1:23" ht="34.5" hidden="1" thickBot="1" x14ac:dyDescent="0.25">
      <c r="A4600" s="522">
        <v>94672</v>
      </c>
      <c r="B4600" s="508" t="s">
        <v>3144</v>
      </c>
      <c r="C4600" s="513" t="s">
        <v>1028</v>
      </c>
      <c r="D4600" s="498" t="s">
        <v>169</v>
      </c>
      <c r="E4600" s="499">
        <v>12.59</v>
      </c>
      <c r="F4600" s="500">
        <f t="shared" si="1135"/>
        <v>15.59</v>
      </c>
      <c r="G4600" s="527"/>
      <c r="H4600" s="518"/>
      <c r="I4600" s="517">
        <f t="shared" si="1130"/>
        <v>0</v>
      </c>
      <c r="J4600" s="517">
        <f t="shared" si="1131"/>
        <v>0</v>
      </c>
      <c r="K4600" s="504"/>
      <c r="L4600" s="518">
        <f t="shared" si="1137"/>
        <v>0</v>
      </c>
      <c r="M4600" s="518">
        <f t="shared" si="1137"/>
        <v>0</v>
      </c>
      <c r="N4600" s="519">
        <f t="shared" si="1133"/>
        <v>0</v>
      </c>
      <c r="O4600" s="519">
        <f t="shared" si="1134"/>
        <v>0</v>
      </c>
      <c r="P4600" s="506"/>
      <c r="Q4600" s="520"/>
      <c r="R4600" s="412" t="str">
        <f t="shared" si="1138"/>
        <v/>
      </c>
      <c r="S4600" s="412" t="str">
        <f t="shared" si="1136"/>
        <v/>
      </c>
      <c r="T4600" s="427"/>
      <c r="U4600" s="429"/>
      <c r="W4600" s="6">
        <f>VLOOKUP(A4600,'[3]Cartilha Global'!$A:$A,1,FALSE)</f>
        <v>94672</v>
      </c>
    </row>
    <row r="4601" spans="1:23" ht="34.5" hidden="1" thickBot="1" x14ac:dyDescent="0.25">
      <c r="A4601" s="522">
        <v>94673</v>
      </c>
      <c r="B4601" s="508" t="s">
        <v>3144</v>
      </c>
      <c r="C4601" s="513" t="s">
        <v>1029</v>
      </c>
      <c r="D4601" s="498" t="s">
        <v>169</v>
      </c>
      <c r="E4601" s="499">
        <v>12.22</v>
      </c>
      <c r="F4601" s="500">
        <f t="shared" si="1135"/>
        <v>15.13</v>
      </c>
      <c r="G4601" s="527"/>
      <c r="H4601" s="518"/>
      <c r="I4601" s="517">
        <f t="shared" si="1130"/>
        <v>0</v>
      </c>
      <c r="J4601" s="517">
        <f t="shared" si="1131"/>
        <v>0</v>
      </c>
      <c r="K4601" s="504"/>
      <c r="L4601" s="518">
        <f t="shared" si="1137"/>
        <v>0</v>
      </c>
      <c r="M4601" s="518">
        <f t="shared" si="1137"/>
        <v>0</v>
      </c>
      <c r="N4601" s="519">
        <f t="shared" si="1133"/>
        <v>0</v>
      </c>
      <c r="O4601" s="519">
        <f t="shared" si="1134"/>
        <v>0</v>
      </c>
      <c r="P4601" s="506"/>
      <c r="Q4601" s="520"/>
      <c r="R4601" s="412" t="str">
        <f t="shared" si="1138"/>
        <v/>
      </c>
      <c r="S4601" s="412" t="str">
        <f t="shared" si="1136"/>
        <v/>
      </c>
      <c r="T4601" s="427"/>
      <c r="U4601" s="429"/>
      <c r="W4601" s="6">
        <f>VLOOKUP(A4601,'[3]Cartilha Global'!$A:$A,1,FALSE)</f>
        <v>94673</v>
      </c>
    </row>
    <row r="4602" spans="1:23" ht="34.5" hidden="1" thickBot="1" x14ac:dyDescent="0.25">
      <c r="A4602" s="522">
        <v>94674</v>
      </c>
      <c r="B4602" s="508" t="s">
        <v>3144</v>
      </c>
      <c r="C4602" s="513" t="s">
        <v>1030</v>
      </c>
      <c r="D4602" s="498" t="s">
        <v>169</v>
      </c>
      <c r="E4602" s="499">
        <v>10.98</v>
      </c>
      <c r="F4602" s="500">
        <f t="shared" si="1135"/>
        <v>13.6</v>
      </c>
      <c r="G4602" s="527"/>
      <c r="H4602" s="518"/>
      <c r="I4602" s="517">
        <f t="shared" si="1130"/>
        <v>0</v>
      </c>
      <c r="J4602" s="517">
        <f t="shared" si="1131"/>
        <v>0</v>
      </c>
      <c r="K4602" s="504"/>
      <c r="L4602" s="518">
        <f t="shared" si="1137"/>
        <v>0</v>
      </c>
      <c r="M4602" s="518">
        <f t="shared" si="1137"/>
        <v>0</v>
      </c>
      <c r="N4602" s="519">
        <f t="shared" si="1133"/>
        <v>0</v>
      </c>
      <c r="O4602" s="519">
        <f t="shared" si="1134"/>
        <v>0</v>
      </c>
      <c r="P4602" s="506"/>
      <c r="Q4602" s="520"/>
      <c r="R4602" s="412" t="str">
        <f t="shared" si="1138"/>
        <v/>
      </c>
      <c r="S4602" s="412" t="str">
        <f t="shared" si="1136"/>
        <v/>
      </c>
      <c r="T4602" s="427"/>
      <c r="U4602" s="429"/>
      <c r="W4602" s="6">
        <f>VLOOKUP(A4602,'[3]Cartilha Global'!$A:$A,1,FALSE)</f>
        <v>94674</v>
      </c>
    </row>
    <row r="4603" spans="1:23" ht="34.5" hidden="1" thickBot="1" x14ac:dyDescent="0.25">
      <c r="A4603" s="522">
        <v>94675</v>
      </c>
      <c r="B4603" s="508" t="s">
        <v>3144</v>
      </c>
      <c r="C4603" s="513" t="s">
        <v>1031</v>
      </c>
      <c r="D4603" s="498" t="s">
        <v>169</v>
      </c>
      <c r="E4603" s="499">
        <v>17.71</v>
      </c>
      <c r="F4603" s="500">
        <f t="shared" si="1135"/>
        <v>21.93</v>
      </c>
      <c r="G4603" s="527"/>
      <c r="H4603" s="518"/>
      <c r="I4603" s="517">
        <f t="shared" ref="I4603:I4653" si="1139">IF(ISBLANK(E4603),0,ROUND(F4603*G4603,2))</f>
        <v>0</v>
      </c>
      <c r="J4603" s="517">
        <f t="shared" ref="J4603:J4653" si="1140">IF(ISBLANK(G4603),0,ROUND(G4603*H4603,2))</f>
        <v>0</v>
      </c>
      <c r="K4603" s="504"/>
      <c r="L4603" s="518">
        <f t="shared" si="1137"/>
        <v>0</v>
      </c>
      <c r="M4603" s="518">
        <f t="shared" si="1137"/>
        <v>0</v>
      </c>
      <c r="N4603" s="519">
        <f t="shared" ref="N4603:N4653" si="1141">IF(ISBLANK(E4603),0,ROUND(F4603*L4603,2))</f>
        <v>0</v>
      </c>
      <c r="O4603" s="519">
        <f t="shared" ref="O4603:O4653" si="1142">IF(ISBLANK(L4603),0,ROUND(L4603*M4603,2))</f>
        <v>0</v>
      </c>
      <c r="P4603" s="506"/>
      <c r="Q4603" s="520"/>
      <c r="R4603" s="412" t="str">
        <f t="shared" si="1138"/>
        <v/>
      </c>
      <c r="S4603" s="412" t="str">
        <f t="shared" si="1136"/>
        <v/>
      </c>
      <c r="T4603" s="427"/>
      <c r="U4603" s="429"/>
      <c r="W4603" s="6">
        <f>VLOOKUP(A4603,'[3]Cartilha Global'!$A:$A,1,FALSE)</f>
        <v>94675</v>
      </c>
    </row>
    <row r="4604" spans="1:23" ht="34.5" hidden="1" thickBot="1" x14ac:dyDescent="0.25">
      <c r="A4604" s="522">
        <v>94676</v>
      </c>
      <c r="B4604" s="508" t="s">
        <v>3144</v>
      </c>
      <c r="C4604" s="513" t="s">
        <v>1032</v>
      </c>
      <c r="D4604" s="498" t="s">
        <v>169</v>
      </c>
      <c r="E4604" s="499">
        <v>19.23</v>
      </c>
      <c r="F4604" s="500">
        <f t="shared" si="1135"/>
        <v>23.81</v>
      </c>
      <c r="G4604" s="527"/>
      <c r="H4604" s="518"/>
      <c r="I4604" s="517">
        <f t="shared" si="1139"/>
        <v>0</v>
      </c>
      <c r="J4604" s="517">
        <f t="shared" si="1140"/>
        <v>0</v>
      </c>
      <c r="K4604" s="504"/>
      <c r="L4604" s="518">
        <f t="shared" si="1137"/>
        <v>0</v>
      </c>
      <c r="M4604" s="518">
        <f t="shared" si="1137"/>
        <v>0</v>
      </c>
      <c r="N4604" s="519">
        <f t="shared" si="1141"/>
        <v>0</v>
      </c>
      <c r="O4604" s="519">
        <f t="shared" si="1142"/>
        <v>0</v>
      </c>
      <c r="P4604" s="506"/>
      <c r="Q4604" s="520"/>
      <c r="R4604" s="412" t="str">
        <f t="shared" si="1138"/>
        <v/>
      </c>
      <c r="S4604" s="412" t="str">
        <f t="shared" si="1136"/>
        <v/>
      </c>
      <c r="T4604" s="427"/>
      <c r="U4604" s="429"/>
      <c r="W4604" s="6">
        <f>VLOOKUP(A4604,'[3]Cartilha Global'!$A:$A,1,FALSE)</f>
        <v>94676</v>
      </c>
    </row>
    <row r="4605" spans="1:23" ht="34.5" hidden="1" thickBot="1" x14ac:dyDescent="0.25">
      <c r="A4605" s="522">
        <v>94677</v>
      </c>
      <c r="B4605" s="508" t="s">
        <v>3144</v>
      </c>
      <c r="C4605" s="513" t="s">
        <v>1033</v>
      </c>
      <c r="D4605" s="498" t="s">
        <v>169</v>
      </c>
      <c r="E4605" s="499">
        <v>29.36</v>
      </c>
      <c r="F4605" s="500">
        <f t="shared" si="1135"/>
        <v>36.36</v>
      </c>
      <c r="G4605" s="527"/>
      <c r="H4605" s="518"/>
      <c r="I4605" s="517">
        <f t="shared" si="1139"/>
        <v>0</v>
      </c>
      <c r="J4605" s="517">
        <f t="shared" si="1140"/>
        <v>0</v>
      </c>
      <c r="K4605" s="504"/>
      <c r="L4605" s="518">
        <f t="shared" si="1137"/>
        <v>0</v>
      </c>
      <c r="M4605" s="518">
        <f t="shared" si="1137"/>
        <v>0</v>
      </c>
      <c r="N4605" s="519">
        <f t="shared" si="1141"/>
        <v>0</v>
      </c>
      <c r="O4605" s="519">
        <f t="shared" si="1142"/>
        <v>0</v>
      </c>
      <c r="P4605" s="506"/>
      <c r="Q4605" s="520"/>
      <c r="R4605" s="412" t="str">
        <f t="shared" si="1138"/>
        <v/>
      </c>
      <c r="S4605" s="412" t="str">
        <f t="shared" si="1136"/>
        <v/>
      </c>
      <c r="T4605" s="427"/>
      <c r="U4605" s="429"/>
      <c r="W4605" s="6">
        <f>VLOOKUP(A4605,'[3]Cartilha Global'!$A:$A,1,FALSE)</f>
        <v>94677</v>
      </c>
    </row>
    <row r="4606" spans="1:23" ht="34.5" hidden="1" thickBot="1" x14ac:dyDescent="0.25">
      <c r="A4606" s="522">
        <v>94678</v>
      </c>
      <c r="B4606" s="508" t="s">
        <v>3144</v>
      </c>
      <c r="C4606" s="513" t="s">
        <v>1034</v>
      </c>
      <c r="D4606" s="498" t="s">
        <v>169</v>
      </c>
      <c r="E4606" s="499">
        <v>19.82</v>
      </c>
      <c r="F4606" s="500">
        <f t="shared" si="1135"/>
        <v>24.55</v>
      </c>
      <c r="G4606" s="527"/>
      <c r="H4606" s="518"/>
      <c r="I4606" s="517">
        <f t="shared" si="1139"/>
        <v>0</v>
      </c>
      <c r="J4606" s="517">
        <f t="shared" si="1140"/>
        <v>0</v>
      </c>
      <c r="K4606" s="504"/>
      <c r="L4606" s="518">
        <f t="shared" si="1137"/>
        <v>0</v>
      </c>
      <c r="M4606" s="518">
        <f t="shared" si="1137"/>
        <v>0</v>
      </c>
      <c r="N4606" s="519">
        <f t="shared" si="1141"/>
        <v>0</v>
      </c>
      <c r="O4606" s="519">
        <f t="shared" si="1142"/>
        <v>0</v>
      </c>
      <c r="P4606" s="506"/>
      <c r="Q4606" s="520"/>
      <c r="R4606" s="412" t="str">
        <f t="shared" si="1138"/>
        <v/>
      </c>
      <c r="S4606" s="412" t="str">
        <f t="shared" si="1136"/>
        <v/>
      </c>
      <c r="T4606" s="427"/>
      <c r="U4606" s="429"/>
      <c r="W4606" s="6">
        <f>VLOOKUP(A4606,'[3]Cartilha Global'!$A:$A,1,FALSE)</f>
        <v>94678</v>
      </c>
    </row>
    <row r="4607" spans="1:23" ht="34.5" hidden="1" thickBot="1" x14ac:dyDescent="0.25">
      <c r="A4607" s="522">
        <v>94679</v>
      </c>
      <c r="B4607" s="508" t="s">
        <v>3144</v>
      </c>
      <c r="C4607" s="513" t="s">
        <v>1035</v>
      </c>
      <c r="D4607" s="498" t="s">
        <v>169</v>
      </c>
      <c r="E4607" s="499">
        <v>33.17</v>
      </c>
      <c r="F4607" s="500">
        <f t="shared" si="1135"/>
        <v>41.08</v>
      </c>
      <c r="G4607" s="527"/>
      <c r="H4607" s="518"/>
      <c r="I4607" s="517">
        <f t="shared" si="1139"/>
        <v>0</v>
      </c>
      <c r="J4607" s="517">
        <f t="shared" si="1140"/>
        <v>0</v>
      </c>
      <c r="K4607" s="504"/>
      <c r="L4607" s="518">
        <f t="shared" si="1137"/>
        <v>0</v>
      </c>
      <c r="M4607" s="518">
        <f t="shared" si="1137"/>
        <v>0</v>
      </c>
      <c r="N4607" s="519">
        <f t="shared" si="1141"/>
        <v>0</v>
      </c>
      <c r="O4607" s="519">
        <f t="shared" si="1142"/>
        <v>0</v>
      </c>
      <c r="P4607" s="506"/>
      <c r="Q4607" s="520"/>
      <c r="R4607" s="412" t="str">
        <f t="shared" si="1138"/>
        <v/>
      </c>
      <c r="S4607" s="412" t="str">
        <f t="shared" si="1136"/>
        <v/>
      </c>
      <c r="T4607" s="427"/>
      <c r="U4607" s="429"/>
      <c r="W4607" s="6">
        <f>VLOOKUP(A4607,'[3]Cartilha Global'!$A:$A,1,FALSE)</f>
        <v>94679</v>
      </c>
    </row>
    <row r="4608" spans="1:23" ht="34.5" hidden="1" thickBot="1" x14ac:dyDescent="0.25">
      <c r="A4608" s="522">
        <v>94680</v>
      </c>
      <c r="B4608" s="508" t="s">
        <v>3144</v>
      </c>
      <c r="C4608" s="513" t="s">
        <v>1036</v>
      </c>
      <c r="D4608" s="498" t="s">
        <v>169</v>
      </c>
      <c r="E4608" s="499">
        <v>55.47</v>
      </c>
      <c r="F4608" s="500">
        <f t="shared" si="1135"/>
        <v>68.69</v>
      </c>
      <c r="G4608" s="527"/>
      <c r="H4608" s="518"/>
      <c r="I4608" s="517">
        <f t="shared" si="1139"/>
        <v>0</v>
      </c>
      <c r="J4608" s="517">
        <f t="shared" si="1140"/>
        <v>0</v>
      </c>
      <c r="K4608" s="504"/>
      <c r="L4608" s="518">
        <f t="shared" si="1137"/>
        <v>0</v>
      </c>
      <c r="M4608" s="518">
        <f t="shared" si="1137"/>
        <v>0</v>
      </c>
      <c r="N4608" s="519">
        <f t="shared" si="1141"/>
        <v>0</v>
      </c>
      <c r="O4608" s="519">
        <f t="shared" si="1142"/>
        <v>0</v>
      </c>
      <c r="P4608" s="506"/>
      <c r="Q4608" s="520"/>
      <c r="R4608" s="412" t="str">
        <f t="shared" si="1138"/>
        <v/>
      </c>
      <c r="S4608" s="412" t="str">
        <f t="shared" si="1136"/>
        <v/>
      </c>
      <c r="T4608" s="427"/>
      <c r="U4608" s="429"/>
      <c r="W4608" s="6">
        <f>VLOOKUP(A4608,'[3]Cartilha Global'!$A:$A,1,FALSE)</f>
        <v>94680</v>
      </c>
    </row>
    <row r="4609" spans="1:23" ht="34.5" hidden="1" thickBot="1" x14ac:dyDescent="0.25">
      <c r="A4609" s="522">
        <v>94681</v>
      </c>
      <c r="B4609" s="508" t="s">
        <v>3144</v>
      </c>
      <c r="C4609" s="513" t="s">
        <v>1037</v>
      </c>
      <c r="D4609" s="498" t="s">
        <v>169</v>
      </c>
      <c r="E4609" s="499">
        <v>73.760000000000005</v>
      </c>
      <c r="F4609" s="500">
        <f t="shared" si="1135"/>
        <v>91.34</v>
      </c>
      <c r="G4609" s="527"/>
      <c r="H4609" s="518"/>
      <c r="I4609" s="517">
        <f t="shared" si="1139"/>
        <v>0</v>
      </c>
      <c r="J4609" s="517">
        <f t="shared" si="1140"/>
        <v>0</v>
      </c>
      <c r="K4609" s="504"/>
      <c r="L4609" s="518">
        <f t="shared" si="1137"/>
        <v>0</v>
      </c>
      <c r="M4609" s="518">
        <f t="shared" si="1137"/>
        <v>0</v>
      </c>
      <c r="N4609" s="519">
        <f t="shared" si="1141"/>
        <v>0</v>
      </c>
      <c r="O4609" s="519">
        <f t="shared" si="1142"/>
        <v>0</v>
      </c>
      <c r="P4609" s="506"/>
      <c r="Q4609" s="520"/>
      <c r="R4609" s="412" t="str">
        <f t="shared" si="1138"/>
        <v/>
      </c>
      <c r="S4609" s="412" t="str">
        <f t="shared" si="1136"/>
        <v/>
      </c>
      <c r="T4609" s="427"/>
      <c r="U4609" s="429"/>
      <c r="W4609" s="6">
        <f>VLOOKUP(A4609,'[3]Cartilha Global'!$A:$A,1,FALSE)</f>
        <v>94681</v>
      </c>
    </row>
    <row r="4610" spans="1:23" ht="34.5" hidden="1" thickBot="1" x14ac:dyDescent="0.25">
      <c r="A4610" s="522">
        <v>94682</v>
      </c>
      <c r="B4610" s="508" t="s">
        <v>3144</v>
      </c>
      <c r="C4610" s="513" t="s">
        <v>1038</v>
      </c>
      <c r="D4610" s="498" t="s">
        <v>169</v>
      </c>
      <c r="E4610" s="499">
        <v>149.57</v>
      </c>
      <c r="F4610" s="500">
        <f t="shared" si="1135"/>
        <v>185.23</v>
      </c>
      <c r="G4610" s="527"/>
      <c r="H4610" s="518"/>
      <c r="I4610" s="517">
        <f t="shared" si="1139"/>
        <v>0</v>
      </c>
      <c r="J4610" s="517">
        <f t="shared" si="1140"/>
        <v>0</v>
      </c>
      <c r="K4610" s="504"/>
      <c r="L4610" s="518">
        <f t="shared" si="1137"/>
        <v>0</v>
      </c>
      <c r="M4610" s="518">
        <f t="shared" si="1137"/>
        <v>0</v>
      </c>
      <c r="N4610" s="519">
        <f t="shared" si="1141"/>
        <v>0</v>
      </c>
      <c r="O4610" s="519">
        <f t="shared" si="1142"/>
        <v>0</v>
      </c>
      <c r="P4610" s="506"/>
      <c r="Q4610" s="520"/>
      <c r="R4610" s="412" t="str">
        <f t="shared" si="1138"/>
        <v/>
      </c>
      <c r="S4610" s="412" t="str">
        <f t="shared" si="1136"/>
        <v/>
      </c>
      <c r="T4610" s="427"/>
      <c r="U4610" s="429"/>
      <c r="W4610" s="6">
        <f>VLOOKUP(A4610,'[3]Cartilha Global'!$A:$A,1,FALSE)</f>
        <v>94682</v>
      </c>
    </row>
    <row r="4611" spans="1:23" ht="34.5" hidden="1" thickBot="1" x14ac:dyDescent="0.25">
      <c r="A4611" s="522">
        <v>94683</v>
      </c>
      <c r="B4611" s="508" t="s">
        <v>3144</v>
      </c>
      <c r="C4611" s="513" t="s">
        <v>1039</v>
      </c>
      <c r="D4611" s="498" t="s">
        <v>169</v>
      </c>
      <c r="E4611" s="499">
        <v>95.88</v>
      </c>
      <c r="F4611" s="500">
        <f t="shared" si="1135"/>
        <v>118.74</v>
      </c>
      <c r="G4611" s="527"/>
      <c r="H4611" s="518"/>
      <c r="I4611" s="517">
        <f t="shared" si="1139"/>
        <v>0</v>
      </c>
      <c r="J4611" s="517">
        <f t="shared" si="1140"/>
        <v>0</v>
      </c>
      <c r="K4611" s="504"/>
      <c r="L4611" s="518">
        <f t="shared" si="1137"/>
        <v>0</v>
      </c>
      <c r="M4611" s="518">
        <f t="shared" si="1137"/>
        <v>0</v>
      </c>
      <c r="N4611" s="519">
        <f t="shared" si="1141"/>
        <v>0</v>
      </c>
      <c r="O4611" s="519">
        <f t="shared" si="1142"/>
        <v>0</v>
      </c>
      <c r="P4611" s="506"/>
      <c r="Q4611" s="520"/>
      <c r="R4611" s="412" t="str">
        <f t="shared" si="1138"/>
        <v/>
      </c>
      <c r="S4611" s="412" t="str">
        <f t="shared" si="1136"/>
        <v/>
      </c>
      <c r="T4611" s="427"/>
      <c r="U4611" s="429"/>
      <c r="W4611" s="6">
        <f>VLOOKUP(A4611,'[3]Cartilha Global'!$A:$A,1,FALSE)</f>
        <v>94683</v>
      </c>
    </row>
    <row r="4612" spans="1:23" ht="34.5" hidden="1" thickBot="1" x14ac:dyDescent="0.25">
      <c r="A4612" s="522">
        <v>94684</v>
      </c>
      <c r="B4612" s="508" t="s">
        <v>3144</v>
      </c>
      <c r="C4612" s="513" t="s">
        <v>1040</v>
      </c>
      <c r="D4612" s="498" t="s">
        <v>169</v>
      </c>
      <c r="E4612" s="499">
        <v>190.12</v>
      </c>
      <c r="F4612" s="500">
        <f t="shared" si="1135"/>
        <v>235.44</v>
      </c>
      <c r="G4612" s="527"/>
      <c r="H4612" s="518"/>
      <c r="I4612" s="517">
        <f t="shared" si="1139"/>
        <v>0</v>
      </c>
      <c r="J4612" s="517">
        <f t="shared" si="1140"/>
        <v>0</v>
      </c>
      <c r="K4612" s="504"/>
      <c r="L4612" s="518">
        <f t="shared" si="1137"/>
        <v>0</v>
      </c>
      <c r="M4612" s="518">
        <f t="shared" si="1137"/>
        <v>0</v>
      </c>
      <c r="N4612" s="519">
        <f t="shared" si="1141"/>
        <v>0</v>
      </c>
      <c r="O4612" s="519">
        <f t="shared" si="1142"/>
        <v>0</v>
      </c>
      <c r="P4612" s="506"/>
      <c r="Q4612" s="520"/>
      <c r="R4612" s="412" t="str">
        <f t="shared" si="1138"/>
        <v/>
      </c>
      <c r="S4612" s="412" t="str">
        <f t="shared" si="1136"/>
        <v/>
      </c>
      <c r="T4612" s="427"/>
      <c r="U4612" s="429"/>
      <c r="W4612" s="6">
        <f>VLOOKUP(A4612,'[3]Cartilha Global'!$A:$A,1,FALSE)</f>
        <v>94684</v>
      </c>
    </row>
    <row r="4613" spans="1:23" ht="34.5" hidden="1" thickBot="1" x14ac:dyDescent="0.25">
      <c r="A4613" s="522">
        <v>94685</v>
      </c>
      <c r="B4613" s="508" t="s">
        <v>3144</v>
      </c>
      <c r="C4613" s="513" t="s">
        <v>1041</v>
      </c>
      <c r="D4613" s="498" t="s">
        <v>169</v>
      </c>
      <c r="E4613" s="499">
        <v>145.41999999999999</v>
      </c>
      <c r="F4613" s="500">
        <f t="shared" si="1135"/>
        <v>180.09</v>
      </c>
      <c r="G4613" s="527"/>
      <c r="H4613" s="518"/>
      <c r="I4613" s="517">
        <f t="shared" si="1139"/>
        <v>0</v>
      </c>
      <c r="J4613" s="517">
        <f t="shared" si="1140"/>
        <v>0</v>
      </c>
      <c r="K4613" s="504"/>
      <c r="L4613" s="518">
        <f t="shared" si="1137"/>
        <v>0</v>
      </c>
      <c r="M4613" s="518">
        <f t="shared" si="1137"/>
        <v>0</v>
      </c>
      <c r="N4613" s="519">
        <f t="shared" si="1141"/>
        <v>0</v>
      </c>
      <c r="O4613" s="519">
        <f t="shared" si="1142"/>
        <v>0</v>
      </c>
      <c r="P4613" s="506"/>
      <c r="Q4613" s="520"/>
      <c r="R4613" s="412" t="str">
        <f t="shared" si="1138"/>
        <v/>
      </c>
      <c r="S4613" s="412" t="str">
        <f t="shared" si="1136"/>
        <v/>
      </c>
      <c r="T4613" s="427"/>
      <c r="U4613" s="429"/>
      <c r="W4613" s="6">
        <f>VLOOKUP(A4613,'[3]Cartilha Global'!$A:$A,1,FALSE)</f>
        <v>94685</v>
      </c>
    </row>
    <row r="4614" spans="1:23" ht="34.5" hidden="1" thickBot="1" x14ac:dyDescent="0.25">
      <c r="A4614" s="522">
        <v>94686</v>
      </c>
      <c r="B4614" s="508" t="s">
        <v>3144</v>
      </c>
      <c r="C4614" s="513" t="s">
        <v>1042</v>
      </c>
      <c r="D4614" s="498" t="s">
        <v>169</v>
      </c>
      <c r="E4614" s="499">
        <v>358.61</v>
      </c>
      <c r="F4614" s="500">
        <f t="shared" si="1135"/>
        <v>444.1</v>
      </c>
      <c r="G4614" s="527"/>
      <c r="H4614" s="518"/>
      <c r="I4614" s="517">
        <f t="shared" si="1139"/>
        <v>0</v>
      </c>
      <c r="J4614" s="517">
        <f t="shared" si="1140"/>
        <v>0</v>
      </c>
      <c r="K4614" s="504"/>
      <c r="L4614" s="518">
        <f t="shared" si="1137"/>
        <v>0</v>
      </c>
      <c r="M4614" s="518">
        <f t="shared" si="1137"/>
        <v>0</v>
      </c>
      <c r="N4614" s="519">
        <f t="shared" si="1141"/>
        <v>0</v>
      </c>
      <c r="O4614" s="519">
        <f t="shared" si="1142"/>
        <v>0</v>
      </c>
      <c r="P4614" s="506"/>
      <c r="Q4614" s="520"/>
      <c r="R4614" s="412" t="str">
        <f t="shared" si="1138"/>
        <v/>
      </c>
      <c r="S4614" s="412" t="str">
        <f t="shared" si="1136"/>
        <v/>
      </c>
      <c r="T4614" s="427"/>
      <c r="U4614" s="429"/>
      <c r="W4614" s="6">
        <f>VLOOKUP(A4614,'[3]Cartilha Global'!$A:$A,1,FALSE)</f>
        <v>94686</v>
      </c>
    </row>
    <row r="4615" spans="1:23" ht="34.5" hidden="1" thickBot="1" x14ac:dyDescent="0.25">
      <c r="A4615" s="522">
        <v>94687</v>
      </c>
      <c r="B4615" s="508" t="s">
        <v>3144</v>
      </c>
      <c r="C4615" s="513" t="s">
        <v>1043</v>
      </c>
      <c r="D4615" s="498" t="s">
        <v>169</v>
      </c>
      <c r="E4615" s="499">
        <v>291.24</v>
      </c>
      <c r="F4615" s="500">
        <f t="shared" si="1135"/>
        <v>360.67</v>
      </c>
      <c r="G4615" s="527"/>
      <c r="H4615" s="518"/>
      <c r="I4615" s="517">
        <f t="shared" si="1139"/>
        <v>0</v>
      </c>
      <c r="J4615" s="517">
        <f t="shared" si="1140"/>
        <v>0</v>
      </c>
      <c r="K4615" s="504"/>
      <c r="L4615" s="518">
        <f t="shared" ref="L4615:M4647" si="1143">G4615</f>
        <v>0</v>
      </c>
      <c r="M4615" s="518">
        <f t="shared" si="1143"/>
        <v>0</v>
      </c>
      <c r="N4615" s="519">
        <f t="shared" si="1141"/>
        <v>0</v>
      </c>
      <c r="O4615" s="519">
        <f t="shared" si="1142"/>
        <v>0</v>
      </c>
      <c r="P4615" s="506"/>
      <c r="Q4615" s="520"/>
      <c r="R4615" s="412" t="str">
        <f t="shared" si="1138"/>
        <v/>
      </c>
      <c r="S4615" s="412" t="str">
        <f t="shared" si="1136"/>
        <v/>
      </c>
      <c r="T4615" s="427"/>
      <c r="U4615" s="429"/>
      <c r="W4615" s="6">
        <f>VLOOKUP(A4615,'[3]Cartilha Global'!$A:$A,1,FALSE)</f>
        <v>94687</v>
      </c>
    </row>
    <row r="4616" spans="1:23" ht="23.25" hidden="1" thickBot="1" x14ac:dyDescent="0.25">
      <c r="A4616" s="522">
        <v>89683</v>
      </c>
      <c r="B4616" s="508" t="s">
        <v>3144</v>
      </c>
      <c r="C4616" s="513" t="s">
        <v>6240</v>
      </c>
      <c r="D4616" s="498" t="s">
        <v>169</v>
      </c>
      <c r="E4616" s="499">
        <v>356.99</v>
      </c>
      <c r="F4616" s="500">
        <f t="shared" si="1135"/>
        <v>442.1</v>
      </c>
      <c r="G4616" s="527"/>
      <c r="H4616" s="518"/>
      <c r="I4616" s="517">
        <f>IF(ISBLANK(E4616),0,ROUND(F4616*G4616,2))</f>
        <v>0</v>
      </c>
      <c r="J4616" s="517">
        <f>IF(ISBLANK(G4616),0,ROUND(G4616*H4616,2))</f>
        <v>0</v>
      </c>
      <c r="K4616" s="504"/>
      <c r="L4616" s="518">
        <f>G4616</f>
        <v>0</v>
      </c>
      <c r="M4616" s="518">
        <f>H4616</f>
        <v>0</v>
      </c>
      <c r="N4616" s="519">
        <f>IF(ISBLANK(E4616),0,ROUND(F4616*L4616,2))</f>
        <v>0</v>
      </c>
      <c r="O4616" s="519">
        <f>IF(ISBLANK(L4616),0,ROUND(L4616*M4616,2))</f>
        <v>0</v>
      </c>
      <c r="P4616" s="506"/>
      <c r="Q4616" s="520"/>
      <c r="R4616" s="412" t="str">
        <f>IF(Q4616="X","x",IF(Q4616="xx","x",IF(O4616&gt;0,"x","")))</f>
        <v/>
      </c>
      <c r="S4616" s="412" t="str">
        <f t="shared" si="1136"/>
        <v/>
      </c>
      <c r="T4616" s="427"/>
      <c r="U4616" s="429"/>
      <c r="W4616" s="6" t="e">
        <f>VLOOKUP(A4616,'[3]Cartilha Global'!$A:$A,1,FALSE)</f>
        <v>#N/A</v>
      </c>
    </row>
    <row r="4617" spans="1:23" ht="23.25" hidden="1" thickBot="1" x14ac:dyDescent="0.25">
      <c r="A4617" s="522">
        <v>94688</v>
      </c>
      <c r="B4617" s="508" t="s">
        <v>3144</v>
      </c>
      <c r="C4617" s="513" t="s">
        <v>1044</v>
      </c>
      <c r="D4617" s="498" t="s">
        <v>169</v>
      </c>
      <c r="E4617" s="499">
        <v>12.48</v>
      </c>
      <c r="F4617" s="500">
        <f t="shared" si="1135"/>
        <v>15.46</v>
      </c>
      <c r="G4617" s="527"/>
      <c r="H4617" s="518"/>
      <c r="I4617" s="517">
        <f t="shared" si="1139"/>
        <v>0</v>
      </c>
      <c r="J4617" s="517">
        <f t="shared" si="1140"/>
        <v>0</v>
      </c>
      <c r="K4617" s="504"/>
      <c r="L4617" s="518">
        <f t="shared" si="1143"/>
        <v>0</v>
      </c>
      <c r="M4617" s="518">
        <f t="shared" si="1143"/>
        <v>0</v>
      </c>
      <c r="N4617" s="519">
        <f t="shared" si="1141"/>
        <v>0</v>
      </c>
      <c r="O4617" s="519">
        <f t="shared" si="1142"/>
        <v>0</v>
      </c>
      <c r="P4617" s="506"/>
      <c r="Q4617" s="520"/>
      <c r="R4617" s="412" t="str">
        <f t="shared" si="1138"/>
        <v/>
      </c>
      <c r="S4617" s="412" t="str">
        <f t="shared" si="1136"/>
        <v/>
      </c>
      <c r="T4617" s="427"/>
      <c r="U4617" s="429"/>
      <c r="W4617" s="6">
        <f>VLOOKUP(A4617,'[3]Cartilha Global'!$A:$A,1,FALSE)</f>
        <v>94688</v>
      </c>
    </row>
    <row r="4618" spans="1:23" ht="34.5" hidden="1" thickBot="1" x14ac:dyDescent="0.25">
      <c r="A4618" s="522">
        <v>94689</v>
      </c>
      <c r="B4618" s="508" t="s">
        <v>3144</v>
      </c>
      <c r="C4618" s="513" t="s">
        <v>1045</v>
      </c>
      <c r="D4618" s="498" t="s">
        <v>169</v>
      </c>
      <c r="E4618" s="499">
        <v>17.32</v>
      </c>
      <c r="F4618" s="500">
        <f t="shared" si="1135"/>
        <v>21.45</v>
      </c>
      <c r="G4618" s="527"/>
      <c r="H4618" s="518"/>
      <c r="I4618" s="517">
        <f t="shared" si="1139"/>
        <v>0</v>
      </c>
      <c r="J4618" s="517">
        <f t="shared" si="1140"/>
        <v>0</v>
      </c>
      <c r="K4618" s="504"/>
      <c r="L4618" s="518">
        <f t="shared" si="1143"/>
        <v>0</v>
      </c>
      <c r="M4618" s="518">
        <f t="shared" si="1143"/>
        <v>0</v>
      </c>
      <c r="N4618" s="519">
        <f t="shared" si="1141"/>
        <v>0</v>
      </c>
      <c r="O4618" s="519">
        <f t="shared" si="1142"/>
        <v>0</v>
      </c>
      <c r="P4618" s="506"/>
      <c r="Q4618" s="520"/>
      <c r="R4618" s="412" t="str">
        <f t="shared" si="1138"/>
        <v/>
      </c>
      <c r="S4618" s="412" t="str">
        <f t="shared" si="1136"/>
        <v/>
      </c>
      <c r="T4618" s="427"/>
      <c r="U4618" s="429"/>
      <c r="W4618" s="6">
        <f>VLOOKUP(A4618,'[3]Cartilha Global'!$A:$A,1,FALSE)</f>
        <v>94689</v>
      </c>
    </row>
    <row r="4619" spans="1:23" ht="23.25" hidden="1" thickBot="1" x14ac:dyDescent="0.25">
      <c r="A4619" s="522">
        <v>94690</v>
      </c>
      <c r="B4619" s="508" t="s">
        <v>3144</v>
      </c>
      <c r="C4619" s="513" t="s">
        <v>1046</v>
      </c>
      <c r="D4619" s="498" t="s">
        <v>169</v>
      </c>
      <c r="E4619" s="499">
        <v>16.54</v>
      </c>
      <c r="F4619" s="500">
        <f t="shared" si="1135"/>
        <v>20.48</v>
      </c>
      <c r="G4619" s="527"/>
      <c r="H4619" s="518"/>
      <c r="I4619" s="517">
        <f t="shared" si="1139"/>
        <v>0</v>
      </c>
      <c r="J4619" s="517">
        <f t="shared" si="1140"/>
        <v>0</v>
      </c>
      <c r="K4619" s="504"/>
      <c r="L4619" s="518">
        <f t="shared" si="1143"/>
        <v>0</v>
      </c>
      <c r="M4619" s="518">
        <f t="shared" si="1143"/>
        <v>0</v>
      </c>
      <c r="N4619" s="519">
        <f t="shared" si="1141"/>
        <v>0</v>
      </c>
      <c r="O4619" s="519">
        <f t="shared" si="1142"/>
        <v>0</v>
      </c>
      <c r="P4619" s="506"/>
      <c r="Q4619" s="520"/>
      <c r="R4619" s="412" t="str">
        <f t="shared" si="1138"/>
        <v/>
      </c>
      <c r="S4619" s="412" t="str">
        <f t="shared" si="1136"/>
        <v/>
      </c>
      <c r="T4619" s="427"/>
      <c r="U4619" s="429"/>
      <c r="W4619" s="6">
        <f>VLOOKUP(A4619,'[3]Cartilha Global'!$A:$A,1,FALSE)</f>
        <v>94690</v>
      </c>
    </row>
    <row r="4620" spans="1:23" ht="34.5" hidden="1" thickBot="1" x14ac:dyDescent="0.25">
      <c r="A4620" s="522">
        <v>94691</v>
      </c>
      <c r="B4620" s="508" t="s">
        <v>3144</v>
      </c>
      <c r="C4620" s="513" t="s">
        <v>1047</v>
      </c>
      <c r="D4620" s="498" t="s">
        <v>169</v>
      </c>
      <c r="E4620" s="499">
        <v>19.34</v>
      </c>
      <c r="F4620" s="500">
        <f t="shared" si="1135"/>
        <v>23.95</v>
      </c>
      <c r="G4620" s="527"/>
      <c r="H4620" s="518"/>
      <c r="I4620" s="517">
        <f t="shared" si="1139"/>
        <v>0</v>
      </c>
      <c r="J4620" s="517">
        <f t="shared" si="1140"/>
        <v>0</v>
      </c>
      <c r="K4620" s="504"/>
      <c r="L4620" s="518">
        <f t="shared" si="1143"/>
        <v>0</v>
      </c>
      <c r="M4620" s="518">
        <f t="shared" si="1143"/>
        <v>0</v>
      </c>
      <c r="N4620" s="519">
        <f t="shared" si="1141"/>
        <v>0</v>
      </c>
      <c r="O4620" s="519">
        <f t="shared" si="1142"/>
        <v>0</v>
      </c>
      <c r="P4620" s="506"/>
      <c r="Q4620" s="520"/>
      <c r="R4620" s="412" t="str">
        <f t="shared" si="1138"/>
        <v/>
      </c>
      <c r="S4620" s="412" t="str">
        <f t="shared" si="1136"/>
        <v/>
      </c>
      <c r="T4620" s="427"/>
      <c r="U4620" s="429"/>
      <c r="W4620" s="6">
        <f>VLOOKUP(A4620,'[3]Cartilha Global'!$A:$A,1,FALSE)</f>
        <v>94691</v>
      </c>
    </row>
    <row r="4621" spans="1:23" ht="23.25" hidden="1" thickBot="1" x14ac:dyDescent="0.25">
      <c r="A4621" s="522">
        <v>94692</v>
      </c>
      <c r="B4621" s="508" t="s">
        <v>3144</v>
      </c>
      <c r="C4621" s="513" t="s">
        <v>1048</v>
      </c>
      <c r="D4621" s="498" t="s">
        <v>169</v>
      </c>
      <c r="E4621" s="499">
        <v>29.17</v>
      </c>
      <c r="F4621" s="500">
        <f t="shared" si="1135"/>
        <v>36.119999999999997</v>
      </c>
      <c r="G4621" s="527"/>
      <c r="H4621" s="518"/>
      <c r="I4621" s="517">
        <f t="shared" si="1139"/>
        <v>0</v>
      </c>
      <c r="J4621" s="517">
        <f t="shared" si="1140"/>
        <v>0</v>
      </c>
      <c r="K4621" s="504"/>
      <c r="L4621" s="518">
        <f t="shared" si="1143"/>
        <v>0</v>
      </c>
      <c r="M4621" s="518">
        <f t="shared" si="1143"/>
        <v>0</v>
      </c>
      <c r="N4621" s="519">
        <f t="shared" si="1141"/>
        <v>0</v>
      </c>
      <c r="O4621" s="519">
        <f t="shared" si="1142"/>
        <v>0</v>
      </c>
      <c r="P4621" s="506"/>
      <c r="Q4621" s="520"/>
      <c r="R4621" s="412" t="str">
        <f t="shared" si="1138"/>
        <v/>
      </c>
      <c r="S4621" s="412" t="str">
        <f t="shared" si="1136"/>
        <v/>
      </c>
      <c r="T4621" s="427"/>
      <c r="U4621" s="429"/>
      <c r="W4621" s="6">
        <f>VLOOKUP(A4621,'[3]Cartilha Global'!$A:$A,1,FALSE)</f>
        <v>94692</v>
      </c>
    </row>
    <row r="4622" spans="1:23" ht="34.5" hidden="1" thickBot="1" x14ac:dyDescent="0.25">
      <c r="A4622" s="522">
        <v>94693</v>
      </c>
      <c r="B4622" s="508" t="s">
        <v>3144</v>
      </c>
      <c r="C4622" s="513" t="s">
        <v>1049</v>
      </c>
      <c r="D4622" s="498" t="s">
        <v>169</v>
      </c>
      <c r="E4622" s="499">
        <v>30.59</v>
      </c>
      <c r="F4622" s="500">
        <f t="shared" si="1135"/>
        <v>37.880000000000003</v>
      </c>
      <c r="G4622" s="527"/>
      <c r="H4622" s="518"/>
      <c r="I4622" s="517">
        <f t="shared" si="1139"/>
        <v>0</v>
      </c>
      <c r="J4622" s="517">
        <f t="shared" si="1140"/>
        <v>0</v>
      </c>
      <c r="K4622" s="504"/>
      <c r="L4622" s="518">
        <f t="shared" si="1143"/>
        <v>0</v>
      </c>
      <c r="M4622" s="518">
        <f t="shared" si="1143"/>
        <v>0</v>
      </c>
      <c r="N4622" s="519">
        <f t="shared" si="1141"/>
        <v>0</v>
      </c>
      <c r="O4622" s="519">
        <f t="shared" si="1142"/>
        <v>0</v>
      </c>
      <c r="P4622" s="506"/>
      <c r="Q4622" s="520"/>
      <c r="R4622" s="412" t="str">
        <f t="shared" si="1138"/>
        <v/>
      </c>
      <c r="S4622" s="412" t="str">
        <f t="shared" si="1136"/>
        <v/>
      </c>
      <c r="T4622" s="427"/>
      <c r="U4622" s="429"/>
      <c r="W4622" s="6">
        <f>VLOOKUP(A4622,'[3]Cartilha Global'!$A:$A,1,FALSE)</f>
        <v>94693</v>
      </c>
    </row>
    <row r="4623" spans="1:23" ht="23.25" hidden="1" thickBot="1" x14ac:dyDescent="0.25">
      <c r="A4623" s="522">
        <v>94694</v>
      </c>
      <c r="B4623" s="508" t="s">
        <v>3144</v>
      </c>
      <c r="C4623" s="513" t="s">
        <v>1050</v>
      </c>
      <c r="D4623" s="498" t="s">
        <v>169</v>
      </c>
      <c r="E4623" s="499">
        <v>30.66</v>
      </c>
      <c r="F4623" s="500">
        <f t="shared" si="1135"/>
        <v>37.97</v>
      </c>
      <c r="G4623" s="527"/>
      <c r="H4623" s="518"/>
      <c r="I4623" s="517">
        <f t="shared" si="1139"/>
        <v>0</v>
      </c>
      <c r="J4623" s="517">
        <f t="shared" si="1140"/>
        <v>0</v>
      </c>
      <c r="K4623" s="504"/>
      <c r="L4623" s="518">
        <f t="shared" si="1143"/>
        <v>0</v>
      </c>
      <c r="M4623" s="518">
        <f t="shared" si="1143"/>
        <v>0</v>
      </c>
      <c r="N4623" s="519">
        <f t="shared" si="1141"/>
        <v>0</v>
      </c>
      <c r="O4623" s="519">
        <f t="shared" si="1142"/>
        <v>0</v>
      </c>
      <c r="P4623" s="506"/>
      <c r="Q4623" s="520"/>
      <c r="R4623" s="412" t="str">
        <f t="shared" si="1138"/>
        <v/>
      </c>
      <c r="S4623" s="412" t="str">
        <f t="shared" si="1136"/>
        <v/>
      </c>
      <c r="T4623" s="427"/>
      <c r="U4623" s="429"/>
      <c r="W4623" s="6">
        <f>VLOOKUP(A4623,'[3]Cartilha Global'!$A:$A,1,FALSE)</f>
        <v>94694</v>
      </c>
    </row>
    <row r="4624" spans="1:23" ht="34.5" hidden="1" thickBot="1" x14ac:dyDescent="0.25">
      <c r="A4624" s="522">
        <v>94695</v>
      </c>
      <c r="B4624" s="508" t="s">
        <v>3144</v>
      </c>
      <c r="C4624" s="513" t="s">
        <v>1051</v>
      </c>
      <c r="D4624" s="498" t="s">
        <v>169</v>
      </c>
      <c r="E4624" s="499">
        <v>41.57</v>
      </c>
      <c r="F4624" s="500">
        <f t="shared" si="1135"/>
        <v>51.48</v>
      </c>
      <c r="G4624" s="527"/>
      <c r="H4624" s="518"/>
      <c r="I4624" s="517">
        <f t="shared" si="1139"/>
        <v>0</v>
      </c>
      <c r="J4624" s="517">
        <f t="shared" si="1140"/>
        <v>0</v>
      </c>
      <c r="K4624" s="504"/>
      <c r="L4624" s="518">
        <f t="shared" si="1143"/>
        <v>0</v>
      </c>
      <c r="M4624" s="518">
        <f t="shared" si="1143"/>
        <v>0</v>
      </c>
      <c r="N4624" s="519">
        <f t="shared" si="1141"/>
        <v>0</v>
      </c>
      <c r="O4624" s="519">
        <f t="shared" si="1142"/>
        <v>0</v>
      </c>
      <c r="P4624" s="506"/>
      <c r="Q4624" s="520"/>
      <c r="R4624" s="412" t="str">
        <f t="shared" si="1138"/>
        <v/>
      </c>
      <c r="S4624" s="412" t="str">
        <f t="shared" si="1136"/>
        <v/>
      </c>
      <c r="T4624" s="427"/>
      <c r="U4624" s="429"/>
      <c r="W4624" s="6">
        <f>VLOOKUP(A4624,'[3]Cartilha Global'!$A:$A,1,FALSE)</f>
        <v>94695</v>
      </c>
    </row>
    <row r="4625" spans="1:23" ht="23.25" hidden="1" thickBot="1" x14ac:dyDescent="0.25">
      <c r="A4625" s="522">
        <v>94696</v>
      </c>
      <c r="B4625" s="508" t="s">
        <v>3144</v>
      </c>
      <c r="C4625" s="513" t="s">
        <v>1052</v>
      </c>
      <c r="D4625" s="498" t="s">
        <v>169</v>
      </c>
      <c r="E4625" s="499">
        <v>71.97</v>
      </c>
      <c r="F4625" s="500">
        <f t="shared" si="1135"/>
        <v>89.13</v>
      </c>
      <c r="G4625" s="527"/>
      <c r="H4625" s="518"/>
      <c r="I4625" s="517">
        <f t="shared" si="1139"/>
        <v>0</v>
      </c>
      <c r="J4625" s="517">
        <f t="shared" si="1140"/>
        <v>0</v>
      </c>
      <c r="K4625" s="504"/>
      <c r="L4625" s="518">
        <f t="shared" si="1143"/>
        <v>0</v>
      </c>
      <c r="M4625" s="518">
        <f t="shared" si="1143"/>
        <v>0</v>
      </c>
      <c r="N4625" s="519">
        <f t="shared" si="1141"/>
        <v>0</v>
      </c>
      <c r="O4625" s="519">
        <f t="shared" si="1142"/>
        <v>0</v>
      </c>
      <c r="P4625" s="506"/>
      <c r="Q4625" s="520"/>
      <c r="R4625" s="412" t="str">
        <f t="shared" si="1138"/>
        <v/>
      </c>
      <c r="S4625" s="412" t="str">
        <f t="shared" si="1136"/>
        <v/>
      </c>
      <c r="T4625" s="427"/>
      <c r="U4625" s="429"/>
      <c r="W4625" s="6">
        <f>VLOOKUP(A4625,'[3]Cartilha Global'!$A:$A,1,FALSE)</f>
        <v>94696</v>
      </c>
    </row>
    <row r="4626" spans="1:23" ht="23.25" hidden="1" thickBot="1" x14ac:dyDescent="0.25">
      <c r="A4626" s="522">
        <v>94697</v>
      </c>
      <c r="B4626" s="508" t="s">
        <v>3144</v>
      </c>
      <c r="C4626" s="513" t="s">
        <v>1053</v>
      </c>
      <c r="D4626" s="498" t="s">
        <v>169</v>
      </c>
      <c r="E4626" s="499">
        <v>114.23</v>
      </c>
      <c r="F4626" s="500">
        <f t="shared" si="1135"/>
        <v>141.46</v>
      </c>
      <c r="G4626" s="527"/>
      <c r="H4626" s="518"/>
      <c r="I4626" s="517">
        <f t="shared" si="1139"/>
        <v>0</v>
      </c>
      <c r="J4626" s="517">
        <f t="shared" si="1140"/>
        <v>0</v>
      </c>
      <c r="K4626" s="504"/>
      <c r="L4626" s="518">
        <f t="shared" si="1143"/>
        <v>0</v>
      </c>
      <c r="M4626" s="518">
        <f t="shared" si="1143"/>
        <v>0</v>
      </c>
      <c r="N4626" s="519">
        <f t="shared" si="1141"/>
        <v>0</v>
      </c>
      <c r="O4626" s="519">
        <f t="shared" si="1142"/>
        <v>0</v>
      </c>
      <c r="P4626" s="506"/>
      <c r="Q4626" s="520"/>
      <c r="R4626" s="412" t="str">
        <f t="shared" si="1138"/>
        <v/>
      </c>
      <c r="S4626" s="412" t="str">
        <f t="shared" si="1136"/>
        <v/>
      </c>
      <c r="T4626" s="427"/>
      <c r="U4626" s="429"/>
      <c r="W4626" s="6">
        <f>VLOOKUP(A4626,'[3]Cartilha Global'!$A:$A,1,FALSE)</f>
        <v>94697</v>
      </c>
    </row>
    <row r="4627" spans="1:23" ht="34.5" hidden="1" thickBot="1" x14ac:dyDescent="0.25">
      <c r="A4627" s="522">
        <v>94698</v>
      </c>
      <c r="B4627" s="508" t="s">
        <v>3144</v>
      </c>
      <c r="C4627" s="513" t="s">
        <v>1054</v>
      </c>
      <c r="D4627" s="498" t="s">
        <v>169</v>
      </c>
      <c r="E4627" s="499">
        <v>99.37</v>
      </c>
      <c r="F4627" s="500">
        <f t="shared" si="1135"/>
        <v>123.06</v>
      </c>
      <c r="G4627" s="527"/>
      <c r="H4627" s="518"/>
      <c r="I4627" s="517">
        <f t="shared" si="1139"/>
        <v>0</v>
      </c>
      <c r="J4627" s="517">
        <f t="shared" si="1140"/>
        <v>0</v>
      </c>
      <c r="K4627" s="504"/>
      <c r="L4627" s="518">
        <f t="shared" si="1143"/>
        <v>0</v>
      </c>
      <c r="M4627" s="518">
        <f t="shared" si="1143"/>
        <v>0</v>
      </c>
      <c r="N4627" s="519">
        <f t="shared" si="1141"/>
        <v>0</v>
      </c>
      <c r="O4627" s="519">
        <f t="shared" si="1142"/>
        <v>0</v>
      </c>
      <c r="P4627" s="506"/>
      <c r="Q4627" s="520"/>
      <c r="R4627" s="412" t="str">
        <f t="shared" si="1138"/>
        <v/>
      </c>
      <c r="S4627" s="412" t="str">
        <f t="shared" si="1136"/>
        <v/>
      </c>
      <c r="T4627" s="427"/>
      <c r="U4627" s="429"/>
      <c r="W4627" s="6">
        <f>VLOOKUP(A4627,'[3]Cartilha Global'!$A:$A,1,FALSE)</f>
        <v>94698</v>
      </c>
    </row>
    <row r="4628" spans="1:23" ht="23.25" hidden="1" thickBot="1" x14ac:dyDescent="0.25">
      <c r="A4628" s="522">
        <v>94699</v>
      </c>
      <c r="B4628" s="508" t="s">
        <v>3144</v>
      </c>
      <c r="C4628" s="513" t="s">
        <v>1055</v>
      </c>
      <c r="D4628" s="498" t="s">
        <v>169</v>
      </c>
      <c r="E4628" s="499">
        <v>191.91</v>
      </c>
      <c r="F4628" s="500">
        <f t="shared" si="1135"/>
        <v>237.66</v>
      </c>
      <c r="G4628" s="527"/>
      <c r="H4628" s="518"/>
      <c r="I4628" s="517">
        <f t="shared" si="1139"/>
        <v>0</v>
      </c>
      <c r="J4628" s="517">
        <f t="shared" si="1140"/>
        <v>0</v>
      </c>
      <c r="K4628" s="504"/>
      <c r="L4628" s="518">
        <f t="shared" si="1143"/>
        <v>0</v>
      </c>
      <c r="M4628" s="518">
        <f t="shared" si="1143"/>
        <v>0</v>
      </c>
      <c r="N4628" s="519">
        <f t="shared" si="1141"/>
        <v>0</v>
      </c>
      <c r="O4628" s="519">
        <f t="shared" si="1142"/>
        <v>0</v>
      </c>
      <c r="P4628" s="506"/>
      <c r="Q4628" s="520"/>
      <c r="R4628" s="412" t="str">
        <f t="shared" si="1138"/>
        <v/>
      </c>
      <c r="S4628" s="412" t="str">
        <f t="shared" si="1136"/>
        <v/>
      </c>
      <c r="T4628" s="427"/>
      <c r="U4628" s="429"/>
      <c r="W4628" s="6">
        <f>VLOOKUP(A4628,'[3]Cartilha Global'!$A:$A,1,FALSE)</f>
        <v>94699</v>
      </c>
    </row>
    <row r="4629" spans="1:23" ht="34.5" hidden="1" thickBot="1" x14ac:dyDescent="0.25">
      <c r="A4629" s="522">
        <v>94700</v>
      </c>
      <c r="B4629" s="508" t="s">
        <v>3144</v>
      </c>
      <c r="C4629" s="513" t="s">
        <v>1056</v>
      </c>
      <c r="D4629" s="498" t="s">
        <v>169</v>
      </c>
      <c r="E4629" s="499">
        <v>161.5</v>
      </c>
      <c r="F4629" s="500">
        <f t="shared" si="1135"/>
        <v>200</v>
      </c>
      <c r="G4629" s="527"/>
      <c r="H4629" s="518"/>
      <c r="I4629" s="517">
        <f t="shared" si="1139"/>
        <v>0</v>
      </c>
      <c r="J4629" s="517">
        <f t="shared" si="1140"/>
        <v>0</v>
      </c>
      <c r="K4629" s="504"/>
      <c r="L4629" s="518">
        <f t="shared" si="1143"/>
        <v>0</v>
      </c>
      <c r="M4629" s="518">
        <f t="shared" si="1143"/>
        <v>0</v>
      </c>
      <c r="N4629" s="519">
        <f t="shared" si="1141"/>
        <v>0</v>
      </c>
      <c r="O4629" s="519">
        <f t="shared" si="1142"/>
        <v>0</v>
      </c>
      <c r="P4629" s="506"/>
      <c r="Q4629" s="520"/>
      <c r="R4629" s="412" t="str">
        <f t="shared" si="1138"/>
        <v/>
      </c>
      <c r="S4629" s="412" t="str">
        <f t="shared" si="1136"/>
        <v/>
      </c>
      <c r="T4629" s="427"/>
      <c r="U4629" s="429"/>
      <c r="W4629" s="6">
        <f>VLOOKUP(A4629,'[3]Cartilha Global'!$A:$A,1,FALSE)</f>
        <v>94700</v>
      </c>
    </row>
    <row r="4630" spans="1:23" ht="23.25" hidden="1" thickBot="1" x14ac:dyDescent="0.25">
      <c r="A4630" s="522">
        <v>94701</v>
      </c>
      <c r="B4630" s="508" t="s">
        <v>3144</v>
      </c>
      <c r="C4630" s="513" t="s">
        <v>1057</v>
      </c>
      <c r="D4630" s="498" t="s">
        <v>169</v>
      </c>
      <c r="E4630" s="499">
        <v>288.36</v>
      </c>
      <c r="F4630" s="500">
        <f t="shared" si="1135"/>
        <v>357.11</v>
      </c>
      <c r="G4630" s="527"/>
      <c r="H4630" s="518"/>
      <c r="I4630" s="517">
        <f t="shared" si="1139"/>
        <v>0</v>
      </c>
      <c r="J4630" s="517">
        <f t="shared" si="1140"/>
        <v>0</v>
      </c>
      <c r="K4630" s="504"/>
      <c r="L4630" s="518">
        <f t="shared" si="1143"/>
        <v>0</v>
      </c>
      <c r="M4630" s="518">
        <f t="shared" si="1143"/>
        <v>0</v>
      </c>
      <c r="N4630" s="519">
        <f t="shared" si="1141"/>
        <v>0</v>
      </c>
      <c r="O4630" s="519">
        <f t="shared" si="1142"/>
        <v>0</v>
      </c>
      <c r="P4630" s="506"/>
      <c r="Q4630" s="520"/>
      <c r="R4630" s="412" t="str">
        <f t="shared" si="1138"/>
        <v/>
      </c>
      <c r="S4630" s="412" t="str">
        <f t="shared" si="1136"/>
        <v/>
      </c>
      <c r="T4630" s="427"/>
      <c r="U4630" s="429"/>
      <c r="W4630" s="6">
        <f>VLOOKUP(A4630,'[3]Cartilha Global'!$A:$A,1,FALSE)</f>
        <v>94701</v>
      </c>
    </row>
    <row r="4631" spans="1:23" ht="34.5" hidden="1" thickBot="1" x14ac:dyDescent="0.25">
      <c r="A4631" s="522">
        <v>94702</v>
      </c>
      <c r="B4631" s="508" t="s">
        <v>3144</v>
      </c>
      <c r="C4631" s="513" t="s">
        <v>1058</v>
      </c>
      <c r="D4631" s="498" t="s">
        <v>169</v>
      </c>
      <c r="E4631" s="499">
        <v>272.8</v>
      </c>
      <c r="F4631" s="500">
        <f t="shared" si="1135"/>
        <v>337.84</v>
      </c>
      <c r="G4631" s="527"/>
      <c r="H4631" s="518"/>
      <c r="I4631" s="517">
        <f t="shared" si="1139"/>
        <v>0</v>
      </c>
      <c r="J4631" s="517">
        <f t="shared" si="1140"/>
        <v>0</v>
      </c>
      <c r="K4631" s="504"/>
      <c r="L4631" s="518">
        <f t="shared" si="1143"/>
        <v>0</v>
      </c>
      <c r="M4631" s="518">
        <f t="shared" si="1143"/>
        <v>0</v>
      </c>
      <c r="N4631" s="519">
        <f t="shared" si="1141"/>
        <v>0</v>
      </c>
      <c r="O4631" s="519">
        <f t="shared" si="1142"/>
        <v>0</v>
      </c>
      <c r="P4631" s="506"/>
      <c r="Q4631" s="520"/>
      <c r="R4631" s="412" t="str">
        <f t="shared" si="1138"/>
        <v/>
      </c>
      <c r="S4631" s="412" t="str">
        <f t="shared" si="1136"/>
        <v/>
      </c>
      <c r="T4631" s="427"/>
      <c r="U4631" s="429"/>
      <c r="W4631" s="6">
        <f>VLOOKUP(A4631,'[3]Cartilha Global'!$A:$A,1,FALSE)</f>
        <v>94702</v>
      </c>
    </row>
    <row r="4632" spans="1:23" ht="34.5" hidden="1" thickBot="1" x14ac:dyDescent="0.25">
      <c r="A4632" s="522">
        <v>94703</v>
      </c>
      <c r="B4632" s="508" t="s">
        <v>3144</v>
      </c>
      <c r="C4632" s="513" t="s">
        <v>1059</v>
      </c>
      <c r="D4632" s="498" t="s">
        <v>169</v>
      </c>
      <c r="E4632" s="499">
        <v>24.59</v>
      </c>
      <c r="F4632" s="500">
        <f t="shared" si="1135"/>
        <v>30.45</v>
      </c>
      <c r="G4632" s="527"/>
      <c r="H4632" s="518"/>
      <c r="I4632" s="517">
        <f t="shared" si="1139"/>
        <v>0</v>
      </c>
      <c r="J4632" s="517">
        <f t="shared" si="1140"/>
        <v>0</v>
      </c>
      <c r="K4632" s="504"/>
      <c r="L4632" s="518">
        <f t="shared" si="1143"/>
        <v>0</v>
      </c>
      <c r="M4632" s="518">
        <f t="shared" si="1143"/>
        <v>0</v>
      </c>
      <c r="N4632" s="519">
        <f t="shared" si="1141"/>
        <v>0</v>
      </c>
      <c r="O4632" s="519">
        <f t="shared" si="1142"/>
        <v>0</v>
      </c>
      <c r="P4632" s="506"/>
      <c r="Q4632" s="520"/>
      <c r="R4632" s="412" t="str">
        <f t="shared" si="1138"/>
        <v/>
      </c>
      <c r="S4632" s="412" t="str">
        <f t="shared" si="1136"/>
        <v/>
      </c>
      <c r="T4632" s="427"/>
      <c r="U4632" s="429"/>
      <c r="W4632" s="6">
        <f>VLOOKUP(A4632,'[3]Cartilha Global'!$A:$A,1,FALSE)</f>
        <v>94703</v>
      </c>
    </row>
    <row r="4633" spans="1:23" ht="34.5" hidden="1" thickBot="1" x14ac:dyDescent="0.25">
      <c r="A4633" s="522">
        <v>94704</v>
      </c>
      <c r="B4633" s="508" t="s">
        <v>3144</v>
      </c>
      <c r="C4633" s="513" t="s">
        <v>1060</v>
      </c>
      <c r="D4633" s="498" t="s">
        <v>169</v>
      </c>
      <c r="E4633" s="499">
        <v>29.26</v>
      </c>
      <c r="F4633" s="500">
        <f t="shared" si="1135"/>
        <v>36.24</v>
      </c>
      <c r="G4633" s="527"/>
      <c r="H4633" s="518"/>
      <c r="I4633" s="517">
        <f t="shared" si="1139"/>
        <v>0</v>
      </c>
      <c r="J4633" s="517">
        <f t="shared" si="1140"/>
        <v>0</v>
      </c>
      <c r="K4633" s="504"/>
      <c r="L4633" s="518">
        <f t="shared" si="1143"/>
        <v>0</v>
      </c>
      <c r="M4633" s="518">
        <f t="shared" si="1143"/>
        <v>0</v>
      </c>
      <c r="N4633" s="519">
        <f t="shared" si="1141"/>
        <v>0</v>
      </c>
      <c r="O4633" s="519">
        <f t="shared" si="1142"/>
        <v>0</v>
      </c>
      <c r="P4633" s="506"/>
      <c r="Q4633" s="520"/>
      <c r="R4633" s="412" t="str">
        <f t="shared" si="1138"/>
        <v/>
      </c>
      <c r="S4633" s="412" t="str">
        <f t="shared" si="1136"/>
        <v/>
      </c>
      <c r="T4633" s="427"/>
      <c r="U4633" s="429"/>
      <c r="W4633" s="6">
        <f>VLOOKUP(A4633,'[3]Cartilha Global'!$A:$A,1,FALSE)</f>
        <v>94704</v>
      </c>
    </row>
    <row r="4634" spans="1:23" ht="34.5" hidden="1" thickBot="1" x14ac:dyDescent="0.25">
      <c r="A4634" s="522">
        <v>94705</v>
      </c>
      <c r="B4634" s="508" t="s">
        <v>3144</v>
      </c>
      <c r="C4634" s="513" t="s">
        <v>1061</v>
      </c>
      <c r="D4634" s="498" t="s">
        <v>169</v>
      </c>
      <c r="E4634" s="499">
        <v>36.32</v>
      </c>
      <c r="F4634" s="500">
        <f t="shared" si="1135"/>
        <v>44.98</v>
      </c>
      <c r="G4634" s="527"/>
      <c r="H4634" s="518"/>
      <c r="I4634" s="517">
        <f t="shared" si="1139"/>
        <v>0</v>
      </c>
      <c r="J4634" s="517">
        <f t="shared" si="1140"/>
        <v>0</v>
      </c>
      <c r="K4634" s="504"/>
      <c r="L4634" s="518">
        <f t="shared" si="1143"/>
        <v>0</v>
      </c>
      <c r="M4634" s="518">
        <f t="shared" si="1143"/>
        <v>0</v>
      </c>
      <c r="N4634" s="519">
        <f t="shared" si="1141"/>
        <v>0</v>
      </c>
      <c r="O4634" s="519">
        <f t="shared" si="1142"/>
        <v>0</v>
      </c>
      <c r="P4634" s="506"/>
      <c r="Q4634" s="520"/>
      <c r="R4634" s="412" t="str">
        <f t="shared" si="1138"/>
        <v/>
      </c>
      <c r="S4634" s="412" t="str">
        <f t="shared" si="1136"/>
        <v/>
      </c>
      <c r="T4634" s="427"/>
      <c r="U4634" s="429"/>
      <c r="W4634" s="6">
        <f>VLOOKUP(A4634,'[3]Cartilha Global'!$A:$A,1,FALSE)</f>
        <v>94705</v>
      </c>
    </row>
    <row r="4635" spans="1:23" ht="34.5" hidden="1" thickBot="1" x14ac:dyDescent="0.25">
      <c r="A4635" s="522">
        <v>94706</v>
      </c>
      <c r="B4635" s="508" t="s">
        <v>3144</v>
      </c>
      <c r="C4635" s="513" t="s">
        <v>1062</v>
      </c>
      <c r="D4635" s="498" t="s">
        <v>169</v>
      </c>
      <c r="E4635" s="499">
        <v>51.65</v>
      </c>
      <c r="F4635" s="500">
        <f t="shared" si="1135"/>
        <v>63.96</v>
      </c>
      <c r="G4635" s="527"/>
      <c r="H4635" s="518"/>
      <c r="I4635" s="517">
        <f t="shared" si="1139"/>
        <v>0</v>
      </c>
      <c r="J4635" s="517">
        <f t="shared" si="1140"/>
        <v>0</v>
      </c>
      <c r="K4635" s="504"/>
      <c r="L4635" s="518">
        <f t="shared" si="1143"/>
        <v>0</v>
      </c>
      <c r="M4635" s="518">
        <f t="shared" si="1143"/>
        <v>0</v>
      </c>
      <c r="N4635" s="519">
        <f t="shared" si="1141"/>
        <v>0</v>
      </c>
      <c r="O4635" s="519">
        <f t="shared" si="1142"/>
        <v>0</v>
      </c>
      <c r="P4635" s="506"/>
      <c r="Q4635" s="520"/>
      <c r="R4635" s="412" t="str">
        <f t="shared" si="1138"/>
        <v/>
      </c>
      <c r="S4635" s="412" t="str">
        <f t="shared" si="1136"/>
        <v/>
      </c>
      <c r="T4635" s="427"/>
      <c r="U4635" s="429"/>
      <c r="W4635" s="6">
        <f>VLOOKUP(A4635,'[3]Cartilha Global'!$A:$A,1,FALSE)</f>
        <v>94706</v>
      </c>
    </row>
    <row r="4636" spans="1:23" ht="34.5" hidden="1" thickBot="1" x14ac:dyDescent="0.25">
      <c r="A4636" s="522">
        <v>94707</v>
      </c>
      <c r="B4636" s="508" t="s">
        <v>3144</v>
      </c>
      <c r="C4636" s="513" t="s">
        <v>1063</v>
      </c>
      <c r="D4636" s="498" t="s">
        <v>169</v>
      </c>
      <c r="E4636" s="499">
        <v>64.760000000000005</v>
      </c>
      <c r="F4636" s="500">
        <f t="shared" si="1135"/>
        <v>80.2</v>
      </c>
      <c r="G4636" s="527"/>
      <c r="H4636" s="518"/>
      <c r="I4636" s="517">
        <f t="shared" si="1139"/>
        <v>0</v>
      </c>
      <c r="J4636" s="517">
        <f t="shared" si="1140"/>
        <v>0</v>
      </c>
      <c r="K4636" s="504"/>
      <c r="L4636" s="518">
        <f t="shared" si="1143"/>
        <v>0</v>
      </c>
      <c r="M4636" s="518">
        <f t="shared" si="1143"/>
        <v>0</v>
      </c>
      <c r="N4636" s="519">
        <f t="shared" si="1141"/>
        <v>0</v>
      </c>
      <c r="O4636" s="519">
        <f t="shared" si="1142"/>
        <v>0</v>
      </c>
      <c r="P4636" s="506"/>
      <c r="Q4636" s="520"/>
      <c r="R4636" s="412" t="str">
        <f t="shared" si="1138"/>
        <v/>
      </c>
      <c r="S4636" s="412" t="str">
        <f t="shared" si="1136"/>
        <v/>
      </c>
      <c r="T4636" s="427"/>
      <c r="U4636" s="429"/>
      <c r="W4636" s="6">
        <f>VLOOKUP(A4636,'[3]Cartilha Global'!$A:$A,1,FALSE)</f>
        <v>94707</v>
      </c>
    </row>
    <row r="4637" spans="1:23" ht="34.5" hidden="1" thickBot="1" x14ac:dyDescent="0.25">
      <c r="A4637" s="522">
        <v>94708</v>
      </c>
      <c r="B4637" s="508" t="s">
        <v>3144</v>
      </c>
      <c r="C4637" s="513" t="s">
        <v>1064</v>
      </c>
      <c r="D4637" s="498" t="s">
        <v>169</v>
      </c>
      <c r="E4637" s="499">
        <v>31.35</v>
      </c>
      <c r="F4637" s="500">
        <f t="shared" si="1135"/>
        <v>38.82</v>
      </c>
      <c r="G4637" s="527"/>
      <c r="H4637" s="518"/>
      <c r="I4637" s="517">
        <f t="shared" si="1139"/>
        <v>0</v>
      </c>
      <c r="J4637" s="517">
        <f t="shared" si="1140"/>
        <v>0</v>
      </c>
      <c r="K4637" s="504"/>
      <c r="L4637" s="518">
        <f t="shared" si="1143"/>
        <v>0</v>
      </c>
      <c r="M4637" s="518">
        <f t="shared" si="1143"/>
        <v>0</v>
      </c>
      <c r="N4637" s="519">
        <f t="shared" si="1141"/>
        <v>0</v>
      </c>
      <c r="O4637" s="519">
        <f t="shared" si="1142"/>
        <v>0</v>
      </c>
      <c r="P4637" s="506"/>
      <c r="Q4637" s="520"/>
      <c r="R4637" s="412" t="str">
        <f t="shared" si="1138"/>
        <v/>
      </c>
      <c r="S4637" s="412" t="str">
        <f t="shared" si="1136"/>
        <v/>
      </c>
      <c r="T4637" s="427"/>
      <c r="U4637" s="429"/>
      <c r="W4637" s="6">
        <f>VLOOKUP(A4637,'[3]Cartilha Global'!$A:$A,1,FALSE)</f>
        <v>94708</v>
      </c>
    </row>
    <row r="4638" spans="1:23" ht="34.5" hidden="1" thickBot="1" x14ac:dyDescent="0.25">
      <c r="A4638" s="522">
        <v>94709</v>
      </c>
      <c r="B4638" s="508" t="s">
        <v>3144</v>
      </c>
      <c r="C4638" s="513" t="s">
        <v>1065</v>
      </c>
      <c r="D4638" s="498" t="s">
        <v>169</v>
      </c>
      <c r="E4638" s="499">
        <v>40.659999999999997</v>
      </c>
      <c r="F4638" s="500">
        <f t="shared" ref="F4638:F4653" si="1144">IF(E4638=0,0,ROUND(E4638*(1+E$13)*(1-E$14),2))</f>
        <v>50.35</v>
      </c>
      <c r="G4638" s="527"/>
      <c r="H4638" s="518"/>
      <c r="I4638" s="517">
        <f t="shared" si="1139"/>
        <v>0</v>
      </c>
      <c r="J4638" s="517">
        <f t="shared" si="1140"/>
        <v>0</v>
      </c>
      <c r="K4638" s="504"/>
      <c r="L4638" s="518">
        <f t="shared" si="1143"/>
        <v>0</v>
      </c>
      <c r="M4638" s="518">
        <f t="shared" si="1143"/>
        <v>0</v>
      </c>
      <c r="N4638" s="519">
        <f t="shared" si="1141"/>
        <v>0</v>
      </c>
      <c r="O4638" s="519">
        <f t="shared" si="1142"/>
        <v>0</v>
      </c>
      <c r="P4638" s="506"/>
      <c r="Q4638" s="520"/>
      <c r="R4638" s="412" t="str">
        <f t="shared" si="1138"/>
        <v/>
      </c>
      <c r="S4638" s="412" t="str">
        <f t="shared" si="1136"/>
        <v/>
      </c>
      <c r="T4638" s="427"/>
      <c r="U4638" s="429"/>
      <c r="W4638" s="6">
        <f>VLOOKUP(A4638,'[3]Cartilha Global'!$A:$A,1,FALSE)</f>
        <v>94709</v>
      </c>
    </row>
    <row r="4639" spans="1:23" ht="34.5" hidden="1" thickBot="1" x14ac:dyDescent="0.25">
      <c r="A4639" s="522">
        <v>94710</v>
      </c>
      <c r="B4639" s="508" t="s">
        <v>3144</v>
      </c>
      <c r="C4639" s="513" t="s">
        <v>1066</v>
      </c>
      <c r="D4639" s="498" t="s">
        <v>169</v>
      </c>
      <c r="E4639" s="499">
        <v>63.76</v>
      </c>
      <c r="F4639" s="500">
        <f t="shared" si="1144"/>
        <v>78.959999999999994</v>
      </c>
      <c r="G4639" s="527"/>
      <c r="H4639" s="518"/>
      <c r="I4639" s="517">
        <f t="shared" si="1139"/>
        <v>0</v>
      </c>
      <c r="J4639" s="517">
        <f t="shared" si="1140"/>
        <v>0</v>
      </c>
      <c r="K4639" s="504"/>
      <c r="L4639" s="518">
        <f t="shared" si="1143"/>
        <v>0</v>
      </c>
      <c r="M4639" s="518">
        <f t="shared" si="1143"/>
        <v>0</v>
      </c>
      <c r="N4639" s="519">
        <f t="shared" si="1141"/>
        <v>0</v>
      </c>
      <c r="O4639" s="519">
        <f t="shared" si="1142"/>
        <v>0</v>
      </c>
      <c r="P4639" s="506"/>
      <c r="Q4639" s="520"/>
      <c r="R4639" s="412" t="str">
        <f t="shared" si="1138"/>
        <v/>
      </c>
      <c r="S4639" s="412" t="str">
        <f t="shared" si="1136"/>
        <v/>
      </c>
      <c r="T4639" s="427"/>
      <c r="U4639" s="429"/>
      <c r="W4639" s="6">
        <f>VLOOKUP(A4639,'[3]Cartilha Global'!$A:$A,1,FALSE)</f>
        <v>94710</v>
      </c>
    </row>
    <row r="4640" spans="1:23" ht="34.5" hidden="1" thickBot="1" x14ac:dyDescent="0.25">
      <c r="A4640" s="522">
        <v>94711</v>
      </c>
      <c r="B4640" s="508" t="s">
        <v>3144</v>
      </c>
      <c r="C4640" s="513" t="s">
        <v>1067</v>
      </c>
      <c r="D4640" s="498" t="s">
        <v>169</v>
      </c>
      <c r="E4640" s="499">
        <v>75.05</v>
      </c>
      <c r="F4640" s="500">
        <f t="shared" si="1144"/>
        <v>92.94</v>
      </c>
      <c r="G4640" s="527"/>
      <c r="H4640" s="518"/>
      <c r="I4640" s="517">
        <f t="shared" si="1139"/>
        <v>0</v>
      </c>
      <c r="J4640" s="517">
        <f t="shared" si="1140"/>
        <v>0</v>
      </c>
      <c r="K4640" s="504"/>
      <c r="L4640" s="518">
        <f t="shared" si="1143"/>
        <v>0</v>
      </c>
      <c r="M4640" s="518">
        <f t="shared" si="1143"/>
        <v>0</v>
      </c>
      <c r="N4640" s="519">
        <f t="shared" si="1141"/>
        <v>0</v>
      </c>
      <c r="O4640" s="519">
        <f t="shared" si="1142"/>
        <v>0</v>
      </c>
      <c r="P4640" s="506"/>
      <c r="Q4640" s="520"/>
      <c r="R4640" s="412" t="str">
        <f t="shared" si="1138"/>
        <v/>
      </c>
      <c r="S4640" s="412" t="str">
        <f t="shared" si="1136"/>
        <v/>
      </c>
      <c r="T4640" s="427"/>
      <c r="U4640" s="429"/>
      <c r="W4640" s="6">
        <f>VLOOKUP(A4640,'[3]Cartilha Global'!$A:$A,1,FALSE)</f>
        <v>94711</v>
      </c>
    </row>
    <row r="4641" spans="1:23" ht="34.5" hidden="1" thickBot="1" x14ac:dyDescent="0.25">
      <c r="A4641" s="522">
        <v>94712</v>
      </c>
      <c r="B4641" s="508" t="s">
        <v>3144</v>
      </c>
      <c r="C4641" s="513" t="s">
        <v>1068</v>
      </c>
      <c r="D4641" s="498" t="s">
        <v>169</v>
      </c>
      <c r="E4641" s="499">
        <v>101.57</v>
      </c>
      <c r="F4641" s="500">
        <f t="shared" si="1144"/>
        <v>125.78</v>
      </c>
      <c r="G4641" s="527"/>
      <c r="H4641" s="518"/>
      <c r="I4641" s="517">
        <f t="shared" si="1139"/>
        <v>0</v>
      </c>
      <c r="J4641" s="517">
        <f t="shared" si="1140"/>
        <v>0</v>
      </c>
      <c r="K4641" s="504"/>
      <c r="L4641" s="518">
        <f t="shared" si="1143"/>
        <v>0</v>
      </c>
      <c r="M4641" s="518">
        <f t="shared" si="1143"/>
        <v>0</v>
      </c>
      <c r="N4641" s="519">
        <f t="shared" si="1141"/>
        <v>0</v>
      </c>
      <c r="O4641" s="519">
        <f t="shared" si="1142"/>
        <v>0</v>
      </c>
      <c r="P4641" s="506"/>
      <c r="Q4641" s="520"/>
      <c r="R4641" s="412" t="str">
        <f t="shared" si="1138"/>
        <v/>
      </c>
      <c r="S4641" s="412" t="str">
        <f t="shared" si="1136"/>
        <v/>
      </c>
      <c r="T4641" s="427"/>
      <c r="U4641" s="429"/>
      <c r="W4641" s="6">
        <f>VLOOKUP(A4641,'[3]Cartilha Global'!$A:$A,1,FALSE)</f>
        <v>94712</v>
      </c>
    </row>
    <row r="4642" spans="1:23" ht="34.5" hidden="1" thickBot="1" x14ac:dyDescent="0.25">
      <c r="A4642" s="522">
        <v>94713</v>
      </c>
      <c r="B4642" s="508" t="s">
        <v>3144</v>
      </c>
      <c r="C4642" s="513" t="s">
        <v>1069</v>
      </c>
      <c r="D4642" s="498" t="s">
        <v>169</v>
      </c>
      <c r="E4642" s="499">
        <v>269.83</v>
      </c>
      <c r="F4642" s="500">
        <f t="shared" si="1144"/>
        <v>334.16</v>
      </c>
      <c r="G4642" s="527"/>
      <c r="H4642" s="518"/>
      <c r="I4642" s="517">
        <f t="shared" si="1139"/>
        <v>0</v>
      </c>
      <c r="J4642" s="517">
        <f t="shared" si="1140"/>
        <v>0</v>
      </c>
      <c r="K4642" s="504"/>
      <c r="L4642" s="518">
        <f t="shared" si="1143"/>
        <v>0</v>
      </c>
      <c r="M4642" s="518">
        <f t="shared" si="1143"/>
        <v>0</v>
      </c>
      <c r="N4642" s="519">
        <f t="shared" si="1141"/>
        <v>0</v>
      </c>
      <c r="O4642" s="519">
        <f t="shared" si="1142"/>
        <v>0</v>
      </c>
      <c r="P4642" s="506"/>
      <c r="Q4642" s="520"/>
      <c r="R4642" s="412" t="str">
        <f t="shared" si="1138"/>
        <v/>
      </c>
      <c r="S4642" s="412" t="str">
        <f t="shared" si="1136"/>
        <v/>
      </c>
      <c r="T4642" s="427"/>
      <c r="U4642" s="429"/>
      <c r="W4642" s="6">
        <f>VLOOKUP(A4642,'[3]Cartilha Global'!$A:$A,1,FALSE)</f>
        <v>94713</v>
      </c>
    </row>
    <row r="4643" spans="1:23" ht="34.5" hidden="1" thickBot="1" x14ac:dyDescent="0.25">
      <c r="A4643" s="522">
        <v>94714</v>
      </c>
      <c r="B4643" s="508" t="s">
        <v>3144</v>
      </c>
      <c r="C4643" s="513" t="s">
        <v>1070</v>
      </c>
      <c r="D4643" s="498" t="s">
        <v>169</v>
      </c>
      <c r="E4643" s="499">
        <v>366.86</v>
      </c>
      <c r="F4643" s="500">
        <f t="shared" si="1144"/>
        <v>454.32</v>
      </c>
      <c r="G4643" s="527"/>
      <c r="H4643" s="518"/>
      <c r="I4643" s="517">
        <f t="shared" si="1139"/>
        <v>0</v>
      </c>
      <c r="J4643" s="517">
        <f t="shared" si="1140"/>
        <v>0</v>
      </c>
      <c r="K4643" s="504"/>
      <c r="L4643" s="518">
        <f t="shared" si="1143"/>
        <v>0</v>
      </c>
      <c r="M4643" s="518">
        <f t="shared" si="1143"/>
        <v>0</v>
      </c>
      <c r="N4643" s="519">
        <f t="shared" si="1141"/>
        <v>0</v>
      </c>
      <c r="O4643" s="519">
        <f t="shared" si="1142"/>
        <v>0</v>
      </c>
      <c r="P4643" s="506"/>
      <c r="Q4643" s="520"/>
      <c r="R4643" s="412" t="str">
        <f t="shared" si="1138"/>
        <v/>
      </c>
      <c r="S4643" s="412" t="str">
        <f t="shared" si="1136"/>
        <v/>
      </c>
      <c r="T4643" s="427"/>
      <c r="U4643" s="429"/>
      <c r="W4643" s="6">
        <f>VLOOKUP(A4643,'[3]Cartilha Global'!$A:$A,1,FALSE)</f>
        <v>94714</v>
      </c>
    </row>
    <row r="4644" spans="1:23" ht="34.5" hidden="1" thickBot="1" x14ac:dyDescent="0.25">
      <c r="A4644" s="522">
        <v>94715</v>
      </c>
      <c r="B4644" s="508" t="s">
        <v>3144</v>
      </c>
      <c r="C4644" s="513" t="s">
        <v>1071</v>
      </c>
      <c r="D4644" s="498" t="s">
        <v>169</v>
      </c>
      <c r="E4644" s="499">
        <v>507.56</v>
      </c>
      <c r="F4644" s="500">
        <f t="shared" si="1144"/>
        <v>628.55999999999995</v>
      </c>
      <c r="G4644" s="527"/>
      <c r="H4644" s="518"/>
      <c r="I4644" s="517">
        <f t="shared" si="1139"/>
        <v>0</v>
      </c>
      <c r="J4644" s="517">
        <f t="shared" si="1140"/>
        <v>0</v>
      </c>
      <c r="K4644" s="504"/>
      <c r="L4644" s="518">
        <f t="shared" si="1143"/>
        <v>0</v>
      </c>
      <c r="M4644" s="518">
        <f t="shared" si="1143"/>
        <v>0</v>
      </c>
      <c r="N4644" s="519">
        <f t="shared" si="1141"/>
        <v>0</v>
      </c>
      <c r="O4644" s="519">
        <f t="shared" si="1142"/>
        <v>0</v>
      </c>
      <c r="P4644" s="506"/>
      <c r="Q4644" s="520"/>
      <c r="R4644" s="412" t="str">
        <f t="shared" si="1138"/>
        <v/>
      </c>
      <c r="S4644" s="412" t="str">
        <f t="shared" si="1136"/>
        <v/>
      </c>
      <c r="T4644" s="427"/>
      <c r="U4644" s="429"/>
      <c r="W4644" s="6">
        <f>VLOOKUP(A4644,'[3]Cartilha Global'!$A:$A,1,FALSE)</f>
        <v>94715</v>
      </c>
    </row>
    <row r="4645" spans="1:23" ht="34.5" hidden="1" thickBot="1" x14ac:dyDescent="0.25">
      <c r="A4645" s="522">
        <v>94783</v>
      </c>
      <c r="B4645" s="508" t="s">
        <v>3144</v>
      </c>
      <c r="C4645" s="513" t="s">
        <v>1072</v>
      </c>
      <c r="D4645" s="498" t="s">
        <v>169</v>
      </c>
      <c r="E4645" s="499">
        <v>22.55</v>
      </c>
      <c r="F4645" s="500">
        <f t="shared" si="1144"/>
        <v>27.93</v>
      </c>
      <c r="G4645" s="527"/>
      <c r="H4645" s="518"/>
      <c r="I4645" s="517">
        <f t="shared" si="1139"/>
        <v>0</v>
      </c>
      <c r="J4645" s="517">
        <f t="shared" si="1140"/>
        <v>0</v>
      </c>
      <c r="K4645" s="504"/>
      <c r="L4645" s="518">
        <f t="shared" si="1143"/>
        <v>0</v>
      </c>
      <c r="M4645" s="518">
        <f t="shared" si="1143"/>
        <v>0</v>
      </c>
      <c r="N4645" s="519">
        <f t="shared" si="1141"/>
        <v>0</v>
      </c>
      <c r="O4645" s="519">
        <f t="shared" si="1142"/>
        <v>0</v>
      </c>
      <c r="P4645" s="506"/>
      <c r="Q4645" s="520"/>
      <c r="R4645" s="412" t="str">
        <f t="shared" si="1138"/>
        <v/>
      </c>
      <c r="S4645" s="412" t="str">
        <f t="shared" si="1136"/>
        <v/>
      </c>
      <c r="T4645" s="427"/>
      <c r="U4645" s="429"/>
      <c r="W4645" s="6">
        <f>VLOOKUP(A4645,'[3]Cartilha Global'!$A:$A,1,FALSE)</f>
        <v>94783</v>
      </c>
    </row>
    <row r="4646" spans="1:23" ht="34.5" hidden="1" thickBot="1" x14ac:dyDescent="0.25">
      <c r="A4646" s="522">
        <v>94785</v>
      </c>
      <c r="B4646" s="508" t="s">
        <v>3144</v>
      </c>
      <c r="C4646" s="513" t="s">
        <v>1073</v>
      </c>
      <c r="D4646" s="498" t="s">
        <v>169</v>
      </c>
      <c r="E4646" s="499">
        <v>41.32</v>
      </c>
      <c r="F4646" s="500">
        <f t="shared" si="1144"/>
        <v>51.17</v>
      </c>
      <c r="G4646" s="527"/>
      <c r="H4646" s="518"/>
      <c r="I4646" s="517">
        <f t="shared" si="1139"/>
        <v>0</v>
      </c>
      <c r="J4646" s="517">
        <f t="shared" si="1140"/>
        <v>0</v>
      </c>
      <c r="K4646" s="504"/>
      <c r="L4646" s="518">
        <f t="shared" si="1143"/>
        <v>0</v>
      </c>
      <c r="M4646" s="518">
        <f t="shared" si="1143"/>
        <v>0</v>
      </c>
      <c r="N4646" s="519">
        <f t="shared" si="1141"/>
        <v>0</v>
      </c>
      <c r="O4646" s="519">
        <f t="shared" si="1142"/>
        <v>0</v>
      </c>
      <c r="P4646" s="506"/>
      <c r="Q4646" s="520"/>
      <c r="R4646" s="412" t="str">
        <f t="shared" si="1138"/>
        <v/>
      </c>
      <c r="S4646" s="412" t="str">
        <f t="shared" si="1136"/>
        <v/>
      </c>
      <c r="T4646" s="427"/>
      <c r="U4646" s="429"/>
      <c r="W4646" s="6">
        <f>VLOOKUP(A4646,'[3]Cartilha Global'!$A:$A,1,FALSE)</f>
        <v>94785</v>
      </c>
    </row>
    <row r="4647" spans="1:23" ht="34.5" hidden="1" thickBot="1" x14ac:dyDescent="0.25">
      <c r="A4647" s="522">
        <v>94786</v>
      </c>
      <c r="B4647" s="508" t="s">
        <v>3144</v>
      </c>
      <c r="C4647" s="513" t="s">
        <v>1074</v>
      </c>
      <c r="D4647" s="498" t="s">
        <v>169</v>
      </c>
      <c r="E4647" s="499">
        <v>54.51</v>
      </c>
      <c r="F4647" s="500">
        <f t="shared" si="1144"/>
        <v>67.510000000000005</v>
      </c>
      <c r="G4647" s="527"/>
      <c r="H4647" s="518"/>
      <c r="I4647" s="517">
        <f t="shared" si="1139"/>
        <v>0</v>
      </c>
      <c r="J4647" s="517">
        <f t="shared" si="1140"/>
        <v>0</v>
      </c>
      <c r="K4647" s="504"/>
      <c r="L4647" s="518">
        <f t="shared" si="1143"/>
        <v>0</v>
      </c>
      <c r="M4647" s="518">
        <f t="shared" si="1143"/>
        <v>0</v>
      </c>
      <c r="N4647" s="519">
        <f t="shared" si="1141"/>
        <v>0</v>
      </c>
      <c r="O4647" s="519">
        <f t="shared" si="1142"/>
        <v>0</v>
      </c>
      <c r="P4647" s="506"/>
      <c r="Q4647" s="520"/>
      <c r="R4647" s="412" t="str">
        <f t="shared" si="1138"/>
        <v/>
      </c>
      <c r="S4647" s="412" t="str">
        <f t="shared" si="1136"/>
        <v/>
      </c>
      <c r="T4647" s="427"/>
      <c r="U4647" s="429"/>
      <c r="W4647" s="6">
        <f>VLOOKUP(A4647,'[3]Cartilha Global'!$A:$A,1,FALSE)</f>
        <v>94786</v>
      </c>
    </row>
    <row r="4648" spans="1:23" ht="34.5" hidden="1" thickBot="1" x14ac:dyDescent="0.25">
      <c r="A4648" s="522">
        <v>94787</v>
      </c>
      <c r="B4648" s="508" t="s">
        <v>3144</v>
      </c>
      <c r="C4648" s="513" t="s">
        <v>1075</v>
      </c>
      <c r="D4648" s="498" t="s">
        <v>169</v>
      </c>
      <c r="E4648" s="499">
        <v>71.56</v>
      </c>
      <c r="F4648" s="500">
        <f t="shared" si="1144"/>
        <v>88.62</v>
      </c>
      <c r="G4648" s="527"/>
      <c r="H4648" s="518"/>
      <c r="I4648" s="517">
        <f t="shared" si="1139"/>
        <v>0</v>
      </c>
      <c r="J4648" s="517">
        <f t="shared" si="1140"/>
        <v>0</v>
      </c>
      <c r="K4648" s="504"/>
      <c r="L4648" s="518">
        <f t="shared" ref="L4648:M4653" si="1145">G4648</f>
        <v>0</v>
      </c>
      <c r="M4648" s="518">
        <f t="shared" si="1145"/>
        <v>0</v>
      </c>
      <c r="N4648" s="519">
        <f t="shared" si="1141"/>
        <v>0</v>
      </c>
      <c r="O4648" s="519">
        <f t="shared" si="1142"/>
        <v>0</v>
      </c>
      <c r="P4648" s="506"/>
      <c r="Q4648" s="520"/>
      <c r="R4648" s="412" t="str">
        <f t="shared" si="1138"/>
        <v/>
      </c>
      <c r="S4648" s="412" t="str">
        <f t="shared" si="1136"/>
        <v/>
      </c>
      <c r="T4648" s="427"/>
      <c r="U4648" s="429"/>
      <c r="W4648" s="6">
        <f>VLOOKUP(A4648,'[3]Cartilha Global'!$A:$A,1,FALSE)</f>
        <v>94787</v>
      </c>
    </row>
    <row r="4649" spans="1:23" ht="34.5" hidden="1" thickBot="1" x14ac:dyDescent="0.25">
      <c r="A4649" s="522">
        <v>94788</v>
      </c>
      <c r="B4649" s="508" t="s">
        <v>3144</v>
      </c>
      <c r="C4649" s="513" t="s">
        <v>1076</v>
      </c>
      <c r="D4649" s="498" t="s">
        <v>169</v>
      </c>
      <c r="E4649" s="499">
        <v>104.72</v>
      </c>
      <c r="F4649" s="500">
        <f t="shared" si="1144"/>
        <v>129.69</v>
      </c>
      <c r="G4649" s="527"/>
      <c r="H4649" s="518"/>
      <c r="I4649" s="517">
        <f t="shared" si="1139"/>
        <v>0</v>
      </c>
      <c r="J4649" s="517">
        <f t="shared" si="1140"/>
        <v>0</v>
      </c>
      <c r="K4649" s="504"/>
      <c r="L4649" s="518">
        <f t="shared" si="1145"/>
        <v>0</v>
      </c>
      <c r="M4649" s="518">
        <f t="shared" si="1145"/>
        <v>0</v>
      </c>
      <c r="N4649" s="519">
        <f t="shared" si="1141"/>
        <v>0</v>
      </c>
      <c r="O4649" s="519">
        <f t="shared" si="1142"/>
        <v>0</v>
      </c>
      <c r="P4649" s="506"/>
      <c r="Q4649" s="520"/>
      <c r="R4649" s="412" t="str">
        <f t="shared" si="1138"/>
        <v/>
      </c>
      <c r="S4649" s="412" t="str">
        <f t="shared" si="1136"/>
        <v/>
      </c>
      <c r="T4649" s="427"/>
      <c r="U4649" s="429"/>
      <c r="W4649" s="6">
        <f>VLOOKUP(A4649,'[3]Cartilha Global'!$A:$A,1,FALSE)</f>
        <v>94788</v>
      </c>
    </row>
    <row r="4650" spans="1:23" ht="34.5" hidden="1" thickBot="1" x14ac:dyDescent="0.25">
      <c r="A4650" s="522">
        <v>94789</v>
      </c>
      <c r="B4650" s="508" t="s">
        <v>3144</v>
      </c>
      <c r="C4650" s="513" t="s">
        <v>1077</v>
      </c>
      <c r="D4650" s="498" t="s">
        <v>169</v>
      </c>
      <c r="E4650" s="499">
        <v>334.86</v>
      </c>
      <c r="F4650" s="500">
        <f t="shared" si="1144"/>
        <v>414.69</v>
      </c>
      <c r="G4650" s="527"/>
      <c r="H4650" s="518"/>
      <c r="I4650" s="517">
        <f t="shared" si="1139"/>
        <v>0</v>
      </c>
      <c r="J4650" s="517">
        <f t="shared" si="1140"/>
        <v>0</v>
      </c>
      <c r="K4650" s="504"/>
      <c r="L4650" s="518">
        <f t="shared" si="1145"/>
        <v>0</v>
      </c>
      <c r="M4650" s="518">
        <f t="shared" si="1145"/>
        <v>0</v>
      </c>
      <c r="N4650" s="519">
        <f t="shared" si="1141"/>
        <v>0</v>
      </c>
      <c r="O4650" s="519">
        <f t="shared" si="1142"/>
        <v>0</v>
      </c>
      <c r="P4650" s="506"/>
      <c r="Q4650" s="520"/>
      <c r="R4650" s="412" t="str">
        <f t="shared" si="1138"/>
        <v/>
      </c>
      <c r="S4650" s="412" t="str">
        <f t="shared" si="1136"/>
        <v/>
      </c>
      <c r="T4650" s="427"/>
      <c r="U4650" s="429"/>
      <c r="W4650" s="6">
        <f>VLOOKUP(A4650,'[3]Cartilha Global'!$A:$A,1,FALSE)</f>
        <v>94789</v>
      </c>
    </row>
    <row r="4651" spans="1:23" ht="34.5" hidden="1" thickBot="1" x14ac:dyDescent="0.25">
      <c r="A4651" s="522">
        <v>94790</v>
      </c>
      <c r="B4651" s="508" t="s">
        <v>3144</v>
      </c>
      <c r="C4651" s="513" t="s">
        <v>1078</v>
      </c>
      <c r="D4651" s="498" t="s">
        <v>169</v>
      </c>
      <c r="E4651" s="499">
        <v>387.8</v>
      </c>
      <c r="F4651" s="500">
        <f t="shared" si="1144"/>
        <v>480.25</v>
      </c>
      <c r="G4651" s="527"/>
      <c r="H4651" s="518"/>
      <c r="I4651" s="517">
        <f t="shared" si="1139"/>
        <v>0</v>
      </c>
      <c r="J4651" s="517">
        <f t="shared" si="1140"/>
        <v>0</v>
      </c>
      <c r="K4651" s="504"/>
      <c r="L4651" s="518">
        <f t="shared" si="1145"/>
        <v>0</v>
      </c>
      <c r="M4651" s="518">
        <f t="shared" si="1145"/>
        <v>0</v>
      </c>
      <c r="N4651" s="519">
        <f t="shared" si="1141"/>
        <v>0</v>
      </c>
      <c r="O4651" s="519">
        <f t="shared" si="1142"/>
        <v>0</v>
      </c>
      <c r="P4651" s="506"/>
      <c r="Q4651" s="520"/>
      <c r="R4651" s="412" t="str">
        <f t="shared" si="1138"/>
        <v/>
      </c>
      <c r="S4651" s="412" t="str">
        <f t="shared" ref="S4651:S4714" si="1146">IF(Q4651="X","x",IF(Q4651="xx","x",IF(OR(J4651&gt;0,O4651&gt;0),"x","")))</f>
        <v/>
      </c>
      <c r="T4651" s="427"/>
      <c r="U4651" s="429"/>
      <c r="W4651" s="6">
        <f>VLOOKUP(A4651,'[3]Cartilha Global'!$A:$A,1,FALSE)</f>
        <v>94790</v>
      </c>
    </row>
    <row r="4652" spans="1:23" ht="34.5" hidden="1" thickBot="1" x14ac:dyDescent="0.25">
      <c r="A4652" s="522">
        <v>94791</v>
      </c>
      <c r="B4652" s="508" t="s">
        <v>3144</v>
      </c>
      <c r="C4652" s="513" t="s">
        <v>1079</v>
      </c>
      <c r="D4652" s="498" t="s">
        <v>169</v>
      </c>
      <c r="E4652" s="499">
        <v>544.41</v>
      </c>
      <c r="F4652" s="500">
        <f t="shared" si="1144"/>
        <v>674.2</v>
      </c>
      <c r="G4652" s="527"/>
      <c r="H4652" s="518"/>
      <c r="I4652" s="517">
        <f t="shared" si="1139"/>
        <v>0</v>
      </c>
      <c r="J4652" s="517">
        <f t="shared" si="1140"/>
        <v>0</v>
      </c>
      <c r="K4652" s="504"/>
      <c r="L4652" s="518">
        <f t="shared" si="1145"/>
        <v>0</v>
      </c>
      <c r="M4652" s="518">
        <f t="shared" si="1145"/>
        <v>0</v>
      </c>
      <c r="N4652" s="519">
        <f t="shared" si="1141"/>
        <v>0</v>
      </c>
      <c r="O4652" s="519">
        <f t="shared" si="1142"/>
        <v>0</v>
      </c>
      <c r="P4652" s="506"/>
      <c r="Q4652" s="520"/>
      <c r="R4652" s="412" t="str">
        <f t="shared" si="1138"/>
        <v/>
      </c>
      <c r="S4652" s="412" t="str">
        <f t="shared" si="1146"/>
        <v/>
      </c>
      <c r="T4652" s="427"/>
      <c r="U4652" s="429"/>
      <c r="W4652" s="6">
        <f>VLOOKUP(A4652,'[3]Cartilha Global'!$A:$A,1,FALSE)</f>
        <v>94791</v>
      </c>
    </row>
    <row r="4653" spans="1:23" ht="34.5" hidden="1" thickBot="1" x14ac:dyDescent="0.25">
      <c r="A4653" s="522">
        <v>95141</v>
      </c>
      <c r="B4653" s="508" t="s">
        <v>3144</v>
      </c>
      <c r="C4653" s="513" t="s">
        <v>1080</v>
      </c>
      <c r="D4653" s="498" t="s">
        <v>169</v>
      </c>
      <c r="E4653" s="499">
        <v>38.46</v>
      </c>
      <c r="F4653" s="500">
        <f t="shared" si="1144"/>
        <v>47.63</v>
      </c>
      <c r="G4653" s="527"/>
      <c r="H4653" s="518"/>
      <c r="I4653" s="517">
        <f t="shared" si="1139"/>
        <v>0</v>
      </c>
      <c r="J4653" s="517">
        <f t="shared" si="1140"/>
        <v>0</v>
      </c>
      <c r="K4653" s="504"/>
      <c r="L4653" s="518">
        <f t="shared" si="1145"/>
        <v>0</v>
      </c>
      <c r="M4653" s="518">
        <f t="shared" si="1145"/>
        <v>0</v>
      </c>
      <c r="N4653" s="519">
        <f t="shared" si="1141"/>
        <v>0</v>
      </c>
      <c r="O4653" s="519">
        <f t="shared" si="1142"/>
        <v>0</v>
      </c>
      <c r="P4653" s="506"/>
      <c r="Q4653" s="520"/>
      <c r="R4653" s="412" t="str">
        <f t="shared" si="1138"/>
        <v/>
      </c>
      <c r="S4653" s="412" t="str">
        <f t="shared" si="1146"/>
        <v/>
      </c>
      <c r="T4653" s="427"/>
      <c r="U4653" s="429"/>
      <c r="W4653" s="6">
        <f>VLOOKUP(A4653,'[3]Cartilha Global'!$A:$A,1,FALSE)</f>
        <v>95141</v>
      </c>
    </row>
    <row r="4654" spans="1:23" ht="12" hidden="1" thickBot="1" x14ac:dyDescent="0.25">
      <c r="A4654" s="522" t="s">
        <v>1979</v>
      </c>
      <c r="B4654" s="508"/>
      <c r="C4654" s="513" t="s">
        <v>97</v>
      </c>
      <c r="D4654" s="498">
        <v>0</v>
      </c>
      <c r="E4654" s="499"/>
      <c r="F4654" s="500">
        <f t="shared" ref="F4654:F4714" si="1147">IF(E4654=0,0,ROUND(E4654*(1+E$13)*(1-E$14),2))</f>
        <v>0</v>
      </c>
      <c r="G4654" s="556"/>
      <c r="H4654" s="556"/>
      <c r="I4654" s="557"/>
      <c r="J4654" s="558"/>
      <c r="K4654" s="504"/>
      <c r="L4654" s="556"/>
      <c r="M4654" s="556"/>
      <c r="N4654" s="557"/>
      <c r="O4654" s="558"/>
      <c r="P4654" s="506"/>
      <c r="Q4654" s="494" t="str">
        <f>IF(OR(SUM(J4656:J4697)&gt;0,SUM(O4656:O4697)&gt;0),"xx","")</f>
        <v/>
      </c>
      <c r="R4654" s="412" t="str">
        <f t="shared" si="1138"/>
        <v/>
      </c>
      <c r="S4654" s="412" t="str">
        <f t="shared" si="1146"/>
        <v/>
      </c>
      <c r="T4654" s="427"/>
      <c r="U4654" s="429"/>
      <c r="W4654" s="6" t="str">
        <f>VLOOKUP(A4654,'[3]Cartilha Global'!$A:$A,1,FALSE)</f>
        <v>9.3.16</v>
      </c>
    </row>
    <row r="4655" spans="1:23" ht="12" hidden="1" thickBot="1" x14ac:dyDescent="0.25">
      <c r="A4655" s="522" t="s">
        <v>1980</v>
      </c>
      <c r="B4655" s="508"/>
      <c r="C4655" s="513" t="s">
        <v>485</v>
      </c>
      <c r="D4655" s="498">
        <v>0</v>
      </c>
      <c r="E4655" s="499"/>
      <c r="F4655" s="500">
        <f t="shared" si="1147"/>
        <v>0</v>
      </c>
      <c r="G4655" s="556"/>
      <c r="H4655" s="556"/>
      <c r="I4655" s="557"/>
      <c r="J4655" s="558"/>
      <c r="K4655" s="504"/>
      <c r="L4655" s="556"/>
      <c r="M4655" s="556"/>
      <c r="N4655" s="557"/>
      <c r="O4655" s="558"/>
      <c r="P4655" s="506"/>
      <c r="Q4655" s="494" t="str">
        <f>IF(OR(SUM(J4656:J4661)&gt;0,SUM(O4656:O4661)&gt;0),"xx","")</f>
        <v/>
      </c>
      <c r="R4655" s="412" t="str">
        <f t="shared" ref="R4655:R4718" si="1148">IF(Q4655="X","x",IF(Q4655="xx","x",IF(O4655&gt;0,"x","")))</f>
        <v/>
      </c>
      <c r="S4655" s="412" t="str">
        <f t="shared" si="1146"/>
        <v/>
      </c>
      <c r="T4655" s="427"/>
      <c r="U4655" s="429"/>
      <c r="W4655" s="6" t="str">
        <f>VLOOKUP(A4655,'[3]Cartilha Global'!$A:$A,1,FALSE)</f>
        <v>9.3.16.1</v>
      </c>
    </row>
    <row r="4656" spans="1:23" ht="34.5" hidden="1" thickBot="1" x14ac:dyDescent="0.25">
      <c r="A4656" s="522">
        <v>91784</v>
      </c>
      <c r="B4656" s="508" t="s">
        <v>3144</v>
      </c>
      <c r="C4656" s="513" t="s">
        <v>1081</v>
      </c>
      <c r="D4656" s="498" t="s">
        <v>6927</v>
      </c>
      <c r="E4656" s="499">
        <v>49.09</v>
      </c>
      <c r="F4656" s="500">
        <f t="shared" si="1147"/>
        <v>60.79</v>
      </c>
      <c r="G4656" s="527"/>
      <c r="H4656" s="518"/>
      <c r="I4656" s="517">
        <f t="shared" ref="I4656:I4661" si="1149">IF(ISBLANK(E4656),0,ROUND(F4656*G4656,2))</f>
        <v>0</v>
      </c>
      <c r="J4656" s="517">
        <f t="shared" ref="J4656:J4661" si="1150">IF(ISBLANK(G4656),0,ROUND(G4656*H4656,2))</f>
        <v>0</v>
      </c>
      <c r="K4656" s="504"/>
      <c r="L4656" s="518">
        <f t="shared" ref="L4656:M4661" si="1151">G4656</f>
        <v>0</v>
      </c>
      <c r="M4656" s="518">
        <f t="shared" si="1151"/>
        <v>0</v>
      </c>
      <c r="N4656" s="519">
        <f t="shared" ref="N4656:N4661" si="1152">IF(ISBLANK(E4656),0,ROUND(F4656*L4656,2))</f>
        <v>0</v>
      </c>
      <c r="O4656" s="519">
        <f t="shared" ref="O4656:O4661" si="1153">IF(ISBLANK(L4656),0,ROUND(L4656*M4656,2))</f>
        <v>0</v>
      </c>
      <c r="P4656" s="506"/>
      <c r="Q4656" s="520"/>
      <c r="R4656" s="412" t="str">
        <f t="shared" si="1148"/>
        <v/>
      </c>
      <c r="S4656" s="412" t="str">
        <f t="shared" si="1146"/>
        <v/>
      </c>
      <c r="T4656" s="427"/>
      <c r="U4656" s="429"/>
      <c r="W4656" s="6">
        <f>VLOOKUP(A4656,'[3]Cartilha Global'!$A:$A,1,FALSE)</f>
        <v>91784</v>
      </c>
    </row>
    <row r="4657" spans="1:23" ht="34.5" hidden="1" thickBot="1" x14ac:dyDescent="0.25">
      <c r="A4657" s="522">
        <v>91785</v>
      </c>
      <c r="B4657" s="508" t="s">
        <v>3144</v>
      </c>
      <c r="C4657" s="513" t="s">
        <v>1082</v>
      </c>
      <c r="D4657" s="498" t="s">
        <v>6927</v>
      </c>
      <c r="E4657" s="499">
        <v>48.5</v>
      </c>
      <c r="F4657" s="500">
        <f t="shared" si="1147"/>
        <v>60.06</v>
      </c>
      <c r="G4657" s="527"/>
      <c r="H4657" s="518"/>
      <c r="I4657" s="517">
        <f t="shared" si="1149"/>
        <v>0</v>
      </c>
      <c r="J4657" s="517">
        <f t="shared" si="1150"/>
        <v>0</v>
      </c>
      <c r="K4657" s="504"/>
      <c r="L4657" s="518">
        <f t="shared" si="1151"/>
        <v>0</v>
      </c>
      <c r="M4657" s="518">
        <f t="shared" si="1151"/>
        <v>0</v>
      </c>
      <c r="N4657" s="519">
        <f t="shared" si="1152"/>
        <v>0</v>
      </c>
      <c r="O4657" s="519">
        <f t="shared" si="1153"/>
        <v>0</v>
      </c>
      <c r="P4657" s="506"/>
      <c r="Q4657" s="520"/>
      <c r="R4657" s="412" t="str">
        <f t="shared" si="1148"/>
        <v/>
      </c>
      <c r="S4657" s="412" t="str">
        <f t="shared" si="1146"/>
        <v/>
      </c>
      <c r="T4657" s="427"/>
      <c r="U4657" s="429"/>
      <c r="W4657" s="6">
        <f>VLOOKUP(A4657,'[3]Cartilha Global'!$A:$A,1,FALSE)</f>
        <v>91785</v>
      </c>
    </row>
    <row r="4658" spans="1:23" ht="34.5" hidden="1" thickBot="1" x14ac:dyDescent="0.25">
      <c r="A4658" s="522">
        <v>91786</v>
      </c>
      <c r="B4658" s="508" t="s">
        <v>3144</v>
      </c>
      <c r="C4658" s="513" t="s">
        <v>1083</v>
      </c>
      <c r="D4658" s="498" t="s">
        <v>6927</v>
      </c>
      <c r="E4658" s="499">
        <v>34.6</v>
      </c>
      <c r="F4658" s="500">
        <f t="shared" si="1147"/>
        <v>42.85</v>
      </c>
      <c r="G4658" s="527"/>
      <c r="H4658" s="518"/>
      <c r="I4658" s="517">
        <f t="shared" si="1149"/>
        <v>0</v>
      </c>
      <c r="J4658" s="517">
        <f t="shared" si="1150"/>
        <v>0</v>
      </c>
      <c r="K4658" s="504"/>
      <c r="L4658" s="518">
        <f t="shared" si="1151"/>
        <v>0</v>
      </c>
      <c r="M4658" s="518">
        <f t="shared" si="1151"/>
        <v>0</v>
      </c>
      <c r="N4658" s="519">
        <f t="shared" si="1152"/>
        <v>0</v>
      </c>
      <c r="O4658" s="519">
        <f t="shared" si="1153"/>
        <v>0</v>
      </c>
      <c r="P4658" s="506"/>
      <c r="Q4658" s="520"/>
      <c r="R4658" s="412" t="str">
        <f t="shared" si="1148"/>
        <v/>
      </c>
      <c r="S4658" s="412" t="str">
        <f t="shared" si="1146"/>
        <v/>
      </c>
      <c r="T4658" s="427"/>
      <c r="U4658" s="429"/>
      <c r="W4658" s="6">
        <f>VLOOKUP(A4658,'[3]Cartilha Global'!$A:$A,1,FALSE)</f>
        <v>91786</v>
      </c>
    </row>
    <row r="4659" spans="1:23" ht="23.25" hidden="1" thickBot="1" x14ac:dyDescent="0.25">
      <c r="A4659" s="522">
        <v>89355</v>
      </c>
      <c r="B4659" s="508" t="s">
        <v>3144</v>
      </c>
      <c r="C4659" s="513" t="s">
        <v>1084</v>
      </c>
      <c r="D4659" s="498" t="s">
        <v>6927</v>
      </c>
      <c r="E4659" s="499">
        <v>20.55</v>
      </c>
      <c r="F4659" s="500">
        <f t="shared" si="1147"/>
        <v>25.45</v>
      </c>
      <c r="G4659" s="527"/>
      <c r="H4659" s="518"/>
      <c r="I4659" s="517">
        <f t="shared" si="1149"/>
        <v>0</v>
      </c>
      <c r="J4659" s="517">
        <f t="shared" si="1150"/>
        <v>0</v>
      </c>
      <c r="K4659" s="504"/>
      <c r="L4659" s="518">
        <f t="shared" si="1151"/>
        <v>0</v>
      </c>
      <c r="M4659" s="518">
        <f t="shared" si="1151"/>
        <v>0</v>
      </c>
      <c r="N4659" s="519">
        <f t="shared" si="1152"/>
        <v>0</v>
      </c>
      <c r="O4659" s="519">
        <f t="shared" si="1153"/>
        <v>0</v>
      </c>
      <c r="P4659" s="506"/>
      <c r="Q4659" s="520"/>
      <c r="R4659" s="412" t="str">
        <f t="shared" si="1148"/>
        <v/>
      </c>
      <c r="S4659" s="412" t="str">
        <f t="shared" si="1146"/>
        <v/>
      </c>
      <c r="T4659" s="427"/>
      <c r="U4659" s="429"/>
      <c r="W4659" s="6">
        <f>VLOOKUP(A4659,'[3]Cartilha Global'!$A:$A,1,FALSE)</f>
        <v>89355</v>
      </c>
    </row>
    <row r="4660" spans="1:23" ht="23.25" hidden="1" thickBot="1" x14ac:dyDescent="0.25">
      <c r="A4660" s="522">
        <v>89356</v>
      </c>
      <c r="B4660" s="508" t="s">
        <v>3144</v>
      </c>
      <c r="C4660" s="513" t="s">
        <v>1085</v>
      </c>
      <c r="D4660" s="498" t="s">
        <v>6927</v>
      </c>
      <c r="E4660" s="499">
        <v>24.33</v>
      </c>
      <c r="F4660" s="500">
        <f t="shared" si="1147"/>
        <v>30.13</v>
      </c>
      <c r="G4660" s="527"/>
      <c r="H4660" s="518"/>
      <c r="I4660" s="517">
        <f t="shared" si="1149"/>
        <v>0</v>
      </c>
      <c r="J4660" s="517">
        <f t="shared" si="1150"/>
        <v>0</v>
      </c>
      <c r="K4660" s="504"/>
      <c r="L4660" s="518">
        <f t="shared" si="1151"/>
        <v>0</v>
      </c>
      <c r="M4660" s="518">
        <f t="shared" si="1151"/>
        <v>0</v>
      </c>
      <c r="N4660" s="519">
        <f t="shared" si="1152"/>
        <v>0</v>
      </c>
      <c r="O4660" s="519">
        <f t="shared" si="1153"/>
        <v>0</v>
      </c>
      <c r="P4660" s="506"/>
      <c r="Q4660" s="520"/>
      <c r="R4660" s="412" t="str">
        <f t="shared" si="1148"/>
        <v/>
      </c>
      <c r="S4660" s="412" t="str">
        <f t="shared" si="1146"/>
        <v/>
      </c>
      <c r="T4660" s="427"/>
      <c r="U4660" s="429"/>
      <c r="W4660" s="6">
        <f>VLOOKUP(A4660,'[3]Cartilha Global'!$A:$A,1,FALSE)</f>
        <v>89356</v>
      </c>
    </row>
    <row r="4661" spans="1:23" ht="23.25" hidden="1" thickBot="1" x14ac:dyDescent="0.25">
      <c r="A4661" s="522">
        <v>89357</v>
      </c>
      <c r="B4661" s="508" t="s">
        <v>3144</v>
      </c>
      <c r="C4661" s="513" t="s">
        <v>1086</v>
      </c>
      <c r="D4661" s="498" t="s">
        <v>6927</v>
      </c>
      <c r="E4661" s="499">
        <v>34.85</v>
      </c>
      <c r="F4661" s="500">
        <f t="shared" si="1147"/>
        <v>43.16</v>
      </c>
      <c r="G4661" s="527"/>
      <c r="H4661" s="518"/>
      <c r="I4661" s="517">
        <f t="shared" si="1149"/>
        <v>0</v>
      </c>
      <c r="J4661" s="517">
        <f t="shared" si="1150"/>
        <v>0</v>
      </c>
      <c r="K4661" s="504"/>
      <c r="L4661" s="518">
        <f t="shared" si="1151"/>
        <v>0</v>
      </c>
      <c r="M4661" s="518">
        <f t="shared" si="1151"/>
        <v>0</v>
      </c>
      <c r="N4661" s="519">
        <f t="shared" si="1152"/>
        <v>0</v>
      </c>
      <c r="O4661" s="519">
        <f t="shared" si="1153"/>
        <v>0</v>
      </c>
      <c r="P4661" s="506"/>
      <c r="Q4661" s="520"/>
      <c r="R4661" s="412" t="str">
        <f t="shared" si="1148"/>
        <v/>
      </c>
      <c r="S4661" s="412" t="str">
        <f t="shared" si="1146"/>
        <v/>
      </c>
      <c r="T4661" s="427"/>
      <c r="U4661" s="429"/>
      <c r="W4661" s="6">
        <f>VLOOKUP(A4661,'[3]Cartilha Global'!$A:$A,1,FALSE)</f>
        <v>89357</v>
      </c>
    </row>
    <row r="4662" spans="1:23" ht="12" hidden="1" thickBot="1" x14ac:dyDescent="0.25">
      <c r="A4662" s="522" t="s">
        <v>1981</v>
      </c>
      <c r="B4662" s="508"/>
      <c r="C4662" s="513" t="s">
        <v>486</v>
      </c>
      <c r="D4662" s="498">
        <v>0</v>
      </c>
      <c r="E4662" s="499"/>
      <c r="F4662" s="500">
        <f t="shared" si="1147"/>
        <v>0</v>
      </c>
      <c r="G4662" s="556"/>
      <c r="H4662" s="556"/>
      <c r="I4662" s="557"/>
      <c r="J4662" s="558"/>
      <c r="K4662" s="504"/>
      <c r="L4662" s="556"/>
      <c r="M4662" s="556"/>
      <c r="N4662" s="557"/>
      <c r="O4662" s="558"/>
      <c r="P4662" s="506"/>
      <c r="Q4662" s="494" t="str">
        <f>IF(OR(SUM(J4663:J4665)&gt;0,SUM(O4663:O4665)&gt;0),"xx","")</f>
        <v/>
      </c>
      <c r="R4662" s="412" t="str">
        <f t="shared" si="1148"/>
        <v/>
      </c>
      <c r="S4662" s="412" t="str">
        <f t="shared" si="1146"/>
        <v/>
      </c>
      <c r="T4662" s="427"/>
      <c r="U4662" s="429"/>
      <c r="W4662" s="6" t="str">
        <f>VLOOKUP(A4662,'[3]Cartilha Global'!$A:$A,1,FALSE)</f>
        <v>9.3.16.2</v>
      </c>
    </row>
    <row r="4663" spans="1:23" ht="23.25" hidden="1" thickBot="1" x14ac:dyDescent="0.25">
      <c r="A4663" s="522">
        <v>89401</v>
      </c>
      <c r="B4663" s="508" t="s">
        <v>3144</v>
      </c>
      <c r="C4663" s="513" t="s">
        <v>1087</v>
      </c>
      <c r="D4663" s="498" t="s">
        <v>6927</v>
      </c>
      <c r="E4663" s="499">
        <v>9.23</v>
      </c>
      <c r="F4663" s="500">
        <f t="shared" si="1147"/>
        <v>11.43</v>
      </c>
      <c r="G4663" s="527"/>
      <c r="H4663" s="518"/>
      <c r="I4663" s="517">
        <f>IF(ISBLANK(E4663),0,ROUND(F4663*G4663,2))</f>
        <v>0</v>
      </c>
      <c r="J4663" s="517">
        <f>IF(ISBLANK(G4663),0,ROUND(G4663*H4663,2))</f>
        <v>0</v>
      </c>
      <c r="K4663" s="504"/>
      <c r="L4663" s="518">
        <f t="shared" ref="L4663:M4665" si="1154">G4663</f>
        <v>0</v>
      </c>
      <c r="M4663" s="518">
        <f t="shared" si="1154"/>
        <v>0</v>
      </c>
      <c r="N4663" s="519">
        <f>IF(ISBLANK(E4663),0,ROUND(F4663*L4663,2))</f>
        <v>0</v>
      </c>
      <c r="O4663" s="519">
        <f>IF(ISBLANK(L4663),0,ROUND(L4663*M4663,2))</f>
        <v>0</v>
      </c>
      <c r="P4663" s="506"/>
      <c r="Q4663" s="520"/>
      <c r="R4663" s="412" t="str">
        <f t="shared" si="1148"/>
        <v/>
      </c>
      <c r="S4663" s="412" t="str">
        <f t="shared" si="1146"/>
        <v/>
      </c>
      <c r="T4663" s="427"/>
      <c r="U4663" s="429"/>
      <c r="W4663" s="6">
        <f>VLOOKUP(A4663,'[3]Cartilha Global'!$A:$A,1,FALSE)</f>
        <v>89401</v>
      </c>
    </row>
    <row r="4664" spans="1:23" ht="23.25" hidden="1" thickBot="1" x14ac:dyDescent="0.25">
      <c r="A4664" s="522">
        <v>89402</v>
      </c>
      <c r="B4664" s="508" t="s">
        <v>3144</v>
      </c>
      <c r="C4664" s="513" t="s">
        <v>1088</v>
      </c>
      <c r="D4664" s="498" t="s">
        <v>6927</v>
      </c>
      <c r="E4664" s="499">
        <v>11.27</v>
      </c>
      <c r="F4664" s="500">
        <f t="shared" si="1147"/>
        <v>13.96</v>
      </c>
      <c r="G4664" s="527"/>
      <c r="H4664" s="518"/>
      <c r="I4664" s="517">
        <f>IF(ISBLANK(E4664),0,ROUND(F4664*G4664,2))</f>
        <v>0</v>
      </c>
      <c r="J4664" s="517">
        <f>IF(ISBLANK(G4664),0,ROUND(G4664*H4664,2))</f>
        <v>0</v>
      </c>
      <c r="K4664" s="504"/>
      <c r="L4664" s="518">
        <f t="shared" si="1154"/>
        <v>0</v>
      </c>
      <c r="M4664" s="518">
        <f t="shared" si="1154"/>
        <v>0</v>
      </c>
      <c r="N4664" s="519">
        <f>IF(ISBLANK(E4664),0,ROUND(F4664*L4664,2))</f>
        <v>0</v>
      </c>
      <c r="O4664" s="519">
        <f>IF(ISBLANK(L4664),0,ROUND(L4664*M4664,2))</f>
        <v>0</v>
      </c>
      <c r="P4664" s="506"/>
      <c r="Q4664" s="520"/>
      <c r="R4664" s="412" t="str">
        <f t="shared" si="1148"/>
        <v/>
      </c>
      <c r="S4664" s="412" t="str">
        <f t="shared" si="1146"/>
        <v/>
      </c>
      <c r="T4664" s="427"/>
      <c r="U4664" s="429"/>
      <c r="W4664" s="6">
        <f>VLOOKUP(A4664,'[3]Cartilha Global'!$A:$A,1,FALSE)</f>
        <v>89402</v>
      </c>
    </row>
    <row r="4665" spans="1:23" ht="23.25" hidden="1" thickBot="1" x14ac:dyDescent="0.25">
      <c r="A4665" s="522">
        <v>89403</v>
      </c>
      <c r="B4665" s="508" t="s">
        <v>3144</v>
      </c>
      <c r="C4665" s="513" t="s">
        <v>1089</v>
      </c>
      <c r="D4665" s="498" t="s">
        <v>6927</v>
      </c>
      <c r="E4665" s="499">
        <v>19.23</v>
      </c>
      <c r="F4665" s="500">
        <f t="shared" si="1147"/>
        <v>23.81</v>
      </c>
      <c r="G4665" s="527"/>
      <c r="H4665" s="518"/>
      <c r="I4665" s="517">
        <f>IF(ISBLANK(E4665),0,ROUND(F4665*G4665,2))</f>
        <v>0</v>
      </c>
      <c r="J4665" s="517">
        <f>IF(ISBLANK(G4665),0,ROUND(G4665*H4665,2))</f>
        <v>0</v>
      </c>
      <c r="K4665" s="504"/>
      <c r="L4665" s="518">
        <f t="shared" si="1154"/>
        <v>0</v>
      </c>
      <c r="M4665" s="518">
        <f t="shared" si="1154"/>
        <v>0</v>
      </c>
      <c r="N4665" s="519">
        <f>IF(ISBLANK(E4665),0,ROUND(F4665*L4665,2))</f>
        <v>0</v>
      </c>
      <c r="O4665" s="519">
        <f>IF(ISBLANK(L4665),0,ROUND(L4665*M4665,2))</f>
        <v>0</v>
      </c>
      <c r="P4665" s="506"/>
      <c r="Q4665" s="520"/>
      <c r="R4665" s="412" t="str">
        <f t="shared" si="1148"/>
        <v/>
      </c>
      <c r="S4665" s="412" t="str">
        <f t="shared" si="1146"/>
        <v/>
      </c>
      <c r="T4665" s="427"/>
      <c r="U4665" s="429"/>
      <c r="W4665" s="6">
        <f>VLOOKUP(A4665,'[3]Cartilha Global'!$A:$A,1,FALSE)</f>
        <v>89403</v>
      </c>
    </row>
    <row r="4666" spans="1:23" ht="12" hidden="1" thickBot="1" x14ac:dyDescent="0.25">
      <c r="A4666" s="522" t="s">
        <v>1982</v>
      </c>
      <c r="B4666" s="508"/>
      <c r="C4666" s="513" t="s">
        <v>487</v>
      </c>
      <c r="D4666" s="498">
        <v>0</v>
      </c>
      <c r="E4666" s="499"/>
      <c r="F4666" s="500">
        <f t="shared" si="1147"/>
        <v>0</v>
      </c>
      <c r="G4666" s="556"/>
      <c r="H4666" s="556"/>
      <c r="I4666" s="557"/>
      <c r="J4666" s="558"/>
      <c r="K4666" s="504"/>
      <c r="L4666" s="556"/>
      <c r="M4666" s="556"/>
      <c r="N4666" s="557"/>
      <c r="O4666" s="558"/>
      <c r="P4666" s="506"/>
      <c r="Q4666" s="494" t="str">
        <f>IF(OR(SUM(J4667:J4675)&gt;0,SUM(O4667:O4675)&gt;0),"xx","")</f>
        <v/>
      </c>
      <c r="R4666" s="412" t="str">
        <f t="shared" si="1148"/>
        <v/>
      </c>
      <c r="S4666" s="412" t="str">
        <f t="shared" si="1146"/>
        <v/>
      </c>
      <c r="T4666" s="427"/>
      <c r="U4666" s="429"/>
      <c r="W4666" s="6" t="str">
        <f>VLOOKUP(A4666,'[3]Cartilha Global'!$A:$A,1,FALSE)</f>
        <v>9.3.16.3</v>
      </c>
    </row>
    <row r="4667" spans="1:23" ht="23.25" hidden="1" thickBot="1" x14ac:dyDescent="0.25">
      <c r="A4667" s="522">
        <v>89446</v>
      </c>
      <c r="B4667" s="508" t="s">
        <v>3144</v>
      </c>
      <c r="C4667" s="513" t="s">
        <v>1090</v>
      </c>
      <c r="D4667" s="498" t="s">
        <v>6927</v>
      </c>
      <c r="E4667" s="499">
        <v>6.32</v>
      </c>
      <c r="F4667" s="500">
        <f t="shared" si="1147"/>
        <v>7.83</v>
      </c>
      <c r="G4667" s="527"/>
      <c r="H4667" s="518"/>
      <c r="I4667" s="517">
        <f t="shared" ref="I4667:I4675" si="1155">IF(ISBLANK(E4667),0,ROUND(F4667*G4667,2))</f>
        <v>0</v>
      </c>
      <c r="J4667" s="517">
        <f t="shared" ref="J4667:J4675" si="1156">IF(ISBLANK(G4667),0,ROUND(G4667*H4667,2))</f>
        <v>0</v>
      </c>
      <c r="K4667" s="504"/>
      <c r="L4667" s="518">
        <f t="shared" ref="L4667:M4675" si="1157">G4667</f>
        <v>0</v>
      </c>
      <c r="M4667" s="518">
        <f t="shared" si="1157"/>
        <v>0</v>
      </c>
      <c r="N4667" s="519">
        <f t="shared" ref="N4667:N4675" si="1158">IF(ISBLANK(E4667),0,ROUND(F4667*L4667,2))</f>
        <v>0</v>
      </c>
      <c r="O4667" s="519">
        <f t="shared" ref="O4667:O4675" si="1159">IF(ISBLANK(L4667),0,ROUND(L4667*M4667,2))</f>
        <v>0</v>
      </c>
      <c r="P4667" s="506"/>
      <c r="Q4667" s="520"/>
      <c r="R4667" s="412" t="str">
        <f t="shared" si="1148"/>
        <v/>
      </c>
      <c r="S4667" s="412" t="str">
        <f t="shared" si="1146"/>
        <v/>
      </c>
      <c r="T4667" s="427"/>
      <c r="U4667" s="429"/>
      <c r="W4667" s="6">
        <f>VLOOKUP(A4667,'[3]Cartilha Global'!$A:$A,1,FALSE)</f>
        <v>89446</v>
      </c>
    </row>
    <row r="4668" spans="1:23" ht="23.25" hidden="1" thickBot="1" x14ac:dyDescent="0.25">
      <c r="A4668" s="522">
        <v>89447</v>
      </c>
      <c r="B4668" s="508" t="s">
        <v>3144</v>
      </c>
      <c r="C4668" s="513" t="s">
        <v>1091</v>
      </c>
      <c r="D4668" s="498" t="s">
        <v>6927</v>
      </c>
      <c r="E4668" s="499">
        <v>13.41</v>
      </c>
      <c r="F4668" s="500">
        <f t="shared" si="1147"/>
        <v>16.61</v>
      </c>
      <c r="G4668" s="527"/>
      <c r="H4668" s="518"/>
      <c r="I4668" s="517">
        <f t="shared" si="1155"/>
        <v>0</v>
      </c>
      <c r="J4668" s="517">
        <f t="shared" si="1156"/>
        <v>0</v>
      </c>
      <c r="K4668" s="504"/>
      <c r="L4668" s="518">
        <f t="shared" si="1157"/>
        <v>0</v>
      </c>
      <c r="M4668" s="518">
        <f t="shared" si="1157"/>
        <v>0</v>
      </c>
      <c r="N4668" s="519">
        <f t="shared" si="1158"/>
        <v>0</v>
      </c>
      <c r="O4668" s="519">
        <f t="shared" si="1159"/>
        <v>0</v>
      </c>
      <c r="P4668" s="506"/>
      <c r="Q4668" s="520"/>
      <c r="R4668" s="412" t="str">
        <f t="shared" si="1148"/>
        <v/>
      </c>
      <c r="S4668" s="412" t="str">
        <f t="shared" si="1146"/>
        <v/>
      </c>
      <c r="T4668" s="427"/>
      <c r="U4668" s="429"/>
      <c r="W4668" s="6">
        <f>VLOOKUP(A4668,'[3]Cartilha Global'!$A:$A,1,FALSE)</f>
        <v>89447</v>
      </c>
    </row>
    <row r="4669" spans="1:23" ht="34.5" hidden="1" thickBot="1" x14ac:dyDescent="0.25">
      <c r="A4669" s="522">
        <v>91787</v>
      </c>
      <c r="B4669" s="508" t="s">
        <v>3144</v>
      </c>
      <c r="C4669" s="513" t="s">
        <v>1092</v>
      </c>
      <c r="D4669" s="498" t="s">
        <v>6927</v>
      </c>
      <c r="E4669" s="499">
        <v>40.36</v>
      </c>
      <c r="F4669" s="500">
        <f t="shared" si="1147"/>
        <v>49.98</v>
      </c>
      <c r="G4669" s="527"/>
      <c r="H4669" s="518"/>
      <c r="I4669" s="517">
        <f t="shared" si="1155"/>
        <v>0</v>
      </c>
      <c r="J4669" s="517">
        <f t="shared" si="1156"/>
        <v>0</v>
      </c>
      <c r="K4669" s="504"/>
      <c r="L4669" s="518">
        <f t="shared" si="1157"/>
        <v>0</v>
      </c>
      <c r="M4669" s="518">
        <f t="shared" si="1157"/>
        <v>0</v>
      </c>
      <c r="N4669" s="519">
        <f t="shared" si="1158"/>
        <v>0</v>
      </c>
      <c r="O4669" s="519">
        <f t="shared" si="1159"/>
        <v>0</v>
      </c>
      <c r="P4669" s="506"/>
      <c r="Q4669" s="520"/>
      <c r="R4669" s="412" t="str">
        <f t="shared" si="1148"/>
        <v/>
      </c>
      <c r="S4669" s="412" t="str">
        <f t="shared" si="1146"/>
        <v/>
      </c>
      <c r="T4669" s="427"/>
      <c r="U4669" s="429"/>
      <c r="W4669" s="6">
        <f>VLOOKUP(A4669,'[3]Cartilha Global'!$A:$A,1,FALSE)</f>
        <v>91787</v>
      </c>
    </row>
    <row r="4670" spans="1:23" ht="34.5" hidden="1" thickBot="1" x14ac:dyDescent="0.25">
      <c r="A4670" s="522">
        <v>91788</v>
      </c>
      <c r="B4670" s="508" t="s">
        <v>3144</v>
      </c>
      <c r="C4670" s="513" t="s">
        <v>1093</v>
      </c>
      <c r="D4670" s="498" t="s">
        <v>6927</v>
      </c>
      <c r="E4670" s="499">
        <v>51.09</v>
      </c>
      <c r="F4670" s="500">
        <f t="shared" si="1147"/>
        <v>63.27</v>
      </c>
      <c r="G4670" s="527"/>
      <c r="H4670" s="518"/>
      <c r="I4670" s="517">
        <f t="shared" si="1155"/>
        <v>0</v>
      </c>
      <c r="J4670" s="517">
        <f t="shared" si="1156"/>
        <v>0</v>
      </c>
      <c r="K4670" s="504"/>
      <c r="L4670" s="518">
        <f t="shared" si="1157"/>
        <v>0</v>
      </c>
      <c r="M4670" s="518">
        <f t="shared" si="1157"/>
        <v>0</v>
      </c>
      <c r="N4670" s="519">
        <f t="shared" si="1158"/>
        <v>0</v>
      </c>
      <c r="O4670" s="519">
        <f t="shared" si="1159"/>
        <v>0</v>
      </c>
      <c r="P4670" s="506"/>
      <c r="Q4670" s="520"/>
      <c r="R4670" s="412" t="str">
        <f t="shared" si="1148"/>
        <v/>
      </c>
      <c r="S4670" s="412" t="str">
        <f t="shared" si="1146"/>
        <v/>
      </c>
      <c r="T4670" s="427"/>
      <c r="U4670" s="429"/>
      <c r="W4670" s="6">
        <f>VLOOKUP(A4670,'[3]Cartilha Global'!$A:$A,1,FALSE)</f>
        <v>91788</v>
      </c>
    </row>
    <row r="4671" spans="1:23" ht="23.25" hidden="1" thickBot="1" x14ac:dyDescent="0.25">
      <c r="A4671" s="522">
        <v>89448</v>
      </c>
      <c r="B4671" s="508" t="s">
        <v>3144</v>
      </c>
      <c r="C4671" s="513" t="s">
        <v>1094</v>
      </c>
      <c r="D4671" s="498" t="s">
        <v>6927</v>
      </c>
      <c r="E4671" s="499">
        <v>19.27</v>
      </c>
      <c r="F4671" s="500">
        <f t="shared" si="1147"/>
        <v>23.86</v>
      </c>
      <c r="G4671" s="527"/>
      <c r="H4671" s="518"/>
      <c r="I4671" s="517">
        <f t="shared" si="1155"/>
        <v>0</v>
      </c>
      <c r="J4671" s="517">
        <f t="shared" si="1156"/>
        <v>0</v>
      </c>
      <c r="K4671" s="504"/>
      <c r="L4671" s="518">
        <f t="shared" si="1157"/>
        <v>0</v>
      </c>
      <c r="M4671" s="518">
        <f t="shared" si="1157"/>
        <v>0</v>
      </c>
      <c r="N4671" s="519">
        <f t="shared" si="1158"/>
        <v>0</v>
      </c>
      <c r="O4671" s="519">
        <f t="shared" si="1159"/>
        <v>0</v>
      </c>
      <c r="P4671" s="506"/>
      <c r="Q4671" s="520"/>
      <c r="R4671" s="412" t="str">
        <f t="shared" si="1148"/>
        <v/>
      </c>
      <c r="S4671" s="412" t="str">
        <f t="shared" si="1146"/>
        <v/>
      </c>
      <c r="T4671" s="427"/>
      <c r="U4671" s="429"/>
      <c r="W4671" s="6">
        <f>VLOOKUP(A4671,'[3]Cartilha Global'!$A:$A,1,FALSE)</f>
        <v>89448</v>
      </c>
    </row>
    <row r="4672" spans="1:23" ht="23.25" hidden="1" thickBot="1" x14ac:dyDescent="0.25">
      <c r="A4672" s="522">
        <v>89449</v>
      </c>
      <c r="B4672" s="508" t="s">
        <v>3144</v>
      </c>
      <c r="C4672" s="513" t="s">
        <v>1095</v>
      </c>
      <c r="D4672" s="498" t="s">
        <v>6927</v>
      </c>
      <c r="E4672" s="499">
        <v>22.16</v>
      </c>
      <c r="F4672" s="500">
        <f t="shared" si="1147"/>
        <v>27.44</v>
      </c>
      <c r="G4672" s="527"/>
      <c r="H4672" s="518"/>
      <c r="I4672" s="517">
        <f t="shared" si="1155"/>
        <v>0</v>
      </c>
      <c r="J4672" s="517">
        <f t="shared" si="1156"/>
        <v>0</v>
      </c>
      <c r="K4672" s="504"/>
      <c r="L4672" s="518">
        <f t="shared" si="1157"/>
        <v>0</v>
      </c>
      <c r="M4672" s="518">
        <f t="shared" si="1157"/>
        <v>0</v>
      </c>
      <c r="N4672" s="519">
        <f t="shared" si="1158"/>
        <v>0</v>
      </c>
      <c r="O4672" s="519">
        <f t="shared" si="1159"/>
        <v>0</v>
      </c>
      <c r="P4672" s="506"/>
      <c r="Q4672" s="520"/>
      <c r="R4672" s="412" t="str">
        <f t="shared" si="1148"/>
        <v/>
      </c>
      <c r="S4672" s="412" t="str">
        <f t="shared" si="1146"/>
        <v/>
      </c>
      <c r="T4672" s="427"/>
      <c r="U4672" s="429"/>
      <c r="W4672" s="6">
        <f>VLOOKUP(A4672,'[3]Cartilha Global'!$A:$A,1,FALSE)</f>
        <v>89449</v>
      </c>
    </row>
    <row r="4673" spans="1:23" ht="23.25" hidden="1" thickBot="1" x14ac:dyDescent="0.25">
      <c r="A4673" s="522">
        <v>89450</v>
      </c>
      <c r="B4673" s="508" t="s">
        <v>3144</v>
      </c>
      <c r="C4673" s="513" t="s">
        <v>1096</v>
      </c>
      <c r="D4673" s="498" t="s">
        <v>6927</v>
      </c>
      <c r="E4673" s="499">
        <v>36.64</v>
      </c>
      <c r="F4673" s="500">
        <f t="shared" si="1147"/>
        <v>45.37</v>
      </c>
      <c r="G4673" s="527"/>
      <c r="H4673" s="518"/>
      <c r="I4673" s="517">
        <f t="shared" si="1155"/>
        <v>0</v>
      </c>
      <c r="J4673" s="517">
        <f t="shared" si="1156"/>
        <v>0</v>
      </c>
      <c r="K4673" s="504"/>
      <c r="L4673" s="518">
        <f t="shared" si="1157"/>
        <v>0</v>
      </c>
      <c r="M4673" s="518">
        <f t="shared" si="1157"/>
        <v>0</v>
      </c>
      <c r="N4673" s="519">
        <f t="shared" si="1158"/>
        <v>0</v>
      </c>
      <c r="O4673" s="519">
        <f t="shared" si="1159"/>
        <v>0</v>
      </c>
      <c r="P4673" s="506"/>
      <c r="Q4673" s="520"/>
      <c r="R4673" s="412" t="str">
        <f t="shared" si="1148"/>
        <v/>
      </c>
      <c r="S4673" s="412" t="str">
        <f t="shared" si="1146"/>
        <v/>
      </c>
      <c r="T4673" s="427"/>
      <c r="U4673" s="429"/>
      <c r="W4673" s="6">
        <f>VLOOKUP(A4673,'[3]Cartilha Global'!$A:$A,1,FALSE)</f>
        <v>89450</v>
      </c>
    </row>
    <row r="4674" spans="1:23" ht="23.25" hidden="1" thickBot="1" x14ac:dyDescent="0.25">
      <c r="A4674" s="522">
        <v>89451</v>
      </c>
      <c r="B4674" s="508" t="s">
        <v>3144</v>
      </c>
      <c r="C4674" s="513" t="s">
        <v>1097</v>
      </c>
      <c r="D4674" s="498" t="s">
        <v>6927</v>
      </c>
      <c r="E4674" s="499">
        <v>60.63</v>
      </c>
      <c r="F4674" s="500">
        <f t="shared" si="1147"/>
        <v>75.08</v>
      </c>
      <c r="G4674" s="527"/>
      <c r="H4674" s="518"/>
      <c r="I4674" s="517">
        <f t="shared" si="1155"/>
        <v>0</v>
      </c>
      <c r="J4674" s="517">
        <f t="shared" si="1156"/>
        <v>0</v>
      </c>
      <c r="K4674" s="504"/>
      <c r="L4674" s="518">
        <f t="shared" si="1157"/>
        <v>0</v>
      </c>
      <c r="M4674" s="518">
        <f t="shared" si="1157"/>
        <v>0</v>
      </c>
      <c r="N4674" s="519">
        <f t="shared" si="1158"/>
        <v>0</v>
      </c>
      <c r="O4674" s="519">
        <f t="shared" si="1159"/>
        <v>0</v>
      </c>
      <c r="P4674" s="506"/>
      <c r="Q4674" s="520"/>
      <c r="R4674" s="412" t="str">
        <f t="shared" si="1148"/>
        <v/>
      </c>
      <c r="S4674" s="412" t="str">
        <f t="shared" si="1146"/>
        <v/>
      </c>
      <c r="T4674" s="427"/>
      <c r="U4674" s="429"/>
      <c r="W4674" s="6">
        <f>VLOOKUP(A4674,'[3]Cartilha Global'!$A:$A,1,FALSE)</f>
        <v>89451</v>
      </c>
    </row>
    <row r="4675" spans="1:23" ht="23.25" hidden="1" thickBot="1" x14ac:dyDescent="0.25">
      <c r="A4675" s="522">
        <v>89452</v>
      </c>
      <c r="B4675" s="508" t="s">
        <v>3144</v>
      </c>
      <c r="C4675" s="513" t="s">
        <v>1098</v>
      </c>
      <c r="D4675" s="498" t="s">
        <v>6927</v>
      </c>
      <c r="E4675" s="499">
        <v>75.48</v>
      </c>
      <c r="F4675" s="500">
        <f t="shared" si="1147"/>
        <v>93.47</v>
      </c>
      <c r="G4675" s="527"/>
      <c r="H4675" s="518"/>
      <c r="I4675" s="517">
        <f t="shared" si="1155"/>
        <v>0</v>
      </c>
      <c r="J4675" s="517">
        <f t="shared" si="1156"/>
        <v>0</v>
      </c>
      <c r="K4675" s="504"/>
      <c r="L4675" s="518">
        <f t="shared" si="1157"/>
        <v>0</v>
      </c>
      <c r="M4675" s="518">
        <f t="shared" si="1157"/>
        <v>0</v>
      </c>
      <c r="N4675" s="519">
        <f t="shared" si="1158"/>
        <v>0</v>
      </c>
      <c r="O4675" s="519">
        <f t="shared" si="1159"/>
        <v>0</v>
      </c>
      <c r="P4675" s="506"/>
      <c r="Q4675" s="520"/>
      <c r="R4675" s="412" t="str">
        <f t="shared" si="1148"/>
        <v/>
      </c>
      <c r="S4675" s="412" t="str">
        <f t="shared" si="1146"/>
        <v/>
      </c>
      <c r="T4675" s="427"/>
      <c r="U4675" s="429"/>
      <c r="W4675" s="6">
        <f>VLOOKUP(A4675,'[3]Cartilha Global'!$A:$A,1,FALSE)</f>
        <v>89452</v>
      </c>
    </row>
    <row r="4676" spans="1:23" ht="12" hidden="1" thickBot="1" x14ac:dyDescent="0.25">
      <c r="A4676" s="522" t="s">
        <v>2387</v>
      </c>
      <c r="B4676" s="508"/>
      <c r="C4676" s="513" t="s">
        <v>2388</v>
      </c>
      <c r="D4676" s="498">
        <v>0</v>
      </c>
      <c r="E4676" s="499"/>
      <c r="F4676" s="500">
        <f t="shared" si="1147"/>
        <v>0</v>
      </c>
      <c r="G4676" s="556"/>
      <c r="H4676" s="556"/>
      <c r="I4676" s="557"/>
      <c r="J4676" s="558"/>
      <c r="K4676" s="504"/>
      <c r="L4676" s="556"/>
      <c r="M4676" s="556"/>
      <c r="N4676" s="557"/>
      <c r="O4676" s="558"/>
      <c r="P4676" s="506"/>
      <c r="Q4676" s="494" t="str">
        <f>IF(OR(SUM(J4677:J4682)&gt;0,SUM(O4677:O4682)&gt;0),"xx","")</f>
        <v/>
      </c>
      <c r="R4676" s="412" t="str">
        <f t="shared" si="1148"/>
        <v/>
      </c>
      <c r="S4676" s="412" t="str">
        <f t="shared" si="1146"/>
        <v/>
      </c>
      <c r="T4676" s="427"/>
      <c r="U4676" s="429"/>
      <c r="W4676" s="6" t="str">
        <f>VLOOKUP(A4676,'[3]Cartilha Global'!$A:$A,1,FALSE)</f>
        <v>9.3.16.4</v>
      </c>
    </row>
    <row r="4677" spans="1:23" ht="34.5" hidden="1" thickBot="1" x14ac:dyDescent="0.25">
      <c r="A4677" s="522">
        <v>97121</v>
      </c>
      <c r="B4677" s="508" t="s">
        <v>3144</v>
      </c>
      <c r="C4677" s="513" t="s">
        <v>2389</v>
      </c>
      <c r="D4677" s="498" t="s">
        <v>6927</v>
      </c>
      <c r="E4677" s="499">
        <v>2.14</v>
      </c>
      <c r="F4677" s="500">
        <f t="shared" si="1147"/>
        <v>2.65</v>
      </c>
      <c r="G4677" s="527"/>
      <c r="H4677" s="518"/>
      <c r="I4677" s="517">
        <f t="shared" ref="I4677:I4682" si="1160">IF(ISBLANK(E4677),0,ROUND(F4677*G4677,2))</f>
        <v>0</v>
      </c>
      <c r="J4677" s="517">
        <f t="shared" ref="J4677:J4682" si="1161">IF(ISBLANK(G4677),0,ROUND(G4677*H4677,2))</f>
        <v>0</v>
      </c>
      <c r="K4677" s="504"/>
      <c r="L4677" s="518">
        <f t="shared" ref="L4677:M4682" si="1162">G4677</f>
        <v>0</v>
      </c>
      <c r="M4677" s="518">
        <f t="shared" si="1162"/>
        <v>0</v>
      </c>
      <c r="N4677" s="519">
        <f t="shared" ref="N4677:N4682" si="1163">IF(ISBLANK(E4677),0,ROUND(F4677*L4677,2))</f>
        <v>0</v>
      </c>
      <c r="O4677" s="519">
        <f t="shared" ref="O4677:O4682" si="1164">IF(ISBLANK(L4677),0,ROUND(L4677*M4677,2))</f>
        <v>0</v>
      </c>
      <c r="P4677" s="506"/>
      <c r="Q4677" s="520"/>
      <c r="R4677" s="412" t="str">
        <f t="shared" si="1148"/>
        <v/>
      </c>
      <c r="S4677" s="412" t="str">
        <f t="shared" si="1146"/>
        <v/>
      </c>
      <c r="T4677" s="427"/>
      <c r="U4677" s="429"/>
      <c r="W4677" s="6">
        <f>VLOOKUP(A4677,'[3]Cartilha Global'!$A:$A,1,FALSE)</f>
        <v>97121</v>
      </c>
    </row>
    <row r="4678" spans="1:23" ht="34.5" hidden="1" thickBot="1" x14ac:dyDescent="0.25">
      <c r="A4678" s="522">
        <v>97122</v>
      </c>
      <c r="B4678" s="508" t="s">
        <v>3144</v>
      </c>
      <c r="C4678" s="513" t="s">
        <v>2390</v>
      </c>
      <c r="D4678" s="498" t="s">
        <v>6927</v>
      </c>
      <c r="E4678" s="499">
        <v>2.98</v>
      </c>
      <c r="F4678" s="500">
        <f t="shared" si="1147"/>
        <v>3.69</v>
      </c>
      <c r="G4678" s="527"/>
      <c r="H4678" s="518"/>
      <c r="I4678" s="517">
        <f t="shared" si="1160"/>
        <v>0</v>
      </c>
      <c r="J4678" s="517">
        <f t="shared" si="1161"/>
        <v>0</v>
      </c>
      <c r="K4678" s="504"/>
      <c r="L4678" s="518">
        <f t="shared" si="1162"/>
        <v>0</v>
      </c>
      <c r="M4678" s="518">
        <f t="shared" si="1162"/>
        <v>0</v>
      </c>
      <c r="N4678" s="519">
        <f t="shared" si="1163"/>
        <v>0</v>
      </c>
      <c r="O4678" s="519">
        <f t="shared" si="1164"/>
        <v>0</v>
      </c>
      <c r="P4678" s="506"/>
      <c r="Q4678" s="520"/>
      <c r="R4678" s="412" t="str">
        <f t="shared" si="1148"/>
        <v/>
      </c>
      <c r="S4678" s="412" t="str">
        <f t="shared" si="1146"/>
        <v/>
      </c>
      <c r="T4678" s="427"/>
      <c r="U4678" s="429"/>
      <c r="W4678" s="6">
        <f>VLOOKUP(A4678,'[3]Cartilha Global'!$A:$A,1,FALSE)</f>
        <v>97122</v>
      </c>
    </row>
    <row r="4679" spans="1:23" ht="34.5" hidden="1" thickBot="1" x14ac:dyDescent="0.25">
      <c r="A4679" s="522">
        <v>97123</v>
      </c>
      <c r="B4679" s="508" t="s">
        <v>3144</v>
      </c>
      <c r="C4679" s="513" t="s">
        <v>2391</v>
      </c>
      <c r="D4679" s="498" t="s">
        <v>6927</v>
      </c>
      <c r="E4679" s="499">
        <v>3.79</v>
      </c>
      <c r="F4679" s="500">
        <f t="shared" si="1147"/>
        <v>4.6900000000000004</v>
      </c>
      <c r="G4679" s="527"/>
      <c r="H4679" s="518"/>
      <c r="I4679" s="517">
        <f t="shared" si="1160"/>
        <v>0</v>
      </c>
      <c r="J4679" s="517">
        <f t="shared" si="1161"/>
        <v>0</v>
      </c>
      <c r="K4679" s="504"/>
      <c r="L4679" s="518">
        <f t="shared" si="1162"/>
        <v>0</v>
      </c>
      <c r="M4679" s="518">
        <f t="shared" si="1162"/>
        <v>0</v>
      </c>
      <c r="N4679" s="519">
        <f t="shared" si="1163"/>
        <v>0</v>
      </c>
      <c r="O4679" s="519">
        <f t="shared" si="1164"/>
        <v>0</v>
      </c>
      <c r="P4679" s="506"/>
      <c r="Q4679" s="520"/>
      <c r="R4679" s="412" t="str">
        <f t="shared" si="1148"/>
        <v/>
      </c>
      <c r="S4679" s="412" t="str">
        <f t="shared" si="1146"/>
        <v/>
      </c>
      <c r="T4679" s="427"/>
      <c r="U4679" s="429"/>
      <c r="W4679" s="6">
        <f>VLOOKUP(A4679,'[3]Cartilha Global'!$A:$A,1,FALSE)</f>
        <v>97123</v>
      </c>
    </row>
    <row r="4680" spans="1:23" ht="34.5" hidden="1" thickBot="1" x14ac:dyDescent="0.25">
      <c r="A4680" s="522">
        <v>97124</v>
      </c>
      <c r="B4680" s="508" t="s">
        <v>3144</v>
      </c>
      <c r="C4680" s="513" t="s">
        <v>2392</v>
      </c>
      <c r="D4680" s="498" t="s">
        <v>6927</v>
      </c>
      <c r="E4680" s="499">
        <v>0.96</v>
      </c>
      <c r="F4680" s="500">
        <f t="shared" si="1147"/>
        <v>1.19</v>
      </c>
      <c r="G4680" s="527"/>
      <c r="H4680" s="518"/>
      <c r="I4680" s="517">
        <f t="shared" si="1160"/>
        <v>0</v>
      </c>
      <c r="J4680" s="517">
        <f t="shared" si="1161"/>
        <v>0</v>
      </c>
      <c r="K4680" s="504"/>
      <c r="L4680" s="518">
        <f t="shared" si="1162"/>
        <v>0</v>
      </c>
      <c r="M4680" s="518">
        <f t="shared" si="1162"/>
        <v>0</v>
      </c>
      <c r="N4680" s="519">
        <f t="shared" si="1163"/>
        <v>0</v>
      </c>
      <c r="O4680" s="519">
        <f t="shared" si="1164"/>
        <v>0</v>
      </c>
      <c r="P4680" s="506"/>
      <c r="Q4680" s="520"/>
      <c r="R4680" s="412" t="str">
        <f t="shared" si="1148"/>
        <v/>
      </c>
      <c r="S4680" s="412" t="str">
        <f t="shared" si="1146"/>
        <v/>
      </c>
      <c r="T4680" s="427"/>
      <c r="U4680" s="429"/>
      <c r="W4680" s="6">
        <f>VLOOKUP(A4680,'[3]Cartilha Global'!$A:$A,1,FALSE)</f>
        <v>97124</v>
      </c>
    </row>
    <row r="4681" spans="1:23" ht="34.5" hidden="1" thickBot="1" x14ac:dyDescent="0.25">
      <c r="A4681" s="522">
        <v>97125</v>
      </c>
      <c r="B4681" s="508" t="s">
        <v>3144</v>
      </c>
      <c r="C4681" s="513" t="s">
        <v>2393</v>
      </c>
      <c r="D4681" s="498" t="s">
        <v>6927</v>
      </c>
      <c r="E4681" s="499">
        <v>1.36</v>
      </c>
      <c r="F4681" s="500">
        <f t="shared" si="1147"/>
        <v>1.68</v>
      </c>
      <c r="G4681" s="527"/>
      <c r="H4681" s="518"/>
      <c r="I4681" s="517">
        <f t="shared" si="1160"/>
        <v>0</v>
      </c>
      <c r="J4681" s="517">
        <f t="shared" si="1161"/>
        <v>0</v>
      </c>
      <c r="K4681" s="504"/>
      <c r="L4681" s="518">
        <f t="shared" si="1162"/>
        <v>0</v>
      </c>
      <c r="M4681" s="518">
        <f t="shared" si="1162"/>
        <v>0</v>
      </c>
      <c r="N4681" s="519">
        <f t="shared" si="1163"/>
        <v>0</v>
      </c>
      <c r="O4681" s="519">
        <f t="shared" si="1164"/>
        <v>0</v>
      </c>
      <c r="P4681" s="506"/>
      <c r="Q4681" s="520"/>
      <c r="R4681" s="412" t="str">
        <f t="shared" si="1148"/>
        <v/>
      </c>
      <c r="S4681" s="412" t="str">
        <f t="shared" si="1146"/>
        <v/>
      </c>
      <c r="T4681" s="427"/>
      <c r="U4681" s="429"/>
      <c r="W4681" s="6">
        <f>VLOOKUP(A4681,'[3]Cartilha Global'!$A:$A,1,FALSE)</f>
        <v>97125</v>
      </c>
    </row>
    <row r="4682" spans="1:23" ht="34.5" hidden="1" thickBot="1" x14ac:dyDescent="0.25">
      <c r="A4682" s="522">
        <v>97126</v>
      </c>
      <c r="B4682" s="508" t="s">
        <v>3144</v>
      </c>
      <c r="C4682" s="513" t="s">
        <v>2394</v>
      </c>
      <c r="D4682" s="498" t="s">
        <v>6927</v>
      </c>
      <c r="E4682" s="499">
        <v>1.73</v>
      </c>
      <c r="F4682" s="500">
        <f t="shared" si="1147"/>
        <v>2.14</v>
      </c>
      <c r="G4682" s="527"/>
      <c r="H4682" s="518"/>
      <c r="I4682" s="517">
        <f t="shared" si="1160"/>
        <v>0</v>
      </c>
      <c r="J4682" s="517">
        <f t="shared" si="1161"/>
        <v>0</v>
      </c>
      <c r="K4682" s="504"/>
      <c r="L4682" s="518">
        <f t="shared" si="1162"/>
        <v>0</v>
      </c>
      <c r="M4682" s="518">
        <f t="shared" si="1162"/>
        <v>0</v>
      </c>
      <c r="N4682" s="519">
        <f t="shared" si="1163"/>
        <v>0</v>
      </c>
      <c r="O4682" s="519">
        <f t="shared" si="1164"/>
        <v>0</v>
      </c>
      <c r="P4682" s="506"/>
      <c r="Q4682" s="520"/>
      <c r="R4682" s="412" t="str">
        <f t="shared" si="1148"/>
        <v/>
      </c>
      <c r="S4682" s="412" t="str">
        <f t="shared" si="1146"/>
        <v/>
      </c>
      <c r="T4682" s="427"/>
      <c r="U4682" s="429"/>
      <c r="W4682" s="6">
        <f>VLOOKUP(A4682,'[3]Cartilha Global'!$A:$A,1,FALSE)</f>
        <v>97126</v>
      </c>
    </row>
    <row r="4683" spans="1:23" ht="12" hidden="1" thickBot="1" x14ac:dyDescent="0.25">
      <c r="A4683" s="522" t="s">
        <v>2395</v>
      </c>
      <c r="B4683" s="508"/>
      <c r="C4683" s="513" t="s">
        <v>2396</v>
      </c>
      <c r="D4683" s="498">
        <v>0</v>
      </c>
      <c r="E4683" s="499"/>
      <c r="F4683" s="500">
        <f t="shared" si="1147"/>
        <v>0</v>
      </c>
      <c r="G4683" s="556"/>
      <c r="H4683" s="556"/>
      <c r="I4683" s="557"/>
      <c r="J4683" s="558"/>
      <c r="K4683" s="504"/>
      <c r="L4683" s="556"/>
      <c r="M4683" s="556"/>
      <c r="N4683" s="557"/>
      <c r="O4683" s="558"/>
      <c r="P4683" s="506"/>
      <c r="Q4683" s="494" t="str">
        <f>IF(OR(SUM(J4684:J4697)&gt;0,SUM(O4684:O4697)&gt;0),"xx","")</f>
        <v/>
      </c>
      <c r="R4683" s="412" t="str">
        <f t="shared" si="1148"/>
        <v/>
      </c>
      <c r="S4683" s="412" t="str">
        <f t="shared" si="1146"/>
        <v/>
      </c>
      <c r="T4683" s="427"/>
      <c r="U4683" s="429"/>
      <c r="W4683" s="6" t="str">
        <f>VLOOKUP(A4683,'[3]Cartilha Global'!$A:$A,1,FALSE)</f>
        <v>9.3.16.5</v>
      </c>
    </row>
    <row r="4684" spans="1:23" ht="34.5" hidden="1" thickBot="1" x14ac:dyDescent="0.25">
      <c r="A4684" s="522">
        <v>97127</v>
      </c>
      <c r="B4684" s="508" t="s">
        <v>3144</v>
      </c>
      <c r="C4684" s="513" t="s">
        <v>2397</v>
      </c>
      <c r="D4684" s="498" t="s">
        <v>6927</v>
      </c>
      <c r="E4684" s="499">
        <v>5.43</v>
      </c>
      <c r="F4684" s="500">
        <f t="shared" si="1147"/>
        <v>6.72</v>
      </c>
      <c r="G4684" s="527"/>
      <c r="H4684" s="518"/>
      <c r="I4684" s="517">
        <f t="shared" ref="I4684:I4697" si="1165">IF(ISBLANK(E4684),0,ROUND(F4684*G4684,2))</f>
        <v>0</v>
      </c>
      <c r="J4684" s="517">
        <f t="shared" ref="J4684:J4697" si="1166">IF(ISBLANK(G4684),0,ROUND(G4684*H4684,2))</f>
        <v>0</v>
      </c>
      <c r="K4684" s="504"/>
      <c r="L4684" s="518">
        <f t="shared" ref="L4684:M4697" si="1167">G4684</f>
        <v>0</v>
      </c>
      <c r="M4684" s="518">
        <f t="shared" si="1167"/>
        <v>0</v>
      </c>
      <c r="N4684" s="519">
        <f t="shared" ref="N4684:N4697" si="1168">IF(ISBLANK(E4684),0,ROUND(F4684*L4684,2))</f>
        <v>0</v>
      </c>
      <c r="O4684" s="519">
        <f t="shared" ref="O4684:O4697" si="1169">IF(ISBLANK(L4684),0,ROUND(L4684*M4684,2))</f>
        <v>0</v>
      </c>
      <c r="P4684" s="506"/>
      <c r="Q4684" s="520"/>
      <c r="R4684" s="412" t="str">
        <f t="shared" si="1148"/>
        <v/>
      </c>
      <c r="S4684" s="412" t="str">
        <f t="shared" si="1146"/>
        <v/>
      </c>
      <c r="T4684" s="427"/>
      <c r="U4684" s="429"/>
      <c r="W4684" s="6">
        <f>VLOOKUP(A4684,'[3]Cartilha Global'!$A:$A,1,FALSE)</f>
        <v>97127</v>
      </c>
    </row>
    <row r="4685" spans="1:23" ht="34.5" hidden="1" thickBot="1" x14ac:dyDescent="0.25">
      <c r="A4685" s="522">
        <v>97128</v>
      </c>
      <c r="B4685" s="508" t="s">
        <v>3144</v>
      </c>
      <c r="C4685" s="513" t="s">
        <v>2398</v>
      </c>
      <c r="D4685" s="498" t="s">
        <v>6927</v>
      </c>
      <c r="E4685" s="499">
        <v>10.72</v>
      </c>
      <c r="F4685" s="500">
        <f t="shared" si="1147"/>
        <v>13.28</v>
      </c>
      <c r="G4685" s="527"/>
      <c r="H4685" s="518"/>
      <c r="I4685" s="517">
        <f t="shared" si="1165"/>
        <v>0</v>
      </c>
      <c r="J4685" s="517">
        <f t="shared" si="1166"/>
        <v>0</v>
      </c>
      <c r="K4685" s="504"/>
      <c r="L4685" s="518">
        <f t="shared" si="1167"/>
        <v>0</v>
      </c>
      <c r="M4685" s="518">
        <f t="shared" si="1167"/>
        <v>0</v>
      </c>
      <c r="N4685" s="519">
        <f t="shared" si="1168"/>
        <v>0</v>
      </c>
      <c r="O4685" s="519">
        <f t="shared" si="1169"/>
        <v>0</v>
      </c>
      <c r="P4685" s="506"/>
      <c r="Q4685" s="520"/>
      <c r="R4685" s="412" t="str">
        <f t="shared" si="1148"/>
        <v/>
      </c>
      <c r="S4685" s="412" t="str">
        <f t="shared" si="1146"/>
        <v/>
      </c>
      <c r="T4685" s="427"/>
      <c r="U4685" s="429"/>
      <c r="W4685" s="6">
        <f>VLOOKUP(A4685,'[3]Cartilha Global'!$A:$A,1,FALSE)</f>
        <v>97128</v>
      </c>
    </row>
    <row r="4686" spans="1:23" ht="34.5" hidden="1" thickBot="1" x14ac:dyDescent="0.25">
      <c r="A4686" s="522">
        <v>97129</v>
      </c>
      <c r="B4686" s="508" t="s">
        <v>3144</v>
      </c>
      <c r="C4686" s="513" t="s">
        <v>2399</v>
      </c>
      <c r="D4686" s="498" t="s">
        <v>6927</v>
      </c>
      <c r="E4686" s="499">
        <v>13.19</v>
      </c>
      <c r="F4686" s="500">
        <f t="shared" si="1147"/>
        <v>16.329999999999998</v>
      </c>
      <c r="G4686" s="527"/>
      <c r="H4686" s="518"/>
      <c r="I4686" s="517">
        <f t="shared" si="1165"/>
        <v>0</v>
      </c>
      <c r="J4686" s="517">
        <f t="shared" si="1166"/>
        <v>0</v>
      </c>
      <c r="K4686" s="504"/>
      <c r="L4686" s="518">
        <f t="shared" si="1167"/>
        <v>0</v>
      </c>
      <c r="M4686" s="518">
        <f t="shared" si="1167"/>
        <v>0</v>
      </c>
      <c r="N4686" s="519">
        <f t="shared" si="1168"/>
        <v>0</v>
      </c>
      <c r="O4686" s="519">
        <f t="shared" si="1169"/>
        <v>0</v>
      </c>
      <c r="P4686" s="506"/>
      <c r="Q4686" s="520"/>
      <c r="R4686" s="412" t="str">
        <f t="shared" si="1148"/>
        <v/>
      </c>
      <c r="S4686" s="412" t="str">
        <f t="shared" si="1146"/>
        <v/>
      </c>
      <c r="T4686" s="427"/>
      <c r="U4686" s="429"/>
      <c r="W4686" s="6">
        <f>VLOOKUP(A4686,'[3]Cartilha Global'!$A:$A,1,FALSE)</f>
        <v>97129</v>
      </c>
    </row>
    <row r="4687" spans="1:23" ht="34.5" hidden="1" thickBot="1" x14ac:dyDescent="0.25">
      <c r="A4687" s="522">
        <v>97130</v>
      </c>
      <c r="B4687" s="508" t="s">
        <v>3144</v>
      </c>
      <c r="C4687" s="513" t="s">
        <v>2400</v>
      </c>
      <c r="D4687" s="498" t="s">
        <v>6927</v>
      </c>
      <c r="E4687" s="499">
        <v>15.65</v>
      </c>
      <c r="F4687" s="500">
        <f t="shared" si="1147"/>
        <v>19.38</v>
      </c>
      <c r="G4687" s="527"/>
      <c r="H4687" s="518"/>
      <c r="I4687" s="517">
        <f t="shared" si="1165"/>
        <v>0</v>
      </c>
      <c r="J4687" s="517">
        <f t="shared" si="1166"/>
        <v>0</v>
      </c>
      <c r="K4687" s="504"/>
      <c r="L4687" s="518">
        <f t="shared" si="1167"/>
        <v>0</v>
      </c>
      <c r="M4687" s="518">
        <f t="shared" si="1167"/>
        <v>0</v>
      </c>
      <c r="N4687" s="519">
        <f t="shared" si="1168"/>
        <v>0</v>
      </c>
      <c r="O4687" s="519">
        <f t="shared" si="1169"/>
        <v>0</v>
      </c>
      <c r="P4687" s="506"/>
      <c r="Q4687" s="520"/>
      <c r="R4687" s="412" t="str">
        <f t="shared" si="1148"/>
        <v/>
      </c>
      <c r="S4687" s="412" t="str">
        <f t="shared" si="1146"/>
        <v/>
      </c>
      <c r="T4687" s="427"/>
      <c r="U4687" s="429"/>
      <c r="W4687" s="6">
        <f>VLOOKUP(A4687,'[3]Cartilha Global'!$A:$A,1,FALSE)</f>
        <v>97130</v>
      </c>
    </row>
    <row r="4688" spans="1:23" ht="34.5" hidden="1" thickBot="1" x14ac:dyDescent="0.25">
      <c r="A4688" s="522">
        <v>97131</v>
      </c>
      <c r="B4688" s="508" t="s">
        <v>3144</v>
      </c>
      <c r="C4688" s="513" t="s">
        <v>2401</v>
      </c>
      <c r="D4688" s="498" t="s">
        <v>6927</v>
      </c>
      <c r="E4688" s="499">
        <v>18.100000000000001</v>
      </c>
      <c r="F4688" s="500">
        <f t="shared" si="1147"/>
        <v>22.42</v>
      </c>
      <c r="G4688" s="527"/>
      <c r="H4688" s="518"/>
      <c r="I4688" s="517">
        <f t="shared" si="1165"/>
        <v>0</v>
      </c>
      <c r="J4688" s="517">
        <f t="shared" si="1166"/>
        <v>0</v>
      </c>
      <c r="K4688" s="504"/>
      <c r="L4688" s="518">
        <f t="shared" si="1167"/>
        <v>0</v>
      </c>
      <c r="M4688" s="518">
        <f t="shared" si="1167"/>
        <v>0</v>
      </c>
      <c r="N4688" s="519">
        <f t="shared" si="1168"/>
        <v>0</v>
      </c>
      <c r="O4688" s="519">
        <f t="shared" si="1169"/>
        <v>0</v>
      </c>
      <c r="P4688" s="506"/>
      <c r="Q4688" s="520"/>
      <c r="R4688" s="412" t="str">
        <f t="shared" si="1148"/>
        <v/>
      </c>
      <c r="S4688" s="412" t="str">
        <f t="shared" si="1146"/>
        <v/>
      </c>
      <c r="T4688" s="427"/>
      <c r="U4688" s="429"/>
      <c r="W4688" s="6">
        <f>VLOOKUP(A4688,'[3]Cartilha Global'!$A:$A,1,FALSE)</f>
        <v>97131</v>
      </c>
    </row>
    <row r="4689" spans="1:23" ht="34.5" hidden="1" thickBot="1" x14ac:dyDescent="0.25">
      <c r="A4689" s="522">
        <v>97132</v>
      </c>
      <c r="B4689" s="508" t="s">
        <v>3144</v>
      </c>
      <c r="C4689" s="513" t="s">
        <v>2402</v>
      </c>
      <c r="D4689" s="498" t="s">
        <v>6927</v>
      </c>
      <c r="E4689" s="499">
        <v>20.56</v>
      </c>
      <c r="F4689" s="500">
        <f t="shared" si="1147"/>
        <v>25.46</v>
      </c>
      <c r="G4689" s="527"/>
      <c r="H4689" s="518"/>
      <c r="I4689" s="517">
        <f t="shared" si="1165"/>
        <v>0</v>
      </c>
      <c r="J4689" s="517">
        <f t="shared" si="1166"/>
        <v>0</v>
      </c>
      <c r="K4689" s="504"/>
      <c r="L4689" s="518">
        <f t="shared" si="1167"/>
        <v>0</v>
      </c>
      <c r="M4689" s="518">
        <f t="shared" si="1167"/>
        <v>0</v>
      </c>
      <c r="N4689" s="519">
        <f t="shared" si="1168"/>
        <v>0</v>
      </c>
      <c r="O4689" s="519">
        <f t="shared" si="1169"/>
        <v>0</v>
      </c>
      <c r="P4689" s="506"/>
      <c r="Q4689" s="520"/>
      <c r="R4689" s="412" t="str">
        <f t="shared" si="1148"/>
        <v/>
      </c>
      <c r="S4689" s="412" t="str">
        <f t="shared" si="1146"/>
        <v/>
      </c>
      <c r="T4689" s="427"/>
      <c r="U4689" s="429"/>
      <c r="W4689" s="6">
        <f>VLOOKUP(A4689,'[3]Cartilha Global'!$A:$A,1,FALSE)</f>
        <v>97132</v>
      </c>
    </row>
    <row r="4690" spans="1:23" ht="34.5" hidden="1" thickBot="1" x14ac:dyDescent="0.25">
      <c r="A4690" s="522">
        <v>97133</v>
      </c>
      <c r="B4690" s="508" t="s">
        <v>3144</v>
      </c>
      <c r="C4690" s="513" t="s">
        <v>2403</v>
      </c>
      <c r="D4690" s="498" t="s">
        <v>6927</v>
      </c>
      <c r="E4690" s="499">
        <v>25.48</v>
      </c>
      <c r="F4690" s="500">
        <f t="shared" si="1147"/>
        <v>31.55</v>
      </c>
      <c r="G4690" s="527"/>
      <c r="H4690" s="518"/>
      <c r="I4690" s="517">
        <f t="shared" si="1165"/>
        <v>0</v>
      </c>
      <c r="J4690" s="517">
        <f t="shared" si="1166"/>
        <v>0</v>
      </c>
      <c r="K4690" s="504"/>
      <c r="L4690" s="518">
        <f t="shared" si="1167"/>
        <v>0</v>
      </c>
      <c r="M4690" s="518">
        <f t="shared" si="1167"/>
        <v>0</v>
      </c>
      <c r="N4690" s="519">
        <f t="shared" si="1168"/>
        <v>0</v>
      </c>
      <c r="O4690" s="519">
        <f t="shared" si="1169"/>
        <v>0</v>
      </c>
      <c r="P4690" s="506"/>
      <c r="Q4690" s="520"/>
      <c r="R4690" s="412" t="str">
        <f t="shared" si="1148"/>
        <v/>
      </c>
      <c r="S4690" s="412" t="str">
        <f t="shared" si="1146"/>
        <v/>
      </c>
      <c r="T4690" s="427"/>
      <c r="U4690" s="429"/>
      <c r="W4690" s="6">
        <f>VLOOKUP(A4690,'[3]Cartilha Global'!$A:$A,1,FALSE)</f>
        <v>97133</v>
      </c>
    </row>
    <row r="4691" spans="1:23" ht="34.5" hidden="1" thickBot="1" x14ac:dyDescent="0.25">
      <c r="A4691" s="522">
        <v>97134</v>
      </c>
      <c r="B4691" s="508" t="s">
        <v>3144</v>
      </c>
      <c r="C4691" s="513" t="s">
        <v>2404</v>
      </c>
      <c r="D4691" s="498" t="s">
        <v>6927</v>
      </c>
      <c r="E4691" s="499">
        <v>2.5099999999999998</v>
      </c>
      <c r="F4691" s="500">
        <f t="shared" si="1147"/>
        <v>3.11</v>
      </c>
      <c r="G4691" s="527"/>
      <c r="H4691" s="518"/>
      <c r="I4691" s="517">
        <f t="shared" si="1165"/>
        <v>0</v>
      </c>
      <c r="J4691" s="517">
        <f t="shared" si="1166"/>
        <v>0</v>
      </c>
      <c r="K4691" s="504"/>
      <c r="L4691" s="518">
        <f t="shared" si="1167"/>
        <v>0</v>
      </c>
      <c r="M4691" s="518">
        <f t="shared" si="1167"/>
        <v>0</v>
      </c>
      <c r="N4691" s="519">
        <f t="shared" si="1168"/>
        <v>0</v>
      </c>
      <c r="O4691" s="519">
        <f t="shared" si="1169"/>
        <v>0</v>
      </c>
      <c r="P4691" s="506"/>
      <c r="Q4691" s="520"/>
      <c r="R4691" s="412" t="str">
        <f t="shared" si="1148"/>
        <v/>
      </c>
      <c r="S4691" s="412" t="str">
        <f t="shared" si="1146"/>
        <v/>
      </c>
      <c r="T4691" s="427"/>
      <c r="U4691" s="429"/>
      <c r="W4691" s="6">
        <f>VLOOKUP(A4691,'[3]Cartilha Global'!$A:$A,1,FALSE)</f>
        <v>97134</v>
      </c>
    </row>
    <row r="4692" spans="1:23" ht="34.5" hidden="1" thickBot="1" x14ac:dyDescent="0.25">
      <c r="A4692" s="522">
        <v>97135</v>
      </c>
      <c r="B4692" s="508" t="s">
        <v>3144</v>
      </c>
      <c r="C4692" s="513" t="s">
        <v>2405</v>
      </c>
      <c r="D4692" s="498" t="s">
        <v>6927</v>
      </c>
      <c r="E4692" s="499">
        <v>5.48</v>
      </c>
      <c r="F4692" s="500">
        <f t="shared" si="1147"/>
        <v>6.79</v>
      </c>
      <c r="G4692" s="527"/>
      <c r="H4692" s="518"/>
      <c r="I4692" s="517">
        <f t="shared" si="1165"/>
        <v>0</v>
      </c>
      <c r="J4692" s="517">
        <f t="shared" si="1166"/>
        <v>0</v>
      </c>
      <c r="K4692" s="504"/>
      <c r="L4692" s="518">
        <f t="shared" si="1167"/>
        <v>0</v>
      </c>
      <c r="M4692" s="518">
        <f t="shared" si="1167"/>
        <v>0</v>
      </c>
      <c r="N4692" s="519">
        <f t="shared" si="1168"/>
        <v>0</v>
      </c>
      <c r="O4692" s="519">
        <f t="shared" si="1169"/>
        <v>0</v>
      </c>
      <c r="P4692" s="506"/>
      <c r="Q4692" s="520"/>
      <c r="R4692" s="412" t="str">
        <f t="shared" si="1148"/>
        <v/>
      </c>
      <c r="S4692" s="412" t="str">
        <f t="shared" si="1146"/>
        <v/>
      </c>
      <c r="T4692" s="427"/>
      <c r="U4692" s="429"/>
      <c r="W4692" s="6">
        <f>VLOOKUP(A4692,'[3]Cartilha Global'!$A:$A,1,FALSE)</f>
        <v>97135</v>
      </c>
    </row>
    <row r="4693" spans="1:23" ht="34.5" hidden="1" thickBot="1" x14ac:dyDescent="0.25">
      <c r="A4693" s="522">
        <v>97136</v>
      </c>
      <c r="B4693" s="508" t="s">
        <v>3144</v>
      </c>
      <c r="C4693" s="513" t="s">
        <v>2406</v>
      </c>
      <c r="D4693" s="498" t="s">
        <v>6927</v>
      </c>
      <c r="E4693" s="499">
        <v>6.75</v>
      </c>
      <c r="F4693" s="500">
        <f t="shared" si="1147"/>
        <v>8.36</v>
      </c>
      <c r="G4693" s="527"/>
      <c r="H4693" s="518"/>
      <c r="I4693" s="517">
        <f t="shared" si="1165"/>
        <v>0</v>
      </c>
      <c r="J4693" s="517">
        <f t="shared" si="1166"/>
        <v>0</v>
      </c>
      <c r="K4693" s="504"/>
      <c r="L4693" s="518">
        <f t="shared" si="1167"/>
        <v>0</v>
      </c>
      <c r="M4693" s="518">
        <f t="shared" si="1167"/>
        <v>0</v>
      </c>
      <c r="N4693" s="519">
        <f t="shared" si="1168"/>
        <v>0</v>
      </c>
      <c r="O4693" s="519">
        <f t="shared" si="1169"/>
        <v>0</v>
      </c>
      <c r="P4693" s="506"/>
      <c r="Q4693" s="520"/>
      <c r="R4693" s="412" t="str">
        <f t="shared" si="1148"/>
        <v/>
      </c>
      <c r="S4693" s="412" t="str">
        <f t="shared" si="1146"/>
        <v/>
      </c>
      <c r="T4693" s="427"/>
      <c r="U4693" s="429"/>
      <c r="W4693" s="6">
        <f>VLOOKUP(A4693,'[3]Cartilha Global'!$A:$A,1,FALSE)</f>
        <v>97136</v>
      </c>
    </row>
    <row r="4694" spans="1:23" ht="34.5" hidden="1" thickBot="1" x14ac:dyDescent="0.25">
      <c r="A4694" s="522">
        <v>97137</v>
      </c>
      <c r="B4694" s="508" t="s">
        <v>3144</v>
      </c>
      <c r="C4694" s="513" t="s">
        <v>2407</v>
      </c>
      <c r="D4694" s="498" t="s">
        <v>6927</v>
      </c>
      <c r="E4694" s="499">
        <v>8.0299999999999994</v>
      </c>
      <c r="F4694" s="500">
        <f t="shared" si="1147"/>
        <v>9.94</v>
      </c>
      <c r="G4694" s="527"/>
      <c r="H4694" s="518"/>
      <c r="I4694" s="517">
        <f t="shared" si="1165"/>
        <v>0</v>
      </c>
      <c r="J4694" s="517">
        <f t="shared" si="1166"/>
        <v>0</v>
      </c>
      <c r="K4694" s="504"/>
      <c r="L4694" s="518">
        <f t="shared" si="1167"/>
        <v>0</v>
      </c>
      <c r="M4694" s="518">
        <f t="shared" si="1167"/>
        <v>0</v>
      </c>
      <c r="N4694" s="519">
        <f t="shared" si="1168"/>
        <v>0</v>
      </c>
      <c r="O4694" s="519">
        <f t="shared" si="1169"/>
        <v>0</v>
      </c>
      <c r="P4694" s="506"/>
      <c r="Q4694" s="520"/>
      <c r="R4694" s="412" t="str">
        <f t="shared" si="1148"/>
        <v/>
      </c>
      <c r="S4694" s="412" t="str">
        <f t="shared" si="1146"/>
        <v/>
      </c>
      <c r="T4694" s="427"/>
      <c r="U4694" s="429"/>
      <c r="W4694" s="6">
        <f>VLOOKUP(A4694,'[3]Cartilha Global'!$A:$A,1,FALSE)</f>
        <v>97137</v>
      </c>
    </row>
    <row r="4695" spans="1:23" ht="34.5" hidden="1" thickBot="1" x14ac:dyDescent="0.25">
      <c r="A4695" s="522">
        <v>97138</v>
      </c>
      <c r="B4695" s="508" t="s">
        <v>3144</v>
      </c>
      <c r="C4695" s="513" t="s">
        <v>2408</v>
      </c>
      <c r="D4695" s="498" t="s">
        <v>6927</v>
      </c>
      <c r="E4695" s="499">
        <v>9.2899999999999991</v>
      </c>
      <c r="F4695" s="500">
        <f t="shared" si="1147"/>
        <v>11.5</v>
      </c>
      <c r="G4695" s="527"/>
      <c r="H4695" s="518"/>
      <c r="I4695" s="517">
        <f t="shared" si="1165"/>
        <v>0</v>
      </c>
      <c r="J4695" s="517">
        <f t="shared" si="1166"/>
        <v>0</v>
      </c>
      <c r="K4695" s="504"/>
      <c r="L4695" s="518">
        <f t="shared" si="1167"/>
        <v>0</v>
      </c>
      <c r="M4695" s="518">
        <f t="shared" si="1167"/>
        <v>0</v>
      </c>
      <c r="N4695" s="519">
        <f t="shared" si="1168"/>
        <v>0</v>
      </c>
      <c r="O4695" s="519">
        <f t="shared" si="1169"/>
        <v>0</v>
      </c>
      <c r="P4695" s="506"/>
      <c r="Q4695" s="520"/>
      <c r="R4695" s="412" t="str">
        <f t="shared" si="1148"/>
        <v/>
      </c>
      <c r="S4695" s="412" t="str">
        <f t="shared" si="1146"/>
        <v/>
      </c>
      <c r="T4695" s="427"/>
      <c r="U4695" s="429"/>
      <c r="W4695" s="6">
        <f>VLOOKUP(A4695,'[3]Cartilha Global'!$A:$A,1,FALSE)</f>
        <v>97138</v>
      </c>
    </row>
    <row r="4696" spans="1:23" ht="34.5" hidden="1" thickBot="1" x14ac:dyDescent="0.25">
      <c r="A4696" s="522">
        <v>97139</v>
      </c>
      <c r="B4696" s="508" t="s">
        <v>3144</v>
      </c>
      <c r="C4696" s="513" t="s">
        <v>2409</v>
      </c>
      <c r="D4696" s="498" t="s">
        <v>6927</v>
      </c>
      <c r="E4696" s="499">
        <v>10.55</v>
      </c>
      <c r="F4696" s="500">
        <f t="shared" si="1147"/>
        <v>13.07</v>
      </c>
      <c r="G4696" s="527"/>
      <c r="H4696" s="518"/>
      <c r="I4696" s="517">
        <f t="shared" si="1165"/>
        <v>0</v>
      </c>
      <c r="J4696" s="517">
        <f t="shared" si="1166"/>
        <v>0</v>
      </c>
      <c r="K4696" s="504"/>
      <c r="L4696" s="518">
        <f t="shared" si="1167"/>
        <v>0</v>
      </c>
      <c r="M4696" s="518">
        <f t="shared" si="1167"/>
        <v>0</v>
      </c>
      <c r="N4696" s="519">
        <f t="shared" si="1168"/>
        <v>0</v>
      </c>
      <c r="O4696" s="519">
        <f t="shared" si="1169"/>
        <v>0</v>
      </c>
      <c r="P4696" s="506"/>
      <c r="Q4696" s="520"/>
      <c r="R4696" s="412" t="str">
        <f t="shared" si="1148"/>
        <v/>
      </c>
      <c r="S4696" s="412" t="str">
        <f t="shared" si="1146"/>
        <v/>
      </c>
      <c r="T4696" s="427"/>
      <c r="U4696" s="429"/>
      <c r="W4696" s="6">
        <f>VLOOKUP(A4696,'[3]Cartilha Global'!$A:$A,1,FALSE)</f>
        <v>97139</v>
      </c>
    </row>
    <row r="4697" spans="1:23" ht="34.5" hidden="1" thickBot="1" x14ac:dyDescent="0.25">
      <c r="A4697" s="522">
        <v>97140</v>
      </c>
      <c r="B4697" s="508" t="s">
        <v>3144</v>
      </c>
      <c r="C4697" s="513" t="s">
        <v>2410</v>
      </c>
      <c r="D4697" s="498" t="s">
        <v>6927</v>
      </c>
      <c r="E4697" s="499">
        <v>13.07</v>
      </c>
      <c r="F4697" s="500">
        <f t="shared" si="1147"/>
        <v>16.190000000000001</v>
      </c>
      <c r="G4697" s="527"/>
      <c r="H4697" s="518"/>
      <c r="I4697" s="517">
        <f t="shared" si="1165"/>
        <v>0</v>
      </c>
      <c r="J4697" s="517">
        <f t="shared" si="1166"/>
        <v>0</v>
      </c>
      <c r="K4697" s="504"/>
      <c r="L4697" s="518">
        <f t="shared" si="1167"/>
        <v>0</v>
      </c>
      <c r="M4697" s="518">
        <f t="shared" si="1167"/>
        <v>0</v>
      </c>
      <c r="N4697" s="519">
        <f t="shared" si="1168"/>
        <v>0</v>
      </c>
      <c r="O4697" s="519">
        <f t="shared" si="1169"/>
        <v>0</v>
      </c>
      <c r="P4697" s="506"/>
      <c r="Q4697" s="520"/>
      <c r="R4697" s="412" t="str">
        <f t="shared" si="1148"/>
        <v/>
      </c>
      <c r="S4697" s="412" t="str">
        <f t="shared" si="1146"/>
        <v/>
      </c>
      <c r="T4697" s="427"/>
      <c r="U4697" s="429"/>
      <c r="W4697" s="6">
        <f>VLOOKUP(A4697,'[3]Cartilha Global'!$A:$A,1,FALSE)</f>
        <v>97140</v>
      </c>
    </row>
    <row r="4698" spans="1:23" ht="12" hidden="1" thickBot="1" x14ac:dyDescent="0.25">
      <c r="A4698" s="522" t="s">
        <v>1983</v>
      </c>
      <c r="B4698" s="508"/>
      <c r="C4698" s="513" t="s">
        <v>98</v>
      </c>
      <c r="D4698" s="498">
        <v>0</v>
      </c>
      <c r="E4698" s="499"/>
      <c r="F4698" s="500">
        <f t="shared" si="1147"/>
        <v>0</v>
      </c>
      <c r="G4698" s="556"/>
      <c r="H4698" s="556"/>
      <c r="I4698" s="557"/>
      <c r="J4698" s="558"/>
      <c r="K4698" s="504"/>
      <c r="L4698" s="556"/>
      <c r="M4698" s="556"/>
      <c r="N4698" s="557"/>
      <c r="O4698" s="558"/>
      <c r="P4698" s="506"/>
      <c r="Q4698" s="494" t="str">
        <f>IF(OR(SUM(J4699:J4708)&gt;0,SUM(O4699:O4708)&gt;0),"xx","")</f>
        <v/>
      </c>
      <c r="R4698" s="412" t="str">
        <f t="shared" si="1148"/>
        <v/>
      </c>
      <c r="S4698" s="412" t="str">
        <f t="shared" si="1146"/>
        <v/>
      </c>
      <c r="T4698" s="427"/>
      <c r="U4698" s="429"/>
      <c r="W4698" s="6" t="str">
        <f>VLOOKUP(A4698,'[3]Cartilha Global'!$A:$A,1,FALSE)</f>
        <v>9.3.17</v>
      </c>
    </row>
    <row r="4699" spans="1:23" ht="23.25" hidden="1" thickBot="1" x14ac:dyDescent="0.25">
      <c r="A4699" s="522">
        <v>93054</v>
      </c>
      <c r="B4699" s="508" t="s">
        <v>3144</v>
      </c>
      <c r="C4699" s="513" t="s">
        <v>3117</v>
      </c>
      <c r="D4699" s="498" t="s">
        <v>169</v>
      </c>
      <c r="E4699" s="499">
        <v>25.37</v>
      </c>
      <c r="F4699" s="500">
        <f t="shared" si="1147"/>
        <v>31.42</v>
      </c>
      <c r="G4699" s="527"/>
      <c r="H4699" s="518"/>
      <c r="I4699" s="517">
        <f t="shared" ref="I4699:I4708" si="1170">IF(ISBLANK(E4699),0,ROUND(F4699*G4699,2))</f>
        <v>0</v>
      </c>
      <c r="J4699" s="517">
        <f t="shared" ref="J4699:J4708" si="1171">IF(ISBLANK(G4699),0,ROUND(G4699*H4699,2))</f>
        <v>0</v>
      </c>
      <c r="K4699" s="504"/>
      <c r="L4699" s="518">
        <f t="shared" ref="L4699:M4708" si="1172">G4699</f>
        <v>0</v>
      </c>
      <c r="M4699" s="518">
        <f t="shared" si="1172"/>
        <v>0</v>
      </c>
      <c r="N4699" s="519">
        <f t="shared" ref="N4699:N4708" si="1173">IF(ISBLANK(E4699),0,ROUND(F4699*L4699,2))</f>
        <v>0</v>
      </c>
      <c r="O4699" s="519">
        <f t="shared" ref="O4699:O4708" si="1174">IF(ISBLANK(L4699),0,ROUND(L4699*M4699,2))</f>
        <v>0</v>
      </c>
      <c r="P4699" s="506"/>
      <c r="Q4699" s="520"/>
      <c r="R4699" s="412" t="str">
        <f t="shared" si="1148"/>
        <v/>
      </c>
      <c r="S4699" s="412" t="str">
        <f t="shared" si="1146"/>
        <v/>
      </c>
      <c r="T4699" s="427"/>
      <c r="U4699" s="429"/>
      <c r="W4699" s="6">
        <f>VLOOKUP(A4699,'[3]Cartilha Global'!$A:$A,1,FALSE)</f>
        <v>93054</v>
      </c>
    </row>
    <row r="4700" spans="1:23" ht="23.25" hidden="1" thickBot="1" x14ac:dyDescent="0.25">
      <c r="A4700" s="522">
        <v>93055</v>
      </c>
      <c r="B4700" s="508" t="s">
        <v>3144</v>
      </c>
      <c r="C4700" s="513" t="s">
        <v>3118</v>
      </c>
      <c r="D4700" s="498" t="s">
        <v>169</v>
      </c>
      <c r="E4700" s="499">
        <v>51.58</v>
      </c>
      <c r="F4700" s="500">
        <f t="shared" si="1147"/>
        <v>63.88</v>
      </c>
      <c r="G4700" s="527"/>
      <c r="H4700" s="518"/>
      <c r="I4700" s="517">
        <f t="shared" si="1170"/>
        <v>0</v>
      </c>
      <c r="J4700" s="517">
        <f t="shared" si="1171"/>
        <v>0</v>
      </c>
      <c r="K4700" s="504"/>
      <c r="L4700" s="518">
        <f t="shared" si="1172"/>
        <v>0</v>
      </c>
      <c r="M4700" s="518">
        <f t="shared" si="1172"/>
        <v>0</v>
      </c>
      <c r="N4700" s="519">
        <f t="shared" si="1173"/>
        <v>0</v>
      </c>
      <c r="O4700" s="519">
        <f t="shared" si="1174"/>
        <v>0</v>
      </c>
      <c r="P4700" s="506"/>
      <c r="Q4700" s="520"/>
      <c r="R4700" s="412" t="str">
        <f t="shared" si="1148"/>
        <v/>
      </c>
      <c r="S4700" s="412" t="str">
        <f t="shared" si="1146"/>
        <v/>
      </c>
      <c r="T4700" s="427"/>
      <c r="U4700" s="429"/>
      <c r="W4700" s="6">
        <f>VLOOKUP(A4700,'[3]Cartilha Global'!$A:$A,1,FALSE)</f>
        <v>93055</v>
      </c>
    </row>
    <row r="4701" spans="1:23" ht="23.25" hidden="1" thickBot="1" x14ac:dyDescent="0.25">
      <c r="A4701" s="522">
        <v>93059</v>
      </c>
      <c r="B4701" s="508" t="s">
        <v>3144</v>
      </c>
      <c r="C4701" s="513" t="s">
        <v>3119</v>
      </c>
      <c r="D4701" s="498" t="s">
        <v>169</v>
      </c>
      <c r="E4701" s="499">
        <v>33.369999999999997</v>
      </c>
      <c r="F4701" s="500">
        <f t="shared" si="1147"/>
        <v>41.33</v>
      </c>
      <c r="G4701" s="527"/>
      <c r="H4701" s="518"/>
      <c r="I4701" s="517">
        <f t="shared" si="1170"/>
        <v>0</v>
      </c>
      <c r="J4701" s="517">
        <f t="shared" si="1171"/>
        <v>0</v>
      </c>
      <c r="K4701" s="504"/>
      <c r="L4701" s="518">
        <f t="shared" si="1172"/>
        <v>0</v>
      </c>
      <c r="M4701" s="518">
        <f t="shared" si="1172"/>
        <v>0</v>
      </c>
      <c r="N4701" s="519">
        <f t="shared" si="1173"/>
        <v>0</v>
      </c>
      <c r="O4701" s="519">
        <f t="shared" si="1174"/>
        <v>0</v>
      </c>
      <c r="P4701" s="506"/>
      <c r="Q4701" s="520"/>
      <c r="R4701" s="412" t="str">
        <f t="shared" si="1148"/>
        <v/>
      </c>
      <c r="S4701" s="412" t="str">
        <f t="shared" si="1146"/>
        <v/>
      </c>
      <c r="T4701" s="427"/>
      <c r="U4701" s="429"/>
      <c r="W4701" s="6">
        <f>VLOOKUP(A4701,'[3]Cartilha Global'!$A:$A,1,FALSE)</f>
        <v>93059</v>
      </c>
    </row>
    <row r="4702" spans="1:23" ht="23.25" hidden="1" thickBot="1" x14ac:dyDescent="0.25">
      <c r="A4702" s="522">
        <v>93060</v>
      </c>
      <c r="B4702" s="508" t="s">
        <v>3144</v>
      </c>
      <c r="C4702" s="513" t="s">
        <v>3120</v>
      </c>
      <c r="D4702" s="498" t="s">
        <v>169</v>
      </c>
      <c r="E4702" s="499">
        <v>90.57</v>
      </c>
      <c r="F4702" s="500">
        <f t="shared" si="1147"/>
        <v>112.16</v>
      </c>
      <c r="G4702" s="527"/>
      <c r="H4702" s="518"/>
      <c r="I4702" s="517">
        <f t="shared" si="1170"/>
        <v>0</v>
      </c>
      <c r="J4702" s="517">
        <f t="shared" si="1171"/>
        <v>0</v>
      </c>
      <c r="K4702" s="504"/>
      <c r="L4702" s="518">
        <f t="shared" si="1172"/>
        <v>0</v>
      </c>
      <c r="M4702" s="518">
        <f t="shared" si="1172"/>
        <v>0</v>
      </c>
      <c r="N4702" s="519">
        <f t="shared" si="1173"/>
        <v>0</v>
      </c>
      <c r="O4702" s="519">
        <f t="shared" si="1174"/>
        <v>0</v>
      </c>
      <c r="P4702" s="506"/>
      <c r="Q4702" s="520"/>
      <c r="R4702" s="412" t="str">
        <f t="shared" si="1148"/>
        <v/>
      </c>
      <c r="S4702" s="412" t="str">
        <f t="shared" si="1146"/>
        <v/>
      </c>
      <c r="T4702" s="427"/>
      <c r="U4702" s="429"/>
      <c r="W4702" s="6">
        <f>VLOOKUP(A4702,'[3]Cartilha Global'!$A:$A,1,FALSE)</f>
        <v>93060</v>
      </c>
    </row>
    <row r="4703" spans="1:23" ht="23.25" hidden="1" thickBot="1" x14ac:dyDescent="0.25">
      <c r="A4703" s="522">
        <v>93063</v>
      </c>
      <c r="B4703" s="508" t="s">
        <v>3144</v>
      </c>
      <c r="C4703" s="513" t="s">
        <v>3121</v>
      </c>
      <c r="D4703" s="498" t="s">
        <v>169</v>
      </c>
      <c r="E4703" s="499">
        <v>757.21</v>
      </c>
      <c r="F4703" s="500">
        <f t="shared" si="1147"/>
        <v>937.73</v>
      </c>
      <c r="G4703" s="527"/>
      <c r="H4703" s="518"/>
      <c r="I4703" s="517">
        <f t="shared" si="1170"/>
        <v>0</v>
      </c>
      <c r="J4703" s="517">
        <f t="shared" si="1171"/>
        <v>0</v>
      </c>
      <c r="K4703" s="504"/>
      <c r="L4703" s="518">
        <f t="shared" si="1172"/>
        <v>0</v>
      </c>
      <c r="M4703" s="518">
        <f t="shared" si="1172"/>
        <v>0</v>
      </c>
      <c r="N4703" s="519">
        <f t="shared" si="1173"/>
        <v>0</v>
      </c>
      <c r="O4703" s="519">
        <f t="shared" si="1174"/>
        <v>0</v>
      </c>
      <c r="P4703" s="506"/>
      <c r="Q4703" s="520"/>
      <c r="R4703" s="412" t="str">
        <f t="shared" si="1148"/>
        <v/>
      </c>
      <c r="S4703" s="412" t="str">
        <f t="shared" si="1146"/>
        <v/>
      </c>
      <c r="T4703" s="427"/>
      <c r="U4703" s="429"/>
      <c r="W4703" s="6">
        <f>VLOOKUP(A4703,'[3]Cartilha Global'!$A:$A,1,FALSE)</f>
        <v>93063</v>
      </c>
    </row>
    <row r="4704" spans="1:23" ht="23.25" hidden="1" thickBot="1" x14ac:dyDescent="0.25">
      <c r="A4704" s="522">
        <v>93066</v>
      </c>
      <c r="B4704" s="508" t="s">
        <v>3144</v>
      </c>
      <c r="C4704" s="513" t="s">
        <v>3122</v>
      </c>
      <c r="D4704" s="498" t="s">
        <v>169</v>
      </c>
      <c r="E4704" s="499">
        <v>950.3</v>
      </c>
      <c r="F4704" s="500">
        <f t="shared" si="1147"/>
        <v>1176.8499999999999</v>
      </c>
      <c r="G4704" s="527"/>
      <c r="H4704" s="518"/>
      <c r="I4704" s="517">
        <f t="shared" si="1170"/>
        <v>0</v>
      </c>
      <c r="J4704" s="517">
        <f t="shared" si="1171"/>
        <v>0</v>
      </c>
      <c r="K4704" s="504"/>
      <c r="L4704" s="518">
        <f t="shared" si="1172"/>
        <v>0</v>
      </c>
      <c r="M4704" s="518">
        <f t="shared" si="1172"/>
        <v>0</v>
      </c>
      <c r="N4704" s="519">
        <f t="shared" si="1173"/>
        <v>0</v>
      </c>
      <c r="O4704" s="519">
        <f t="shared" si="1174"/>
        <v>0</v>
      </c>
      <c r="P4704" s="506"/>
      <c r="Q4704" s="520"/>
      <c r="R4704" s="412" t="str">
        <f t="shared" si="1148"/>
        <v/>
      </c>
      <c r="S4704" s="412" t="str">
        <f t="shared" si="1146"/>
        <v/>
      </c>
      <c r="T4704" s="427"/>
      <c r="U4704" s="429"/>
      <c r="W4704" s="6">
        <f>VLOOKUP(A4704,'[3]Cartilha Global'!$A:$A,1,FALSE)</f>
        <v>93066</v>
      </c>
    </row>
    <row r="4705" spans="1:23" ht="23.25" hidden="1" thickBot="1" x14ac:dyDescent="0.25">
      <c r="A4705" s="522">
        <v>93069</v>
      </c>
      <c r="B4705" s="508" t="s">
        <v>3144</v>
      </c>
      <c r="C4705" s="513" t="s">
        <v>3123</v>
      </c>
      <c r="D4705" s="498" t="s">
        <v>169</v>
      </c>
      <c r="E4705" s="499">
        <v>1317.34</v>
      </c>
      <c r="F4705" s="500">
        <f t="shared" si="1147"/>
        <v>1631.39</v>
      </c>
      <c r="G4705" s="527"/>
      <c r="H4705" s="518"/>
      <c r="I4705" s="517">
        <f t="shared" si="1170"/>
        <v>0</v>
      </c>
      <c r="J4705" s="517">
        <f t="shared" si="1171"/>
        <v>0</v>
      </c>
      <c r="K4705" s="504"/>
      <c r="L4705" s="518">
        <f t="shared" si="1172"/>
        <v>0</v>
      </c>
      <c r="M4705" s="518">
        <f t="shared" si="1172"/>
        <v>0</v>
      </c>
      <c r="N4705" s="519">
        <f t="shared" si="1173"/>
        <v>0</v>
      </c>
      <c r="O4705" s="519">
        <f t="shared" si="1174"/>
        <v>0</v>
      </c>
      <c r="P4705" s="506"/>
      <c r="Q4705" s="520"/>
      <c r="R4705" s="412" t="str">
        <f t="shared" si="1148"/>
        <v/>
      </c>
      <c r="S4705" s="412" t="str">
        <f t="shared" si="1146"/>
        <v/>
      </c>
      <c r="T4705" s="427"/>
      <c r="U4705" s="429"/>
      <c r="W4705" s="6">
        <f>VLOOKUP(A4705,'[3]Cartilha Global'!$A:$A,1,FALSE)</f>
        <v>93069</v>
      </c>
    </row>
    <row r="4706" spans="1:23" ht="23.25" hidden="1" thickBot="1" x14ac:dyDescent="0.25">
      <c r="A4706" s="522">
        <v>93072</v>
      </c>
      <c r="B4706" s="508" t="s">
        <v>3144</v>
      </c>
      <c r="C4706" s="513" t="s">
        <v>3124</v>
      </c>
      <c r="D4706" s="498" t="s">
        <v>169</v>
      </c>
      <c r="E4706" s="499">
        <v>1738.64</v>
      </c>
      <c r="F4706" s="500">
        <f t="shared" si="1147"/>
        <v>2153.13</v>
      </c>
      <c r="G4706" s="527"/>
      <c r="H4706" s="518"/>
      <c r="I4706" s="517">
        <f t="shared" si="1170"/>
        <v>0</v>
      </c>
      <c r="J4706" s="517">
        <f t="shared" si="1171"/>
        <v>0</v>
      </c>
      <c r="K4706" s="504"/>
      <c r="L4706" s="518">
        <f t="shared" si="1172"/>
        <v>0</v>
      </c>
      <c r="M4706" s="518">
        <f t="shared" si="1172"/>
        <v>0</v>
      </c>
      <c r="N4706" s="519">
        <f t="shared" si="1173"/>
        <v>0</v>
      </c>
      <c r="O4706" s="519">
        <f t="shared" si="1174"/>
        <v>0</v>
      </c>
      <c r="P4706" s="506"/>
      <c r="Q4706" s="520"/>
      <c r="R4706" s="412" t="str">
        <f t="shared" si="1148"/>
        <v/>
      </c>
      <c r="S4706" s="412" t="str">
        <f t="shared" si="1146"/>
        <v/>
      </c>
      <c r="T4706" s="427"/>
      <c r="U4706" s="429"/>
      <c r="W4706" s="6">
        <f>VLOOKUP(A4706,'[3]Cartilha Global'!$A:$A,1,FALSE)</f>
        <v>93072</v>
      </c>
    </row>
    <row r="4707" spans="1:23" ht="23.25" hidden="1" thickBot="1" x14ac:dyDescent="0.25">
      <c r="A4707" s="522">
        <v>93120</v>
      </c>
      <c r="B4707" s="508" t="s">
        <v>3144</v>
      </c>
      <c r="C4707" s="513" t="s">
        <v>3307</v>
      </c>
      <c r="D4707" s="498" t="s">
        <v>169</v>
      </c>
      <c r="E4707" s="499">
        <v>29.31</v>
      </c>
      <c r="F4707" s="500">
        <f t="shared" si="1147"/>
        <v>36.299999999999997</v>
      </c>
      <c r="G4707" s="527"/>
      <c r="H4707" s="518"/>
      <c r="I4707" s="517">
        <f t="shared" si="1170"/>
        <v>0</v>
      </c>
      <c r="J4707" s="517">
        <f t="shared" si="1171"/>
        <v>0</v>
      </c>
      <c r="K4707" s="504"/>
      <c r="L4707" s="518">
        <f t="shared" si="1172"/>
        <v>0</v>
      </c>
      <c r="M4707" s="518">
        <f t="shared" si="1172"/>
        <v>0</v>
      </c>
      <c r="N4707" s="519">
        <f t="shared" si="1173"/>
        <v>0</v>
      </c>
      <c r="O4707" s="519">
        <f t="shared" si="1174"/>
        <v>0</v>
      </c>
      <c r="P4707" s="506"/>
      <c r="Q4707" s="520"/>
      <c r="R4707" s="412" t="str">
        <f t="shared" si="1148"/>
        <v/>
      </c>
      <c r="S4707" s="412" t="str">
        <f t="shared" si="1146"/>
        <v/>
      </c>
      <c r="T4707" s="427"/>
      <c r="U4707" s="429"/>
      <c r="W4707" s="6">
        <f>VLOOKUP(A4707,'[3]Cartilha Global'!$A:$A,1,FALSE)</f>
        <v>93120</v>
      </c>
    </row>
    <row r="4708" spans="1:23" ht="23.25" hidden="1" thickBot="1" x14ac:dyDescent="0.25">
      <c r="A4708" s="522">
        <v>93121</v>
      </c>
      <c r="B4708" s="508" t="s">
        <v>3144</v>
      </c>
      <c r="C4708" s="513" t="s">
        <v>3308</v>
      </c>
      <c r="D4708" s="498" t="s">
        <v>169</v>
      </c>
      <c r="E4708" s="499">
        <v>33.229999999999997</v>
      </c>
      <c r="F4708" s="500">
        <f t="shared" si="1147"/>
        <v>41.15</v>
      </c>
      <c r="G4708" s="527"/>
      <c r="H4708" s="518"/>
      <c r="I4708" s="517">
        <f t="shared" si="1170"/>
        <v>0</v>
      </c>
      <c r="J4708" s="517">
        <f t="shared" si="1171"/>
        <v>0</v>
      </c>
      <c r="K4708" s="504"/>
      <c r="L4708" s="518">
        <f t="shared" si="1172"/>
        <v>0</v>
      </c>
      <c r="M4708" s="518">
        <f t="shared" si="1172"/>
        <v>0</v>
      </c>
      <c r="N4708" s="519">
        <f t="shared" si="1173"/>
        <v>0</v>
      </c>
      <c r="O4708" s="519">
        <f t="shared" si="1174"/>
        <v>0</v>
      </c>
      <c r="P4708" s="506"/>
      <c r="Q4708" s="520"/>
      <c r="R4708" s="412" t="str">
        <f t="shared" si="1148"/>
        <v/>
      </c>
      <c r="S4708" s="412" t="str">
        <f t="shared" si="1146"/>
        <v/>
      </c>
      <c r="T4708" s="427"/>
      <c r="U4708" s="429"/>
      <c r="W4708" s="6">
        <f>VLOOKUP(A4708,'[3]Cartilha Global'!$A:$A,1,FALSE)</f>
        <v>93121</v>
      </c>
    </row>
    <row r="4709" spans="1:23" ht="12" hidden="1" thickBot="1" x14ac:dyDescent="0.25">
      <c r="A4709" s="522" t="s">
        <v>1984</v>
      </c>
      <c r="B4709" s="508"/>
      <c r="C4709" s="513" t="s">
        <v>488</v>
      </c>
      <c r="D4709" s="498">
        <v>0</v>
      </c>
      <c r="E4709" s="499"/>
      <c r="F4709" s="500">
        <f t="shared" si="1147"/>
        <v>0</v>
      </c>
      <c r="G4709" s="556"/>
      <c r="H4709" s="556"/>
      <c r="I4709" s="557"/>
      <c r="J4709" s="558"/>
      <c r="K4709" s="504"/>
      <c r="L4709" s="556"/>
      <c r="M4709" s="556"/>
      <c r="N4709" s="557"/>
      <c r="O4709" s="558"/>
      <c r="P4709" s="506"/>
      <c r="Q4709" s="494" t="str">
        <f>IF(OR(SUM(J4710:J4776)&gt;0,SUM(O4710:O4776)&gt;0),"xx","")</f>
        <v/>
      </c>
      <c r="R4709" s="412" t="str">
        <f t="shared" si="1148"/>
        <v/>
      </c>
      <c r="S4709" s="412" t="str">
        <f t="shared" si="1146"/>
        <v/>
      </c>
      <c r="T4709" s="427"/>
      <c r="U4709" s="429"/>
      <c r="W4709" s="6" t="str">
        <f>VLOOKUP(A4709,'[3]Cartilha Global'!$A:$A,1,FALSE)</f>
        <v>9.3.18</v>
      </c>
    </row>
    <row r="4710" spans="1:23" ht="23.25" hidden="1" thickBot="1" x14ac:dyDescent="0.25">
      <c r="A4710" s="522">
        <v>89376</v>
      </c>
      <c r="B4710" s="508" t="s">
        <v>3144</v>
      </c>
      <c r="C4710" s="513" t="s">
        <v>1099</v>
      </c>
      <c r="D4710" s="498" t="s">
        <v>169</v>
      </c>
      <c r="E4710" s="499">
        <v>6.35</v>
      </c>
      <c r="F4710" s="500">
        <f t="shared" si="1147"/>
        <v>7.86</v>
      </c>
      <c r="G4710" s="527"/>
      <c r="H4710" s="518"/>
      <c r="I4710" s="517">
        <f t="shared" ref="I4710:I4773" si="1175">IF(ISBLANK(E4710),0,ROUND(F4710*G4710,2))</f>
        <v>0</v>
      </c>
      <c r="J4710" s="517">
        <f t="shared" ref="J4710:J4773" si="1176">IF(ISBLANK(G4710),0,ROUND(G4710*H4710,2))</f>
        <v>0</v>
      </c>
      <c r="K4710" s="504"/>
      <c r="L4710" s="518">
        <f t="shared" ref="L4710:M4740" si="1177">G4710</f>
        <v>0</v>
      </c>
      <c r="M4710" s="518">
        <f t="shared" si="1177"/>
        <v>0</v>
      </c>
      <c r="N4710" s="519">
        <f t="shared" ref="N4710:N4773" si="1178">IF(ISBLANK(E4710),0,ROUND(F4710*L4710,2))</f>
        <v>0</v>
      </c>
      <c r="O4710" s="519">
        <f t="shared" ref="O4710:O4773" si="1179">IF(ISBLANK(L4710),0,ROUND(L4710*M4710,2))</f>
        <v>0</v>
      </c>
      <c r="P4710" s="506"/>
      <c r="Q4710" s="520"/>
      <c r="R4710" s="412" t="str">
        <f t="shared" si="1148"/>
        <v/>
      </c>
      <c r="S4710" s="412" t="str">
        <f t="shared" si="1146"/>
        <v/>
      </c>
      <c r="T4710" s="427"/>
      <c r="U4710" s="429"/>
      <c r="W4710" s="6">
        <f>VLOOKUP(A4710,'[3]Cartilha Global'!$A:$A,1,FALSE)</f>
        <v>89376</v>
      </c>
    </row>
    <row r="4711" spans="1:23" ht="23.25" hidden="1" thickBot="1" x14ac:dyDescent="0.25">
      <c r="A4711" s="522">
        <v>89383</v>
      </c>
      <c r="B4711" s="508" t="s">
        <v>3144</v>
      </c>
      <c r="C4711" s="513" t="s">
        <v>1100</v>
      </c>
      <c r="D4711" s="498" t="s">
        <v>169</v>
      </c>
      <c r="E4711" s="499">
        <v>7.56</v>
      </c>
      <c r="F4711" s="500">
        <f t="shared" si="1147"/>
        <v>9.36</v>
      </c>
      <c r="G4711" s="527"/>
      <c r="H4711" s="518"/>
      <c r="I4711" s="517">
        <f t="shared" si="1175"/>
        <v>0</v>
      </c>
      <c r="J4711" s="517">
        <f t="shared" si="1176"/>
        <v>0</v>
      </c>
      <c r="K4711" s="504"/>
      <c r="L4711" s="518">
        <f t="shared" si="1177"/>
        <v>0</v>
      </c>
      <c r="M4711" s="518">
        <f t="shared" si="1177"/>
        <v>0</v>
      </c>
      <c r="N4711" s="519">
        <f t="shared" si="1178"/>
        <v>0</v>
      </c>
      <c r="O4711" s="519">
        <f t="shared" si="1179"/>
        <v>0</v>
      </c>
      <c r="P4711" s="506"/>
      <c r="Q4711" s="494"/>
      <c r="R4711" s="412" t="str">
        <f t="shared" si="1148"/>
        <v/>
      </c>
      <c r="S4711" s="412" t="str">
        <f t="shared" si="1146"/>
        <v/>
      </c>
      <c r="T4711" s="427"/>
      <c r="U4711" s="429"/>
      <c r="W4711" s="6">
        <f>VLOOKUP(A4711,'[3]Cartilha Global'!$A:$A,1,FALSE)</f>
        <v>89383</v>
      </c>
    </row>
    <row r="4712" spans="1:23" ht="23.25" hidden="1" thickBot="1" x14ac:dyDescent="0.25">
      <c r="A4712" s="522">
        <v>89391</v>
      </c>
      <c r="B4712" s="508" t="s">
        <v>3144</v>
      </c>
      <c r="C4712" s="513" t="s">
        <v>1101</v>
      </c>
      <c r="D4712" s="498" t="s">
        <v>169</v>
      </c>
      <c r="E4712" s="499">
        <v>10.26</v>
      </c>
      <c r="F4712" s="500">
        <f t="shared" si="1147"/>
        <v>12.71</v>
      </c>
      <c r="G4712" s="527"/>
      <c r="H4712" s="518"/>
      <c r="I4712" s="517">
        <f t="shared" si="1175"/>
        <v>0</v>
      </c>
      <c r="J4712" s="517">
        <f t="shared" si="1176"/>
        <v>0</v>
      </c>
      <c r="K4712" s="504"/>
      <c r="L4712" s="518">
        <f t="shared" si="1177"/>
        <v>0</v>
      </c>
      <c r="M4712" s="518">
        <f t="shared" si="1177"/>
        <v>0</v>
      </c>
      <c r="N4712" s="519">
        <f t="shared" si="1178"/>
        <v>0</v>
      </c>
      <c r="O4712" s="519">
        <f t="shared" si="1179"/>
        <v>0</v>
      </c>
      <c r="P4712" s="506"/>
      <c r="Q4712" s="494"/>
      <c r="R4712" s="412" t="str">
        <f t="shared" si="1148"/>
        <v/>
      </c>
      <c r="S4712" s="412" t="str">
        <f t="shared" si="1146"/>
        <v/>
      </c>
      <c r="T4712" s="427"/>
      <c r="U4712" s="429"/>
      <c r="W4712" s="6">
        <f>VLOOKUP(A4712,'[3]Cartilha Global'!$A:$A,1,FALSE)</f>
        <v>89391</v>
      </c>
    </row>
    <row r="4713" spans="1:23" ht="23.25" hidden="1" thickBot="1" x14ac:dyDescent="0.25">
      <c r="A4713" s="522">
        <v>89359</v>
      </c>
      <c r="B4713" s="508" t="s">
        <v>3144</v>
      </c>
      <c r="C4713" s="513" t="s">
        <v>1102</v>
      </c>
      <c r="D4713" s="498" t="s">
        <v>169</v>
      </c>
      <c r="E4713" s="499">
        <v>8.77</v>
      </c>
      <c r="F4713" s="500">
        <f t="shared" si="1147"/>
        <v>10.86</v>
      </c>
      <c r="G4713" s="527"/>
      <c r="H4713" s="518"/>
      <c r="I4713" s="517">
        <f t="shared" si="1175"/>
        <v>0</v>
      </c>
      <c r="J4713" s="517">
        <f t="shared" si="1176"/>
        <v>0</v>
      </c>
      <c r="K4713" s="504"/>
      <c r="L4713" s="518">
        <f t="shared" si="1177"/>
        <v>0</v>
      </c>
      <c r="M4713" s="518">
        <f t="shared" si="1177"/>
        <v>0</v>
      </c>
      <c r="N4713" s="519">
        <f t="shared" si="1178"/>
        <v>0</v>
      </c>
      <c r="O4713" s="519">
        <f t="shared" si="1179"/>
        <v>0</v>
      </c>
      <c r="P4713" s="506"/>
      <c r="Q4713" s="494"/>
      <c r="R4713" s="412" t="str">
        <f t="shared" si="1148"/>
        <v/>
      </c>
      <c r="S4713" s="412" t="str">
        <f t="shared" si="1146"/>
        <v/>
      </c>
      <c r="T4713" s="427"/>
      <c r="U4713" s="429"/>
      <c r="W4713" s="6">
        <f>VLOOKUP(A4713,'[3]Cartilha Global'!$A:$A,1,FALSE)</f>
        <v>89359</v>
      </c>
    </row>
    <row r="4714" spans="1:23" ht="23.25" hidden="1" thickBot="1" x14ac:dyDescent="0.25">
      <c r="A4714" s="522">
        <v>89363</v>
      </c>
      <c r="B4714" s="508" t="s">
        <v>3144</v>
      </c>
      <c r="C4714" s="513" t="s">
        <v>1103</v>
      </c>
      <c r="D4714" s="498" t="s">
        <v>169</v>
      </c>
      <c r="E4714" s="499">
        <v>10.95</v>
      </c>
      <c r="F4714" s="500">
        <f t="shared" si="1147"/>
        <v>13.56</v>
      </c>
      <c r="G4714" s="527"/>
      <c r="H4714" s="518"/>
      <c r="I4714" s="517">
        <f t="shared" si="1175"/>
        <v>0</v>
      </c>
      <c r="J4714" s="517">
        <f t="shared" si="1176"/>
        <v>0</v>
      </c>
      <c r="K4714" s="504"/>
      <c r="L4714" s="518">
        <f t="shared" si="1177"/>
        <v>0</v>
      </c>
      <c r="M4714" s="518">
        <f t="shared" si="1177"/>
        <v>0</v>
      </c>
      <c r="N4714" s="519">
        <f t="shared" si="1178"/>
        <v>0</v>
      </c>
      <c r="O4714" s="519">
        <f t="shared" si="1179"/>
        <v>0</v>
      </c>
      <c r="P4714" s="506"/>
      <c r="Q4714" s="494"/>
      <c r="R4714" s="412" t="str">
        <f t="shared" si="1148"/>
        <v/>
      </c>
      <c r="S4714" s="412" t="str">
        <f t="shared" si="1146"/>
        <v/>
      </c>
      <c r="T4714" s="427"/>
      <c r="U4714" s="429"/>
      <c r="W4714" s="6">
        <f>VLOOKUP(A4714,'[3]Cartilha Global'!$A:$A,1,FALSE)</f>
        <v>89363</v>
      </c>
    </row>
    <row r="4715" spans="1:23" ht="23.25" hidden="1" thickBot="1" x14ac:dyDescent="0.25">
      <c r="A4715" s="522">
        <v>89368</v>
      </c>
      <c r="B4715" s="508" t="s">
        <v>3144</v>
      </c>
      <c r="C4715" s="513" t="s">
        <v>1104</v>
      </c>
      <c r="D4715" s="498" t="s">
        <v>169</v>
      </c>
      <c r="E4715" s="499">
        <v>16.809999999999999</v>
      </c>
      <c r="F4715" s="500">
        <f t="shared" ref="F4715:F4776" si="1180">IF(E4715=0,0,ROUND(E4715*(1+E$13)*(1-E$14),2))</f>
        <v>20.82</v>
      </c>
      <c r="G4715" s="527"/>
      <c r="H4715" s="518"/>
      <c r="I4715" s="517">
        <f t="shared" si="1175"/>
        <v>0</v>
      </c>
      <c r="J4715" s="517">
        <f t="shared" si="1176"/>
        <v>0</v>
      </c>
      <c r="K4715" s="504"/>
      <c r="L4715" s="518">
        <f t="shared" si="1177"/>
        <v>0</v>
      </c>
      <c r="M4715" s="518">
        <f t="shared" si="1177"/>
        <v>0</v>
      </c>
      <c r="N4715" s="519">
        <f t="shared" si="1178"/>
        <v>0</v>
      </c>
      <c r="O4715" s="519">
        <f t="shared" si="1179"/>
        <v>0</v>
      </c>
      <c r="P4715" s="506"/>
      <c r="Q4715" s="494"/>
      <c r="R4715" s="412" t="str">
        <f t="shared" si="1148"/>
        <v/>
      </c>
      <c r="S4715" s="412" t="str">
        <f t="shared" ref="S4715:S4778" si="1181">IF(Q4715="X","x",IF(Q4715="xx","x",IF(OR(J4715&gt;0,O4715&gt;0),"x","")))</f>
        <v/>
      </c>
      <c r="T4715" s="427"/>
      <c r="U4715" s="429"/>
      <c r="W4715" s="6">
        <f>VLOOKUP(A4715,'[3]Cartilha Global'!$A:$A,1,FALSE)</f>
        <v>89368</v>
      </c>
    </row>
    <row r="4716" spans="1:23" ht="23.25" hidden="1" thickBot="1" x14ac:dyDescent="0.25">
      <c r="A4716" s="522">
        <v>89358</v>
      </c>
      <c r="B4716" s="508" t="s">
        <v>3144</v>
      </c>
      <c r="C4716" s="513" t="s">
        <v>1105</v>
      </c>
      <c r="D4716" s="498" t="s">
        <v>169</v>
      </c>
      <c r="E4716" s="499">
        <v>8.27</v>
      </c>
      <c r="F4716" s="500">
        <f t="shared" si="1180"/>
        <v>10.24</v>
      </c>
      <c r="G4716" s="527"/>
      <c r="H4716" s="518"/>
      <c r="I4716" s="517">
        <f t="shared" si="1175"/>
        <v>0</v>
      </c>
      <c r="J4716" s="517">
        <f t="shared" si="1176"/>
        <v>0</v>
      </c>
      <c r="K4716" s="504"/>
      <c r="L4716" s="518">
        <f t="shared" si="1177"/>
        <v>0</v>
      </c>
      <c r="M4716" s="518">
        <f t="shared" si="1177"/>
        <v>0</v>
      </c>
      <c r="N4716" s="519">
        <f t="shared" si="1178"/>
        <v>0</v>
      </c>
      <c r="O4716" s="519">
        <f t="shared" si="1179"/>
        <v>0</v>
      </c>
      <c r="P4716" s="506"/>
      <c r="Q4716" s="494"/>
      <c r="R4716" s="412" t="str">
        <f t="shared" si="1148"/>
        <v/>
      </c>
      <c r="S4716" s="412" t="str">
        <f t="shared" si="1181"/>
        <v/>
      </c>
      <c r="T4716" s="427"/>
      <c r="U4716" s="429"/>
      <c r="W4716" s="6">
        <f>VLOOKUP(A4716,'[3]Cartilha Global'!$A:$A,1,FALSE)</f>
        <v>89358</v>
      </c>
    </row>
    <row r="4717" spans="1:23" ht="23.25" hidden="1" thickBot="1" x14ac:dyDescent="0.25">
      <c r="A4717" s="522">
        <v>89362</v>
      </c>
      <c r="B4717" s="508" t="s">
        <v>3144</v>
      </c>
      <c r="C4717" s="513" t="s">
        <v>1106</v>
      </c>
      <c r="D4717" s="498" t="s">
        <v>169</v>
      </c>
      <c r="E4717" s="499">
        <v>9.8800000000000008</v>
      </c>
      <c r="F4717" s="500">
        <f t="shared" si="1180"/>
        <v>12.24</v>
      </c>
      <c r="G4717" s="527"/>
      <c r="H4717" s="518"/>
      <c r="I4717" s="517">
        <f t="shared" si="1175"/>
        <v>0</v>
      </c>
      <c r="J4717" s="517">
        <f t="shared" si="1176"/>
        <v>0</v>
      </c>
      <c r="K4717" s="504"/>
      <c r="L4717" s="518">
        <f t="shared" si="1177"/>
        <v>0</v>
      </c>
      <c r="M4717" s="518">
        <f t="shared" si="1177"/>
        <v>0</v>
      </c>
      <c r="N4717" s="519">
        <f t="shared" si="1178"/>
        <v>0</v>
      </c>
      <c r="O4717" s="519">
        <f t="shared" si="1179"/>
        <v>0</v>
      </c>
      <c r="P4717" s="506"/>
      <c r="Q4717" s="494"/>
      <c r="R4717" s="412" t="str">
        <f t="shared" si="1148"/>
        <v/>
      </c>
      <c r="S4717" s="412" t="str">
        <f t="shared" si="1181"/>
        <v/>
      </c>
      <c r="T4717" s="427"/>
      <c r="U4717" s="429"/>
      <c r="W4717" s="6">
        <f>VLOOKUP(A4717,'[3]Cartilha Global'!$A:$A,1,FALSE)</f>
        <v>89362</v>
      </c>
    </row>
    <row r="4718" spans="1:23" ht="23.25" hidden="1" thickBot="1" x14ac:dyDescent="0.25">
      <c r="A4718" s="522">
        <v>89367</v>
      </c>
      <c r="B4718" s="508" t="s">
        <v>3144</v>
      </c>
      <c r="C4718" s="513" t="s">
        <v>1107</v>
      </c>
      <c r="D4718" s="498" t="s">
        <v>169</v>
      </c>
      <c r="E4718" s="499">
        <v>13.8</v>
      </c>
      <c r="F4718" s="500">
        <f t="shared" si="1180"/>
        <v>17.09</v>
      </c>
      <c r="G4718" s="527"/>
      <c r="H4718" s="518"/>
      <c r="I4718" s="517">
        <f t="shared" si="1175"/>
        <v>0</v>
      </c>
      <c r="J4718" s="517">
        <f t="shared" si="1176"/>
        <v>0</v>
      </c>
      <c r="K4718" s="504"/>
      <c r="L4718" s="518">
        <f t="shared" si="1177"/>
        <v>0</v>
      </c>
      <c r="M4718" s="518">
        <f t="shared" si="1177"/>
        <v>0</v>
      </c>
      <c r="N4718" s="519">
        <f t="shared" si="1178"/>
        <v>0</v>
      </c>
      <c r="O4718" s="519">
        <f t="shared" si="1179"/>
        <v>0</v>
      </c>
      <c r="P4718" s="506"/>
      <c r="Q4718" s="494"/>
      <c r="R4718" s="412" t="str">
        <f t="shared" si="1148"/>
        <v/>
      </c>
      <c r="S4718" s="412" t="str">
        <f t="shared" si="1181"/>
        <v/>
      </c>
      <c r="T4718" s="427"/>
      <c r="U4718" s="429"/>
      <c r="W4718" s="6">
        <f>VLOOKUP(A4718,'[3]Cartilha Global'!$A:$A,1,FALSE)</f>
        <v>89367</v>
      </c>
    </row>
    <row r="4719" spans="1:23" ht="23.25" hidden="1" thickBot="1" x14ac:dyDescent="0.25">
      <c r="A4719" s="522">
        <v>89366</v>
      </c>
      <c r="B4719" s="508" t="s">
        <v>3144</v>
      </c>
      <c r="C4719" s="513" t="s">
        <v>1108</v>
      </c>
      <c r="D4719" s="498" t="s">
        <v>169</v>
      </c>
      <c r="E4719" s="499">
        <v>19.02</v>
      </c>
      <c r="F4719" s="500">
        <f t="shared" si="1180"/>
        <v>23.55</v>
      </c>
      <c r="G4719" s="527"/>
      <c r="H4719" s="518"/>
      <c r="I4719" s="517">
        <f t="shared" si="1175"/>
        <v>0</v>
      </c>
      <c r="J4719" s="517">
        <f t="shared" si="1176"/>
        <v>0</v>
      </c>
      <c r="K4719" s="504"/>
      <c r="L4719" s="518">
        <f t="shared" si="1177"/>
        <v>0</v>
      </c>
      <c r="M4719" s="518">
        <f t="shared" si="1177"/>
        <v>0</v>
      </c>
      <c r="N4719" s="519">
        <f t="shared" si="1178"/>
        <v>0</v>
      </c>
      <c r="O4719" s="519">
        <f t="shared" si="1179"/>
        <v>0</v>
      </c>
      <c r="P4719" s="506"/>
      <c r="Q4719" s="494"/>
      <c r="R4719" s="412" t="str">
        <f t="shared" ref="R4719:R4782" si="1182">IF(Q4719="X","x",IF(Q4719="xx","x",IF(O4719&gt;0,"x","")))</f>
        <v/>
      </c>
      <c r="S4719" s="412" t="str">
        <f t="shared" si="1181"/>
        <v/>
      </c>
      <c r="T4719" s="427"/>
      <c r="U4719" s="429"/>
      <c r="W4719" s="6">
        <f>VLOOKUP(A4719,'[3]Cartilha Global'!$A:$A,1,FALSE)</f>
        <v>89366</v>
      </c>
    </row>
    <row r="4720" spans="1:23" ht="23.25" hidden="1" thickBot="1" x14ac:dyDescent="0.25">
      <c r="A4720" s="522">
        <v>90373</v>
      </c>
      <c r="B4720" s="508" t="s">
        <v>3144</v>
      </c>
      <c r="C4720" s="513" t="s">
        <v>1109</v>
      </c>
      <c r="D4720" s="498" t="s">
        <v>169</v>
      </c>
      <c r="E4720" s="499">
        <v>17.43</v>
      </c>
      <c r="F4720" s="500">
        <f t="shared" si="1180"/>
        <v>21.59</v>
      </c>
      <c r="G4720" s="527"/>
      <c r="H4720" s="518"/>
      <c r="I4720" s="517">
        <f t="shared" si="1175"/>
        <v>0</v>
      </c>
      <c r="J4720" s="517">
        <f t="shared" si="1176"/>
        <v>0</v>
      </c>
      <c r="K4720" s="504"/>
      <c r="L4720" s="518">
        <f t="shared" si="1177"/>
        <v>0</v>
      </c>
      <c r="M4720" s="518">
        <f t="shared" si="1177"/>
        <v>0</v>
      </c>
      <c r="N4720" s="519">
        <f t="shared" si="1178"/>
        <v>0</v>
      </c>
      <c r="O4720" s="519">
        <f t="shared" si="1179"/>
        <v>0</v>
      </c>
      <c r="P4720" s="506"/>
      <c r="Q4720" s="494"/>
      <c r="R4720" s="412" t="str">
        <f t="shared" si="1182"/>
        <v/>
      </c>
      <c r="S4720" s="412" t="str">
        <f t="shared" si="1181"/>
        <v/>
      </c>
      <c r="T4720" s="427"/>
      <c r="U4720" s="429"/>
      <c r="W4720" s="6">
        <f>VLOOKUP(A4720,'[3]Cartilha Global'!$A:$A,1,FALSE)</f>
        <v>90373</v>
      </c>
    </row>
    <row r="4721" spans="1:23" ht="23.25" hidden="1" thickBot="1" x14ac:dyDescent="0.25">
      <c r="A4721" s="522">
        <v>89360</v>
      </c>
      <c r="B4721" s="508" t="s">
        <v>3144</v>
      </c>
      <c r="C4721" s="513" t="s">
        <v>1110</v>
      </c>
      <c r="D4721" s="498" t="s">
        <v>169</v>
      </c>
      <c r="E4721" s="499">
        <v>10.87</v>
      </c>
      <c r="F4721" s="500">
        <f t="shared" si="1180"/>
        <v>13.46</v>
      </c>
      <c r="G4721" s="527"/>
      <c r="H4721" s="518"/>
      <c r="I4721" s="517">
        <f t="shared" si="1175"/>
        <v>0</v>
      </c>
      <c r="J4721" s="517">
        <f t="shared" si="1176"/>
        <v>0</v>
      </c>
      <c r="K4721" s="504"/>
      <c r="L4721" s="518">
        <f t="shared" si="1177"/>
        <v>0</v>
      </c>
      <c r="M4721" s="518">
        <f t="shared" si="1177"/>
        <v>0</v>
      </c>
      <c r="N4721" s="519">
        <f t="shared" si="1178"/>
        <v>0</v>
      </c>
      <c r="O4721" s="519">
        <f t="shared" si="1179"/>
        <v>0</v>
      </c>
      <c r="P4721" s="506"/>
      <c r="Q4721" s="494"/>
      <c r="R4721" s="412" t="str">
        <f t="shared" si="1182"/>
        <v/>
      </c>
      <c r="S4721" s="412" t="str">
        <f t="shared" si="1181"/>
        <v/>
      </c>
      <c r="T4721" s="427"/>
      <c r="U4721" s="429"/>
      <c r="W4721" s="6">
        <f>VLOOKUP(A4721,'[3]Cartilha Global'!$A:$A,1,FALSE)</f>
        <v>89360</v>
      </c>
    </row>
    <row r="4722" spans="1:23" ht="23.25" hidden="1" thickBot="1" x14ac:dyDescent="0.25">
      <c r="A4722" s="522">
        <v>89364</v>
      </c>
      <c r="B4722" s="508" t="s">
        <v>3144</v>
      </c>
      <c r="C4722" s="513" t="s">
        <v>1111</v>
      </c>
      <c r="D4722" s="498" t="s">
        <v>169</v>
      </c>
      <c r="E4722" s="499">
        <v>13.16</v>
      </c>
      <c r="F4722" s="500">
        <f t="shared" si="1180"/>
        <v>16.3</v>
      </c>
      <c r="G4722" s="527"/>
      <c r="H4722" s="518"/>
      <c r="I4722" s="517">
        <f t="shared" si="1175"/>
        <v>0</v>
      </c>
      <c r="J4722" s="517">
        <f t="shared" si="1176"/>
        <v>0</v>
      </c>
      <c r="K4722" s="504"/>
      <c r="L4722" s="518">
        <f t="shared" si="1177"/>
        <v>0</v>
      </c>
      <c r="M4722" s="518">
        <f t="shared" si="1177"/>
        <v>0</v>
      </c>
      <c r="N4722" s="519">
        <f t="shared" si="1178"/>
        <v>0</v>
      </c>
      <c r="O4722" s="519">
        <f t="shared" si="1179"/>
        <v>0</v>
      </c>
      <c r="P4722" s="506"/>
      <c r="Q4722" s="494"/>
      <c r="R4722" s="412" t="str">
        <f t="shared" si="1182"/>
        <v/>
      </c>
      <c r="S4722" s="412" t="str">
        <f t="shared" si="1181"/>
        <v/>
      </c>
      <c r="T4722" s="427"/>
      <c r="U4722" s="429"/>
      <c r="W4722" s="6">
        <f>VLOOKUP(A4722,'[3]Cartilha Global'!$A:$A,1,FALSE)</f>
        <v>89364</v>
      </c>
    </row>
    <row r="4723" spans="1:23" ht="23.25" hidden="1" thickBot="1" x14ac:dyDescent="0.25">
      <c r="A4723" s="522">
        <v>89369</v>
      </c>
      <c r="B4723" s="508" t="s">
        <v>3144</v>
      </c>
      <c r="C4723" s="513" t="s">
        <v>1112</v>
      </c>
      <c r="D4723" s="498" t="s">
        <v>169</v>
      </c>
      <c r="E4723" s="499">
        <v>20.53</v>
      </c>
      <c r="F4723" s="500">
        <f t="shared" si="1180"/>
        <v>25.42</v>
      </c>
      <c r="G4723" s="527"/>
      <c r="H4723" s="518"/>
      <c r="I4723" s="517">
        <f t="shared" si="1175"/>
        <v>0</v>
      </c>
      <c r="J4723" s="517">
        <f t="shared" si="1176"/>
        <v>0</v>
      </c>
      <c r="K4723" s="504"/>
      <c r="L4723" s="518">
        <f t="shared" si="1177"/>
        <v>0</v>
      </c>
      <c r="M4723" s="518">
        <f t="shared" si="1177"/>
        <v>0</v>
      </c>
      <c r="N4723" s="519">
        <f t="shared" si="1178"/>
        <v>0</v>
      </c>
      <c r="O4723" s="519">
        <f t="shared" si="1179"/>
        <v>0</v>
      </c>
      <c r="P4723" s="506"/>
      <c r="Q4723" s="494"/>
      <c r="R4723" s="412" t="str">
        <f t="shared" si="1182"/>
        <v/>
      </c>
      <c r="S4723" s="412" t="str">
        <f t="shared" si="1181"/>
        <v/>
      </c>
      <c r="T4723" s="427"/>
      <c r="U4723" s="429"/>
      <c r="W4723" s="6">
        <f>VLOOKUP(A4723,'[3]Cartilha Global'!$A:$A,1,FALSE)</f>
        <v>89369</v>
      </c>
    </row>
    <row r="4724" spans="1:23" ht="23.25" hidden="1" thickBot="1" x14ac:dyDescent="0.25">
      <c r="A4724" s="522">
        <v>89361</v>
      </c>
      <c r="B4724" s="508" t="s">
        <v>3144</v>
      </c>
      <c r="C4724" s="513" t="s">
        <v>1113</v>
      </c>
      <c r="D4724" s="498" t="s">
        <v>169</v>
      </c>
      <c r="E4724" s="499">
        <v>10.050000000000001</v>
      </c>
      <c r="F4724" s="500">
        <f t="shared" si="1180"/>
        <v>12.45</v>
      </c>
      <c r="G4724" s="527"/>
      <c r="H4724" s="518"/>
      <c r="I4724" s="517">
        <f t="shared" si="1175"/>
        <v>0</v>
      </c>
      <c r="J4724" s="517">
        <f t="shared" si="1176"/>
        <v>0</v>
      </c>
      <c r="K4724" s="504"/>
      <c r="L4724" s="518">
        <f t="shared" si="1177"/>
        <v>0</v>
      </c>
      <c r="M4724" s="518">
        <f t="shared" si="1177"/>
        <v>0</v>
      </c>
      <c r="N4724" s="519">
        <f t="shared" si="1178"/>
        <v>0</v>
      </c>
      <c r="O4724" s="519">
        <f t="shared" si="1179"/>
        <v>0</v>
      </c>
      <c r="P4724" s="506"/>
      <c r="Q4724" s="494"/>
      <c r="R4724" s="412" t="str">
        <f t="shared" si="1182"/>
        <v/>
      </c>
      <c r="S4724" s="412" t="str">
        <f t="shared" si="1181"/>
        <v/>
      </c>
      <c r="T4724" s="427"/>
      <c r="U4724" s="429"/>
      <c r="W4724" s="6">
        <f>VLOOKUP(A4724,'[3]Cartilha Global'!$A:$A,1,FALSE)</f>
        <v>89361</v>
      </c>
    </row>
    <row r="4725" spans="1:23" ht="23.25" hidden="1" thickBot="1" x14ac:dyDescent="0.25">
      <c r="A4725" s="522">
        <v>89365</v>
      </c>
      <c r="B4725" s="508" t="s">
        <v>3144</v>
      </c>
      <c r="C4725" s="513" t="s">
        <v>1114</v>
      </c>
      <c r="D4725" s="498" t="s">
        <v>169</v>
      </c>
      <c r="E4725" s="499">
        <v>12.17</v>
      </c>
      <c r="F4725" s="500">
        <f t="shared" si="1180"/>
        <v>15.07</v>
      </c>
      <c r="G4725" s="527"/>
      <c r="H4725" s="518"/>
      <c r="I4725" s="517">
        <f t="shared" si="1175"/>
        <v>0</v>
      </c>
      <c r="J4725" s="517">
        <f t="shared" si="1176"/>
        <v>0</v>
      </c>
      <c r="K4725" s="504"/>
      <c r="L4725" s="518">
        <f t="shared" si="1177"/>
        <v>0</v>
      </c>
      <c r="M4725" s="518">
        <f t="shared" si="1177"/>
        <v>0</v>
      </c>
      <c r="N4725" s="519">
        <f t="shared" si="1178"/>
        <v>0</v>
      </c>
      <c r="O4725" s="519">
        <f t="shared" si="1179"/>
        <v>0</v>
      </c>
      <c r="P4725" s="506"/>
      <c r="Q4725" s="494"/>
      <c r="R4725" s="412" t="str">
        <f t="shared" si="1182"/>
        <v/>
      </c>
      <c r="S4725" s="412" t="str">
        <f t="shared" si="1181"/>
        <v/>
      </c>
      <c r="T4725" s="427"/>
      <c r="U4725" s="429"/>
      <c r="W4725" s="6">
        <f>VLOOKUP(A4725,'[3]Cartilha Global'!$A:$A,1,FALSE)</f>
        <v>89365</v>
      </c>
    </row>
    <row r="4726" spans="1:23" ht="23.25" hidden="1" thickBot="1" x14ac:dyDescent="0.25">
      <c r="A4726" s="522">
        <v>89370</v>
      </c>
      <c r="B4726" s="508" t="s">
        <v>3144</v>
      </c>
      <c r="C4726" s="513" t="s">
        <v>1115</v>
      </c>
      <c r="D4726" s="498" t="s">
        <v>169</v>
      </c>
      <c r="E4726" s="499">
        <v>16.170000000000002</v>
      </c>
      <c r="F4726" s="500">
        <f t="shared" si="1180"/>
        <v>20.02</v>
      </c>
      <c r="G4726" s="527"/>
      <c r="H4726" s="518"/>
      <c r="I4726" s="517">
        <f t="shared" si="1175"/>
        <v>0</v>
      </c>
      <c r="J4726" s="517">
        <f t="shared" si="1176"/>
        <v>0</v>
      </c>
      <c r="K4726" s="504"/>
      <c r="L4726" s="518">
        <f t="shared" si="1177"/>
        <v>0</v>
      </c>
      <c r="M4726" s="518">
        <f t="shared" si="1177"/>
        <v>0</v>
      </c>
      <c r="N4726" s="519">
        <f t="shared" si="1178"/>
        <v>0</v>
      </c>
      <c r="O4726" s="519">
        <f t="shared" si="1179"/>
        <v>0</v>
      </c>
      <c r="P4726" s="506"/>
      <c r="Q4726" s="494"/>
      <c r="R4726" s="412" t="str">
        <f t="shared" si="1182"/>
        <v/>
      </c>
      <c r="S4726" s="412" t="str">
        <f t="shared" si="1181"/>
        <v/>
      </c>
      <c r="T4726" s="427"/>
      <c r="U4726" s="429"/>
      <c r="W4726" s="6">
        <f>VLOOKUP(A4726,'[3]Cartilha Global'!$A:$A,1,FALSE)</f>
        <v>89370</v>
      </c>
    </row>
    <row r="4727" spans="1:23" ht="23.25" hidden="1" thickBot="1" x14ac:dyDescent="0.25">
      <c r="A4727" s="522">
        <v>89377</v>
      </c>
      <c r="B4727" s="508" t="s">
        <v>3144</v>
      </c>
      <c r="C4727" s="513" t="s">
        <v>1116</v>
      </c>
      <c r="D4727" s="498" t="s">
        <v>169</v>
      </c>
      <c r="E4727" s="499">
        <v>11.15</v>
      </c>
      <c r="F4727" s="500">
        <f t="shared" si="1180"/>
        <v>13.81</v>
      </c>
      <c r="G4727" s="527"/>
      <c r="H4727" s="518"/>
      <c r="I4727" s="517">
        <f t="shared" si="1175"/>
        <v>0</v>
      </c>
      <c r="J4727" s="517">
        <f t="shared" si="1176"/>
        <v>0</v>
      </c>
      <c r="K4727" s="504"/>
      <c r="L4727" s="518">
        <f t="shared" si="1177"/>
        <v>0</v>
      </c>
      <c r="M4727" s="518">
        <f t="shared" si="1177"/>
        <v>0</v>
      </c>
      <c r="N4727" s="519">
        <f t="shared" si="1178"/>
        <v>0</v>
      </c>
      <c r="O4727" s="519">
        <f t="shared" si="1179"/>
        <v>0</v>
      </c>
      <c r="P4727" s="506"/>
      <c r="Q4727" s="494"/>
      <c r="R4727" s="412" t="str">
        <f t="shared" si="1182"/>
        <v/>
      </c>
      <c r="S4727" s="412" t="str">
        <f t="shared" si="1181"/>
        <v/>
      </c>
      <c r="T4727" s="427"/>
      <c r="U4727" s="429"/>
      <c r="W4727" s="6">
        <f>VLOOKUP(A4727,'[3]Cartilha Global'!$A:$A,1,FALSE)</f>
        <v>89377</v>
      </c>
    </row>
    <row r="4728" spans="1:23" ht="23.25" hidden="1" thickBot="1" x14ac:dyDescent="0.25">
      <c r="A4728" s="522">
        <v>89384</v>
      </c>
      <c r="B4728" s="508" t="s">
        <v>3144</v>
      </c>
      <c r="C4728" s="513" t="s">
        <v>1117</v>
      </c>
      <c r="D4728" s="498" t="s">
        <v>169</v>
      </c>
      <c r="E4728" s="499">
        <v>16.02</v>
      </c>
      <c r="F4728" s="500">
        <f t="shared" si="1180"/>
        <v>19.84</v>
      </c>
      <c r="G4728" s="527"/>
      <c r="H4728" s="518"/>
      <c r="I4728" s="517">
        <f t="shared" si="1175"/>
        <v>0</v>
      </c>
      <c r="J4728" s="517">
        <f t="shared" si="1176"/>
        <v>0</v>
      </c>
      <c r="K4728" s="504"/>
      <c r="L4728" s="518">
        <f t="shared" si="1177"/>
        <v>0</v>
      </c>
      <c r="M4728" s="518">
        <f t="shared" si="1177"/>
        <v>0</v>
      </c>
      <c r="N4728" s="519">
        <f t="shared" si="1178"/>
        <v>0</v>
      </c>
      <c r="O4728" s="519">
        <f t="shared" si="1179"/>
        <v>0</v>
      </c>
      <c r="P4728" s="506"/>
      <c r="Q4728" s="494"/>
      <c r="R4728" s="412" t="str">
        <f t="shared" si="1182"/>
        <v/>
      </c>
      <c r="S4728" s="412" t="str">
        <f t="shared" si="1181"/>
        <v/>
      </c>
      <c r="T4728" s="427"/>
      <c r="U4728" s="429"/>
      <c r="W4728" s="6">
        <f>VLOOKUP(A4728,'[3]Cartilha Global'!$A:$A,1,FALSE)</f>
        <v>89384</v>
      </c>
    </row>
    <row r="4729" spans="1:23" ht="23.25" hidden="1" thickBot="1" x14ac:dyDescent="0.25">
      <c r="A4729" s="522">
        <v>89392</v>
      </c>
      <c r="B4729" s="508" t="s">
        <v>3144</v>
      </c>
      <c r="C4729" s="513" t="s">
        <v>1118</v>
      </c>
      <c r="D4729" s="498" t="s">
        <v>169</v>
      </c>
      <c r="E4729" s="499">
        <v>33.65</v>
      </c>
      <c r="F4729" s="500">
        <f t="shared" si="1180"/>
        <v>41.67</v>
      </c>
      <c r="G4729" s="527"/>
      <c r="H4729" s="518"/>
      <c r="I4729" s="517">
        <f t="shared" si="1175"/>
        <v>0</v>
      </c>
      <c r="J4729" s="517">
        <f t="shared" si="1176"/>
        <v>0</v>
      </c>
      <c r="K4729" s="504"/>
      <c r="L4729" s="518">
        <f t="shared" si="1177"/>
        <v>0</v>
      </c>
      <c r="M4729" s="518">
        <f t="shared" si="1177"/>
        <v>0</v>
      </c>
      <c r="N4729" s="519">
        <f t="shared" si="1178"/>
        <v>0</v>
      </c>
      <c r="O4729" s="519">
        <f t="shared" si="1179"/>
        <v>0</v>
      </c>
      <c r="P4729" s="506"/>
      <c r="Q4729" s="494"/>
      <c r="R4729" s="412" t="str">
        <f t="shared" si="1182"/>
        <v/>
      </c>
      <c r="S4729" s="412" t="str">
        <f t="shared" si="1181"/>
        <v/>
      </c>
      <c r="T4729" s="427"/>
      <c r="U4729" s="429"/>
      <c r="W4729" s="6">
        <f>VLOOKUP(A4729,'[3]Cartilha Global'!$A:$A,1,FALSE)</f>
        <v>89392</v>
      </c>
    </row>
    <row r="4730" spans="1:23" ht="23.25" hidden="1" thickBot="1" x14ac:dyDescent="0.25">
      <c r="A4730" s="522">
        <v>89371</v>
      </c>
      <c r="B4730" s="508" t="s">
        <v>3144</v>
      </c>
      <c r="C4730" s="513" t="s">
        <v>1119</v>
      </c>
      <c r="D4730" s="498" t="s">
        <v>169</v>
      </c>
      <c r="E4730" s="499">
        <v>6.25</v>
      </c>
      <c r="F4730" s="500">
        <f t="shared" si="1180"/>
        <v>7.74</v>
      </c>
      <c r="G4730" s="527"/>
      <c r="H4730" s="518"/>
      <c r="I4730" s="517">
        <f t="shared" si="1175"/>
        <v>0</v>
      </c>
      <c r="J4730" s="517">
        <f t="shared" si="1176"/>
        <v>0</v>
      </c>
      <c r="K4730" s="504"/>
      <c r="L4730" s="518">
        <f t="shared" si="1177"/>
        <v>0</v>
      </c>
      <c r="M4730" s="518">
        <f t="shared" si="1177"/>
        <v>0</v>
      </c>
      <c r="N4730" s="519">
        <f t="shared" si="1178"/>
        <v>0</v>
      </c>
      <c r="O4730" s="519">
        <f t="shared" si="1179"/>
        <v>0</v>
      </c>
      <c r="P4730" s="506"/>
      <c r="Q4730" s="494"/>
      <c r="R4730" s="412" t="str">
        <f t="shared" si="1182"/>
        <v/>
      </c>
      <c r="S4730" s="412" t="str">
        <f t="shared" si="1181"/>
        <v/>
      </c>
      <c r="T4730" s="427"/>
      <c r="U4730" s="429"/>
      <c r="W4730" s="6">
        <f>VLOOKUP(A4730,'[3]Cartilha Global'!$A:$A,1,FALSE)</f>
        <v>89371</v>
      </c>
    </row>
    <row r="4731" spans="1:23" ht="23.25" hidden="1" thickBot="1" x14ac:dyDescent="0.25">
      <c r="A4731" s="522">
        <v>89378</v>
      </c>
      <c r="B4731" s="508" t="s">
        <v>3144</v>
      </c>
      <c r="C4731" s="513" t="s">
        <v>1120</v>
      </c>
      <c r="D4731" s="498" t="s">
        <v>169</v>
      </c>
      <c r="E4731" s="499">
        <v>7.43</v>
      </c>
      <c r="F4731" s="500">
        <f t="shared" si="1180"/>
        <v>9.1999999999999993</v>
      </c>
      <c r="G4731" s="527"/>
      <c r="H4731" s="518"/>
      <c r="I4731" s="517">
        <f t="shared" si="1175"/>
        <v>0</v>
      </c>
      <c r="J4731" s="517">
        <f t="shared" si="1176"/>
        <v>0</v>
      </c>
      <c r="K4731" s="504"/>
      <c r="L4731" s="518">
        <f t="shared" si="1177"/>
        <v>0</v>
      </c>
      <c r="M4731" s="518">
        <f t="shared" si="1177"/>
        <v>0</v>
      </c>
      <c r="N4731" s="519">
        <f t="shared" si="1178"/>
        <v>0</v>
      </c>
      <c r="O4731" s="519">
        <f t="shared" si="1179"/>
        <v>0</v>
      </c>
      <c r="P4731" s="506"/>
      <c r="Q4731" s="494"/>
      <c r="R4731" s="412" t="str">
        <f t="shared" si="1182"/>
        <v/>
      </c>
      <c r="S4731" s="412" t="str">
        <f t="shared" si="1181"/>
        <v/>
      </c>
      <c r="T4731" s="427"/>
      <c r="U4731" s="429"/>
      <c r="W4731" s="6">
        <f>VLOOKUP(A4731,'[3]Cartilha Global'!$A:$A,1,FALSE)</f>
        <v>89378</v>
      </c>
    </row>
    <row r="4732" spans="1:23" ht="23.25" hidden="1" thickBot="1" x14ac:dyDescent="0.25">
      <c r="A4732" s="522">
        <v>89386</v>
      </c>
      <c r="B4732" s="508" t="s">
        <v>3144</v>
      </c>
      <c r="C4732" s="513" t="s">
        <v>1121</v>
      </c>
      <c r="D4732" s="498" t="s">
        <v>169</v>
      </c>
      <c r="E4732" s="499">
        <v>10.41</v>
      </c>
      <c r="F4732" s="500">
        <f t="shared" si="1180"/>
        <v>12.89</v>
      </c>
      <c r="G4732" s="527"/>
      <c r="H4732" s="518"/>
      <c r="I4732" s="517">
        <f t="shared" si="1175"/>
        <v>0</v>
      </c>
      <c r="J4732" s="517">
        <f t="shared" si="1176"/>
        <v>0</v>
      </c>
      <c r="K4732" s="504"/>
      <c r="L4732" s="518">
        <f t="shared" si="1177"/>
        <v>0</v>
      </c>
      <c r="M4732" s="518">
        <f t="shared" si="1177"/>
        <v>0</v>
      </c>
      <c r="N4732" s="519">
        <f t="shared" si="1178"/>
        <v>0</v>
      </c>
      <c r="O4732" s="519">
        <f t="shared" si="1179"/>
        <v>0</v>
      </c>
      <c r="P4732" s="506"/>
      <c r="Q4732" s="494"/>
      <c r="R4732" s="412" t="str">
        <f t="shared" si="1182"/>
        <v/>
      </c>
      <c r="S4732" s="412" t="str">
        <f t="shared" si="1181"/>
        <v/>
      </c>
      <c r="T4732" s="427"/>
      <c r="U4732" s="429"/>
      <c r="W4732" s="6">
        <f>VLOOKUP(A4732,'[3]Cartilha Global'!$A:$A,1,FALSE)</f>
        <v>89386</v>
      </c>
    </row>
    <row r="4733" spans="1:23" ht="23.25" hidden="1" thickBot="1" x14ac:dyDescent="0.25">
      <c r="A4733" s="522">
        <v>89372</v>
      </c>
      <c r="B4733" s="508" t="s">
        <v>3144</v>
      </c>
      <c r="C4733" s="513" t="s">
        <v>1122</v>
      </c>
      <c r="D4733" s="498" t="s">
        <v>169</v>
      </c>
      <c r="E4733" s="499">
        <v>16.170000000000002</v>
      </c>
      <c r="F4733" s="500">
        <f t="shared" si="1180"/>
        <v>20.02</v>
      </c>
      <c r="G4733" s="527"/>
      <c r="H4733" s="518"/>
      <c r="I4733" s="517">
        <f t="shared" si="1175"/>
        <v>0</v>
      </c>
      <c r="J4733" s="517">
        <f t="shared" si="1176"/>
        <v>0</v>
      </c>
      <c r="K4733" s="504"/>
      <c r="L4733" s="518">
        <f t="shared" si="1177"/>
        <v>0</v>
      </c>
      <c r="M4733" s="518">
        <f t="shared" si="1177"/>
        <v>0</v>
      </c>
      <c r="N4733" s="519">
        <f t="shared" si="1178"/>
        <v>0</v>
      </c>
      <c r="O4733" s="519">
        <f t="shared" si="1179"/>
        <v>0</v>
      </c>
      <c r="P4733" s="506"/>
      <c r="Q4733" s="494"/>
      <c r="R4733" s="412" t="str">
        <f t="shared" si="1182"/>
        <v/>
      </c>
      <c r="S4733" s="412" t="str">
        <f t="shared" si="1181"/>
        <v/>
      </c>
      <c r="T4733" s="427"/>
      <c r="U4733" s="429"/>
      <c r="W4733" s="6">
        <f>VLOOKUP(A4733,'[3]Cartilha Global'!$A:$A,1,FALSE)</f>
        <v>89372</v>
      </c>
    </row>
    <row r="4734" spans="1:23" ht="23.25" hidden="1" thickBot="1" x14ac:dyDescent="0.25">
      <c r="A4734" s="522">
        <v>89379</v>
      </c>
      <c r="B4734" s="508" t="s">
        <v>3144</v>
      </c>
      <c r="C4734" s="513" t="s">
        <v>1123</v>
      </c>
      <c r="D4734" s="498" t="s">
        <v>169</v>
      </c>
      <c r="E4734" s="499">
        <v>20.66</v>
      </c>
      <c r="F4734" s="500">
        <f t="shared" si="1180"/>
        <v>25.59</v>
      </c>
      <c r="G4734" s="527"/>
      <c r="H4734" s="518"/>
      <c r="I4734" s="517">
        <f t="shared" si="1175"/>
        <v>0</v>
      </c>
      <c r="J4734" s="517">
        <f t="shared" si="1176"/>
        <v>0</v>
      </c>
      <c r="K4734" s="504"/>
      <c r="L4734" s="518">
        <f t="shared" si="1177"/>
        <v>0</v>
      </c>
      <c r="M4734" s="518">
        <f t="shared" si="1177"/>
        <v>0</v>
      </c>
      <c r="N4734" s="519">
        <f t="shared" si="1178"/>
        <v>0</v>
      </c>
      <c r="O4734" s="519">
        <f t="shared" si="1179"/>
        <v>0</v>
      </c>
      <c r="P4734" s="506"/>
      <c r="Q4734" s="494"/>
      <c r="R4734" s="412" t="str">
        <f t="shared" si="1182"/>
        <v/>
      </c>
      <c r="S4734" s="412" t="str">
        <f t="shared" si="1181"/>
        <v/>
      </c>
      <c r="T4734" s="427"/>
      <c r="U4734" s="429"/>
      <c r="W4734" s="6">
        <f>VLOOKUP(A4734,'[3]Cartilha Global'!$A:$A,1,FALSE)</f>
        <v>89379</v>
      </c>
    </row>
    <row r="4735" spans="1:23" ht="23.25" hidden="1" thickBot="1" x14ac:dyDescent="0.25">
      <c r="A4735" s="522">
        <v>89387</v>
      </c>
      <c r="B4735" s="508" t="s">
        <v>3144</v>
      </c>
      <c r="C4735" s="513" t="s">
        <v>1124</v>
      </c>
      <c r="D4735" s="498" t="s">
        <v>169</v>
      </c>
      <c r="E4735" s="499">
        <v>41.97</v>
      </c>
      <c r="F4735" s="500">
        <f t="shared" si="1180"/>
        <v>51.98</v>
      </c>
      <c r="G4735" s="527"/>
      <c r="H4735" s="518"/>
      <c r="I4735" s="517">
        <f t="shared" si="1175"/>
        <v>0</v>
      </c>
      <c r="J4735" s="517">
        <f t="shared" si="1176"/>
        <v>0</v>
      </c>
      <c r="K4735" s="504"/>
      <c r="L4735" s="518">
        <f t="shared" si="1177"/>
        <v>0</v>
      </c>
      <c r="M4735" s="518">
        <f t="shared" si="1177"/>
        <v>0</v>
      </c>
      <c r="N4735" s="519">
        <f t="shared" si="1178"/>
        <v>0</v>
      </c>
      <c r="O4735" s="519">
        <f t="shared" si="1179"/>
        <v>0</v>
      </c>
      <c r="P4735" s="506"/>
      <c r="Q4735" s="494"/>
      <c r="R4735" s="412" t="str">
        <f t="shared" si="1182"/>
        <v/>
      </c>
      <c r="S4735" s="412" t="str">
        <f t="shared" si="1181"/>
        <v/>
      </c>
      <c r="T4735" s="427"/>
      <c r="U4735" s="429"/>
      <c r="W4735" s="6">
        <f>VLOOKUP(A4735,'[3]Cartilha Global'!$A:$A,1,FALSE)</f>
        <v>89387</v>
      </c>
    </row>
    <row r="4736" spans="1:23" ht="23.25" hidden="1" thickBot="1" x14ac:dyDescent="0.25">
      <c r="A4736" s="522">
        <v>89979</v>
      </c>
      <c r="B4736" s="508" t="s">
        <v>3144</v>
      </c>
      <c r="C4736" s="513" t="s">
        <v>1125</v>
      </c>
      <c r="D4736" s="498" t="s">
        <v>169</v>
      </c>
      <c r="E4736" s="499">
        <v>33.47</v>
      </c>
      <c r="F4736" s="500">
        <f t="shared" si="1180"/>
        <v>41.45</v>
      </c>
      <c r="G4736" s="527"/>
      <c r="H4736" s="518"/>
      <c r="I4736" s="517">
        <f t="shared" si="1175"/>
        <v>0</v>
      </c>
      <c r="J4736" s="517">
        <f t="shared" si="1176"/>
        <v>0</v>
      </c>
      <c r="K4736" s="504"/>
      <c r="L4736" s="518">
        <f t="shared" si="1177"/>
        <v>0</v>
      </c>
      <c r="M4736" s="518">
        <f t="shared" si="1177"/>
        <v>0</v>
      </c>
      <c r="N4736" s="519">
        <f t="shared" si="1178"/>
        <v>0</v>
      </c>
      <c r="O4736" s="519">
        <f t="shared" si="1179"/>
        <v>0</v>
      </c>
      <c r="P4736" s="506"/>
      <c r="Q4736" s="494"/>
      <c r="R4736" s="412" t="str">
        <f t="shared" si="1182"/>
        <v/>
      </c>
      <c r="S4736" s="412" t="str">
        <f t="shared" si="1181"/>
        <v/>
      </c>
      <c r="T4736" s="427"/>
      <c r="U4736" s="429"/>
      <c r="W4736" s="6">
        <f>VLOOKUP(A4736,'[3]Cartilha Global'!$A:$A,1,FALSE)</f>
        <v>89979</v>
      </c>
    </row>
    <row r="4737" spans="1:23" ht="23.25" hidden="1" thickBot="1" x14ac:dyDescent="0.25">
      <c r="A4737" s="522">
        <v>89373</v>
      </c>
      <c r="B4737" s="508" t="s">
        <v>3144</v>
      </c>
      <c r="C4737" s="513" t="s">
        <v>1126</v>
      </c>
      <c r="D4737" s="498" t="s">
        <v>169</v>
      </c>
      <c r="E4737" s="499">
        <v>7.15</v>
      </c>
      <c r="F4737" s="500">
        <f t="shared" si="1180"/>
        <v>8.85</v>
      </c>
      <c r="G4737" s="527"/>
      <c r="H4737" s="518"/>
      <c r="I4737" s="517">
        <f t="shared" si="1175"/>
        <v>0</v>
      </c>
      <c r="J4737" s="517">
        <f t="shared" si="1176"/>
        <v>0</v>
      </c>
      <c r="K4737" s="504"/>
      <c r="L4737" s="518">
        <f t="shared" si="1177"/>
        <v>0</v>
      </c>
      <c r="M4737" s="518">
        <f t="shared" si="1177"/>
        <v>0</v>
      </c>
      <c r="N4737" s="519">
        <f t="shared" si="1178"/>
        <v>0</v>
      </c>
      <c r="O4737" s="519">
        <f t="shared" si="1179"/>
        <v>0</v>
      </c>
      <c r="P4737" s="506"/>
      <c r="Q4737" s="494"/>
      <c r="R4737" s="412" t="str">
        <f t="shared" si="1182"/>
        <v/>
      </c>
      <c r="S4737" s="412" t="str">
        <f t="shared" si="1181"/>
        <v/>
      </c>
      <c r="T4737" s="427"/>
      <c r="U4737" s="429"/>
      <c r="W4737" s="6">
        <f>VLOOKUP(A4737,'[3]Cartilha Global'!$A:$A,1,FALSE)</f>
        <v>89373</v>
      </c>
    </row>
    <row r="4738" spans="1:23" ht="23.25" hidden="1" thickBot="1" x14ac:dyDescent="0.25">
      <c r="A4738" s="522">
        <v>89380</v>
      </c>
      <c r="B4738" s="508" t="s">
        <v>3144</v>
      </c>
      <c r="C4738" s="513" t="s">
        <v>1127</v>
      </c>
      <c r="D4738" s="498" t="s">
        <v>169</v>
      </c>
      <c r="E4738" s="499">
        <v>11.49</v>
      </c>
      <c r="F4738" s="500">
        <f t="shared" si="1180"/>
        <v>14.23</v>
      </c>
      <c r="G4738" s="527"/>
      <c r="H4738" s="518"/>
      <c r="I4738" s="517">
        <f t="shared" si="1175"/>
        <v>0</v>
      </c>
      <c r="J4738" s="517">
        <f t="shared" si="1176"/>
        <v>0</v>
      </c>
      <c r="K4738" s="504"/>
      <c r="L4738" s="518">
        <f t="shared" si="1177"/>
        <v>0</v>
      </c>
      <c r="M4738" s="518">
        <f t="shared" si="1177"/>
        <v>0</v>
      </c>
      <c r="N4738" s="519">
        <f t="shared" si="1178"/>
        <v>0</v>
      </c>
      <c r="O4738" s="519">
        <f t="shared" si="1179"/>
        <v>0</v>
      </c>
      <c r="P4738" s="506"/>
      <c r="Q4738" s="494"/>
      <c r="R4738" s="412" t="str">
        <f t="shared" si="1182"/>
        <v/>
      </c>
      <c r="S4738" s="412" t="str">
        <f t="shared" si="1181"/>
        <v/>
      </c>
      <c r="T4738" s="427"/>
      <c r="U4738" s="429"/>
      <c r="W4738" s="6">
        <f>VLOOKUP(A4738,'[3]Cartilha Global'!$A:$A,1,FALSE)</f>
        <v>89380</v>
      </c>
    </row>
    <row r="4739" spans="1:23" ht="23.25" hidden="1" thickBot="1" x14ac:dyDescent="0.25">
      <c r="A4739" s="522">
        <v>89374</v>
      </c>
      <c r="B4739" s="508" t="s">
        <v>3144</v>
      </c>
      <c r="C4739" s="513" t="s">
        <v>1128</v>
      </c>
      <c r="D4739" s="498" t="s">
        <v>169</v>
      </c>
      <c r="E4739" s="499">
        <v>12.53</v>
      </c>
      <c r="F4739" s="500">
        <f t="shared" si="1180"/>
        <v>15.52</v>
      </c>
      <c r="G4739" s="527"/>
      <c r="H4739" s="518"/>
      <c r="I4739" s="517">
        <f t="shared" si="1175"/>
        <v>0</v>
      </c>
      <c r="J4739" s="517">
        <f t="shared" si="1176"/>
        <v>0</v>
      </c>
      <c r="K4739" s="504"/>
      <c r="L4739" s="518">
        <f t="shared" si="1177"/>
        <v>0</v>
      </c>
      <c r="M4739" s="518">
        <f t="shared" si="1177"/>
        <v>0</v>
      </c>
      <c r="N4739" s="519">
        <f t="shared" si="1178"/>
        <v>0</v>
      </c>
      <c r="O4739" s="519">
        <f t="shared" si="1179"/>
        <v>0</v>
      </c>
      <c r="P4739" s="506"/>
      <c r="Q4739" s="494"/>
      <c r="R4739" s="412" t="str">
        <f t="shared" si="1182"/>
        <v/>
      </c>
      <c r="S4739" s="412" t="str">
        <f t="shared" si="1181"/>
        <v/>
      </c>
      <c r="T4739" s="427"/>
      <c r="U4739" s="429"/>
      <c r="W4739" s="6">
        <f>VLOOKUP(A4739,'[3]Cartilha Global'!$A:$A,1,FALSE)</f>
        <v>89374</v>
      </c>
    </row>
    <row r="4740" spans="1:23" ht="23.25" hidden="1" thickBot="1" x14ac:dyDescent="0.25">
      <c r="A4740" s="522">
        <v>89381</v>
      </c>
      <c r="B4740" s="508" t="s">
        <v>3144</v>
      </c>
      <c r="C4740" s="513" t="s">
        <v>1129</v>
      </c>
      <c r="D4740" s="498" t="s">
        <v>169</v>
      </c>
      <c r="E4740" s="499">
        <v>15.8</v>
      </c>
      <c r="F4740" s="500">
        <f t="shared" si="1180"/>
        <v>19.57</v>
      </c>
      <c r="G4740" s="527"/>
      <c r="H4740" s="518"/>
      <c r="I4740" s="517">
        <f t="shared" si="1175"/>
        <v>0</v>
      </c>
      <c r="J4740" s="517">
        <f t="shared" si="1176"/>
        <v>0</v>
      </c>
      <c r="K4740" s="504"/>
      <c r="L4740" s="518">
        <f t="shared" si="1177"/>
        <v>0</v>
      </c>
      <c r="M4740" s="518">
        <f t="shared" si="1177"/>
        <v>0</v>
      </c>
      <c r="N4740" s="519">
        <f t="shared" si="1178"/>
        <v>0</v>
      </c>
      <c r="O4740" s="519">
        <f t="shared" si="1179"/>
        <v>0</v>
      </c>
      <c r="P4740" s="506"/>
      <c r="Q4740" s="494"/>
      <c r="R4740" s="412" t="str">
        <f t="shared" si="1182"/>
        <v/>
      </c>
      <c r="S4740" s="412" t="str">
        <f t="shared" si="1181"/>
        <v/>
      </c>
      <c r="T4740" s="427"/>
      <c r="U4740" s="429"/>
      <c r="W4740" s="6">
        <f>VLOOKUP(A4740,'[3]Cartilha Global'!$A:$A,1,FALSE)</f>
        <v>89381</v>
      </c>
    </row>
    <row r="4741" spans="1:23" ht="23.25" hidden="1" thickBot="1" x14ac:dyDescent="0.25">
      <c r="A4741" s="522">
        <v>89385</v>
      </c>
      <c r="B4741" s="508" t="s">
        <v>3144</v>
      </c>
      <c r="C4741" s="513" t="s">
        <v>1130</v>
      </c>
      <c r="D4741" s="498" t="s">
        <v>169</v>
      </c>
      <c r="E4741" s="499">
        <v>8.61</v>
      </c>
      <c r="F4741" s="500">
        <f t="shared" si="1180"/>
        <v>10.66</v>
      </c>
      <c r="G4741" s="527"/>
      <c r="H4741" s="518"/>
      <c r="I4741" s="517">
        <f t="shared" si="1175"/>
        <v>0</v>
      </c>
      <c r="J4741" s="517">
        <f t="shared" si="1176"/>
        <v>0</v>
      </c>
      <c r="K4741" s="504"/>
      <c r="L4741" s="518">
        <f t="shared" ref="L4741:M4769" si="1183">G4741</f>
        <v>0</v>
      </c>
      <c r="M4741" s="518">
        <f t="shared" si="1183"/>
        <v>0</v>
      </c>
      <c r="N4741" s="519">
        <f t="shared" si="1178"/>
        <v>0</v>
      </c>
      <c r="O4741" s="519">
        <f t="shared" si="1179"/>
        <v>0</v>
      </c>
      <c r="P4741" s="506"/>
      <c r="Q4741" s="494"/>
      <c r="R4741" s="412" t="str">
        <f t="shared" si="1182"/>
        <v/>
      </c>
      <c r="S4741" s="412" t="str">
        <f t="shared" si="1181"/>
        <v/>
      </c>
      <c r="T4741" s="427"/>
      <c r="U4741" s="429"/>
      <c r="W4741" s="6">
        <f>VLOOKUP(A4741,'[3]Cartilha Global'!$A:$A,1,FALSE)</f>
        <v>89385</v>
      </c>
    </row>
    <row r="4742" spans="1:23" ht="23.25" hidden="1" thickBot="1" x14ac:dyDescent="0.25">
      <c r="A4742" s="522">
        <v>89389</v>
      </c>
      <c r="B4742" s="508" t="s">
        <v>3144</v>
      </c>
      <c r="C4742" s="513" t="s">
        <v>1131</v>
      </c>
      <c r="D4742" s="498" t="s">
        <v>169</v>
      </c>
      <c r="E4742" s="499">
        <v>15.2</v>
      </c>
      <c r="F4742" s="500">
        <f t="shared" si="1180"/>
        <v>18.82</v>
      </c>
      <c r="G4742" s="527"/>
      <c r="H4742" s="518"/>
      <c r="I4742" s="517">
        <f t="shared" si="1175"/>
        <v>0</v>
      </c>
      <c r="J4742" s="517">
        <f t="shared" si="1176"/>
        <v>0</v>
      </c>
      <c r="K4742" s="504"/>
      <c r="L4742" s="518">
        <f t="shared" si="1183"/>
        <v>0</v>
      </c>
      <c r="M4742" s="518">
        <f t="shared" si="1183"/>
        <v>0</v>
      </c>
      <c r="N4742" s="519">
        <f t="shared" si="1178"/>
        <v>0</v>
      </c>
      <c r="O4742" s="519">
        <f t="shared" si="1179"/>
        <v>0</v>
      </c>
      <c r="P4742" s="506"/>
      <c r="Q4742" s="494"/>
      <c r="R4742" s="412" t="str">
        <f t="shared" si="1182"/>
        <v/>
      </c>
      <c r="S4742" s="412" t="str">
        <f t="shared" si="1181"/>
        <v/>
      </c>
      <c r="T4742" s="427"/>
      <c r="U4742" s="429"/>
      <c r="W4742" s="6">
        <f>VLOOKUP(A4742,'[3]Cartilha Global'!$A:$A,1,FALSE)</f>
        <v>89389</v>
      </c>
    </row>
    <row r="4743" spans="1:23" ht="23.25" hidden="1" thickBot="1" x14ac:dyDescent="0.25">
      <c r="A4743" s="522">
        <v>89375</v>
      </c>
      <c r="B4743" s="508" t="s">
        <v>3144</v>
      </c>
      <c r="C4743" s="513" t="s">
        <v>1132</v>
      </c>
      <c r="D4743" s="498" t="s">
        <v>169</v>
      </c>
      <c r="E4743" s="499">
        <v>15.78</v>
      </c>
      <c r="F4743" s="500">
        <f t="shared" si="1180"/>
        <v>19.54</v>
      </c>
      <c r="G4743" s="527"/>
      <c r="H4743" s="518"/>
      <c r="I4743" s="517">
        <f t="shared" si="1175"/>
        <v>0</v>
      </c>
      <c r="J4743" s="517">
        <f t="shared" si="1176"/>
        <v>0</v>
      </c>
      <c r="K4743" s="504"/>
      <c r="L4743" s="518">
        <f t="shared" si="1183"/>
        <v>0</v>
      </c>
      <c r="M4743" s="518">
        <f t="shared" si="1183"/>
        <v>0</v>
      </c>
      <c r="N4743" s="519">
        <f t="shared" si="1178"/>
        <v>0</v>
      </c>
      <c r="O4743" s="519">
        <f t="shared" si="1179"/>
        <v>0</v>
      </c>
      <c r="P4743" s="506"/>
      <c r="Q4743" s="494"/>
      <c r="R4743" s="412" t="str">
        <f t="shared" si="1182"/>
        <v/>
      </c>
      <c r="S4743" s="412" t="str">
        <f t="shared" si="1181"/>
        <v/>
      </c>
      <c r="T4743" s="427"/>
      <c r="U4743" s="429"/>
      <c r="W4743" s="6">
        <f>VLOOKUP(A4743,'[3]Cartilha Global'!$A:$A,1,FALSE)</f>
        <v>89375</v>
      </c>
    </row>
    <row r="4744" spans="1:23" ht="23.25" hidden="1" thickBot="1" x14ac:dyDescent="0.25">
      <c r="A4744" s="522">
        <v>89382</v>
      </c>
      <c r="B4744" s="508" t="s">
        <v>3144</v>
      </c>
      <c r="C4744" s="513" t="s">
        <v>1133</v>
      </c>
      <c r="D4744" s="498" t="s">
        <v>169</v>
      </c>
      <c r="E4744" s="499">
        <v>18.829999999999998</v>
      </c>
      <c r="F4744" s="500">
        <f t="shared" si="1180"/>
        <v>23.32</v>
      </c>
      <c r="G4744" s="527"/>
      <c r="H4744" s="518"/>
      <c r="I4744" s="517">
        <f t="shared" si="1175"/>
        <v>0</v>
      </c>
      <c r="J4744" s="517">
        <f t="shared" si="1176"/>
        <v>0</v>
      </c>
      <c r="K4744" s="504"/>
      <c r="L4744" s="518">
        <f t="shared" si="1183"/>
        <v>0</v>
      </c>
      <c r="M4744" s="518">
        <f t="shared" si="1183"/>
        <v>0</v>
      </c>
      <c r="N4744" s="519">
        <f t="shared" si="1178"/>
        <v>0</v>
      </c>
      <c r="O4744" s="519">
        <f t="shared" si="1179"/>
        <v>0</v>
      </c>
      <c r="P4744" s="506"/>
      <c r="Q4744" s="494"/>
      <c r="R4744" s="412" t="str">
        <f t="shared" si="1182"/>
        <v/>
      </c>
      <c r="S4744" s="412" t="str">
        <f t="shared" si="1181"/>
        <v/>
      </c>
      <c r="T4744" s="427"/>
      <c r="U4744" s="429"/>
      <c r="W4744" s="6">
        <f>VLOOKUP(A4744,'[3]Cartilha Global'!$A:$A,1,FALSE)</f>
        <v>89382</v>
      </c>
    </row>
    <row r="4745" spans="1:23" ht="23.25" hidden="1" thickBot="1" x14ac:dyDescent="0.25">
      <c r="A4745" s="522">
        <v>89390</v>
      </c>
      <c r="B4745" s="508" t="s">
        <v>3144</v>
      </c>
      <c r="C4745" s="513" t="s">
        <v>1134</v>
      </c>
      <c r="D4745" s="498" t="s">
        <v>169</v>
      </c>
      <c r="E4745" s="499">
        <v>28.21</v>
      </c>
      <c r="F4745" s="500">
        <f t="shared" si="1180"/>
        <v>34.94</v>
      </c>
      <c r="G4745" s="527"/>
      <c r="H4745" s="518"/>
      <c r="I4745" s="517">
        <f t="shared" si="1175"/>
        <v>0</v>
      </c>
      <c r="J4745" s="517">
        <f t="shared" si="1176"/>
        <v>0</v>
      </c>
      <c r="K4745" s="504"/>
      <c r="L4745" s="518">
        <f t="shared" si="1183"/>
        <v>0</v>
      </c>
      <c r="M4745" s="518">
        <f t="shared" si="1183"/>
        <v>0</v>
      </c>
      <c r="N4745" s="519">
        <f t="shared" si="1178"/>
        <v>0</v>
      </c>
      <c r="O4745" s="519">
        <f t="shared" si="1179"/>
        <v>0</v>
      </c>
      <c r="P4745" s="506"/>
      <c r="Q4745" s="494"/>
      <c r="R4745" s="412" t="str">
        <f t="shared" si="1182"/>
        <v/>
      </c>
      <c r="S4745" s="412" t="str">
        <f t="shared" si="1181"/>
        <v/>
      </c>
      <c r="T4745" s="427"/>
      <c r="U4745" s="429"/>
      <c r="W4745" s="6">
        <f>VLOOKUP(A4745,'[3]Cartilha Global'!$A:$A,1,FALSE)</f>
        <v>89390</v>
      </c>
    </row>
    <row r="4746" spans="1:23" ht="23.25" hidden="1" thickBot="1" x14ac:dyDescent="0.25">
      <c r="A4746" s="522">
        <v>89397</v>
      </c>
      <c r="B4746" s="508" t="s">
        <v>3144</v>
      </c>
      <c r="C4746" s="513" t="s">
        <v>1135</v>
      </c>
      <c r="D4746" s="498" t="s">
        <v>169</v>
      </c>
      <c r="E4746" s="499">
        <v>16.64</v>
      </c>
      <c r="F4746" s="500">
        <f t="shared" si="1180"/>
        <v>20.61</v>
      </c>
      <c r="G4746" s="527"/>
      <c r="H4746" s="518"/>
      <c r="I4746" s="517">
        <f t="shared" si="1175"/>
        <v>0</v>
      </c>
      <c r="J4746" s="517">
        <f t="shared" si="1176"/>
        <v>0</v>
      </c>
      <c r="K4746" s="504"/>
      <c r="L4746" s="518">
        <f t="shared" si="1183"/>
        <v>0</v>
      </c>
      <c r="M4746" s="518">
        <f t="shared" si="1183"/>
        <v>0</v>
      </c>
      <c r="N4746" s="519">
        <f t="shared" si="1178"/>
        <v>0</v>
      </c>
      <c r="O4746" s="519">
        <f t="shared" si="1179"/>
        <v>0</v>
      </c>
      <c r="P4746" s="506"/>
      <c r="Q4746" s="494"/>
      <c r="R4746" s="412" t="str">
        <f t="shared" si="1182"/>
        <v/>
      </c>
      <c r="S4746" s="412" t="str">
        <f t="shared" si="1181"/>
        <v/>
      </c>
      <c r="T4746" s="427"/>
      <c r="U4746" s="429"/>
      <c r="W4746" s="6">
        <f>VLOOKUP(A4746,'[3]Cartilha Global'!$A:$A,1,FALSE)</f>
        <v>89397</v>
      </c>
    </row>
    <row r="4747" spans="1:23" ht="23.25" hidden="1" thickBot="1" x14ac:dyDescent="0.25">
      <c r="A4747" s="522">
        <v>89400</v>
      </c>
      <c r="B4747" s="508" t="s">
        <v>3144</v>
      </c>
      <c r="C4747" s="513" t="s">
        <v>1136</v>
      </c>
      <c r="D4747" s="498" t="s">
        <v>169</v>
      </c>
      <c r="E4747" s="499">
        <v>23.26</v>
      </c>
      <c r="F4747" s="500">
        <f t="shared" si="1180"/>
        <v>28.81</v>
      </c>
      <c r="G4747" s="527"/>
      <c r="H4747" s="518"/>
      <c r="I4747" s="517">
        <f t="shared" si="1175"/>
        <v>0</v>
      </c>
      <c r="J4747" s="517">
        <f t="shared" si="1176"/>
        <v>0</v>
      </c>
      <c r="K4747" s="504"/>
      <c r="L4747" s="518">
        <f t="shared" si="1183"/>
        <v>0</v>
      </c>
      <c r="M4747" s="518">
        <f t="shared" si="1183"/>
        <v>0</v>
      </c>
      <c r="N4747" s="519">
        <f t="shared" si="1178"/>
        <v>0</v>
      </c>
      <c r="O4747" s="519">
        <f t="shared" si="1179"/>
        <v>0</v>
      </c>
      <c r="P4747" s="506"/>
      <c r="Q4747" s="494"/>
      <c r="R4747" s="412" t="str">
        <f t="shared" si="1182"/>
        <v/>
      </c>
      <c r="S4747" s="412" t="str">
        <f t="shared" si="1181"/>
        <v/>
      </c>
      <c r="T4747" s="427"/>
      <c r="U4747" s="429"/>
      <c r="W4747" s="6">
        <f>VLOOKUP(A4747,'[3]Cartilha Global'!$A:$A,1,FALSE)</f>
        <v>89400</v>
      </c>
    </row>
    <row r="4748" spans="1:23" ht="23.25" hidden="1" thickBot="1" x14ac:dyDescent="0.25">
      <c r="A4748" s="522">
        <v>89393</v>
      </c>
      <c r="B4748" s="508" t="s">
        <v>3144</v>
      </c>
      <c r="C4748" s="513" t="s">
        <v>1137</v>
      </c>
      <c r="D4748" s="498" t="s">
        <v>169</v>
      </c>
      <c r="E4748" s="499">
        <v>11.55</v>
      </c>
      <c r="F4748" s="500">
        <f t="shared" si="1180"/>
        <v>14.3</v>
      </c>
      <c r="G4748" s="527"/>
      <c r="H4748" s="518"/>
      <c r="I4748" s="517">
        <f t="shared" si="1175"/>
        <v>0</v>
      </c>
      <c r="J4748" s="517">
        <f t="shared" si="1176"/>
        <v>0</v>
      </c>
      <c r="K4748" s="504"/>
      <c r="L4748" s="518">
        <f t="shared" si="1183"/>
        <v>0</v>
      </c>
      <c r="M4748" s="518">
        <f t="shared" si="1183"/>
        <v>0</v>
      </c>
      <c r="N4748" s="519">
        <f t="shared" si="1178"/>
        <v>0</v>
      </c>
      <c r="O4748" s="519">
        <f t="shared" si="1179"/>
        <v>0</v>
      </c>
      <c r="P4748" s="506"/>
      <c r="Q4748" s="494"/>
      <c r="R4748" s="412" t="str">
        <f t="shared" si="1182"/>
        <v/>
      </c>
      <c r="S4748" s="412" t="str">
        <f t="shared" si="1181"/>
        <v/>
      </c>
      <c r="T4748" s="427"/>
      <c r="U4748" s="429"/>
      <c r="W4748" s="6">
        <f>VLOOKUP(A4748,'[3]Cartilha Global'!$A:$A,1,FALSE)</f>
        <v>89393</v>
      </c>
    </row>
    <row r="4749" spans="1:23" ht="23.25" hidden="1" thickBot="1" x14ac:dyDescent="0.25">
      <c r="A4749" s="522">
        <v>89395</v>
      </c>
      <c r="B4749" s="508" t="s">
        <v>3144</v>
      </c>
      <c r="C4749" s="513" t="s">
        <v>1138</v>
      </c>
      <c r="D4749" s="498" t="s">
        <v>169</v>
      </c>
      <c r="E4749" s="499">
        <v>13.81</v>
      </c>
      <c r="F4749" s="500">
        <f t="shared" si="1180"/>
        <v>17.100000000000001</v>
      </c>
      <c r="G4749" s="527"/>
      <c r="H4749" s="518"/>
      <c r="I4749" s="517">
        <f t="shared" si="1175"/>
        <v>0</v>
      </c>
      <c r="J4749" s="517">
        <f t="shared" si="1176"/>
        <v>0</v>
      </c>
      <c r="K4749" s="504"/>
      <c r="L4749" s="518">
        <f t="shared" si="1183"/>
        <v>0</v>
      </c>
      <c r="M4749" s="518">
        <f t="shared" si="1183"/>
        <v>0</v>
      </c>
      <c r="N4749" s="519">
        <f t="shared" si="1178"/>
        <v>0</v>
      </c>
      <c r="O4749" s="519">
        <f t="shared" si="1179"/>
        <v>0</v>
      </c>
      <c r="P4749" s="506"/>
      <c r="Q4749" s="494"/>
      <c r="R4749" s="412" t="str">
        <f t="shared" si="1182"/>
        <v/>
      </c>
      <c r="S4749" s="412" t="str">
        <f t="shared" si="1181"/>
        <v/>
      </c>
      <c r="T4749" s="427"/>
      <c r="U4749" s="429"/>
      <c r="W4749" s="6">
        <f>VLOOKUP(A4749,'[3]Cartilha Global'!$A:$A,1,FALSE)</f>
        <v>89395</v>
      </c>
    </row>
    <row r="4750" spans="1:23" ht="23.25" hidden="1" thickBot="1" x14ac:dyDescent="0.25">
      <c r="A4750" s="522">
        <v>89398</v>
      </c>
      <c r="B4750" s="508" t="s">
        <v>3144</v>
      </c>
      <c r="C4750" s="513" t="s">
        <v>1139</v>
      </c>
      <c r="D4750" s="498" t="s">
        <v>169</v>
      </c>
      <c r="E4750" s="499">
        <v>20.46</v>
      </c>
      <c r="F4750" s="500">
        <f t="shared" si="1180"/>
        <v>25.34</v>
      </c>
      <c r="G4750" s="527"/>
      <c r="H4750" s="518"/>
      <c r="I4750" s="517">
        <f t="shared" si="1175"/>
        <v>0</v>
      </c>
      <c r="J4750" s="517">
        <f t="shared" si="1176"/>
        <v>0</v>
      </c>
      <c r="K4750" s="504"/>
      <c r="L4750" s="518">
        <f t="shared" si="1183"/>
        <v>0</v>
      </c>
      <c r="M4750" s="518">
        <f t="shared" si="1183"/>
        <v>0</v>
      </c>
      <c r="N4750" s="519">
        <f t="shared" si="1178"/>
        <v>0</v>
      </c>
      <c r="O4750" s="519">
        <f t="shared" si="1179"/>
        <v>0</v>
      </c>
      <c r="P4750" s="506"/>
      <c r="Q4750" s="494"/>
      <c r="R4750" s="412" t="str">
        <f t="shared" si="1182"/>
        <v/>
      </c>
      <c r="S4750" s="412" t="str">
        <f t="shared" si="1181"/>
        <v/>
      </c>
      <c r="T4750" s="427"/>
      <c r="U4750" s="429"/>
      <c r="W4750" s="6">
        <f>VLOOKUP(A4750,'[3]Cartilha Global'!$A:$A,1,FALSE)</f>
        <v>89398</v>
      </c>
    </row>
    <row r="4751" spans="1:23" ht="23.25" hidden="1" thickBot="1" x14ac:dyDescent="0.25">
      <c r="A4751" s="522">
        <v>89394</v>
      </c>
      <c r="B4751" s="508" t="s">
        <v>3144</v>
      </c>
      <c r="C4751" s="513" t="s">
        <v>1140</v>
      </c>
      <c r="D4751" s="498" t="s">
        <v>169</v>
      </c>
      <c r="E4751" s="499">
        <v>23.93</v>
      </c>
      <c r="F4751" s="500">
        <f t="shared" si="1180"/>
        <v>29.63</v>
      </c>
      <c r="G4751" s="527"/>
      <c r="H4751" s="518"/>
      <c r="I4751" s="517">
        <f t="shared" si="1175"/>
        <v>0</v>
      </c>
      <c r="J4751" s="517">
        <f t="shared" si="1176"/>
        <v>0</v>
      </c>
      <c r="K4751" s="504"/>
      <c r="L4751" s="518">
        <f t="shared" si="1183"/>
        <v>0</v>
      </c>
      <c r="M4751" s="518">
        <f t="shared" si="1183"/>
        <v>0</v>
      </c>
      <c r="N4751" s="519">
        <f t="shared" si="1178"/>
        <v>0</v>
      </c>
      <c r="O4751" s="519">
        <f t="shared" si="1179"/>
        <v>0</v>
      </c>
      <c r="P4751" s="506"/>
      <c r="Q4751" s="494"/>
      <c r="R4751" s="412" t="str">
        <f t="shared" si="1182"/>
        <v/>
      </c>
      <c r="S4751" s="412" t="str">
        <f t="shared" si="1181"/>
        <v/>
      </c>
      <c r="T4751" s="427"/>
      <c r="U4751" s="429"/>
      <c r="W4751" s="6">
        <f>VLOOKUP(A4751,'[3]Cartilha Global'!$A:$A,1,FALSE)</f>
        <v>89394</v>
      </c>
    </row>
    <row r="4752" spans="1:23" ht="23.25" hidden="1" thickBot="1" x14ac:dyDescent="0.25">
      <c r="A4752" s="522">
        <v>89396</v>
      </c>
      <c r="B4752" s="508" t="s">
        <v>3144</v>
      </c>
      <c r="C4752" s="513" t="s">
        <v>1141</v>
      </c>
      <c r="D4752" s="498" t="s">
        <v>169</v>
      </c>
      <c r="E4752" s="499">
        <v>24.41</v>
      </c>
      <c r="F4752" s="500">
        <f t="shared" si="1180"/>
        <v>30.23</v>
      </c>
      <c r="G4752" s="527"/>
      <c r="H4752" s="518"/>
      <c r="I4752" s="517">
        <f t="shared" si="1175"/>
        <v>0</v>
      </c>
      <c r="J4752" s="517">
        <f t="shared" si="1176"/>
        <v>0</v>
      </c>
      <c r="K4752" s="504"/>
      <c r="L4752" s="518">
        <f t="shared" si="1183"/>
        <v>0</v>
      </c>
      <c r="M4752" s="518">
        <f t="shared" si="1183"/>
        <v>0</v>
      </c>
      <c r="N4752" s="519">
        <f t="shared" si="1178"/>
        <v>0</v>
      </c>
      <c r="O4752" s="519">
        <f t="shared" si="1179"/>
        <v>0</v>
      </c>
      <c r="P4752" s="506"/>
      <c r="Q4752" s="494"/>
      <c r="R4752" s="412" t="str">
        <f t="shared" si="1182"/>
        <v/>
      </c>
      <c r="S4752" s="412" t="str">
        <f t="shared" si="1181"/>
        <v/>
      </c>
      <c r="T4752" s="427"/>
      <c r="U4752" s="429"/>
      <c r="W4752" s="6">
        <f>VLOOKUP(A4752,'[3]Cartilha Global'!$A:$A,1,FALSE)</f>
        <v>89396</v>
      </c>
    </row>
    <row r="4753" spans="1:23" ht="23.25" hidden="1" thickBot="1" x14ac:dyDescent="0.25">
      <c r="A4753" s="522">
        <v>90374</v>
      </c>
      <c r="B4753" s="508" t="s">
        <v>3144</v>
      </c>
      <c r="C4753" s="513" t="s">
        <v>1142</v>
      </c>
      <c r="D4753" s="498" t="s">
        <v>169</v>
      </c>
      <c r="E4753" s="499">
        <v>27.5</v>
      </c>
      <c r="F4753" s="500">
        <f t="shared" si="1180"/>
        <v>34.06</v>
      </c>
      <c r="G4753" s="527"/>
      <c r="H4753" s="518"/>
      <c r="I4753" s="517">
        <f t="shared" si="1175"/>
        <v>0</v>
      </c>
      <c r="J4753" s="517">
        <f t="shared" si="1176"/>
        <v>0</v>
      </c>
      <c r="K4753" s="504"/>
      <c r="L4753" s="518">
        <f t="shared" si="1183"/>
        <v>0</v>
      </c>
      <c r="M4753" s="518">
        <f t="shared" si="1183"/>
        <v>0</v>
      </c>
      <c r="N4753" s="519">
        <f t="shared" si="1178"/>
        <v>0</v>
      </c>
      <c r="O4753" s="519">
        <f t="shared" si="1179"/>
        <v>0</v>
      </c>
      <c r="P4753" s="506"/>
      <c r="Q4753" s="494"/>
      <c r="R4753" s="412" t="str">
        <f t="shared" si="1182"/>
        <v/>
      </c>
      <c r="S4753" s="412" t="str">
        <f t="shared" si="1181"/>
        <v/>
      </c>
      <c r="T4753" s="427"/>
      <c r="U4753" s="429"/>
      <c r="W4753" s="6">
        <f>VLOOKUP(A4753,'[3]Cartilha Global'!$A:$A,1,FALSE)</f>
        <v>90374</v>
      </c>
    </row>
    <row r="4754" spans="1:23" ht="23.25" hidden="1" thickBot="1" x14ac:dyDescent="0.25">
      <c r="A4754" s="522">
        <v>89399</v>
      </c>
      <c r="B4754" s="508" t="s">
        <v>3144</v>
      </c>
      <c r="C4754" s="513" t="s">
        <v>1143</v>
      </c>
      <c r="D4754" s="498" t="s">
        <v>169</v>
      </c>
      <c r="E4754" s="499">
        <v>38.44</v>
      </c>
      <c r="F4754" s="500">
        <f t="shared" si="1180"/>
        <v>47.6</v>
      </c>
      <c r="G4754" s="527"/>
      <c r="H4754" s="518"/>
      <c r="I4754" s="517">
        <f t="shared" si="1175"/>
        <v>0</v>
      </c>
      <c r="J4754" s="517">
        <f t="shared" si="1176"/>
        <v>0</v>
      </c>
      <c r="K4754" s="504"/>
      <c r="L4754" s="518">
        <f t="shared" si="1183"/>
        <v>0</v>
      </c>
      <c r="M4754" s="518">
        <f t="shared" si="1183"/>
        <v>0</v>
      </c>
      <c r="N4754" s="519">
        <f t="shared" si="1178"/>
        <v>0</v>
      </c>
      <c r="O4754" s="519">
        <f t="shared" si="1179"/>
        <v>0</v>
      </c>
      <c r="P4754" s="506"/>
      <c r="Q4754" s="494"/>
      <c r="R4754" s="412" t="str">
        <f t="shared" si="1182"/>
        <v/>
      </c>
      <c r="S4754" s="412" t="str">
        <f t="shared" si="1181"/>
        <v/>
      </c>
      <c r="T4754" s="427"/>
      <c r="U4754" s="429"/>
      <c r="W4754" s="6">
        <f>VLOOKUP(A4754,'[3]Cartilha Global'!$A:$A,1,FALSE)</f>
        <v>89399</v>
      </c>
    </row>
    <row r="4755" spans="1:23" ht="23.25" hidden="1" thickBot="1" x14ac:dyDescent="0.25">
      <c r="A4755" s="522">
        <v>93075</v>
      </c>
      <c r="B4755" s="508" t="s">
        <v>3144</v>
      </c>
      <c r="C4755" s="513" t="s">
        <v>3309</v>
      </c>
      <c r="D4755" s="498" t="s">
        <v>169</v>
      </c>
      <c r="E4755" s="499">
        <v>22.07</v>
      </c>
      <c r="F4755" s="500">
        <f t="shared" si="1180"/>
        <v>27.33</v>
      </c>
      <c r="G4755" s="527"/>
      <c r="H4755" s="518"/>
      <c r="I4755" s="517">
        <f t="shared" si="1175"/>
        <v>0</v>
      </c>
      <c r="J4755" s="517">
        <f t="shared" si="1176"/>
        <v>0</v>
      </c>
      <c r="K4755" s="504"/>
      <c r="L4755" s="518">
        <f t="shared" si="1183"/>
        <v>0</v>
      </c>
      <c r="M4755" s="518">
        <f t="shared" si="1183"/>
        <v>0</v>
      </c>
      <c r="N4755" s="519">
        <f t="shared" si="1178"/>
        <v>0</v>
      </c>
      <c r="O4755" s="519">
        <f t="shared" si="1179"/>
        <v>0</v>
      </c>
      <c r="P4755" s="506"/>
      <c r="Q4755" s="494"/>
      <c r="R4755" s="412" t="str">
        <f t="shared" si="1182"/>
        <v/>
      </c>
      <c r="S4755" s="412" t="str">
        <f t="shared" si="1181"/>
        <v/>
      </c>
      <c r="T4755" s="427"/>
      <c r="U4755" s="429"/>
      <c r="W4755" s="6">
        <f>VLOOKUP(A4755,'[3]Cartilha Global'!$A:$A,1,FALSE)</f>
        <v>93075</v>
      </c>
    </row>
    <row r="4756" spans="1:23" ht="23.25" hidden="1" thickBot="1" x14ac:dyDescent="0.25">
      <c r="A4756" s="522">
        <v>93077</v>
      </c>
      <c r="B4756" s="508" t="s">
        <v>3144</v>
      </c>
      <c r="C4756" s="513" t="s">
        <v>3310</v>
      </c>
      <c r="D4756" s="498" t="s">
        <v>169</v>
      </c>
      <c r="E4756" s="499">
        <v>31.43</v>
      </c>
      <c r="F4756" s="500">
        <f t="shared" si="1180"/>
        <v>38.92</v>
      </c>
      <c r="G4756" s="527"/>
      <c r="H4756" s="518"/>
      <c r="I4756" s="517">
        <f t="shared" si="1175"/>
        <v>0</v>
      </c>
      <c r="J4756" s="517">
        <f t="shared" si="1176"/>
        <v>0</v>
      </c>
      <c r="K4756" s="504"/>
      <c r="L4756" s="518">
        <f t="shared" si="1183"/>
        <v>0</v>
      </c>
      <c r="M4756" s="518">
        <f t="shared" si="1183"/>
        <v>0</v>
      </c>
      <c r="N4756" s="519">
        <f t="shared" si="1178"/>
        <v>0</v>
      </c>
      <c r="O4756" s="519">
        <f t="shared" si="1179"/>
        <v>0</v>
      </c>
      <c r="P4756" s="506"/>
      <c r="Q4756" s="494"/>
      <c r="R4756" s="412" t="str">
        <f t="shared" si="1182"/>
        <v/>
      </c>
      <c r="S4756" s="412" t="str">
        <f t="shared" si="1181"/>
        <v/>
      </c>
      <c r="T4756" s="427"/>
      <c r="U4756" s="429"/>
      <c r="W4756" s="6">
        <f>VLOOKUP(A4756,'[3]Cartilha Global'!$A:$A,1,FALSE)</f>
        <v>93077</v>
      </c>
    </row>
    <row r="4757" spans="1:23" ht="23.25" hidden="1" thickBot="1" x14ac:dyDescent="0.25">
      <c r="A4757" s="522">
        <v>93078</v>
      </c>
      <c r="B4757" s="508" t="s">
        <v>3144</v>
      </c>
      <c r="C4757" s="513" t="s">
        <v>3311</v>
      </c>
      <c r="D4757" s="498" t="s">
        <v>169</v>
      </c>
      <c r="E4757" s="499">
        <v>35.36</v>
      </c>
      <c r="F4757" s="500">
        <f t="shared" si="1180"/>
        <v>43.79</v>
      </c>
      <c r="G4757" s="527"/>
      <c r="H4757" s="518"/>
      <c r="I4757" s="517">
        <f t="shared" si="1175"/>
        <v>0</v>
      </c>
      <c r="J4757" s="517">
        <f t="shared" si="1176"/>
        <v>0</v>
      </c>
      <c r="K4757" s="504"/>
      <c r="L4757" s="518">
        <f t="shared" si="1183"/>
        <v>0</v>
      </c>
      <c r="M4757" s="518">
        <f t="shared" si="1183"/>
        <v>0</v>
      </c>
      <c r="N4757" s="519">
        <f t="shared" si="1178"/>
        <v>0</v>
      </c>
      <c r="O4757" s="519">
        <f t="shared" si="1179"/>
        <v>0</v>
      </c>
      <c r="P4757" s="506"/>
      <c r="Q4757" s="494"/>
      <c r="R4757" s="412" t="str">
        <f t="shared" si="1182"/>
        <v/>
      </c>
      <c r="S4757" s="412" t="str">
        <f t="shared" si="1181"/>
        <v/>
      </c>
      <c r="T4757" s="427"/>
      <c r="U4757" s="429"/>
      <c r="W4757" s="6">
        <f>VLOOKUP(A4757,'[3]Cartilha Global'!$A:$A,1,FALSE)</f>
        <v>93078</v>
      </c>
    </row>
    <row r="4758" spans="1:23" ht="23.25" hidden="1" thickBot="1" x14ac:dyDescent="0.25">
      <c r="A4758" s="522">
        <v>93081</v>
      </c>
      <c r="B4758" s="508" t="s">
        <v>3144</v>
      </c>
      <c r="C4758" s="513" t="s">
        <v>3312</v>
      </c>
      <c r="D4758" s="498" t="s">
        <v>169</v>
      </c>
      <c r="E4758" s="499">
        <v>20.93</v>
      </c>
      <c r="F4758" s="500">
        <f t="shared" si="1180"/>
        <v>25.92</v>
      </c>
      <c r="G4758" s="527"/>
      <c r="H4758" s="518"/>
      <c r="I4758" s="517">
        <f t="shared" si="1175"/>
        <v>0</v>
      </c>
      <c r="J4758" s="517">
        <f t="shared" si="1176"/>
        <v>0</v>
      </c>
      <c r="K4758" s="504"/>
      <c r="L4758" s="518">
        <f t="shared" si="1183"/>
        <v>0</v>
      </c>
      <c r="M4758" s="518">
        <f t="shared" si="1183"/>
        <v>0</v>
      </c>
      <c r="N4758" s="519">
        <f t="shared" si="1178"/>
        <v>0</v>
      </c>
      <c r="O4758" s="519">
        <f t="shared" si="1179"/>
        <v>0</v>
      </c>
      <c r="P4758" s="506"/>
      <c r="Q4758" s="494"/>
      <c r="R4758" s="412" t="str">
        <f t="shared" si="1182"/>
        <v/>
      </c>
      <c r="S4758" s="412" t="str">
        <f t="shared" si="1181"/>
        <v/>
      </c>
      <c r="T4758" s="427"/>
      <c r="U4758" s="429"/>
      <c r="W4758" s="6">
        <f>VLOOKUP(A4758,'[3]Cartilha Global'!$A:$A,1,FALSE)</f>
        <v>93081</v>
      </c>
    </row>
    <row r="4759" spans="1:23" ht="23.25" hidden="1" thickBot="1" x14ac:dyDescent="0.25">
      <c r="A4759" s="522">
        <v>93082</v>
      </c>
      <c r="B4759" s="508" t="s">
        <v>3144</v>
      </c>
      <c r="C4759" s="513" t="s">
        <v>3313</v>
      </c>
      <c r="D4759" s="498" t="s">
        <v>169</v>
      </c>
      <c r="E4759" s="499">
        <v>27.13</v>
      </c>
      <c r="F4759" s="500">
        <f t="shared" si="1180"/>
        <v>33.6</v>
      </c>
      <c r="G4759" s="527"/>
      <c r="H4759" s="518"/>
      <c r="I4759" s="517">
        <f t="shared" si="1175"/>
        <v>0</v>
      </c>
      <c r="J4759" s="517">
        <f t="shared" si="1176"/>
        <v>0</v>
      </c>
      <c r="K4759" s="504"/>
      <c r="L4759" s="518">
        <f t="shared" si="1183"/>
        <v>0</v>
      </c>
      <c r="M4759" s="518">
        <f t="shared" si="1183"/>
        <v>0</v>
      </c>
      <c r="N4759" s="519">
        <f t="shared" si="1178"/>
        <v>0</v>
      </c>
      <c r="O4759" s="519">
        <f t="shared" si="1179"/>
        <v>0</v>
      </c>
      <c r="P4759" s="506"/>
      <c r="Q4759" s="494"/>
      <c r="R4759" s="412" t="str">
        <f t="shared" si="1182"/>
        <v/>
      </c>
      <c r="S4759" s="412" t="str">
        <f t="shared" si="1181"/>
        <v/>
      </c>
      <c r="T4759" s="427"/>
      <c r="U4759" s="429"/>
      <c r="W4759" s="6">
        <f>VLOOKUP(A4759,'[3]Cartilha Global'!$A:$A,1,FALSE)</f>
        <v>93082</v>
      </c>
    </row>
    <row r="4760" spans="1:23" ht="23.25" hidden="1" thickBot="1" x14ac:dyDescent="0.25">
      <c r="A4760" s="522">
        <v>93087</v>
      </c>
      <c r="B4760" s="508" t="s">
        <v>3144</v>
      </c>
      <c r="C4760" s="513" t="s">
        <v>3314</v>
      </c>
      <c r="D4760" s="498" t="s">
        <v>169</v>
      </c>
      <c r="E4760" s="499">
        <v>21.9</v>
      </c>
      <c r="F4760" s="500">
        <f t="shared" si="1180"/>
        <v>27.12</v>
      </c>
      <c r="G4760" s="527"/>
      <c r="H4760" s="518"/>
      <c r="I4760" s="517">
        <f t="shared" si="1175"/>
        <v>0</v>
      </c>
      <c r="J4760" s="517">
        <f t="shared" si="1176"/>
        <v>0</v>
      </c>
      <c r="K4760" s="504"/>
      <c r="L4760" s="518">
        <f t="shared" si="1183"/>
        <v>0</v>
      </c>
      <c r="M4760" s="518">
        <f t="shared" si="1183"/>
        <v>0</v>
      </c>
      <c r="N4760" s="519">
        <f t="shared" si="1178"/>
        <v>0</v>
      </c>
      <c r="O4760" s="519">
        <f t="shared" si="1179"/>
        <v>0</v>
      </c>
      <c r="P4760" s="506"/>
      <c r="Q4760" s="494"/>
      <c r="R4760" s="412" t="str">
        <f t="shared" si="1182"/>
        <v/>
      </c>
      <c r="S4760" s="412" t="str">
        <f t="shared" si="1181"/>
        <v/>
      </c>
      <c r="T4760" s="427"/>
      <c r="U4760" s="429"/>
      <c r="W4760" s="6">
        <f>VLOOKUP(A4760,'[3]Cartilha Global'!$A:$A,1,FALSE)</f>
        <v>93087</v>
      </c>
    </row>
    <row r="4761" spans="1:23" ht="23.25" hidden="1" thickBot="1" x14ac:dyDescent="0.25">
      <c r="A4761" s="522">
        <v>93088</v>
      </c>
      <c r="B4761" s="508" t="s">
        <v>3144</v>
      </c>
      <c r="C4761" s="513" t="s">
        <v>3315</v>
      </c>
      <c r="D4761" s="498" t="s">
        <v>169</v>
      </c>
      <c r="E4761" s="499">
        <v>27.15</v>
      </c>
      <c r="F4761" s="500">
        <f t="shared" si="1180"/>
        <v>33.619999999999997</v>
      </c>
      <c r="G4761" s="527"/>
      <c r="H4761" s="518"/>
      <c r="I4761" s="517">
        <f t="shared" si="1175"/>
        <v>0</v>
      </c>
      <c r="J4761" s="517">
        <f t="shared" si="1176"/>
        <v>0</v>
      </c>
      <c r="K4761" s="504"/>
      <c r="L4761" s="518">
        <f t="shared" si="1183"/>
        <v>0</v>
      </c>
      <c r="M4761" s="518">
        <f t="shared" si="1183"/>
        <v>0</v>
      </c>
      <c r="N4761" s="519">
        <f t="shared" si="1178"/>
        <v>0</v>
      </c>
      <c r="O4761" s="519">
        <f t="shared" si="1179"/>
        <v>0</v>
      </c>
      <c r="P4761" s="506"/>
      <c r="Q4761" s="494"/>
      <c r="R4761" s="412" t="str">
        <f t="shared" si="1182"/>
        <v/>
      </c>
      <c r="S4761" s="412" t="str">
        <f t="shared" si="1181"/>
        <v/>
      </c>
      <c r="T4761" s="427"/>
      <c r="U4761" s="429"/>
      <c r="W4761" s="6">
        <f>VLOOKUP(A4761,'[3]Cartilha Global'!$A:$A,1,FALSE)</f>
        <v>93088</v>
      </c>
    </row>
    <row r="4762" spans="1:23" ht="23.25" hidden="1" thickBot="1" x14ac:dyDescent="0.25">
      <c r="A4762" s="522">
        <v>93089</v>
      </c>
      <c r="B4762" s="508" t="s">
        <v>3144</v>
      </c>
      <c r="C4762" s="513" t="s">
        <v>3125</v>
      </c>
      <c r="D4762" s="498" t="s">
        <v>169</v>
      </c>
      <c r="E4762" s="499">
        <v>54.41</v>
      </c>
      <c r="F4762" s="500">
        <f t="shared" si="1180"/>
        <v>67.38</v>
      </c>
      <c r="G4762" s="527"/>
      <c r="H4762" s="518"/>
      <c r="I4762" s="517">
        <f t="shared" si="1175"/>
        <v>0</v>
      </c>
      <c r="J4762" s="517">
        <f t="shared" si="1176"/>
        <v>0</v>
      </c>
      <c r="K4762" s="504"/>
      <c r="L4762" s="518">
        <f t="shared" si="1183"/>
        <v>0</v>
      </c>
      <c r="M4762" s="518">
        <f t="shared" si="1183"/>
        <v>0</v>
      </c>
      <c r="N4762" s="519">
        <f t="shared" si="1178"/>
        <v>0</v>
      </c>
      <c r="O4762" s="519">
        <f t="shared" si="1179"/>
        <v>0</v>
      </c>
      <c r="P4762" s="506"/>
      <c r="Q4762" s="494"/>
      <c r="R4762" s="412" t="str">
        <f t="shared" si="1182"/>
        <v/>
      </c>
      <c r="S4762" s="412" t="str">
        <f t="shared" si="1181"/>
        <v/>
      </c>
      <c r="T4762" s="427"/>
      <c r="U4762" s="429"/>
      <c r="W4762" s="6">
        <f>VLOOKUP(A4762,'[3]Cartilha Global'!$A:$A,1,FALSE)</f>
        <v>93089</v>
      </c>
    </row>
    <row r="4763" spans="1:23" ht="23.25" hidden="1" thickBot="1" x14ac:dyDescent="0.25">
      <c r="A4763" s="522">
        <v>93093</v>
      </c>
      <c r="B4763" s="508" t="s">
        <v>3144</v>
      </c>
      <c r="C4763" s="513" t="s">
        <v>3316</v>
      </c>
      <c r="D4763" s="498" t="s">
        <v>169</v>
      </c>
      <c r="E4763" s="499">
        <v>34.68</v>
      </c>
      <c r="F4763" s="500">
        <f t="shared" si="1180"/>
        <v>42.95</v>
      </c>
      <c r="G4763" s="527"/>
      <c r="H4763" s="518"/>
      <c r="I4763" s="517">
        <f t="shared" si="1175"/>
        <v>0</v>
      </c>
      <c r="J4763" s="517">
        <f t="shared" si="1176"/>
        <v>0</v>
      </c>
      <c r="K4763" s="504"/>
      <c r="L4763" s="518">
        <f t="shared" si="1183"/>
        <v>0</v>
      </c>
      <c r="M4763" s="518">
        <f t="shared" si="1183"/>
        <v>0</v>
      </c>
      <c r="N4763" s="519">
        <f t="shared" si="1178"/>
        <v>0</v>
      </c>
      <c r="O4763" s="519">
        <f t="shared" si="1179"/>
        <v>0</v>
      </c>
      <c r="P4763" s="506"/>
      <c r="Q4763" s="494"/>
      <c r="R4763" s="412" t="str">
        <f t="shared" si="1182"/>
        <v/>
      </c>
      <c r="S4763" s="412" t="str">
        <f t="shared" si="1181"/>
        <v/>
      </c>
      <c r="T4763" s="427"/>
      <c r="U4763" s="429"/>
      <c r="W4763" s="6">
        <f>VLOOKUP(A4763,'[3]Cartilha Global'!$A:$A,1,FALSE)</f>
        <v>93093</v>
      </c>
    </row>
    <row r="4764" spans="1:23" ht="23.25" hidden="1" thickBot="1" x14ac:dyDescent="0.25">
      <c r="A4764" s="522">
        <v>93094</v>
      </c>
      <c r="B4764" s="508" t="s">
        <v>3144</v>
      </c>
      <c r="C4764" s="513" t="s">
        <v>3126</v>
      </c>
      <c r="D4764" s="498" t="s">
        <v>169</v>
      </c>
      <c r="E4764" s="499">
        <v>93.19</v>
      </c>
      <c r="F4764" s="500">
        <f t="shared" si="1180"/>
        <v>115.41</v>
      </c>
      <c r="G4764" s="527"/>
      <c r="H4764" s="518"/>
      <c r="I4764" s="517">
        <f t="shared" si="1175"/>
        <v>0</v>
      </c>
      <c r="J4764" s="517">
        <f t="shared" si="1176"/>
        <v>0</v>
      </c>
      <c r="K4764" s="504"/>
      <c r="L4764" s="518">
        <f t="shared" si="1183"/>
        <v>0</v>
      </c>
      <c r="M4764" s="518">
        <f t="shared" si="1183"/>
        <v>0</v>
      </c>
      <c r="N4764" s="519">
        <f t="shared" si="1178"/>
        <v>0</v>
      </c>
      <c r="O4764" s="519">
        <f t="shared" si="1179"/>
        <v>0</v>
      </c>
      <c r="P4764" s="506"/>
      <c r="Q4764" s="494"/>
      <c r="R4764" s="412" t="str">
        <f t="shared" si="1182"/>
        <v/>
      </c>
      <c r="S4764" s="412" t="str">
        <f t="shared" si="1181"/>
        <v/>
      </c>
      <c r="T4764" s="427"/>
      <c r="U4764" s="429"/>
      <c r="W4764" s="6">
        <f>VLOOKUP(A4764,'[3]Cartilha Global'!$A:$A,1,FALSE)</f>
        <v>93094</v>
      </c>
    </row>
    <row r="4765" spans="1:23" ht="23.25" hidden="1" thickBot="1" x14ac:dyDescent="0.25">
      <c r="A4765" s="522">
        <v>93098</v>
      </c>
      <c r="B4765" s="508" t="s">
        <v>3144</v>
      </c>
      <c r="C4765" s="513" t="s">
        <v>3317</v>
      </c>
      <c r="D4765" s="498" t="s">
        <v>169</v>
      </c>
      <c r="E4765" s="499">
        <v>22.2</v>
      </c>
      <c r="F4765" s="500">
        <f t="shared" si="1180"/>
        <v>27.49</v>
      </c>
      <c r="G4765" s="527"/>
      <c r="H4765" s="518"/>
      <c r="I4765" s="517">
        <f t="shared" si="1175"/>
        <v>0</v>
      </c>
      <c r="J4765" s="517">
        <f t="shared" si="1176"/>
        <v>0</v>
      </c>
      <c r="K4765" s="504"/>
      <c r="L4765" s="518">
        <f t="shared" si="1183"/>
        <v>0</v>
      </c>
      <c r="M4765" s="518">
        <f t="shared" si="1183"/>
        <v>0</v>
      </c>
      <c r="N4765" s="519">
        <f t="shared" si="1178"/>
        <v>0</v>
      </c>
      <c r="O4765" s="519">
        <f t="shared" si="1179"/>
        <v>0</v>
      </c>
      <c r="P4765" s="506"/>
      <c r="Q4765" s="494"/>
      <c r="R4765" s="412" t="str">
        <f t="shared" si="1182"/>
        <v/>
      </c>
      <c r="S4765" s="412" t="str">
        <f t="shared" si="1181"/>
        <v/>
      </c>
      <c r="T4765" s="427"/>
      <c r="U4765" s="429"/>
      <c r="W4765" s="6">
        <f>VLOOKUP(A4765,'[3]Cartilha Global'!$A:$A,1,FALSE)</f>
        <v>93098</v>
      </c>
    </row>
    <row r="4766" spans="1:23" ht="23.25" hidden="1" thickBot="1" x14ac:dyDescent="0.25">
      <c r="A4766" s="522">
        <v>93100</v>
      </c>
      <c r="B4766" s="508" t="s">
        <v>3144</v>
      </c>
      <c r="C4766" s="513" t="s">
        <v>3318</v>
      </c>
      <c r="D4766" s="498" t="s">
        <v>169</v>
      </c>
      <c r="E4766" s="499">
        <v>32.99</v>
      </c>
      <c r="F4766" s="500">
        <f t="shared" si="1180"/>
        <v>40.85</v>
      </c>
      <c r="G4766" s="527"/>
      <c r="H4766" s="518"/>
      <c r="I4766" s="517">
        <f t="shared" si="1175"/>
        <v>0</v>
      </c>
      <c r="J4766" s="517">
        <f t="shared" si="1176"/>
        <v>0</v>
      </c>
      <c r="K4766" s="504"/>
      <c r="L4766" s="518">
        <f t="shared" si="1183"/>
        <v>0</v>
      </c>
      <c r="M4766" s="518">
        <f t="shared" si="1183"/>
        <v>0</v>
      </c>
      <c r="N4766" s="519">
        <f t="shared" si="1178"/>
        <v>0</v>
      </c>
      <c r="O4766" s="519">
        <f t="shared" si="1179"/>
        <v>0</v>
      </c>
      <c r="P4766" s="506"/>
      <c r="Q4766" s="494"/>
      <c r="R4766" s="412" t="str">
        <f t="shared" si="1182"/>
        <v/>
      </c>
      <c r="S4766" s="412" t="str">
        <f t="shared" si="1181"/>
        <v/>
      </c>
      <c r="T4766" s="427"/>
      <c r="U4766" s="429"/>
      <c r="W4766" s="6">
        <f>VLOOKUP(A4766,'[3]Cartilha Global'!$A:$A,1,FALSE)</f>
        <v>93100</v>
      </c>
    </row>
    <row r="4767" spans="1:23" ht="23.25" hidden="1" thickBot="1" x14ac:dyDescent="0.25">
      <c r="A4767" s="522">
        <v>93101</v>
      </c>
      <c r="B4767" s="508" t="s">
        <v>3144</v>
      </c>
      <c r="C4767" s="513" t="s">
        <v>3319</v>
      </c>
      <c r="D4767" s="498" t="s">
        <v>169</v>
      </c>
      <c r="E4767" s="499">
        <v>36.909999999999997</v>
      </c>
      <c r="F4767" s="500">
        <f t="shared" si="1180"/>
        <v>45.71</v>
      </c>
      <c r="G4767" s="527"/>
      <c r="H4767" s="518"/>
      <c r="I4767" s="517">
        <f t="shared" si="1175"/>
        <v>0</v>
      </c>
      <c r="J4767" s="517">
        <f t="shared" si="1176"/>
        <v>0</v>
      </c>
      <c r="K4767" s="504"/>
      <c r="L4767" s="518">
        <f t="shared" si="1183"/>
        <v>0</v>
      </c>
      <c r="M4767" s="518">
        <f t="shared" si="1183"/>
        <v>0</v>
      </c>
      <c r="N4767" s="519">
        <f t="shared" si="1178"/>
        <v>0</v>
      </c>
      <c r="O4767" s="519">
        <f t="shared" si="1179"/>
        <v>0</v>
      </c>
      <c r="P4767" s="506"/>
      <c r="Q4767" s="494"/>
      <c r="R4767" s="412" t="str">
        <f t="shared" si="1182"/>
        <v/>
      </c>
      <c r="S4767" s="412" t="str">
        <f t="shared" si="1181"/>
        <v/>
      </c>
      <c r="T4767" s="427"/>
      <c r="U4767" s="429"/>
      <c r="W4767" s="6">
        <f>VLOOKUP(A4767,'[3]Cartilha Global'!$A:$A,1,FALSE)</f>
        <v>93101</v>
      </c>
    </row>
    <row r="4768" spans="1:23" ht="23.25" hidden="1" thickBot="1" x14ac:dyDescent="0.25">
      <c r="A4768" s="522">
        <v>93104</v>
      </c>
      <c r="B4768" s="508" t="s">
        <v>3144</v>
      </c>
      <c r="C4768" s="513" t="s">
        <v>3320</v>
      </c>
      <c r="D4768" s="498" t="s">
        <v>169</v>
      </c>
      <c r="E4768" s="499">
        <v>21.01</v>
      </c>
      <c r="F4768" s="500">
        <f t="shared" si="1180"/>
        <v>26.02</v>
      </c>
      <c r="G4768" s="527"/>
      <c r="H4768" s="518"/>
      <c r="I4768" s="517">
        <f t="shared" si="1175"/>
        <v>0</v>
      </c>
      <c r="J4768" s="517">
        <f t="shared" si="1176"/>
        <v>0</v>
      </c>
      <c r="K4768" s="504"/>
      <c r="L4768" s="518">
        <f t="shared" si="1183"/>
        <v>0</v>
      </c>
      <c r="M4768" s="518">
        <f t="shared" si="1183"/>
        <v>0</v>
      </c>
      <c r="N4768" s="519">
        <f t="shared" si="1178"/>
        <v>0</v>
      </c>
      <c r="O4768" s="519">
        <f t="shared" si="1179"/>
        <v>0</v>
      </c>
      <c r="P4768" s="506"/>
      <c r="Q4768" s="494"/>
      <c r="R4768" s="412" t="str">
        <f t="shared" si="1182"/>
        <v/>
      </c>
      <c r="S4768" s="412" t="str">
        <f t="shared" si="1181"/>
        <v/>
      </c>
      <c r="T4768" s="427"/>
      <c r="U4768" s="429"/>
      <c r="W4768" s="6">
        <f>VLOOKUP(A4768,'[3]Cartilha Global'!$A:$A,1,FALSE)</f>
        <v>93104</v>
      </c>
    </row>
    <row r="4769" spans="1:23" ht="23.25" hidden="1" thickBot="1" x14ac:dyDescent="0.25">
      <c r="A4769" s="522">
        <v>93105</v>
      </c>
      <c r="B4769" s="508" t="s">
        <v>3144</v>
      </c>
      <c r="C4769" s="513" t="s">
        <v>3321</v>
      </c>
      <c r="D4769" s="498" t="s">
        <v>169</v>
      </c>
      <c r="E4769" s="499">
        <v>27.32</v>
      </c>
      <c r="F4769" s="500">
        <f t="shared" si="1180"/>
        <v>33.83</v>
      </c>
      <c r="G4769" s="527"/>
      <c r="H4769" s="518"/>
      <c r="I4769" s="517">
        <f t="shared" si="1175"/>
        <v>0</v>
      </c>
      <c r="J4769" s="517">
        <f t="shared" si="1176"/>
        <v>0</v>
      </c>
      <c r="K4769" s="504"/>
      <c r="L4769" s="518">
        <f t="shared" si="1183"/>
        <v>0</v>
      </c>
      <c r="M4769" s="518">
        <f t="shared" si="1183"/>
        <v>0</v>
      </c>
      <c r="N4769" s="519">
        <f t="shared" si="1178"/>
        <v>0</v>
      </c>
      <c r="O4769" s="519">
        <f t="shared" si="1179"/>
        <v>0</v>
      </c>
      <c r="P4769" s="506"/>
      <c r="Q4769" s="494"/>
      <c r="R4769" s="412" t="str">
        <f t="shared" si="1182"/>
        <v/>
      </c>
      <c r="S4769" s="412" t="str">
        <f t="shared" si="1181"/>
        <v/>
      </c>
      <c r="T4769" s="427"/>
      <c r="U4769" s="429"/>
      <c r="W4769" s="6">
        <f>VLOOKUP(A4769,'[3]Cartilha Global'!$A:$A,1,FALSE)</f>
        <v>93105</v>
      </c>
    </row>
    <row r="4770" spans="1:23" ht="23.25" hidden="1" thickBot="1" x14ac:dyDescent="0.25">
      <c r="A4770" s="522">
        <v>93110</v>
      </c>
      <c r="B4770" s="508" t="s">
        <v>3144</v>
      </c>
      <c r="C4770" s="513" t="s">
        <v>3322</v>
      </c>
      <c r="D4770" s="498" t="s">
        <v>169</v>
      </c>
      <c r="E4770" s="499">
        <v>22.95</v>
      </c>
      <c r="F4770" s="500">
        <f t="shared" si="1180"/>
        <v>28.42</v>
      </c>
      <c r="G4770" s="527"/>
      <c r="H4770" s="518"/>
      <c r="I4770" s="517">
        <f t="shared" si="1175"/>
        <v>0</v>
      </c>
      <c r="J4770" s="517">
        <f t="shared" si="1176"/>
        <v>0</v>
      </c>
      <c r="K4770" s="504"/>
      <c r="L4770" s="518">
        <f t="shared" ref="L4770:M4776" si="1184">G4770</f>
        <v>0</v>
      </c>
      <c r="M4770" s="518">
        <f t="shared" si="1184"/>
        <v>0</v>
      </c>
      <c r="N4770" s="519">
        <f t="shared" si="1178"/>
        <v>0</v>
      </c>
      <c r="O4770" s="519">
        <f t="shared" si="1179"/>
        <v>0</v>
      </c>
      <c r="P4770" s="506"/>
      <c r="Q4770" s="494"/>
      <c r="R4770" s="412" t="str">
        <f t="shared" si="1182"/>
        <v/>
      </c>
      <c r="S4770" s="412" t="str">
        <f t="shared" si="1181"/>
        <v/>
      </c>
      <c r="T4770" s="427"/>
      <c r="U4770" s="429"/>
      <c r="W4770" s="6">
        <f>VLOOKUP(A4770,'[3]Cartilha Global'!$A:$A,1,FALSE)</f>
        <v>93110</v>
      </c>
    </row>
    <row r="4771" spans="1:23" ht="23.25" hidden="1" thickBot="1" x14ac:dyDescent="0.25">
      <c r="A4771" s="522">
        <v>93111</v>
      </c>
      <c r="B4771" s="508" t="s">
        <v>3144</v>
      </c>
      <c r="C4771" s="513" t="s">
        <v>3323</v>
      </c>
      <c r="D4771" s="498" t="s">
        <v>169</v>
      </c>
      <c r="E4771" s="499">
        <v>27.83</v>
      </c>
      <c r="F4771" s="500">
        <f t="shared" si="1180"/>
        <v>34.46</v>
      </c>
      <c r="G4771" s="527"/>
      <c r="H4771" s="518"/>
      <c r="I4771" s="517">
        <f t="shared" si="1175"/>
        <v>0</v>
      </c>
      <c r="J4771" s="517">
        <f t="shared" si="1176"/>
        <v>0</v>
      </c>
      <c r="K4771" s="504"/>
      <c r="L4771" s="518">
        <f t="shared" si="1184"/>
        <v>0</v>
      </c>
      <c r="M4771" s="518">
        <f t="shared" si="1184"/>
        <v>0</v>
      </c>
      <c r="N4771" s="519">
        <f t="shared" si="1178"/>
        <v>0</v>
      </c>
      <c r="O4771" s="519">
        <f t="shared" si="1179"/>
        <v>0</v>
      </c>
      <c r="P4771" s="506"/>
      <c r="Q4771" s="494"/>
      <c r="R4771" s="412" t="str">
        <f t="shared" si="1182"/>
        <v/>
      </c>
      <c r="S4771" s="412" t="str">
        <f t="shared" si="1181"/>
        <v/>
      </c>
      <c r="T4771" s="427"/>
      <c r="U4771" s="429"/>
      <c r="W4771" s="6">
        <f>VLOOKUP(A4771,'[3]Cartilha Global'!$A:$A,1,FALSE)</f>
        <v>93111</v>
      </c>
    </row>
    <row r="4772" spans="1:23" ht="23.25" hidden="1" thickBot="1" x14ac:dyDescent="0.25">
      <c r="A4772" s="522">
        <v>93112</v>
      </c>
      <c r="B4772" s="508" t="s">
        <v>3144</v>
      </c>
      <c r="C4772" s="513" t="s">
        <v>3324</v>
      </c>
      <c r="D4772" s="498" t="s">
        <v>169</v>
      </c>
      <c r="E4772" s="499">
        <v>56.51</v>
      </c>
      <c r="F4772" s="500">
        <f t="shared" si="1180"/>
        <v>69.98</v>
      </c>
      <c r="G4772" s="527"/>
      <c r="H4772" s="518"/>
      <c r="I4772" s="517">
        <f t="shared" si="1175"/>
        <v>0</v>
      </c>
      <c r="J4772" s="517">
        <f t="shared" si="1176"/>
        <v>0</v>
      </c>
      <c r="K4772" s="504"/>
      <c r="L4772" s="518">
        <f t="shared" si="1184"/>
        <v>0</v>
      </c>
      <c r="M4772" s="518">
        <f t="shared" si="1184"/>
        <v>0</v>
      </c>
      <c r="N4772" s="519">
        <f t="shared" si="1178"/>
        <v>0</v>
      </c>
      <c r="O4772" s="519">
        <f t="shared" si="1179"/>
        <v>0</v>
      </c>
      <c r="P4772" s="506"/>
      <c r="Q4772" s="494"/>
      <c r="R4772" s="412" t="str">
        <f t="shared" si="1182"/>
        <v/>
      </c>
      <c r="S4772" s="412" t="str">
        <f t="shared" si="1181"/>
        <v/>
      </c>
      <c r="T4772" s="427"/>
      <c r="U4772" s="429"/>
      <c r="W4772" s="6">
        <f>VLOOKUP(A4772,'[3]Cartilha Global'!$A:$A,1,FALSE)</f>
        <v>93112</v>
      </c>
    </row>
    <row r="4773" spans="1:23" ht="23.25" hidden="1" thickBot="1" x14ac:dyDescent="0.25">
      <c r="A4773" s="522">
        <v>93114</v>
      </c>
      <c r="B4773" s="508" t="s">
        <v>3144</v>
      </c>
      <c r="C4773" s="513" t="s">
        <v>3325</v>
      </c>
      <c r="D4773" s="498" t="s">
        <v>169</v>
      </c>
      <c r="E4773" s="499">
        <v>36.56</v>
      </c>
      <c r="F4773" s="500">
        <f t="shared" si="1180"/>
        <v>45.28</v>
      </c>
      <c r="G4773" s="527"/>
      <c r="H4773" s="518"/>
      <c r="I4773" s="517">
        <f t="shared" si="1175"/>
        <v>0</v>
      </c>
      <c r="J4773" s="517">
        <f t="shared" si="1176"/>
        <v>0</v>
      </c>
      <c r="K4773" s="504"/>
      <c r="L4773" s="518">
        <f t="shared" si="1184"/>
        <v>0</v>
      </c>
      <c r="M4773" s="518">
        <f t="shared" si="1184"/>
        <v>0</v>
      </c>
      <c r="N4773" s="519">
        <f t="shared" si="1178"/>
        <v>0</v>
      </c>
      <c r="O4773" s="519">
        <f t="shared" si="1179"/>
        <v>0</v>
      </c>
      <c r="P4773" s="506"/>
      <c r="Q4773" s="494"/>
      <c r="R4773" s="412" t="str">
        <f t="shared" si="1182"/>
        <v/>
      </c>
      <c r="S4773" s="412" t="str">
        <f t="shared" si="1181"/>
        <v/>
      </c>
      <c r="T4773" s="427"/>
      <c r="U4773" s="429"/>
      <c r="W4773" s="6">
        <f>VLOOKUP(A4773,'[3]Cartilha Global'!$A:$A,1,FALSE)</f>
        <v>93114</v>
      </c>
    </row>
    <row r="4774" spans="1:23" ht="23.25" hidden="1" thickBot="1" x14ac:dyDescent="0.25">
      <c r="A4774" s="522">
        <v>93115</v>
      </c>
      <c r="B4774" s="508" t="s">
        <v>3144</v>
      </c>
      <c r="C4774" s="513" t="s">
        <v>3326</v>
      </c>
      <c r="D4774" s="498" t="s">
        <v>169</v>
      </c>
      <c r="E4774" s="499">
        <v>96.93</v>
      </c>
      <c r="F4774" s="500">
        <f t="shared" si="1180"/>
        <v>120.04</v>
      </c>
      <c r="G4774" s="527"/>
      <c r="H4774" s="518"/>
      <c r="I4774" s="517">
        <f t="shared" ref="I4774:I4776" si="1185">IF(ISBLANK(E4774),0,ROUND(F4774*G4774,2))</f>
        <v>0</v>
      </c>
      <c r="J4774" s="517">
        <f t="shared" ref="J4774:J4776" si="1186">IF(ISBLANK(G4774),0,ROUND(G4774*H4774,2))</f>
        <v>0</v>
      </c>
      <c r="K4774" s="504"/>
      <c r="L4774" s="518">
        <f t="shared" si="1184"/>
        <v>0</v>
      </c>
      <c r="M4774" s="518">
        <f t="shared" si="1184"/>
        <v>0</v>
      </c>
      <c r="N4774" s="519">
        <f t="shared" ref="N4774:N4776" si="1187">IF(ISBLANK(E4774),0,ROUND(F4774*L4774,2))</f>
        <v>0</v>
      </c>
      <c r="O4774" s="519">
        <f t="shared" ref="O4774:O4776" si="1188">IF(ISBLANK(L4774),0,ROUND(L4774*M4774,2))</f>
        <v>0</v>
      </c>
      <c r="P4774" s="506"/>
      <c r="Q4774" s="494"/>
      <c r="R4774" s="412" t="str">
        <f t="shared" si="1182"/>
        <v/>
      </c>
      <c r="S4774" s="412" t="str">
        <f t="shared" si="1181"/>
        <v/>
      </c>
      <c r="T4774" s="427"/>
      <c r="U4774" s="429"/>
      <c r="W4774" s="6">
        <f>VLOOKUP(A4774,'[3]Cartilha Global'!$A:$A,1,FALSE)</f>
        <v>93115</v>
      </c>
    </row>
    <row r="4775" spans="1:23" ht="34.5" hidden="1" thickBot="1" x14ac:dyDescent="0.25">
      <c r="A4775" s="522">
        <v>93117</v>
      </c>
      <c r="B4775" s="508" t="s">
        <v>3144</v>
      </c>
      <c r="C4775" s="513" t="s">
        <v>3327</v>
      </c>
      <c r="D4775" s="498" t="s">
        <v>169</v>
      </c>
      <c r="E4775" s="499">
        <v>66.25</v>
      </c>
      <c r="F4775" s="500">
        <f t="shared" si="1180"/>
        <v>82.04</v>
      </c>
      <c r="G4775" s="527"/>
      <c r="H4775" s="518"/>
      <c r="I4775" s="517">
        <f t="shared" si="1185"/>
        <v>0</v>
      </c>
      <c r="J4775" s="517">
        <f t="shared" si="1186"/>
        <v>0</v>
      </c>
      <c r="K4775" s="504"/>
      <c r="L4775" s="518">
        <f t="shared" si="1184"/>
        <v>0</v>
      </c>
      <c r="M4775" s="518">
        <f t="shared" si="1184"/>
        <v>0</v>
      </c>
      <c r="N4775" s="519">
        <f t="shared" si="1187"/>
        <v>0</v>
      </c>
      <c r="O4775" s="519">
        <f t="shared" si="1188"/>
        <v>0</v>
      </c>
      <c r="P4775" s="506"/>
      <c r="Q4775" s="494"/>
      <c r="R4775" s="412" t="str">
        <f t="shared" si="1182"/>
        <v/>
      </c>
      <c r="S4775" s="412" t="str">
        <f t="shared" si="1181"/>
        <v/>
      </c>
      <c r="T4775" s="427"/>
      <c r="U4775" s="429"/>
      <c r="W4775" s="6">
        <f>VLOOKUP(A4775,'[3]Cartilha Global'!$A:$A,1,FALSE)</f>
        <v>93117</v>
      </c>
    </row>
    <row r="4776" spans="1:23" ht="34.5" hidden="1" thickBot="1" x14ac:dyDescent="0.25">
      <c r="A4776" s="522">
        <v>93118</v>
      </c>
      <c r="B4776" s="508" t="s">
        <v>3144</v>
      </c>
      <c r="C4776" s="513" t="s">
        <v>3328</v>
      </c>
      <c r="D4776" s="498" t="s">
        <v>169</v>
      </c>
      <c r="E4776" s="499">
        <v>97.61</v>
      </c>
      <c r="F4776" s="500">
        <f t="shared" si="1180"/>
        <v>120.88</v>
      </c>
      <c r="G4776" s="527"/>
      <c r="H4776" s="518"/>
      <c r="I4776" s="517">
        <f t="shared" si="1185"/>
        <v>0</v>
      </c>
      <c r="J4776" s="517">
        <f t="shared" si="1186"/>
        <v>0</v>
      </c>
      <c r="K4776" s="504"/>
      <c r="L4776" s="518">
        <f t="shared" si="1184"/>
        <v>0</v>
      </c>
      <c r="M4776" s="518">
        <f t="shared" si="1184"/>
        <v>0</v>
      </c>
      <c r="N4776" s="519">
        <f t="shared" si="1187"/>
        <v>0</v>
      </c>
      <c r="O4776" s="519">
        <f t="shared" si="1188"/>
        <v>0</v>
      </c>
      <c r="P4776" s="506"/>
      <c r="Q4776" s="494"/>
      <c r="R4776" s="412" t="str">
        <f t="shared" si="1182"/>
        <v/>
      </c>
      <c r="S4776" s="412" t="str">
        <f t="shared" si="1181"/>
        <v/>
      </c>
      <c r="T4776" s="427"/>
      <c r="U4776" s="429"/>
      <c r="W4776" s="6">
        <f>VLOOKUP(A4776,'[3]Cartilha Global'!$A:$A,1,FALSE)</f>
        <v>93118</v>
      </c>
    </row>
    <row r="4777" spans="1:23" ht="12" hidden="1" thickBot="1" x14ac:dyDescent="0.25">
      <c r="A4777" s="522" t="s">
        <v>1985</v>
      </c>
      <c r="B4777" s="508"/>
      <c r="C4777" s="513" t="s">
        <v>489</v>
      </c>
      <c r="D4777" s="498">
        <v>0</v>
      </c>
      <c r="E4777" s="499"/>
      <c r="F4777" s="500">
        <f t="shared" ref="F4777:F4778" si="1189">IF(E4777=0,0,ROUND(E4777*(1+E$13)*(1-E$14),2))</f>
        <v>0</v>
      </c>
      <c r="G4777" s="556"/>
      <c r="H4777" s="556"/>
      <c r="I4777" s="557"/>
      <c r="J4777" s="558"/>
      <c r="K4777" s="504"/>
      <c r="L4777" s="556"/>
      <c r="M4777" s="556"/>
      <c r="N4777" s="557"/>
      <c r="O4777" s="558"/>
      <c r="P4777" s="506"/>
      <c r="Q4777" s="494" t="str">
        <f>IF(OR(SUM(J4778:J4817)&gt;0,SUM(O4778:O4817)&gt;0),"xx","")</f>
        <v/>
      </c>
      <c r="R4777" s="412" t="str">
        <f t="shared" si="1182"/>
        <v/>
      </c>
      <c r="S4777" s="412" t="str">
        <f t="shared" si="1181"/>
        <v/>
      </c>
      <c r="T4777" s="427"/>
      <c r="U4777" s="429"/>
      <c r="W4777" s="6" t="str">
        <f>VLOOKUP(A4777,'[3]Cartilha Global'!$A:$A,1,FALSE)</f>
        <v>9.3.19</v>
      </c>
    </row>
    <row r="4778" spans="1:23" ht="23.25" hidden="1" thickBot="1" x14ac:dyDescent="0.25">
      <c r="A4778" s="522">
        <v>89423</v>
      </c>
      <c r="B4778" s="508" t="s">
        <v>3144</v>
      </c>
      <c r="C4778" s="513" t="s">
        <v>1144</v>
      </c>
      <c r="D4778" s="498" t="s">
        <v>169</v>
      </c>
      <c r="E4778" s="499">
        <v>9.83</v>
      </c>
      <c r="F4778" s="500">
        <f t="shared" si="1189"/>
        <v>12.17</v>
      </c>
      <c r="G4778" s="527"/>
      <c r="H4778" s="518"/>
      <c r="I4778" s="517">
        <f t="shared" ref="I4778:I4817" si="1190">IF(ISBLANK(E4778),0,ROUND(F4778*G4778,2))</f>
        <v>0</v>
      </c>
      <c r="J4778" s="517">
        <f t="shared" ref="J4778:J4817" si="1191">IF(ISBLANK(G4778),0,ROUND(G4778*H4778,2))</f>
        <v>0</v>
      </c>
      <c r="K4778" s="504"/>
      <c r="L4778" s="518">
        <f t="shared" ref="L4778:M4817" si="1192">G4778</f>
        <v>0</v>
      </c>
      <c r="M4778" s="518">
        <f t="shared" si="1192"/>
        <v>0</v>
      </c>
      <c r="N4778" s="519">
        <f t="shared" ref="N4778:N4817" si="1193">IF(ISBLANK(E4778),0,ROUND(F4778*L4778,2))</f>
        <v>0</v>
      </c>
      <c r="O4778" s="519">
        <f t="shared" ref="O4778:O4817" si="1194">IF(ISBLANK(L4778),0,ROUND(L4778*M4778,2))</f>
        <v>0</v>
      </c>
      <c r="P4778" s="506"/>
      <c r="Q4778" s="520"/>
      <c r="R4778" s="412" t="str">
        <f t="shared" si="1182"/>
        <v/>
      </c>
      <c r="S4778" s="412" t="str">
        <f t="shared" si="1181"/>
        <v/>
      </c>
      <c r="T4778" s="427"/>
      <c r="U4778" s="429"/>
      <c r="W4778" s="6">
        <f>VLOOKUP(A4778,'[3]Cartilha Global'!$A:$A,1,FALSE)</f>
        <v>89423</v>
      </c>
    </row>
    <row r="4779" spans="1:23" ht="23.25" hidden="1" thickBot="1" x14ac:dyDescent="0.25">
      <c r="A4779" s="522">
        <v>89430</v>
      </c>
      <c r="B4779" s="508" t="s">
        <v>3144</v>
      </c>
      <c r="C4779" s="513" t="s">
        <v>1145</v>
      </c>
      <c r="D4779" s="498" t="s">
        <v>169</v>
      </c>
      <c r="E4779" s="499">
        <v>13.97</v>
      </c>
      <c r="F4779" s="500">
        <f t="shared" ref="F4779:F4817" si="1195">IF(E4779=0,0,ROUND(E4779*(1+E$13)*(1-E$14),2))</f>
        <v>17.3</v>
      </c>
      <c r="G4779" s="527"/>
      <c r="H4779" s="518"/>
      <c r="I4779" s="517">
        <f t="shared" si="1190"/>
        <v>0</v>
      </c>
      <c r="J4779" s="517">
        <f t="shared" si="1191"/>
        <v>0</v>
      </c>
      <c r="K4779" s="504"/>
      <c r="L4779" s="518">
        <f t="shared" si="1192"/>
        <v>0</v>
      </c>
      <c r="M4779" s="518">
        <f t="shared" si="1192"/>
        <v>0</v>
      </c>
      <c r="N4779" s="519">
        <f t="shared" si="1193"/>
        <v>0</v>
      </c>
      <c r="O4779" s="519">
        <f t="shared" si="1194"/>
        <v>0</v>
      </c>
      <c r="P4779" s="506"/>
      <c r="Q4779" s="494"/>
      <c r="R4779" s="412" t="str">
        <f t="shared" si="1182"/>
        <v/>
      </c>
      <c r="S4779" s="412" t="str">
        <f t="shared" ref="S4779:S4842" si="1196">IF(Q4779="X","x",IF(Q4779="xx","x",IF(OR(J4779&gt;0,O4779&gt;0),"x","")))</f>
        <v/>
      </c>
      <c r="T4779" s="427"/>
      <c r="U4779" s="429"/>
      <c r="W4779" s="6">
        <f>VLOOKUP(A4779,'[3]Cartilha Global'!$A:$A,1,FALSE)</f>
        <v>89430</v>
      </c>
    </row>
    <row r="4780" spans="1:23" ht="23.25" hidden="1" thickBot="1" x14ac:dyDescent="0.25">
      <c r="A4780" s="522">
        <v>89432</v>
      </c>
      <c r="B4780" s="508" t="s">
        <v>3144</v>
      </c>
      <c r="C4780" s="513" t="s">
        <v>1146</v>
      </c>
      <c r="D4780" s="498" t="s">
        <v>169</v>
      </c>
      <c r="E4780" s="499">
        <v>39.51</v>
      </c>
      <c r="F4780" s="500">
        <f t="shared" si="1195"/>
        <v>48.93</v>
      </c>
      <c r="G4780" s="527"/>
      <c r="H4780" s="518"/>
      <c r="I4780" s="517">
        <f t="shared" si="1190"/>
        <v>0</v>
      </c>
      <c r="J4780" s="517">
        <f t="shared" si="1191"/>
        <v>0</v>
      </c>
      <c r="K4780" s="504"/>
      <c r="L4780" s="518">
        <f t="shared" si="1192"/>
        <v>0</v>
      </c>
      <c r="M4780" s="518">
        <f t="shared" si="1192"/>
        <v>0</v>
      </c>
      <c r="N4780" s="519">
        <f t="shared" si="1193"/>
        <v>0</v>
      </c>
      <c r="O4780" s="519">
        <f t="shared" si="1194"/>
        <v>0</v>
      </c>
      <c r="P4780" s="506"/>
      <c r="Q4780" s="494"/>
      <c r="R4780" s="412" t="str">
        <f t="shared" si="1182"/>
        <v/>
      </c>
      <c r="S4780" s="412" t="str">
        <f t="shared" si="1196"/>
        <v/>
      </c>
      <c r="T4780" s="427"/>
      <c r="U4780" s="429"/>
      <c r="W4780" s="6">
        <f>VLOOKUP(A4780,'[3]Cartilha Global'!$A:$A,1,FALSE)</f>
        <v>89432</v>
      </c>
    </row>
    <row r="4781" spans="1:23" ht="23.25" hidden="1" thickBot="1" x14ac:dyDescent="0.25">
      <c r="A4781" s="522">
        <v>89437</v>
      </c>
      <c r="B4781" s="508" t="s">
        <v>3144</v>
      </c>
      <c r="C4781" s="513" t="s">
        <v>1147</v>
      </c>
      <c r="D4781" s="498" t="s">
        <v>169</v>
      </c>
      <c r="E4781" s="499">
        <v>31.19</v>
      </c>
      <c r="F4781" s="500">
        <f t="shared" si="1195"/>
        <v>38.630000000000003</v>
      </c>
      <c r="G4781" s="527"/>
      <c r="H4781" s="518"/>
      <c r="I4781" s="517">
        <f t="shared" si="1190"/>
        <v>0</v>
      </c>
      <c r="J4781" s="517">
        <f t="shared" si="1191"/>
        <v>0</v>
      </c>
      <c r="K4781" s="504"/>
      <c r="L4781" s="518">
        <f t="shared" si="1192"/>
        <v>0</v>
      </c>
      <c r="M4781" s="518">
        <f t="shared" si="1192"/>
        <v>0</v>
      </c>
      <c r="N4781" s="519">
        <f t="shared" si="1193"/>
        <v>0</v>
      </c>
      <c r="O4781" s="519">
        <f t="shared" si="1194"/>
        <v>0</v>
      </c>
      <c r="P4781" s="506"/>
      <c r="Q4781" s="494"/>
      <c r="R4781" s="412" t="str">
        <f t="shared" si="1182"/>
        <v/>
      </c>
      <c r="S4781" s="412" t="str">
        <f t="shared" si="1196"/>
        <v/>
      </c>
      <c r="T4781" s="427"/>
      <c r="U4781" s="429"/>
      <c r="W4781" s="6">
        <f>VLOOKUP(A4781,'[3]Cartilha Global'!$A:$A,1,FALSE)</f>
        <v>89437</v>
      </c>
    </row>
    <row r="4782" spans="1:23" ht="23.25" hidden="1" thickBot="1" x14ac:dyDescent="0.25">
      <c r="A4782" s="522">
        <v>95237</v>
      </c>
      <c r="B4782" s="508" t="s">
        <v>3144</v>
      </c>
      <c r="C4782" s="513" t="s">
        <v>1148</v>
      </c>
      <c r="D4782" s="498" t="s">
        <v>169</v>
      </c>
      <c r="E4782" s="499">
        <v>31.01</v>
      </c>
      <c r="F4782" s="500">
        <f t="shared" si="1195"/>
        <v>38.4</v>
      </c>
      <c r="G4782" s="527"/>
      <c r="H4782" s="518"/>
      <c r="I4782" s="517">
        <f t="shared" si="1190"/>
        <v>0</v>
      </c>
      <c r="J4782" s="517">
        <f t="shared" si="1191"/>
        <v>0</v>
      </c>
      <c r="K4782" s="504"/>
      <c r="L4782" s="518">
        <f t="shared" si="1192"/>
        <v>0</v>
      </c>
      <c r="M4782" s="518">
        <f t="shared" si="1192"/>
        <v>0</v>
      </c>
      <c r="N4782" s="519">
        <f t="shared" si="1193"/>
        <v>0</v>
      </c>
      <c r="O4782" s="519">
        <f t="shared" si="1194"/>
        <v>0</v>
      </c>
      <c r="P4782" s="506"/>
      <c r="Q4782" s="494"/>
      <c r="R4782" s="412" t="str">
        <f t="shared" si="1182"/>
        <v/>
      </c>
      <c r="S4782" s="412" t="str">
        <f t="shared" si="1196"/>
        <v/>
      </c>
      <c r="T4782" s="427"/>
      <c r="U4782" s="429"/>
      <c r="W4782" s="6">
        <f>VLOOKUP(A4782,'[3]Cartilha Global'!$A:$A,1,FALSE)</f>
        <v>95237</v>
      </c>
    </row>
    <row r="4783" spans="1:23" ht="23.25" hidden="1" thickBot="1" x14ac:dyDescent="0.25">
      <c r="A4783" s="522">
        <v>89429</v>
      </c>
      <c r="B4783" s="508" t="s">
        <v>3144</v>
      </c>
      <c r="C4783" s="513" t="s">
        <v>1149</v>
      </c>
      <c r="D4783" s="498" t="s">
        <v>169</v>
      </c>
      <c r="E4783" s="499">
        <v>5.51</v>
      </c>
      <c r="F4783" s="500">
        <f t="shared" si="1195"/>
        <v>6.82</v>
      </c>
      <c r="G4783" s="527"/>
      <c r="H4783" s="518"/>
      <c r="I4783" s="517">
        <f t="shared" si="1190"/>
        <v>0</v>
      </c>
      <c r="J4783" s="517">
        <f t="shared" si="1191"/>
        <v>0</v>
      </c>
      <c r="K4783" s="504"/>
      <c r="L4783" s="518">
        <f t="shared" si="1192"/>
        <v>0</v>
      </c>
      <c r="M4783" s="518">
        <f t="shared" si="1192"/>
        <v>0</v>
      </c>
      <c r="N4783" s="519">
        <f t="shared" si="1193"/>
        <v>0</v>
      </c>
      <c r="O4783" s="519">
        <f t="shared" si="1194"/>
        <v>0</v>
      </c>
      <c r="P4783" s="506"/>
      <c r="Q4783" s="494"/>
      <c r="R4783" s="412" t="str">
        <f t="shared" ref="R4783:R4846" si="1197">IF(Q4783="X","x",IF(Q4783="xx","x",IF(O4783&gt;0,"x","")))</f>
        <v/>
      </c>
      <c r="S4783" s="412" t="str">
        <f t="shared" si="1196"/>
        <v/>
      </c>
      <c r="T4783" s="427"/>
      <c r="U4783" s="429"/>
      <c r="W4783" s="6">
        <f>VLOOKUP(A4783,'[3]Cartilha Global'!$A:$A,1,FALSE)</f>
        <v>89429</v>
      </c>
    </row>
    <row r="4784" spans="1:23" ht="23.25" hidden="1" thickBot="1" x14ac:dyDescent="0.25">
      <c r="A4784" s="522">
        <v>89436</v>
      </c>
      <c r="B4784" s="508" t="s">
        <v>3144</v>
      </c>
      <c r="C4784" s="513" t="s">
        <v>1150</v>
      </c>
      <c r="D4784" s="498" t="s">
        <v>169</v>
      </c>
      <c r="E4784" s="499">
        <v>7.8</v>
      </c>
      <c r="F4784" s="500">
        <f t="shared" si="1195"/>
        <v>9.66</v>
      </c>
      <c r="G4784" s="527"/>
      <c r="H4784" s="518"/>
      <c r="I4784" s="517">
        <f t="shared" si="1190"/>
        <v>0</v>
      </c>
      <c r="J4784" s="517">
        <f t="shared" si="1191"/>
        <v>0</v>
      </c>
      <c r="K4784" s="504"/>
      <c r="L4784" s="518">
        <f t="shared" si="1192"/>
        <v>0</v>
      </c>
      <c r="M4784" s="518">
        <f t="shared" si="1192"/>
        <v>0</v>
      </c>
      <c r="N4784" s="519">
        <f t="shared" si="1193"/>
        <v>0</v>
      </c>
      <c r="O4784" s="519">
        <f t="shared" si="1194"/>
        <v>0</v>
      </c>
      <c r="P4784" s="506"/>
      <c r="Q4784" s="494"/>
      <c r="R4784" s="412" t="str">
        <f t="shared" si="1197"/>
        <v/>
      </c>
      <c r="S4784" s="412" t="str">
        <f t="shared" si="1196"/>
        <v/>
      </c>
      <c r="T4784" s="427"/>
      <c r="U4784" s="429"/>
      <c r="W4784" s="6">
        <f>VLOOKUP(A4784,'[3]Cartilha Global'!$A:$A,1,FALSE)</f>
        <v>89436</v>
      </c>
    </row>
    <row r="4785" spans="1:23" ht="23.25" hidden="1" thickBot="1" x14ac:dyDescent="0.25">
      <c r="A4785" s="522">
        <v>89404</v>
      </c>
      <c r="B4785" s="508" t="s">
        <v>3144</v>
      </c>
      <c r="C4785" s="513" t="s">
        <v>1151</v>
      </c>
      <c r="D4785" s="498" t="s">
        <v>169</v>
      </c>
      <c r="E4785" s="499">
        <v>5.61</v>
      </c>
      <c r="F4785" s="500">
        <f t="shared" si="1195"/>
        <v>6.95</v>
      </c>
      <c r="G4785" s="527"/>
      <c r="H4785" s="518"/>
      <c r="I4785" s="517">
        <f t="shared" si="1190"/>
        <v>0</v>
      </c>
      <c r="J4785" s="517">
        <f t="shared" si="1191"/>
        <v>0</v>
      </c>
      <c r="K4785" s="504"/>
      <c r="L4785" s="518">
        <f t="shared" si="1192"/>
        <v>0</v>
      </c>
      <c r="M4785" s="518">
        <f t="shared" si="1192"/>
        <v>0</v>
      </c>
      <c r="N4785" s="519">
        <f t="shared" si="1193"/>
        <v>0</v>
      </c>
      <c r="O4785" s="519">
        <f t="shared" si="1194"/>
        <v>0</v>
      </c>
      <c r="P4785" s="506"/>
      <c r="Q4785" s="494"/>
      <c r="R4785" s="412" t="str">
        <f t="shared" si="1197"/>
        <v/>
      </c>
      <c r="S4785" s="412" t="str">
        <f t="shared" si="1196"/>
        <v/>
      </c>
      <c r="T4785" s="427"/>
      <c r="U4785" s="429"/>
      <c r="W4785" s="6">
        <f>VLOOKUP(A4785,'[3]Cartilha Global'!$A:$A,1,FALSE)</f>
        <v>89404</v>
      </c>
    </row>
    <row r="4786" spans="1:23" ht="23.25" hidden="1" thickBot="1" x14ac:dyDescent="0.25">
      <c r="A4786" s="522">
        <v>89408</v>
      </c>
      <c r="B4786" s="508" t="s">
        <v>3144</v>
      </c>
      <c r="C4786" s="513" t="s">
        <v>1152</v>
      </c>
      <c r="D4786" s="498" t="s">
        <v>169</v>
      </c>
      <c r="E4786" s="499">
        <v>6.82</v>
      </c>
      <c r="F4786" s="500">
        <f t="shared" si="1195"/>
        <v>8.4499999999999993</v>
      </c>
      <c r="G4786" s="527"/>
      <c r="H4786" s="518"/>
      <c r="I4786" s="517">
        <f t="shared" si="1190"/>
        <v>0</v>
      </c>
      <c r="J4786" s="517">
        <f t="shared" si="1191"/>
        <v>0</v>
      </c>
      <c r="K4786" s="504"/>
      <c r="L4786" s="518">
        <f t="shared" si="1192"/>
        <v>0</v>
      </c>
      <c r="M4786" s="518">
        <f t="shared" si="1192"/>
        <v>0</v>
      </c>
      <c r="N4786" s="519">
        <f t="shared" si="1193"/>
        <v>0</v>
      </c>
      <c r="O4786" s="519">
        <f t="shared" si="1194"/>
        <v>0</v>
      </c>
      <c r="P4786" s="506"/>
      <c r="Q4786" s="494"/>
      <c r="R4786" s="412" t="str">
        <f t="shared" si="1197"/>
        <v/>
      </c>
      <c r="S4786" s="412" t="str">
        <f t="shared" si="1196"/>
        <v/>
      </c>
      <c r="T4786" s="427"/>
      <c r="U4786" s="429"/>
      <c r="W4786" s="6">
        <f>VLOOKUP(A4786,'[3]Cartilha Global'!$A:$A,1,FALSE)</f>
        <v>89408</v>
      </c>
    </row>
    <row r="4787" spans="1:23" ht="23.25" hidden="1" thickBot="1" x14ac:dyDescent="0.25">
      <c r="A4787" s="522">
        <v>89412</v>
      </c>
      <c r="B4787" s="508" t="s">
        <v>3144</v>
      </c>
      <c r="C4787" s="513" t="s">
        <v>1153</v>
      </c>
      <c r="D4787" s="498" t="s">
        <v>169</v>
      </c>
      <c r="E4787" s="499">
        <v>10.47</v>
      </c>
      <c r="F4787" s="500">
        <f t="shared" si="1195"/>
        <v>12.97</v>
      </c>
      <c r="G4787" s="527"/>
      <c r="H4787" s="518"/>
      <c r="I4787" s="517">
        <f t="shared" si="1190"/>
        <v>0</v>
      </c>
      <c r="J4787" s="517">
        <f t="shared" si="1191"/>
        <v>0</v>
      </c>
      <c r="K4787" s="504"/>
      <c r="L4787" s="518">
        <f t="shared" si="1192"/>
        <v>0</v>
      </c>
      <c r="M4787" s="518">
        <f t="shared" si="1192"/>
        <v>0</v>
      </c>
      <c r="N4787" s="519">
        <f t="shared" si="1193"/>
        <v>0</v>
      </c>
      <c r="O4787" s="519">
        <f t="shared" si="1194"/>
        <v>0</v>
      </c>
      <c r="P4787" s="506"/>
      <c r="Q4787" s="494"/>
      <c r="R4787" s="412" t="str">
        <f t="shared" si="1197"/>
        <v/>
      </c>
      <c r="S4787" s="412" t="str">
        <f t="shared" si="1196"/>
        <v/>
      </c>
      <c r="T4787" s="427"/>
      <c r="U4787" s="429"/>
      <c r="W4787" s="6">
        <f>VLOOKUP(A4787,'[3]Cartilha Global'!$A:$A,1,FALSE)</f>
        <v>89412</v>
      </c>
    </row>
    <row r="4788" spans="1:23" ht="23.25" hidden="1" thickBot="1" x14ac:dyDescent="0.25">
      <c r="A4788" s="522">
        <v>89413</v>
      </c>
      <c r="B4788" s="508" t="s">
        <v>3144</v>
      </c>
      <c r="C4788" s="513" t="s">
        <v>1154</v>
      </c>
      <c r="D4788" s="498" t="s">
        <v>169</v>
      </c>
      <c r="E4788" s="499">
        <v>10.14</v>
      </c>
      <c r="F4788" s="500">
        <f t="shared" si="1195"/>
        <v>12.56</v>
      </c>
      <c r="G4788" s="527"/>
      <c r="H4788" s="518"/>
      <c r="I4788" s="517">
        <f t="shared" si="1190"/>
        <v>0</v>
      </c>
      <c r="J4788" s="517">
        <f t="shared" si="1191"/>
        <v>0</v>
      </c>
      <c r="K4788" s="504"/>
      <c r="L4788" s="518">
        <f t="shared" si="1192"/>
        <v>0</v>
      </c>
      <c r="M4788" s="518">
        <f t="shared" si="1192"/>
        <v>0</v>
      </c>
      <c r="N4788" s="519">
        <f t="shared" si="1193"/>
        <v>0</v>
      </c>
      <c r="O4788" s="519">
        <f t="shared" si="1194"/>
        <v>0</v>
      </c>
      <c r="P4788" s="506"/>
      <c r="Q4788" s="494"/>
      <c r="R4788" s="412" t="str">
        <f t="shared" si="1197"/>
        <v/>
      </c>
      <c r="S4788" s="412" t="str">
        <f t="shared" si="1196"/>
        <v/>
      </c>
      <c r="T4788" s="427"/>
      <c r="U4788" s="429"/>
      <c r="W4788" s="6">
        <f>VLOOKUP(A4788,'[3]Cartilha Global'!$A:$A,1,FALSE)</f>
        <v>89413</v>
      </c>
    </row>
    <row r="4789" spans="1:23" ht="23.25" hidden="1" thickBot="1" x14ac:dyDescent="0.25">
      <c r="A4789" s="522">
        <v>89405</v>
      </c>
      <c r="B4789" s="508" t="s">
        <v>3144</v>
      </c>
      <c r="C4789" s="513" t="s">
        <v>1155</v>
      </c>
      <c r="D4789" s="498" t="s">
        <v>169</v>
      </c>
      <c r="E4789" s="499">
        <v>6.11</v>
      </c>
      <c r="F4789" s="500">
        <f t="shared" si="1195"/>
        <v>7.57</v>
      </c>
      <c r="G4789" s="527"/>
      <c r="H4789" s="518"/>
      <c r="I4789" s="517">
        <f t="shared" si="1190"/>
        <v>0</v>
      </c>
      <c r="J4789" s="517">
        <f t="shared" si="1191"/>
        <v>0</v>
      </c>
      <c r="K4789" s="504"/>
      <c r="L4789" s="518">
        <f t="shared" si="1192"/>
        <v>0</v>
      </c>
      <c r="M4789" s="518">
        <f t="shared" si="1192"/>
        <v>0</v>
      </c>
      <c r="N4789" s="519">
        <f t="shared" si="1193"/>
        <v>0</v>
      </c>
      <c r="O4789" s="519">
        <f t="shared" si="1194"/>
        <v>0</v>
      </c>
      <c r="P4789" s="506"/>
      <c r="Q4789" s="494"/>
      <c r="R4789" s="412" t="str">
        <f t="shared" si="1197"/>
        <v/>
      </c>
      <c r="S4789" s="412" t="str">
        <f t="shared" si="1196"/>
        <v/>
      </c>
      <c r="T4789" s="427"/>
      <c r="U4789" s="429"/>
      <c r="W4789" s="6">
        <f>VLOOKUP(A4789,'[3]Cartilha Global'!$A:$A,1,FALSE)</f>
        <v>89405</v>
      </c>
    </row>
    <row r="4790" spans="1:23" ht="23.25" hidden="1" thickBot="1" x14ac:dyDescent="0.25">
      <c r="A4790" s="522">
        <v>89409</v>
      </c>
      <c r="B4790" s="508" t="s">
        <v>3144</v>
      </c>
      <c r="C4790" s="513" t="s">
        <v>1156</v>
      </c>
      <c r="D4790" s="498" t="s">
        <v>169</v>
      </c>
      <c r="E4790" s="499">
        <v>7.89</v>
      </c>
      <c r="F4790" s="500">
        <f t="shared" si="1195"/>
        <v>9.77</v>
      </c>
      <c r="G4790" s="527"/>
      <c r="H4790" s="518"/>
      <c r="I4790" s="517">
        <f t="shared" si="1190"/>
        <v>0</v>
      </c>
      <c r="J4790" s="517">
        <f t="shared" si="1191"/>
        <v>0</v>
      </c>
      <c r="K4790" s="504"/>
      <c r="L4790" s="518">
        <f t="shared" si="1192"/>
        <v>0</v>
      </c>
      <c r="M4790" s="518">
        <f t="shared" si="1192"/>
        <v>0</v>
      </c>
      <c r="N4790" s="519">
        <f t="shared" si="1193"/>
        <v>0</v>
      </c>
      <c r="O4790" s="519">
        <f t="shared" si="1194"/>
        <v>0</v>
      </c>
      <c r="P4790" s="506"/>
      <c r="Q4790" s="494"/>
      <c r="R4790" s="412" t="str">
        <f t="shared" si="1197"/>
        <v/>
      </c>
      <c r="S4790" s="412" t="str">
        <f t="shared" si="1196"/>
        <v/>
      </c>
      <c r="T4790" s="427"/>
      <c r="U4790" s="429"/>
      <c r="W4790" s="6">
        <f>VLOOKUP(A4790,'[3]Cartilha Global'!$A:$A,1,FALSE)</f>
        <v>89409</v>
      </c>
    </row>
    <row r="4791" spans="1:23" ht="23.25" hidden="1" thickBot="1" x14ac:dyDescent="0.25">
      <c r="A4791" s="522">
        <v>89414</v>
      </c>
      <c r="B4791" s="508" t="s">
        <v>3144</v>
      </c>
      <c r="C4791" s="513" t="s">
        <v>1157</v>
      </c>
      <c r="D4791" s="498" t="s">
        <v>169</v>
      </c>
      <c r="E4791" s="499">
        <v>13.15</v>
      </c>
      <c r="F4791" s="500">
        <f t="shared" si="1195"/>
        <v>16.28</v>
      </c>
      <c r="G4791" s="527"/>
      <c r="H4791" s="518"/>
      <c r="I4791" s="517">
        <f t="shared" si="1190"/>
        <v>0</v>
      </c>
      <c r="J4791" s="517">
        <f t="shared" si="1191"/>
        <v>0</v>
      </c>
      <c r="K4791" s="504"/>
      <c r="L4791" s="518">
        <f t="shared" si="1192"/>
        <v>0</v>
      </c>
      <c r="M4791" s="518">
        <f t="shared" si="1192"/>
        <v>0</v>
      </c>
      <c r="N4791" s="519">
        <f t="shared" si="1193"/>
        <v>0</v>
      </c>
      <c r="O4791" s="519">
        <f t="shared" si="1194"/>
        <v>0</v>
      </c>
      <c r="P4791" s="506"/>
      <c r="Q4791" s="494"/>
      <c r="R4791" s="412" t="str">
        <f t="shared" si="1197"/>
        <v/>
      </c>
      <c r="S4791" s="412" t="str">
        <f t="shared" si="1196"/>
        <v/>
      </c>
      <c r="T4791" s="427"/>
      <c r="U4791" s="429"/>
      <c r="W4791" s="6">
        <f>VLOOKUP(A4791,'[3]Cartilha Global'!$A:$A,1,FALSE)</f>
        <v>89414</v>
      </c>
    </row>
    <row r="4792" spans="1:23" ht="23.25" hidden="1" thickBot="1" x14ac:dyDescent="0.25">
      <c r="A4792" s="522">
        <v>89406</v>
      </c>
      <c r="B4792" s="508" t="s">
        <v>3144</v>
      </c>
      <c r="C4792" s="513" t="s">
        <v>1158</v>
      </c>
      <c r="D4792" s="498" t="s">
        <v>169</v>
      </c>
      <c r="E4792" s="499">
        <v>8.2100000000000009</v>
      </c>
      <c r="F4792" s="500">
        <f t="shared" si="1195"/>
        <v>10.17</v>
      </c>
      <c r="G4792" s="527"/>
      <c r="H4792" s="518"/>
      <c r="I4792" s="517">
        <f t="shared" si="1190"/>
        <v>0</v>
      </c>
      <c r="J4792" s="517">
        <f t="shared" si="1191"/>
        <v>0</v>
      </c>
      <c r="K4792" s="504"/>
      <c r="L4792" s="518">
        <f t="shared" si="1192"/>
        <v>0</v>
      </c>
      <c r="M4792" s="518">
        <f t="shared" si="1192"/>
        <v>0</v>
      </c>
      <c r="N4792" s="519">
        <f t="shared" si="1193"/>
        <v>0</v>
      </c>
      <c r="O4792" s="519">
        <f t="shared" si="1194"/>
        <v>0</v>
      </c>
      <c r="P4792" s="506"/>
      <c r="Q4792" s="494"/>
      <c r="R4792" s="412" t="str">
        <f t="shared" si="1197"/>
        <v/>
      </c>
      <c r="S4792" s="412" t="str">
        <f t="shared" si="1196"/>
        <v/>
      </c>
      <c r="T4792" s="427"/>
      <c r="U4792" s="429"/>
      <c r="W4792" s="6">
        <f>VLOOKUP(A4792,'[3]Cartilha Global'!$A:$A,1,FALSE)</f>
        <v>89406</v>
      </c>
    </row>
    <row r="4793" spans="1:23" ht="23.25" hidden="1" thickBot="1" x14ac:dyDescent="0.25">
      <c r="A4793" s="522">
        <v>89410</v>
      </c>
      <c r="B4793" s="508" t="s">
        <v>3144</v>
      </c>
      <c r="C4793" s="513" t="s">
        <v>1159</v>
      </c>
      <c r="D4793" s="498" t="s">
        <v>169</v>
      </c>
      <c r="E4793" s="499">
        <v>10.1</v>
      </c>
      <c r="F4793" s="500">
        <f t="shared" si="1195"/>
        <v>12.51</v>
      </c>
      <c r="G4793" s="527"/>
      <c r="H4793" s="518"/>
      <c r="I4793" s="517">
        <f t="shared" si="1190"/>
        <v>0</v>
      </c>
      <c r="J4793" s="517">
        <f t="shared" si="1191"/>
        <v>0</v>
      </c>
      <c r="K4793" s="504"/>
      <c r="L4793" s="518">
        <f t="shared" si="1192"/>
        <v>0</v>
      </c>
      <c r="M4793" s="518">
        <f t="shared" si="1192"/>
        <v>0</v>
      </c>
      <c r="N4793" s="519">
        <f t="shared" si="1193"/>
        <v>0</v>
      </c>
      <c r="O4793" s="519">
        <f t="shared" si="1194"/>
        <v>0</v>
      </c>
      <c r="P4793" s="506"/>
      <c r="Q4793" s="494"/>
      <c r="R4793" s="412" t="str">
        <f t="shared" si="1197"/>
        <v/>
      </c>
      <c r="S4793" s="412" t="str">
        <f t="shared" si="1196"/>
        <v/>
      </c>
      <c r="T4793" s="427"/>
      <c r="U4793" s="429"/>
      <c r="W4793" s="6">
        <f>VLOOKUP(A4793,'[3]Cartilha Global'!$A:$A,1,FALSE)</f>
        <v>89410</v>
      </c>
    </row>
    <row r="4794" spans="1:23" ht="23.25" hidden="1" thickBot="1" x14ac:dyDescent="0.25">
      <c r="A4794" s="522">
        <v>89415</v>
      </c>
      <c r="B4794" s="508" t="s">
        <v>3144</v>
      </c>
      <c r="C4794" s="513" t="s">
        <v>1160</v>
      </c>
      <c r="D4794" s="498" t="s">
        <v>169</v>
      </c>
      <c r="E4794" s="499">
        <v>16.87</v>
      </c>
      <c r="F4794" s="500">
        <f t="shared" si="1195"/>
        <v>20.89</v>
      </c>
      <c r="G4794" s="527"/>
      <c r="H4794" s="518"/>
      <c r="I4794" s="517">
        <f t="shared" si="1190"/>
        <v>0</v>
      </c>
      <c r="J4794" s="517">
        <f t="shared" si="1191"/>
        <v>0</v>
      </c>
      <c r="K4794" s="504"/>
      <c r="L4794" s="518">
        <f t="shared" si="1192"/>
        <v>0</v>
      </c>
      <c r="M4794" s="518">
        <f t="shared" si="1192"/>
        <v>0</v>
      </c>
      <c r="N4794" s="519">
        <f t="shared" si="1193"/>
        <v>0</v>
      </c>
      <c r="O4794" s="519">
        <f t="shared" si="1194"/>
        <v>0</v>
      </c>
      <c r="P4794" s="506"/>
      <c r="Q4794" s="494"/>
      <c r="R4794" s="412" t="str">
        <f t="shared" si="1197"/>
        <v/>
      </c>
      <c r="S4794" s="412" t="str">
        <f t="shared" si="1196"/>
        <v/>
      </c>
      <c r="T4794" s="427"/>
      <c r="U4794" s="429"/>
      <c r="W4794" s="6">
        <f>VLOOKUP(A4794,'[3]Cartilha Global'!$A:$A,1,FALSE)</f>
        <v>89415</v>
      </c>
    </row>
    <row r="4795" spans="1:23" ht="23.25" hidden="1" thickBot="1" x14ac:dyDescent="0.25">
      <c r="A4795" s="522">
        <v>89407</v>
      </c>
      <c r="B4795" s="508" t="s">
        <v>3144</v>
      </c>
      <c r="C4795" s="513" t="s">
        <v>490</v>
      </c>
      <c r="D4795" s="498" t="s">
        <v>169</v>
      </c>
      <c r="E4795" s="499">
        <v>7.39</v>
      </c>
      <c r="F4795" s="500">
        <f t="shared" si="1195"/>
        <v>9.15</v>
      </c>
      <c r="G4795" s="527"/>
      <c r="H4795" s="518"/>
      <c r="I4795" s="517">
        <f t="shared" si="1190"/>
        <v>0</v>
      </c>
      <c r="J4795" s="517">
        <f t="shared" si="1191"/>
        <v>0</v>
      </c>
      <c r="K4795" s="504"/>
      <c r="L4795" s="518">
        <f t="shared" si="1192"/>
        <v>0</v>
      </c>
      <c r="M4795" s="518">
        <f t="shared" si="1192"/>
        <v>0</v>
      </c>
      <c r="N4795" s="519">
        <f t="shared" si="1193"/>
        <v>0</v>
      </c>
      <c r="O4795" s="519">
        <f t="shared" si="1194"/>
        <v>0</v>
      </c>
      <c r="P4795" s="506"/>
      <c r="Q4795" s="494"/>
      <c r="R4795" s="412" t="str">
        <f t="shared" si="1197"/>
        <v/>
      </c>
      <c r="S4795" s="412" t="str">
        <f t="shared" si="1196"/>
        <v/>
      </c>
      <c r="T4795" s="427"/>
      <c r="U4795" s="429"/>
      <c r="W4795" s="6">
        <f>VLOOKUP(A4795,'[3]Cartilha Global'!$A:$A,1,FALSE)</f>
        <v>89407</v>
      </c>
    </row>
    <row r="4796" spans="1:23" ht="23.25" hidden="1" thickBot="1" x14ac:dyDescent="0.25">
      <c r="A4796" s="522">
        <v>89411</v>
      </c>
      <c r="B4796" s="508" t="s">
        <v>3144</v>
      </c>
      <c r="C4796" s="513" t="s">
        <v>1161</v>
      </c>
      <c r="D4796" s="498" t="s">
        <v>169</v>
      </c>
      <c r="E4796" s="499">
        <v>9.11</v>
      </c>
      <c r="F4796" s="500">
        <f t="shared" si="1195"/>
        <v>11.28</v>
      </c>
      <c r="G4796" s="527"/>
      <c r="H4796" s="518"/>
      <c r="I4796" s="517">
        <f t="shared" si="1190"/>
        <v>0</v>
      </c>
      <c r="J4796" s="517">
        <f t="shared" si="1191"/>
        <v>0</v>
      </c>
      <c r="K4796" s="504"/>
      <c r="L4796" s="518">
        <f t="shared" si="1192"/>
        <v>0</v>
      </c>
      <c r="M4796" s="518">
        <f t="shared" si="1192"/>
        <v>0</v>
      </c>
      <c r="N4796" s="519">
        <f t="shared" si="1193"/>
        <v>0</v>
      </c>
      <c r="O4796" s="519">
        <f t="shared" si="1194"/>
        <v>0</v>
      </c>
      <c r="P4796" s="506"/>
      <c r="Q4796" s="494"/>
      <c r="R4796" s="412" t="str">
        <f t="shared" si="1197"/>
        <v/>
      </c>
      <c r="S4796" s="412" t="str">
        <f t="shared" si="1196"/>
        <v/>
      </c>
      <c r="T4796" s="427"/>
      <c r="U4796" s="429"/>
      <c r="W4796" s="6">
        <f>VLOOKUP(A4796,'[3]Cartilha Global'!$A:$A,1,FALSE)</f>
        <v>89411</v>
      </c>
    </row>
    <row r="4797" spans="1:23" ht="23.25" hidden="1" thickBot="1" x14ac:dyDescent="0.25">
      <c r="A4797" s="522">
        <v>89416</v>
      </c>
      <c r="B4797" s="508" t="s">
        <v>3144</v>
      </c>
      <c r="C4797" s="513" t="s">
        <v>1162</v>
      </c>
      <c r="D4797" s="498" t="s">
        <v>169</v>
      </c>
      <c r="E4797" s="499">
        <v>12.51</v>
      </c>
      <c r="F4797" s="500">
        <f t="shared" si="1195"/>
        <v>15.49</v>
      </c>
      <c r="G4797" s="527"/>
      <c r="H4797" s="518"/>
      <c r="I4797" s="517">
        <f t="shared" si="1190"/>
        <v>0</v>
      </c>
      <c r="J4797" s="517">
        <f t="shared" si="1191"/>
        <v>0</v>
      </c>
      <c r="K4797" s="504"/>
      <c r="L4797" s="518">
        <f t="shared" si="1192"/>
        <v>0</v>
      </c>
      <c r="M4797" s="518">
        <f t="shared" si="1192"/>
        <v>0</v>
      </c>
      <c r="N4797" s="519">
        <f t="shared" si="1193"/>
        <v>0</v>
      </c>
      <c r="O4797" s="519">
        <f t="shared" si="1194"/>
        <v>0</v>
      </c>
      <c r="P4797" s="506"/>
      <c r="Q4797" s="494"/>
      <c r="R4797" s="412" t="str">
        <f t="shared" si="1197"/>
        <v/>
      </c>
      <c r="S4797" s="412" t="str">
        <f t="shared" si="1196"/>
        <v/>
      </c>
      <c r="T4797" s="427"/>
      <c r="U4797" s="429"/>
      <c r="W4797" s="6">
        <f>VLOOKUP(A4797,'[3]Cartilha Global'!$A:$A,1,FALSE)</f>
        <v>89416</v>
      </c>
    </row>
    <row r="4798" spans="1:23" ht="23.25" hidden="1" thickBot="1" x14ac:dyDescent="0.25">
      <c r="A4798" s="522">
        <v>89417</v>
      </c>
      <c r="B4798" s="508" t="s">
        <v>3144</v>
      </c>
      <c r="C4798" s="513" t="s">
        <v>1163</v>
      </c>
      <c r="D4798" s="498" t="s">
        <v>169</v>
      </c>
      <c r="E4798" s="499">
        <v>4.51</v>
      </c>
      <c r="F4798" s="500">
        <f t="shared" si="1195"/>
        <v>5.59</v>
      </c>
      <c r="G4798" s="527"/>
      <c r="H4798" s="518"/>
      <c r="I4798" s="517">
        <f t="shared" si="1190"/>
        <v>0</v>
      </c>
      <c r="J4798" s="517">
        <f t="shared" si="1191"/>
        <v>0</v>
      </c>
      <c r="K4798" s="504"/>
      <c r="L4798" s="518">
        <f t="shared" si="1192"/>
        <v>0</v>
      </c>
      <c r="M4798" s="518">
        <f t="shared" si="1192"/>
        <v>0</v>
      </c>
      <c r="N4798" s="519">
        <f t="shared" si="1193"/>
        <v>0</v>
      </c>
      <c r="O4798" s="519">
        <f t="shared" si="1194"/>
        <v>0</v>
      </c>
      <c r="P4798" s="506"/>
      <c r="Q4798" s="494"/>
      <c r="R4798" s="412" t="str">
        <f t="shared" si="1197"/>
        <v/>
      </c>
      <c r="S4798" s="412" t="str">
        <f t="shared" si="1196"/>
        <v/>
      </c>
      <c r="T4798" s="427"/>
      <c r="U4798" s="429"/>
      <c r="W4798" s="6">
        <f>VLOOKUP(A4798,'[3]Cartilha Global'!$A:$A,1,FALSE)</f>
        <v>89417</v>
      </c>
    </row>
    <row r="4799" spans="1:23" ht="23.25" hidden="1" thickBot="1" x14ac:dyDescent="0.25">
      <c r="A4799" s="522">
        <v>89424</v>
      </c>
      <c r="B4799" s="508" t="s">
        <v>3144</v>
      </c>
      <c r="C4799" s="513" t="s">
        <v>1164</v>
      </c>
      <c r="D4799" s="498" t="s">
        <v>169</v>
      </c>
      <c r="E4799" s="499">
        <v>5.38</v>
      </c>
      <c r="F4799" s="500">
        <f t="shared" si="1195"/>
        <v>6.66</v>
      </c>
      <c r="G4799" s="527"/>
      <c r="H4799" s="518"/>
      <c r="I4799" s="517">
        <f t="shared" si="1190"/>
        <v>0</v>
      </c>
      <c r="J4799" s="517">
        <f t="shared" si="1191"/>
        <v>0</v>
      </c>
      <c r="K4799" s="504"/>
      <c r="L4799" s="518">
        <f t="shared" si="1192"/>
        <v>0</v>
      </c>
      <c r="M4799" s="518">
        <f t="shared" si="1192"/>
        <v>0</v>
      </c>
      <c r="N4799" s="519">
        <f t="shared" si="1193"/>
        <v>0</v>
      </c>
      <c r="O4799" s="519">
        <f t="shared" si="1194"/>
        <v>0</v>
      </c>
      <c r="P4799" s="506"/>
      <c r="Q4799" s="494"/>
      <c r="R4799" s="412" t="str">
        <f t="shared" si="1197"/>
        <v/>
      </c>
      <c r="S4799" s="412" t="str">
        <f t="shared" si="1196"/>
        <v/>
      </c>
      <c r="T4799" s="427"/>
      <c r="U4799" s="429"/>
      <c r="W4799" s="6">
        <f>VLOOKUP(A4799,'[3]Cartilha Global'!$A:$A,1,FALSE)</f>
        <v>89424</v>
      </c>
    </row>
    <row r="4800" spans="1:23" ht="23.25" hidden="1" thickBot="1" x14ac:dyDescent="0.25">
      <c r="A4800" s="522">
        <v>89431</v>
      </c>
      <c r="B4800" s="508" t="s">
        <v>3144</v>
      </c>
      <c r="C4800" s="513" t="s">
        <v>1165</v>
      </c>
      <c r="D4800" s="498" t="s">
        <v>169</v>
      </c>
      <c r="E4800" s="499">
        <v>7.95</v>
      </c>
      <c r="F4800" s="500">
        <f t="shared" si="1195"/>
        <v>9.85</v>
      </c>
      <c r="G4800" s="527"/>
      <c r="H4800" s="518"/>
      <c r="I4800" s="517">
        <f t="shared" si="1190"/>
        <v>0</v>
      </c>
      <c r="J4800" s="517">
        <f t="shared" si="1191"/>
        <v>0</v>
      </c>
      <c r="K4800" s="504"/>
      <c r="L4800" s="518">
        <f t="shared" si="1192"/>
        <v>0</v>
      </c>
      <c r="M4800" s="518">
        <f t="shared" si="1192"/>
        <v>0</v>
      </c>
      <c r="N4800" s="519">
        <f t="shared" si="1193"/>
        <v>0</v>
      </c>
      <c r="O4800" s="519">
        <f t="shared" si="1194"/>
        <v>0</v>
      </c>
      <c r="P4800" s="506"/>
      <c r="Q4800" s="494"/>
      <c r="R4800" s="412" t="str">
        <f t="shared" si="1197"/>
        <v/>
      </c>
      <c r="S4800" s="412" t="str">
        <f t="shared" si="1196"/>
        <v/>
      </c>
      <c r="T4800" s="427"/>
      <c r="U4800" s="429"/>
      <c r="W4800" s="6">
        <f>VLOOKUP(A4800,'[3]Cartilha Global'!$A:$A,1,FALSE)</f>
        <v>89431</v>
      </c>
    </row>
    <row r="4801" spans="1:23" ht="23.25" hidden="1" thickBot="1" x14ac:dyDescent="0.25">
      <c r="A4801" s="522">
        <v>89418</v>
      </c>
      <c r="B4801" s="508" t="s">
        <v>3144</v>
      </c>
      <c r="C4801" s="513" t="s">
        <v>1166</v>
      </c>
      <c r="D4801" s="498" t="s">
        <v>169</v>
      </c>
      <c r="E4801" s="499">
        <v>14.43</v>
      </c>
      <c r="F4801" s="500">
        <f t="shared" si="1195"/>
        <v>17.87</v>
      </c>
      <c r="G4801" s="527"/>
      <c r="H4801" s="518"/>
      <c r="I4801" s="517">
        <f t="shared" si="1190"/>
        <v>0</v>
      </c>
      <c r="J4801" s="517">
        <f t="shared" si="1191"/>
        <v>0</v>
      </c>
      <c r="K4801" s="504"/>
      <c r="L4801" s="518">
        <f t="shared" si="1192"/>
        <v>0</v>
      </c>
      <c r="M4801" s="518">
        <f t="shared" si="1192"/>
        <v>0</v>
      </c>
      <c r="N4801" s="519">
        <f t="shared" si="1193"/>
        <v>0</v>
      </c>
      <c r="O4801" s="519">
        <f t="shared" si="1194"/>
        <v>0</v>
      </c>
      <c r="P4801" s="506"/>
      <c r="Q4801" s="494"/>
      <c r="R4801" s="412" t="str">
        <f t="shared" si="1197"/>
        <v/>
      </c>
      <c r="S4801" s="412" t="str">
        <f t="shared" si="1196"/>
        <v/>
      </c>
      <c r="T4801" s="427"/>
      <c r="U4801" s="429"/>
      <c r="W4801" s="6">
        <f>VLOOKUP(A4801,'[3]Cartilha Global'!$A:$A,1,FALSE)</f>
        <v>89418</v>
      </c>
    </row>
    <row r="4802" spans="1:23" ht="23.25" hidden="1" thickBot="1" x14ac:dyDescent="0.25">
      <c r="A4802" s="522">
        <v>89425</v>
      </c>
      <c r="B4802" s="508" t="s">
        <v>3144</v>
      </c>
      <c r="C4802" s="513" t="s">
        <v>1167</v>
      </c>
      <c r="D4802" s="498" t="s">
        <v>169</v>
      </c>
      <c r="E4802" s="499">
        <v>18.61</v>
      </c>
      <c r="F4802" s="500">
        <f t="shared" si="1195"/>
        <v>23.05</v>
      </c>
      <c r="G4802" s="527"/>
      <c r="H4802" s="518"/>
      <c r="I4802" s="517">
        <f t="shared" si="1190"/>
        <v>0</v>
      </c>
      <c r="J4802" s="517">
        <f t="shared" si="1191"/>
        <v>0</v>
      </c>
      <c r="K4802" s="504"/>
      <c r="L4802" s="518">
        <f t="shared" si="1192"/>
        <v>0</v>
      </c>
      <c r="M4802" s="518">
        <f t="shared" si="1192"/>
        <v>0</v>
      </c>
      <c r="N4802" s="519">
        <f t="shared" si="1193"/>
        <v>0</v>
      </c>
      <c r="O4802" s="519">
        <f t="shared" si="1194"/>
        <v>0</v>
      </c>
      <c r="P4802" s="506"/>
      <c r="Q4802" s="494"/>
      <c r="R4802" s="412" t="str">
        <f t="shared" si="1197"/>
        <v/>
      </c>
      <c r="S4802" s="412" t="str">
        <f t="shared" si="1196"/>
        <v/>
      </c>
      <c r="T4802" s="427"/>
      <c r="U4802" s="429"/>
      <c r="W4802" s="6">
        <f>VLOOKUP(A4802,'[3]Cartilha Global'!$A:$A,1,FALSE)</f>
        <v>89425</v>
      </c>
    </row>
    <row r="4803" spans="1:23" ht="23.25" hidden="1" thickBot="1" x14ac:dyDescent="0.25">
      <c r="A4803" s="522">
        <v>89419</v>
      </c>
      <c r="B4803" s="508" t="s">
        <v>3144</v>
      </c>
      <c r="C4803" s="513" t="s">
        <v>1168</v>
      </c>
      <c r="D4803" s="498" t="s">
        <v>169</v>
      </c>
      <c r="E4803" s="499">
        <v>5.41</v>
      </c>
      <c r="F4803" s="500">
        <f t="shared" si="1195"/>
        <v>6.7</v>
      </c>
      <c r="G4803" s="527"/>
      <c r="H4803" s="518"/>
      <c r="I4803" s="517">
        <f t="shared" si="1190"/>
        <v>0</v>
      </c>
      <c r="J4803" s="517">
        <f t="shared" si="1191"/>
        <v>0</v>
      </c>
      <c r="K4803" s="504"/>
      <c r="L4803" s="518">
        <f t="shared" si="1192"/>
        <v>0</v>
      </c>
      <c r="M4803" s="518">
        <f t="shared" si="1192"/>
        <v>0</v>
      </c>
      <c r="N4803" s="519">
        <f t="shared" si="1193"/>
        <v>0</v>
      </c>
      <c r="O4803" s="519">
        <f t="shared" si="1194"/>
        <v>0</v>
      </c>
      <c r="P4803" s="506"/>
      <c r="Q4803" s="494"/>
      <c r="R4803" s="412" t="str">
        <f t="shared" si="1197"/>
        <v/>
      </c>
      <c r="S4803" s="412" t="str">
        <f t="shared" si="1196"/>
        <v/>
      </c>
      <c r="T4803" s="427"/>
      <c r="U4803" s="429"/>
      <c r="W4803" s="6">
        <f>VLOOKUP(A4803,'[3]Cartilha Global'!$A:$A,1,FALSE)</f>
        <v>89419</v>
      </c>
    </row>
    <row r="4804" spans="1:23" ht="23.25" hidden="1" thickBot="1" x14ac:dyDescent="0.25">
      <c r="A4804" s="522">
        <v>89426</v>
      </c>
      <c r="B4804" s="508" t="s">
        <v>3144</v>
      </c>
      <c r="C4804" s="513" t="s">
        <v>1169</v>
      </c>
      <c r="D4804" s="498" t="s">
        <v>169</v>
      </c>
      <c r="E4804" s="499">
        <v>9.44</v>
      </c>
      <c r="F4804" s="500">
        <f t="shared" si="1195"/>
        <v>11.69</v>
      </c>
      <c r="G4804" s="527"/>
      <c r="H4804" s="518"/>
      <c r="I4804" s="517">
        <f t="shared" si="1190"/>
        <v>0</v>
      </c>
      <c r="J4804" s="517">
        <f t="shared" si="1191"/>
        <v>0</v>
      </c>
      <c r="K4804" s="504"/>
      <c r="L4804" s="518">
        <f t="shared" si="1192"/>
        <v>0</v>
      </c>
      <c r="M4804" s="518">
        <f t="shared" si="1192"/>
        <v>0</v>
      </c>
      <c r="N4804" s="519">
        <f t="shared" si="1193"/>
        <v>0</v>
      </c>
      <c r="O4804" s="519">
        <f t="shared" si="1194"/>
        <v>0</v>
      </c>
      <c r="P4804" s="506"/>
      <c r="Q4804" s="494"/>
      <c r="R4804" s="412" t="str">
        <f t="shared" si="1197"/>
        <v/>
      </c>
      <c r="S4804" s="412" t="str">
        <f t="shared" si="1196"/>
        <v/>
      </c>
      <c r="T4804" s="427"/>
      <c r="U4804" s="429"/>
      <c r="W4804" s="6">
        <f>VLOOKUP(A4804,'[3]Cartilha Global'!$A:$A,1,FALSE)</f>
        <v>89426</v>
      </c>
    </row>
    <row r="4805" spans="1:23" ht="23.25" hidden="1" thickBot="1" x14ac:dyDescent="0.25">
      <c r="A4805" s="522">
        <v>89433</v>
      </c>
      <c r="B4805" s="508" t="s">
        <v>3144</v>
      </c>
      <c r="C4805" s="513" t="s">
        <v>1170</v>
      </c>
      <c r="D4805" s="498" t="s">
        <v>169</v>
      </c>
      <c r="E4805" s="499">
        <v>11.52</v>
      </c>
      <c r="F4805" s="500">
        <f t="shared" si="1195"/>
        <v>14.27</v>
      </c>
      <c r="G4805" s="527"/>
      <c r="H4805" s="518"/>
      <c r="I4805" s="517">
        <f t="shared" si="1190"/>
        <v>0</v>
      </c>
      <c r="J4805" s="517">
        <f t="shared" si="1191"/>
        <v>0</v>
      </c>
      <c r="K4805" s="504"/>
      <c r="L4805" s="518">
        <f t="shared" si="1192"/>
        <v>0</v>
      </c>
      <c r="M4805" s="518">
        <f t="shared" si="1192"/>
        <v>0</v>
      </c>
      <c r="N4805" s="519">
        <f t="shared" si="1193"/>
        <v>0</v>
      </c>
      <c r="O4805" s="519">
        <f t="shared" si="1194"/>
        <v>0</v>
      </c>
      <c r="P4805" s="506"/>
      <c r="Q4805" s="494"/>
      <c r="R4805" s="412" t="str">
        <f t="shared" si="1197"/>
        <v/>
      </c>
      <c r="S4805" s="412" t="str">
        <f t="shared" si="1196"/>
        <v/>
      </c>
      <c r="T4805" s="427"/>
      <c r="U4805" s="429"/>
      <c r="W4805" s="6">
        <f>VLOOKUP(A4805,'[3]Cartilha Global'!$A:$A,1,FALSE)</f>
        <v>89433</v>
      </c>
    </row>
    <row r="4806" spans="1:23" ht="23.25" hidden="1" thickBot="1" x14ac:dyDescent="0.25">
      <c r="A4806" s="522">
        <v>89427</v>
      </c>
      <c r="B4806" s="508" t="s">
        <v>3144</v>
      </c>
      <c r="C4806" s="513" t="s">
        <v>1171</v>
      </c>
      <c r="D4806" s="498" t="s">
        <v>169</v>
      </c>
      <c r="E4806" s="499">
        <v>13.75</v>
      </c>
      <c r="F4806" s="500">
        <f t="shared" si="1195"/>
        <v>17.03</v>
      </c>
      <c r="G4806" s="527"/>
      <c r="H4806" s="518"/>
      <c r="I4806" s="517">
        <f t="shared" si="1190"/>
        <v>0</v>
      </c>
      <c r="J4806" s="517">
        <f t="shared" si="1191"/>
        <v>0</v>
      </c>
      <c r="K4806" s="504"/>
      <c r="L4806" s="518">
        <f t="shared" si="1192"/>
        <v>0</v>
      </c>
      <c r="M4806" s="518">
        <f t="shared" si="1192"/>
        <v>0</v>
      </c>
      <c r="N4806" s="519">
        <f t="shared" si="1193"/>
        <v>0</v>
      </c>
      <c r="O4806" s="519">
        <f t="shared" si="1194"/>
        <v>0</v>
      </c>
      <c r="P4806" s="506"/>
      <c r="Q4806" s="494"/>
      <c r="R4806" s="412" t="str">
        <f t="shared" si="1197"/>
        <v/>
      </c>
      <c r="S4806" s="412" t="str">
        <f t="shared" si="1196"/>
        <v/>
      </c>
      <c r="T4806" s="427"/>
      <c r="U4806" s="429"/>
      <c r="W4806" s="6">
        <f>VLOOKUP(A4806,'[3]Cartilha Global'!$A:$A,1,FALSE)</f>
        <v>89427</v>
      </c>
    </row>
    <row r="4807" spans="1:23" ht="23.25" hidden="1" thickBot="1" x14ac:dyDescent="0.25">
      <c r="A4807" s="522">
        <v>89434</v>
      </c>
      <c r="B4807" s="508" t="s">
        <v>3144</v>
      </c>
      <c r="C4807" s="513" t="s">
        <v>1172</v>
      </c>
      <c r="D4807" s="498" t="s">
        <v>169</v>
      </c>
      <c r="E4807" s="499">
        <v>12.74</v>
      </c>
      <c r="F4807" s="500">
        <f t="shared" si="1195"/>
        <v>15.78</v>
      </c>
      <c r="G4807" s="527"/>
      <c r="H4807" s="518"/>
      <c r="I4807" s="517">
        <f t="shared" si="1190"/>
        <v>0</v>
      </c>
      <c r="J4807" s="517">
        <f t="shared" si="1191"/>
        <v>0</v>
      </c>
      <c r="K4807" s="504"/>
      <c r="L4807" s="518">
        <f t="shared" si="1192"/>
        <v>0</v>
      </c>
      <c r="M4807" s="518">
        <f t="shared" si="1192"/>
        <v>0</v>
      </c>
      <c r="N4807" s="519">
        <f t="shared" si="1193"/>
        <v>0</v>
      </c>
      <c r="O4807" s="519">
        <f t="shared" si="1194"/>
        <v>0</v>
      </c>
      <c r="P4807" s="506"/>
      <c r="Q4807" s="494"/>
      <c r="R4807" s="412" t="str">
        <f t="shared" si="1197"/>
        <v/>
      </c>
      <c r="S4807" s="412" t="str">
        <f t="shared" si="1196"/>
        <v/>
      </c>
      <c r="T4807" s="427"/>
      <c r="U4807" s="429"/>
      <c r="W4807" s="6">
        <f>VLOOKUP(A4807,'[3]Cartilha Global'!$A:$A,1,FALSE)</f>
        <v>89434</v>
      </c>
    </row>
    <row r="4808" spans="1:23" ht="23.25" hidden="1" thickBot="1" x14ac:dyDescent="0.25">
      <c r="A4808" s="522">
        <v>89421</v>
      </c>
      <c r="B4808" s="508" t="s">
        <v>3144</v>
      </c>
      <c r="C4808" s="513" t="s">
        <v>1173</v>
      </c>
      <c r="D4808" s="498" t="s">
        <v>169</v>
      </c>
      <c r="E4808" s="499">
        <v>14.04</v>
      </c>
      <c r="F4808" s="500">
        <f t="shared" si="1195"/>
        <v>17.39</v>
      </c>
      <c r="G4808" s="527"/>
      <c r="H4808" s="518"/>
      <c r="I4808" s="517">
        <f t="shared" si="1190"/>
        <v>0</v>
      </c>
      <c r="J4808" s="517">
        <f t="shared" si="1191"/>
        <v>0</v>
      </c>
      <c r="K4808" s="504"/>
      <c r="L4808" s="518">
        <f t="shared" si="1192"/>
        <v>0</v>
      </c>
      <c r="M4808" s="518">
        <f t="shared" si="1192"/>
        <v>0</v>
      </c>
      <c r="N4808" s="519">
        <f t="shared" si="1193"/>
        <v>0</v>
      </c>
      <c r="O4808" s="519">
        <f t="shared" si="1194"/>
        <v>0</v>
      </c>
      <c r="P4808" s="506"/>
      <c r="Q4808" s="494"/>
      <c r="R4808" s="412" t="str">
        <f t="shared" si="1197"/>
        <v/>
      </c>
      <c r="S4808" s="412" t="str">
        <f t="shared" si="1196"/>
        <v/>
      </c>
      <c r="T4808" s="427"/>
      <c r="U4808" s="429"/>
      <c r="W4808" s="6">
        <f>VLOOKUP(A4808,'[3]Cartilha Global'!$A:$A,1,FALSE)</f>
        <v>89421</v>
      </c>
    </row>
    <row r="4809" spans="1:23" ht="23.25" hidden="1" thickBot="1" x14ac:dyDescent="0.25">
      <c r="A4809" s="522">
        <v>89428</v>
      </c>
      <c r="B4809" s="508" t="s">
        <v>3144</v>
      </c>
      <c r="C4809" s="513" t="s">
        <v>1174</v>
      </c>
      <c r="D4809" s="498" t="s">
        <v>169</v>
      </c>
      <c r="E4809" s="499">
        <v>16.78</v>
      </c>
      <c r="F4809" s="500">
        <f t="shared" si="1195"/>
        <v>20.78</v>
      </c>
      <c r="G4809" s="527"/>
      <c r="H4809" s="518"/>
      <c r="I4809" s="517">
        <f t="shared" si="1190"/>
        <v>0</v>
      </c>
      <c r="J4809" s="517">
        <f t="shared" si="1191"/>
        <v>0</v>
      </c>
      <c r="K4809" s="504"/>
      <c r="L4809" s="518">
        <f t="shared" si="1192"/>
        <v>0</v>
      </c>
      <c r="M4809" s="518">
        <f t="shared" si="1192"/>
        <v>0</v>
      </c>
      <c r="N4809" s="519">
        <f t="shared" si="1193"/>
        <v>0</v>
      </c>
      <c r="O4809" s="519">
        <f t="shared" si="1194"/>
        <v>0</v>
      </c>
      <c r="P4809" s="506"/>
      <c r="Q4809" s="494"/>
      <c r="R4809" s="412" t="str">
        <f t="shared" si="1197"/>
        <v/>
      </c>
      <c r="S4809" s="412" t="str">
        <f t="shared" si="1196"/>
        <v/>
      </c>
      <c r="T4809" s="427"/>
      <c r="U4809" s="429"/>
      <c r="W4809" s="6">
        <f>VLOOKUP(A4809,'[3]Cartilha Global'!$A:$A,1,FALSE)</f>
        <v>89428</v>
      </c>
    </row>
    <row r="4810" spans="1:23" ht="23.25" hidden="1" thickBot="1" x14ac:dyDescent="0.25">
      <c r="A4810" s="522">
        <v>89435</v>
      </c>
      <c r="B4810" s="508" t="s">
        <v>3144</v>
      </c>
      <c r="C4810" s="513" t="s">
        <v>1175</v>
      </c>
      <c r="D4810" s="498" t="s">
        <v>169</v>
      </c>
      <c r="E4810" s="499">
        <v>25.75</v>
      </c>
      <c r="F4810" s="500">
        <f t="shared" si="1195"/>
        <v>31.89</v>
      </c>
      <c r="G4810" s="527"/>
      <c r="H4810" s="518"/>
      <c r="I4810" s="517">
        <f t="shared" si="1190"/>
        <v>0</v>
      </c>
      <c r="J4810" s="517">
        <f t="shared" si="1191"/>
        <v>0</v>
      </c>
      <c r="K4810" s="504"/>
      <c r="L4810" s="518">
        <f t="shared" si="1192"/>
        <v>0</v>
      </c>
      <c r="M4810" s="518">
        <f t="shared" si="1192"/>
        <v>0</v>
      </c>
      <c r="N4810" s="519">
        <f t="shared" si="1193"/>
        <v>0</v>
      </c>
      <c r="O4810" s="519">
        <f t="shared" si="1194"/>
        <v>0</v>
      </c>
      <c r="P4810" s="506"/>
      <c r="Q4810" s="494"/>
      <c r="R4810" s="412" t="str">
        <f t="shared" si="1197"/>
        <v/>
      </c>
      <c r="S4810" s="412" t="str">
        <f t="shared" si="1196"/>
        <v/>
      </c>
      <c r="T4810" s="427"/>
      <c r="U4810" s="429"/>
      <c r="W4810" s="6">
        <f>VLOOKUP(A4810,'[3]Cartilha Global'!$A:$A,1,FALSE)</f>
        <v>89435</v>
      </c>
    </row>
    <row r="4811" spans="1:23" ht="23.25" hidden="1" thickBot="1" x14ac:dyDescent="0.25">
      <c r="A4811" s="522">
        <v>89438</v>
      </c>
      <c r="B4811" s="508" t="s">
        <v>3144</v>
      </c>
      <c r="C4811" s="513" t="s">
        <v>1176</v>
      </c>
      <c r="D4811" s="498" t="s">
        <v>169</v>
      </c>
      <c r="E4811" s="499">
        <v>8.02</v>
      </c>
      <c r="F4811" s="500">
        <f t="shared" si="1195"/>
        <v>9.93</v>
      </c>
      <c r="G4811" s="527"/>
      <c r="H4811" s="518"/>
      <c r="I4811" s="517">
        <f t="shared" si="1190"/>
        <v>0</v>
      </c>
      <c r="J4811" s="517">
        <f t="shared" si="1191"/>
        <v>0</v>
      </c>
      <c r="K4811" s="504"/>
      <c r="L4811" s="518">
        <f t="shared" si="1192"/>
        <v>0</v>
      </c>
      <c r="M4811" s="518">
        <f t="shared" si="1192"/>
        <v>0</v>
      </c>
      <c r="N4811" s="519">
        <f t="shared" si="1193"/>
        <v>0</v>
      </c>
      <c r="O4811" s="519">
        <f t="shared" si="1194"/>
        <v>0</v>
      </c>
      <c r="P4811" s="506"/>
      <c r="Q4811" s="494"/>
      <c r="R4811" s="412" t="str">
        <f t="shared" si="1197"/>
        <v/>
      </c>
      <c r="S4811" s="412" t="str">
        <f t="shared" si="1196"/>
        <v/>
      </c>
      <c r="T4811" s="427"/>
      <c r="U4811" s="429"/>
      <c r="W4811" s="6">
        <f>VLOOKUP(A4811,'[3]Cartilha Global'!$A:$A,1,FALSE)</f>
        <v>89438</v>
      </c>
    </row>
    <row r="4812" spans="1:23" ht="23.25" hidden="1" thickBot="1" x14ac:dyDescent="0.25">
      <c r="A4812" s="522">
        <v>89440</v>
      </c>
      <c r="B4812" s="508" t="s">
        <v>3144</v>
      </c>
      <c r="C4812" s="513" t="s">
        <v>1177</v>
      </c>
      <c r="D4812" s="498" t="s">
        <v>169</v>
      </c>
      <c r="E4812" s="499">
        <v>9.7200000000000006</v>
      </c>
      <c r="F4812" s="500">
        <f t="shared" si="1195"/>
        <v>12.04</v>
      </c>
      <c r="G4812" s="527"/>
      <c r="H4812" s="518"/>
      <c r="I4812" s="517">
        <f t="shared" si="1190"/>
        <v>0</v>
      </c>
      <c r="J4812" s="517">
        <f t="shared" si="1191"/>
        <v>0</v>
      </c>
      <c r="K4812" s="504"/>
      <c r="L4812" s="518">
        <f t="shared" si="1192"/>
        <v>0</v>
      </c>
      <c r="M4812" s="518">
        <f t="shared" si="1192"/>
        <v>0</v>
      </c>
      <c r="N4812" s="519">
        <f t="shared" si="1193"/>
        <v>0</v>
      </c>
      <c r="O4812" s="519">
        <f t="shared" si="1194"/>
        <v>0</v>
      </c>
      <c r="P4812" s="506"/>
      <c r="Q4812" s="494"/>
      <c r="R4812" s="412" t="str">
        <f t="shared" si="1197"/>
        <v/>
      </c>
      <c r="S4812" s="412" t="str">
        <f t="shared" si="1196"/>
        <v/>
      </c>
      <c r="T4812" s="427"/>
      <c r="U4812" s="429"/>
      <c r="W4812" s="6">
        <f>VLOOKUP(A4812,'[3]Cartilha Global'!$A:$A,1,FALSE)</f>
        <v>89440</v>
      </c>
    </row>
    <row r="4813" spans="1:23" ht="23.25" hidden="1" thickBot="1" x14ac:dyDescent="0.25">
      <c r="A4813" s="522">
        <v>89443</v>
      </c>
      <c r="B4813" s="508" t="s">
        <v>3144</v>
      </c>
      <c r="C4813" s="513" t="s">
        <v>1178</v>
      </c>
      <c r="D4813" s="498" t="s">
        <v>169</v>
      </c>
      <c r="E4813" s="499">
        <v>15.61</v>
      </c>
      <c r="F4813" s="500">
        <f t="shared" si="1195"/>
        <v>19.329999999999998</v>
      </c>
      <c r="G4813" s="527"/>
      <c r="H4813" s="518"/>
      <c r="I4813" s="517">
        <f t="shared" si="1190"/>
        <v>0</v>
      </c>
      <c r="J4813" s="517">
        <f t="shared" si="1191"/>
        <v>0</v>
      </c>
      <c r="K4813" s="504"/>
      <c r="L4813" s="518">
        <f t="shared" si="1192"/>
        <v>0</v>
      </c>
      <c r="M4813" s="518">
        <f t="shared" si="1192"/>
        <v>0</v>
      </c>
      <c r="N4813" s="519">
        <f t="shared" si="1193"/>
        <v>0</v>
      </c>
      <c r="O4813" s="519">
        <f t="shared" si="1194"/>
        <v>0</v>
      </c>
      <c r="P4813" s="506"/>
      <c r="Q4813" s="494"/>
      <c r="R4813" s="412" t="str">
        <f t="shared" si="1197"/>
        <v/>
      </c>
      <c r="S4813" s="412" t="str">
        <f t="shared" si="1196"/>
        <v/>
      </c>
      <c r="T4813" s="427"/>
      <c r="U4813" s="429"/>
      <c r="W4813" s="6">
        <f>VLOOKUP(A4813,'[3]Cartilha Global'!$A:$A,1,FALSE)</f>
        <v>89443</v>
      </c>
    </row>
    <row r="4814" spans="1:23" ht="23.25" hidden="1" thickBot="1" x14ac:dyDescent="0.25">
      <c r="A4814" s="522">
        <v>89442</v>
      </c>
      <c r="B4814" s="508" t="s">
        <v>3144</v>
      </c>
      <c r="C4814" s="513" t="s">
        <v>1179</v>
      </c>
      <c r="D4814" s="498" t="s">
        <v>169</v>
      </c>
      <c r="E4814" s="499">
        <v>12.55</v>
      </c>
      <c r="F4814" s="500">
        <f t="shared" si="1195"/>
        <v>15.54</v>
      </c>
      <c r="G4814" s="527"/>
      <c r="H4814" s="518"/>
      <c r="I4814" s="517">
        <f t="shared" si="1190"/>
        <v>0</v>
      </c>
      <c r="J4814" s="517">
        <f t="shared" si="1191"/>
        <v>0</v>
      </c>
      <c r="K4814" s="504"/>
      <c r="L4814" s="518">
        <f t="shared" si="1192"/>
        <v>0</v>
      </c>
      <c r="M4814" s="518">
        <f t="shared" si="1192"/>
        <v>0</v>
      </c>
      <c r="N4814" s="519">
        <f t="shared" si="1193"/>
        <v>0</v>
      </c>
      <c r="O4814" s="519">
        <f t="shared" si="1194"/>
        <v>0</v>
      </c>
      <c r="P4814" s="506"/>
      <c r="Q4814" s="494"/>
      <c r="R4814" s="412" t="str">
        <f t="shared" si="1197"/>
        <v/>
      </c>
      <c r="S4814" s="412" t="str">
        <f t="shared" si="1196"/>
        <v/>
      </c>
      <c r="T4814" s="427"/>
      <c r="U4814" s="429"/>
      <c r="W4814" s="6">
        <f>VLOOKUP(A4814,'[3]Cartilha Global'!$A:$A,1,FALSE)</f>
        <v>89442</v>
      </c>
    </row>
    <row r="4815" spans="1:23" ht="23.25" hidden="1" thickBot="1" x14ac:dyDescent="0.25">
      <c r="A4815" s="522">
        <v>89445</v>
      </c>
      <c r="B4815" s="508" t="s">
        <v>3144</v>
      </c>
      <c r="C4815" s="513" t="s">
        <v>1180</v>
      </c>
      <c r="D4815" s="498" t="s">
        <v>169</v>
      </c>
      <c r="E4815" s="499">
        <v>18.41</v>
      </c>
      <c r="F4815" s="500">
        <f t="shared" si="1195"/>
        <v>22.8</v>
      </c>
      <c r="G4815" s="527"/>
      <c r="H4815" s="518"/>
      <c r="I4815" s="517">
        <f t="shared" si="1190"/>
        <v>0</v>
      </c>
      <c r="J4815" s="517">
        <f t="shared" si="1191"/>
        <v>0</v>
      </c>
      <c r="K4815" s="504"/>
      <c r="L4815" s="518">
        <f t="shared" si="1192"/>
        <v>0</v>
      </c>
      <c r="M4815" s="518">
        <f t="shared" si="1192"/>
        <v>0</v>
      </c>
      <c r="N4815" s="519">
        <f t="shared" si="1193"/>
        <v>0</v>
      </c>
      <c r="O4815" s="519">
        <f t="shared" si="1194"/>
        <v>0</v>
      </c>
      <c r="P4815" s="506"/>
      <c r="Q4815" s="494"/>
      <c r="R4815" s="412" t="str">
        <f t="shared" si="1197"/>
        <v/>
      </c>
      <c r="S4815" s="412" t="str">
        <f t="shared" si="1196"/>
        <v/>
      </c>
      <c r="T4815" s="427"/>
      <c r="U4815" s="429"/>
      <c r="W4815" s="6">
        <f>VLOOKUP(A4815,'[3]Cartilha Global'!$A:$A,1,FALSE)</f>
        <v>89445</v>
      </c>
    </row>
    <row r="4816" spans="1:23" ht="23.25" hidden="1" thickBot="1" x14ac:dyDescent="0.25">
      <c r="A4816" s="522">
        <v>89439</v>
      </c>
      <c r="B4816" s="508" t="s">
        <v>3144</v>
      </c>
      <c r="C4816" s="513" t="s">
        <v>1181</v>
      </c>
      <c r="D4816" s="498" t="s">
        <v>169</v>
      </c>
      <c r="E4816" s="499">
        <v>10.86</v>
      </c>
      <c r="F4816" s="500">
        <f t="shared" si="1195"/>
        <v>13.45</v>
      </c>
      <c r="G4816" s="527"/>
      <c r="H4816" s="518"/>
      <c r="I4816" s="517">
        <f t="shared" si="1190"/>
        <v>0</v>
      </c>
      <c r="J4816" s="517">
        <f t="shared" si="1191"/>
        <v>0</v>
      </c>
      <c r="K4816" s="504"/>
      <c r="L4816" s="518">
        <f t="shared" si="1192"/>
        <v>0</v>
      </c>
      <c r="M4816" s="518">
        <f t="shared" si="1192"/>
        <v>0</v>
      </c>
      <c r="N4816" s="519">
        <f t="shared" si="1193"/>
        <v>0</v>
      </c>
      <c r="O4816" s="519">
        <f t="shared" si="1194"/>
        <v>0</v>
      </c>
      <c r="P4816" s="506"/>
      <c r="Q4816" s="494"/>
      <c r="R4816" s="412" t="str">
        <f t="shared" si="1197"/>
        <v/>
      </c>
      <c r="S4816" s="412" t="str">
        <f t="shared" si="1196"/>
        <v/>
      </c>
      <c r="T4816" s="427"/>
      <c r="U4816" s="429"/>
      <c r="W4816" s="6">
        <f>VLOOKUP(A4816,'[3]Cartilha Global'!$A:$A,1,FALSE)</f>
        <v>89439</v>
      </c>
    </row>
    <row r="4817" spans="1:23" ht="23.25" hidden="1" thickBot="1" x14ac:dyDescent="0.25">
      <c r="A4817" s="522">
        <v>89444</v>
      </c>
      <c r="B4817" s="508" t="s">
        <v>3144</v>
      </c>
      <c r="C4817" s="513" t="s">
        <v>1182</v>
      </c>
      <c r="D4817" s="498" t="s">
        <v>169</v>
      </c>
      <c r="E4817" s="499">
        <v>33.590000000000003</v>
      </c>
      <c r="F4817" s="500">
        <f t="shared" si="1195"/>
        <v>41.6</v>
      </c>
      <c r="G4817" s="527"/>
      <c r="H4817" s="518"/>
      <c r="I4817" s="517">
        <f t="shared" si="1190"/>
        <v>0</v>
      </c>
      <c r="J4817" s="517">
        <f t="shared" si="1191"/>
        <v>0</v>
      </c>
      <c r="K4817" s="504"/>
      <c r="L4817" s="518">
        <f t="shared" si="1192"/>
        <v>0</v>
      </c>
      <c r="M4817" s="518">
        <f t="shared" si="1192"/>
        <v>0</v>
      </c>
      <c r="N4817" s="519">
        <f t="shared" si="1193"/>
        <v>0</v>
      </c>
      <c r="O4817" s="519">
        <f t="shared" si="1194"/>
        <v>0</v>
      </c>
      <c r="P4817" s="506"/>
      <c r="Q4817" s="494"/>
      <c r="R4817" s="412" t="str">
        <f t="shared" si="1197"/>
        <v/>
      </c>
      <c r="S4817" s="412" t="str">
        <f t="shared" si="1196"/>
        <v/>
      </c>
      <c r="T4817" s="427"/>
      <c r="U4817" s="429"/>
      <c r="W4817" s="6">
        <f>VLOOKUP(A4817,'[3]Cartilha Global'!$A:$A,1,FALSE)</f>
        <v>89444</v>
      </c>
    </row>
    <row r="4818" spans="1:23" ht="12" hidden="1" thickBot="1" x14ac:dyDescent="0.25">
      <c r="A4818" s="522" t="s">
        <v>1986</v>
      </c>
      <c r="B4818" s="508"/>
      <c r="C4818" s="513" t="s">
        <v>491</v>
      </c>
      <c r="D4818" s="498">
        <v>0</v>
      </c>
      <c r="E4818" s="499"/>
      <c r="F4818" s="500">
        <f t="shared" ref="F4818:F4842" si="1198">IF(E4818=0,0,ROUND(E4818*(1+E$13)*(1-E$14),2))</f>
        <v>0</v>
      </c>
      <c r="G4818" s="556"/>
      <c r="H4818" s="556"/>
      <c r="I4818" s="557"/>
      <c r="J4818" s="558"/>
      <c r="K4818" s="504"/>
      <c r="L4818" s="556"/>
      <c r="M4818" s="556"/>
      <c r="N4818" s="557"/>
      <c r="O4818" s="558"/>
      <c r="P4818" s="506"/>
      <c r="Q4818" s="494" t="str">
        <f>IF(OR(SUM(J4819:J4895)&gt;0,SUM(O4819:O4895)&gt;0),"xx","")</f>
        <v/>
      </c>
      <c r="R4818" s="412" t="str">
        <f t="shared" si="1197"/>
        <v/>
      </c>
      <c r="S4818" s="412" t="str">
        <f t="shared" si="1196"/>
        <v/>
      </c>
      <c r="T4818" s="427"/>
      <c r="U4818" s="429"/>
      <c r="W4818" s="6" t="str">
        <f>VLOOKUP(A4818,'[3]Cartilha Global'!$A:$A,1,FALSE)</f>
        <v>9.3.20</v>
      </c>
    </row>
    <row r="4819" spans="1:23" ht="23.25" hidden="1" thickBot="1" x14ac:dyDescent="0.25">
      <c r="A4819" s="522">
        <v>89540</v>
      </c>
      <c r="B4819" s="508" t="s">
        <v>3144</v>
      </c>
      <c r="C4819" s="513" t="s">
        <v>1183</v>
      </c>
      <c r="D4819" s="498" t="s">
        <v>169</v>
      </c>
      <c r="E4819" s="499">
        <v>12.94</v>
      </c>
      <c r="F4819" s="500">
        <f t="shared" si="1198"/>
        <v>16.02</v>
      </c>
      <c r="G4819" s="527"/>
      <c r="H4819" s="518"/>
      <c r="I4819" s="517">
        <f t="shared" ref="I4819:I4882" si="1199">IF(ISBLANK(E4819),0,ROUND(F4819*G4819,2))</f>
        <v>0</v>
      </c>
      <c r="J4819" s="517">
        <f t="shared" ref="J4819:J4882" si="1200">IF(ISBLANK(G4819),0,ROUND(G4819*H4819,2))</f>
        <v>0</v>
      </c>
      <c r="K4819" s="504"/>
      <c r="L4819" s="518">
        <f t="shared" ref="L4819:M4849" si="1201">G4819</f>
        <v>0</v>
      </c>
      <c r="M4819" s="518">
        <f t="shared" si="1201"/>
        <v>0</v>
      </c>
      <c r="N4819" s="519">
        <f t="shared" ref="N4819:N4882" si="1202">IF(ISBLANK(E4819),0,ROUND(F4819*L4819,2))</f>
        <v>0</v>
      </c>
      <c r="O4819" s="519">
        <f t="shared" ref="O4819:O4882" si="1203">IF(ISBLANK(L4819),0,ROUND(L4819*M4819,2))</f>
        <v>0</v>
      </c>
      <c r="P4819" s="506"/>
      <c r="Q4819" s="520"/>
      <c r="R4819" s="412" t="str">
        <f t="shared" si="1197"/>
        <v/>
      </c>
      <c r="S4819" s="412" t="str">
        <f t="shared" si="1196"/>
        <v/>
      </c>
      <c r="T4819" s="427"/>
      <c r="U4819" s="429"/>
      <c r="W4819" s="6">
        <f>VLOOKUP(A4819,'[3]Cartilha Global'!$A:$A,1,FALSE)</f>
        <v>89540</v>
      </c>
    </row>
    <row r="4820" spans="1:23" ht="23.25" hidden="1" thickBot="1" x14ac:dyDescent="0.25">
      <c r="A4820" s="522">
        <v>89542</v>
      </c>
      <c r="B4820" s="508" t="s">
        <v>3144</v>
      </c>
      <c r="C4820" s="513" t="s">
        <v>1184</v>
      </c>
      <c r="D4820" s="498" t="s">
        <v>169</v>
      </c>
      <c r="E4820" s="499">
        <v>38.380000000000003</v>
      </c>
      <c r="F4820" s="500">
        <f t="shared" si="1198"/>
        <v>47.53</v>
      </c>
      <c r="G4820" s="527"/>
      <c r="H4820" s="518"/>
      <c r="I4820" s="517">
        <f t="shared" si="1199"/>
        <v>0</v>
      </c>
      <c r="J4820" s="517">
        <f t="shared" si="1200"/>
        <v>0</v>
      </c>
      <c r="K4820" s="504"/>
      <c r="L4820" s="518">
        <f t="shared" si="1201"/>
        <v>0</v>
      </c>
      <c r="M4820" s="518">
        <f t="shared" si="1201"/>
        <v>0</v>
      </c>
      <c r="N4820" s="519">
        <f t="shared" si="1202"/>
        <v>0</v>
      </c>
      <c r="O4820" s="519">
        <f t="shared" si="1203"/>
        <v>0</v>
      </c>
      <c r="P4820" s="506"/>
      <c r="Q4820" s="494"/>
      <c r="R4820" s="412" t="str">
        <f t="shared" si="1197"/>
        <v/>
      </c>
      <c r="S4820" s="412" t="str">
        <f t="shared" si="1196"/>
        <v/>
      </c>
      <c r="T4820" s="427"/>
      <c r="U4820" s="429"/>
      <c r="W4820" s="6">
        <f>VLOOKUP(A4820,'[3]Cartilha Global'!$A:$A,1,FALSE)</f>
        <v>89542</v>
      </c>
    </row>
    <row r="4821" spans="1:23" ht="23.25" hidden="1" thickBot="1" x14ac:dyDescent="0.25">
      <c r="A4821" s="522">
        <v>89555</v>
      </c>
      <c r="B4821" s="508" t="s">
        <v>3144</v>
      </c>
      <c r="C4821" s="513" t="s">
        <v>1185</v>
      </c>
      <c r="D4821" s="498" t="s">
        <v>169</v>
      </c>
      <c r="E4821" s="499">
        <v>30.06</v>
      </c>
      <c r="F4821" s="500">
        <f t="shared" si="1198"/>
        <v>37.229999999999997</v>
      </c>
      <c r="G4821" s="527"/>
      <c r="H4821" s="518"/>
      <c r="I4821" s="517">
        <f t="shared" si="1199"/>
        <v>0</v>
      </c>
      <c r="J4821" s="517">
        <f t="shared" si="1200"/>
        <v>0</v>
      </c>
      <c r="K4821" s="504"/>
      <c r="L4821" s="518">
        <f t="shared" si="1201"/>
        <v>0</v>
      </c>
      <c r="M4821" s="518">
        <f t="shared" si="1201"/>
        <v>0</v>
      </c>
      <c r="N4821" s="519">
        <f t="shared" si="1202"/>
        <v>0</v>
      </c>
      <c r="O4821" s="519">
        <f t="shared" si="1203"/>
        <v>0</v>
      </c>
      <c r="P4821" s="506"/>
      <c r="Q4821" s="494"/>
      <c r="R4821" s="412" t="str">
        <f t="shared" si="1197"/>
        <v/>
      </c>
      <c r="S4821" s="412" t="str">
        <f t="shared" si="1196"/>
        <v/>
      </c>
      <c r="T4821" s="427"/>
      <c r="U4821" s="429"/>
      <c r="W4821" s="6">
        <f>VLOOKUP(A4821,'[3]Cartilha Global'!$A:$A,1,FALSE)</f>
        <v>89555</v>
      </c>
    </row>
    <row r="4822" spans="1:23" ht="23.25" hidden="1" thickBot="1" x14ac:dyDescent="0.25">
      <c r="A4822" s="522">
        <v>89579</v>
      </c>
      <c r="B4822" s="508" t="s">
        <v>3144</v>
      </c>
      <c r="C4822" s="513" t="s">
        <v>1186</v>
      </c>
      <c r="D4822" s="498" t="s">
        <v>169</v>
      </c>
      <c r="E4822" s="499">
        <v>13.74</v>
      </c>
      <c r="F4822" s="500">
        <f t="shared" si="1198"/>
        <v>17.02</v>
      </c>
      <c r="G4822" s="527"/>
      <c r="H4822" s="518"/>
      <c r="I4822" s="517">
        <f t="shared" si="1199"/>
        <v>0</v>
      </c>
      <c r="J4822" s="517">
        <f t="shared" si="1200"/>
        <v>0</v>
      </c>
      <c r="K4822" s="504"/>
      <c r="L4822" s="518">
        <f t="shared" si="1201"/>
        <v>0</v>
      </c>
      <c r="M4822" s="518">
        <f t="shared" si="1201"/>
        <v>0</v>
      </c>
      <c r="N4822" s="519">
        <f t="shared" si="1202"/>
        <v>0</v>
      </c>
      <c r="O4822" s="519">
        <f t="shared" si="1203"/>
        <v>0</v>
      </c>
      <c r="P4822" s="506"/>
      <c r="Q4822" s="494"/>
      <c r="R4822" s="412" t="str">
        <f t="shared" si="1197"/>
        <v/>
      </c>
      <c r="S4822" s="412" t="str">
        <f t="shared" si="1196"/>
        <v/>
      </c>
      <c r="T4822" s="427"/>
      <c r="U4822" s="429"/>
      <c r="W4822" s="6">
        <f>VLOOKUP(A4822,'[3]Cartilha Global'!$A:$A,1,FALSE)</f>
        <v>89579</v>
      </c>
    </row>
    <row r="4823" spans="1:23" ht="23.25" hidden="1" thickBot="1" x14ac:dyDescent="0.25">
      <c r="A4823" s="522">
        <v>89598</v>
      </c>
      <c r="B4823" s="508" t="s">
        <v>3144</v>
      </c>
      <c r="C4823" s="513" t="s">
        <v>1187</v>
      </c>
      <c r="D4823" s="498" t="s">
        <v>169</v>
      </c>
      <c r="E4823" s="499">
        <v>69.47</v>
      </c>
      <c r="F4823" s="500">
        <f t="shared" si="1198"/>
        <v>86.03</v>
      </c>
      <c r="G4823" s="527"/>
      <c r="H4823" s="518"/>
      <c r="I4823" s="517">
        <f t="shared" si="1199"/>
        <v>0</v>
      </c>
      <c r="J4823" s="517">
        <f t="shared" si="1200"/>
        <v>0</v>
      </c>
      <c r="K4823" s="504"/>
      <c r="L4823" s="518">
        <f t="shared" si="1201"/>
        <v>0</v>
      </c>
      <c r="M4823" s="518">
        <f t="shared" si="1201"/>
        <v>0</v>
      </c>
      <c r="N4823" s="519">
        <f t="shared" si="1202"/>
        <v>0</v>
      </c>
      <c r="O4823" s="519">
        <f t="shared" si="1203"/>
        <v>0</v>
      </c>
      <c r="P4823" s="506"/>
      <c r="Q4823" s="494"/>
      <c r="R4823" s="412" t="str">
        <f t="shared" si="1197"/>
        <v/>
      </c>
      <c r="S4823" s="412" t="str">
        <f t="shared" si="1196"/>
        <v/>
      </c>
      <c r="T4823" s="427"/>
      <c r="U4823" s="429"/>
      <c r="W4823" s="6">
        <f>VLOOKUP(A4823,'[3]Cartilha Global'!$A:$A,1,FALSE)</f>
        <v>89598</v>
      </c>
    </row>
    <row r="4824" spans="1:23" ht="23.25" hidden="1" thickBot="1" x14ac:dyDescent="0.25">
      <c r="A4824" s="522">
        <v>89981</v>
      </c>
      <c r="B4824" s="508" t="s">
        <v>3144</v>
      </c>
      <c r="C4824" s="513" t="s">
        <v>1188</v>
      </c>
      <c r="D4824" s="498" t="s">
        <v>169</v>
      </c>
      <c r="E4824" s="499">
        <v>29.88</v>
      </c>
      <c r="F4824" s="500">
        <f t="shared" si="1198"/>
        <v>37</v>
      </c>
      <c r="G4824" s="527"/>
      <c r="H4824" s="518"/>
      <c r="I4824" s="517">
        <f t="shared" si="1199"/>
        <v>0</v>
      </c>
      <c r="J4824" s="517">
        <f t="shared" si="1200"/>
        <v>0</v>
      </c>
      <c r="K4824" s="504"/>
      <c r="L4824" s="518">
        <f t="shared" si="1201"/>
        <v>0</v>
      </c>
      <c r="M4824" s="518">
        <f t="shared" si="1201"/>
        <v>0</v>
      </c>
      <c r="N4824" s="519">
        <f t="shared" si="1202"/>
        <v>0</v>
      </c>
      <c r="O4824" s="519">
        <f t="shared" si="1203"/>
        <v>0</v>
      </c>
      <c r="P4824" s="506"/>
      <c r="Q4824" s="494"/>
      <c r="R4824" s="412" t="str">
        <f t="shared" si="1197"/>
        <v/>
      </c>
      <c r="S4824" s="412" t="str">
        <f t="shared" si="1196"/>
        <v/>
      </c>
      <c r="T4824" s="427"/>
      <c r="U4824" s="429"/>
      <c r="W4824" s="6">
        <f>VLOOKUP(A4824,'[3]Cartilha Global'!$A:$A,1,FALSE)</f>
        <v>89981</v>
      </c>
    </row>
    <row r="4825" spans="1:23" ht="23.25" hidden="1" thickBot="1" x14ac:dyDescent="0.25">
      <c r="A4825" s="522">
        <v>89553</v>
      </c>
      <c r="B4825" s="508" t="s">
        <v>3144</v>
      </c>
      <c r="C4825" s="513" t="s">
        <v>1189</v>
      </c>
      <c r="D4825" s="498" t="s">
        <v>169</v>
      </c>
      <c r="E4825" s="499">
        <v>6.67</v>
      </c>
      <c r="F4825" s="500">
        <f t="shared" si="1198"/>
        <v>8.26</v>
      </c>
      <c r="G4825" s="527"/>
      <c r="H4825" s="518"/>
      <c r="I4825" s="517">
        <f t="shared" si="1199"/>
        <v>0</v>
      </c>
      <c r="J4825" s="517">
        <f t="shared" si="1200"/>
        <v>0</v>
      </c>
      <c r="K4825" s="504"/>
      <c r="L4825" s="518">
        <f t="shared" si="1201"/>
        <v>0</v>
      </c>
      <c r="M4825" s="518">
        <f t="shared" si="1201"/>
        <v>0</v>
      </c>
      <c r="N4825" s="519">
        <f t="shared" si="1202"/>
        <v>0</v>
      </c>
      <c r="O4825" s="519">
        <f t="shared" si="1203"/>
        <v>0</v>
      </c>
      <c r="P4825" s="506"/>
      <c r="Q4825" s="494"/>
      <c r="R4825" s="412" t="str">
        <f t="shared" si="1197"/>
        <v/>
      </c>
      <c r="S4825" s="412" t="str">
        <f t="shared" si="1196"/>
        <v/>
      </c>
      <c r="T4825" s="427"/>
      <c r="U4825" s="429"/>
      <c r="W4825" s="6">
        <f>VLOOKUP(A4825,'[3]Cartilha Global'!$A:$A,1,FALSE)</f>
        <v>89553</v>
      </c>
    </row>
    <row r="4826" spans="1:23" ht="23.25" hidden="1" thickBot="1" x14ac:dyDescent="0.25">
      <c r="A4826" s="522">
        <v>89570</v>
      </c>
      <c r="B4826" s="508" t="s">
        <v>3144</v>
      </c>
      <c r="C4826" s="513" t="s">
        <v>1190</v>
      </c>
      <c r="D4826" s="498" t="s">
        <v>169</v>
      </c>
      <c r="E4826" s="499">
        <v>14.98</v>
      </c>
      <c r="F4826" s="500">
        <f t="shared" si="1198"/>
        <v>18.55</v>
      </c>
      <c r="G4826" s="527"/>
      <c r="H4826" s="518"/>
      <c r="I4826" s="517">
        <f t="shared" si="1199"/>
        <v>0</v>
      </c>
      <c r="J4826" s="517">
        <f t="shared" si="1200"/>
        <v>0</v>
      </c>
      <c r="K4826" s="504"/>
      <c r="L4826" s="518">
        <f t="shared" si="1201"/>
        <v>0</v>
      </c>
      <c r="M4826" s="518">
        <f t="shared" si="1201"/>
        <v>0</v>
      </c>
      <c r="N4826" s="519">
        <f t="shared" si="1202"/>
        <v>0</v>
      </c>
      <c r="O4826" s="519">
        <f t="shared" si="1203"/>
        <v>0</v>
      </c>
      <c r="P4826" s="506"/>
      <c r="Q4826" s="494"/>
      <c r="R4826" s="412" t="str">
        <f t="shared" si="1197"/>
        <v/>
      </c>
      <c r="S4826" s="412" t="str">
        <f t="shared" si="1196"/>
        <v/>
      </c>
      <c r="T4826" s="427"/>
      <c r="U4826" s="429"/>
      <c r="W4826" s="6">
        <f>VLOOKUP(A4826,'[3]Cartilha Global'!$A:$A,1,FALSE)</f>
        <v>89570</v>
      </c>
    </row>
    <row r="4827" spans="1:23" ht="23.25" hidden="1" thickBot="1" x14ac:dyDescent="0.25">
      <c r="A4827" s="522">
        <v>89572</v>
      </c>
      <c r="B4827" s="508" t="s">
        <v>3144</v>
      </c>
      <c r="C4827" s="513" t="s">
        <v>1191</v>
      </c>
      <c r="D4827" s="498" t="s">
        <v>169</v>
      </c>
      <c r="E4827" s="499">
        <v>9.9700000000000006</v>
      </c>
      <c r="F4827" s="500">
        <f t="shared" si="1198"/>
        <v>12.35</v>
      </c>
      <c r="G4827" s="527"/>
      <c r="H4827" s="518"/>
      <c r="I4827" s="517">
        <f t="shared" si="1199"/>
        <v>0</v>
      </c>
      <c r="J4827" s="517">
        <f t="shared" si="1200"/>
        <v>0</v>
      </c>
      <c r="K4827" s="504"/>
      <c r="L4827" s="518">
        <f t="shared" si="1201"/>
        <v>0</v>
      </c>
      <c r="M4827" s="518">
        <f t="shared" si="1201"/>
        <v>0</v>
      </c>
      <c r="N4827" s="519">
        <f t="shared" si="1202"/>
        <v>0</v>
      </c>
      <c r="O4827" s="519">
        <f t="shared" si="1203"/>
        <v>0</v>
      </c>
      <c r="P4827" s="506"/>
      <c r="Q4827" s="494"/>
      <c r="R4827" s="412" t="str">
        <f t="shared" si="1197"/>
        <v/>
      </c>
      <c r="S4827" s="412" t="str">
        <f t="shared" si="1196"/>
        <v/>
      </c>
      <c r="T4827" s="427"/>
      <c r="U4827" s="429"/>
      <c r="W4827" s="6">
        <f>VLOOKUP(A4827,'[3]Cartilha Global'!$A:$A,1,FALSE)</f>
        <v>89572</v>
      </c>
    </row>
    <row r="4828" spans="1:23" ht="23.25" hidden="1" thickBot="1" x14ac:dyDescent="0.25">
      <c r="A4828" s="522">
        <v>89595</v>
      </c>
      <c r="B4828" s="508" t="s">
        <v>3144</v>
      </c>
      <c r="C4828" s="513" t="s">
        <v>1192</v>
      </c>
      <c r="D4828" s="498" t="s">
        <v>169</v>
      </c>
      <c r="E4828" s="499">
        <v>18.309999999999999</v>
      </c>
      <c r="F4828" s="500">
        <f t="shared" si="1198"/>
        <v>22.68</v>
      </c>
      <c r="G4828" s="527"/>
      <c r="H4828" s="518"/>
      <c r="I4828" s="517">
        <f t="shared" si="1199"/>
        <v>0</v>
      </c>
      <c r="J4828" s="517">
        <f t="shared" si="1200"/>
        <v>0</v>
      </c>
      <c r="K4828" s="504"/>
      <c r="L4828" s="518">
        <f t="shared" si="1201"/>
        <v>0</v>
      </c>
      <c r="M4828" s="518">
        <f t="shared" si="1201"/>
        <v>0</v>
      </c>
      <c r="N4828" s="519">
        <f t="shared" si="1202"/>
        <v>0</v>
      </c>
      <c r="O4828" s="519">
        <f t="shared" si="1203"/>
        <v>0</v>
      </c>
      <c r="P4828" s="506"/>
      <c r="Q4828" s="494"/>
      <c r="R4828" s="412" t="str">
        <f t="shared" si="1197"/>
        <v/>
      </c>
      <c r="S4828" s="412" t="str">
        <f t="shared" si="1196"/>
        <v/>
      </c>
      <c r="T4828" s="427"/>
      <c r="U4828" s="429"/>
      <c r="W4828" s="6">
        <f>VLOOKUP(A4828,'[3]Cartilha Global'!$A:$A,1,FALSE)</f>
        <v>89595</v>
      </c>
    </row>
    <row r="4829" spans="1:23" ht="23.25" hidden="1" thickBot="1" x14ac:dyDescent="0.25">
      <c r="A4829" s="522">
        <v>89596</v>
      </c>
      <c r="B4829" s="508" t="s">
        <v>3144</v>
      </c>
      <c r="C4829" s="513" t="s">
        <v>1193</v>
      </c>
      <c r="D4829" s="498" t="s">
        <v>169</v>
      </c>
      <c r="E4829" s="499">
        <v>13.12</v>
      </c>
      <c r="F4829" s="500">
        <f t="shared" si="1198"/>
        <v>16.25</v>
      </c>
      <c r="G4829" s="527"/>
      <c r="H4829" s="518"/>
      <c r="I4829" s="517">
        <f t="shared" si="1199"/>
        <v>0</v>
      </c>
      <c r="J4829" s="517">
        <f t="shared" si="1200"/>
        <v>0</v>
      </c>
      <c r="K4829" s="504"/>
      <c r="L4829" s="518">
        <f t="shared" si="1201"/>
        <v>0</v>
      </c>
      <c r="M4829" s="518">
        <f t="shared" si="1201"/>
        <v>0</v>
      </c>
      <c r="N4829" s="519">
        <f t="shared" si="1202"/>
        <v>0</v>
      </c>
      <c r="O4829" s="519">
        <f t="shared" si="1203"/>
        <v>0</v>
      </c>
      <c r="P4829" s="506"/>
      <c r="Q4829" s="494"/>
      <c r="R4829" s="412" t="str">
        <f t="shared" si="1197"/>
        <v/>
      </c>
      <c r="S4829" s="412" t="str">
        <f t="shared" si="1196"/>
        <v/>
      </c>
      <c r="T4829" s="427"/>
      <c r="U4829" s="429"/>
      <c r="W4829" s="6">
        <f>VLOOKUP(A4829,'[3]Cartilha Global'!$A:$A,1,FALSE)</f>
        <v>89596</v>
      </c>
    </row>
    <row r="4830" spans="1:23" ht="23.25" hidden="1" thickBot="1" x14ac:dyDescent="0.25">
      <c r="A4830" s="522">
        <v>89610</v>
      </c>
      <c r="B4830" s="508" t="s">
        <v>3144</v>
      </c>
      <c r="C4830" s="513" t="s">
        <v>1194</v>
      </c>
      <c r="D4830" s="498" t="s">
        <v>169</v>
      </c>
      <c r="E4830" s="499">
        <v>25.54</v>
      </c>
      <c r="F4830" s="500">
        <f t="shared" si="1198"/>
        <v>31.63</v>
      </c>
      <c r="G4830" s="527"/>
      <c r="H4830" s="518"/>
      <c r="I4830" s="517">
        <f t="shared" si="1199"/>
        <v>0</v>
      </c>
      <c r="J4830" s="517">
        <f t="shared" si="1200"/>
        <v>0</v>
      </c>
      <c r="K4830" s="504"/>
      <c r="L4830" s="518">
        <f t="shared" si="1201"/>
        <v>0</v>
      </c>
      <c r="M4830" s="518">
        <f t="shared" si="1201"/>
        <v>0</v>
      </c>
      <c r="N4830" s="519">
        <f t="shared" si="1202"/>
        <v>0</v>
      </c>
      <c r="O4830" s="519">
        <f t="shared" si="1203"/>
        <v>0</v>
      </c>
      <c r="P4830" s="506"/>
      <c r="Q4830" s="494"/>
      <c r="R4830" s="412" t="str">
        <f t="shared" si="1197"/>
        <v/>
      </c>
      <c r="S4830" s="412" t="str">
        <f t="shared" si="1196"/>
        <v/>
      </c>
      <c r="T4830" s="427"/>
      <c r="U4830" s="429"/>
      <c r="W4830" s="6">
        <f>VLOOKUP(A4830,'[3]Cartilha Global'!$A:$A,1,FALSE)</f>
        <v>89610</v>
      </c>
    </row>
    <row r="4831" spans="1:23" ht="23.25" hidden="1" thickBot="1" x14ac:dyDescent="0.25">
      <c r="A4831" s="522">
        <v>89613</v>
      </c>
      <c r="B4831" s="508" t="s">
        <v>3144</v>
      </c>
      <c r="C4831" s="513" t="s">
        <v>1195</v>
      </c>
      <c r="D4831" s="498" t="s">
        <v>169</v>
      </c>
      <c r="E4831" s="499">
        <v>37.28</v>
      </c>
      <c r="F4831" s="500">
        <f t="shared" si="1198"/>
        <v>46.17</v>
      </c>
      <c r="G4831" s="527"/>
      <c r="H4831" s="518"/>
      <c r="I4831" s="517">
        <f t="shared" si="1199"/>
        <v>0</v>
      </c>
      <c r="J4831" s="517">
        <f t="shared" si="1200"/>
        <v>0</v>
      </c>
      <c r="K4831" s="504"/>
      <c r="L4831" s="518">
        <f t="shared" si="1201"/>
        <v>0</v>
      </c>
      <c r="M4831" s="518">
        <f t="shared" si="1201"/>
        <v>0</v>
      </c>
      <c r="N4831" s="519">
        <f t="shared" si="1202"/>
        <v>0</v>
      </c>
      <c r="O4831" s="519">
        <f t="shared" si="1203"/>
        <v>0</v>
      </c>
      <c r="P4831" s="506"/>
      <c r="Q4831" s="494"/>
      <c r="R4831" s="412" t="str">
        <f t="shared" si="1197"/>
        <v/>
      </c>
      <c r="S4831" s="412" t="str">
        <f t="shared" si="1196"/>
        <v/>
      </c>
      <c r="T4831" s="427"/>
      <c r="U4831" s="429"/>
      <c r="W4831" s="6">
        <f>VLOOKUP(A4831,'[3]Cartilha Global'!$A:$A,1,FALSE)</f>
        <v>89613</v>
      </c>
    </row>
    <row r="4832" spans="1:23" ht="23.25" hidden="1" thickBot="1" x14ac:dyDescent="0.25">
      <c r="A4832" s="522">
        <v>89616</v>
      </c>
      <c r="B4832" s="508" t="s">
        <v>3144</v>
      </c>
      <c r="C4832" s="513" t="s">
        <v>1196</v>
      </c>
      <c r="D4832" s="498" t="s">
        <v>169</v>
      </c>
      <c r="E4832" s="499">
        <v>54.87</v>
      </c>
      <c r="F4832" s="500">
        <f t="shared" si="1198"/>
        <v>67.95</v>
      </c>
      <c r="G4832" s="527"/>
      <c r="H4832" s="518"/>
      <c r="I4832" s="517">
        <f t="shared" si="1199"/>
        <v>0</v>
      </c>
      <c r="J4832" s="517">
        <f t="shared" si="1200"/>
        <v>0</v>
      </c>
      <c r="K4832" s="504"/>
      <c r="L4832" s="518">
        <f t="shared" si="1201"/>
        <v>0</v>
      </c>
      <c r="M4832" s="518">
        <f t="shared" si="1201"/>
        <v>0</v>
      </c>
      <c r="N4832" s="519">
        <f t="shared" si="1202"/>
        <v>0</v>
      </c>
      <c r="O4832" s="519">
        <f t="shared" si="1203"/>
        <v>0</v>
      </c>
      <c r="P4832" s="506"/>
      <c r="Q4832" s="494"/>
      <c r="R4832" s="412" t="str">
        <f t="shared" si="1197"/>
        <v/>
      </c>
      <c r="S4832" s="412" t="str">
        <f t="shared" si="1196"/>
        <v/>
      </c>
      <c r="T4832" s="427"/>
      <c r="U4832" s="429"/>
      <c r="W4832" s="6">
        <f>VLOOKUP(A4832,'[3]Cartilha Global'!$A:$A,1,FALSE)</f>
        <v>89616</v>
      </c>
    </row>
    <row r="4833" spans="1:23" ht="23.25" hidden="1" thickBot="1" x14ac:dyDescent="0.25">
      <c r="A4833" s="522">
        <v>89485</v>
      </c>
      <c r="B4833" s="508" t="s">
        <v>3144</v>
      </c>
      <c r="C4833" s="513" t="s">
        <v>1197</v>
      </c>
      <c r="D4833" s="498" t="s">
        <v>169</v>
      </c>
      <c r="E4833" s="499">
        <v>6.35</v>
      </c>
      <c r="F4833" s="500">
        <f t="shared" si="1198"/>
        <v>7.86</v>
      </c>
      <c r="G4833" s="527"/>
      <c r="H4833" s="518"/>
      <c r="I4833" s="517">
        <f t="shared" si="1199"/>
        <v>0</v>
      </c>
      <c r="J4833" s="517">
        <f t="shared" si="1200"/>
        <v>0</v>
      </c>
      <c r="K4833" s="504"/>
      <c r="L4833" s="518">
        <f t="shared" si="1201"/>
        <v>0</v>
      </c>
      <c r="M4833" s="518">
        <f t="shared" si="1201"/>
        <v>0</v>
      </c>
      <c r="N4833" s="519">
        <f t="shared" si="1202"/>
        <v>0</v>
      </c>
      <c r="O4833" s="519">
        <f t="shared" si="1203"/>
        <v>0</v>
      </c>
      <c r="P4833" s="506"/>
      <c r="Q4833" s="494"/>
      <c r="R4833" s="412" t="str">
        <f t="shared" si="1197"/>
        <v/>
      </c>
      <c r="S4833" s="412" t="str">
        <f t="shared" si="1196"/>
        <v/>
      </c>
      <c r="T4833" s="427"/>
      <c r="U4833" s="429"/>
      <c r="W4833" s="6">
        <f>VLOOKUP(A4833,'[3]Cartilha Global'!$A:$A,1,FALSE)</f>
        <v>89485</v>
      </c>
    </row>
    <row r="4834" spans="1:23" ht="23.25" hidden="1" thickBot="1" x14ac:dyDescent="0.25">
      <c r="A4834" s="522">
        <v>89493</v>
      </c>
      <c r="B4834" s="508" t="s">
        <v>3144</v>
      </c>
      <c r="C4834" s="513" t="s">
        <v>1198</v>
      </c>
      <c r="D4834" s="498" t="s">
        <v>169</v>
      </c>
      <c r="E4834" s="499">
        <v>11.4</v>
      </c>
      <c r="F4834" s="500">
        <f t="shared" si="1198"/>
        <v>14.12</v>
      </c>
      <c r="G4834" s="527"/>
      <c r="H4834" s="518"/>
      <c r="I4834" s="517">
        <f t="shared" si="1199"/>
        <v>0</v>
      </c>
      <c r="J4834" s="517">
        <f t="shared" si="1200"/>
        <v>0</v>
      </c>
      <c r="K4834" s="504"/>
      <c r="L4834" s="518">
        <f t="shared" si="1201"/>
        <v>0</v>
      </c>
      <c r="M4834" s="518">
        <f t="shared" si="1201"/>
        <v>0</v>
      </c>
      <c r="N4834" s="519">
        <f t="shared" si="1202"/>
        <v>0</v>
      </c>
      <c r="O4834" s="519">
        <f t="shared" si="1203"/>
        <v>0</v>
      </c>
      <c r="P4834" s="506"/>
      <c r="Q4834" s="494"/>
      <c r="R4834" s="412" t="str">
        <f t="shared" si="1197"/>
        <v/>
      </c>
      <c r="S4834" s="412" t="str">
        <f t="shared" si="1196"/>
        <v/>
      </c>
      <c r="T4834" s="427"/>
      <c r="U4834" s="429"/>
      <c r="W4834" s="6">
        <f>VLOOKUP(A4834,'[3]Cartilha Global'!$A:$A,1,FALSE)</f>
        <v>89493</v>
      </c>
    </row>
    <row r="4835" spans="1:23" ht="23.25" hidden="1" thickBot="1" x14ac:dyDescent="0.25">
      <c r="A4835" s="522">
        <v>89498</v>
      </c>
      <c r="B4835" s="508" t="s">
        <v>3144</v>
      </c>
      <c r="C4835" s="513" t="s">
        <v>1199</v>
      </c>
      <c r="D4835" s="498" t="s">
        <v>169</v>
      </c>
      <c r="E4835" s="499">
        <v>15.27</v>
      </c>
      <c r="F4835" s="500">
        <f t="shared" si="1198"/>
        <v>18.91</v>
      </c>
      <c r="G4835" s="527"/>
      <c r="H4835" s="518"/>
      <c r="I4835" s="517">
        <f t="shared" si="1199"/>
        <v>0</v>
      </c>
      <c r="J4835" s="517">
        <f t="shared" si="1200"/>
        <v>0</v>
      </c>
      <c r="K4835" s="504"/>
      <c r="L4835" s="518">
        <f t="shared" si="1201"/>
        <v>0</v>
      </c>
      <c r="M4835" s="518">
        <f t="shared" si="1201"/>
        <v>0</v>
      </c>
      <c r="N4835" s="519">
        <f t="shared" si="1202"/>
        <v>0</v>
      </c>
      <c r="O4835" s="519">
        <f t="shared" si="1203"/>
        <v>0</v>
      </c>
      <c r="P4835" s="506"/>
      <c r="Q4835" s="494"/>
      <c r="R4835" s="412" t="str">
        <f t="shared" si="1197"/>
        <v/>
      </c>
      <c r="S4835" s="412" t="str">
        <f t="shared" si="1196"/>
        <v/>
      </c>
      <c r="T4835" s="427"/>
      <c r="U4835" s="429"/>
      <c r="W4835" s="6">
        <f>VLOOKUP(A4835,'[3]Cartilha Global'!$A:$A,1,FALSE)</f>
        <v>89498</v>
      </c>
    </row>
    <row r="4836" spans="1:23" ht="23.25" hidden="1" thickBot="1" x14ac:dyDescent="0.25">
      <c r="A4836" s="522">
        <v>89502</v>
      </c>
      <c r="B4836" s="508" t="s">
        <v>3144</v>
      </c>
      <c r="C4836" s="513" t="s">
        <v>1200</v>
      </c>
      <c r="D4836" s="498" t="s">
        <v>169</v>
      </c>
      <c r="E4836" s="499">
        <v>19.079999999999998</v>
      </c>
      <c r="F4836" s="500">
        <f t="shared" si="1198"/>
        <v>23.63</v>
      </c>
      <c r="G4836" s="527"/>
      <c r="H4836" s="518"/>
      <c r="I4836" s="517">
        <f t="shared" si="1199"/>
        <v>0</v>
      </c>
      <c r="J4836" s="517">
        <f t="shared" si="1200"/>
        <v>0</v>
      </c>
      <c r="K4836" s="504"/>
      <c r="L4836" s="518">
        <f t="shared" si="1201"/>
        <v>0</v>
      </c>
      <c r="M4836" s="518">
        <f t="shared" si="1201"/>
        <v>0</v>
      </c>
      <c r="N4836" s="519">
        <f t="shared" si="1202"/>
        <v>0</v>
      </c>
      <c r="O4836" s="519">
        <f t="shared" si="1203"/>
        <v>0</v>
      </c>
      <c r="P4836" s="506"/>
      <c r="Q4836" s="494"/>
      <c r="R4836" s="412" t="str">
        <f t="shared" si="1197"/>
        <v/>
      </c>
      <c r="S4836" s="412" t="str">
        <f t="shared" si="1196"/>
        <v/>
      </c>
      <c r="T4836" s="427"/>
      <c r="U4836" s="429"/>
      <c r="W4836" s="6">
        <f>VLOOKUP(A4836,'[3]Cartilha Global'!$A:$A,1,FALSE)</f>
        <v>89502</v>
      </c>
    </row>
    <row r="4837" spans="1:23" ht="23.25" hidden="1" thickBot="1" x14ac:dyDescent="0.25">
      <c r="A4837" s="522">
        <v>89506</v>
      </c>
      <c r="B4837" s="508" t="s">
        <v>3144</v>
      </c>
      <c r="C4837" s="513" t="s">
        <v>1201</v>
      </c>
      <c r="D4837" s="498" t="s">
        <v>169</v>
      </c>
      <c r="E4837" s="499">
        <v>50.99</v>
      </c>
      <c r="F4837" s="500">
        <f t="shared" si="1198"/>
        <v>63.15</v>
      </c>
      <c r="G4837" s="527"/>
      <c r="H4837" s="518"/>
      <c r="I4837" s="517">
        <f t="shared" si="1199"/>
        <v>0</v>
      </c>
      <c r="J4837" s="517">
        <f t="shared" si="1200"/>
        <v>0</v>
      </c>
      <c r="K4837" s="504"/>
      <c r="L4837" s="518">
        <f t="shared" si="1201"/>
        <v>0</v>
      </c>
      <c r="M4837" s="518">
        <f t="shared" si="1201"/>
        <v>0</v>
      </c>
      <c r="N4837" s="519">
        <f t="shared" si="1202"/>
        <v>0</v>
      </c>
      <c r="O4837" s="519">
        <f t="shared" si="1203"/>
        <v>0</v>
      </c>
      <c r="P4837" s="506"/>
      <c r="Q4837" s="494"/>
      <c r="R4837" s="412" t="str">
        <f t="shared" si="1197"/>
        <v/>
      </c>
      <c r="S4837" s="412" t="str">
        <f t="shared" si="1196"/>
        <v/>
      </c>
      <c r="T4837" s="427"/>
      <c r="U4837" s="429"/>
      <c r="W4837" s="6">
        <f>VLOOKUP(A4837,'[3]Cartilha Global'!$A:$A,1,FALSE)</f>
        <v>89506</v>
      </c>
    </row>
    <row r="4838" spans="1:23" ht="23.25" hidden="1" thickBot="1" x14ac:dyDescent="0.25">
      <c r="A4838" s="522">
        <v>89515</v>
      </c>
      <c r="B4838" s="508" t="s">
        <v>3144</v>
      </c>
      <c r="C4838" s="513" t="s">
        <v>1202</v>
      </c>
      <c r="D4838" s="498" t="s">
        <v>169</v>
      </c>
      <c r="E4838" s="499">
        <v>107.63</v>
      </c>
      <c r="F4838" s="500">
        <f t="shared" si="1198"/>
        <v>133.29</v>
      </c>
      <c r="G4838" s="527"/>
      <c r="H4838" s="518"/>
      <c r="I4838" s="517">
        <f t="shared" si="1199"/>
        <v>0</v>
      </c>
      <c r="J4838" s="517">
        <f t="shared" si="1200"/>
        <v>0</v>
      </c>
      <c r="K4838" s="504"/>
      <c r="L4838" s="518">
        <f t="shared" si="1201"/>
        <v>0</v>
      </c>
      <c r="M4838" s="518">
        <f t="shared" si="1201"/>
        <v>0</v>
      </c>
      <c r="N4838" s="519">
        <f t="shared" si="1202"/>
        <v>0</v>
      </c>
      <c r="O4838" s="519">
        <f t="shared" si="1203"/>
        <v>0</v>
      </c>
      <c r="P4838" s="506"/>
      <c r="Q4838" s="494"/>
      <c r="R4838" s="412" t="str">
        <f t="shared" si="1197"/>
        <v/>
      </c>
      <c r="S4838" s="412" t="str">
        <f t="shared" si="1196"/>
        <v/>
      </c>
      <c r="T4838" s="427"/>
      <c r="U4838" s="429"/>
      <c r="W4838" s="6">
        <f>VLOOKUP(A4838,'[3]Cartilha Global'!$A:$A,1,FALSE)</f>
        <v>89515</v>
      </c>
    </row>
    <row r="4839" spans="1:23" ht="23.25" hidden="1" thickBot="1" x14ac:dyDescent="0.25">
      <c r="A4839" s="522">
        <v>89523</v>
      </c>
      <c r="B4839" s="508" t="s">
        <v>3144</v>
      </c>
      <c r="C4839" s="513" t="s">
        <v>1203</v>
      </c>
      <c r="D4839" s="498" t="s">
        <v>169</v>
      </c>
      <c r="E4839" s="499">
        <v>126.98</v>
      </c>
      <c r="F4839" s="500">
        <f t="shared" si="1198"/>
        <v>157.25</v>
      </c>
      <c r="G4839" s="527"/>
      <c r="H4839" s="518"/>
      <c r="I4839" s="517">
        <f t="shared" si="1199"/>
        <v>0</v>
      </c>
      <c r="J4839" s="517">
        <f t="shared" si="1200"/>
        <v>0</v>
      </c>
      <c r="K4839" s="504"/>
      <c r="L4839" s="518">
        <f t="shared" si="1201"/>
        <v>0</v>
      </c>
      <c r="M4839" s="518">
        <f t="shared" si="1201"/>
        <v>0</v>
      </c>
      <c r="N4839" s="519">
        <f t="shared" si="1202"/>
        <v>0</v>
      </c>
      <c r="O4839" s="519">
        <f t="shared" si="1203"/>
        <v>0</v>
      </c>
      <c r="P4839" s="506"/>
      <c r="Q4839" s="494"/>
      <c r="R4839" s="412" t="str">
        <f t="shared" si="1197"/>
        <v/>
      </c>
      <c r="S4839" s="412" t="str">
        <f t="shared" si="1196"/>
        <v/>
      </c>
      <c r="T4839" s="427"/>
      <c r="U4839" s="429"/>
      <c r="W4839" s="6">
        <f>VLOOKUP(A4839,'[3]Cartilha Global'!$A:$A,1,FALSE)</f>
        <v>89523</v>
      </c>
    </row>
    <row r="4840" spans="1:23" ht="23.25" hidden="1" thickBot="1" x14ac:dyDescent="0.25">
      <c r="A4840" s="522">
        <v>89481</v>
      </c>
      <c r="B4840" s="508" t="s">
        <v>3144</v>
      </c>
      <c r="C4840" s="513" t="s">
        <v>1204</v>
      </c>
      <c r="D4840" s="498" t="s">
        <v>169</v>
      </c>
      <c r="E4840" s="499">
        <v>5.28</v>
      </c>
      <c r="F4840" s="500">
        <f t="shared" si="1198"/>
        <v>6.54</v>
      </c>
      <c r="G4840" s="527"/>
      <c r="H4840" s="518"/>
      <c r="I4840" s="517">
        <f t="shared" si="1199"/>
        <v>0</v>
      </c>
      <c r="J4840" s="517">
        <f t="shared" si="1200"/>
        <v>0</v>
      </c>
      <c r="K4840" s="504"/>
      <c r="L4840" s="518">
        <f t="shared" si="1201"/>
        <v>0</v>
      </c>
      <c r="M4840" s="518">
        <f t="shared" si="1201"/>
        <v>0</v>
      </c>
      <c r="N4840" s="519">
        <f t="shared" si="1202"/>
        <v>0</v>
      </c>
      <c r="O4840" s="519">
        <f t="shared" si="1203"/>
        <v>0</v>
      </c>
      <c r="P4840" s="506"/>
      <c r="Q4840" s="494"/>
      <c r="R4840" s="412" t="str">
        <f t="shared" si="1197"/>
        <v/>
      </c>
      <c r="S4840" s="412" t="str">
        <f t="shared" si="1196"/>
        <v/>
      </c>
      <c r="T4840" s="427"/>
      <c r="U4840" s="429"/>
      <c r="W4840" s="6">
        <f>VLOOKUP(A4840,'[3]Cartilha Global'!$A:$A,1,FALSE)</f>
        <v>89481</v>
      </c>
    </row>
    <row r="4841" spans="1:23" ht="23.25" hidden="1" thickBot="1" x14ac:dyDescent="0.25">
      <c r="A4841" s="522">
        <v>89492</v>
      </c>
      <c r="B4841" s="508" t="s">
        <v>3144</v>
      </c>
      <c r="C4841" s="513" t="s">
        <v>1205</v>
      </c>
      <c r="D4841" s="498" t="s">
        <v>169</v>
      </c>
      <c r="E4841" s="499">
        <v>8.39</v>
      </c>
      <c r="F4841" s="500">
        <f t="shared" si="1198"/>
        <v>10.39</v>
      </c>
      <c r="G4841" s="527"/>
      <c r="H4841" s="518"/>
      <c r="I4841" s="517">
        <f t="shared" si="1199"/>
        <v>0</v>
      </c>
      <c r="J4841" s="517">
        <f t="shared" si="1200"/>
        <v>0</v>
      </c>
      <c r="K4841" s="504"/>
      <c r="L4841" s="518">
        <f t="shared" si="1201"/>
        <v>0</v>
      </c>
      <c r="M4841" s="518">
        <f t="shared" si="1201"/>
        <v>0</v>
      </c>
      <c r="N4841" s="519">
        <f t="shared" si="1202"/>
        <v>0</v>
      </c>
      <c r="O4841" s="519">
        <f t="shared" si="1203"/>
        <v>0</v>
      </c>
      <c r="P4841" s="506"/>
      <c r="Q4841" s="494"/>
      <c r="R4841" s="412" t="str">
        <f t="shared" si="1197"/>
        <v/>
      </c>
      <c r="S4841" s="412" t="str">
        <f t="shared" si="1196"/>
        <v/>
      </c>
      <c r="T4841" s="427"/>
      <c r="U4841" s="429"/>
      <c r="W4841" s="6">
        <f>VLOOKUP(A4841,'[3]Cartilha Global'!$A:$A,1,FALSE)</f>
        <v>89492</v>
      </c>
    </row>
    <row r="4842" spans="1:23" ht="23.25" hidden="1" thickBot="1" x14ac:dyDescent="0.25">
      <c r="A4842" s="522">
        <v>89497</v>
      </c>
      <c r="B4842" s="508" t="s">
        <v>3144</v>
      </c>
      <c r="C4842" s="513" t="s">
        <v>1206</v>
      </c>
      <c r="D4842" s="498" t="s">
        <v>169</v>
      </c>
      <c r="E4842" s="499">
        <v>13.9</v>
      </c>
      <c r="F4842" s="500">
        <f t="shared" si="1198"/>
        <v>17.21</v>
      </c>
      <c r="G4842" s="527"/>
      <c r="H4842" s="518"/>
      <c r="I4842" s="517">
        <f t="shared" si="1199"/>
        <v>0</v>
      </c>
      <c r="J4842" s="517">
        <f t="shared" si="1200"/>
        <v>0</v>
      </c>
      <c r="K4842" s="504"/>
      <c r="L4842" s="518">
        <f t="shared" si="1201"/>
        <v>0</v>
      </c>
      <c r="M4842" s="518">
        <f t="shared" si="1201"/>
        <v>0</v>
      </c>
      <c r="N4842" s="519">
        <f t="shared" si="1202"/>
        <v>0</v>
      </c>
      <c r="O4842" s="519">
        <f t="shared" si="1203"/>
        <v>0</v>
      </c>
      <c r="P4842" s="506"/>
      <c r="Q4842" s="494"/>
      <c r="R4842" s="412" t="str">
        <f t="shared" si="1197"/>
        <v/>
      </c>
      <c r="S4842" s="412" t="str">
        <f t="shared" si="1196"/>
        <v/>
      </c>
      <c r="T4842" s="427"/>
      <c r="U4842" s="429"/>
      <c r="W4842" s="6">
        <f>VLOOKUP(A4842,'[3]Cartilha Global'!$A:$A,1,FALSE)</f>
        <v>89497</v>
      </c>
    </row>
    <row r="4843" spans="1:23" ht="23.25" hidden="1" thickBot="1" x14ac:dyDescent="0.25">
      <c r="A4843" s="522">
        <v>89501</v>
      </c>
      <c r="B4843" s="508" t="s">
        <v>3144</v>
      </c>
      <c r="C4843" s="513" t="s">
        <v>1207</v>
      </c>
      <c r="D4843" s="498" t="s">
        <v>169</v>
      </c>
      <c r="E4843" s="499">
        <v>16.600000000000001</v>
      </c>
      <c r="F4843" s="500">
        <f t="shared" ref="F4843:F4895" si="1204">IF(E4843=0,0,ROUND(E4843*(1+E$13)*(1-E$14),2))</f>
        <v>20.56</v>
      </c>
      <c r="G4843" s="527"/>
      <c r="H4843" s="518"/>
      <c r="I4843" s="517">
        <f t="shared" si="1199"/>
        <v>0</v>
      </c>
      <c r="J4843" s="517">
        <f t="shared" si="1200"/>
        <v>0</v>
      </c>
      <c r="K4843" s="504"/>
      <c r="L4843" s="518">
        <f t="shared" si="1201"/>
        <v>0</v>
      </c>
      <c r="M4843" s="518">
        <f t="shared" si="1201"/>
        <v>0</v>
      </c>
      <c r="N4843" s="519">
        <f t="shared" si="1202"/>
        <v>0</v>
      </c>
      <c r="O4843" s="519">
        <f t="shared" si="1203"/>
        <v>0</v>
      </c>
      <c r="P4843" s="506"/>
      <c r="Q4843" s="494"/>
      <c r="R4843" s="412" t="str">
        <f t="shared" si="1197"/>
        <v/>
      </c>
      <c r="S4843" s="412" t="str">
        <f t="shared" ref="S4843:S4906" si="1205">IF(Q4843="X","x",IF(Q4843="xx","x",IF(OR(J4843&gt;0,O4843&gt;0),"x","")))</f>
        <v/>
      </c>
      <c r="T4843" s="427"/>
      <c r="U4843" s="429"/>
      <c r="W4843" s="6">
        <f>VLOOKUP(A4843,'[3]Cartilha Global'!$A:$A,1,FALSE)</f>
        <v>89501</v>
      </c>
    </row>
    <row r="4844" spans="1:23" ht="23.25" hidden="1" thickBot="1" x14ac:dyDescent="0.25">
      <c r="A4844" s="522">
        <v>89505</v>
      </c>
      <c r="B4844" s="508" t="s">
        <v>3144</v>
      </c>
      <c r="C4844" s="513" t="s">
        <v>1208</v>
      </c>
      <c r="D4844" s="498" t="s">
        <v>169</v>
      </c>
      <c r="E4844" s="499">
        <v>45.06</v>
      </c>
      <c r="F4844" s="500">
        <f t="shared" si="1204"/>
        <v>55.8</v>
      </c>
      <c r="G4844" s="527"/>
      <c r="H4844" s="518"/>
      <c r="I4844" s="517">
        <f t="shared" si="1199"/>
        <v>0</v>
      </c>
      <c r="J4844" s="517">
        <f t="shared" si="1200"/>
        <v>0</v>
      </c>
      <c r="K4844" s="504"/>
      <c r="L4844" s="518">
        <f t="shared" si="1201"/>
        <v>0</v>
      </c>
      <c r="M4844" s="518">
        <f t="shared" si="1201"/>
        <v>0</v>
      </c>
      <c r="N4844" s="519">
        <f t="shared" si="1202"/>
        <v>0</v>
      </c>
      <c r="O4844" s="519">
        <f t="shared" si="1203"/>
        <v>0</v>
      </c>
      <c r="P4844" s="506"/>
      <c r="Q4844" s="494"/>
      <c r="R4844" s="412" t="str">
        <f t="shared" si="1197"/>
        <v/>
      </c>
      <c r="S4844" s="412" t="str">
        <f t="shared" si="1205"/>
        <v/>
      </c>
      <c r="T4844" s="427"/>
      <c r="U4844" s="429"/>
      <c r="W4844" s="6">
        <f>VLOOKUP(A4844,'[3]Cartilha Global'!$A:$A,1,FALSE)</f>
        <v>89505</v>
      </c>
    </row>
    <row r="4845" spans="1:23" ht="23.25" hidden="1" thickBot="1" x14ac:dyDescent="0.25">
      <c r="A4845" s="522">
        <v>89513</v>
      </c>
      <c r="B4845" s="508" t="s">
        <v>3144</v>
      </c>
      <c r="C4845" s="513" t="s">
        <v>1209</v>
      </c>
      <c r="D4845" s="498" t="s">
        <v>169</v>
      </c>
      <c r="E4845" s="499">
        <v>143.75</v>
      </c>
      <c r="F4845" s="500">
        <f t="shared" si="1204"/>
        <v>178.02</v>
      </c>
      <c r="G4845" s="527"/>
      <c r="H4845" s="518"/>
      <c r="I4845" s="517">
        <f t="shared" si="1199"/>
        <v>0</v>
      </c>
      <c r="J4845" s="517">
        <f t="shared" si="1200"/>
        <v>0</v>
      </c>
      <c r="K4845" s="504"/>
      <c r="L4845" s="518">
        <f t="shared" si="1201"/>
        <v>0</v>
      </c>
      <c r="M4845" s="518">
        <f t="shared" si="1201"/>
        <v>0</v>
      </c>
      <c r="N4845" s="519">
        <f t="shared" si="1202"/>
        <v>0</v>
      </c>
      <c r="O4845" s="519">
        <f t="shared" si="1203"/>
        <v>0</v>
      </c>
      <c r="P4845" s="506"/>
      <c r="Q4845" s="494"/>
      <c r="R4845" s="412" t="str">
        <f t="shared" si="1197"/>
        <v/>
      </c>
      <c r="S4845" s="412" t="str">
        <f t="shared" si="1205"/>
        <v/>
      </c>
      <c r="T4845" s="427"/>
      <c r="U4845" s="429"/>
      <c r="W4845" s="6">
        <f>VLOOKUP(A4845,'[3]Cartilha Global'!$A:$A,1,FALSE)</f>
        <v>89513</v>
      </c>
    </row>
    <row r="4846" spans="1:23" ht="23.25" hidden="1" thickBot="1" x14ac:dyDescent="0.25">
      <c r="A4846" s="522">
        <v>89521</v>
      </c>
      <c r="B4846" s="508" t="s">
        <v>3144</v>
      </c>
      <c r="C4846" s="513" t="s">
        <v>1210</v>
      </c>
      <c r="D4846" s="498" t="s">
        <v>169</v>
      </c>
      <c r="E4846" s="499">
        <v>169.52</v>
      </c>
      <c r="F4846" s="500">
        <f t="shared" si="1204"/>
        <v>209.93</v>
      </c>
      <c r="G4846" s="527"/>
      <c r="H4846" s="518"/>
      <c r="I4846" s="517">
        <f t="shared" si="1199"/>
        <v>0</v>
      </c>
      <c r="J4846" s="517">
        <f t="shared" si="1200"/>
        <v>0</v>
      </c>
      <c r="K4846" s="504"/>
      <c r="L4846" s="518">
        <f t="shared" si="1201"/>
        <v>0</v>
      </c>
      <c r="M4846" s="518">
        <f t="shared" si="1201"/>
        <v>0</v>
      </c>
      <c r="N4846" s="519">
        <f t="shared" si="1202"/>
        <v>0</v>
      </c>
      <c r="O4846" s="519">
        <f t="shared" si="1203"/>
        <v>0</v>
      </c>
      <c r="P4846" s="506"/>
      <c r="Q4846" s="494"/>
      <c r="R4846" s="412" t="str">
        <f t="shared" si="1197"/>
        <v/>
      </c>
      <c r="S4846" s="412" t="str">
        <f t="shared" si="1205"/>
        <v/>
      </c>
      <c r="T4846" s="427"/>
      <c r="U4846" s="429"/>
      <c r="W4846" s="6">
        <f>VLOOKUP(A4846,'[3]Cartilha Global'!$A:$A,1,FALSE)</f>
        <v>89521</v>
      </c>
    </row>
    <row r="4847" spans="1:23" ht="23.25" hidden="1" thickBot="1" x14ac:dyDescent="0.25">
      <c r="A4847" s="522">
        <v>89489</v>
      </c>
      <c r="B4847" s="508" t="s">
        <v>3144</v>
      </c>
      <c r="C4847" s="513" t="s">
        <v>1211</v>
      </c>
      <c r="D4847" s="498" t="s">
        <v>169</v>
      </c>
      <c r="E4847" s="499">
        <v>8.56</v>
      </c>
      <c r="F4847" s="500">
        <f t="shared" si="1204"/>
        <v>10.6</v>
      </c>
      <c r="G4847" s="527"/>
      <c r="H4847" s="518"/>
      <c r="I4847" s="517">
        <f t="shared" si="1199"/>
        <v>0</v>
      </c>
      <c r="J4847" s="517">
        <f t="shared" si="1200"/>
        <v>0</v>
      </c>
      <c r="K4847" s="504"/>
      <c r="L4847" s="518">
        <f t="shared" si="1201"/>
        <v>0</v>
      </c>
      <c r="M4847" s="518">
        <f t="shared" si="1201"/>
        <v>0</v>
      </c>
      <c r="N4847" s="519">
        <f t="shared" si="1202"/>
        <v>0</v>
      </c>
      <c r="O4847" s="519">
        <f t="shared" si="1203"/>
        <v>0</v>
      </c>
      <c r="P4847" s="506"/>
      <c r="Q4847" s="494"/>
      <c r="R4847" s="412" t="str">
        <f t="shared" ref="R4847:R4910" si="1206">IF(Q4847="X","x",IF(Q4847="xx","x",IF(O4847&gt;0,"x","")))</f>
        <v/>
      </c>
      <c r="S4847" s="412" t="str">
        <f t="shared" si="1205"/>
        <v/>
      </c>
      <c r="T4847" s="427"/>
      <c r="U4847" s="429"/>
      <c r="W4847" s="6">
        <f>VLOOKUP(A4847,'[3]Cartilha Global'!$A:$A,1,FALSE)</f>
        <v>89489</v>
      </c>
    </row>
    <row r="4848" spans="1:23" ht="23.25" hidden="1" thickBot="1" x14ac:dyDescent="0.25">
      <c r="A4848" s="522">
        <v>89494</v>
      </c>
      <c r="B4848" s="508" t="s">
        <v>3144</v>
      </c>
      <c r="C4848" s="513" t="s">
        <v>1212</v>
      </c>
      <c r="D4848" s="498" t="s">
        <v>169</v>
      </c>
      <c r="E4848" s="499">
        <v>15.12</v>
      </c>
      <c r="F4848" s="500">
        <f t="shared" si="1204"/>
        <v>18.72</v>
      </c>
      <c r="G4848" s="527"/>
      <c r="H4848" s="518"/>
      <c r="I4848" s="517">
        <f t="shared" si="1199"/>
        <v>0</v>
      </c>
      <c r="J4848" s="517">
        <f t="shared" si="1200"/>
        <v>0</v>
      </c>
      <c r="K4848" s="504"/>
      <c r="L4848" s="518">
        <f t="shared" si="1201"/>
        <v>0</v>
      </c>
      <c r="M4848" s="518">
        <f t="shared" si="1201"/>
        <v>0</v>
      </c>
      <c r="N4848" s="519">
        <f t="shared" si="1202"/>
        <v>0</v>
      </c>
      <c r="O4848" s="519">
        <f t="shared" si="1203"/>
        <v>0</v>
      </c>
      <c r="P4848" s="506"/>
      <c r="Q4848" s="494"/>
      <c r="R4848" s="412" t="str">
        <f t="shared" si="1206"/>
        <v/>
      </c>
      <c r="S4848" s="412" t="str">
        <f t="shared" si="1205"/>
        <v/>
      </c>
      <c r="T4848" s="427"/>
      <c r="U4848" s="429"/>
      <c r="W4848" s="6">
        <f>VLOOKUP(A4848,'[3]Cartilha Global'!$A:$A,1,FALSE)</f>
        <v>89494</v>
      </c>
    </row>
    <row r="4849" spans="1:23" ht="23.25" hidden="1" thickBot="1" x14ac:dyDescent="0.25">
      <c r="A4849" s="522">
        <v>89499</v>
      </c>
      <c r="B4849" s="508" t="s">
        <v>3144</v>
      </c>
      <c r="C4849" s="513" t="s">
        <v>1213</v>
      </c>
      <c r="D4849" s="498" t="s">
        <v>169</v>
      </c>
      <c r="E4849" s="499">
        <v>24.03</v>
      </c>
      <c r="F4849" s="500">
        <f t="shared" si="1204"/>
        <v>29.76</v>
      </c>
      <c r="G4849" s="527"/>
      <c r="H4849" s="518"/>
      <c r="I4849" s="517">
        <f t="shared" si="1199"/>
        <v>0</v>
      </c>
      <c r="J4849" s="517">
        <f t="shared" si="1200"/>
        <v>0</v>
      </c>
      <c r="K4849" s="504"/>
      <c r="L4849" s="518">
        <f t="shared" si="1201"/>
        <v>0</v>
      </c>
      <c r="M4849" s="518">
        <f t="shared" si="1201"/>
        <v>0</v>
      </c>
      <c r="N4849" s="519">
        <f t="shared" si="1202"/>
        <v>0</v>
      </c>
      <c r="O4849" s="519">
        <f t="shared" si="1203"/>
        <v>0</v>
      </c>
      <c r="P4849" s="506"/>
      <c r="Q4849" s="494"/>
      <c r="R4849" s="412" t="str">
        <f t="shared" si="1206"/>
        <v/>
      </c>
      <c r="S4849" s="412" t="str">
        <f t="shared" si="1205"/>
        <v/>
      </c>
      <c r="T4849" s="427"/>
      <c r="U4849" s="429"/>
      <c r="W4849" s="6">
        <f>VLOOKUP(A4849,'[3]Cartilha Global'!$A:$A,1,FALSE)</f>
        <v>89499</v>
      </c>
    </row>
    <row r="4850" spans="1:23" ht="23.25" hidden="1" thickBot="1" x14ac:dyDescent="0.25">
      <c r="A4850" s="522">
        <v>89503</v>
      </c>
      <c r="B4850" s="508" t="s">
        <v>3144</v>
      </c>
      <c r="C4850" s="513" t="s">
        <v>1214</v>
      </c>
      <c r="D4850" s="498" t="s">
        <v>169</v>
      </c>
      <c r="E4850" s="499">
        <v>29.95</v>
      </c>
      <c r="F4850" s="500">
        <f t="shared" si="1204"/>
        <v>37.090000000000003</v>
      </c>
      <c r="G4850" s="527"/>
      <c r="H4850" s="518"/>
      <c r="I4850" s="517">
        <f t="shared" si="1199"/>
        <v>0</v>
      </c>
      <c r="J4850" s="517">
        <f t="shared" si="1200"/>
        <v>0</v>
      </c>
      <c r="K4850" s="504"/>
      <c r="L4850" s="518">
        <f t="shared" ref="L4850:M4879" si="1207">G4850</f>
        <v>0</v>
      </c>
      <c r="M4850" s="518">
        <f t="shared" si="1207"/>
        <v>0</v>
      </c>
      <c r="N4850" s="519">
        <f t="shared" si="1202"/>
        <v>0</v>
      </c>
      <c r="O4850" s="519">
        <f t="shared" si="1203"/>
        <v>0</v>
      </c>
      <c r="P4850" s="506"/>
      <c r="Q4850" s="494"/>
      <c r="R4850" s="412" t="str">
        <f t="shared" si="1206"/>
        <v/>
      </c>
      <c r="S4850" s="412" t="str">
        <f t="shared" si="1205"/>
        <v/>
      </c>
      <c r="T4850" s="427"/>
      <c r="U4850" s="429"/>
      <c r="W4850" s="6">
        <f>VLOOKUP(A4850,'[3]Cartilha Global'!$A:$A,1,FALSE)</f>
        <v>89503</v>
      </c>
    </row>
    <row r="4851" spans="1:23" ht="23.25" hidden="1" thickBot="1" x14ac:dyDescent="0.25">
      <c r="A4851" s="522">
        <v>89507</v>
      </c>
      <c r="B4851" s="508" t="s">
        <v>3144</v>
      </c>
      <c r="C4851" s="513" t="s">
        <v>1215</v>
      </c>
      <c r="D4851" s="498" t="s">
        <v>169</v>
      </c>
      <c r="E4851" s="499">
        <v>63.35</v>
      </c>
      <c r="F4851" s="500">
        <f t="shared" si="1204"/>
        <v>78.45</v>
      </c>
      <c r="G4851" s="527"/>
      <c r="H4851" s="518"/>
      <c r="I4851" s="517">
        <f t="shared" si="1199"/>
        <v>0</v>
      </c>
      <c r="J4851" s="517">
        <f t="shared" si="1200"/>
        <v>0</v>
      </c>
      <c r="K4851" s="504"/>
      <c r="L4851" s="518">
        <f t="shared" si="1207"/>
        <v>0</v>
      </c>
      <c r="M4851" s="518">
        <f t="shared" si="1207"/>
        <v>0</v>
      </c>
      <c r="N4851" s="519">
        <f t="shared" si="1202"/>
        <v>0</v>
      </c>
      <c r="O4851" s="519">
        <f t="shared" si="1203"/>
        <v>0</v>
      </c>
      <c r="P4851" s="506"/>
      <c r="Q4851" s="494"/>
      <c r="R4851" s="412" t="str">
        <f t="shared" si="1206"/>
        <v/>
      </c>
      <c r="S4851" s="412" t="str">
        <f t="shared" si="1205"/>
        <v/>
      </c>
      <c r="T4851" s="427"/>
      <c r="U4851" s="429"/>
      <c r="W4851" s="6">
        <f>VLOOKUP(A4851,'[3]Cartilha Global'!$A:$A,1,FALSE)</f>
        <v>89507</v>
      </c>
    </row>
    <row r="4852" spans="1:23" ht="23.25" hidden="1" thickBot="1" x14ac:dyDescent="0.25">
      <c r="A4852" s="522">
        <v>89517</v>
      </c>
      <c r="B4852" s="508" t="s">
        <v>3144</v>
      </c>
      <c r="C4852" s="513" t="s">
        <v>1216</v>
      </c>
      <c r="D4852" s="498" t="s">
        <v>169</v>
      </c>
      <c r="E4852" s="499">
        <v>90.06</v>
      </c>
      <c r="F4852" s="500">
        <f t="shared" si="1204"/>
        <v>111.53</v>
      </c>
      <c r="G4852" s="527"/>
      <c r="H4852" s="518"/>
      <c r="I4852" s="517">
        <f t="shared" si="1199"/>
        <v>0</v>
      </c>
      <c r="J4852" s="517">
        <f t="shared" si="1200"/>
        <v>0</v>
      </c>
      <c r="K4852" s="504"/>
      <c r="L4852" s="518">
        <f t="shared" si="1207"/>
        <v>0</v>
      </c>
      <c r="M4852" s="518">
        <f t="shared" si="1207"/>
        <v>0</v>
      </c>
      <c r="N4852" s="519">
        <f t="shared" si="1202"/>
        <v>0</v>
      </c>
      <c r="O4852" s="519">
        <f t="shared" si="1203"/>
        <v>0</v>
      </c>
      <c r="P4852" s="506"/>
      <c r="Q4852" s="494"/>
      <c r="R4852" s="412" t="str">
        <f t="shared" si="1206"/>
        <v/>
      </c>
      <c r="S4852" s="412" t="str">
        <f t="shared" si="1205"/>
        <v/>
      </c>
      <c r="T4852" s="427"/>
      <c r="U4852" s="429"/>
      <c r="W4852" s="6">
        <f>VLOOKUP(A4852,'[3]Cartilha Global'!$A:$A,1,FALSE)</f>
        <v>89517</v>
      </c>
    </row>
    <row r="4853" spans="1:23" ht="23.25" hidden="1" thickBot="1" x14ac:dyDescent="0.25">
      <c r="A4853" s="522">
        <v>89525</v>
      </c>
      <c r="B4853" s="508" t="s">
        <v>3144</v>
      </c>
      <c r="C4853" s="513" t="s">
        <v>1217</v>
      </c>
      <c r="D4853" s="498" t="s">
        <v>169</v>
      </c>
      <c r="E4853" s="499">
        <v>124.82</v>
      </c>
      <c r="F4853" s="500">
        <f t="shared" si="1204"/>
        <v>154.58000000000001</v>
      </c>
      <c r="G4853" s="527"/>
      <c r="H4853" s="518"/>
      <c r="I4853" s="517">
        <f t="shared" si="1199"/>
        <v>0</v>
      </c>
      <c r="J4853" s="517">
        <f t="shared" si="1200"/>
        <v>0</v>
      </c>
      <c r="K4853" s="504"/>
      <c r="L4853" s="518">
        <f t="shared" si="1207"/>
        <v>0</v>
      </c>
      <c r="M4853" s="518">
        <f t="shared" si="1207"/>
        <v>0</v>
      </c>
      <c r="N4853" s="519">
        <f t="shared" si="1202"/>
        <v>0</v>
      </c>
      <c r="O4853" s="519">
        <f t="shared" si="1203"/>
        <v>0</v>
      </c>
      <c r="P4853" s="506"/>
      <c r="Q4853" s="494"/>
      <c r="R4853" s="412" t="str">
        <f t="shared" si="1206"/>
        <v/>
      </c>
      <c r="S4853" s="412" t="str">
        <f t="shared" si="1205"/>
        <v/>
      </c>
      <c r="T4853" s="427"/>
      <c r="U4853" s="429"/>
      <c r="W4853" s="6">
        <f>VLOOKUP(A4853,'[3]Cartilha Global'!$A:$A,1,FALSE)</f>
        <v>89525</v>
      </c>
    </row>
    <row r="4854" spans="1:23" ht="23.25" hidden="1" thickBot="1" x14ac:dyDescent="0.25">
      <c r="A4854" s="522">
        <v>89490</v>
      </c>
      <c r="B4854" s="508" t="s">
        <v>3144</v>
      </c>
      <c r="C4854" s="513" t="s">
        <v>1218</v>
      </c>
      <c r="D4854" s="498" t="s">
        <v>169</v>
      </c>
      <c r="E4854" s="499">
        <v>7.57</v>
      </c>
      <c r="F4854" s="500">
        <f t="shared" si="1204"/>
        <v>9.3699999999999992</v>
      </c>
      <c r="G4854" s="527"/>
      <c r="H4854" s="518"/>
      <c r="I4854" s="517">
        <f t="shared" si="1199"/>
        <v>0</v>
      </c>
      <c r="J4854" s="517">
        <f t="shared" si="1200"/>
        <v>0</v>
      </c>
      <c r="K4854" s="504"/>
      <c r="L4854" s="518">
        <f t="shared" si="1207"/>
        <v>0</v>
      </c>
      <c r="M4854" s="518">
        <f t="shared" si="1207"/>
        <v>0</v>
      </c>
      <c r="N4854" s="519">
        <f t="shared" si="1202"/>
        <v>0</v>
      </c>
      <c r="O4854" s="519">
        <f t="shared" si="1203"/>
        <v>0</v>
      </c>
      <c r="P4854" s="506"/>
      <c r="Q4854" s="494"/>
      <c r="R4854" s="412" t="str">
        <f t="shared" si="1206"/>
        <v/>
      </c>
      <c r="S4854" s="412" t="str">
        <f t="shared" si="1205"/>
        <v/>
      </c>
      <c r="T4854" s="427"/>
      <c r="U4854" s="429"/>
      <c r="W4854" s="6">
        <f>VLOOKUP(A4854,'[3]Cartilha Global'!$A:$A,1,FALSE)</f>
        <v>89490</v>
      </c>
    </row>
    <row r="4855" spans="1:23" ht="23.25" hidden="1" thickBot="1" x14ac:dyDescent="0.25">
      <c r="A4855" s="522">
        <v>89496</v>
      </c>
      <c r="B4855" s="508" t="s">
        <v>3144</v>
      </c>
      <c r="C4855" s="513" t="s">
        <v>1219</v>
      </c>
      <c r="D4855" s="498" t="s">
        <v>169</v>
      </c>
      <c r="E4855" s="499">
        <v>10.76</v>
      </c>
      <c r="F4855" s="500">
        <f t="shared" si="1204"/>
        <v>13.33</v>
      </c>
      <c r="G4855" s="527"/>
      <c r="H4855" s="518"/>
      <c r="I4855" s="517">
        <f t="shared" si="1199"/>
        <v>0</v>
      </c>
      <c r="J4855" s="517">
        <f t="shared" si="1200"/>
        <v>0</v>
      </c>
      <c r="K4855" s="504"/>
      <c r="L4855" s="518">
        <f t="shared" si="1207"/>
        <v>0</v>
      </c>
      <c r="M4855" s="518">
        <f t="shared" si="1207"/>
        <v>0</v>
      </c>
      <c r="N4855" s="519">
        <f t="shared" si="1202"/>
        <v>0</v>
      </c>
      <c r="O4855" s="519">
        <f t="shared" si="1203"/>
        <v>0</v>
      </c>
      <c r="P4855" s="506"/>
      <c r="Q4855" s="494"/>
      <c r="R4855" s="412" t="str">
        <f t="shared" si="1206"/>
        <v/>
      </c>
      <c r="S4855" s="412" t="str">
        <f t="shared" si="1205"/>
        <v/>
      </c>
      <c r="T4855" s="427"/>
      <c r="U4855" s="429"/>
      <c r="W4855" s="6">
        <f>VLOOKUP(A4855,'[3]Cartilha Global'!$A:$A,1,FALSE)</f>
        <v>89496</v>
      </c>
    </row>
    <row r="4856" spans="1:23" ht="23.25" hidden="1" thickBot="1" x14ac:dyDescent="0.25">
      <c r="A4856" s="522">
        <v>89500</v>
      </c>
      <c r="B4856" s="508" t="s">
        <v>3144</v>
      </c>
      <c r="C4856" s="513" t="s">
        <v>1220</v>
      </c>
      <c r="D4856" s="498" t="s">
        <v>169</v>
      </c>
      <c r="E4856" s="499">
        <v>15.54</v>
      </c>
      <c r="F4856" s="500">
        <f t="shared" si="1204"/>
        <v>19.239999999999998</v>
      </c>
      <c r="G4856" s="527"/>
      <c r="H4856" s="518"/>
      <c r="I4856" s="517">
        <f t="shared" si="1199"/>
        <v>0</v>
      </c>
      <c r="J4856" s="517">
        <f t="shared" si="1200"/>
        <v>0</v>
      </c>
      <c r="K4856" s="504"/>
      <c r="L4856" s="518">
        <f t="shared" si="1207"/>
        <v>0</v>
      </c>
      <c r="M4856" s="518">
        <f t="shared" si="1207"/>
        <v>0</v>
      </c>
      <c r="N4856" s="519">
        <f t="shared" si="1202"/>
        <v>0</v>
      </c>
      <c r="O4856" s="519">
        <f t="shared" si="1203"/>
        <v>0</v>
      </c>
      <c r="P4856" s="506"/>
      <c r="Q4856" s="494"/>
      <c r="R4856" s="412" t="str">
        <f t="shared" si="1206"/>
        <v/>
      </c>
      <c r="S4856" s="412" t="str">
        <f t="shared" si="1205"/>
        <v/>
      </c>
      <c r="T4856" s="427"/>
      <c r="U4856" s="429"/>
      <c r="W4856" s="6">
        <f>VLOOKUP(A4856,'[3]Cartilha Global'!$A:$A,1,FALSE)</f>
        <v>89500</v>
      </c>
    </row>
    <row r="4857" spans="1:23" ht="23.25" hidden="1" thickBot="1" x14ac:dyDescent="0.25">
      <c r="A4857" s="522">
        <v>89504</v>
      </c>
      <c r="B4857" s="508" t="s">
        <v>3144</v>
      </c>
      <c r="C4857" s="513" t="s">
        <v>1221</v>
      </c>
      <c r="D4857" s="498" t="s">
        <v>169</v>
      </c>
      <c r="E4857" s="499">
        <v>26.02</v>
      </c>
      <c r="F4857" s="500">
        <f t="shared" si="1204"/>
        <v>32.22</v>
      </c>
      <c r="G4857" s="527"/>
      <c r="H4857" s="518"/>
      <c r="I4857" s="517">
        <f t="shared" si="1199"/>
        <v>0</v>
      </c>
      <c r="J4857" s="517">
        <f t="shared" si="1200"/>
        <v>0</v>
      </c>
      <c r="K4857" s="504"/>
      <c r="L4857" s="518">
        <f t="shared" si="1207"/>
        <v>0</v>
      </c>
      <c r="M4857" s="518">
        <f t="shared" si="1207"/>
        <v>0</v>
      </c>
      <c r="N4857" s="519">
        <f t="shared" si="1202"/>
        <v>0</v>
      </c>
      <c r="O4857" s="519">
        <f t="shared" si="1203"/>
        <v>0</v>
      </c>
      <c r="P4857" s="506"/>
      <c r="Q4857" s="494"/>
      <c r="R4857" s="412" t="str">
        <f t="shared" si="1206"/>
        <v/>
      </c>
      <c r="S4857" s="412" t="str">
        <f t="shared" si="1205"/>
        <v/>
      </c>
      <c r="T4857" s="427"/>
      <c r="U4857" s="429"/>
      <c r="W4857" s="6">
        <f>VLOOKUP(A4857,'[3]Cartilha Global'!$A:$A,1,FALSE)</f>
        <v>89504</v>
      </c>
    </row>
    <row r="4858" spans="1:23" ht="23.25" hidden="1" thickBot="1" x14ac:dyDescent="0.25">
      <c r="A4858" s="522">
        <v>89510</v>
      </c>
      <c r="B4858" s="508" t="s">
        <v>3144</v>
      </c>
      <c r="C4858" s="513" t="s">
        <v>1222</v>
      </c>
      <c r="D4858" s="498" t="s">
        <v>169</v>
      </c>
      <c r="E4858" s="499">
        <v>40.68</v>
      </c>
      <c r="F4858" s="500">
        <f t="shared" si="1204"/>
        <v>50.38</v>
      </c>
      <c r="G4858" s="527"/>
      <c r="H4858" s="518"/>
      <c r="I4858" s="517">
        <f t="shared" si="1199"/>
        <v>0</v>
      </c>
      <c r="J4858" s="517">
        <f t="shared" si="1200"/>
        <v>0</v>
      </c>
      <c r="K4858" s="504"/>
      <c r="L4858" s="518">
        <f t="shared" si="1207"/>
        <v>0</v>
      </c>
      <c r="M4858" s="518">
        <f t="shared" si="1207"/>
        <v>0</v>
      </c>
      <c r="N4858" s="519">
        <f t="shared" si="1202"/>
        <v>0</v>
      </c>
      <c r="O4858" s="519">
        <f t="shared" si="1203"/>
        <v>0</v>
      </c>
      <c r="P4858" s="506"/>
      <c r="Q4858" s="494"/>
      <c r="R4858" s="412" t="str">
        <f t="shared" si="1206"/>
        <v/>
      </c>
      <c r="S4858" s="412" t="str">
        <f t="shared" si="1205"/>
        <v/>
      </c>
      <c r="T4858" s="427"/>
      <c r="U4858" s="429"/>
      <c r="W4858" s="6">
        <f>VLOOKUP(A4858,'[3]Cartilha Global'!$A:$A,1,FALSE)</f>
        <v>89510</v>
      </c>
    </row>
    <row r="4859" spans="1:23" ht="23.25" hidden="1" thickBot="1" x14ac:dyDescent="0.25">
      <c r="A4859" s="522">
        <v>89519</v>
      </c>
      <c r="B4859" s="508" t="s">
        <v>3144</v>
      </c>
      <c r="C4859" s="513" t="s">
        <v>1223</v>
      </c>
      <c r="D4859" s="498" t="s">
        <v>169</v>
      </c>
      <c r="E4859" s="499">
        <v>59.73</v>
      </c>
      <c r="F4859" s="500">
        <f t="shared" si="1204"/>
        <v>73.97</v>
      </c>
      <c r="G4859" s="527"/>
      <c r="H4859" s="518"/>
      <c r="I4859" s="517">
        <f t="shared" si="1199"/>
        <v>0</v>
      </c>
      <c r="J4859" s="517">
        <f t="shared" si="1200"/>
        <v>0</v>
      </c>
      <c r="K4859" s="504"/>
      <c r="L4859" s="518">
        <f t="shared" si="1207"/>
        <v>0</v>
      </c>
      <c r="M4859" s="518">
        <f t="shared" si="1207"/>
        <v>0</v>
      </c>
      <c r="N4859" s="519">
        <f t="shared" si="1202"/>
        <v>0</v>
      </c>
      <c r="O4859" s="519">
        <f t="shared" si="1203"/>
        <v>0</v>
      </c>
      <c r="P4859" s="506"/>
      <c r="Q4859" s="494"/>
      <c r="R4859" s="412" t="str">
        <f t="shared" si="1206"/>
        <v/>
      </c>
      <c r="S4859" s="412" t="str">
        <f t="shared" si="1205"/>
        <v/>
      </c>
      <c r="T4859" s="427"/>
      <c r="U4859" s="429"/>
      <c r="W4859" s="6">
        <f>VLOOKUP(A4859,'[3]Cartilha Global'!$A:$A,1,FALSE)</f>
        <v>89519</v>
      </c>
    </row>
    <row r="4860" spans="1:23" ht="23.25" hidden="1" thickBot="1" x14ac:dyDescent="0.25">
      <c r="A4860" s="522">
        <v>89527</v>
      </c>
      <c r="B4860" s="508" t="s">
        <v>3144</v>
      </c>
      <c r="C4860" s="513" t="s">
        <v>1224</v>
      </c>
      <c r="D4860" s="498" t="s">
        <v>169</v>
      </c>
      <c r="E4860" s="499">
        <v>94.98</v>
      </c>
      <c r="F4860" s="500">
        <f t="shared" si="1204"/>
        <v>117.62</v>
      </c>
      <c r="G4860" s="527"/>
      <c r="H4860" s="518"/>
      <c r="I4860" s="517">
        <f t="shared" si="1199"/>
        <v>0</v>
      </c>
      <c r="J4860" s="517">
        <f t="shared" si="1200"/>
        <v>0</v>
      </c>
      <c r="K4860" s="504"/>
      <c r="L4860" s="518">
        <f t="shared" si="1207"/>
        <v>0</v>
      </c>
      <c r="M4860" s="518">
        <f t="shared" si="1207"/>
        <v>0</v>
      </c>
      <c r="N4860" s="519">
        <f t="shared" si="1202"/>
        <v>0</v>
      </c>
      <c r="O4860" s="519">
        <f t="shared" si="1203"/>
        <v>0</v>
      </c>
      <c r="P4860" s="506"/>
      <c r="Q4860" s="494"/>
      <c r="R4860" s="412" t="str">
        <f t="shared" si="1206"/>
        <v/>
      </c>
      <c r="S4860" s="412" t="str">
        <f t="shared" si="1205"/>
        <v/>
      </c>
      <c r="T4860" s="427"/>
      <c r="U4860" s="429"/>
      <c r="W4860" s="6">
        <f>VLOOKUP(A4860,'[3]Cartilha Global'!$A:$A,1,FALSE)</f>
        <v>89527</v>
      </c>
    </row>
    <row r="4861" spans="1:23" ht="23.25" hidden="1" thickBot="1" x14ac:dyDescent="0.25">
      <c r="A4861" s="522">
        <v>89528</v>
      </c>
      <c r="B4861" s="508" t="s">
        <v>3144</v>
      </c>
      <c r="C4861" s="513" t="s">
        <v>1225</v>
      </c>
      <c r="D4861" s="498" t="s">
        <v>169</v>
      </c>
      <c r="E4861" s="499">
        <v>4.3499999999999996</v>
      </c>
      <c r="F4861" s="500">
        <f t="shared" si="1204"/>
        <v>5.39</v>
      </c>
      <c r="G4861" s="527"/>
      <c r="H4861" s="518"/>
      <c r="I4861" s="517">
        <f t="shared" si="1199"/>
        <v>0</v>
      </c>
      <c r="J4861" s="517">
        <f t="shared" si="1200"/>
        <v>0</v>
      </c>
      <c r="K4861" s="504"/>
      <c r="L4861" s="518">
        <f t="shared" si="1207"/>
        <v>0</v>
      </c>
      <c r="M4861" s="518">
        <f t="shared" si="1207"/>
        <v>0</v>
      </c>
      <c r="N4861" s="519">
        <f t="shared" si="1202"/>
        <v>0</v>
      </c>
      <c r="O4861" s="519">
        <f t="shared" si="1203"/>
        <v>0</v>
      </c>
      <c r="P4861" s="506"/>
      <c r="Q4861" s="494"/>
      <c r="R4861" s="412" t="str">
        <f t="shared" si="1206"/>
        <v/>
      </c>
      <c r="S4861" s="412" t="str">
        <f t="shared" si="1205"/>
        <v/>
      </c>
      <c r="T4861" s="427"/>
      <c r="U4861" s="429"/>
      <c r="W4861" s="6">
        <f>VLOOKUP(A4861,'[3]Cartilha Global'!$A:$A,1,FALSE)</f>
        <v>89528</v>
      </c>
    </row>
    <row r="4862" spans="1:23" ht="23.25" hidden="1" thickBot="1" x14ac:dyDescent="0.25">
      <c r="A4862" s="522">
        <v>89541</v>
      </c>
      <c r="B4862" s="508" t="s">
        <v>3144</v>
      </c>
      <c r="C4862" s="513" t="s">
        <v>1226</v>
      </c>
      <c r="D4862" s="498" t="s">
        <v>169</v>
      </c>
      <c r="E4862" s="499">
        <v>6.82</v>
      </c>
      <c r="F4862" s="500">
        <f t="shared" si="1204"/>
        <v>8.4499999999999993</v>
      </c>
      <c r="G4862" s="527"/>
      <c r="H4862" s="518"/>
      <c r="I4862" s="517">
        <f t="shared" si="1199"/>
        <v>0</v>
      </c>
      <c r="J4862" s="517">
        <f t="shared" si="1200"/>
        <v>0</v>
      </c>
      <c r="K4862" s="504"/>
      <c r="L4862" s="518">
        <f t="shared" si="1207"/>
        <v>0</v>
      </c>
      <c r="M4862" s="518">
        <f t="shared" si="1207"/>
        <v>0</v>
      </c>
      <c r="N4862" s="519">
        <f t="shared" si="1202"/>
        <v>0</v>
      </c>
      <c r="O4862" s="519">
        <f t="shared" si="1203"/>
        <v>0</v>
      </c>
      <c r="P4862" s="506"/>
      <c r="Q4862" s="494"/>
      <c r="R4862" s="412" t="str">
        <f t="shared" si="1206"/>
        <v/>
      </c>
      <c r="S4862" s="412" t="str">
        <f t="shared" si="1205"/>
        <v/>
      </c>
      <c r="T4862" s="427"/>
      <c r="U4862" s="429"/>
      <c r="W4862" s="6">
        <f>VLOOKUP(A4862,'[3]Cartilha Global'!$A:$A,1,FALSE)</f>
        <v>89541</v>
      </c>
    </row>
    <row r="4863" spans="1:23" ht="23.25" hidden="1" thickBot="1" x14ac:dyDescent="0.25">
      <c r="A4863" s="522">
        <v>89558</v>
      </c>
      <c r="B4863" s="508" t="s">
        <v>3144</v>
      </c>
      <c r="C4863" s="513" t="s">
        <v>1227</v>
      </c>
      <c r="D4863" s="498" t="s">
        <v>169</v>
      </c>
      <c r="E4863" s="499">
        <v>10.6</v>
      </c>
      <c r="F4863" s="500">
        <f t="shared" si="1204"/>
        <v>13.13</v>
      </c>
      <c r="G4863" s="527"/>
      <c r="H4863" s="518"/>
      <c r="I4863" s="517">
        <f t="shared" si="1199"/>
        <v>0</v>
      </c>
      <c r="J4863" s="517">
        <f t="shared" si="1200"/>
        <v>0</v>
      </c>
      <c r="K4863" s="504"/>
      <c r="L4863" s="518">
        <f t="shared" si="1207"/>
        <v>0</v>
      </c>
      <c r="M4863" s="518">
        <f t="shared" si="1207"/>
        <v>0</v>
      </c>
      <c r="N4863" s="519">
        <f t="shared" si="1202"/>
        <v>0</v>
      </c>
      <c r="O4863" s="519">
        <f t="shared" si="1203"/>
        <v>0</v>
      </c>
      <c r="P4863" s="506"/>
      <c r="Q4863" s="494"/>
      <c r="R4863" s="412" t="str">
        <f t="shared" si="1206"/>
        <v/>
      </c>
      <c r="S4863" s="412" t="str">
        <f t="shared" si="1205"/>
        <v/>
      </c>
      <c r="T4863" s="427"/>
      <c r="U4863" s="429"/>
      <c r="W4863" s="6">
        <f>VLOOKUP(A4863,'[3]Cartilha Global'!$A:$A,1,FALSE)</f>
        <v>89558</v>
      </c>
    </row>
    <row r="4864" spans="1:23" ht="23.25" hidden="1" thickBot="1" x14ac:dyDescent="0.25">
      <c r="A4864" s="522">
        <v>89575</v>
      </c>
      <c r="B4864" s="508" t="s">
        <v>3144</v>
      </c>
      <c r="C4864" s="513" t="s">
        <v>1228</v>
      </c>
      <c r="D4864" s="498" t="s">
        <v>169</v>
      </c>
      <c r="E4864" s="499">
        <v>13.37</v>
      </c>
      <c r="F4864" s="500">
        <f t="shared" si="1204"/>
        <v>16.559999999999999</v>
      </c>
      <c r="G4864" s="527"/>
      <c r="H4864" s="518"/>
      <c r="I4864" s="517">
        <f t="shared" si="1199"/>
        <v>0</v>
      </c>
      <c r="J4864" s="517">
        <f t="shared" si="1200"/>
        <v>0</v>
      </c>
      <c r="K4864" s="504"/>
      <c r="L4864" s="518">
        <f t="shared" si="1207"/>
        <v>0</v>
      </c>
      <c r="M4864" s="518">
        <f t="shared" si="1207"/>
        <v>0</v>
      </c>
      <c r="N4864" s="519">
        <f t="shared" si="1202"/>
        <v>0</v>
      </c>
      <c r="O4864" s="519">
        <f t="shared" si="1203"/>
        <v>0</v>
      </c>
      <c r="P4864" s="506"/>
      <c r="Q4864" s="494"/>
      <c r="R4864" s="412" t="str">
        <f t="shared" si="1206"/>
        <v/>
      </c>
      <c r="S4864" s="412" t="str">
        <f t="shared" si="1205"/>
        <v/>
      </c>
      <c r="T4864" s="427"/>
      <c r="U4864" s="429"/>
      <c r="W4864" s="6">
        <f>VLOOKUP(A4864,'[3]Cartilha Global'!$A:$A,1,FALSE)</f>
        <v>89575</v>
      </c>
    </row>
    <row r="4865" spans="1:23" ht="23.25" hidden="1" thickBot="1" x14ac:dyDescent="0.25">
      <c r="A4865" s="522">
        <v>89597</v>
      </c>
      <c r="B4865" s="508" t="s">
        <v>3144</v>
      </c>
      <c r="C4865" s="513" t="s">
        <v>1229</v>
      </c>
      <c r="D4865" s="498" t="s">
        <v>169</v>
      </c>
      <c r="E4865" s="499">
        <v>25.51</v>
      </c>
      <c r="F4865" s="500">
        <f t="shared" si="1204"/>
        <v>31.59</v>
      </c>
      <c r="G4865" s="527"/>
      <c r="H4865" s="518"/>
      <c r="I4865" s="517">
        <f t="shared" si="1199"/>
        <v>0</v>
      </c>
      <c r="J4865" s="517">
        <f t="shared" si="1200"/>
        <v>0</v>
      </c>
      <c r="K4865" s="504"/>
      <c r="L4865" s="518">
        <f t="shared" si="1207"/>
        <v>0</v>
      </c>
      <c r="M4865" s="518">
        <f t="shared" si="1207"/>
        <v>0</v>
      </c>
      <c r="N4865" s="519">
        <f t="shared" si="1202"/>
        <v>0</v>
      </c>
      <c r="O4865" s="519">
        <f t="shared" si="1203"/>
        <v>0</v>
      </c>
      <c r="P4865" s="506"/>
      <c r="Q4865" s="494"/>
      <c r="R4865" s="412" t="str">
        <f t="shared" si="1206"/>
        <v/>
      </c>
      <c r="S4865" s="412" t="str">
        <f t="shared" si="1205"/>
        <v/>
      </c>
      <c r="T4865" s="427"/>
      <c r="U4865" s="429"/>
      <c r="W4865" s="6">
        <f>VLOOKUP(A4865,'[3]Cartilha Global'!$A:$A,1,FALSE)</f>
        <v>89597</v>
      </c>
    </row>
    <row r="4866" spans="1:23" ht="23.25" hidden="1" thickBot="1" x14ac:dyDescent="0.25">
      <c r="A4866" s="522">
        <v>89611</v>
      </c>
      <c r="B4866" s="508" t="s">
        <v>3144</v>
      </c>
      <c r="C4866" s="513" t="s">
        <v>1230</v>
      </c>
      <c r="D4866" s="498" t="s">
        <v>169</v>
      </c>
      <c r="E4866" s="499">
        <v>42.05</v>
      </c>
      <c r="F4866" s="500">
        <f t="shared" si="1204"/>
        <v>52.07</v>
      </c>
      <c r="G4866" s="527"/>
      <c r="H4866" s="518"/>
      <c r="I4866" s="517">
        <f t="shared" si="1199"/>
        <v>0</v>
      </c>
      <c r="J4866" s="517">
        <f t="shared" si="1200"/>
        <v>0</v>
      </c>
      <c r="K4866" s="504"/>
      <c r="L4866" s="518">
        <f t="shared" si="1207"/>
        <v>0</v>
      </c>
      <c r="M4866" s="518">
        <f t="shared" si="1207"/>
        <v>0</v>
      </c>
      <c r="N4866" s="519">
        <f t="shared" si="1202"/>
        <v>0</v>
      </c>
      <c r="O4866" s="519">
        <f t="shared" si="1203"/>
        <v>0</v>
      </c>
      <c r="P4866" s="506"/>
      <c r="Q4866" s="494"/>
      <c r="R4866" s="412" t="str">
        <f t="shared" si="1206"/>
        <v/>
      </c>
      <c r="S4866" s="412" t="str">
        <f t="shared" si="1205"/>
        <v/>
      </c>
      <c r="T4866" s="427"/>
      <c r="U4866" s="429"/>
      <c r="W4866" s="6">
        <f>VLOOKUP(A4866,'[3]Cartilha Global'!$A:$A,1,FALSE)</f>
        <v>89611</v>
      </c>
    </row>
    <row r="4867" spans="1:23" ht="23.25" hidden="1" thickBot="1" x14ac:dyDescent="0.25">
      <c r="A4867" s="522">
        <v>89614</v>
      </c>
      <c r="B4867" s="508" t="s">
        <v>3144</v>
      </c>
      <c r="C4867" s="513" t="s">
        <v>1231</v>
      </c>
      <c r="D4867" s="498" t="s">
        <v>169</v>
      </c>
      <c r="E4867" s="499">
        <v>81.59</v>
      </c>
      <c r="F4867" s="500">
        <f t="shared" si="1204"/>
        <v>101.04</v>
      </c>
      <c r="G4867" s="527"/>
      <c r="H4867" s="518"/>
      <c r="I4867" s="517">
        <f t="shared" si="1199"/>
        <v>0</v>
      </c>
      <c r="J4867" s="517">
        <f t="shared" si="1200"/>
        <v>0</v>
      </c>
      <c r="K4867" s="504"/>
      <c r="L4867" s="518">
        <f t="shared" si="1207"/>
        <v>0</v>
      </c>
      <c r="M4867" s="518">
        <f t="shared" si="1207"/>
        <v>0</v>
      </c>
      <c r="N4867" s="519">
        <f t="shared" si="1202"/>
        <v>0</v>
      </c>
      <c r="O4867" s="519">
        <f t="shared" si="1203"/>
        <v>0</v>
      </c>
      <c r="P4867" s="506"/>
      <c r="Q4867" s="494"/>
      <c r="R4867" s="412" t="str">
        <f t="shared" si="1206"/>
        <v/>
      </c>
      <c r="S4867" s="412" t="str">
        <f t="shared" si="1205"/>
        <v/>
      </c>
      <c r="T4867" s="427"/>
      <c r="U4867" s="429"/>
      <c r="W4867" s="6">
        <f>VLOOKUP(A4867,'[3]Cartilha Global'!$A:$A,1,FALSE)</f>
        <v>89614</v>
      </c>
    </row>
    <row r="4868" spans="1:23" ht="23.25" hidden="1" thickBot="1" x14ac:dyDescent="0.25">
      <c r="A4868" s="522">
        <v>89530</v>
      </c>
      <c r="B4868" s="508" t="s">
        <v>3144</v>
      </c>
      <c r="C4868" s="513" t="s">
        <v>1232</v>
      </c>
      <c r="D4868" s="498" t="s">
        <v>169</v>
      </c>
      <c r="E4868" s="499">
        <v>17.579999999999998</v>
      </c>
      <c r="F4868" s="500">
        <f t="shared" si="1204"/>
        <v>21.77</v>
      </c>
      <c r="G4868" s="527"/>
      <c r="H4868" s="518"/>
      <c r="I4868" s="517">
        <f t="shared" si="1199"/>
        <v>0</v>
      </c>
      <c r="J4868" s="517">
        <f t="shared" si="1200"/>
        <v>0</v>
      </c>
      <c r="K4868" s="504"/>
      <c r="L4868" s="518">
        <f t="shared" si="1207"/>
        <v>0</v>
      </c>
      <c r="M4868" s="518">
        <f t="shared" si="1207"/>
        <v>0</v>
      </c>
      <c r="N4868" s="519">
        <f t="shared" si="1202"/>
        <v>0</v>
      </c>
      <c r="O4868" s="519">
        <f t="shared" si="1203"/>
        <v>0</v>
      </c>
      <c r="P4868" s="506"/>
      <c r="Q4868" s="494"/>
      <c r="R4868" s="412" t="str">
        <f t="shared" si="1206"/>
        <v/>
      </c>
      <c r="S4868" s="412" t="str">
        <f t="shared" si="1205"/>
        <v/>
      </c>
      <c r="T4868" s="427"/>
      <c r="U4868" s="429"/>
      <c r="W4868" s="6">
        <f>VLOOKUP(A4868,'[3]Cartilha Global'!$A:$A,1,FALSE)</f>
        <v>89530</v>
      </c>
    </row>
    <row r="4869" spans="1:23" ht="23.25" hidden="1" thickBot="1" x14ac:dyDescent="0.25">
      <c r="A4869" s="522">
        <v>89577</v>
      </c>
      <c r="B4869" s="508" t="s">
        <v>3144</v>
      </c>
      <c r="C4869" s="513" t="s">
        <v>1233</v>
      </c>
      <c r="D4869" s="498" t="s">
        <v>169</v>
      </c>
      <c r="E4869" s="499">
        <v>45.82</v>
      </c>
      <c r="F4869" s="500">
        <f t="shared" si="1204"/>
        <v>56.74</v>
      </c>
      <c r="G4869" s="527"/>
      <c r="H4869" s="518"/>
      <c r="I4869" s="517">
        <f t="shared" si="1199"/>
        <v>0</v>
      </c>
      <c r="J4869" s="517">
        <f t="shared" si="1200"/>
        <v>0</v>
      </c>
      <c r="K4869" s="504"/>
      <c r="L4869" s="518">
        <f t="shared" si="1207"/>
        <v>0</v>
      </c>
      <c r="M4869" s="518">
        <f t="shared" si="1207"/>
        <v>0</v>
      </c>
      <c r="N4869" s="519">
        <f t="shared" si="1202"/>
        <v>0</v>
      </c>
      <c r="O4869" s="519">
        <f t="shared" si="1203"/>
        <v>0</v>
      </c>
      <c r="P4869" s="506"/>
      <c r="Q4869" s="494"/>
      <c r="R4869" s="412" t="str">
        <f t="shared" si="1206"/>
        <v/>
      </c>
      <c r="S4869" s="412" t="str">
        <f t="shared" si="1205"/>
        <v/>
      </c>
      <c r="T4869" s="427"/>
      <c r="U4869" s="429"/>
      <c r="W4869" s="6">
        <f>VLOOKUP(A4869,'[3]Cartilha Global'!$A:$A,1,FALSE)</f>
        <v>89577</v>
      </c>
    </row>
    <row r="4870" spans="1:23" ht="23.25" hidden="1" thickBot="1" x14ac:dyDescent="0.25">
      <c r="A4870" s="522">
        <v>89532</v>
      </c>
      <c r="B4870" s="508" t="s">
        <v>3144</v>
      </c>
      <c r="C4870" s="513" t="s">
        <v>1234</v>
      </c>
      <c r="D4870" s="498" t="s">
        <v>169</v>
      </c>
      <c r="E4870" s="499">
        <v>8.41</v>
      </c>
      <c r="F4870" s="500">
        <f t="shared" si="1204"/>
        <v>10.41</v>
      </c>
      <c r="G4870" s="527"/>
      <c r="H4870" s="518"/>
      <c r="I4870" s="517">
        <f t="shared" si="1199"/>
        <v>0</v>
      </c>
      <c r="J4870" s="517">
        <f t="shared" si="1200"/>
        <v>0</v>
      </c>
      <c r="K4870" s="504"/>
      <c r="L4870" s="518">
        <f t="shared" si="1207"/>
        <v>0</v>
      </c>
      <c r="M4870" s="518">
        <f t="shared" si="1207"/>
        <v>0</v>
      </c>
      <c r="N4870" s="519">
        <f t="shared" si="1202"/>
        <v>0</v>
      </c>
      <c r="O4870" s="519">
        <f t="shared" si="1203"/>
        <v>0</v>
      </c>
      <c r="P4870" s="506"/>
      <c r="Q4870" s="494"/>
      <c r="R4870" s="412" t="str">
        <f t="shared" si="1206"/>
        <v/>
      </c>
      <c r="S4870" s="412" t="str">
        <f t="shared" si="1205"/>
        <v/>
      </c>
      <c r="T4870" s="427"/>
      <c r="U4870" s="429"/>
      <c r="W4870" s="6">
        <f>VLOOKUP(A4870,'[3]Cartilha Global'!$A:$A,1,FALSE)</f>
        <v>89532</v>
      </c>
    </row>
    <row r="4871" spans="1:23" ht="23.25" hidden="1" thickBot="1" x14ac:dyDescent="0.25">
      <c r="A4871" s="522">
        <v>89562</v>
      </c>
      <c r="B4871" s="508" t="s">
        <v>3144</v>
      </c>
      <c r="C4871" s="513" t="s">
        <v>1235</v>
      </c>
      <c r="D4871" s="498" t="s">
        <v>169</v>
      </c>
      <c r="E4871" s="499">
        <v>11.37</v>
      </c>
      <c r="F4871" s="500">
        <f t="shared" si="1204"/>
        <v>14.08</v>
      </c>
      <c r="G4871" s="527"/>
      <c r="H4871" s="518"/>
      <c r="I4871" s="517">
        <f t="shared" si="1199"/>
        <v>0</v>
      </c>
      <c r="J4871" s="517">
        <f t="shared" si="1200"/>
        <v>0</v>
      </c>
      <c r="K4871" s="504"/>
      <c r="L4871" s="518">
        <f t="shared" si="1207"/>
        <v>0</v>
      </c>
      <c r="M4871" s="518">
        <f t="shared" si="1207"/>
        <v>0</v>
      </c>
      <c r="N4871" s="519">
        <f t="shared" si="1202"/>
        <v>0</v>
      </c>
      <c r="O4871" s="519">
        <f t="shared" si="1203"/>
        <v>0</v>
      </c>
      <c r="P4871" s="506"/>
      <c r="Q4871" s="494"/>
      <c r="R4871" s="412" t="str">
        <f t="shared" si="1206"/>
        <v/>
      </c>
      <c r="S4871" s="412" t="str">
        <f t="shared" si="1205"/>
        <v/>
      </c>
      <c r="T4871" s="427"/>
      <c r="U4871" s="429"/>
      <c r="W4871" s="6">
        <f>VLOOKUP(A4871,'[3]Cartilha Global'!$A:$A,1,FALSE)</f>
        <v>89562</v>
      </c>
    </row>
    <row r="4872" spans="1:23" ht="23.25" hidden="1" thickBot="1" x14ac:dyDescent="0.25">
      <c r="A4872" s="522">
        <v>89605</v>
      </c>
      <c r="B4872" s="508" t="s">
        <v>3144</v>
      </c>
      <c r="C4872" s="513" t="s">
        <v>1236</v>
      </c>
      <c r="D4872" s="498" t="s">
        <v>169</v>
      </c>
      <c r="E4872" s="499">
        <v>24.87</v>
      </c>
      <c r="F4872" s="500">
        <f t="shared" si="1204"/>
        <v>30.8</v>
      </c>
      <c r="G4872" s="527"/>
      <c r="H4872" s="518"/>
      <c r="I4872" s="517">
        <f t="shared" si="1199"/>
        <v>0</v>
      </c>
      <c r="J4872" s="517">
        <f t="shared" si="1200"/>
        <v>0</v>
      </c>
      <c r="K4872" s="504"/>
      <c r="L4872" s="518">
        <f t="shared" si="1207"/>
        <v>0</v>
      </c>
      <c r="M4872" s="518">
        <f t="shared" si="1207"/>
        <v>0</v>
      </c>
      <c r="N4872" s="519">
        <f t="shared" si="1202"/>
        <v>0</v>
      </c>
      <c r="O4872" s="519">
        <f t="shared" si="1203"/>
        <v>0</v>
      </c>
      <c r="P4872" s="506"/>
      <c r="Q4872" s="494"/>
      <c r="R4872" s="412" t="str">
        <f t="shared" si="1206"/>
        <v/>
      </c>
      <c r="S4872" s="412" t="str">
        <f t="shared" si="1205"/>
        <v/>
      </c>
      <c r="T4872" s="427"/>
      <c r="U4872" s="429"/>
      <c r="W4872" s="6">
        <f>VLOOKUP(A4872,'[3]Cartilha Global'!$A:$A,1,FALSE)</f>
        <v>89605</v>
      </c>
    </row>
    <row r="4873" spans="1:23" ht="23.25" hidden="1" thickBot="1" x14ac:dyDescent="0.25">
      <c r="A4873" s="522">
        <v>89551</v>
      </c>
      <c r="B4873" s="508" t="s">
        <v>3144</v>
      </c>
      <c r="C4873" s="513" t="s">
        <v>1237</v>
      </c>
      <c r="D4873" s="498" t="s">
        <v>169</v>
      </c>
      <c r="E4873" s="499">
        <v>11.61</v>
      </c>
      <c r="F4873" s="500">
        <f t="shared" si="1204"/>
        <v>14.38</v>
      </c>
      <c r="G4873" s="527"/>
      <c r="H4873" s="518"/>
      <c r="I4873" s="517">
        <f t="shared" si="1199"/>
        <v>0</v>
      </c>
      <c r="J4873" s="517">
        <f t="shared" si="1200"/>
        <v>0</v>
      </c>
      <c r="K4873" s="504"/>
      <c r="L4873" s="518">
        <f t="shared" si="1207"/>
        <v>0</v>
      </c>
      <c r="M4873" s="518">
        <f t="shared" si="1207"/>
        <v>0</v>
      </c>
      <c r="N4873" s="519">
        <f t="shared" si="1202"/>
        <v>0</v>
      </c>
      <c r="O4873" s="519">
        <f t="shared" si="1203"/>
        <v>0</v>
      </c>
      <c r="P4873" s="506"/>
      <c r="Q4873" s="494"/>
      <c r="R4873" s="412" t="str">
        <f t="shared" si="1206"/>
        <v/>
      </c>
      <c r="S4873" s="412" t="str">
        <f t="shared" si="1205"/>
        <v/>
      </c>
      <c r="T4873" s="427"/>
      <c r="U4873" s="429"/>
      <c r="W4873" s="6">
        <f>VLOOKUP(A4873,'[3]Cartilha Global'!$A:$A,1,FALSE)</f>
        <v>89551</v>
      </c>
    </row>
    <row r="4874" spans="1:23" ht="23.25" hidden="1" thickBot="1" x14ac:dyDescent="0.25">
      <c r="A4874" s="522">
        <v>89564</v>
      </c>
      <c r="B4874" s="508" t="s">
        <v>3144</v>
      </c>
      <c r="C4874" s="513" t="s">
        <v>1238</v>
      </c>
      <c r="D4874" s="498" t="s">
        <v>169</v>
      </c>
      <c r="E4874" s="499">
        <v>21.68</v>
      </c>
      <c r="F4874" s="500">
        <f t="shared" si="1204"/>
        <v>26.85</v>
      </c>
      <c r="G4874" s="527"/>
      <c r="H4874" s="518"/>
      <c r="I4874" s="517">
        <f t="shared" si="1199"/>
        <v>0</v>
      </c>
      <c r="J4874" s="517">
        <f t="shared" si="1200"/>
        <v>0</v>
      </c>
      <c r="K4874" s="504"/>
      <c r="L4874" s="518">
        <f t="shared" si="1207"/>
        <v>0</v>
      </c>
      <c r="M4874" s="518">
        <f t="shared" si="1207"/>
        <v>0</v>
      </c>
      <c r="N4874" s="519">
        <f t="shared" si="1202"/>
        <v>0</v>
      </c>
      <c r="O4874" s="519">
        <f t="shared" si="1203"/>
        <v>0</v>
      </c>
      <c r="P4874" s="506"/>
      <c r="Q4874" s="494"/>
      <c r="R4874" s="412" t="str">
        <f t="shared" si="1206"/>
        <v/>
      </c>
      <c r="S4874" s="412" t="str">
        <f t="shared" si="1205"/>
        <v/>
      </c>
      <c r="T4874" s="427"/>
      <c r="U4874" s="429"/>
      <c r="W4874" s="6">
        <f>VLOOKUP(A4874,'[3]Cartilha Global'!$A:$A,1,FALSE)</f>
        <v>89564</v>
      </c>
    </row>
    <row r="4875" spans="1:23" ht="23.25" hidden="1" thickBot="1" x14ac:dyDescent="0.25">
      <c r="A4875" s="522">
        <v>89593</v>
      </c>
      <c r="B4875" s="508" t="s">
        <v>3144</v>
      </c>
      <c r="C4875" s="513" t="s">
        <v>1239</v>
      </c>
      <c r="D4875" s="498" t="s">
        <v>169</v>
      </c>
      <c r="E4875" s="499">
        <v>41.33</v>
      </c>
      <c r="F4875" s="500">
        <f t="shared" si="1204"/>
        <v>51.18</v>
      </c>
      <c r="G4875" s="527"/>
      <c r="H4875" s="518"/>
      <c r="I4875" s="517">
        <f t="shared" si="1199"/>
        <v>0</v>
      </c>
      <c r="J4875" s="517">
        <f t="shared" si="1200"/>
        <v>0</v>
      </c>
      <c r="K4875" s="504"/>
      <c r="L4875" s="518">
        <f t="shared" si="1207"/>
        <v>0</v>
      </c>
      <c r="M4875" s="518">
        <f t="shared" si="1207"/>
        <v>0</v>
      </c>
      <c r="N4875" s="519">
        <f t="shared" si="1202"/>
        <v>0</v>
      </c>
      <c r="O4875" s="519">
        <f t="shared" si="1203"/>
        <v>0</v>
      </c>
      <c r="P4875" s="506"/>
      <c r="Q4875" s="494"/>
      <c r="R4875" s="412" t="str">
        <f t="shared" si="1206"/>
        <v/>
      </c>
      <c r="S4875" s="412" t="str">
        <f t="shared" si="1205"/>
        <v/>
      </c>
      <c r="T4875" s="427"/>
      <c r="U4875" s="429"/>
      <c r="W4875" s="6">
        <f>VLOOKUP(A4875,'[3]Cartilha Global'!$A:$A,1,FALSE)</f>
        <v>89593</v>
      </c>
    </row>
    <row r="4876" spans="1:23" ht="23.25" hidden="1" thickBot="1" x14ac:dyDescent="0.25">
      <c r="A4876" s="522">
        <v>89536</v>
      </c>
      <c r="B4876" s="508" t="s">
        <v>3144</v>
      </c>
      <c r="C4876" s="513" t="s">
        <v>1240</v>
      </c>
      <c r="D4876" s="498" t="s">
        <v>169</v>
      </c>
      <c r="E4876" s="499">
        <v>15.75</v>
      </c>
      <c r="F4876" s="500">
        <f t="shared" si="1204"/>
        <v>19.5</v>
      </c>
      <c r="G4876" s="527"/>
      <c r="H4876" s="518"/>
      <c r="I4876" s="517">
        <f t="shared" si="1199"/>
        <v>0</v>
      </c>
      <c r="J4876" s="517">
        <f t="shared" si="1200"/>
        <v>0</v>
      </c>
      <c r="K4876" s="504"/>
      <c r="L4876" s="518">
        <f t="shared" si="1207"/>
        <v>0</v>
      </c>
      <c r="M4876" s="518">
        <f t="shared" si="1207"/>
        <v>0</v>
      </c>
      <c r="N4876" s="519">
        <f t="shared" si="1202"/>
        <v>0</v>
      </c>
      <c r="O4876" s="519">
        <f t="shared" si="1203"/>
        <v>0</v>
      </c>
      <c r="P4876" s="506"/>
      <c r="Q4876" s="494"/>
      <c r="R4876" s="412" t="str">
        <f t="shared" si="1206"/>
        <v/>
      </c>
      <c r="S4876" s="412" t="str">
        <f t="shared" si="1205"/>
        <v/>
      </c>
      <c r="T4876" s="427"/>
      <c r="U4876" s="429"/>
      <c r="W4876" s="6">
        <f>VLOOKUP(A4876,'[3]Cartilha Global'!$A:$A,1,FALSE)</f>
        <v>89536</v>
      </c>
    </row>
    <row r="4877" spans="1:23" ht="23.25" hidden="1" thickBot="1" x14ac:dyDescent="0.25">
      <c r="A4877" s="522">
        <v>89552</v>
      </c>
      <c r="B4877" s="508" t="s">
        <v>3144</v>
      </c>
      <c r="C4877" s="513" t="s">
        <v>1241</v>
      </c>
      <c r="D4877" s="498" t="s">
        <v>169</v>
      </c>
      <c r="E4877" s="499">
        <v>24.62</v>
      </c>
      <c r="F4877" s="500">
        <f t="shared" si="1204"/>
        <v>30.49</v>
      </c>
      <c r="G4877" s="527"/>
      <c r="H4877" s="518"/>
      <c r="I4877" s="517">
        <f t="shared" si="1199"/>
        <v>0</v>
      </c>
      <c r="J4877" s="517">
        <f t="shared" si="1200"/>
        <v>0</v>
      </c>
      <c r="K4877" s="504"/>
      <c r="L4877" s="518">
        <f t="shared" si="1207"/>
        <v>0</v>
      </c>
      <c r="M4877" s="518">
        <f t="shared" si="1207"/>
        <v>0</v>
      </c>
      <c r="N4877" s="519">
        <f t="shared" si="1202"/>
        <v>0</v>
      </c>
      <c r="O4877" s="519">
        <f t="shared" si="1203"/>
        <v>0</v>
      </c>
      <c r="P4877" s="506"/>
      <c r="Q4877" s="494"/>
      <c r="R4877" s="412" t="str">
        <f t="shared" si="1206"/>
        <v/>
      </c>
      <c r="S4877" s="412" t="str">
        <f t="shared" si="1205"/>
        <v/>
      </c>
      <c r="T4877" s="427"/>
      <c r="U4877" s="429"/>
      <c r="W4877" s="6">
        <f>VLOOKUP(A4877,'[3]Cartilha Global'!$A:$A,1,FALSE)</f>
        <v>89552</v>
      </c>
    </row>
    <row r="4878" spans="1:23" ht="23.25" hidden="1" thickBot="1" x14ac:dyDescent="0.25">
      <c r="A4878" s="522">
        <v>89568</v>
      </c>
      <c r="B4878" s="508" t="s">
        <v>3144</v>
      </c>
      <c r="C4878" s="513" t="s">
        <v>1242</v>
      </c>
      <c r="D4878" s="498" t="s">
        <v>169</v>
      </c>
      <c r="E4878" s="499">
        <v>45.04</v>
      </c>
      <c r="F4878" s="500">
        <f t="shared" si="1204"/>
        <v>55.78</v>
      </c>
      <c r="G4878" s="527"/>
      <c r="H4878" s="518"/>
      <c r="I4878" s="517">
        <f t="shared" si="1199"/>
        <v>0</v>
      </c>
      <c r="J4878" s="517">
        <f t="shared" si="1200"/>
        <v>0</v>
      </c>
      <c r="K4878" s="504"/>
      <c r="L4878" s="518">
        <f t="shared" si="1207"/>
        <v>0</v>
      </c>
      <c r="M4878" s="518">
        <f t="shared" si="1207"/>
        <v>0</v>
      </c>
      <c r="N4878" s="519">
        <f t="shared" si="1202"/>
        <v>0</v>
      </c>
      <c r="O4878" s="519">
        <f t="shared" si="1203"/>
        <v>0</v>
      </c>
      <c r="P4878" s="506"/>
      <c r="Q4878" s="494"/>
      <c r="R4878" s="412" t="str">
        <f t="shared" si="1206"/>
        <v/>
      </c>
      <c r="S4878" s="412" t="str">
        <f t="shared" si="1205"/>
        <v/>
      </c>
      <c r="T4878" s="427"/>
      <c r="U4878" s="429"/>
      <c r="W4878" s="6">
        <f>VLOOKUP(A4878,'[3]Cartilha Global'!$A:$A,1,FALSE)</f>
        <v>89568</v>
      </c>
    </row>
    <row r="4879" spans="1:23" ht="23.25" hidden="1" thickBot="1" x14ac:dyDescent="0.25">
      <c r="A4879" s="522">
        <v>89594</v>
      </c>
      <c r="B4879" s="508" t="s">
        <v>3144</v>
      </c>
      <c r="C4879" s="513" t="s">
        <v>1243</v>
      </c>
      <c r="D4879" s="498" t="s">
        <v>169</v>
      </c>
      <c r="E4879" s="499">
        <v>50.17</v>
      </c>
      <c r="F4879" s="500">
        <f t="shared" si="1204"/>
        <v>62.13</v>
      </c>
      <c r="G4879" s="527"/>
      <c r="H4879" s="518"/>
      <c r="I4879" s="517">
        <f t="shared" si="1199"/>
        <v>0</v>
      </c>
      <c r="J4879" s="517">
        <f t="shared" si="1200"/>
        <v>0</v>
      </c>
      <c r="K4879" s="504"/>
      <c r="L4879" s="518">
        <f t="shared" si="1207"/>
        <v>0</v>
      </c>
      <c r="M4879" s="518">
        <f t="shared" si="1207"/>
        <v>0</v>
      </c>
      <c r="N4879" s="519">
        <f t="shared" si="1202"/>
        <v>0</v>
      </c>
      <c r="O4879" s="519">
        <f t="shared" si="1203"/>
        <v>0</v>
      </c>
      <c r="P4879" s="506"/>
      <c r="Q4879" s="494"/>
      <c r="R4879" s="412" t="str">
        <f t="shared" si="1206"/>
        <v/>
      </c>
      <c r="S4879" s="412" t="str">
        <f t="shared" si="1205"/>
        <v/>
      </c>
      <c r="T4879" s="427"/>
      <c r="U4879" s="429"/>
      <c r="W4879" s="6">
        <f>VLOOKUP(A4879,'[3]Cartilha Global'!$A:$A,1,FALSE)</f>
        <v>89594</v>
      </c>
    </row>
    <row r="4880" spans="1:23" ht="23.25" hidden="1" thickBot="1" x14ac:dyDescent="0.25">
      <c r="A4880" s="522">
        <v>89609</v>
      </c>
      <c r="B4880" s="508" t="s">
        <v>3144</v>
      </c>
      <c r="C4880" s="513" t="s">
        <v>1244</v>
      </c>
      <c r="D4880" s="498" t="s">
        <v>169</v>
      </c>
      <c r="E4880" s="499">
        <v>117.57</v>
      </c>
      <c r="F4880" s="500">
        <f t="shared" si="1204"/>
        <v>145.6</v>
      </c>
      <c r="G4880" s="527"/>
      <c r="H4880" s="518"/>
      <c r="I4880" s="517">
        <f t="shared" si="1199"/>
        <v>0</v>
      </c>
      <c r="J4880" s="517">
        <f t="shared" si="1200"/>
        <v>0</v>
      </c>
      <c r="K4880" s="504"/>
      <c r="L4880" s="518">
        <f t="shared" ref="L4880:M4895" si="1208">G4880</f>
        <v>0</v>
      </c>
      <c r="M4880" s="518">
        <f t="shared" si="1208"/>
        <v>0</v>
      </c>
      <c r="N4880" s="519">
        <f t="shared" si="1202"/>
        <v>0</v>
      </c>
      <c r="O4880" s="519">
        <f t="shared" si="1203"/>
        <v>0</v>
      </c>
      <c r="P4880" s="506"/>
      <c r="Q4880" s="494"/>
      <c r="R4880" s="412" t="str">
        <f t="shared" si="1206"/>
        <v/>
      </c>
      <c r="S4880" s="412" t="str">
        <f t="shared" si="1205"/>
        <v/>
      </c>
      <c r="T4880" s="427"/>
      <c r="U4880" s="429"/>
      <c r="W4880" s="6">
        <f>VLOOKUP(A4880,'[3]Cartilha Global'!$A:$A,1,FALSE)</f>
        <v>89609</v>
      </c>
    </row>
    <row r="4881" spans="1:23" ht="23.25" hidden="1" thickBot="1" x14ac:dyDescent="0.25">
      <c r="A4881" s="522">
        <v>89612</v>
      </c>
      <c r="B4881" s="508" t="s">
        <v>3144</v>
      </c>
      <c r="C4881" s="513" t="s">
        <v>1245</v>
      </c>
      <c r="D4881" s="498" t="s">
        <v>169</v>
      </c>
      <c r="E4881" s="499">
        <v>232.47</v>
      </c>
      <c r="F4881" s="500">
        <f t="shared" si="1204"/>
        <v>287.89</v>
      </c>
      <c r="G4881" s="527"/>
      <c r="H4881" s="518"/>
      <c r="I4881" s="517">
        <f t="shared" si="1199"/>
        <v>0</v>
      </c>
      <c r="J4881" s="517">
        <f t="shared" si="1200"/>
        <v>0</v>
      </c>
      <c r="K4881" s="504"/>
      <c r="L4881" s="518">
        <f t="shared" si="1208"/>
        <v>0</v>
      </c>
      <c r="M4881" s="518">
        <f t="shared" si="1208"/>
        <v>0</v>
      </c>
      <c r="N4881" s="519">
        <f t="shared" si="1202"/>
        <v>0</v>
      </c>
      <c r="O4881" s="519">
        <f t="shared" si="1203"/>
        <v>0</v>
      </c>
      <c r="P4881" s="506"/>
      <c r="Q4881" s="494"/>
      <c r="R4881" s="412" t="str">
        <f t="shared" si="1206"/>
        <v/>
      </c>
      <c r="S4881" s="412" t="str">
        <f t="shared" si="1205"/>
        <v/>
      </c>
      <c r="T4881" s="427"/>
      <c r="U4881" s="429"/>
      <c r="W4881" s="6">
        <f>VLOOKUP(A4881,'[3]Cartilha Global'!$A:$A,1,FALSE)</f>
        <v>89612</v>
      </c>
    </row>
    <row r="4882" spans="1:23" ht="23.25" hidden="1" thickBot="1" x14ac:dyDescent="0.25">
      <c r="A4882" s="522">
        <v>89615</v>
      </c>
      <c r="B4882" s="508" t="s">
        <v>3144</v>
      </c>
      <c r="C4882" s="513" t="s">
        <v>1246</v>
      </c>
      <c r="D4882" s="498" t="s">
        <v>169</v>
      </c>
      <c r="E4882" s="499">
        <v>352.44</v>
      </c>
      <c r="F4882" s="500">
        <f t="shared" si="1204"/>
        <v>436.46</v>
      </c>
      <c r="G4882" s="527"/>
      <c r="H4882" s="518"/>
      <c r="I4882" s="517">
        <f t="shared" si="1199"/>
        <v>0</v>
      </c>
      <c r="J4882" s="517">
        <f t="shared" si="1200"/>
        <v>0</v>
      </c>
      <c r="K4882" s="504"/>
      <c r="L4882" s="518">
        <f t="shared" si="1208"/>
        <v>0</v>
      </c>
      <c r="M4882" s="518">
        <f t="shared" si="1208"/>
        <v>0</v>
      </c>
      <c r="N4882" s="519">
        <f t="shared" si="1202"/>
        <v>0</v>
      </c>
      <c r="O4882" s="519">
        <f t="shared" si="1203"/>
        <v>0</v>
      </c>
      <c r="P4882" s="506"/>
      <c r="Q4882" s="494"/>
      <c r="R4882" s="412" t="str">
        <f t="shared" si="1206"/>
        <v/>
      </c>
      <c r="S4882" s="412" t="str">
        <f t="shared" si="1205"/>
        <v/>
      </c>
      <c r="T4882" s="427"/>
      <c r="U4882" s="429"/>
      <c r="W4882" s="6">
        <f>VLOOKUP(A4882,'[3]Cartilha Global'!$A:$A,1,FALSE)</f>
        <v>89615</v>
      </c>
    </row>
    <row r="4883" spans="1:23" ht="23.25" hidden="1" thickBot="1" x14ac:dyDescent="0.25">
      <c r="A4883" s="522">
        <v>89617</v>
      </c>
      <c r="B4883" s="508" t="s">
        <v>3144</v>
      </c>
      <c r="C4883" s="513" t="s">
        <v>1247</v>
      </c>
      <c r="D4883" s="498" t="s">
        <v>169</v>
      </c>
      <c r="E4883" s="499">
        <v>7.66</v>
      </c>
      <c r="F4883" s="500">
        <f t="shared" si="1204"/>
        <v>9.49</v>
      </c>
      <c r="G4883" s="527"/>
      <c r="H4883" s="518"/>
      <c r="I4883" s="517">
        <f t="shared" ref="I4883:I4895" si="1209">IF(ISBLANK(E4883),0,ROUND(F4883*G4883,2))</f>
        <v>0</v>
      </c>
      <c r="J4883" s="517">
        <f t="shared" ref="J4883:J4895" si="1210">IF(ISBLANK(G4883),0,ROUND(G4883*H4883,2))</f>
        <v>0</v>
      </c>
      <c r="K4883" s="504"/>
      <c r="L4883" s="518">
        <f t="shared" si="1208"/>
        <v>0</v>
      </c>
      <c r="M4883" s="518">
        <f t="shared" si="1208"/>
        <v>0</v>
      </c>
      <c r="N4883" s="519">
        <f t="shared" ref="N4883:N4895" si="1211">IF(ISBLANK(E4883),0,ROUND(F4883*L4883,2))</f>
        <v>0</v>
      </c>
      <c r="O4883" s="519">
        <f t="shared" ref="O4883:O4895" si="1212">IF(ISBLANK(L4883),0,ROUND(L4883*M4883,2))</f>
        <v>0</v>
      </c>
      <c r="P4883" s="506"/>
      <c r="Q4883" s="494"/>
      <c r="R4883" s="412" t="str">
        <f t="shared" si="1206"/>
        <v/>
      </c>
      <c r="S4883" s="412" t="str">
        <f t="shared" si="1205"/>
        <v/>
      </c>
      <c r="T4883" s="427"/>
      <c r="U4883" s="429"/>
      <c r="W4883" s="6">
        <f>VLOOKUP(A4883,'[3]Cartilha Global'!$A:$A,1,FALSE)</f>
        <v>89617</v>
      </c>
    </row>
    <row r="4884" spans="1:23" ht="23.25" hidden="1" thickBot="1" x14ac:dyDescent="0.25">
      <c r="A4884" s="522">
        <v>89620</v>
      </c>
      <c r="B4884" s="508" t="s">
        <v>3144</v>
      </c>
      <c r="C4884" s="513" t="s">
        <v>1248</v>
      </c>
      <c r="D4884" s="498" t="s">
        <v>169</v>
      </c>
      <c r="E4884" s="499">
        <v>13.3</v>
      </c>
      <c r="F4884" s="500">
        <f t="shared" si="1204"/>
        <v>16.47</v>
      </c>
      <c r="G4884" s="527"/>
      <c r="H4884" s="518"/>
      <c r="I4884" s="517">
        <f t="shared" si="1209"/>
        <v>0</v>
      </c>
      <c r="J4884" s="517">
        <f t="shared" si="1210"/>
        <v>0</v>
      </c>
      <c r="K4884" s="504"/>
      <c r="L4884" s="518">
        <f t="shared" si="1208"/>
        <v>0</v>
      </c>
      <c r="M4884" s="518">
        <f t="shared" si="1208"/>
        <v>0</v>
      </c>
      <c r="N4884" s="519">
        <f t="shared" si="1211"/>
        <v>0</v>
      </c>
      <c r="O4884" s="519">
        <f t="shared" si="1212"/>
        <v>0</v>
      </c>
      <c r="P4884" s="506"/>
      <c r="Q4884" s="494"/>
      <c r="R4884" s="412" t="str">
        <f t="shared" si="1206"/>
        <v/>
      </c>
      <c r="S4884" s="412" t="str">
        <f t="shared" si="1205"/>
        <v/>
      </c>
      <c r="T4884" s="427"/>
      <c r="U4884" s="429"/>
      <c r="W4884" s="6">
        <f>VLOOKUP(A4884,'[3]Cartilha Global'!$A:$A,1,FALSE)</f>
        <v>89620</v>
      </c>
    </row>
    <row r="4885" spans="1:23" ht="23.25" hidden="1" thickBot="1" x14ac:dyDescent="0.25">
      <c r="A4885" s="522">
        <v>89623</v>
      </c>
      <c r="B4885" s="508" t="s">
        <v>3144</v>
      </c>
      <c r="C4885" s="513" t="s">
        <v>1249</v>
      </c>
      <c r="D4885" s="498" t="s">
        <v>169</v>
      </c>
      <c r="E4885" s="499">
        <v>21.9</v>
      </c>
      <c r="F4885" s="500">
        <f t="shared" si="1204"/>
        <v>27.12</v>
      </c>
      <c r="G4885" s="527"/>
      <c r="H4885" s="518"/>
      <c r="I4885" s="517">
        <f t="shared" si="1209"/>
        <v>0</v>
      </c>
      <c r="J4885" s="517">
        <f t="shared" si="1210"/>
        <v>0</v>
      </c>
      <c r="K4885" s="504"/>
      <c r="L4885" s="518">
        <f t="shared" si="1208"/>
        <v>0</v>
      </c>
      <c r="M4885" s="518">
        <f t="shared" si="1208"/>
        <v>0</v>
      </c>
      <c r="N4885" s="519">
        <f t="shared" si="1211"/>
        <v>0</v>
      </c>
      <c r="O4885" s="519">
        <f t="shared" si="1212"/>
        <v>0</v>
      </c>
      <c r="P4885" s="506"/>
      <c r="Q4885" s="494"/>
      <c r="R4885" s="412" t="str">
        <f t="shared" si="1206"/>
        <v/>
      </c>
      <c r="S4885" s="412" t="str">
        <f t="shared" si="1205"/>
        <v/>
      </c>
      <c r="T4885" s="427"/>
      <c r="U4885" s="429"/>
      <c r="W4885" s="6">
        <f>VLOOKUP(A4885,'[3]Cartilha Global'!$A:$A,1,FALSE)</f>
        <v>89623</v>
      </c>
    </row>
    <row r="4886" spans="1:23" ht="23.25" hidden="1" thickBot="1" x14ac:dyDescent="0.25">
      <c r="A4886" s="522">
        <v>89625</v>
      </c>
      <c r="B4886" s="508" t="s">
        <v>3144</v>
      </c>
      <c r="C4886" s="513" t="s">
        <v>1250</v>
      </c>
      <c r="D4886" s="498" t="s">
        <v>169</v>
      </c>
      <c r="E4886" s="499">
        <v>26.3</v>
      </c>
      <c r="F4886" s="500">
        <f t="shared" si="1204"/>
        <v>32.57</v>
      </c>
      <c r="G4886" s="527"/>
      <c r="H4886" s="518"/>
      <c r="I4886" s="517">
        <f t="shared" si="1209"/>
        <v>0</v>
      </c>
      <c r="J4886" s="517">
        <f t="shared" si="1210"/>
        <v>0</v>
      </c>
      <c r="K4886" s="504"/>
      <c r="L4886" s="518">
        <f t="shared" si="1208"/>
        <v>0</v>
      </c>
      <c r="M4886" s="518">
        <f t="shared" si="1208"/>
        <v>0</v>
      </c>
      <c r="N4886" s="519">
        <f t="shared" si="1211"/>
        <v>0</v>
      </c>
      <c r="O4886" s="519">
        <f t="shared" si="1212"/>
        <v>0</v>
      </c>
      <c r="P4886" s="506"/>
      <c r="Q4886" s="494"/>
      <c r="R4886" s="412" t="str">
        <f t="shared" si="1206"/>
        <v/>
      </c>
      <c r="S4886" s="412" t="str">
        <f t="shared" si="1205"/>
        <v/>
      </c>
      <c r="T4886" s="427"/>
      <c r="U4886" s="429"/>
      <c r="W4886" s="6">
        <f>VLOOKUP(A4886,'[3]Cartilha Global'!$A:$A,1,FALSE)</f>
        <v>89625</v>
      </c>
    </row>
    <row r="4887" spans="1:23" ht="23.25" hidden="1" thickBot="1" x14ac:dyDescent="0.25">
      <c r="A4887" s="522">
        <v>89628</v>
      </c>
      <c r="B4887" s="508" t="s">
        <v>3144</v>
      </c>
      <c r="C4887" s="513" t="s">
        <v>1251</v>
      </c>
      <c r="D4887" s="498" t="s">
        <v>169</v>
      </c>
      <c r="E4887" s="499">
        <v>57.42</v>
      </c>
      <c r="F4887" s="500">
        <f t="shared" si="1204"/>
        <v>71.11</v>
      </c>
      <c r="G4887" s="527"/>
      <c r="H4887" s="518"/>
      <c r="I4887" s="517">
        <f t="shared" si="1209"/>
        <v>0</v>
      </c>
      <c r="J4887" s="517">
        <f t="shared" si="1210"/>
        <v>0</v>
      </c>
      <c r="K4887" s="504"/>
      <c r="L4887" s="518">
        <f t="shared" si="1208"/>
        <v>0</v>
      </c>
      <c r="M4887" s="518">
        <f t="shared" si="1208"/>
        <v>0</v>
      </c>
      <c r="N4887" s="519">
        <f t="shared" si="1211"/>
        <v>0</v>
      </c>
      <c r="O4887" s="519">
        <f t="shared" si="1212"/>
        <v>0</v>
      </c>
      <c r="P4887" s="506"/>
      <c r="Q4887" s="494"/>
      <c r="R4887" s="412" t="str">
        <f t="shared" si="1206"/>
        <v/>
      </c>
      <c r="S4887" s="412" t="str">
        <f t="shared" si="1205"/>
        <v/>
      </c>
      <c r="T4887" s="427"/>
      <c r="U4887" s="429"/>
      <c r="W4887" s="6">
        <f>VLOOKUP(A4887,'[3]Cartilha Global'!$A:$A,1,FALSE)</f>
        <v>89628</v>
      </c>
    </row>
    <row r="4888" spans="1:23" ht="23.25" hidden="1" thickBot="1" x14ac:dyDescent="0.25">
      <c r="A4888" s="522">
        <v>89629</v>
      </c>
      <c r="B4888" s="508" t="s">
        <v>3144</v>
      </c>
      <c r="C4888" s="513" t="s">
        <v>1252</v>
      </c>
      <c r="D4888" s="498" t="s">
        <v>169</v>
      </c>
      <c r="E4888" s="499">
        <v>106.43</v>
      </c>
      <c r="F4888" s="500">
        <f t="shared" si="1204"/>
        <v>131.80000000000001</v>
      </c>
      <c r="G4888" s="527"/>
      <c r="H4888" s="518"/>
      <c r="I4888" s="517">
        <f t="shared" si="1209"/>
        <v>0</v>
      </c>
      <c r="J4888" s="517">
        <f t="shared" si="1210"/>
        <v>0</v>
      </c>
      <c r="K4888" s="504"/>
      <c r="L4888" s="518">
        <f t="shared" si="1208"/>
        <v>0</v>
      </c>
      <c r="M4888" s="518">
        <f t="shared" si="1208"/>
        <v>0</v>
      </c>
      <c r="N4888" s="519">
        <f t="shared" si="1211"/>
        <v>0</v>
      </c>
      <c r="O4888" s="519">
        <f t="shared" si="1212"/>
        <v>0</v>
      </c>
      <c r="P4888" s="506"/>
      <c r="Q4888" s="494"/>
      <c r="R4888" s="412" t="str">
        <f t="shared" si="1206"/>
        <v/>
      </c>
      <c r="S4888" s="412" t="str">
        <f t="shared" si="1205"/>
        <v/>
      </c>
      <c r="T4888" s="427"/>
      <c r="U4888" s="429"/>
      <c r="W4888" s="6">
        <f>VLOOKUP(A4888,'[3]Cartilha Global'!$A:$A,1,FALSE)</f>
        <v>89629</v>
      </c>
    </row>
    <row r="4889" spans="1:23" ht="23.25" hidden="1" thickBot="1" x14ac:dyDescent="0.25">
      <c r="A4889" s="522">
        <v>89631</v>
      </c>
      <c r="B4889" s="508" t="s">
        <v>3144</v>
      </c>
      <c r="C4889" s="513" t="s">
        <v>1253</v>
      </c>
      <c r="D4889" s="498" t="s">
        <v>169</v>
      </c>
      <c r="E4889" s="499">
        <v>163.69</v>
      </c>
      <c r="F4889" s="500">
        <f t="shared" si="1204"/>
        <v>202.71</v>
      </c>
      <c r="G4889" s="527"/>
      <c r="H4889" s="518"/>
      <c r="I4889" s="517">
        <f t="shared" si="1209"/>
        <v>0</v>
      </c>
      <c r="J4889" s="517">
        <f t="shared" si="1210"/>
        <v>0</v>
      </c>
      <c r="K4889" s="504"/>
      <c r="L4889" s="518">
        <f t="shared" si="1208"/>
        <v>0</v>
      </c>
      <c r="M4889" s="518">
        <f t="shared" si="1208"/>
        <v>0</v>
      </c>
      <c r="N4889" s="519">
        <f t="shared" si="1211"/>
        <v>0</v>
      </c>
      <c r="O4889" s="519">
        <f t="shared" si="1212"/>
        <v>0</v>
      </c>
      <c r="P4889" s="506"/>
      <c r="Q4889" s="494"/>
      <c r="R4889" s="412" t="str">
        <f t="shared" si="1206"/>
        <v/>
      </c>
      <c r="S4889" s="412" t="str">
        <f t="shared" si="1205"/>
        <v/>
      </c>
      <c r="T4889" s="427"/>
      <c r="U4889" s="429"/>
      <c r="W4889" s="6">
        <f>VLOOKUP(A4889,'[3]Cartilha Global'!$A:$A,1,FALSE)</f>
        <v>89631</v>
      </c>
    </row>
    <row r="4890" spans="1:23" ht="23.25" hidden="1" thickBot="1" x14ac:dyDescent="0.25">
      <c r="A4890" s="522">
        <v>89622</v>
      </c>
      <c r="B4890" s="508" t="s">
        <v>3144</v>
      </c>
      <c r="C4890" s="513" t="s">
        <v>1254</v>
      </c>
      <c r="D4890" s="498" t="s">
        <v>169</v>
      </c>
      <c r="E4890" s="499">
        <v>16.100000000000001</v>
      </c>
      <c r="F4890" s="500">
        <f t="shared" si="1204"/>
        <v>19.940000000000001</v>
      </c>
      <c r="G4890" s="527"/>
      <c r="H4890" s="518"/>
      <c r="I4890" s="517">
        <f t="shared" si="1209"/>
        <v>0</v>
      </c>
      <c r="J4890" s="517">
        <f t="shared" si="1210"/>
        <v>0</v>
      </c>
      <c r="K4890" s="504"/>
      <c r="L4890" s="518">
        <f t="shared" si="1208"/>
        <v>0</v>
      </c>
      <c r="M4890" s="518">
        <f t="shared" si="1208"/>
        <v>0</v>
      </c>
      <c r="N4890" s="519">
        <f t="shared" si="1211"/>
        <v>0</v>
      </c>
      <c r="O4890" s="519">
        <f t="shared" si="1212"/>
        <v>0</v>
      </c>
      <c r="P4890" s="506"/>
      <c r="Q4890" s="494"/>
      <c r="R4890" s="412" t="str">
        <f t="shared" si="1206"/>
        <v/>
      </c>
      <c r="S4890" s="412" t="str">
        <f t="shared" si="1205"/>
        <v/>
      </c>
      <c r="T4890" s="427"/>
      <c r="U4890" s="429"/>
      <c r="W4890" s="6">
        <f>VLOOKUP(A4890,'[3]Cartilha Global'!$A:$A,1,FALSE)</f>
        <v>89622</v>
      </c>
    </row>
    <row r="4891" spans="1:23" ht="23.25" hidden="1" thickBot="1" x14ac:dyDescent="0.25">
      <c r="A4891" s="522">
        <v>89624</v>
      </c>
      <c r="B4891" s="508" t="s">
        <v>3144</v>
      </c>
      <c r="C4891" s="513" t="s">
        <v>1255</v>
      </c>
      <c r="D4891" s="498" t="s">
        <v>169</v>
      </c>
      <c r="E4891" s="499">
        <v>23.32</v>
      </c>
      <c r="F4891" s="500">
        <f t="shared" si="1204"/>
        <v>28.88</v>
      </c>
      <c r="G4891" s="527"/>
      <c r="H4891" s="518"/>
      <c r="I4891" s="517">
        <f t="shared" si="1209"/>
        <v>0</v>
      </c>
      <c r="J4891" s="517">
        <f t="shared" si="1210"/>
        <v>0</v>
      </c>
      <c r="K4891" s="504"/>
      <c r="L4891" s="518">
        <f t="shared" si="1208"/>
        <v>0</v>
      </c>
      <c r="M4891" s="518">
        <f t="shared" si="1208"/>
        <v>0</v>
      </c>
      <c r="N4891" s="519">
        <f t="shared" si="1211"/>
        <v>0</v>
      </c>
      <c r="O4891" s="519">
        <f t="shared" si="1212"/>
        <v>0</v>
      </c>
      <c r="P4891" s="506"/>
      <c r="Q4891" s="494"/>
      <c r="R4891" s="412" t="str">
        <f t="shared" si="1206"/>
        <v/>
      </c>
      <c r="S4891" s="412" t="str">
        <f t="shared" si="1205"/>
        <v/>
      </c>
      <c r="T4891" s="427"/>
      <c r="U4891" s="429"/>
      <c r="W4891" s="6">
        <f>VLOOKUP(A4891,'[3]Cartilha Global'!$A:$A,1,FALSE)</f>
        <v>89624</v>
      </c>
    </row>
    <row r="4892" spans="1:23" ht="23.25" hidden="1" thickBot="1" x14ac:dyDescent="0.25">
      <c r="A4892" s="522">
        <v>89626</v>
      </c>
      <c r="B4892" s="508" t="s">
        <v>3144</v>
      </c>
      <c r="C4892" s="513" t="s">
        <v>1256</v>
      </c>
      <c r="D4892" s="498" t="s">
        <v>169</v>
      </c>
      <c r="E4892" s="499">
        <v>37.21</v>
      </c>
      <c r="F4892" s="500">
        <f t="shared" si="1204"/>
        <v>46.08</v>
      </c>
      <c r="G4892" s="527"/>
      <c r="H4892" s="518"/>
      <c r="I4892" s="517">
        <f t="shared" si="1209"/>
        <v>0</v>
      </c>
      <c r="J4892" s="517">
        <f t="shared" si="1210"/>
        <v>0</v>
      </c>
      <c r="K4892" s="504"/>
      <c r="L4892" s="518">
        <f t="shared" si="1208"/>
        <v>0</v>
      </c>
      <c r="M4892" s="518">
        <f t="shared" si="1208"/>
        <v>0</v>
      </c>
      <c r="N4892" s="519">
        <f t="shared" si="1211"/>
        <v>0</v>
      </c>
      <c r="O4892" s="519">
        <f t="shared" si="1212"/>
        <v>0</v>
      </c>
      <c r="P4892" s="506"/>
      <c r="Q4892" s="494"/>
      <c r="R4892" s="412" t="str">
        <f t="shared" si="1206"/>
        <v/>
      </c>
      <c r="S4892" s="412" t="str">
        <f t="shared" si="1205"/>
        <v/>
      </c>
      <c r="T4892" s="427"/>
      <c r="U4892" s="429"/>
      <c r="W4892" s="6">
        <f>VLOOKUP(A4892,'[3]Cartilha Global'!$A:$A,1,FALSE)</f>
        <v>89626</v>
      </c>
    </row>
    <row r="4893" spans="1:23" ht="23.25" hidden="1" thickBot="1" x14ac:dyDescent="0.25">
      <c r="A4893" s="522">
        <v>89627</v>
      </c>
      <c r="B4893" s="508" t="s">
        <v>3144</v>
      </c>
      <c r="C4893" s="513" t="s">
        <v>1257</v>
      </c>
      <c r="D4893" s="498" t="s">
        <v>169</v>
      </c>
      <c r="E4893" s="499">
        <v>24.67</v>
      </c>
      <c r="F4893" s="500">
        <f t="shared" si="1204"/>
        <v>30.55</v>
      </c>
      <c r="G4893" s="527"/>
      <c r="H4893" s="518"/>
      <c r="I4893" s="517">
        <f t="shared" si="1209"/>
        <v>0</v>
      </c>
      <c r="J4893" s="517">
        <f t="shared" si="1210"/>
        <v>0</v>
      </c>
      <c r="K4893" s="504"/>
      <c r="L4893" s="518">
        <f t="shared" si="1208"/>
        <v>0</v>
      </c>
      <c r="M4893" s="518">
        <f t="shared" si="1208"/>
        <v>0</v>
      </c>
      <c r="N4893" s="519">
        <f t="shared" si="1211"/>
        <v>0</v>
      </c>
      <c r="O4893" s="519">
        <f t="shared" si="1212"/>
        <v>0</v>
      </c>
      <c r="P4893" s="506"/>
      <c r="Q4893" s="494"/>
      <c r="R4893" s="412" t="str">
        <f t="shared" si="1206"/>
        <v/>
      </c>
      <c r="S4893" s="412" t="str">
        <f t="shared" si="1205"/>
        <v/>
      </c>
      <c r="T4893" s="427"/>
      <c r="U4893" s="429"/>
      <c r="W4893" s="6">
        <f>VLOOKUP(A4893,'[3]Cartilha Global'!$A:$A,1,FALSE)</f>
        <v>89627</v>
      </c>
    </row>
    <row r="4894" spans="1:23" ht="23.25" hidden="1" thickBot="1" x14ac:dyDescent="0.25">
      <c r="A4894" s="522">
        <v>89630</v>
      </c>
      <c r="B4894" s="508" t="s">
        <v>3144</v>
      </c>
      <c r="C4894" s="513" t="s">
        <v>1258</v>
      </c>
      <c r="D4894" s="498" t="s">
        <v>169</v>
      </c>
      <c r="E4894" s="499">
        <v>91.57</v>
      </c>
      <c r="F4894" s="500">
        <f t="shared" si="1204"/>
        <v>113.4</v>
      </c>
      <c r="G4894" s="527"/>
      <c r="H4894" s="518"/>
      <c r="I4894" s="517">
        <f t="shared" si="1209"/>
        <v>0</v>
      </c>
      <c r="J4894" s="517">
        <f t="shared" si="1210"/>
        <v>0</v>
      </c>
      <c r="K4894" s="504"/>
      <c r="L4894" s="518">
        <f t="shared" si="1208"/>
        <v>0</v>
      </c>
      <c r="M4894" s="518">
        <f t="shared" si="1208"/>
        <v>0</v>
      </c>
      <c r="N4894" s="519">
        <f t="shared" si="1211"/>
        <v>0</v>
      </c>
      <c r="O4894" s="519">
        <f t="shared" si="1212"/>
        <v>0</v>
      </c>
      <c r="P4894" s="506"/>
      <c r="Q4894" s="494"/>
      <c r="R4894" s="412" t="str">
        <f t="shared" si="1206"/>
        <v/>
      </c>
      <c r="S4894" s="412" t="str">
        <f t="shared" si="1205"/>
        <v/>
      </c>
      <c r="T4894" s="427"/>
      <c r="U4894" s="429"/>
      <c r="W4894" s="6">
        <f>VLOOKUP(A4894,'[3]Cartilha Global'!$A:$A,1,FALSE)</f>
        <v>89630</v>
      </c>
    </row>
    <row r="4895" spans="1:23" ht="23.25" hidden="1" thickBot="1" x14ac:dyDescent="0.25">
      <c r="A4895" s="522">
        <v>89632</v>
      </c>
      <c r="B4895" s="508" t="s">
        <v>3144</v>
      </c>
      <c r="C4895" s="513" t="s">
        <v>1259</v>
      </c>
      <c r="D4895" s="498" t="s">
        <v>169</v>
      </c>
      <c r="E4895" s="499">
        <v>133.28</v>
      </c>
      <c r="F4895" s="500">
        <f t="shared" si="1204"/>
        <v>165.05</v>
      </c>
      <c r="G4895" s="527"/>
      <c r="H4895" s="518"/>
      <c r="I4895" s="517">
        <f t="shared" si="1209"/>
        <v>0</v>
      </c>
      <c r="J4895" s="517">
        <f t="shared" si="1210"/>
        <v>0</v>
      </c>
      <c r="K4895" s="504"/>
      <c r="L4895" s="518">
        <f t="shared" si="1208"/>
        <v>0</v>
      </c>
      <c r="M4895" s="518">
        <f t="shared" si="1208"/>
        <v>0</v>
      </c>
      <c r="N4895" s="519">
        <f t="shared" si="1211"/>
        <v>0</v>
      </c>
      <c r="O4895" s="519">
        <f t="shared" si="1212"/>
        <v>0</v>
      </c>
      <c r="P4895" s="506"/>
      <c r="Q4895" s="494"/>
      <c r="R4895" s="412" t="str">
        <f t="shared" si="1206"/>
        <v/>
      </c>
      <c r="S4895" s="412" t="str">
        <f t="shared" si="1205"/>
        <v/>
      </c>
      <c r="T4895" s="427"/>
      <c r="U4895" s="429"/>
      <c r="W4895" s="6">
        <f>VLOOKUP(A4895,'[3]Cartilha Global'!$A:$A,1,FALSE)</f>
        <v>89632</v>
      </c>
    </row>
    <row r="4896" spans="1:23" ht="12" hidden="1" thickBot="1" x14ac:dyDescent="0.25">
      <c r="A4896" s="522" t="s">
        <v>1987</v>
      </c>
      <c r="B4896" s="508"/>
      <c r="C4896" s="513" t="s">
        <v>55</v>
      </c>
      <c r="D4896" s="498">
        <v>0</v>
      </c>
      <c r="E4896" s="499"/>
      <c r="F4896" s="500">
        <f t="shared" ref="F4896:F4906" si="1213">IF(E4896=0,0,ROUND(E4896*(1+E$13)*(1-E$14),2))</f>
        <v>0</v>
      </c>
      <c r="G4896" s="556"/>
      <c r="H4896" s="556"/>
      <c r="I4896" s="557"/>
      <c r="J4896" s="558"/>
      <c r="K4896" s="504"/>
      <c r="L4896" s="556"/>
      <c r="M4896" s="556"/>
      <c r="N4896" s="557"/>
      <c r="O4896" s="558"/>
      <c r="P4896" s="506"/>
      <c r="Q4896" s="494" t="str">
        <f>IF(OR(SUM(J4897:J4915)&gt;0,SUM(O4897:O4915)&gt;0),"xx","")</f>
        <v/>
      </c>
      <c r="R4896" s="412" t="str">
        <f t="shared" si="1206"/>
        <v/>
      </c>
      <c r="S4896" s="412" t="str">
        <f t="shared" si="1205"/>
        <v/>
      </c>
      <c r="T4896" s="427"/>
      <c r="U4896" s="429"/>
      <c r="W4896" s="6" t="str">
        <f>VLOOKUP(A4896,'[3]Cartilha Global'!$A:$A,1,FALSE)</f>
        <v>9.3.21</v>
      </c>
    </row>
    <row r="4897" spans="1:23" ht="23.25" hidden="1" thickBot="1" x14ac:dyDescent="0.25">
      <c r="A4897" s="522">
        <v>89633</v>
      </c>
      <c r="B4897" s="508" t="s">
        <v>3144</v>
      </c>
      <c r="C4897" s="513" t="s">
        <v>1260</v>
      </c>
      <c r="D4897" s="498" t="s">
        <v>6927</v>
      </c>
      <c r="E4897" s="499">
        <v>28.47</v>
      </c>
      <c r="F4897" s="500">
        <f t="shared" si="1213"/>
        <v>35.26</v>
      </c>
      <c r="G4897" s="527"/>
      <c r="H4897" s="518"/>
      <c r="I4897" s="517">
        <f t="shared" ref="I4897:I4915" si="1214">IF(ISBLANK(E4897),0,ROUND(F4897*G4897,2))</f>
        <v>0</v>
      </c>
      <c r="J4897" s="517">
        <f t="shared" ref="J4897:J4915" si="1215">IF(ISBLANK(G4897),0,ROUND(G4897*H4897,2))</f>
        <v>0</v>
      </c>
      <c r="K4897" s="504"/>
      <c r="L4897" s="518">
        <f t="shared" ref="L4897:M4915" si="1216">G4897</f>
        <v>0</v>
      </c>
      <c r="M4897" s="518">
        <f t="shared" si="1216"/>
        <v>0</v>
      </c>
      <c r="N4897" s="519">
        <f t="shared" ref="N4897:N4915" si="1217">IF(ISBLANK(E4897),0,ROUND(F4897*L4897,2))</f>
        <v>0</v>
      </c>
      <c r="O4897" s="519">
        <f t="shared" ref="O4897:O4915" si="1218">IF(ISBLANK(L4897),0,ROUND(L4897*M4897,2))</f>
        <v>0</v>
      </c>
      <c r="P4897" s="506"/>
      <c r="Q4897" s="520"/>
      <c r="R4897" s="412" t="str">
        <f t="shared" si="1206"/>
        <v/>
      </c>
      <c r="S4897" s="412" t="str">
        <f t="shared" si="1205"/>
        <v/>
      </c>
      <c r="T4897" s="427"/>
      <c r="U4897" s="429"/>
      <c r="W4897" s="6">
        <f>VLOOKUP(A4897,'[3]Cartilha Global'!$A:$A,1,FALSE)</f>
        <v>89633</v>
      </c>
    </row>
    <row r="4898" spans="1:23" ht="23.25" hidden="1" thickBot="1" x14ac:dyDescent="0.25">
      <c r="A4898" s="522">
        <v>89634</v>
      </c>
      <c r="B4898" s="508" t="s">
        <v>3144</v>
      </c>
      <c r="C4898" s="513" t="s">
        <v>1261</v>
      </c>
      <c r="D4898" s="498" t="s">
        <v>6927</v>
      </c>
      <c r="E4898" s="499">
        <v>43.63</v>
      </c>
      <c r="F4898" s="500">
        <f t="shared" si="1213"/>
        <v>54.03</v>
      </c>
      <c r="G4898" s="527"/>
      <c r="H4898" s="518"/>
      <c r="I4898" s="517">
        <f t="shared" si="1214"/>
        <v>0</v>
      </c>
      <c r="J4898" s="517">
        <f t="shared" si="1215"/>
        <v>0</v>
      </c>
      <c r="K4898" s="504"/>
      <c r="L4898" s="518">
        <f t="shared" si="1216"/>
        <v>0</v>
      </c>
      <c r="M4898" s="518">
        <f t="shared" si="1216"/>
        <v>0</v>
      </c>
      <c r="N4898" s="519">
        <f t="shared" si="1217"/>
        <v>0</v>
      </c>
      <c r="O4898" s="519">
        <f t="shared" si="1218"/>
        <v>0</v>
      </c>
      <c r="P4898" s="506"/>
      <c r="Q4898" s="494"/>
      <c r="R4898" s="412" t="str">
        <f t="shared" si="1206"/>
        <v/>
      </c>
      <c r="S4898" s="412" t="str">
        <f t="shared" si="1205"/>
        <v/>
      </c>
      <c r="T4898" s="427"/>
      <c r="U4898" s="429"/>
      <c r="W4898" s="6">
        <f>VLOOKUP(A4898,'[3]Cartilha Global'!$A:$A,1,FALSE)</f>
        <v>89634</v>
      </c>
    </row>
    <row r="4899" spans="1:23" ht="23.25" hidden="1" thickBot="1" x14ac:dyDescent="0.25">
      <c r="A4899" s="522">
        <v>89635</v>
      </c>
      <c r="B4899" s="508" t="s">
        <v>3144</v>
      </c>
      <c r="C4899" s="513" t="s">
        <v>1262</v>
      </c>
      <c r="D4899" s="498" t="s">
        <v>6927</v>
      </c>
      <c r="E4899" s="499">
        <v>62.76</v>
      </c>
      <c r="F4899" s="500">
        <f t="shared" si="1213"/>
        <v>77.72</v>
      </c>
      <c r="G4899" s="527"/>
      <c r="H4899" s="518"/>
      <c r="I4899" s="517">
        <f t="shared" si="1214"/>
        <v>0</v>
      </c>
      <c r="J4899" s="517">
        <f t="shared" si="1215"/>
        <v>0</v>
      </c>
      <c r="K4899" s="504"/>
      <c r="L4899" s="518">
        <f t="shared" si="1216"/>
        <v>0</v>
      </c>
      <c r="M4899" s="518">
        <f t="shared" si="1216"/>
        <v>0</v>
      </c>
      <c r="N4899" s="519">
        <f t="shared" si="1217"/>
        <v>0</v>
      </c>
      <c r="O4899" s="519">
        <f t="shared" si="1218"/>
        <v>0</v>
      </c>
      <c r="P4899" s="506"/>
      <c r="Q4899" s="494"/>
      <c r="R4899" s="412" t="str">
        <f t="shared" si="1206"/>
        <v/>
      </c>
      <c r="S4899" s="412" t="str">
        <f t="shared" si="1205"/>
        <v/>
      </c>
      <c r="T4899" s="427"/>
      <c r="U4899" s="429"/>
      <c r="W4899" s="6">
        <f>VLOOKUP(A4899,'[3]Cartilha Global'!$A:$A,1,FALSE)</f>
        <v>89635</v>
      </c>
    </row>
    <row r="4900" spans="1:23" ht="23.25" hidden="1" thickBot="1" x14ac:dyDescent="0.25">
      <c r="A4900" s="522">
        <v>89716</v>
      </c>
      <c r="B4900" s="508" t="s">
        <v>3144</v>
      </c>
      <c r="C4900" s="513" t="s">
        <v>1263</v>
      </c>
      <c r="D4900" s="498" t="s">
        <v>6927</v>
      </c>
      <c r="E4900" s="499">
        <v>31.72</v>
      </c>
      <c r="F4900" s="500">
        <f t="shared" si="1213"/>
        <v>39.28</v>
      </c>
      <c r="G4900" s="527"/>
      <c r="H4900" s="518"/>
      <c r="I4900" s="517">
        <f t="shared" si="1214"/>
        <v>0</v>
      </c>
      <c r="J4900" s="517">
        <f t="shared" si="1215"/>
        <v>0</v>
      </c>
      <c r="K4900" s="504"/>
      <c r="L4900" s="518">
        <f t="shared" si="1216"/>
        <v>0</v>
      </c>
      <c r="M4900" s="518">
        <f t="shared" si="1216"/>
        <v>0</v>
      </c>
      <c r="N4900" s="519">
        <f t="shared" si="1217"/>
        <v>0</v>
      </c>
      <c r="O4900" s="519">
        <f t="shared" si="1218"/>
        <v>0</v>
      </c>
      <c r="P4900" s="506"/>
      <c r="Q4900" s="494"/>
      <c r="R4900" s="412" t="str">
        <f t="shared" si="1206"/>
        <v/>
      </c>
      <c r="S4900" s="412" t="str">
        <f t="shared" si="1205"/>
        <v/>
      </c>
      <c r="T4900" s="427"/>
      <c r="U4900" s="429"/>
      <c r="W4900" s="6">
        <f>VLOOKUP(A4900,'[3]Cartilha Global'!$A:$A,1,FALSE)</f>
        <v>89716</v>
      </c>
    </row>
    <row r="4901" spans="1:23" ht="23.25" hidden="1" thickBot="1" x14ac:dyDescent="0.25">
      <c r="A4901" s="522">
        <v>89717</v>
      </c>
      <c r="B4901" s="508" t="s">
        <v>3144</v>
      </c>
      <c r="C4901" s="513" t="s">
        <v>1264</v>
      </c>
      <c r="D4901" s="498" t="s">
        <v>6927</v>
      </c>
      <c r="E4901" s="499">
        <v>48.74</v>
      </c>
      <c r="F4901" s="500">
        <f t="shared" si="1213"/>
        <v>60.36</v>
      </c>
      <c r="G4901" s="527"/>
      <c r="H4901" s="518"/>
      <c r="I4901" s="517">
        <f t="shared" si="1214"/>
        <v>0</v>
      </c>
      <c r="J4901" s="517">
        <f t="shared" si="1215"/>
        <v>0</v>
      </c>
      <c r="K4901" s="504"/>
      <c r="L4901" s="518">
        <f t="shared" si="1216"/>
        <v>0</v>
      </c>
      <c r="M4901" s="518">
        <f t="shared" si="1216"/>
        <v>0</v>
      </c>
      <c r="N4901" s="519">
        <f t="shared" si="1217"/>
        <v>0</v>
      </c>
      <c r="O4901" s="519">
        <f t="shared" si="1218"/>
        <v>0</v>
      </c>
      <c r="P4901" s="506"/>
      <c r="Q4901" s="494"/>
      <c r="R4901" s="412" t="str">
        <f t="shared" si="1206"/>
        <v/>
      </c>
      <c r="S4901" s="412" t="str">
        <f t="shared" si="1205"/>
        <v/>
      </c>
      <c r="T4901" s="427"/>
      <c r="U4901" s="429"/>
      <c r="W4901" s="6">
        <f>VLOOKUP(A4901,'[3]Cartilha Global'!$A:$A,1,FALSE)</f>
        <v>89717</v>
      </c>
    </row>
    <row r="4902" spans="1:23" ht="23.25" hidden="1" thickBot="1" x14ac:dyDescent="0.25">
      <c r="A4902" s="522">
        <v>89636</v>
      </c>
      <c r="B4902" s="508" t="s">
        <v>3144</v>
      </c>
      <c r="C4902" s="513" t="s">
        <v>1265</v>
      </c>
      <c r="D4902" s="498" t="s">
        <v>6927</v>
      </c>
      <c r="E4902" s="499">
        <v>76.489999999999995</v>
      </c>
      <c r="F4902" s="500">
        <f t="shared" si="1213"/>
        <v>94.73</v>
      </c>
      <c r="G4902" s="527"/>
      <c r="H4902" s="518"/>
      <c r="I4902" s="517">
        <f t="shared" si="1214"/>
        <v>0</v>
      </c>
      <c r="J4902" s="517">
        <f t="shared" si="1215"/>
        <v>0</v>
      </c>
      <c r="K4902" s="504"/>
      <c r="L4902" s="518">
        <f t="shared" si="1216"/>
        <v>0</v>
      </c>
      <c r="M4902" s="518">
        <f t="shared" si="1216"/>
        <v>0</v>
      </c>
      <c r="N4902" s="519">
        <f t="shared" si="1217"/>
        <v>0</v>
      </c>
      <c r="O4902" s="519">
        <f t="shared" si="1218"/>
        <v>0</v>
      </c>
      <c r="P4902" s="506"/>
      <c r="Q4902" s="494"/>
      <c r="R4902" s="412" t="str">
        <f t="shared" si="1206"/>
        <v/>
      </c>
      <c r="S4902" s="412" t="str">
        <f t="shared" si="1205"/>
        <v/>
      </c>
      <c r="T4902" s="427"/>
      <c r="U4902" s="429"/>
      <c r="W4902" s="6">
        <f>VLOOKUP(A4902,'[3]Cartilha Global'!$A:$A,1,FALSE)</f>
        <v>89636</v>
      </c>
    </row>
    <row r="4903" spans="1:23" ht="23.25" hidden="1" thickBot="1" x14ac:dyDescent="0.25">
      <c r="A4903" s="522">
        <v>89718</v>
      </c>
      <c r="B4903" s="508" t="s">
        <v>3144</v>
      </c>
      <c r="C4903" s="513" t="s">
        <v>1266</v>
      </c>
      <c r="D4903" s="498" t="s">
        <v>6927</v>
      </c>
      <c r="E4903" s="499">
        <v>60</v>
      </c>
      <c r="F4903" s="500">
        <f t="shared" si="1213"/>
        <v>74.3</v>
      </c>
      <c r="G4903" s="527"/>
      <c r="H4903" s="518"/>
      <c r="I4903" s="517">
        <f t="shared" si="1214"/>
        <v>0</v>
      </c>
      <c r="J4903" s="517">
        <f t="shared" si="1215"/>
        <v>0</v>
      </c>
      <c r="K4903" s="504"/>
      <c r="L4903" s="518">
        <f t="shared" si="1216"/>
        <v>0</v>
      </c>
      <c r="M4903" s="518">
        <f t="shared" si="1216"/>
        <v>0</v>
      </c>
      <c r="N4903" s="519">
        <f t="shared" si="1217"/>
        <v>0</v>
      </c>
      <c r="O4903" s="519">
        <f t="shared" si="1218"/>
        <v>0</v>
      </c>
      <c r="P4903" s="506"/>
      <c r="Q4903" s="494"/>
      <c r="R4903" s="412" t="str">
        <f t="shared" si="1206"/>
        <v/>
      </c>
      <c r="S4903" s="412" t="str">
        <f t="shared" si="1205"/>
        <v/>
      </c>
      <c r="T4903" s="427"/>
      <c r="U4903" s="429"/>
      <c r="W4903" s="6">
        <f>VLOOKUP(A4903,'[3]Cartilha Global'!$A:$A,1,FALSE)</f>
        <v>89718</v>
      </c>
    </row>
    <row r="4904" spans="1:23" ht="23.25" hidden="1" thickBot="1" x14ac:dyDescent="0.25">
      <c r="A4904" s="522">
        <v>89772</v>
      </c>
      <c r="B4904" s="508" t="s">
        <v>3144</v>
      </c>
      <c r="C4904" s="513" t="s">
        <v>1267</v>
      </c>
      <c r="D4904" s="498" t="s">
        <v>6927</v>
      </c>
      <c r="E4904" s="499">
        <v>111.76</v>
      </c>
      <c r="F4904" s="500">
        <f t="shared" si="1213"/>
        <v>138.4</v>
      </c>
      <c r="G4904" s="527"/>
      <c r="H4904" s="518"/>
      <c r="I4904" s="517">
        <f t="shared" si="1214"/>
        <v>0</v>
      </c>
      <c r="J4904" s="517">
        <f t="shared" si="1215"/>
        <v>0</v>
      </c>
      <c r="K4904" s="504"/>
      <c r="L4904" s="518">
        <f t="shared" si="1216"/>
        <v>0</v>
      </c>
      <c r="M4904" s="518">
        <f t="shared" si="1216"/>
        <v>0</v>
      </c>
      <c r="N4904" s="519">
        <f t="shared" si="1217"/>
        <v>0</v>
      </c>
      <c r="O4904" s="519">
        <f t="shared" si="1218"/>
        <v>0</v>
      </c>
      <c r="P4904" s="506"/>
      <c r="Q4904" s="494"/>
      <c r="R4904" s="412" t="str">
        <f t="shared" si="1206"/>
        <v/>
      </c>
      <c r="S4904" s="412" t="str">
        <f t="shared" si="1205"/>
        <v/>
      </c>
      <c r="T4904" s="427"/>
      <c r="U4904" s="429"/>
      <c r="W4904" s="6">
        <f>VLOOKUP(A4904,'[3]Cartilha Global'!$A:$A,1,FALSE)</f>
        <v>89772</v>
      </c>
    </row>
    <row r="4905" spans="1:23" ht="23.25" hidden="1" thickBot="1" x14ac:dyDescent="0.25">
      <c r="A4905" s="522">
        <v>89770</v>
      </c>
      <c r="B4905" s="508" t="s">
        <v>3144</v>
      </c>
      <c r="C4905" s="513" t="s">
        <v>1268</v>
      </c>
      <c r="D4905" s="498" t="s">
        <v>6927</v>
      </c>
      <c r="E4905" s="499">
        <v>53.8</v>
      </c>
      <c r="F4905" s="500">
        <f t="shared" si="1213"/>
        <v>66.63</v>
      </c>
      <c r="G4905" s="527"/>
      <c r="H4905" s="518"/>
      <c r="I4905" s="517">
        <f t="shared" si="1214"/>
        <v>0</v>
      </c>
      <c r="J4905" s="517">
        <f t="shared" si="1215"/>
        <v>0</v>
      </c>
      <c r="K4905" s="504"/>
      <c r="L4905" s="518">
        <f t="shared" si="1216"/>
        <v>0</v>
      </c>
      <c r="M4905" s="518">
        <f t="shared" si="1216"/>
        <v>0</v>
      </c>
      <c r="N4905" s="519">
        <f t="shared" si="1217"/>
        <v>0</v>
      </c>
      <c r="O4905" s="519">
        <f t="shared" si="1218"/>
        <v>0</v>
      </c>
      <c r="P4905" s="506"/>
      <c r="Q4905" s="494"/>
      <c r="R4905" s="412" t="str">
        <f t="shared" si="1206"/>
        <v/>
      </c>
      <c r="S4905" s="412" t="str">
        <f t="shared" si="1205"/>
        <v/>
      </c>
      <c r="T4905" s="427"/>
      <c r="U4905" s="429"/>
      <c r="W4905" s="6">
        <f>VLOOKUP(A4905,'[3]Cartilha Global'!$A:$A,1,FALSE)</f>
        <v>89770</v>
      </c>
    </row>
    <row r="4906" spans="1:23" ht="23.25" hidden="1" thickBot="1" x14ac:dyDescent="0.25">
      <c r="A4906" s="522">
        <v>89771</v>
      </c>
      <c r="B4906" s="508" t="s">
        <v>3144</v>
      </c>
      <c r="C4906" s="513" t="s">
        <v>1269</v>
      </c>
      <c r="D4906" s="498" t="s">
        <v>6927</v>
      </c>
      <c r="E4906" s="499">
        <v>73.540000000000006</v>
      </c>
      <c r="F4906" s="500">
        <f t="shared" si="1213"/>
        <v>91.07</v>
      </c>
      <c r="G4906" s="527"/>
      <c r="H4906" s="518"/>
      <c r="I4906" s="517">
        <f t="shared" si="1214"/>
        <v>0</v>
      </c>
      <c r="J4906" s="517">
        <f t="shared" si="1215"/>
        <v>0</v>
      </c>
      <c r="K4906" s="504"/>
      <c r="L4906" s="518">
        <f t="shared" si="1216"/>
        <v>0</v>
      </c>
      <c r="M4906" s="518">
        <f t="shared" si="1216"/>
        <v>0</v>
      </c>
      <c r="N4906" s="519">
        <f t="shared" si="1217"/>
        <v>0</v>
      </c>
      <c r="O4906" s="519">
        <f t="shared" si="1218"/>
        <v>0</v>
      </c>
      <c r="P4906" s="506"/>
      <c r="Q4906" s="494"/>
      <c r="R4906" s="412" t="str">
        <f t="shared" si="1206"/>
        <v/>
      </c>
      <c r="S4906" s="412" t="str">
        <f t="shared" si="1205"/>
        <v/>
      </c>
      <c r="T4906" s="427"/>
      <c r="U4906" s="429"/>
      <c r="W4906" s="6">
        <f>VLOOKUP(A4906,'[3]Cartilha Global'!$A:$A,1,FALSE)</f>
        <v>89771</v>
      </c>
    </row>
    <row r="4907" spans="1:23" ht="23.25" hidden="1" thickBot="1" x14ac:dyDescent="0.25">
      <c r="A4907" s="522">
        <v>89773</v>
      </c>
      <c r="B4907" s="508" t="s">
        <v>3144</v>
      </c>
      <c r="C4907" s="513" t="s">
        <v>1270</v>
      </c>
      <c r="D4907" s="498" t="s">
        <v>6927</v>
      </c>
      <c r="E4907" s="499">
        <v>171.32</v>
      </c>
      <c r="F4907" s="500">
        <f t="shared" ref="F4907:F4915" si="1219">IF(E4907=0,0,ROUND(E4907*(1+E$13)*(1-E$14),2))</f>
        <v>212.16</v>
      </c>
      <c r="G4907" s="527"/>
      <c r="H4907" s="518"/>
      <c r="I4907" s="517">
        <f t="shared" si="1214"/>
        <v>0</v>
      </c>
      <c r="J4907" s="517">
        <f t="shared" si="1215"/>
        <v>0</v>
      </c>
      <c r="K4907" s="504"/>
      <c r="L4907" s="518">
        <f t="shared" si="1216"/>
        <v>0</v>
      </c>
      <c r="M4907" s="518">
        <f t="shared" si="1216"/>
        <v>0</v>
      </c>
      <c r="N4907" s="519">
        <f t="shared" si="1217"/>
        <v>0</v>
      </c>
      <c r="O4907" s="519">
        <f t="shared" si="1218"/>
        <v>0</v>
      </c>
      <c r="P4907" s="506"/>
      <c r="Q4907" s="494"/>
      <c r="R4907" s="412" t="str">
        <f t="shared" si="1206"/>
        <v/>
      </c>
      <c r="S4907" s="412" t="str">
        <f t="shared" ref="S4907:S4970" si="1220">IF(Q4907="X","x",IF(Q4907="xx","x",IF(OR(J4907&gt;0,O4907&gt;0),"x","")))</f>
        <v/>
      </c>
      <c r="T4907" s="427"/>
      <c r="U4907" s="429"/>
      <c r="W4907" s="6">
        <f>VLOOKUP(A4907,'[3]Cartilha Global'!$A:$A,1,FALSE)</f>
        <v>89773</v>
      </c>
    </row>
    <row r="4908" spans="1:23" ht="23.25" hidden="1" thickBot="1" x14ac:dyDescent="0.25">
      <c r="A4908" s="522">
        <v>89775</v>
      </c>
      <c r="B4908" s="508" t="s">
        <v>3144</v>
      </c>
      <c r="C4908" s="513" t="s">
        <v>1271</v>
      </c>
      <c r="D4908" s="498" t="s">
        <v>6927</v>
      </c>
      <c r="E4908" s="499">
        <v>270.70999999999998</v>
      </c>
      <c r="F4908" s="500">
        <f t="shared" si="1219"/>
        <v>335.25</v>
      </c>
      <c r="G4908" s="527"/>
      <c r="H4908" s="518"/>
      <c r="I4908" s="517">
        <f t="shared" si="1214"/>
        <v>0</v>
      </c>
      <c r="J4908" s="517">
        <f t="shared" si="1215"/>
        <v>0</v>
      </c>
      <c r="K4908" s="504"/>
      <c r="L4908" s="518">
        <f t="shared" si="1216"/>
        <v>0</v>
      </c>
      <c r="M4908" s="518">
        <f t="shared" si="1216"/>
        <v>0</v>
      </c>
      <c r="N4908" s="519">
        <f t="shared" si="1217"/>
        <v>0</v>
      </c>
      <c r="O4908" s="519">
        <f t="shared" si="1218"/>
        <v>0</v>
      </c>
      <c r="P4908" s="506"/>
      <c r="Q4908" s="494"/>
      <c r="R4908" s="412" t="str">
        <f t="shared" si="1206"/>
        <v/>
      </c>
      <c r="S4908" s="412" t="str">
        <f t="shared" si="1220"/>
        <v/>
      </c>
      <c r="T4908" s="427"/>
      <c r="U4908" s="429"/>
      <c r="W4908" s="6">
        <f>VLOOKUP(A4908,'[3]Cartilha Global'!$A:$A,1,FALSE)</f>
        <v>89775</v>
      </c>
    </row>
    <row r="4909" spans="1:23" ht="23.25" hidden="1" thickBot="1" x14ac:dyDescent="0.25">
      <c r="A4909" s="522">
        <v>94716</v>
      </c>
      <c r="B4909" s="508" t="s">
        <v>3144</v>
      </c>
      <c r="C4909" s="513" t="s">
        <v>1272</v>
      </c>
      <c r="D4909" s="498" t="s">
        <v>6927</v>
      </c>
      <c r="E4909" s="499">
        <v>31.93</v>
      </c>
      <c r="F4909" s="500">
        <f t="shared" si="1219"/>
        <v>39.54</v>
      </c>
      <c r="G4909" s="527"/>
      <c r="H4909" s="518"/>
      <c r="I4909" s="517">
        <f t="shared" si="1214"/>
        <v>0</v>
      </c>
      <c r="J4909" s="517">
        <f t="shared" si="1215"/>
        <v>0</v>
      </c>
      <c r="K4909" s="504"/>
      <c r="L4909" s="518">
        <f t="shared" si="1216"/>
        <v>0</v>
      </c>
      <c r="M4909" s="518">
        <f t="shared" si="1216"/>
        <v>0</v>
      </c>
      <c r="N4909" s="519">
        <f t="shared" si="1217"/>
        <v>0</v>
      </c>
      <c r="O4909" s="519">
        <f t="shared" si="1218"/>
        <v>0</v>
      </c>
      <c r="P4909" s="506"/>
      <c r="Q4909" s="494"/>
      <c r="R4909" s="412" t="str">
        <f t="shared" si="1206"/>
        <v/>
      </c>
      <c r="S4909" s="412" t="str">
        <f t="shared" si="1220"/>
        <v/>
      </c>
      <c r="T4909" s="427"/>
      <c r="U4909" s="429"/>
      <c r="W4909" s="6">
        <f>VLOOKUP(A4909,'[3]Cartilha Global'!$A:$A,1,FALSE)</f>
        <v>94716</v>
      </c>
    </row>
    <row r="4910" spans="1:23" ht="23.25" hidden="1" thickBot="1" x14ac:dyDescent="0.25">
      <c r="A4910" s="522">
        <v>94717</v>
      </c>
      <c r="B4910" s="508" t="s">
        <v>3144</v>
      </c>
      <c r="C4910" s="513" t="s">
        <v>1273</v>
      </c>
      <c r="D4910" s="498" t="s">
        <v>6927</v>
      </c>
      <c r="E4910" s="499">
        <v>47.48</v>
      </c>
      <c r="F4910" s="500">
        <f t="shared" si="1219"/>
        <v>58.8</v>
      </c>
      <c r="G4910" s="527"/>
      <c r="H4910" s="518"/>
      <c r="I4910" s="517">
        <f t="shared" si="1214"/>
        <v>0</v>
      </c>
      <c r="J4910" s="517">
        <f t="shared" si="1215"/>
        <v>0</v>
      </c>
      <c r="K4910" s="504"/>
      <c r="L4910" s="518">
        <f t="shared" si="1216"/>
        <v>0</v>
      </c>
      <c r="M4910" s="518">
        <f t="shared" si="1216"/>
        <v>0</v>
      </c>
      <c r="N4910" s="519">
        <f t="shared" si="1217"/>
        <v>0</v>
      </c>
      <c r="O4910" s="519">
        <f t="shared" si="1218"/>
        <v>0</v>
      </c>
      <c r="P4910" s="506"/>
      <c r="Q4910" s="494"/>
      <c r="R4910" s="412" t="str">
        <f t="shared" si="1206"/>
        <v/>
      </c>
      <c r="S4910" s="412" t="str">
        <f t="shared" si="1220"/>
        <v/>
      </c>
      <c r="T4910" s="427"/>
      <c r="U4910" s="429"/>
      <c r="W4910" s="6">
        <f>VLOOKUP(A4910,'[3]Cartilha Global'!$A:$A,1,FALSE)</f>
        <v>94717</v>
      </c>
    </row>
    <row r="4911" spans="1:23" ht="23.25" hidden="1" thickBot="1" x14ac:dyDescent="0.25">
      <c r="A4911" s="522">
        <v>94718</v>
      </c>
      <c r="B4911" s="508" t="s">
        <v>3144</v>
      </c>
      <c r="C4911" s="513" t="s">
        <v>1274</v>
      </c>
      <c r="D4911" s="498" t="s">
        <v>6927</v>
      </c>
      <c r="E4911" s="499">
        <v>58.62</v>
      </c>
      <c r="F4911" s="500">
        <f t="shared" si="1219"/>
        <v>72.599999999999994</v>
      </c>
      <c r="G4911" s="527"/>
      <c r="H4911" s="518"/>
      <c r="I4911" s="517">
        <f t="shared" si="1214"/>
        <v>0</v>
      </c>
      <c r="J4911" s="517">
        <f t="shared" si="1215"/>
        <v>0</v>
      </c>
      <c r="K4911" s="504"/>
      <c r="L4911" s="518">
        <f t="shared" si="1216"/>
        <v>0</v>
      </c>
      <c r="M4911" s="518">
        <f t="shared" si="1216"/>
        <v>0</v>
      </c>
      <c r="N4911" s="519">
        <f t="shared" si="1217"/>
        <v>0</v>
      </c>
      <c r="O4911" s="519">
        <f t="shared" si="1218"/>
        <v>0</v>
      </c>
      <c r="P4911" s="506"/>
      <c r="Q4911" s="494"/>
      <c r="R4911" s="412" t="str">
        <f t="shared" ref="R4911:R4974" si="1221">IF(Q4911="X","x",IF(Q4911="xx","x",IF(O4911&gt;0,"x","")))</f>
        <v/>
      </c>
      <c r="S4911" s="412" t="str">
        <f t="shared" si="1220"/>
        <v/>
      </c>
      <c r="T4911" s="427"/>
      <c r="U4911" s="429"/>
      <c r="W4911" s="6">
        <f>VLOOKUP(A4911,'[3]Cartilha Global'!$A:$A,1,FALSE)</f>
        <v>94718</v>
      </c>
    </row>
    <row r="4912" spans="1:23" ht="23.25" hidden="1" thickBot="1" x14ac:dyDescent="0.25">
      <c r="A4912" s="522">
        <v>94719</v>
      </c>
      <c r="B4912" s="508" t="s">
        <v>3144</v>
      </c>
      <c r="C4912" s="513" t="s">
        <v>1275</v>
      </c>
      <c r="D4912" s="498" t="s">
        <v>6927</v>
      </c>
      <c r="E4912" s="499">
        <v>77.28</v>
      </c>
      <c r="F4912" s="500">
        <f t="shared" si="1219"/>
        <v>95.7</v>
      </c>
      <c r="G4912" s="527"/>
      <c r="H4912" s="518"/>
      <c r="I4912" s="517">
        <f t="shared" si="1214"/>
        <v>0</v>
      </c>
      <c r="J4912" s="517">
        <f t="shared" si="1215"/>
        <v>0</v>
      </c>
      <c r="K4912" s="504"/>
      <c r="L4912" s="518">
        <f t="shared" si="1216"/>
        <v>0</v>
      </c>
      <c r="M4912" s="518">
        <f t="shared" si="1216"/>
        <v>0</v>
      </c>
      <c r="N4912" s="519">
        <f t="shared" si="1217"/>
        <v>0</v>
      </c>
      <c r="O4912" s="519">
        <f t="shared" si="1218"/>
        <v>0</v>
      </c>
      <c r="P4912" s="506"/>
      <c r="Q4912" s="494"/>
      <c r="R4912" s="412" t="str">
        <f t="shared" si="1221"/>
        <v/>
      </c>
      <c r="S4912" s="412" t="str">
        <f t="shared" si="1220"/>
        <v/>
      </c>
      <c r="T4912" s="427"/>
      <c r="U4912" s="429"/>
      <c r="W4912" s="6">
        <f>VLOOKUP(A4912,'[3]Cartilha Global'!$A:$A,1,FALSE)</f>
        <v>94719</v>
      </c>
    </row>
    <row r="4913" spans="1:23" ht="23.25" hidden="1" thickBot="1" x14ac:dyDescent="0.25">
      <c r="A4913" s="522">
        <v>94720</v>
      </c>
      <c r="B4913" s="508" t="s">
        <v>3144</v>
      </c>
      <c r="C4913" s="513" t="s">
        <v>1276</v>
      </c>
      <c r="D4913" s="498" t="s">
        <v>6927</v>
      </c>
      <c r="E4913" s="499">
        <v>116.31</v>
      </c>
      <c r="F4913" s="500">
        <f t="shared" si="1219"/>
        <v>144.04</v>
      </c>
      <c r="G4913" s="527"/>
      <c r="H4913" s="518"/>
      <c r="I4913" s="517">
        <f t="shared" si="1214"/>
        <v>0</v>
      </c>
      <c r="J4913" s="517">
        <f t="shared" si="1215"/>
        <v>0</v>
      </c>
      <c r="K4913" s="504"/>
      <c r="L4913" s="518">
        <f t="shared" si="1216"/>
        <v>0</v>
      </c>
      <c r="M4913" s="518">
        <f t="shared" si="1216"/>
        <v>0</v>
      </c>
      <c r="N4913" s="519">
        <f t="shared" si="1217"/>
        <v>0</v>
      </c>
      <c r="O4913" s="519">
        <f t="shared" si="1218"/>
        <v>0</v>
      </c>
      <c r="P4913" s="506"/>
      <c r="Q4913" s="494"/>
      <c r="R4913" s="412" t="str">
        <f t="shared" si="1221"/>
        <v/>
      </c>
      <c r="S4913" s="412" t="str">
        <f t="shared" si="1220"/>
        <v/>
      </c>
      <c r="T4913" s="427"/>
      <c r="U4913" s="429"/>
      <c r="W4913" s="6">
        <f>VLOOKUP(A4913,'[3]Cartilha Global'!$A:$A,1,FALSE)</f>
        <v>94720</v>
      </c>
    </row>
    <row r="4914" spans="1:23" ht="23.25" hidden="1" thickBot="1" x14ac:dyDescent="0.25">
      <c r="A4914" s="522">
        <v>94721</v>
      </c>
      <c r="B4914" s="508" t="s">
        <v>3144</v>
      </c>
      <c r="C4914" s="513" t="s">
        <v>1277</v>
      </c>
      <c r="D4914" s="498" t="s">
        <v>6927</v>
      </c>
      <c r="E4914" s="499">
        <v>170.97</v>
      </c>
      <c r="F4914" s="500">
        <f t="shared" si="1219"/>
        <v>211.73</v>
      </c>
      <c r="G4914" s="527"/>
      <c r="H4914" s="518"/>
      <c r="I4914" s="517">
        <f t="shared" si="1214"/>
        <v>0</v>
      </c>
      <c r="J4914" s="517">
        <f t="shared" si="1215"/>
        <v>0</v>
      </c>
      <c r="K4914" s="504"/>
      <c r="L4914" s="518">
        <f t="shared" si="1216"/>
        <v>0</v>
      </c>
      <c r="M4914" s="518">
        <f t="shared" si="1216"/>
        <v>0</v>
      </c>
      <c r="N4914" s="519">
        <f t="shared" si="1217"/>
        <v>0</v>
      </c>
      <c r="O4914" s="519">
        <f t="shared" si="1218"/>
        <v>0</v>
      </c>
      <c r="P4914" s="506"/>
      <c r="Q4914" s="494"/>
      <c r="R4914" s="412" t="str">
        <f t="shared" si="1221"/>
        <v/>
      </c>
      <c r="S4914" s="412" t="str">
        <f t="shared" si="1220"/>
        <v/>
      </c>
      <c r="T4914" s="427"/>
      <c r="U4914" s="429"/>
      <c r="W4914" s="6">
        <f>VLOOKUP(A4914,'[3]Cartilha Global'!$A:$A,1,FALSE)</f>
        <v>94721</v>
      </c>
    </row>
    <row r="4915" spans="1:23" ht="23.25" hidden="1" thickBot="1" x14ac:dyDescent="0.25">
      <c r="A4915" s="522">
        <v>94722</v>
      </c>
      <c r="B4915" s="508" t="s">
        <v>3144</v>
      </c>
      <c r="C4915" s="513" t="s">
        <v>1278</v>
      </c>
      <c r="D4915" s="498" t="s">
        <v>6927</v>
      </c>
      <c r="E4915" s="499">
        <v>297.22000000000003</v>
      </c>
      <c r="F4915" s="500">
        <f t="shared" si="1219"/>
        <v>368.08</v>
      </c>
      <c r="G4915" s="527"/>
      <c r="H4915" s="518"/>
      <c r="I4915" s="517">
        <f t="shared" si="1214"/>
        <v>0</v>
      </c>
      <c r="J4915" s="517">
        <f t="shared" si="1215"/>
        <v>0</v>
      </c>
      <c r="K4915" s="504"/>
      <c r="L4915" s="518">
        <f t="shared" si="1216"/>
        <v>0</v>
      </c>
      <c r="M4915" s="518">
        <f t="shared" si="1216"/>
        <v>0</v>
      </c>
      <c r="N4915" s="519">
        <f t="shared" si="1217"/>
        <v>0</v>
      </c>
      <c r="O4915" s="519">
        <f t="shared" si="1218"/>
        <v>0</v>
      </c>
      <c r="P4915" s="506"/>
      <c r="Q4915" s="520"/>
      <c r="R4915" s="412" t="str">
        <f t="shared" si="1221"/>
        <v/>
      </c>
      <c r="S4915" s="412" t="str">
        <f t="shared" si="1220"/>
        <v/>
      </c>
      <c r="T4915" s="427"/>
      <c r="U4915" s="429"/>
      <c r="W4915" s="6">
        <f>VLOOKUP(A4915,'[3]Cartilha Global'!$A:$A,1,FALSE)</f>
        <v>94722</v>
      </c>
    </row>
    <row r="4916" spans="1:23" ht="12" hidden="1" thickBot="1" x14ac:dyDescent="0.25">
      <c r="A4916" s="522" t="s">
        <v>1988</v>
      </c>
      <c r="B4916" s="508"/>
      <c r="C4916" s="513" t="s">
        <v>492</v>
      </c>
      <c r="D4916" s="498">
        <v>0</v>
      </c>
      <c r="E4916" s="499"/>
      <c r="F4916" s="500">
        <f t="shared" ref="F4916:F4970" si="1222">IF(E4916=0,0,ROUND(E4916*(1+E$13)*(1-E$14),2))</f>
        <v>0</v>
      </c>
      <c r="G4916" s="556"/>
      <c r="H4916" s="556"/>
      <c r="I4916" s="557"/>
      <c r="J4916" s="558"/>
      <c r="K4916" s="504"/>
      <c r="L4916" s="556"/>
      <c r="M4916" s="556"/>
      <c r="N4916" s="557"/>
      <c r="O4916" s="558"/>
      <c r="P4916" s="506"/>
      <c r="Q4916" s="494" t="str">
        <f>IF(OR(SUM(J4917:J5056)&gt;0,SUM(O4917:O5056)&gt;0),"xx","")</f>
        <v/>
      </c>
      <c r="R4916" s="412" t="str">
        <f t="shared" si="1221"/>
        <v/>
      </c>
      <c r="S4916" s="412" t="str">
        <f t="shared" si="1220"/>
        <v/>
      </c>
      <c r="T4916" s="427"/>
      <c r="U4916" s="429"/>
      <c r="W4916" s="6" t="str">
        <f>VLOOKUP(A4916,'[3]Cartilha Global'!$A:$A,1,FALSE)</f>
        <v>9.3.22</v>
      </c>
    </row>
    <row r="4917" spans="1:23" ht="23.25" hidden="1" thickBot="1" x14ac:dyDescent="0.25">
      <c r="A4917" s="522">
        <v>89656</v>
      </c>
      <c r="B4917" s="508" t="s">
        <v>3144</v>
      </c>
      <c r="C4917" s="513" t="s">
        <v>1279</v>
      </c>
      <c r="D4917" s="498" t="s">
        <v>169</v>
      </c>
      <c r="E4917" s="499">
        <v>15.47</v>
      </c>
      <c r="F4917" s="500">
        <f t="shared" si="1222"/>
        <v>19.16</v>
      </c>
      <c r="G4917" s="527"/>
      <c r="H4917" s="518"/>
      <c r="I4917" s="517">
        <f t="shared" ref="I4917:I4980" si="1223">IF(ISBLANK(E4917),0,ROUND(F4917*G4917,2))</f>
        <v>0</v>
      </c>
      <c r="J4917" s="517">
        <f t="shared" ref="J4917:J4980" si="1224">IF(ISBLANK(G4917),0,ROUND(G4917*H4917,2))</f>
        <v>0</v>
      </c>
      <c r="K4917" s="504"/>
      <c r="L4917" s="518">
        <f t="shared" ref="L4917:M4948" si="1225">G4917</f>
        <v>0</v>
      </c>
      <c r="M4917" s="518">
        <f t="shared" si="1225"/>
        <v>0</v>
      </c>
      <c r="N4917" s="519">
        <f t="shared" ref="N4917:N4980" si="1226">IF(ISBLANK(E4917),0,ROUND(F4917*L4917,2))</f>
        <v>0</v>
      </c>
      <c r="O4917" s="519">
        <f t="shared" ref="O4917:O4980" si="1227">IF(ISBLANK(L4917),0,ROUND(L4917*M4917,2))</f>
        <v>0</v>
      </c>
      <c r="P4917" s="506"/>
      <c r="Q4917" s="520"/>
      <c r="R4917" s="412" t="str">
        <f t="shared" si="1221"/>
        <v/>
      </c>
      <c r="S4917" s="412" t="str">
        <f t="shared" si="1220"/>
        <v/>
      </c>
      <c r="T4917" s="427"/>
      <c r="U4917" s="429"/>
      <c r="W4917" s="6">
        <f>VLOOKUP(A4917,'[3]Cartilha Global'!$A:$A,1,FALSE)</f>
        <v>89656</v>
      </c>
    </row>
    <row r="4918" spans="1:23" ht="23.25" hidden="1" thickBot="1" x14ac:dyDescent="0.25">
      <c r="A4918" s="522">
        <v>89663</v>
      </c>
      <c r="B4918" s="508" t="s">
        <v>3144</v>
      </c>
      <c r="C4918" s="513" t="s">
        <v>1280</v>
      </c>
      <c r="D4918" s="498" t="s">
        <v>169</v>
      </c>
      <c r="E4918" s="499">
        <v>17.829999999999998</v>
      </c>
      <c r="F4918" s="500">
        <f t="shared" si="1222"/>
        <v>22.08</v>
      </c>
      <c r="G4918" s="527"/>
      <c r="H4918" s="518"/>
      <c r="I4918" s="517">
        <f t="shared" si="1223"/>
        <v>0</v>
      </c>
      <c r="J4918" s="517">
        <f t="shared" si="1224"/>
        <v>0</v>
      </c>
      <c r="K4918" s="504"/>
      <c r="L4918" s="518">
        <f t="shared" si="1225"/>
        <v>0</v>
      </c>
      <c r="M4918" s="518">
        <f t="shared" si="1225"/>
        <v>0</v>
      </c>
      <c r="N4918" s="519">
        <f t="shared" si="1226"/>
        <v>0</v>
      </c>
      <c r="O4918" s="519">
        <f t="shared" si="1227"/>
        <v>0</v>
      </c>
      <c r="P4918" s="506"/>
      <c r="Q4918" s="494"/>
      <c r="R4918" s="412" t="str">
        <f t="shared" si="1221"/>
        <v/>
      </c>
      <c r="S4918" s="412" t="str">
        <f t="shared" si="1220"/>
        <v/>
      </c>
      <c r="T4918" s="427"/>
      <c r="U4918" s="429"/>
      <c r="W4918" s="6">
        <f>VLOOKUP(A4918,'[3]Cartilha Global'!$A:$A,1,FALSE)</f>
        <v>89663</v>
      </c>
    </row>
    <row r="4919" spans="1:23" ht="23.25" hidden="1" thickBot="1" x14ac:dyDescent="0.25">
      <c r="A4919" s="522">
        <v>89747</v>
      </c>
      <c r="B4919" s="508" t="s">
        <v>3144</v>
      </c>
      <c r="C4919" s="513" t="s">
        <v>1281</v>
      </c>
      <c r="D4919" s="498" t="s">
        <v>169</v>
      </c>
      <c r="E4919" s="499">
        <v>15.96</v>
      </c>
      <c r="F4919" s="500">
        <f t="shared" si="1222"/>
        <v>19.760000000000002</v>
      </c>
      <c r="G4919" s="527"/>
      <c r="H4919" s="518"/>
      <c r="I4919" s="517">
        <f t="shared" si="1223"/>
        <v>0</v>
      </c>
      <c r="J4919" s="517">
        <f t="shared" si="1224"/>
        <v>0</v>
      </c>
      <c r="K4919" s="504"/>
      <c r="L4919" s="518">
        <f t="shared" si="1225"/>
        <v>0</v>
      </c>
      <c r="M4919" s="518">
        <f t="shared" si="1225"/>
        <v>0</v>
      </c>
      <c r="N4919" s="519">
        <f t="shared" si="1226"/>
        <v>0</v>
      </c>
      <c r="O4919" s="519">
        <f t="shared" si="1227"/>
        <v>0</v>
      </c>
      <c r="P4919" s="506"/>
      <c r="Q4919" s="494"/>
      <c r="R4919" s="412" t="str">
        <f t="shared" si="1221"/>
        <v/>
      </c>
      <c r="S4919" s="412" t="str">
        <f t="shared" si="1220"/>
        <v/>
      </c>
      <c r="T4919" s="427"/>
      <c r="U4919" s="429"/>
      <c r="W4919" s="6">
        <f>VLOOKUP(A4919,'[3]Cartilha Global'!$A:$A,1,FALSE)</f>
        <v>89747</v>
      </c>
    </row>
    <row r="4920" spans="1:23" ht="23.25" hidden="1" thickBot="1" x14ac:dyDescent="0.25">
      <c r="A4920" s="522">
        <v>89666</v>
      </c>
      <c r="B4920" s="508" t="s">
        <v>3144</v>
      </c>
      <c r="C4920" s="513" t="s">
        <v>1282</v>
      </c>
      <c r="D4920" s="498" t="s">
        <v>169</v>
      </c>
      <c r="E4920" s="499">
        <v>9.35</v>
      </c>
      <c r="F4920" s="500">
        <f t="shared" si="1222"/>
        <v>11.58</v>
      </c>
      <c r="G4920" s="527"/>
      <c r="H4920" s="518"/>
      <c r="I4920" s="517">
        <f t="shared" si="1223"/>
        <v>0</v>
      </c>
      <c r="J4920" s="517">
        <f t="shared" si="1224"/>
        <v>0</v>
      </c>
      <c r="K4920" s="504"/>
      <c r="L4920" s="518">
        <f t="shared" si="1225"/>
        <v>0</v>
      </c>
      <c r="M4920" s="518">
        <f t="shared" si="1225"/>
        <v>0</v>
      </c>
      <c r="N4920" s="519">
        <f t="shared" si="1226"/>
        <v>0</v>
      </c>
      <c r="O4920" s="519">
        <f t="shared" si="1227"/>
        <v>0</v>
      </c>
      <c r="P4920" s="506"/>
      <c r="Q4920" s="494"/>
      <c r="R4920" s="412" t="str">
        <f t="shared" si="1221"/>
        <v/>
      </c>
      <c r="S4920" s="412" t="str">
        <f t="shared" si="1220"/>
        <v/>
      </c>
      <c r="T4920" s="427"/>
      <c r="U4920" s="429"/>
      <c r="W4920" s="6">
        <f>VLOOKUP(A4920,'[3]Cartilha Global'!$A:$A,1,FALSE)</f>
        <v>89666</v>
      </c>
    </row>
    <row r="4921" spans="1:23" ht="23.25" hidden="1" thickBot="1" x14ac:dyDescent="0.25">
      <c r="A4921" s="522">
        <v>89678</v>
      </c>
      <c r="B4921" s="508" t="s">
        <v>3144</v>
      </c>
      <c r="C4921" s="513" t="s">
        <v>1283</v>
      </c>
      <c r="D4921" s="498" t="s">
        <v>169</v>
      </c>
      <c r="E4921" s="499">
        <v>12.57</v>
      </c>
      <c r="F4921" s="500">
        <f t="shared" si="1222"/>
        <v>15.57</v>
      </c>
      <c r="G4921" s="527"/>
      <c r="H4921" s="518"/>
      <c r="I4921" s="517">
        <f t="shared" si="1223"/>
        <v>0</v>
      </c>
      <c r="J4921" s="517">
        <f t="shared" si="1224"/>
        <v>0</v>
      </c>
      <c r="K4921" s="504"/>
      <c r="L4921" s="518">
        <f t="shared" si="1225"/>
        <v>0</v>
      </c>
      <c r="M4921" s="518">
        <f t="shared" si="1225"/>
        <v>0</v>
      </c>
      <c r="N4921" s="519">
        <f t="shared" si="1226"/>
        <v>0</v>
      </c>
      <c r="O4921" s="519">
        <f t="shared" si="1227"/>
        <v>0</v>
      </c>
      <c r="P4921" s="506"/>
      <c r="Q4921" s="494"/>
      <c r="R4921" s="412" t="str">
        <f t="shared" si="1221"/>
        <v/>
      </c>
      <c r="S4921" s="412" t="str">
        <f t="shared" si="1220"/>
        <v/>
      </c>
      <c r="T4921" s="427"/>
      <c r="U4921" s="429"/>
      <c r="W4921" s="6">
        <f>VLOOKUP(A4921,'[3]Cartilha Global'!$A:$A,1,FALSE)</f>
        <v>89678</v>
      </c>
    </row>
    <row r="4922" spans="1:23" ht="23.25" hidden="1" thickBot="1" x14ac:dyDescent="0.25">
      <c r="A4922" s="522">
        <v>89689</v>
      </c>
      <c r="B4922" s="508" t="s">
        <v>3144</v>
      </c>
      <c r="C4922" s="513" t="s">
        <v>1284</v>
      </c>
      <c r="D4922" s="498" t="s">
        <v>169</v>
      </c>
      <c r="E4922" s="499">
        <v>47.19</v>
      </c>
      <c r="F4922" s="500">
        <f t="shared" si="1222"/>
        <v>58.44</v>
      </c>
      <c r="G4922" s="527"/>
      <c r="H4922" s="518"/>
      <c r="I4922" s="517">
        <f t="shared" si="1223"/>
        <v>0</v>
      </c>
      <c r="J4922" s="517">
        <f t="shared" si="1224"/>
        <v>0</v>
      </c>
      <c r="K4922" s="504"/>
      <c r="L4922" s="518">
        <f t="shared" si="1225"/>
        <v>0</v>
      </c>
      <c r="M4922" s="518">
        <f t="shared" si="1225"/>
        <v>0</v>
      </c>
      <c r="N4922" s="519">
        <f t="shared" si="1226"/>
        <v>0</v>
      </c>
      <c r="O4922" s="519">
        <f t="shared" si="1227"/>
        <v>0</v>
      </c>
      <c r="P4922" s="506"/>
      <c r="Q4922" s="494"/>
      <c r="R4922" s="412" t="str">
        <f t="shared" si="1221"/>
        <v/>
      </c>
      <c r="S4922" s="412" t="str">
        <f t="shared" si="1220"/>
        <v/>
      </c>
      <c r="T4922" s="427"/>
      <c r="U4922" s="429"/>
      <c r="W4922" s="6">
        <f>VLOOKUP(A4922,'[3]Cartilha Global'!$A:$A,1,FALSE)</f>
        <v>89689</v>
      </c>
    </row>
    <row r="4923" spans="1:23" ht="23.25" hidden="1" thickBot="1" x14ac:dyDescent="0.25">
      <c r="A4923" s="522">
        <v>89759</v>
      </c>
      <c r="B4923" s="508" t="s">
        <v>3144</v>
      </c>
      <c r="C4923" s="513" t="s">
        <v>1285</v>
      </c>
      <c r="D4923" s="498" t="s">
        <v>169</v>
      </c>
      <c r="E4923" s="499">
        <v>10.41</v>
      </c>
      <c r="F4923" s="500">
        <f t="shared" si="1222"/>
        <v>12.89</v>
      </c>
      <c r="G4923" s="527"/>
      <c r="H4923" s="518"/>
      <c r="I4923" s="517">
        <f t="shared" si="1223"/>
        <v>0</v>
      </c>
      <c r="J4923" s="517">
        <f t="shared" si="1224"/>
        <v>0</v>
      </c>
      <c r="K4923" s="504"/>
      <c r="L4923" s="518">
        <f t="shared" si="1225"/>
        <v>0</v>
      </c>
      <c r="M4923" s="518">
        <f t="shared" si="1225"/>
        <v>0</v>
      </c>
      <c r="N4923" s="519">
        <f t="shared" si="1226"/>
        <v>0</v>
      </c>
      <c r="O4923" s="519">
        <f t="shared" si="1227"/>
        <v>0</v>
      </c>
      <c r="P4923" s="506"/>
      <c r="Q4923" s="494"/>
      <c r="R4923" s="412" t="str">
        <f t="shared" si="1221"/>
        <v/>
      </c>
      <c r="S4923" s="412" t="str">
        <f t="shared" si="1220"/>
        <v/>
      </c>
      <c r="T4923" s="427"/>
      <c r="U4923" s="429"/>
      <c r="W4923" s="6">
        <f>VLOOKUP(A4923,'[3]Cartilha Global'!$A:$A,1,FALSE)</f>
        <v>89759</v>
      </c>
    </row>
    <row r="4924" spans="1:23" ht="23.25" hidden="1" thickBot="1" x14ac:dyDescent="0.25">
      <c r="A4924" s="522">
        <v>89764</v>
      </c>
      <c r="B4924" s="508" t="s">
        <v>3144</v>
      </c>
      <c r="C4924" s="513" t="s">
        <v>1286</v>
      </c>
      <c r="D4924" s="498" t="s">
        <v>169</v>
      </c>
      <c r="E4924" s="499">
        <v>44.62</v>
      </c>
      <c r="F4924" s="500">
        <f t="shared" si="1222"/>
        <v>55.26</v>
      </c>
      <c r="G4924" s="527"/>
      <c r="H4924" s="518"/>
      <c r="I4924" s="517">
        <f t="shared" si="1223"/>
        <v>0</v>
      </c>
      <c r="J4924" s="517">
        <f t="shared" si="1224"/>
        <v>0</v>
      </c>
      <c r="K4924" s="504"/>
      <c r="L4924" s="518">
        <f t="shared" si="1225"/>
        <v>0</v>
      </c>
      <c r="M4924" s="518">
        <f t="shared" si="1225"/>
        <v>0</v>
      </c>
      <c r="N4924" s="519">
        <f t="shared" si="1226"/>
        <v>0</v>
      </c>
      <c r="O4924" s="519">
        <f t="shared" si="1227"/>
        <v>0</v>
      </c>
      <c r="P4924" s="506"/>
      <c r="Q4924" s="494"/>
      <c r="R4924" s="412" t="str">
        <f t="shared" si="1221"/>
        <v/>
      </c>
      <c r="S4924" s="412" t="str">
        <f t="shared" si="1220"/>
        <v/>
      </c>
      <c r="T4924" s="427"/>
      <c r="U4924" s="429"/>
      <c r="W4924" s="6">
        <f>VLOOKUP(A4924,'[3]Cartilha Global'!$A:$A,1,FALSE)</f>
        <v>89764</v>
      </c>
    </row>
    <row r="4925" spans="1:23" ht="23.25" hidden="1" thickBot="1" x14ac:dyDescent="0.25">
      <c r="A4925" s="522">
        <v>89832</v>
      </c>
      <c r="B4925" s="508" t="s">
        <v>3144</v>
      </c>
      <c r="C4925" s="513" t="s">
        <v>1287</v>
      </c>
      <c r="D4925" s="498" t="s">
        <v>169</v>
      </c>
      <c r="E4925" s="499">
        <v>56.98</v>
      </c>
      <c r="F4925" s="500">
        <f t="shared" si="1222"/>
        <v>70.56</v>
      </c>
      <c r="G4925" s="527"/>
      <c r="H4925" s="518"/>
      <c r="I4925" s="517">
        <f t="shared" si="1223"/>
        <v>0</v>
      </c>
      <c r="J4925" s="517">
        <f t="shared" si="1224"/>
        <v>0</v>
      </c>
      <c r="K4925" s="504"/>
      <c r="L4925" s="518">
        <f t="shared" si="1225"/>
        <v>0</v>
      </c>
      <c r="M4925" s="518">
        <f t="shared" si="1225"/>
        <v>0</v>
      </c>
      <c r="N4925" s="519">
        <f t="shared" si="1226"/>
        <v>0</v>
      </c>
      <c r="O4925" s="519">
        <f t="shared" si="1227"/>
        <v>0</v>
      </c>
      <c r="P4925" s="506"/>
      <c r="Q4925" s="494"/>
      <c r="R4925" s="412" t="str">
        <f t="shared" si="1221"/>
        <v/>
      </c>
      <c r="S4925" s="412" t="str">
        <f t="shared" si="1220"/>
        <v/>
      </c>
      <c r="T4925" s="427"/>
      <c r="U4925" s="429"/>
      <c r="W4925" s="6">
        <f>VLOOKUP(A4925,'[3]Cartilha Global'!$A:$A,1,FALSE)</f>
        <v>89832</v>
      </c>
    </row>
    <row r="4926" spans="1:23" ht="23.25" hidden="1" thickBot="1" x14ac:dyDescent="0.25">
      <c r="A4926" s="522">
        <v>89640</v>
      </c>
      <c r="B4926" s="508" t="s">
        <v>3144</v>
      </c>
      <c r="C4926" s="513" t="s">
        <v>6851</v>
      </c>
      <c r="D4926" s="498" t="s">
        <v>169</v>
      </c>
      <c r="E4926" s="499">
        <v>22.21</v>
      </c>
      <c r="F4926" s="500">
        <f t="shared" si="1222"/>
        <v>27.5</v>
      </c>
      <c r="G4926" s="527"/>
      <c r="H4926" s="518"/>
      <c r="I4926" s="517">
        <f t="shared" si="1223"/>
        <v>0</v>
      </c>
      <c r="J4926" s="517">
        <f t="shared" si="1224"/>
        <v>0</v>
      </c>
      <c r="K4926" s="504"/>
      <c r="L4926" s="518">
        <f t="shared" si="1225"/>
        <v>0</v>
      </c>
      <c r="M4926" s="518">
        <f t="shared" si="1225"/>
        <v>0</v>
      </c>
      <c r="N4926" s="519">
        <f t="shared" si="1226"/>
        <v>0</v>
      </c>
      <c r="O4926" s="519">
        <f t="shared" si="1227"/>
        <v>0</v>
      </c>
      <c r="P4926" s="506"/>
      <c r="Q4926" s="494"/>
      <c r="R4926" s="412" t="str">
        <f t="shared" si="1221"/>
        <v/>
      </c>
      <c r="S4926" s="412" t="str">
        <f t="shared" si="1220"/>
        <v/>
      </c>
      <c r="T4926" s="427"/>
      <c r="U4926" s="429"/>
      <c r="W4926" s="6" t="e">
        <f>VLOOKUP(A4926,'[3]Cartilha Global'!$A:$A,1,FALSE)</f>
        <v>#N/A</v>
      </c>
    </row>
    <row r="4927" spans="1:23" ht="23.25" hidden="1" thickBot="1" x14ac:dyDescent="0.25">
      <c r="A4927" s="522">
        <v>89644</v>
      </c>
      <c r="B4927" s="508" t="s">
        <v>3144</v>
      </c>
      <c r="C4927" s="513" t="s">
        <v>6852</v>
      </c>
      <c r="D4927" s="498" t="s">
        <v>169</v>
      </c>
      <c r="E4927" s="499">
        <v>33.29</v>
      </c>
      <c r="F4927" s="500">
        <f t="shared" si="1222"/>
        <v>41.23</v>
      </c>
      <c r="G4927" s="527"/>
      <c r="H4927" s="518"/>
      <c r="I4927" s="517">
        <f t="shared" si="1223"/>
        <v>0</v>
      </c>
      <c r="J4927" s="517">
        <f t="shared" si="1224"/>
        <v>0</v>
      </c>
      <c r="K4927" s="504"/>
      <c r="L4927" s="518">
        <f t="shared" si="1225"/>
        <v>0</v>
      </c>
      <c r="M4927" s="518">
        <f t="shared" si="1225"/>
        <v>0</v>
      </c>
      <c r="N4927" s="519">
        <f t="shared" si="1226"/>
        <v>0</v>
      </c>
      <c r="O4927" s="519">
        <f t="shared" si="1227"/>
        <v>0</v>
      </c>
      <c r="P4927" s="506"/>
      <c r="Q4927" s="494"/>
      <c r="R4927" s="412" t="str">
        <f t="shared" si="1221"/>
        <v/>
      </c>
      <c r="S4927" s="412" t="str">
        <f t="shared" si="1220"/>
        <v/>
      </c>
      <c r="T4927" s="427"/>
      <c r="U4927" s="429"/>
      <c r="W4927" s="6" t="e">
        <f>VLOOKUP(A4927,'[3]Cartilha Global'!$A:$A,1,FALSE)</f>
        <v>#N/A</v>
      </c>
    </row>
    <row r="4928" spans="1:23" ht="23.25" hidden="1" thickBot="1" x14ac:dyDescent="0.25">
      <c r="A4928" s="522">
        <v>89637</v>
      </c>
      <c r="B4928" s="508" t="s">
        <v>3144</v>
      </c>
      <c r="C4928" s="513" t="s">
        <v>1288</v>
      </c>
      <c r="D4928" s="498" t="s">
        <v>169</v>
      </c>
      <c r="E4928" s="499">
        <v>11.89</v>
      </c>
      <c r="F4928" s="500">
        <f t="shared" si="1222"/>
        <v>14.72</v>
      </c>
      <c r="G4928" s="527"/>
      <c r="H4928" s="518"/>
      <c r="I4928" s="517">
        <f t="shared" si="1223"/>
        <v>0</v>
      </c>
      <c r="J4928" s="517">
        <f t="shared" si="1224"/>
        <v>0</v>
      </c>
      <c r="K4928" s="504"/>
      <c r="L4928" s="518">
        <f t="shared" si="1225"/>
        <v>0</v>
      </c>
      <c r="M4928" s="518">
        <f t="shared" si="1225"/>
        <v>0</v>
      </c>
      <c r="N4928" s="519">
        <f t="shared" si="1226"/>
        <v>0</v>
      </c>
      <c r="O4928" s="519">
        <f t="shared" si="1227"/>
        <v>0</v>
      </c>
      <c r="P4928" s="506"/>
      <c r="Q4928" s="494"/>
      <c r="R4928" s="412" t="str">
        <f t="shared" si="1221"/>
        <v/>
      </c>
      <c r="S4928" s="412" t="str">
        <f t="shared" si="1220"/>
        <v/>
      </c>
      <c r="T4928" s="427"/>
      <c r="U4928" s="429"/>
      <c r="W4928" s="6">
        <f>VLOOKUP(A4928,'[3]Cartilha Global'!$A:$A,1,FALSE)</f>
        <v>89637</v>
      </c>
    </row>
    <row r="4929" spans="1:23" ht="23.25" hidden="1" thickBot="1" x14ac:dyDescent="0.25">
      <c r="A4929" s="522">
        <v>89641</v>
      </c>
      <c r="B4929" s="508" t="s">
        <v>3144</v>
      </c>
      <c r="C4929" s="513" t="s">
        <v>1289</v>
      </c>
      <c r="D4929" s="498" t="s">
        <v>169</v>
      </c>
      <c r="E4929" s="499">
        <v>16.95</v>
      </c>
      <c r="F4929" s="500">
        <f t="shared" si="1222"/>
        <v>20.99</v>
      </c>
      <c r="G4929" s="527"/>
      <c r="H4929" s="518"/>
      <c r="I4929" s="517">
        <f t="shared" si="1223"/>
        <v>0</v>
      </c>
      <c r="J4929" s="517">
        <f t="shared" si="1224"/>
        <v>0</v>
      </c>
      <c r="K4929" s="504"/>
      <c r="L4929" s="518">
        <f t="shared" si="1225"/>
        <v>0</v>
      </c>
      <c r="M4929" s="518">
        <f t="shared" si="1225"/>
        <v>0</v>
      </c>
      <c r="N4929" s="519">
        <f t="shared" si="1226"/>
        <v>0</v>
      </c>
      <c r="O4929" s="519">
        <f t="shared" si="1227"/>
        <v>0</v>
      </c>
      <c r="P4929" s="506"/>
      <c r="Q4929" s="494"/>
      <c r="R4929" s="412" t="str">
        <f t="shared" si="1221"/>
        <v/>
      </c>
      <c r="S4929" s="412" t="str">
        <f t="shared" si="1220"/>
        <v/>
      </c>
      <c r="T4929" s="427"/>
      <c r="U4929" s="429"/>
      <c r="W4929" s="6">
        <f>VLOOKUP(A4929,'[3]Cartilha Global'!$A:$A,1,FALSE)</f>
        <v>89641</v>
      </c>
    </row>
    <row r="4930" spans="1:23" ht="23.25" hidden="1" thickBot="1" x14ac:dyDescent="0.25">
      <c r="A4930" s="522">
        <v>89646</v>
      </c>
      <c r="B4930" s="508" t="s">
        <v>3144</v>
      </c>
      <c r="C4930" s="513" t="s">
        <v>1290</v>
      </c>
      <c r="D4930" s="498" t="s">
        <v>169</v>
      </c>
      <c r="E4930" s="499">
        <v>26.83</v>
      </c>
      <c r="F4930" s="500">
        <f t="shared" si="1222"/>
        <v>33.229999999999997</v>
      </c>
      <c r="G4930" s="527"/>
      <c r="H4930" s="518"/>
      <c r="I4930" s="517">
        <f t="shared" si="1223"/>
        <v>0</v>
      </c>
      <c r="J4930" s="517">
        <f t="shared" si="1224"/>
        <v>0</v>
      </c>
      <c r="K4930" s="504"/>
      <c r="L4930" s="518">
        <f t="shared" si="1225"/>
        <v>0</v>
      </c>
      <c r="M4930" s="518">
        <f t="shared" si="1225"/>
        <v>0</v>
      </c>
      <c r="N4930" s="519">
        <f t="shared" si="1226"/>
        <v>0</v>
      </c>
      <c r="O4930" s="519">
        <f t="shared" si="1227"/>
        <v>0</v>
      </c>
      <c r="P4930" s="506"/>
      <c r="Q4930" s="494"/>
      <c r="R4930" s="412" t="str">
        <f t="shared" si="1221"/>
        <v/>
      </c>
      <c r="S4930" s="412" t="str">
        <f t="shared" si="1220"/>
        <v/>
      </c>
      <c r="T4930" s="427"/>
      <c r="U4930" s="429"/>
      <c r="W4930" s="6">
        <f>VLOOKUP(A4930,'[3]Cartilha Global'!$A:$A,1,FALSE)</f>
        <v>89646</v>
      </c>
    </row>
    <row r="4931" spans="1:23" ht="23.25" hidden="1" thickBot="1" x14ac:dyDescent="0.25">
      <c r="A4931" s="522">
        <v>89649</v>
      </c>
      <c r="B4931" s="508" t="s">
        <v>3144</v>
      </c>
      <c r="C4931" s="513" t="s">
        <v>1291</v>
      </c>
      <c r="D4931" s="498" t="s">
        <v>169</v>
      </c>
      <c r="E4931" s="499">
        <v>39.950000000000003</v>
      </c>
      <c r="F4931" s="500">
        <f t="shared" si="1222"/>
        <v>49.47</v>
      </c>
      <c r="G4931" s="527"/>
      <c r="H4931" s="518"/>
      <c r="I4931" s="517">
        <f t="shared" si="1223"/>
        <v>0</v>
      </c>
      <c r="J4931" s="517">
        <f t="shared" si="1224"/>
        <v>0</v>
      </c>
      <c r="K4931" s="504"/>
      <c r="L4931" s="518">
        <f t="shared" si="1225"/>
        <v>0</v>
      </c>
      <c r="M4931" s="518">
        <f t="shared" si="1225"/>
        <v>0</v>
      </c>
      <c r="N4931" s="519">
        <f t="shared" si="1226"/>
        <v>0</v>
      </c>
      <c r="O4931" s="519">
        <f t="shared" si="1227"/>
        <v>0</v>
      </c>
      <c r="P4931" s="506"/>
      <c r="Q4931" s="494"/>
      <c r="R4931" s="412" t="str">
        <f t="shared" si="1221"/>
        <v/>
      </c>
      <c r="S4931" s="412" t="str">
        <f t="shared" si="1220"/>
        <v/>
      </c>
      <c r="T4931" s="427"/>
      <c r="U4931" s="429"/>
      <c r="W4931" s="6">
        <f>VLOOKUP(A4931,'[3]Cartilha Global'!$A:$A,1,FALSE)</f>
        <v>89649</v>
      </c>
    </row>
    <row r="4932" spans="1:23" ht="23.25" hidden="1" thickBot="1" x14ac:dyDescent="0.25">
      <c r="A4932" s="522">
        <v>89719</v>
      </c>
      <c r="B4932" s="508" t="s">
        <v>3144</v>
      </c>
      <c r="C4932" s="513" t="s">
        <v>1292</v>
      </c>
      <c r="D4932" s="498" t="s">
        <v>169</v>
      </c>
      <c r="E4932" s="499">
        <v>14.12</v>
      </c>
      <c r="F4932" s="500">
        <f t="shared" si="1222"/>
        <v>17.489999999999998</v>
      </c>
      <c r="G4932" s="527"/>
      <c r="H4932" s="518"/>
      <c r="I4932" s="517">
        <f t="shared" si="1223"/>
        <v>0</v>
      </c>
      <c r="J4932" s="517">
        <f t="shared" si="1224"/>
        <v>0</v>
      </c>
      <c r="K4932" s="504"/>
      <c r="L4932" s="518">
        <f t="shared" si="1225"/>
        <v>0</v>
      </c>
      <c r="M4932" s="518">
        <f t="shared" si="1225"/>
        <v>0</v>
      </c>
      <c r="N4932" s="519">
        <f t="shared" si="1226"/>
        <v>0</v>
      </c>
      <c r="O4932" s="519">
        <f t="shared" si="1227"/>
        <v>0</v>
      </c>
      <c r="P4932" s="506"/>
      <c r="Q4932" s="494"/>
      <c r="R4932" s="412" t="str">
        <f t="shared" si="1221"/>
        <v/>
      </c>
      <c r="S4932" s="412" t="str">
        <f t="shared" si="1220"/>
        <v/>
      </c>
      <c r="T4932" s="427"/>
      <c r="U4932" s="429"/>
      <c r="W4932" s="6">
        <f>VLOOKUP(A4932,'[3]Cartilha Global'!$A:$A,1,FALSE)</f>
        <v>89719</v>
      </c>
    </row>
    <row r="4933" spans="1:23" ht="23.25" hidden="1" thickBot="1" x14ac:dyDescent="0.25">
      <c r="A4933" s="522">
        <v>89723</v>
      </c>
      <c r="B4933" s="508" t="s">
        <v>3144</v>
      </c>
      <c r="C4933" s="513" t="s">
        <v>1293</v>
      </c>
      <c r="D4933" s="498" t="s">
        <v>169</v>
      </c>
      <c r="E4933" s="499">
        <v>23.55</v>
      </c>
      <c r="F4933" s="500">
        <f t="shared" si="1222"/>
        <v>29.16</v>
      </c>
      <c r="G4933" s="527"/>
      <c r="H4933" s="518"/>
      <c r="I4933" s="517">
        <f t="shared" si="1223"/>
        <v>0</v>
      </c>
      <c r="J4933" s="517">
        <f t="shared" si="1224"/>
        <v>0</v>
      </c>
      <c r="K4933" s="504"/>
      <c r="L4933" s="518">
        <f t="shared" si="1225"/>
        <v>0</v>
      </c>
      <c r="M4933" s="518">
        <f t="shared" si="1225"/>
        <v>0</v>
      </c>
      <c r="N4933" s="519">
        <f t="shared" si="1226"/>
        <v>0</v>
      </c>
      <c r="O4933" s="519">
        <f t="shared" si="1227"/>
        <v>0</v>
      </c>
      <c r="P4933" s="506"/>
      <c r="Q4933" s="494"/>
      <c r="R4933" s="412" t="str">
        <f t="shared" si="1221"/>
        <v/>
      </c>
      <c r="S4933" s="412" t="str">
        <f t="shared" si="1220"/>
        <v/>
      </c>
      <c r="T4933" s="427"/>
      <c r="U4933" s="429"/>
      <c r="W4933" s="6">
        <f>VLOOKUP(A4933,'[3]Cartilha Global'!$A:$A,1,FALSE)</f>
        <v>89723</v>
      </c>
    </row>
    <row r="4934" spans="1:23" ht="23.25" hidden="1" thickBot="1" x14ac:dyDescent="0.25">
      <c r="A4934" s="522">
        <v>89729</v>
      </c>
      <c r="B4934" s="508" t="s">
        <v>3144</v>
      </c>
      <c r="C4934" s="513" t="s">
        <v>1294</v>
      </c>
      <c r="D4934" s="498" t="s">
        <v>169</v>
      </c>
      <c r="E4934" s="499">
        <v>36.07</v>
      </c>
      <c r="F4934" s="500">
        <f t="shared" si="1222"/>
        <v>44.67</v>
      </c>
      <c r="G4934" s="527"/>
      <c r="H4934" s="518"/>
      <c r="I4934" s="517">
        <f t="shared" si="1223"/>
        <v>0</v>
      </c>
      <c r="J4934" s="517">
        <f t="shared" si="1224"/>
        <v>0</v>
      </c>
      <c r="K4934" s="504"/>
      <c r="L4934" s="518">
        <f t="shared" si="1225"/>
        <v>0</v>
      </c>
      <c r="M4934" s="518">
        <f t="shared" si="1225"/>
        <v>0</v>
      </c>
      <c r="N4934" s="519">
        <f t="shared" si="1226"/>
        <v>0</v>
      </c>
      <c r="O4934" s="519">
        <f t="shared" si="1227"/>
        <v>0</v>
      </c>
      <c r="P4934" s="506"/>
      <c r="Q4934" s="494"/>
      <c r="R4934" s="412" t="str">
        <f t="shared" si="1221"/>
        <v/>
      </c>
      <c r="S4934" s="412" t="str">
        <f t="shared" si="1220"/>
        <v/>
      </c>
      <c r="T4934" s="427"/>
      <c r="U4934" s="429"/>
      <c r="W4934" s="6">
        <f>VLOOKUP(A4934,'[3]Cartilha Global'!$A:$A,1,FALSE)</f>
        <v>89729</v>
      </c>
    </row>
    <row r="4935" spans="1:23" ht="23.25" hidden="1" thickBot="1" x14ac:dyDescent="0.25">
      <c r="A4935" s="522">
        <v>89777</v>
      </c>
      <c r="B4935" s="508" t="s">
        <v>3144</v>
      </c>
      <c r="C4935" s="513" t="s">
        <v>1295</v>
      </c>
      <c r="D4935" s="498" t="s">
        <v>169</v>
      </c>
      <c r="E4935" s="499">
        <v>34.31</v>
      </c>
      <c r="F4935" s="500">
        <f t="shared" si="1222"/>
        <v>42.49</v>
      </c>
      <c r="G4935" s="527"/>
      <c r="H4935" s="518"/>
      <c r="I4935" s="517">
        <f t="shared" si="1223"/>
        <v>0</v>
      </c>
      <c r="J4935" s="517">
        <f t="shared" si="1224"/>
        <v>0</v>
      </c>
      <c r="K4935" s="504"/>
      <c r="L4935" s="518">
        <f t="shared" si="1225"/>
        <v>0</v>
      </c>
      <c r="M4935" s="518">
        <f t="shared" si="1225"/>
        <v>0</v>
      </c>
      <c r="N4935" s="519">
        <f t="shared" si="1226"/>
        <v>0</v>
      </c>
      <c r="O4935" s="519">
        <f t="shared" si="1227"/>
        <v>0</v>
      </c>
      <c r="P4935" s="506"/>
      <c r="Q4935" s="494"/>
      <c r="R4935" s="412" t="str">
        <f t="shared" si="1221"/>
        <v/>
      </c>
      <c r="S4935" s="412" t="str">
        <f t="shared" si="1220"/>
        <v/>
      </c>
      <c r="T4935" s="427"/>
      <c r="U4935" s="429"/>
      <c r="W4935" s="6">
        <f>VLOOKUP(A4935,'[3]Cartilha Global'!$A:$A,1,FALSE)</f>
        <v>89777</v>
      </c>
    </row>
    <row r="4936" spans="1:23" ht="23.25" hidden="1" thickBot="1" x14ac:dyDescent="0.25">
      <c r="A4936" s="522">
        <v>89781</v>
      </c>
      <c r="B4936" s="508" t="s">
        <v>3144</v>
      </c>
      <c r="C4936" s="513" t="s">
        <v>1296</v>
      </c>
      <c r="D4936" s="498" t="s">
        <v>169</v>
      </c>
      <c r="E4936" s="499">
        <v>51.23</v>
      </c>
      <c r="F4936" s="500">
        <f t="shared" si="1222"/>
        <v>63.44</v>
      </c>
      <c r="G4936" s="527"/>
      <c r="H4936" s="518"/>
      <c r="I4936" s="517">
        <f t="shared" si="1223"/>
        <v>0</v>
      </c>
      <c r="J4936" s="517">
        <f t="shared" si="1224"/>
        <v>0</v>
      </c>
      <c r="K4936" s="504"/>
      <c r="L4936" s="518">
        <f t="shared" si="1225"/>
        <v>0</v>
      </c>
      <c r="M4936" s="518">
        <f t="shared" si="1225"/>
        <v>0</v>
      </c>
      <c r="N4936" s="519">
        <f t="shared" si="1226"/>
        <v>0</v>
      </c>
      <c r="O4936" s="519">
        <f t="shared" si="1227"/>
        <v>0</v>
      </c>
      <c r="P4936" s="506"/>
      <c r="Q4936" s="494"/>
      <c r="R4936" s="412" t="str">
        <f t="shared" si="1221"/>
        <v/>
      </c>
      <c r="S4936" s="412" t="str">
        <f t="shared" si="1220"/>
        <v/>
      </c>
      <c r="T4936" s="427"/>
      <c r="U4936" s="429"/>
      <c r="W4936" s="6">
        <f>VLOOKUP(A4936,'[3]Cartilha Global'!$A:$A,1,FALSE)</f>
        <v>89781</v>
      </c>
    </row>
    <row r="4937" spans="1:23" ht="23.25" hidden="1" thickBot="1" x14ac:dyDescent="0.25">
      <c r="A4937" s="522">
        <v>89788</v>
      </c>
      <c r="B4937" s="508" t="s">
        <v>3144</v>
      </c>
      <c r="C4937" s="513" t="s">
        <v>1297</v>
      </c>
      <c r="D4937" s="498" t="s">
        <v>169</v>
      </c>
      <c r="E4937" s="499">
        <v>100.45</v>
      </c>
      <c r="F4937" s="500">
        <f t="shared" si="1222"/>
        <v>124.4</v>
      </c>
      <c r="G4937" s="527"/>
      <c r="H4937" s="518"/>
      <c r="I4937" s="517">
        <f t="shared" si="1223"/>
        <v>0</v>
      </c>
      <c r="J4937" s="517">
        <f t="shared" si="1224"/>
        <v>0</v>
      </c>
      <c r="K4937" s="504"/>
      <c r="L4937" s="518">
        <f t="shared" si="1225"/>
        <v>0</v>
      </c>
      <c r="M4937" s="518">
        <f t="shared" si="1225"/>
        <v>0</v>
      </c>
      <c r="N4937" s="519">
        <f t="shared" si="1226"/>
        <v>0</v>
      </c>
      <c r="O4937" s="519">
        <f t="shared" si="1227"/>
        <v>0</v>
      </c>
      <c r="P4937" s="506"/>
      <c r="Q4937" s="494"/>
      <c r="R4937" s="412" t="str">
        <f t="shared" si="1221"/>
        <v/>
      </c>
      <c r="S4937" s="412" t="str">
        <f t="shared" si="1220"/>
        <v/>
      </c>
      <c r="T4937" s="427"/>
      <c r="U4937" s="429"/>
      <c r="W4937" s="6">
        <f>VLOOKUP(A4937,'[3]Cartilha Global'!$A:$A,1,FALSE)</f>
        <v>89788</v>
      </c>
    </row>
    <row r="4938" spans="1:23" ht="23.25" hidden="1" thickBot="1" x14ac:dyDescent="0.25">
      <c r="A4938" s="522">
        <v>89790</v>
      </c>
      <c r="B4938" s="508" t="s">
        <v>3144</v>
      </c>
      <c r="C4938" s="513" t="s">
        <v>1298</v>
      </c>
      <c r="D4938" s="498" t="s">
        <v>169</v>
      </c>
      <c r="E4938" s="499">
        <v>249.43</v>
      </c>
      <c r="F4938" s="500">
        <f t="shared" si="1222"/>
        <v>308.89</v>
      </c>
      <c r="G4938" s="527"/>
      <c r="H4938" s="518"/>
      <c r="I4938" s="517">
        <f t="shared" si="1223"/>
        <v>0</v>
      </c>
      <c r="J4938" s="517">
        <f t="shared" si="1224"/>
        <v>0</v>
      </c>
      <c r="K4938" s="504"/>
      <c r="L4938" s="518">
        <f t="shared" si="1225"/>
        <v>0</v>
      </c>
      <c r="M4938" s="518">
        <f t="shared" si="1225"/>
        <v>0</v>
      </c>
      <c r="N4938" s="519">
        <f t="shared" si="1226"/>
        <v>0</v>
      </c>
      <c r="O4938" s="519">
        <f t="shared" si="1227"/>
        <v>0</v>
      </c>
      <c r="P4938" s="506"/>
      <c r="Q4938" s="494"/>
      <c r="R4938" s="412" t="str">
        <f t="shared" si="1221"/>
        <v/>
      </c>
      <c r="S4938" s="412" t="str">
        <f t="shared" si="1220"/>
        <v/>
      </c>
      <c r="T4938" s="427"/>
      <c r="U4938" s="429"/>
      <c r="W4938" s="6">
        <f>VLOOKUP(A4938,'[3]Cartilha Global'!$A:$A,1,FALSE)</f>
        <v>89790</v>
      </c>
    </row>
    <row r="4939" spans="1:23" ht="23.25" hidden="1" thickBot="1" x14ac:dyDescent="0.25">
      <c r="A4939" s="522">
        <v>89792</v>
      </c>
      <c r="B4939" s="508" t="s">
        <v>3144</v>
      </c>
      <c r="C4939" s="513" t="s">
        <v>1299</v>
      </c>
      <c r="D4939" s="498" t="s">
        <v>169</v>
      </c>
      <c r="E4939" s="499">
        <v>293.52</v>
      </c>
      <c r="F4939" s="500">
        <f t="shared" si="1222"/>
        <v>363.5</v>
      </c>
      <c r="G4939" s="527"/>
      <c r="H4939" s="518"/>
      <c r="I4939" s="517">
        <f t="shared" si="1223"/>
        <v>0</v>
      </c>
      <c r="J4939" s="517">
        <f t="shared" si="1224"/>
        <v>0</v>
      </c>
      <c r="K4939" s="504"/>
      <c r="L4939" s="518">
        <f t="shared" si="1225"/>
        <v>0</v>
      </c>
      <c r="M4939" s="518">
        <f t="shared" si="1225"/>
        <v>0</v>
      </c>
      <c r="N4939" s="519">
        <f t="shared" si="1226"/>
        <v>0</v>
      </c>
      <c r="O4939" s="519">
        <f t="shared" si="1227"/>
        <v>0</v>
      </c>
      <c r="P4939" s="506"/>
      <c r="Q4939" s="494"/>
      <c r="R4939" s="412" t="str">
        <f t="shared" si="1221"/>
        <v/>
      </c>
      <c r="S4939" s="412" t="str">
        <f t="shared" si="1220"/>
        <v/>
      </c>
      <c r="T4939" s="427"/>
      <c r="U4939" s="429"/>
      <c r="W4939" s="6">
        <f>VLOOKUP(A4939,'[3]Cartilha Global'!$A:$A,1,FALSE)</f>
        <v>89792</v>
      </c>
    </row>
    <row r="4940" spans="1:23" ht="34.5" hidden="1" thickBot="1" x14ac:dyDescent="0.25">
      <c r="A4940" s="522">
        <v>94740</v>
      </c>
      <c r="B4940" s="508" t="s">
        <v>3144</v>
      </c>
      <c r="C4940" s="513" t="s">
        <v>1300</v>
      </c>
      <c r="D4940" s="498" t="s">
        <v>169</v>
      </c>
      <c r="E4940" s="499">
        <v>13.11</v>
      </c>
      <c r="F4940" s="500">
        <f t="shared" si="1222"/>
        <v>16.239999999999998</v>
      </c>
      <c r="G4940" s="527"/>
      <c r="H4940" s="518"/>
      <c r="I4940" s="517">
        <f t="shared" si="1223"/>
        <v>0</v>
      </c>
      <c r="J4940" s="517">
        <f t="shared" si="1224"/>
        <v>0</v>
      </c>
      <c r="K4940" s="504"/>
      <c r="L4940" s="518">
        <f t="shared" si="1225"/>
        <v>0</v>
      </c>
      <c r="M4940" s="518">
        <f t="shared" si="1225"/>
        <v>0</v>
      </c>
      <c r="N4940" s="519">
        <f t="shared" si="1226"/>
        <v>0</v>
      </c>
      <c r="O4940" s="519">
        <f t="shared" si="1227"/>
        <v>0</v>
      </c>
      <c r="P4940" s="506"/>
      <c r="Q4940" s="494"/>
      <c r="R4940" s="412" t="str">
        <f t="shared" si="1221"/>
        <v/>
      </c>
      <c r="S4940" s="412" t="str">
        <f t="shared" si="1220"/>
        <v/>
      </c>
      <c r="T4940" s="427"/>
      <c r="U4940" s="429"/>
      <c r="W4940" s="6">
        <f>VLOOKUP(A4940,'[3]Cartilha Global'!$A:$A,1,FALSE)</f>
        <v>94740</v>
      </c>
    </row>
    <row r="4941" spans="1:23" ht="34.5" hidden="1" thickBot="1" x14ac:dyDescent="0.25">
      <c r="A4941" s="522">
        <v>94742</v>
      </c>
      <c r="B4941" s="508" t="s">
        <v>3144</v>
      </c>
      <c r="C4941" s="513" t="s">
        <v>1301</v>
      </c>
      <c r="D4941" s="498" t="s">
        <v>169</v>
      </c>
      <c r="E4941" s="499">
        <v>20.73</v>
      </c>
      <c r="F4941" s="500">
        <f t="shared" si="1222"/>
        <v>25.67</v>
      </c>
      <c r="G4941" s="527"/>
      <c r="H4941" s="518"/>
      <c r="I4941" s="517">
        <f t="shared" si="1223"/>
        <v>0</v>
      </c>
      <c r="J4941" s="517">
        <f t="shared" si="1224"/>
        <v>0</v>
      </c>
      <c r="K4941" s="504"/>
      <c r="L4941" s="518">
        <f t="shared" si="1225"/>
        <v>0</v>
      </c>
      <c r="M4941" s="518">
        <f t="shared" si="1225"/>
        <v>0</v>
      </c>
      <c r="N4941" s="519">
        <f t="shared" si="1226"/>
        <v>0</v>
      </c>
      <c r="O4941" s="519">
        <f t="shared" si="1227"/>
        <v>0</v>
      </c>
      <c r="P4941" s="506"/>
      <c r="Q4941" s="494"/>
      <c r="R4941" s="412" t="str">
        <f t="shared" si="1221"/>
        <v/>
      </c>
      <c r="S4941" s="412" t="str">
        <f t="shared" si="1220"/>
        <v/>
      </c>
      <c r="T4941" s="427"/>
      <c r="U4941" s="429"/>
      <c r="W4941" s="6">
        <f>VLOOKUP(A4941,'[3]Cartilha Global'!$A:$A,1,FALSE)</f>
        <v>94742</v>
      </c>
    </row>
    <row r="4942" spans="1:23" ht="34.5" hidden="1" thickBot="1" x14ac:dyDescent="0.25">
      <c r="A4942" s="522">
        <v>94744</v>
      </c>
      <c r="B4942" s="508" t="s">
        <v>3144</v>
      </c>
      <c r="C4942" s="513" t="s">
        <v>1302</v>
      </c>
      <c r="D4942" s="498" t="s">
        <v>169</v>
      </c>
      <c r="E4942" s="499">
        <v>33.54</v>
      </c>
      <c r="F4942" s="500">
        <f t="shared" si="1222"/>
        <v>41.54</v>
      </c>
      <c r="G4942" s="527"/>
      <c r="H4942" s="518"/>
      <c r="I4942" s="517">
        <f t="shared" si="1223"/>
        <v>0</v>
      </c>
      <c r="J4942" s="517">
        <f t="shared" si="1224"/>
        <v>0</v>
      </c>
      <c r="K4942" s="504"/>
      <c r="L4942" s="518">
        <f t="shared" si="1225"/>
        <v>0</v>
      </c>
      <c r="M4942" s="518">
        <f t="shared" si="1225"/>
        <v>0</v>
      </c>
      <c r="N4942" s="519">
        <f t="shared" si="1226"/>
        <v>0</v>
      </c>
      <c r="O4942" s="519">
        <f t="shared" si="1227"/>
        <v>0</v>
      </c>
      <c r="P4942" s="506"/>
      <c r="Q4942" s="494"/>
      <c r="R4942" s="412" t="str">
        <f t="shared" si="1221"/>
        <v/>
      </c>
      <c r="S4942" s="412" t="str">
        <f t="shared" si="1220"/>
        <v/>
      </c>
      <c r="T4942" s="427"/>
      <c r="U4942" s="429"/>
      <c r="W4942" s="6">
        <f>VLOOKUP(A4942,'[3]Cartilha Global'!$A:$A,1,FALSE)</f>
        <v>94744</v>
      </c>
    </row>
    <row r="4943" spans="1:23" ht="34.5" hidden="1" thickBot="1" x14ac:dyDescent="0.25">
      <c r="A4943" s="522">
        <v>94746</v>
      </c>
      <c r="B4943" s="508" t="s">
        <v>3144</v>
      </c>
      <c r="C4943" s="513" t="s">
        <v>1303</v>
      </c>
      <c r="D4943" s="498" t="s">
        <v>169</v>
      </c>
      <c r="E4943" s="499">
        <v>48.71</v>
      </c>
      <c r="F4943" s="500">
        <f t="shared" si="1222"/>
        <v>60.32</v>
      </c>
      <c r="G4943" s="527"/>
      <c r="H4943" s="518"/>
      <c r="I4943" s="517">
        <f t="shared" si="1223"/>
        <v>0</v>
      </c>
      <c r="J4943" s="517">
        <f t="shared" si="1224"/>
        <v>0</v>
      </c>
      <c r="K4943" s="504"/>
      <c r="L4943" s="518">
        <f t="shared" si="1225"/>
        <v>0</v>
      </c>
      <c r="M4943" s="518">
        <f t="shared" si="1225"/>
        <v>0</v>
      </c>
      <c r="N4943" s="519">
        <f t="shared" si="1226"/>
        <v>0</v>
      </c>
      <c r="O4943" s="519">
        <f t="shared" si="1227"/>
        <v>0</v>
      </c>
      <c r="P4943" s="506"/>
      <c r="Q4943" s="494"/>
      <c r="R4943" s="412" t="str">
        <f t="shared" si="1221"/>
        <v/>
      </c>
      <c r="S4943" s="412" t="str">
        <f t="shared" si="1220"/>
        <v/>
      </c>
      <c r="T4943" s="427"/>
      <c r="U4943" s="429"/>
      <c r="W4943" s="6">
        <f>VLOOKUP(A4943,'[3]Cartilha Global'!$A:$A,1,FALSE)</f>
        <v>94746</v>
      </c>
    </row>
    <row r="4944" spans="1:23" ht="34.5" hidden="1" thickBot="1" x14ac:dyDescent="0.25">
      <c r="A4944" s="522">
        <v>94748</v>
      </c>
      <c r="B4944" s="508" t="s">
        <v>3144</v>
      </c>
      <c r="C4944" s="513" t="s">
        <v>1304</v>
      </c>
      <c r="D4944" s="498" t="s">
        <v>169</v>
      </c>
      <c r="E4944" s="499">
        <v>101.14</v>
      </c>
      <c r="F4944" s="500">
        <f t="shared" si="1222"/>
        <v>125.25</v>
      </c>
      <c r="G4944" s="527"/>
      <c r="H4944" s="518"/>
      <c r="I4944" s="517">
        <f t="shared" si="1223"/>
        <v>0</v>
      </c>
      <c r="J4944" s="517">
        <f t="shared" si="1224"/>
        <v>0</v>
      </c>
      <c r="K4944" s="504"/>
      <c r="L4944" s="518">
        <f t="shared" si="1225"/>
        <v>0</v>
      </c>
      <c r="M4944" s="518">
        <f t="shared" si="1225"/>
        <v>0</v>
      </c>
      <c r="N4944" s="519">
        <f t="shared" si="1226"/>
        <v>0</v>
      </c>
      <c r="O4944" s="519">
        <f t="shared" si="1227"/>
        <v>0</v>
      </c>
      <c r="P4944" s="506"/>
      <c r="Q4944" s="494"/>
      <c r="R4944" s="412" t="str">
        <f t="shared" si="1221"/>
        <v/>
      </c>
      <c r="S4944" s="412" t="str">
        <f t="shared" si="1220"/>
        <v/>
      </c>
      <c r="T4944" s="427"/>
      <c r="U4944" s="429"/>
      <c r="W4944" s="6">
        <f>VLOOKUP(A4944,'[3]Cartilha Global'!$A:$A,1,FALSE)</f>
        <v>94748</v>
      </c>
    </row>
    <row r="4945" spans="1:23" ht="34.5" hidden="1" thickBot="1" x14ac:dyDescent="0.25">
      <c r="A4945" s="522">
        <v>94750</v>
      </c>
      <c r="B4945" s="508" t="s">
        <v>3144</v>
      </c>
      <c r="C4945" s="513" t="s">
        <v>1305</v>
      </c>
      <c r="D4945" s="498" t="s">
        <v>169</v>
      </c>
      <c r="E4945" s="499">
        <v>244.63</v>
      </c>
      <c r="F4945" s="500">
        <f t="shared" si="1222"/>
        <v>302.95</v>
      </c>
      <c r="G4945" s="527"/>
      <c r="H4945" s="518"/>
      <c r="I4945" s="517">
        <f t="shared" si="1223"/>
        <v>0</v>
      </c>
      <c r="J4945" s="517">
        <f t="shared" si="1224"/>
        <v>0</v>
      </c>
      <c r="K4945" s="504"/>
      <c r="L4945" s="518">
        <f t="shared" si="1225"/>
        <v>0</v>
      </c>
      <c r="M4945" s="518">
        <f t="shared" si="1225"/>
        <v>0</v>
      </c>
      <c r="N4945" s="519">
        <f t="shared" si="1226"/>
        <v>0</v>
      </c>
      <c r="O4945" s="519">
        <f t="shared" si="1227"/>
        <v>0</v>
      </c>
      <c r="P4945" s="506"/>
      <c r="Q4945" s="494"/>
      <c r="R4945" s="412" t="str">
        <f t="shared" si="1221"/>
        <v/>
      </c>
      <c r="S4945" s="412" t="str">
        <f t="shared" si="1220"/>
        <v/>
      </c>
      <c r="T4945" s="427"/>
      <c r="U4945" s="429"/>
      <c r="W4945" s="6">
        <f>VLOOKUP(A4945,'[3]Cartilha Global'!$A:$A,1,FALSE)</f>
        <v>94750</v>
      </c>
    </row>
    <row r="4946" spans="1:23" ht="34.5" hidden="1" thickBot="1" x14ac:dyDescent="0.25">
      <c r="A4946" s="522">
        <v>94752</v>
      </c>
      <c r="B4946" s="508" t="s">
        <v>3144</v>
      </c>
      <c r="C4946" s="513" t="s">
        <v>1306</v>
      </c>
      <c r="D4946" s="498" t="s">
        <v>169</v>
      </c>
      <c r="E4946" s="499">
        <v>295.67</v>
      </c>
      <c r="F4946" s="500">
        <f t="shared" si="1222"/>
        <v>366.16</v>
      </c>
      <c r="G4946" s="527"/>
      <c r="H4946" s="518"/>
      <c r="I4946" s="517">
        <f t="shared" si="1223"/>
        <v>0</v>
      </c>
      <c r="J4946" s="517">
        <f t="shared" si="1224"/>
        <v>0</v>
      </c>
      <c r="K4946" s="504"/>
      <c r="L4946" s="518">
        <f t="shared" si="1225"/>
        <v>0</v>
      </c>
      <c r="M4946" s="518">
        <f t="shared" si="1225"/>
        <v>0</v>
      </c>
      <c r="N4946" s="519">
        <f t="shared" si="1226"/>
        <v>0</v>
      </c>
      <c r="O4946" s="519">
        <f t="shared" si="1227"/>
        <v>0</v>
      </c>
      <c r="P4946" s="506"/>
      <c r="Q4946" s="494"/>
      <c r="R4946" s="412" t="str">
        <f t="shared" si="1221"/>
        <v/>
      </c>
      <c r="S4946" s="412" t="str">
        <f t="shared" si="1220"/>
        <v/>
      </c>
      <c r="T4946" s="427"/>
      <c r="U4946" s="429"/>
      <c r="W4946" s="6">
        <f>VLOOKUP(A4946,'[3]Cartilha Global'!$A:$A,1,FALSE)</f>
        <v>94752</v>
      </c>
    </row>
    <row r="4947" spans="1:23" ht="23.25" hidden="1" thickBot="1" x14ac:dyDescent="0.25">
      <c r="A4947" s="522">
        <v>89638</v>
      </c>
      <c r="B4947" s="508" t="s">
        <v>3144</v>
      </c>
      <c r="C4947" s="513" t="s">
        <v>1307</v>
      </c>
      <c r="D4947" s="498" t="s">
        <v>169</v>
      </c>
      <c r="E4947" s="499">
        <v>13.29</v>
      </c>
      <c r="F4947" s="500">
        <f t="shared" si="1222"/>
        <v>16.46</v>
      </c>
      <c r="G4947" s="527"/>
      <c r="H4947" s="518"/>
      <c r="I4947" s="517">
        <f t="shared" si="1223"/>
        <v>0</v>
      </c>
      <c r="J4947" s="517">
        <f t="shared" si="1224"/>
        <v>0</v>
      </c>
      <c r="K4947" s="504"/>
      <c r="L4947" s="518">
        <f t="shared" si="1225"/>
        <v>0</v>
      </c>
      <c r="M4947" s="518">
        <f t="shared" si="1225"/>
        <v>0</v>
      </c>
      <c r="N4947" s="519">
        <f t="shared" si="1226"/>
        <v>0</v>
      </c>
      <c r="O4947" s="519">
        <f t="shared" si="1227"/>
        <v>0</v>
      </c>
      <c r="P4947" s="506"/>
      <c r="Q4947" s="494"/>
      <c r="R4947" s="412" t="str">
        <f t="shared" si="1221"/>
        <v/>
      </c>
      <c r="S4947" s="412" t="str">
        <f t="shared" si="1220"/>
        <v/>
      </c>
      <c r="T4947" s="427"/>
      <c r="U4947" s="429"/>
      <c r="W4947" s="6">
        <f>VLOOKUP(A4947,'[3]Cartilha Global'!$A:$A,1,FALSE)</f>
        <v>89638</v>
      </c>
    </row>
    <row r="4948" spans="1:23" ht="23.25" hidden="1" thickBot="1" x14ac:dyDescent="0.25">
      <c r="A4948" s="522">
        <v>89642</v>
      </c>
      <c r="B4948" s="508" t="s">
        <v>3144</v>
      </c>
      <c r="C4948" s="513" t="s">
        <v>1308</v>
      </c>
      <c r="D4948" s="498" t="s">
        <v>169</v>
      </c>
      <c r="E4948" s="499">
        <v>19.64</v>
      </c>
      <c r="F4948" s="500">
        <f t="shared" si="1222"/>
        <v>24.32</v>
      </c>
      <c r="G4948" s="527"/>
      <c r="H4948" s="518"/>
      <c r="I4948" s="517">
        <f t="shared" si="1223"/>
        <v>0</v>
      </c>
      <c r="J4948" s="517">
        <f t="shared" si="1224"/>
        <v>0</v>
      </c>
      <c r="K4948" s="504"/>
      <c r="L4948" s="518">
        <f t="shared" si="1225"/>
        <v>0</v>
      </c>
      <c r="M4948" s="518">
        <f t="shared" si="1225"/>
        <v>0</v>
      </c>
      <c r="N4948" s="519">
        <f t="shared" si="1226"/>
        <v>0</v>
      </c>
      <c r="O4948" s="519">
        <f t="shared" si="1227"/>
        <v>0</v>
      </c>
      <c r="P4948" s="506"/>
      <c r="Q4948" s="494"/>
      <c r="R4948" s="412" t="str">
        <f t="shared" si="1221"/>
        <v/>
      </c>
      <c r="S4948" s="412" t="str">
        <f t="shared" si="1220"/>
        <v/>
      </c>
      <c r="T4948" s="427"/>
      <c r="U4948" s="429"/>
      <c r="W4948" s="6">
        <f>VLOOKUP(A4948,'[3]Cartilha Global'!$A:$A,1,FALSE)</f>
        <v>89642</v>
      </c>
    </row>
    <row r="4949" spans="1:23" ht="23.25" hidden="1" thickBot="1" x14ac:dyDescent="0.25">
      <c r="A4949" s="522">
        <v>89647</v>
      </c>
      <c r="B4949" s="508" t="s">
        <v>3144</v>
      </c>
      <c r="C4949" s="513" t="s">
        <v>1309</v>
      </c>
      <c r="D4949" s="498" t="s">
        <v>169</v>
      </c>
      <c r="E4949" s="499">
        <v>26.21</v>
      </c>
      <c r="F4949" s="500">
        <f t="shared" si="1222"/>
        <v>32.46</v>
      </c>
      <c r="G4949" s="527"/>
      <c r="H4949" s="518"/>
      <c r="I4949" s="517">
        <f t="shared" si="1223"/>
        <v>0</v>
      </c>
      <c r="J4949" s="517">
        <f t="shared" si="1224"/>
        <v>0</v>
      </c>
      <c r="K4949" s="504"/>
      <c r="L4949" s="518">
        <f t="shared" ref="L4949:M4980" si="1228">G4949</f>
        <v>0</v>
      </c>
      <c r="M4949" s="518">
        <f t="shared" si="1228"/>
        <v>0</v>
      </c>
      <c r="N4949" s="519">
        <f t="shared" si="1226"/>
        <v>0</v>
      </c>
      <c r="O4949" s="519">
        <f t="shared" si="1227"/>
        <v>0</v>
      </c>
      <c r="P4949" s="506"/>
      <c r="Q4949" s="494"/>
      <c r="R4949" s="412" t="str">
        <f t="shared" si="1221"/>
        <v/>
      </c>
      <c r="S4949" s="412" t="str">
        <f t="shared" si="1220"/>
        <v/>
      </c>
      <c r="T4949" s="427"/>
      <c r="U4949" s="429"/>
      <c r="W4949" s="6">
        <f>VLOOKUP(A4949,'[3]Cartilha Global'!$A:$A,1,FALSE)</f>
        <v>89647</v>
      </c>
    </row>
    <row r="4950" spans="1:23" ht="23.25" hidden="1" thickBot="1" x14ac:dyDescent="0.25">
      <c r="A4950" s="522">
        <v>89650</v>
      </c>
      <c r="B4950" s="508" t="s">
        <v>3144</v>
      </c>
      <c r="C4950" s="513" t="s">
        <v>1310</v>
      </c>
      <c r="D4950" s="498" t="s">
        <v>169</v>
      </c>
      <c r="E4950" s="499">
        <v>39.950000000000003</v>
      </c>
      <c r="F4950" s="500">
        <f t="shared" si="1222"/>
        <v>49.47</v>
      </c>
      <c r="G4950" s="527"/>
      <c r="H4950" s="518"/>
      <c r="I4950" s="517">
        <f t="shared" si="1223"/>
        <v>0</v>
      </c>
      <c r="J4950" s="517">
        <f t="shared" si="1224"/>
        <v>0</v>
      </c>
      <c r="K4950" s="504"/>
      <c r="L4950" s="518">
        <f t="shared" si="1228"/>
        <v>0</v>
      </c>
      <c r="M4950" s="518">
        <f t="shared" si="1228"/>
        <v>0</v>
      </c>
      <c r="N4950" s="519">
        <f t="shared" si="1226"/>
        <v>0</v>
      </c>
      <c r="O4950" s="519">
        <f t="shared" si="1227"/>
        <v>0</v>
      </c>
      <c r="P4950" s="506"/>
      <c r="Q4950" s="494"/>
      <c r="R4950" s="412" t="str">
        <f t="shared" si="1221"/>
        <v/>
      </c>
      <c r="S4950" s="412" t="str">
        <f t="shared" si="1220"/>
        <v/>
      </c>
      <c r="T4950" s="427"/>
      <c r="U4950" s="429"/>
      <c r="W4950" s="6">
        <f>VLOOKUP(A4950,'[3]Cartilha Global'!$A:$A,1,FALSE)</f>
        <v>89650</v>
      </c>
    </row>
    <row r="4951" spans="1:23" ht="23.25" hidden="1" thickBot="1" x14ac:dyDescent="0.25">
      <c r="A4951" s="522">
        <v>89720</v>
      </c>
      <c r="B4951" s="508" t="s">
        <v>3144</v>
      </c>
      <c r="C4951" s="513" t="s">
        <v>1311</v>
      </c>
      <c r="D4951" s="498" t="s">
        <v>169</v>
      </c>
      <c r="E4951" s="499">
        <v>16.809999999999999</v>
      </c>
      <c r="F4951" s="500">
        <f t="shared" si="1222"/>
        <v>20.82</v>
      </c>
      <c r="G4951" s="527"/>
      <c r="H4951" s="518"/>
      <c r="I4951" s="517">
        <f t="shared" si="1223"/>
        <v>0</v>
      </c>
      <c r="J4951" s="517">
        <f t="shared" si="1224"/>
        <v>0</v>
      </c>
      <c r="K4951" s="504"/>
      <c r="L4951" s="518">
        <f t="shared" si="1228"/>
        <v>0</v>
      </c>
      <c r="M4951" s="518">
        <f t="shared" si="1228"/>
        <v>0</v>
      </c>
      <c r="N4951" s="519">
        <f t="shared" si="1226"/>
        <v>0</v>
      </c>
      <c r="O4951" s="519">
        <f t="shared" si="1227"/>
        <v>0</v>
      </c>
      <c r="P4951" s="506"/>
      <c r="Q4951" s="494"/>
      <c r="R4951" s="412" t="str">
        <f t="shared" si="1221"/>
        <v/>
      </c>
      <c r="S4951" s="412" t="str">
        <f t="shared" si="1220"/>
        <v/>
      </c>
      <c r="T4951" s="427"/>
      <c r="U4951" s="429"/>
      <c r="W4951" s="6">
        <f>VLOOKUP(A4951,'[3]Cartilha Global'!$A:$A,1,FALSE)</f>
        <v>89720</v>
      </c>
    </row>
    <row r="4952" spans="1:23" ht="23.25" hidden="1" thickBot="1" x14ac:dyDescent="0.25">
      <c r="A4952" s="522">
        <v>89725</v>
      </c>
      <c r="B4952" s="508" t="s">
        <v>3144</v>
      </c>
      <c r="C4952" s="513" t="s">
        <v>1312</v>
      </c>
      <c r="D4952" s="498" t="s">
        <v>169</v>
      </c>
      <c r="E4952" s="499">
        <v>22.93</v>
      </c>
      <c r="F4952" s="500">
        <f t="shared" si="1222"/>
        <v>28.4</v>
      </c>
      <c r="G4952" s="527"/>
      <c r="H4952" s="518"/>
      <c r="I4952" s="517">
        <f t="shared" si="1223"/>
        <v>0</v>
      </c>
      <c r="J4952" s="517">
        <f t="shared" si="1224"/>
        <v>0</v>
      </c>
      <c r="K4952" s="504"/>
      <c r="L4952" s="518">
        <f t="shared" si="1228"/>
        <v>0</v>
      </c>
      <c r="M4952" s="518">
        <f t="shared" si="1228"/>
        <v>0</v>
      </c>
      <c r="N4952" s="519">
        <f t="shared" si="1226"/>
        <v>0</v>
      </c>
      <c r="O4952" s="519">
        <f t="shared" si="1227"/>
        <v>0</v>
      </c>
      <c r="P4952" s="506"/>
      <c r="Q4952" s="494"/>
      <c r="R4952" s="412" t="str">
        <f t="shared" si="1221"/>
        <v/>
      </c>
      <c r="S4952" s="412" t="str">
        <f t="shared" si="1220"/>
        <v/>
      </c>
      <c r="T4952" s="427"/>
      <c r="U4952" s="429"/>
      <c r="W4952" s="6">
        <f>VLOOKUP(A4952,'[3]Cartilha Global'!$A:$A,1,FALSE)</f>
        <v>89725</v>
      </c>
    </row>
    <row r="4953" spans="1:23" ht="23.25" hidden="1" thickBot="1" x14ac:dyDescent="0.25">
      <c r="A4953" s="522">
        <v>89734</v>
      </c>
      <c r="B4953" s="508" t="s">
        <v>3144</v>
      </c>
      <c r="C4953" s="513" t="s">
        <v>1313</v>
      </c>
      <c r="D4953" s="498" t="s">
        <v>169</v>
      </c>
      <c r="E4953" s="499">
        <v>36.07</v>
      </c>
      <c r="F4953" s="500">
        <f t="shared" si="1222"/>
        <v>44.67</v>
      </c>
      <c r="G4953" s="527"/>
      <c r="H4953" s="518"/>
      <c r="I4953" s="517">
        <f t="shared" si="1223"/>
        <v>0</v>
      </c>
      <c r="J4953" s="517">
        <f t="shared" si="1224"/>
        <v>0</v>
      </c>
      <c r="K4953" s="504"/>
      <c r="L4953" s="518">
        <f t="shared" si="1228"/>
        <v>0</v>
      </c>
      <c r="M4953" s="518">
        <f t="shared" si="1228"/>
        <v>0</v>
      </c>
      <c r="N4953" s="519">
        <f t="shared" si="1226"/>
        <v>0</v>
      </c>
      <c r="O4953" s="519">
        <f t="shared" si="1227"/>
        <v>0</v>
      </c>
      <c r="P4953" s="506"/>
      <c r="Q4953" s="494"/>
      <c r="R4953" s="412" t="str">
        <f t="shared" si="1221"/>
        <v/>
      </c>
      <c r="S4953" s="412" t="str">
        <f t="shared" si="1220"/>
        <v/>
      </c>
      <c r="T4953" s="427"/>
      <c r="U4953" s="429"/>
      <c r="W4953" s="6">
        <f>VLOOKUP(A4953,'[3]Cartilha Global'!$A:$A,1,FALSE)</f>
        <v>89734</v>
      </c>
    </row>
    <row r="4954" spans="1:23" ht="23.25" hidden="1" thickBot="1" x14ac:dyDescent="0.25">
      <c r="A4954" s="522">
        <v>89780</v>
      </c>
      <c r="B4954" s="508" t="s">
        <v>3144</v>
      </c>
      <c r="C4954" s="513" t="s">
        <v>1314</v>
      </c>
      <c r="D4954" s="498" t="s">
        <v>169</v>
      </c>
      <c r="E4954" s="499">
        <v>34.31</v>
      </c>
      <c r="F4954" s="500">
        <f t="shared" si="1222"/>
        <v>42.49</v>
      </c>
      <c r="G4954" s="527"/>
      <c r="H4954" s="518"/>
      <c r="I4954" s="517">
        <f t="shared" si="1223"/>
        <v>0</v>
      </c>
      <c r="J4954" s="517">
        <f t="shared" si="1224"/>
        <v>0</v>
      </c>
      <c r="K4954" s="504"/>
      <c r="L4954" s="518">
        <f t="shared" si="1228"/>
        <v>0</v>
      </c>
      <c r="M4954" s="518">
        <f t="shared" si="1228"/>
        <v>0</v>
      </c>
      <c r="N4954" s="519">
        <f t="shared" si="1226"/>
        <v>0</v>
      </c>
      <c r="O4954" s="519">
        <f t="shared" si="1227"/>
        <v>0</v>
      </c>
      <c r="P4954" s="506"/>
      <c r="Q4954" s="494"/>
      <c r="R4954" s="412" t="str">
        <f t="shared" si="1221"/>
        <v/>
      </c>
      <c r="S4954" s="412" t="str">
        <f t="shared" si="1220"/>
        <v/>
      </c>
      <c r="T4954" s="427"/>
      <c r="U4954" s="429"/>
      <c r="W4954" s="6">
        <f>VLOOKUP(A4954,'[3]Cartilha Global'!$A:$A,1,FALSE)</f>
        <v>89780</v>
      </c>
    </row>
    <row r="4955" spans="1:23" ht="23.25" hidden="1" thickBot="1" x14ac:dyDescent="0.25">
      <c r="A4955" s="522">
        <v>89787</v>
      </c>
      <c r="B4955" s="508" t="s">
        <v>3144</v>
      </c>
      <c r="C4955" s="513" t="s">
        <v>1315</v>
      </c>
      <c r="D4955" s="498" t="s">
        <v>169</v>
      </c>
      <c r="E4955" s="499">
        <v>51.23</v>
      </c>
      <c r="F4955" s="500">
        <f t="shared" si="1222"/>
        <v>63.44</v>
      </c>
      <c r="G4955" s="527"/>
      <c r="H4955" s="518"/>
      <c r="I4955" s="517">
        <f t="shared" si="1223"/>
        <v>0</v>
      </c>
      <c r="J4955" s="517">
        <f t="shared" si="1224"/>
        <v>0</v>
      </c>
      <c r="K4955" s="504"/>
      <c r="L4955" s="518">
        <f t="shared" si="1228"/>
        <v>0</v>
      </c>
      <c r="M4955" s="518">
        <f t="shared" si="1228"/>
        <v>0</v>
      </c>
      <c r="N4955" s="519">
        <f t="shared" si="1226"/>
        <v>0</v>
      </c>
      <c r="O4955" s="519">
        <f t="shared" si="1227"/>
        <v>0</v>
      </c>
      <c r="P4955" s="506"/>
      <c r="Q4955" s="494"/>
      <c r="R4955" s="412" t="str">
        <f t="shared" si="1221"/>
        <v/>
      </c>
      <c r="S4955" s="412" t="str">
        <f t="shared" si="1220"/>
        <v/>
      </c>
      <c r="T4955" s="427"/>
      <c r="U4955" s="429"/>
      <c r="W4955" s="6">
        <f>VLOOKUP(A4955,'[3]Cartilha Global'!$A:$A,1,FALSE)</f>
        <v>89787</v>
      </c>
    </row>
    <row r="4956" spans="1:23" ht="23.25" hidden="1" thickBot="1" x14ac:dyDescent="0.25">
      <c r="A4956" s="522">
        <v>89789</v>
      </c>
      <c r="B4956" s="508" t="s">
        <v>3144</v>
      </c>
      <c r="C4956" s="513" t="s">
        <v>1316</v>
      </c>
      <c r="D4956" s="498" t="s">
        <v>169</v>
      </c>
      <c r="E4956" s="499">
        <v>102.05</v>
      </c>
      <c r="F4956" s="500">
        <f t="shared" si="1222"/>
        <v>126.38</v>
      </c>
      <c r="G4956" s="527"/>
      <c r="H4956" s="518"/>
      <c r="I4956" s="517">
        <f t="shared" si="1223"/>
        <v>0</v>
      </c>
      <c r="J4956" s="517">
        <f t="shared" si="1224"/>
        <v>0</v>
      </c>
      <c r="K4956" s="504"/>
      <c r="L4956" s="518">
        <f t="shared" si="1228"/>
        <v>0</v>
      </c>
      <c r="M4956" s="518">
        <f t="shared" si="1228"/>
        <v>0</v>
      </c>
      <c r="N4956" s="519">
        <f t="shared" si="1226"/>
        <v>0</v>
      </c>
      <c r="O4956" s="519">
        <f t="shared" si="1227"/>
        <v>0</v>
      </c>
      <c r="P4956" s="506"/>
      <c r="Q4956" s="494"/>
      <c r="R4956" s="412" t="str">
        <f t="shared" si="1221"/>
        <v/>
      </c>
      <c r="S4956" s="412" t="str">
        <f t="shared" si="1220"/>
        <v/>
      </c>
      <c r="T4956" s="427"/>
      <c r="U4956" s="429"/>
      <c r="W4956" s="6">
        <f>VLOOKUP(A4956,'[3]Cartilha Global'!$A:$A,1,FALSE)</f>
        <v>89789</v>
      </c>
    </row>
    <row r="4957" spans="1:23" ht="23.25" hidden="1" thickBot="1" x14ac:dyDescent="0.25">
      <c r="A4957" s="522">
        <v>89791</v>
      </c>
      <c r="B4957" s="508" t="s">
        <v>3144</v>
      </c>
      <c r="C4957" s="513" t="s">
        <v>1317</v>
      </c>
      <c r="D4957" s="498" t="s">
        <v>169</v>
      </c>
      <c r="E4957" s="499">
        <v>255.29</v>
      </c>
      <c r="F4957" s="500">
        <f t="shared" si="1222"/>
        <v>316.14999999999998</v>
      </c>
      <c r="G4957" s="527"/>
      <c r="H4957" s="518"/>
      <c r="I4957" s="517">
        <f t="shared" si="1223"/>
        <v>0</v>
      </c>
      <c r="J4957" s="517">
        <f t="shared" si="1224"/>
        <v>0</v>
      </c>
      <c r="K4957" s="504"/>
      <c r="L4957" s="518">
        <f t="shared" si="1228"/>
        <v>0</v>
      </c>
      <c r="M4957" s="518">
        <f t="shared" si="1228"/>
        <v>0</v>
      </c>
      <c r="N4957" s="519">
        <f t="shared" si="1226"/>
        <v>0</v>
      </c>
      <c r="O4957" s="519">
        <f t="shared" si="1227"/>
        <v>0</v>
      </c>
      <c r="P4957" s="506"/>
      <c r="Q4957" s="494"/>
      <c r="R4957" s="412" t="str">
        <f t="shared" si="1221"/>
        <v/>
      </c>
      <c r="S4957" s="412" t="str">
        <f t="shared" si="1220"/>
        <v/>
      </c>
      <c r="T4957" s="427"/>
      <c r="U4957" s="429"/>
      <c r="W4957" s="6">
        <f>VLOOKUP(A4957,'[3]Cartilha Global'!$A:$A,1,FALSE)</f>
        <v>89791</v>
      </c>
    </row>
    <row r="4958" spans="1:23" ht="23.25" hidden="1" thickBot="1" x14ac:dyDescent="0.25">
      <c r="A4958" s="522">
        <v>89793</v>
      </c>
      <c r="B4958" s="508" t="s">
        <v>3144</v>
      </c>
      <c r="C4958" s="513" t="s">
        <v>1318</v>
      </c>
      <c r="D4958" s="498" t="s">
        <v>169</v>
      </c>
      <c r="E4958" s="499">
        <v>301.42</v>
      </c>
      <c r="F4958" s="500">
        <f t="shared" si="1222"/>
        <v>373.28</v>
      </c>
      <c r="G4958" s="527"/>
      <c r="H4958" s="518"/>
      <c r="I4958" s="517">
        <f t="shared" si="1223"/>
        <v>0</v>
      </c>
      <c r="J4958" s="517">
        <f t="shared" si="1224"/>
        <v>0</v>
      </c>
      <c r="K4958" s="504"/>
      <c r="L4958" s="518">
        <f t="shared" si="1228"/>
        <v>0</v>
      </c>
      <c r="M4958" s="518">
        <f t="shared" si="1228"/>
        <v>0</v>
      </c>
      <c r="N4958" s="519">
        <f t="shared" si="1226"/>
        <v>0</v>
      </c>
      <c r="O4958" s="519">
        <f t="shared" si="1227"/>
        <v>0</v>
      </c>
      <c r="P4958" s="506"/>
      <c r="Q4958" s="494"/>
      <c r="R4958" s="412" t="str">
        <f t="shared" si="1221"/>
        <v/>
      </c>
      <c r="S4958" s="412" t="str">
        <f t="shared" si="1220"/>
        <v/>
      </c>
      <c r="T4958" s="427"/>
      <c r="U4958" s="429"/>
      <c r="W4958" s="6">
        <f>VLOOKUP(A4958,'[3]Cartilha Global'!$A:$A,1,FALSE)</f>
        <v>89793</v>
      </c>
    </row>
    <row r="4959" spans="1:23" ht="23.25" hidden="1" thickBot="1" x14ac:dyDescent="0.25">
      <c r="A4959" s="522">
        <v>89645</v>
      </c>
      <c r="B4959" s="508" t="s">
        <v>3144</v>
      </c>
      <c r="C4959" s="513" t="s">
        <v>1319</v>
      </c>
      <c r="D4959" s="498" t="s">
        <v>169</v>
      </c>
      <c r="E4959" s="499">
        <v>37.22</v>
      </c>
      <c r="F4959" s="500">
        <f t="shared" si="1222"/>
        <v>46.09</v>
      </c>
      <c r="G4959" s="527"/>
      <c r="H4959" s="518"/>
      <c r="I4959" s="517">
        <f t="shared" si="1223"/>
        <v>0</v>
      </c>
      <c r="J4959" s="517">
        <f t="shared" si="1224"/>
        <v>0</v>
      </c>
      <c r="K4959" s="504"/>
      <c r="L4959" s="518">
        <f t="shared" si="1228"/>
        <v>0</v>
      </c>
      <c r="M4959" s="518">
        <f t="shared" si="1228"/>
        <v>0</v>
      </c>
      <c r="N4959" s="519">
        <f t="shared" si="1226"/>
        <v>0</v>
      </c>
      <c r="O4959" s="519">
        <f t="shared" si="1227"/>
        <v>0</v>
      </c>
      <c r="P4959" s="506"/>
      <c r="Q4959" s="494"/>
      <c r="R4959" s="412" t="str">
        <f t="shared" si="1221"/>
        <v/>
      </c>
      <c r="S4959" s="412" t="str">
        <f t="shared" si="1220"/>
        <v/>
      </c>
      <c r="T4959" s="427"/>
      <c r="U4959" s="429"/>
      <c r="W4959" s="6">
        <f>VLOOKUP(A4959,'[3]Cartilha Global'!$A:$A,1,FALSE)</f>
        <v>89645</v>
      </c>
    </row>
    <row r="4960" spans="1:23" ht="23.25" hidden="1" thickBot="1" x14ac:dyDescent="0.25">
      <c r="A4960" s="522">
        <v>89639</v>
      </c>
      <c r="B4960" s="508" t="s">
        <v>3144</v>
      </c>
      <c r="C4960" s="513" t="s">
        <v>1320</v>
      </c>
      <c r="D4960" s="498" t="s">
        <v>169</v>
      </c>
      <c r="E4960" s="499">
        <v>13.84</v>
      </c>
      <c r="F4960" s="500">
        <f t="shared" si="1222"/>
        <v>17.14</v>
      </c>
      <c r="G4960" s="527"/>
      <c r="H4960" s="518"/>
      <c r="I4960" s="517">
        <f t="shared" si="1223"/>
        <v>0</v>
      </c>
      <c r="J4960" s="517">
        <f t="shared" si="1224"/>
        <v>0</v>
      </c>
      <c r="K4960" s="504"/>
      <c r="L4960" s="518">
        <f t="shared" si="1228"/>
        <v>0</v>
      </c>
      <c r="M4960" s="518">
        <f t="shared" si="1228"/>
        <v>0</v>
      </c>
      <c r="N4960" s="519">
        <f t="shared" si="1226"/>
        <v>0</v>
      </c>
      <c r="O4960" s="519">
        <f t="shared" si="1227"/>
        <v>0</v>
      </c>
      <c r="P4960" s="506"/>
      <c r="Q4960" s="494"/>
      <c r="R4960" s="412" t="str">
        <f t="shared" si="1221"/>
        <v/>
      </c>
      <c r="S4960" s="412" t="str">
        <f t="shared" si="1220"/>
        <v/>
      </c>
      <c r="T4960" s="427"/>
      <c r="U4960" s="429"/>
      <c r="W4960" s="6">
        <f>VLOOKUP(A4960,'[3]Cartilha Global'!$A:$A,1,FALSE)</f>
        <v>89639</v>
      </c>
    </row>
    <row r="4961" spans="1:23" ht="23.25" hidden="1" thickBot="1" x14ac:dyDescent="0.25">
      <c r="A4961" s="522">
        <v>89643</v>
      </c>
      <c r="B4961" s="508" t="s">
        <v>3144</v>
      </c>
      <c r="C4961" s="513" t="s">
        <v>1321</v>
      </c>
      <c r="D4961" s="498" t="s">
        <v>169</v>
      </c>
      <c r="E4961" s="499">
        <v>20.54</v>
      </c>
      <c r="F4961" s="500">
        <f t="shared" si="1222"/>
        <v>25.44</v>
      </c>
      <c r="G4961" s="527"/>
      <c r="H4961" s="518"/>
      <c r="I4961" s="517">
        <f t="shared" si="1223"/>
        <v>0</v>
      </c>
      <c r="J4961" s="517">
        <f t="shared" si="1224"/>
        <v>0</v>
      </c>
      <c r="K4961" s="504"/>
      <c r="L4961" s="518">
        <f t="shared" si="1228"/>
        <v>0</v>
      </c>
      <c r="M4961" s="518">
        <f t="shared" si="1228"/>
        <v>0</v>
      </c>
      <c r="N4961" s="519">
        <f t="shared" si="1226"/>
        <v>0</v>
      </c>
      <c r="O4961" s="519">
        <f t="shared" si="1227"/>
        <v>0</v>
      </c>
      <c r="P4961" s="506"/>
      <c r="Q4961" s="494"/>
      <c r="R4961" s="412" t="str">
        <f t="shared" si="1221"/>
        <v/>
      </c>
      <c r="S4961" s="412" t="str">
        <f t="shared" si="1220"/>
        <v/>
      </c>
      <c r="T4961" s="427"/>
      <c r="U4961" s="429"/>
      <c r="W4961" s="6">
        <f>VLOOKUP(A4961,'[3]Cartilha Global'!$A:$A,1,FALSE)</f>
        <v>89643</v>
      </c>
    </row>
    <row r="4962" spans="1:23" ht="23.25" hidden="1" thickBot="1" x14ac:dyDescent="0.25">
      <c r="A4962" s="522">
        <v>89648</v>
      </c>
      <c r="B4962" s="508" t="s">
        <v>3144</v>
      </c>
      <c r="C4962" s="513" t="s">
        <v>1322</v>
      </c>
      <c r="D4962" s="498" t="s">
        <v>169</v>
      </c>
      <c r="E4962" s="499">
        <v>29.1</v>
      </c>
      <c r="F4962" s="500">
        <f t="shared" si="1222"/>
        <v>36.04</v>
      </c>
      <c r="G4962" s="527"/>
      <c r="H4962" s="518"/>
      <c r="I4962" s="517">
        <f t="shared" si="1223"/>
        <v>0</v>
      </c>
      <c r="J4962" s="517">
        <f t="shared" si="1224"/>
        <v>0</v>
      </c>
      <c r="K4962" s="504"/>
      <c r="L4962" s="518">
        <f t="shared" si="1228"/>
        <v>0</v>
      </c>
      <c r="M4962" s="518">
        <f t="shared" si="1228"/>
        <v>0</v>
      </c>
      <c r="N4962" s="519">
        <f t="shared" si="1226"/>
        <v>0</v>
      </c>
      <c r="O4962" s="519">
        <f t="shared" si="1227"/>
        <v>0</v>
      </c>
      <c r="P4962" s="506"/>
      <c r="Q4962" s="494"/>
      <c r="R4962" s="412" t="str">
        <f t="shared" si="1221"/>
        <v/>
      </c>
      <c r="S4962" s="412" t="str">
        <f t="shared" si="1220"/>
        <v/>
      </c>
      <c r="T4962" s="427"/>
      <c r="U4962" s="429"/>
      <c r="W4962" s="6">
        <f>VLOOKUP(A4962,'[3]Cartilha Global'!$A:$A,1,FALSE)</f>
        <v>89648</v>
      </c>
    </row>
    <row r="4963" spans="1:23" ht="23.25" hidden="1" thickBot="1" x14ac:dyDescent="0.25">
      <c r="A4963" s="522">
        <v>89721</v>
      </c>
      <c r="B4963" s="508" t="s">
        <v>3144</v>
      </c>
      <c r="C4963" s="513" t="s">
        <v>1323</v>
      </c>
      <c r="D4963" s="498" t="s">
        <v>169</v>
      </c>
      <c r="E4963" s="499">
        <v>17.71</v>
      </c>
      <c r="F4963" s="500">
        <f t="shared" si="1222"/>
        <v>21.93</v>
      </c>
      <c r="G4963" s="527"/>
      <c r="H4963" s="518"/>
      <c r="I4963" s="517">
        <f t="shared" si="1223"/>
        <v>0</v>
      </c>
      <c r="J4963" s="517">
        <f t="shared" si="1224"/>
        <v>0</v>
      </c>
      <c r="K4963" s="504"/>
      <c r="L4963" s="518">
        <f t="shared" si="1228"/>
        <v>0</v>
      </c>
      <c r="M4963" s="518">
        <f t="shared" si="1228"/>
        <v>0</v>
      </c>
      <c r="N4963" s="519">
        <f t="shared" si="1226"/>
        <v>0</v>
      </c>
      <c r="O4963" s="519">
        <f t="shared" si="1227"/>
        <v>0</v>
      </c>
      <c r="P4963" s="506"/>
      <c r="Q4963" s="494"/>
      <c r="R4963" s="412" t="str">
        <f t="shared" si="1221"/>
        <v/>
      </c>
      <c r="S4963" s="412" t="str">
        <f t="shared" si="1220"/>
        <v/>
      </c>
      <c r="T4963" s="427"/>
      <c r="U4963" s="429"/>
      <c r="W4963" s="6">
        <f>VLOOKUP(A4963,'[3]Cartilha Global'!$A:$A,1,FALSE)</f>
        <v>89721</v>
      </c>
    </row>
    <row r="4964" spans="1:23" ht="23.25" hidden="1" thickBot="1" x14ac:dyDescent="0.25">
      <c r="A4964" s="522">
        <v>89727</v>
      </c>
      <c r="B4964" s="508" t="s">
        <v>3144</v>
      </c>
      <c r="C4964" s="513" t="s">
        <v>1324</v>
      </c>
      <c r="D4964" s="498" t="s">
        <v>169</v>
      </c>
      <c r="E4964" s="499">
        <v>25.82</v>
      </c>
      <c r="F4964" s="500">
        <f t="shared" si="1222"/>
        <v>31.98</v>
      </c>
      <c r="G4964" s="527"/>
      <c r="H4964" s="518"/>
      <c r="I4964" s="517">
        <f t="shared" si="1223"/>
        <v>0</v>
      </c>
      <c r="J4964" s="517">
        <f t="shared" si="1224"/>
        <v>0</v>
      </c>
      <c r="K4964" s="504"/>
      <c r="L4964" s="518">
        <f t="shared" si="1228"/>
        <v>0</v>
      </c>
      <c r="M4964" s="518">
        <f t="shared" si="1228"/>
        <v>0</v>
      </c>
      <c r="N4964" s="519">
        <f t="shared" si="1226"/>
        <v>0</v>
      </c>
      <c r="O4964" s="519">
        <f t="shared" si="1227"/>
        <v>0</v>
      </c>
      <c r="P4964" s="506"/>
      <c r="Q4964" s="494"/>
      <c r="R4964" s="412" t="str">
        <f t="shared" si="1221"/>
        <v/>
      </c>
      <c r="S4964" s="412" t="str">
        <f t="shared" si="1220"/>
        <v/>
      </c>
      <c r="T4964" s="427"/>
      <c r="U4964" s="429"/>
      <c r="W4964" s="6">
        <f>VLOOKUP(A4964,'[3]Cartilha Global'!$A:$A,1,FALSE)</f>
        <v>89727</v>
      </c>
    </row>
    <row r="4965" spans="1:23" ht="34.5" hidden="1" thickBot="1" x14ac:dyDescent="0.25">
      <c r="A4965" s="522">
        <v>94741</v>
      </c>
      <c r="B4965" s="508" t="s">
        <v>3144</v>
      </c>
      <c r="C4965" s="513" t="s">
        <v>1325</v>
      </c>
      <c r="D4965" s="498" t="s">
        <v>169</v>
      </c>
      <c r="E4965" s="499">
        <v>16.7</v>
      </c>
      <c r="F4965" s="500">
        <f t="shared" si="1222"/>
        <v>20.68</v>
      </c>
      <c r="G4965" s="527"/>
      <c r="H4965" s="518"/>
      <c r="I4965" s="517">
        <f t="shared" si="1223"/>
        <v>0</v>
      </c>
      <c r="J4965" s="517">
        <f t="shared" si="1224"/>
        <v>0</v>
      </c>
      <c r="K4965" s="504"/>
      <c r="L4965" s="518">
        <f t="shared" si="1228"/>
        <v>0</v>
      </c>
      <c r="M4965" s="518">
        <f t="shared" si="1228"/>
        <v>0</v>
      </c>
      <c r="N4965" s="519">
        <f t="shared" si="1226"/>
        <v>0</v>
      </c>
      <c r="O4965" s="519">
        <f t="shared" si="1227"/>
        <v>0</v>
      </c>
      <c r="P4965" s="506"/>
      <c r="Q4965" s="494"/>
      <c r="R4965" s="412" t="str">
        <f t="shared" si="1221"/>
        <v/>
      </c>
      <c r="S4965" s="412" t="str">
        <f t="shared" si="1220"/>
        <v/>
      </c>
      <c r="T4965" s="427"/>
      <c r="U4965" s="429"/>
      <c r="W4965" s="6">
        <f>VLOOKUP(A4965,'[3]Cartilha Global'!$A:$A,1,FALSE)</f>
        <v>94741</v>
      </c>
    </row>
    <row r="4966" spans="1:23" ht="34.5" hidden="1" thickBot="1" x14ac:dyDescent="0.25">
      <c r="A4966" s="522">
        <v>94743</v>
      </c>
      <c r="B4966" s="508" t="s">
        <v>3144</v>
      </c>
      <c r="C4966" s="513" t="s">
        <v>1326</v>
      </c>
      <c r="D4966" s="498" t="s">
        <v>169</v>
      </c>
      <c r="E4966" s="499">
        <v>23</v>
      </c>
      <c r="F4966" s="500">
        <f t="shared" si="1222"/>
        <v>28.48</v>
      </c>
      <c r="G4966" s="527"/>
      <c r="H4966" s="518"/>
      <c r="I4966" s="517">
        <f t="shared" si="1223"/>
        <v>0</v>
      </c>
      <c r="J4966" s="517">
        <f t="shared" si="1224"/>
        <v>0</v>
      </c>
      <c r="K4966" s="504"/>
      <c r="L4966" s="518">
        <f t="shared" si="1228"/>
        <v>0</v>
      </c>
      <c r="M4966" s="518">
        <f t="shared" si="1228"/>
        <v>0</v>
      </c>
      <c r="N4966" s="519">
        <f t="shared" si="1226"/>
        <v>0</v>
      </c>
      <c r="O4966" s="519">
        <f t="shared" si="1227"/>
        <v>0</v>
      </c>
      <c r="P4966" s="506"/>
      <c r="Q4966" s="494"/>
      <c r="R4966" s="412" t="str">
        <f t="shared" si="1221"/>
        <v/>
      </c>
      <c r="S4966" s="412" t="str">
        <f t="shared" si="1220"/>
        <v/>
      </c>
      <c r="T4966" s="427"/>
      <c r="U4966" s="429"/>
      <c r="W4966" s="6">
        <f>VLOOKUP(A4966,'[3]Cartilha Global'!$A:$A,1,FALSE)</f>
        <v>94743</v>
      </c>
    </row>
    <row r="4967" spans="1:23" ht="23.25" hidden="1" thickBot="1" x14ac:dyDescent="0.25">
      <c r="A4967" s="522">
        <v>89657</v>
      </c>
      <c r="B4967" s="508" t="s">
        <v>3144</v>
      </c>
      <c r="C4967" s="513" t="s">
        <v>1327</v>
      </c>
      <c r="D4967" s="498" t="s">
        <v>169</v>
      </c>
      <c r="E4967" s="499">
        <v>15.78</v>
      </c>
      <c r="F4967" s="500">
        <f t="shared" si="1222"/>
        <v>19.54</v>
      </c>
      <c r="G4967" s="527"/>
      <c r="H4967" s="518"/>
      <c r="I4967" s="517">
        <f t="shared" si="1223"/>
        <v>0</v>
      </c>
      <c r="J4967" s="517">
        <f t="shared" si="1224"/>
        <v>0</v>
      </c>
      <c r="K4967" s="504"/>
      <c r="L4967" s="518">
        <f t="shared" si="1228"/>
        <v>0</v>
      </c>
      <c r="M4967" s="518">
        <f t="shared" si="1228"/>
        <v>0</v>
      </c>
      <c r="N4967" s="519">
        <f t="shared" si="1226"/>
        <v>0</v>
      </c>
      <c r="O4967" s="519">
        <f t="shared" si="1227"/>
        <v>0</v>
      </c>
      <c r="P4967" s="506"/>
      <c r="Q4967" s="494"/>
      <c r="R4967" s="412" t="str">
        <f t="shared" si="1221"/>
        <v/>
      </c>
      <c r="S4967" s="412" t="str">
        <f t="shared" si="1220"/>
        <v/>
      </c>
      <c r="T4967" s="427"/>
      <c r="U4967" s="429"/>
      <c r="W4967" s="6">
        <f>VLOOKUP(A4967,'[3]Cartilha Global'!$A:$A,1,FALSE)</f>
        <v>89657</v>
      </c>
    </row>
    <row r="4968" spans="1:23" ht="23.25" hidden="1" thickBot="1" x14ac:dyDescent="0.25">
      <c r="A4968" s="522">
        <v>89664</v>
      </c>
      <c r="B4968" s="508" t="s">
        <v>3144</v>
      </c>
      <c r="C4968" s="513" t="s">
        <v>1328</v>
      </c>
      <c r="D4968" s="498" t="s">
        <v>169</v>
      </c>
      <c r="E4968" s="499">
        <v>21.04</v>
      </c>
      <c r="F4968" s="500">
        <f t="shared" si="1222"/>
        <v>26.06</v>
      </c>
      <c r="G4968" s="527"/>
      <c r="H4968" s="518"/>
      <c r="I4968" s="517">
        <f t="shared" si="1223"/>
        <v>0</v>
      </c>
      <c r="J4968" s="517">
        <f t="shared" si="1224"/>
        <v>0</v>
      </c>
      <c r="K4968" s="504"/>
      <c r="L4968" s="518">
        <f t="shared" si="1228"/>
        <v>0</v>
      </c>
      <c r="M4968" s="518">
        <f t="shared" si="1228"/>
        <v>0</v>
      </c>
      <c r="N4968" s="519">
        <f t="shared" si="1226"/>
        <v>0</v>
      </c>
      <c r="O4968" s="519">
        <f t="shared" si="1227"/>
        <v>0</v>
      </c>
      <c r="P4968" s="506"/>
      <c r="Q4968" s="494"/>
      <c r="R4968" s="412" t="str">
        <f t="shared" si="1221"/>
        <v/>
      </c>
      <c r="S4968" s="412" t="str">
        <f t="shared" si="1220"/>
        <v/>
      </c>
      <c r="T4968" s="427"/>
      <c r="U4968" s="429"/>
      <c r="W4968" s="6">
        <f>VLOOKUP(A4968,'[3]Cartilha Global'!$A:$A,1,FALSE)</f>
        <v>89664</v>
      </c>
    </row>
    <row r="4969" spans="1:23" ht="23.25" hidden="1" thickBot="1" x14ac:dyDescent="0.25">
      <c r="A4969" s="522">
        <v>89749</v>
      </c>
      <c r="B4969" s="508" t="s">
        <v>3144</v>
      </c>
      <c r="C4969" s="513" t="s">
        <v>1329</v>
      </c>
      <c r="D4969" s="498" t="s">
        <v>169</v>
      </c>
      <c r="E4969" s="499">
        <v>19.170000000000002</v>
      </c>
      <c r="F4969" s="500">
        <f t="shared" si="1222"/>
        <v>23.74</v>
      </c>
      <c r="G4969" s="527"/>
      <c r="H4969" s="518"/>
      <c r="I4969" s="517">
        <f t="shared" si="1223"/>
        <v>0</v>
      </c>
      <c r="J4969" s="517">
        <f t="shared" si="1224"/>
        <v>0</v>
      </c>
      <c r="K4969" s="504"/>
      <c r="L4969" s="518">
        <f t="shared" si="1228"/>
        <v>0</v>
      </c>
      <c r="M4969" s="518">
        <f t="shared" si="1228"/>
        <v>0</v>
      </c>
      <c r="N4969" s="519">
        <f t="shared" si="1226"/>
        <v>0</v>
      </c>
      <c r="O4969" s="519">
        <f t="shared" si="1227"/>
        <v>0</v>
      </c>
      <c r="P4969" s="506"/>
      <c r="Q4969" s="494"/>
      <c r="R4969" s="412" t="str">
        <f t="shared" si="1221"/>
        <v/>
      </c>
      <c r="S4969" s="412" t="str">
        <f t="shared" si="1220"/>
        <v/>
      </c>
      <c r="T4969" s="427"/>
      <c r="U4969" s="429"/>
      <c r="W4969" s="6">
        <f>VLOOKUP(A4969,'[3]Cartilha Global'!$A:$A,1,FALSE)</f>
        <v>89749</v>
      </c>
    </row>
    <row r="4970" spans="1:23" ht="23.25" hidden="1" thickBot="1" x14ac:dyDescent="0.25">
      <c r="A4970" s="522">
        <v>89653</v>
      </c>
      <c r="B4970" s="508" t="s">
        <v>3144</v>
      </c>
      <c r="C4970" s="513" t="s">
        <v>1330</v>
      </c>
      <c r="D4970" s="498" t="s">
        <v>169</v>
      </c>
      <c r="E4970" s="499">
        <v>23.99</v>
      </c>
      <c r="F4970" s="500">
        <f t="shared" si="1222"/>
        <v>29.71</v>
      </c>
      <c r="G4970" s="527"/>
      <c r="H4970" s="518"/>
      <c r="I4970" s="517">
        <f t="shared" si="1223"/>
        <v>0</v>
      </c>
      <c r="J4970" s="517">
        <f t="shared" si="1224"/>
        <v>0</v>
      </c>
      <c r="K4970" s="504"/>
      <c r="L4970" s="518">
        <f t="shared" si="1228"/>
        <v>0</v>
      </c>
      <c r="M4970" s="518">
        <f t="shared" si="1228"/>
        <v>0</v>
      </c>
      <c r="N4970" s="519">
        <f t="shared" si="1226"/>
        <v>0</v>
      </c>
      <c r="O4970" s="519">
        <f t="shared" si="1227"/>
        <v>0</v>
      </c>
      <c r="P4970" s="506"/>
      <c r="Q4970" s="494"/>
      <c r="R4970" s="412" t="str">
        <f t="shared" si="1221"/>
        <v/>
      </c>
      <c r="S4970" s="412" t="str">
        <f t="shared" si="1220"/>
        <v/>
      </c>
      <c r="T4970" s="427"/>
      <c r="U4970" s="429"/>
      <c r="W4970" s="6">
        <f>VLOOKUP(A4970,'[3]Cartilha Global'!$A:$A,1,FALSE)</f>
        <v>89653</v>
      </c>
    </row>
    <row r="4971" spans="1:23" ht="23.25" hidden="1" thickBot="1" x14ac:dyDescent="0.25">
      <c r="A4971" s="522">
        <v>89660</v>
      </c>
      <c r="B4971" s="508" t="s">
        <v>3144</v>
      </c>
      <c r="C4971" s="513" t="s">
        <v>1331</v>
      </c>
      <c r="D4971" s="498" t="s">
        <v>169</v>
      </c>
      <c r="E4971" s="499">
        <v>10.76</v>
      </c>
      <c r="F4971" s="500">
        <f t="shared" ref="F4971:F5034" si="1229">IF(E4971=0,0,ROUND(E4971*(1+E$13)*(1-E$14),2))</f>
        <v>13.33</v>
      </c>
      <c r="G4971" s="527"/>
      <c r="H4971" s="518"/>
      <c r="I4971" s="517">
        <f t="shared" si="1223"/>
        <v>0</v>
      </c>
      <c r="J4971" s="517">
        <f t="shared" si="1224"/>
        <v>0</v>
      </c>
      <c r="K4971" s="504"/>
      <c r="L4971" s="518">
        <f t="shared" si="1228"/>
        <v>0</v>
      </c>
      <c r="M4971" s="518">
        <f t="shared" si="1228"/>
        <v>0</v>
      </c>
      <c r="N4971" s="519">
        <f t="shared" si="1226"/>
        <v>0</v>
      </c>
      <c r="O4971" s="519">
        <f t="shared" si="1227"/>
        <v>0</v>
      </c>
      <c r="P4971" s="506"/>
      <c r="Q4971" s="494"/>
      <c r="R4971" s="412" t="str">
        <f t="shared" si="1221"/>
        <v/>
      </c>
      <c r="S4971" s="412" t="str">
        <f t="shared" ref="S4971:S5034" si="1230">IF(Q4971="X","x",IF(Q4971="xx","x",IF(OR(J4971&gt;0,O4971&gt;0),"x","")))</f>
        <v/>
      </c>
      <c r="T4971" s="427"/>
      <c r="U4971" s="429"/>
      <c r="W4971" s="6">
        <f>VLOOKUP(A4971,'[3]Cartilha Global'!$A:$A,1,FALSE)</f>
        <v>89660</v>
      </c>
    </row>
    <row r="4972" spans="1:23" ht="23.25" hidden="1" thickBot="1" x14ac:dyDescent="0.25">
      <c r="A4972" s="522">
        <v>89651</v>
      </c>
      <c r="B4972" s="508" t="s">
        <v>3144</v>
      </c>
      <c r="C4972" s="513" t="s">
        <v>1332</v>
      </c>
      <c r="D4972" s="498" t="s">
        <v>169</v>
      </c>
      <c r="E4972" s="499">
        <v>8.32</v>
      </c>
      <c r="F4972" s="500">
        <f t="shared" si="1229"/>
        <v>10.3</v>
      </c>
      <c r="G4972" s="527"/>
      <c r="H4972" s="518"/>
      <c r="I4972" s="517">
        <f t="shared" si="1223"/>
        <v>0</v>
      </c>
      <c r="J4972" s="517">
        <f t="shared" si="1224"/>
        <v>0</v>
      </c>
      <c r="K4972" s="504"/>
      <c r="L4972" s="518">
        <f t="shared" si="1228"/>
        <v>0</v>
      </c>
      <c r="M4972" s="518">
        <f t="shared" si="1228"/>
        <v>0</v>
      </c>
      <c r="N4972" s="519">
        <f t="shared" si="1226"/>
        <v>0</v>
      </c>
      <c r="O4972" s="519">
        <f t="shared" si="1227"/>
        <v>0</v>
      </c>
      <c r="P4972" s="506"/>
      <c r="Q4972" s="494"/>
      <c r="R4972" s="412" t="str">
        <f t="shared" si="1221"/>
        <v/>
      </c>
      <c r="S4972" s="412" t="str">
        <f t="shared" si="1230"/>
        <v/>
      </c>
      <c r="T4972" s="427"/>
      <c r="U4972" s="429"/>
      <c r="W4972" s="6">
        <f>VLOOKUP(A4972,'[3]Cartilha Global'!$A:$A,1,FALSE)</f>
        <v>89651</v>
      </c>
    </row>
    <row r="4973" spans="1:23" ht="23.25" hidden="1" thickBot="1" x14ac:dyDescent="0.25">
      <c r="A4973" s="522">
        <v>89658</v>
      </c>
      <c r="B4973" s="508" t="s">
        <v>3144</v>
      </c>
      <c r="C4973" s="513" t="s">
        <v>1333</v>
      </c>
      <c r="D4973" s="498" t="s">
        <v>169</v>
      </c>
      <c r="E4973" s="499">
        <v>11.58</v>
      </c>
      <c r="F4973" s="500">
        <f t="shared" si="1229"/>
        <v>14.34</v>
      </c>
      <c r="G4973" s="527"/>
      <c r="H4973" s="518"/>
      <c r="I4973" s="517">
        <f t="shared" si="1223"/>
        <v>0</v>
      </c>
      <c r="J4973" s="517">
        <f t="shared" si="1224"/>
        <v>0</v>
      </c>
      <c r="K4973" s="504"/>
      <c r="L4973" s="518">
        <f t="shared" si="1228"/>
        <v>0</v>
      </c>
      <c r="M4973" s="518">
        <f t="shared" si="1228"/>
        <v>0</v>
      </c>
      <c r="N4973" s="519">
        <f t="shared" si="1226"/>
        <v>0</v>
      </c>
      <c r="O4973" s="519">
        <f t="shared" si="1227"/>
        <v>0</v>
      </c>
      <c r="P4973" s="506"/>
      <c r="Q4973" s="494"/>
      <c r="R4973" s="412" t="str">
        <f t="shared" si="1221"/>
        <v/>
      </c>
      <c r="S4973" s="412" t="str">
        <f t="shared" si="1230"/>
        <v/>
      </c>
      <c r="T4973" s="427"/>
      <c r="U4973" s="429"/>
      <c r="W4973" s="6">
        <f>VLOOKUP(A4973,'[3]Cartilha Global'!$A:$A,1,FALSE)</f>
        <v>89658</v>
      </c>
    </row>
    <row r="4974" spans="1:23" ht="23.25" hidden="1" thickBot="1" x14ac:dyDescent="0.25">
      <c r="A4974" s="522">
        <v>89740</v>
      </c>
      <c r="B4974" s="508" t="s">
        <v>3144</v>
      </c>
      <c r="C4974" s="513" t="s">
        <v>1334</v>
      </c>
      <c r="D4974" s="498" t="s">
        <v>169</v>
      </c>
      <c r="E4974" s="499">
        <v>8.89</v>
      </c>
      <c r="F4974" s="500">
        <f t="shared" si="1229"/>
        <v>11.01</v>
      </c>
      <c r="G4974" s="527"/>
      <c r="H4974" s="518"/>
      <c r="I4974" s="517">
        <f t="shared" si="1223"/>
        <v>0</v>
      </c>
      <c r="J4974" s="517">
        <f t="shared" si="1224"/>
        <v>0</v>
      </c>
      <c r="K4974" s="504"/>
      <c r="L4974" s="518">
        <f t="shared" si="1228"/>
        <v>0</v>
      </c>
      <c r="M4974" s="518">
        <f t="shared" si="1228"/>
        <v>0</v>
      </c>
      <c r="N4974" s="519">
        <f t="shared" si="1226"/>
        <v>0</v>
      </c>
      <c r="O4974" s="519">
        <f t="shared" si="1227"/>
        <v>0</v>
      </c>
      <c r="P4974" s="506"/>
      <c r="Q4974" s="494"/>
      <c r="R4974" s="412" t="str">
        <f t="shared" si="1221"/>
        <v/>
      </c>
      <c r="S4974" s="412" t="str">
        <f t="shared" si="1230"/>
        <v/>
      </c>
      <c r="T4974" s="427"/>
      <c r="U4974" s="429"/>
      <c r="W4974" s="6">
        <f>VLOOKUP(A4974,'[3]Cartilha Global'!$A:$A,1,FALSE)</f>
        <v>89740</v>
      </c>
    </row>
    <row r="4975" spans="1:23" ht="23.25" hidden="1" thickBot="1" x14ac:dyDescent="0.25">
      <c r="A4975" s="522">
        <v>89826</v>
      </c>
      <c r="B4975" s="508" t="s">
        <v>3144</v>
      </c>
      <c r="C4975" s="513" t="s">
        <v>1335</v>
      </c>
      <c r="D4975" s="498" t="s">
        <v>169</v>
      </c>
      <c r="E4975" s="499">
        <v>233.94</v>
      </c>
      <c r="F4975" s="500">
        <f t="shared" si="1229"/>
        <v>289.70999999999998</v>
      </c>
      <c r="G4975" s="527"/>
      <c r="H4975" s="518"/>
      <c r="I4975" s="517">
        <f t="shared" si="1223"/>
        <v>0</v>
      </c>
      <c r="J4975" s="517">
        <f t="shared" si="1224"/>
        <v>0</v>
      </c>
      <c r="K4975" s="504"/>
      <c r="L4975" s="518">
        <f t="shared" si="1228"/>
        <v>0</v>
      </c>
      <c r="M4975" s="518">
        <f t="shared" si="1228"/>
        <v>0</v>
      </c>
      <c r="N4975" s="519">
        <f t="shared" si="1226"/>
        <v>0</v>
      </c>
      <c r="O4975" s="519">
        <f t="shared" si="1227"/>
        <v>0</v>
      </c>
      <c r="P4975" s="506"/>
      <c r="Q4975" s="494"/>
      <c r="R4975" s="412" t="str">
        <f t="shared" ref="R4975:R5039" si="1231">IF(Q4975="X","x",IF(Q4975="xx","x",IF(O4975&gt;0,"x","")))</f>
        <v/>
      </c>
      <c r="S4975" s="412" t="str">
        <f t="shared" si="1230"/>
        <v/>
      </c>
      <c r="T4975" s="427"/>
      <c r="U4975" s="429"/>
      <c r="W4975" s="6">
        <f>VLOOKUP(A4975,'[3]Cartilha Global'!$A:$A,1,FALSE)</f>
        <v>89826</v>
      </c>
    </row>
    <row r="4976" spans="1:23" ht="23.25" hidden="1" thickBot="1" x14ac:dyDescent="0.25">
      <c r="A4976" s="522">
        <v>89836</v>
      </c>
      <c r="B4976" s="508" t="s">
        <v>3144</v>
      </c>
      <c r="C4976" s="513" t="s">
        <v>1336</v>
      </c>
      <c r="D4976" s="498" t="s">
        <v>169</v>
      </c>
      <c r="E4976" s="499">
        <v>377.99</v>
      </c>
      <c r="F4976" s="500">
        <f t="shared" si="1229"/>
        <v>468.1</v>
      </c>
      <c r="G4976" s="527"/>
      <c r="H4976" s="518"/>
      <c r="I4976" s="517">
        <f t="shared" si="1223"/>
        <v>0</v>
      </c>
      <c r="J4976" s="517">
        <f t="shared" si="1224"/>
        <v>0</v>
      </c>
      <c r="K4976" s="504"/>
      <c r="L4976" s="518">
        <f t="shared" si="1228"/>
        <v>0</v>
      </c>
      <c r="M4976" s="518">
        <f t="shared" si="1228"/>
        <v>0</v>
      </c>
      <c r="N4976" s="519">
        <f t="shared" si="1226"/>
        <v>0</v>
      </c>
      <c r="O4976" s="519">
        <f t="shared" si="1227"/>
        <v>0</v>
      </c>
      <c r="P4976" s="506"/>
      <c r="Q4976" s="494"/>
      <c r="R4976" s="412" t="str">
        <f t="shared" si="1231"/>
        <v/>
      </c>
      <c r="S4976" s="412" t="str">
        <f t="shared" si="1230"/>
        <v/>
      </c>
      <c r="T4976" s="427"/>
      <c r="U4976" s="429"/>
      <c r="W4976" s="6">
        <f>VLOOKUP(A4976,'[3]Cartilha Global'!$A:$A,1,FALSE)</f>
        <v>89836</v>
      </c>
    </row>
    <row r="4977" spans="1:23" ht="23.25" hidden="1" thickBot="1" x14ac:dyDescent="0.25">
      <c r="A4977" s="522">
        <v>89670</v>
      </c>
      <c r="B4977" s="508" t="s">
        <v>3144</v>
      </c>
      <c r="C4977" s="513" t="s">
        <v>1337</v>
      </c>
      <c r="D4977" s="498" t="s">
        <v>169</v>
      </c>
      <c r="E4977" s="499">
        <v>17.38</v>
      </c>
      <c r="F4977" s="500">
        <f t="shared" si="1229"/>
        <v>21.52</v>
      </c>
      <c r="G4977" s="527"/>
      <c r="H4977" s="518"/>
      <c r="I4977" s="517">
        <f t="shared" si="1223"/>
        <v>0</v>
      </c>
      <c r="J4977" s="517">
        <f t="shared" si="1224"/>
        <v>0</v>
      </c>
      <c r="K4977" s="504"/>
      <c r="L4977" s="518">
        <f t="shared" si="1228"/>
        <v>0</v>
      </c>
      <c r="M4977" s="518">
        <f t="shared" si="1228"/>
        <v>0</v>
      </c>
      <c r="N4977" s="519">
        <f t="shared" si="1226"/>
        <v>0</v>
      </c>
      <c r="O4977" s="519">
        <f t="shared" si="1227"/>
        <v>0</v>
      </c>
      <c r="P4977" s="506"/>
      <c r="Q4977" s="494"/>
      <c r="R4977" s="412" t="str">
        <f t="shared" si="1231"/>
        <v/>
      </c>
      <c r="S4977" s="412" t="str">
        <f t="shared" si="1230"/>
        <v/>
      </c>
      <c r="T4977" s="427"/>
      <c r="U4977" s="429"/>
      <c r="W4977" s="6">
        <f>VLOOKUP(A4977,'[3]Cartilha Global'!$A:$A,1,FALSE)</f>
        <v>89670</v>
      </c>
    </row>
    <row r="4978" spans="1:23" ht="23.25" hidden="1" thickBot="1" x14ac:dyDescent="0.25">
      <c r="A4978" s="522">
        <v>89680</v>
      </c>
      <c r="B4978" s="508" t="s">
        <v>3144</v>
      </c>
      <c r="C4978" s="513" t="s">
        <v>1338</v>
      </c>
      <c r="D4978" s="498" t="s">
        <v>169</v>
      </c>
      <c r="E4978" s="499">
        <v>27.53</v>
      </c>
      <c r="F4978" s="500">
        <f t="shared" si="1229"/>
        <v>34.090000000000003</v>
      </c>
      <c r="G4978" s="527"/>
      <c r="H4978" s="518"/>
      <c r="I4978" s="517">
        <f t="shared" si="1223"/>
        <v>0</v>
      </c>
      <c r="J4978" s="517">
        <f t="shared" si="1224"/>
        <v>0</v>
      </c>
      <c r="K4978" s="504"/>
      <c r="L4978" s="518">
        <f t="shared" si="1228"/>
        <v>0</v>
      </c>
      <c r="M4978" s="518">
        <f t="shared" si="1228"/>
        <v>0</v>
      </c>
      <c r="N4978" s="519">
        <f t="shared" si="1226"/>
        <v>0</v>
      </c>
      <c r="O4978" s="519">
        <f t="shared" si="1227"/>
        <v>0</v>
      </c>
      <c r="P4978" s="506"/>
      <c r="Q4978" s="494"/>
      <c r="R4978" s="412" t="str">
        <f t="shared" si="1231"/>
        <v/>
      </c>
      <c r="S4978" s="412" t="str">
        <f t="shared" si="1230"/>
        <v/>
      </c>
      <c r="T4978" s="427"/>
      <c r="U4978" s="429"/>
      <c r="W4978" s="6">
        <f>VLOOKUP(A4978,'[3]Cartilha Global'!$A:$A,1,FALSE)</f>
        <v>89680</v>
      </c>
    </row>
    <row r="4979" spans="1:23" ht="23.25" hidden="1" thickBot="1" x14ac:dyDescent="0.25">
      <c r="A4979" s="522">
        <v>89736</v>
      </c>
      <c r="B4979" s="508" t="s">
        <v>3144</v>
      </c>
      <c r="C4979" s="513" t="s">
        <v>1339</v>
      </c>
      <c r="D4979" s="498" t="s">
        <v>169</v>
      </c>
      <c r="E4979" s="499">
        <v>9.7100000000000009</v>
      </c>
      <c r="F4979" s="500">
        <f t="shared" si="1229"/>
        <v>12.02</v>
      </c>
      <c r="G4979" s="527"/>
      <c r="H4979" s="518"/>
      <c r="I4979" s="517">
        <f t="shared" si="1223"/>
        <v>0</v>
      </c>
      <c r="J4979" s="517">
        <f t="shared" si="1224"/>
        <v>0</v>
      </c>
      <c r="K4979" s="504"/>
      <c r="L4979" s="518">
        <f t="shared" si="1228"/>
        <v>0</v>
      </c>
      <c r="M4979" s="518">
        <f t="shared" si="1228"/>
        <v>0</v>
      </c>
      <c r="N4979" s="519">
        <f t="shared" si="1226"/>
        <v>0</v>
      </c>
      <c r="O4979" s="519">
        <f t="shared" si="1227"/>
        <v>0</v>
      </c>
      <c r="P4979" s="506"/>
      <c r="Q4979" s="494"/>
      <c r="R4979" s="412" t="str">
        <f t="shared" si="1231"/>
        <v/>
      </c>
      <c r="S4979" s="412" t="str">
        <f t="shared" si="1230"/>
        <v/>
      </c>
      <c r="T4979" s="427"/>
      <c r="U4979" s="429"/>
      <c r="W4979" s="6">
        <f>VLOOKUP(A4979,'[3]Cartilha Global'!$A:$A,1,FALSE)</f>
        <v>89736</v>
      </c>
    </row>
    <row r="4980" spans="1:23" ht="23.25" hidden="1" thickBot="1" x14ac:dyDescent="0.25">
      <c r="A4980" s="522">
        <v>89755</v>
      </c>
      <c r="B4980" s="508" t="s">
        <v>3144</v>
      </c>
      <c r="C4980" s="513" t="s">
        <v>1340</v>
      </c>
      <c r="D4980" s="498" t="s">
        <v>169</v>
      </c>
      <c r="E4980" s="499">
        <v>15.22</v>
      </c>
      <c r="F4980" s="500">
        <f t="shared" si="1229"/>
        <v>18.850000000000001</v>
      </c>
      <c r="G4980" s="527"/>
      <c r="H4980" s="518"/>
      <c r="I4980" s="517">
        <f t="shared" si="1223"/>
        <v>0</v>
      </c>
      <c r="J4980" s="517">
        <f t="shared" si="1224"/>
        <v>0</v>
      </c>
      <c r="K4980" s="504"/>
      <c r="L4980" s="518">
        <f t="shared" si="1228"/>
        <v>0</v>
      </c>
      <c r="M4980" s="518">
        <f t="shared" si="1228"/>
        <v>0</v>
      </c>
      <c r="N4980" s="519">
        <f t="shared" si="1226"/>
        <v>0</v>
      </c>
      <c r="O4980" s="519">
        <f t="shared" si="1227"/>
        <v>0</v>
      </c>
      <c r="P4980" s="506"/>
      <c r="Q4980" s="494"/>
      <c r="R4980" s="412" t="str">
        <f t="shared" si="1231"/>
        <v/>
      </c>
      <c r="S4980" s="412" t="str">
        <f t="shared" si="1230"/>
        <v/>
      </c>
      <c r="T4980" s="427"/>
      <c r="U4980" s="429"/>
      <c r="W4980" s="6">
        <f>VLOOKUP(A4980,'[3]Cartilha Global'!$A:$A,1,FALSE)</f>
        <v>89755</v>
      </c>
    </row>
    <row r="4981" spans="1:23" ht="23.25" hidden="1" thickBot="1" x14ac:dyDescent="0.25">
      <c r="A4981" s="522">
        <v>89760</v>
      </c>
      <c r="B4981" s="508" t="s">
        <v>3144</v>
      </c>
      <c r="C4981" s="513" t="s">
        <v>1341</v>
      </c>
      <c r="D4981" s="498" t="s">
        <v>169</v>
      </c>
      <c r="E4981" s="499">
        <v>24.96</v>
      </c>
      <c r="F4981" s="500">
        <f t="shared" si="1229"/>
        <v>30.91</v>
      </c>
      <c r="G4981" s="527"/>
      <c r="H4981" s="518"/>
      <c r="I4981" s="517">
        <f t="shared" ref="I4981:I5044" si="1232">IF(ISBLANK(E4981),0,ROUND(F4981*G4981,2))</f>
        <v>0</v>
      </c>
      <c r="J4981" s="517">
        <f t="shared" ref="J4981:J5044" si="1233">IF(ISBLANK(G4981),0,ROUND(G4981*H4981,2))</f>
        <v>0</v>
      </c>
      <c r="K4981" s="504"/>
      <c r="L4981" s="518">
        <f t="shared" ref="L4981:M5011" si="1234">G4981</f>
        <v>0</v>
      </c>
      <c r="M4981" s="518">
        <f t="shared" si="1234"/>
        <v>0</v>
      </c>
      <c r="N4981" s="519">
        <f t="shared" ref="N4981:N5044" si="1235">IF(ISBLANK(E4981),0,ROUND(F4981*L4981,2))</f>
        <v>0</v>
      </c>
      <c r="O4981" s="519">
        <f t="shared" ref="O4981:O5044" si="1236">IF(ISBLANK(L4981),0,ROUND(L4981*M4981,2))</f>
        <v>0</v>
      </c>
      <c r="P4981" s="506"/>
      <c r="Q4981" s="494"/>
      <c r="R4981" s="412" t="str">
        <f t="shared" si="1231"/>
        <v/>
      </c>
      <c r="S4981" s="412" t="str">
        <f t="shared" si="1230"/>
        <v/>
      </c>
      <c r="T4981" s="427"/>
      <c r="U4981" s="429"/>
      <c r="W4981" s="6">
        <f>VLOOKUP(A4981,'[3]Cartilha Global'!$A:$A,1,FALSE)</f>
        <v>89760</v>
      </c>
    </row>
    <row r="4982" spans="1:23" ht="23.25" hidden="1" thickBot="1" x14ac:dyDescent="0.25">
      <c r="A4982" s="522">
        <v>89794</v>
      </c>
      <c r="B4982" s="508" t="s">
        <v>3144</v>
      </c>
      <c r="C4982" s="513" t="s">
        <v>1342</v>
      </c>
      <c r="D4982" s="498" t="s">
        <v>169</v>
      </c>
      <c r="E4982" s="499">
        <v>23.81</v>
      </c>
      <c r="F4982" s="500">
        <f t="shared" si="1229"/>
        <v>29.49</v>
      </c>
      <c r="G4982" s="527"/>
      <c r="H4982" s="518"/>
      <c r="I4982" s="517">
        <f t="shared" si="1232"/>
        <v>0</v>
      </c>
      <c r="J4982" s="517">
        <f t="shared" si="1233"/>
        <v>0</v>
      </c>
      <c r="K4982" s="504"/>
      <c r="L4982" s="518">
        <f t="shared" si="1234"/>
        <v>0</v>
      </c>
      <c r="M4982" s="518">
        <f t="shared" si="1234"/>
        <v>0</v>
      </c>
      <c r="N4982" s="519">
        <f t="shared" si="1235"/>
        <v>0</v>
      </c>
      <c r="O4982" s="519">
        <f t="shared" si="1236"/>
        <v>0</v>
      </c>
      <c r="P4982" s="506"/>
      <c r="Q4982" s="494"/>
      <c r="R4982" s="412" t="str">
        <f t="shared" si="1231"/>
        <v/>
      </c>
      <c r="S4982" s="412" t="str">
        <f t="shared" si="1230"/>
        <v/>
      </c>
      <c r="T4982" s="427"/>
      <c r="U4982" s="429"/>
      <c r="W4982" s="6">
        <f>VLOOKUP(A4982,'[3]Cartilha Global'!$A:$A,1,FALSE)</f>
        <v>89794</v>
      </c>
    </row>
    <row r="4983" spans="1:23" ht="23.25" hidden="1" thickBot="1" x14ac:dyDescent="0.25">
      <c r="A4983" s="522">
        <v>89822</v>
      </c>
      <c r="B4983" s="508" t="s">
        <v>3144</v>
      </c>
      <c r="C4983" s="513" t="s">
        <v>1343</v>
      </c>
      <c r="D4983" s="498" t="s">
        <v>169</v>
      </c>
      <c r="E4983" s="499">
        <v>31.29</v>
      </c>
      <c r="F4983" s="500">
        <f t="shared" si="1229"/>
        <v>38.75</v>
      </c>
      <c r="G4983" s="527"/>
      <c r="H4983" s="518"/>
      <c r="I4983" s="517">
        <f t="shared" si="1232"/>
        <v>0</v>
      </c>
      <c r="J4983" s="517">
        <f t="shared" si="1233"/>
        <v>0</v>
      </c>
      <c r="K4983" s="504"/>
      <c r="L4983" s="518">
        <f t="shared" si="1234"/>
        <v>0</v>
      </c>
      <c r="M4983" s="518">
        <f t="shared" si="1234"/>
        <v>0</v>
      </c>
      <c r="N4983" s="519">
        <f t="shared" si="1235"/>
        <v>0</v>
      </c>
      <c r="O4983" s="519">
        <f t="shared" si="1236"/>
        <v>0</v>
      </c>
      <c r="P4983" s="506"/>
      <c r="Q4983" s="494"/>
      <c r="R4983" s="412" t="str">
        <f t="shared" si="1231"/>
        <v/>
      </c>
      <c r="S4983" s="412" t="str">
        <f t="shared" si="1230"/>
        <v/>
      </c>
      <c r="T4983" s="427"/>
      <c r="U4983" s="429"/>
      <c r="W4983" s="6">
        <f>VLOOKUP(A4983,'[3]Cartilha Global'!$A:$A,1,FALSE)</f>
        <v>89822</v>
      </c>
    </row>
    <row r="4984" spans="1:23" ht="23.25" hidden="1" thickBot="1" x14ac:dyDescent="0.25">
      <c r="A4984" s="522">
        <v>89835</v>
      </c>
      <c r="B4984" s="508" t="s">
        <v>3144</v>
      </c>
      <c r="C4984" s="513" t="s">
        <v>1344</v>
      </c>
      <c r="D4984" s="498" t="s">
        <v>169</v>
      </c>
      <c r="E4984" s="499">
        <v>56.13</v>
      </c>
      <c r="F4984" s="500">
        <f t="shared" si="1229"/>
        <v>69.510000000000005</v>
      </c>
      <c r="G4984" s="527"/>
      <c r="H4984" s="518"/>
      <c r="I4984" s="517">
        <f t="shared" si="1232"/>
        <v>0</v>
      </c>
      <c r="J4984" s="517">
        <f t="shared" si="1233"/>
        <v>0</v>
      </c>
      <c r="K4984" s="504"/>
      <c r="L4984" s="518">
        <f t="shared" si="1234"/>
        <v>0</v>
      </c>
      <c r="M4984" s="518">
        <f t="shared" si="1234"/>
        <v>0</v>
      </c>
      <c r="N4984" s="519">
        <f t="shared" si="1235"/>
        <v>0</v>
      </c>
      <c r="O4984" s="519">
        <f t="shared" si="1236"/>
        <v>0</v>
      </c>
      <c r="P4984" s="506"/>
      <c r="Q4984" s="494"/>
      <c r="R4984" s="412" t="str">
        <f t="shared" si="1231"/>
        <v/>
      </c>
      <c r="S4984" s="412" t="str">
        <f t="shared" si="1230"/>
        <v/>
      </c>
      <c r="T4984" s="427"/>
      <c r="U4984" s="429"/>
      <c r="W4984" s="6">
        <f>VLOOKUP(A4984,'[3]Cartilha Global'!$A:$A,1,FALSE)</f>
        <v>89835</v>
      </c>
    </row>
    <row r="4985" spans="1:23" ht="23.25" hidden="1" thickBot="1" x14ac:dyDescent="0.25">
      <c r="A4985" s="522">
        <v>89838</v>
      </c>
      <c r="B4985" s="508" t="s">
        <v>3144</v>
      </c>
      <c r="C4985" s="513" t="s">
        <v>1345</v>
      </c>
      <c r="D4985" s="498" t="s">
        <v>169</v>
      </c>
      <c r="E4985" s="499">
        <v>205.47</v>
      </c>
      <c r="F4985" s="500">
        <f t="shared" si="1229"/>
        <v>254.45</v>
      </c>
      <c r="G4985" s="527"/>
      <c r="H4985" s="518"/>
      <c r="I4985" s="517">
        <f t="shared" si="1232"/>
        <v>0</v>
      </c>
      <c r="J4985" s="517">
        <f t="shared" si="1233"/>
        <v>0</v>
      </c>
      <c r="K4985" s="504"/>
      <c r="L4985" s="518">
        <f t="shared" si="1234"/>
        <v>0</v>
      </c>
      <c r="M4985" s="518">
        <f t="shared" si="1234"/>
        <v>0</v>
      </c>
      <c r="N4985" s="519">
        <f t="shared" si="1235"/>
        <v>0</v>
      </c>
      <c r="O4985" s="519">
        <f t="shared" si="1236"/>
        <v>0</v>
      </c>
      <c r="P4985" s="506"/>
      <c r="Q4985" s="494"/>
      <c r="R4985" s="412" t="str">
        <f t="shared" si="1231"/>
        <v/>
      </c>
      <c r="S4985" s="412" t="str">
        <f t="shared" si="1230"/>
        <v/>
      </c>
      <c r="T4985" s="427"/>
      <c r="U4985" s="429"/>
      <c r="W4985" s="6">
        <f>VLOOKUP(A4985,'[3]Cartilha Global'!$A:$A,1,FALSE)</f>
        <v>89838</v>
      </c>
    </row>
    <row r="4986" spans="1:23" ht="23.25" hidden="1" thickBot="1" x14ac:dyDescent="0.25">
      <c r="A4986" s="522">
        <v>89840</v>
      </c>
      <c r="B4986" s="508" t="s">
        <v>3144</v>
      </c>
      <c r="C4986" s="513" t="s">
        <v>1346</v>
      </c>
      <c r="D4986" s="498" t="s">
        <v>169</v>
      </c>
      <c r="E4986" s="499">
        <v>237.47</v>
      </c>
      <c r="F4986" s="500">
        <f t="shared" si="1229"/>
        <v>294.08</v>
      </c>
      <c r="G4986" s="527"/>
      <c r="H4986" s="518"/>
      <c r="I4986" s="517">
        <f t="shared" si="1232"/>
        <v>0</v>
      </c>
      <c r="J4986" s="517">
        <f t="shared" si="1233"/>
        <v>0</v>
      </c>
      <c r="K4986" s="504"/>
      <c r="L4986" s="518">
        <f t="shared" si="1234"/>
        <v>0</v>
      </c>
      <c r="M4986" s="518">
        <f t="shared" si="1234"/>
        <v>0</v>
      </c>
      <c r="N4986" s="519">
        <f t="shared" si="1235"/>
        <v>0</v>
      </c>
      <c r="O4986" s="519">
        <f t="shared" si="1236"/>
        <v>0</v>
      </c>
      <c r="P4986" s="506"/>
      <c r="Q4986" s="494"/>
      <c r="R4986" s="412" t="str">
        <f t="shared" si="1231"/>
        <v/>
      </c>
      <c r="S4986" s="412" t="str">
        <f t="shared" si="1230"/>
        <v/>
      </c>
      <c r="T4986" s="427"/>
      <c r="U4986" s="429"/>
      <c r="W4986" s="6">
        <f>VLOOKUP(A4986,'[3]Cartilha Global'!$A:$A,1,FALSE)</f>
        <v>89840</v>
      </c>
    </row>
    <row r="4987" spans="1:23" ht="23.25" hidden="1" thickBot="1" x14ac:dyDescent="0.25">
      <c r="A4987" s="522">
        <v>94725</v>
      </c>
      <c r="B4987" s="508" t="s">
        <v>3144</v>
      </c>
      <c r="C4987" s="513" t="s">
        <v>1347</v>
      </c>
      <c r="D4987" s="498" t="s">
        <v>169</v>
      </c>
      <c r="E4987" s="499">
        <v>8.1999999999999993</v>
      </c>
      <c r="F4987" s="500">
        <f t="shared" si="1229"/>
        <v>10.15</v>
      </c>
      <c r="G4987" s="527"/>
      <c r="H4987" s="518"/>
      <c r="I4987" s="517">
        <f t="shared" si="1232"/>
        <v>0</v>
      </c>
      <c r="J4987" s="517">
        <f t="shared" si="1233"/>
        <v>0</v>
      </c>
      <c r="K4987" s="504"/>
      <c r="L4987" s="518">
        <f t="shared" si="1234"/>
        <v>0</v>
      </c>
      <c r="M4987" s="518">
        <f t="shared" si="1234"/>
        <v>0</v>
      </c>
      <c r="N4987" s="519">
        <f t="shared" si="1235"/>
        <v>0</v>
      </c>
      <c r="O4987" s="519">
        <f t="shared" si="1236"/>
        <v>0</v>
      </c>
      <c r="P4987" s="506"/>
      <c r="Q4987" s="494"/>
      <c r="R4987" s="412" t="str">
        <f t="shared" si="1231"/>
        <v/>
      </c>
      <c r="S4987" s="412" t="str">
        <f t="shared" si="1230"/>
        <v/>
      </c>
      <c r="T4987" s="427"/>
      <c r="U4987" s="429"/>
      <c r="W4987" s="6">
        <f>VLOOKUP(A4987,'[3]Cartilha Global'!$A:$A,1,FALSE)</f>
        <v>94725</v>
      </c>
    </row>
    <row r="4988" spans="1:23" ht="23.25" hidden="1" thickBot="1" x14ac:dyDescent="0.25">
      <c r="A4988" s="522">
        <v>94727</v>
      </c>
      <c r="B4988" s="508" t="s">
        <v>3144</v>
      </c>
      <c r="C4988" s="513" t="s">
        <v>1348</v>
      </c>
      <c r="D4988" s="498" t="s">
        <v>169</v>
      </c>
      <c r="E4988" s="499">
        <v>12.15</v>
      </c>
      <c r="F4988" s="500">
        <f t="shared" si="1229"/>
        <v>15.05</v>
      </c>
      <c r="G4988" s="527"/>
      <c r="H4988" s="518"/>
      <c r="I4988" s="517">
        <f t="shared" si="1232"/>
        <v>0</v>
      </c>
      <c r="J4988" s="517">
        <f t="shared" si="1233"/>
        <v>0</v>
      </c>
      <c r="K4988" s="504"/>
      <c r="L4988" s="518">
        <f t="shared" si="1234"/>
        <v>0</v>
      </c>
      <c r="M4988" s="518">
        <f t="shared" si="1234"/>
        <v>0</v>
      </c>
      <c r="N4988" s="519">
        <f t="shared" si="1235"/>
        <v>0</v>
      </c>
      <c r="O4988" s="519">
        <f t="shared" si="1236"/>
        <v>0</v>
      </c>
      <c r="P4988" s="506"/>
      <c r="Q4988" s="494"/>
      <c r="R4988" s="412" t="str">
        <f t="shared" si="1231"/>
        <v/>
      </c>
      <c r="S4988" s="412" t="str">
        <f t="shared" si="1230"/>
        <v/>
      </c>
      <c r="T4988" s="427"/>
      <c r="U4988" s="429"/>
      <c r="W4988" s="6">
        <f>VLOOKUP(A4988,'[3]Cartilha Global'!$A:$A,1,FALSE)</f>
        <v>94727</v>
      </c>
    </row>
    <row r="4989" spans="1:23" ht="23.25" hidden="1" thickBot="1" x14ac:dyDescent="0.25">
      <c r="A4989" s="522">
        <v>94729</v>
      </c>
      <c r="B4989" s="508" t="s">
        <v>3144</v>
      </c>
      <c r="C4989" s="513" t="s">
        <v>1349</v>
      </c>
      <c r="D4989" s="498" t="s">
        <v>169</v>
      </c>
      <c r="E4989" s="499">
        <v>21.92</v>
      </c>
      <c r="F4989" s="500">
        <f t="shared" si="1229"/>
        <v>27.15</v>
      </c>
      <c r="G4989" s="527"/>
      <c r="H4989" s="518"/>
      <c r="I4989" s="517">
        <f t="shared" si="1232"/>
        <v>0</v>
      </c>
      <c r="J4989" s="517">
        <f t="shared" si="1233"/>
        <v>0</v>
      </c>
      <c r="K4989" s="504"/>
      <c r="L4989" s="518">
        <f t="shared" si="1234"/>
        <v>0</v>
      </c>
      <c r="M4989" s="518">
        <f t="shared" si="1234"/>
        <v>0</v>
      </c>
      <c r="N4989" s="519">
        <f t="shared" si="1235"/>
        <v>0</v>
      </c>
      <c r="O4989" s="519">
        <f t="shared" si="1236"/>
        <v>0</v>
      </c>
      <c r="P4989" s="506"/>
      <c r="Q4989" s="494"/>
      <c r="R4989" s="412" t="str">
        <f t="shared" si="1231"/>
        <v/>
      </c>
      <c r="S4989" s="412" t="str">
        <f t="shared" si="1230"/>
        <v/>
      </c>
      <c r="T4989" s="427"/>
      <c r="U4989" s="429"/>
      <c r="W4989" s="6">
        <f>VLOOKUP(A4989,'[3]Cartilha Global'!$A:$A,1,FALSE)</f>
        <v>94729</v>
      </c>
    </row>
    <row r="4990" spans="1:23" ht="23.25" hidden="1" thickBot="1" x14ac:dyDescent="0.25">
      <c r="A4990" s="522">
        <v>94731</v>
      </c>
      <c r="B4990" s="508" t="s">
        <v>3144</v>
      </c>
      <c r="C4990" s="513" t="s">
        <v>1350</v>
      </c>
      <c r="D4990" s="498" t="s">
        <v>169</v>
      </c>
      <c r="E4990" s="499">
        <v>27.9</v>
      </c>
      <c r="F4990" s="500">
        <f t="shared" si="1229"/>
        <v>34.549999999999997</v>
      </c>
      <c r="G4990" s="527"/>
      <c r="H4990" s="518"/>
      <c r="I4990" s="517">
        <f t="shared" si="1232"/>
        <v>0</v>
      </c>
      <c r="J4990" s="517">
        <f t="shared" si="1233"/>
        <v>0</v>
      </c>
      <c r="K4990" s="504"/>
      <c r="L4990" s="518">
        <f t="shared" si="1234"/>
        <v>0</v>
      </c>
      <c r="M4990" s="518">
        <f t="shared" si="1234"/>
        <v>0</v>
      </c>
      <c r="N4990" s="519">
        <f t="shared" si="1235"/>
        <v>0</v>
      </c>
      <c r="O4990" s="519">
        <f t="shared" si="1236"/>
        <v>0</v>
      </c>
      <c r="P4990" s="506"/>
      <c r="Q4990" s="494"/>
      <c r="R4990" s="412" t="str">
        <f t="shared" si="1231"/>
        <v/>
      </c>
      <c r="S4990" s="412" t="str">
        <f t="shared" si="1230"/>
        <v/>
      </c>
      <c r="T4990" s="427"/>
      <c r="U4990" s="429"/>
      <c r="W4990" s="6">
        <f>VLOOKUP(A4990,'[3]Cartilha Global'!$A:$A,1,FALSE)</f>
        <v>94731</v>
      </c>
    </row>
    <row r="4991" spans="1:23" ht="23.25" hidden="1" thickBot="1" x14ac:dyDescent="0.25">
      <c r="A4991" s="522">
        <v>94733</v>
      </c>
      <c r="B4991" s="508" t="s">
        <v>3144</v>
      </c>
      <c r="C4991" s="513" t="s">
        <v>1351</v>
      </c>
      <c r="D4991" s="498" t="s">
        <v>169</v>
      </c>
      <c r="E4991" s="499">
        <v>54.5</v>
      </c>
      <c r="F4991" s="500">
        <f t="shared" si="1229"/>
        <v>67.489999999999995</v>
      </c>
      <c r="G4991" s="527"/>
      <c r="H4991" s="518"/>
      <c r="I4991" s="517">
        <f t="shared" si="1232"/>
        <v>0</v>
      </c>
      <c r="J4991" s="517">
        <f t="shared" si="1233"/>
        <v>0</v>
      </c>
      <c r="K4991" s="504"/>
      <c r="L4991" s="518">
        <f t="shared" si="1234"/>
        <v>0</v>
      </c>
      <c r="M4991" s="518">
        <f t="shared" si="1234"/>
        <v>0</v>
      </c>
      <c r="N4991" s="519">
        <f t="shared" si="1235"/>
        <v>0</v>
      </c>
      <c r="O4991" s="519">
        <f t="shared" si="1236"/>
        <v>0</v>
      </c>
      <c r="P4991" s="506"/>
      <c r="Q4991" s="494"/>
      <c r="R4991" s="412" t="str">
        <f t="shared" si="1231"/>
        <v/>
      </c>
      <c r="S4991" s="412" t="str">
        <f t="shared" si="1230"/>
        <v/>
      </c>
      <c r="T4991" s="427"/>
      <c r="U4991" s="429"/>
      <c r="W4991" s="6">
        <f>VLOOKUP(A4991,'[3]Cartilha Global'!$A:$A,1,FALSE)</f>
        <v>94733</v>
      </c>
    </row>
    <row r="4992" spans="1:23" ht="23.25" hidden="1" thickBot="1" x14ac:dyDescent="0.25">
      <c r="A4992" s="522">
        <v>94737</v>
      </c>
      <c r="B4992" s="508" t="s">
        <v>3144</v>
      </c>
      <c r="C4992" s="513" t="s">
        <v>1352</v>
      </c>
      <c r="D4992" s="498" t="s">
        <v>169</v>
      </c>
      <c r="E4992" s="499">
        <v>233.97</v>
      </c>
      <c r="F4992" s="500">
        <f t="shared" si="1229"/>
        <v>289.75</v>
      </c>
      <c r="G4992" s="527"/>
      <c r="H4992" s="518"/>
      <c r="I4992" s="517">
        <f t="shared" si="1232"/>
        <v>0</v>
      </c>
      <c r="J4992" s="517">
        <f t="shared" si="1233"/>
        <v>0</v>
      </c>
      <c r="K4992" s="504"/>
      <c r="L4992" s="518">
        <f t="shared" si="1234"/>
        <v>0</v>
      </c>
      <c r="M4992" s="518">
        <f t="shared" si="1234"/>
        <v>0</v>
      </c>
      <c r="N4992" s="519">
        <f t="shared" si="1235"/>
        <v>0</v>
      </c>
      <c r="O4992" s="519">
        <f t="shared" si="1236"/>
        <v>0</v>
      </c>
      <c r="P4992" s="506"/>
      <c r="Q4992" s="494"/>
      <c r="R4992" s="412" t="str">
        <f t="shared" si="1231"/>
        <v/>
      </c>
      <c r="S4992" s="412" t="str">
        <f t="shared" si="1230"/>
        <v/>
      </c>
      <c r="T4992" s="427"/>
      <c r="U4992" s="429"/>
      <c r="W4992" s="6">
        <f>VLOOKUP(A4992,'[3]Cartilha Global'!$A:$A,1,FALSE)</f>
        <v>94737</v>
      </c>
    </row>
    <row r="4993" spans="1:23" ht="23.25" hidden="1" thickBot="1" x14ac:dyDescent="0.25">
      <c r="A4993" s="522">
        <v>94863</v>
      </c>
      <c r="B4993" s="508" t="s">
        <v>3144</v>
      </c>
      <c r="C4993" s="513" t="s">
        <v>1353</v>
      </c>
      <c r="D4993" s="498" t="s">
        <v>169</v>
      </c>
      <c r="E4993" s="499">
        <v>201.01</v>
      </c>
      <c r="F4993" s="500">
        <f t="shared" si="1229"/>
        <v>248.93</v>
      </c>
      <c r="G4993" s="527"/>
      <c r="H4993" s="518"/>
      <c r="I4993" s="517">
        <f t="shared" si="1232"/>
        <v>0</v>
      </c>
      <c r="J4993" s="517">
        <f t="shared" si="1233"/>
        <v>0</v>
      </c>
      <c r="K4993" s="504"/>
      <c r="L4993" s="518">
        <f t="shared" si="1234"/>
        <v>0</v>
      </c>
      <c r="M4993" s="518">
        <f t="shared" si="1234"/>
        <v>0</v>
      </c>
      <c r="N4993" s="519">
        <f t="shared" si="1235"/>
        <v>0</v>
      </c>
      <c r="O4993" s="519">
        <f t="shared" si="1236"/>
        <v>0</v>
      </c>
      <c r="P4993" s="506"/>
      <c r="Q4993" s="494"/>
      <c r="R4993" s="412" t="str">
        <f t="shared" si="1231"/>
        <v/>
      </c>
      <c r="S4993" s="412" t="str">
        <f t="shared" si="1230"/>
        <v/>
      </c>
      <c r="T4993" s="427"/>
      <c r="U4993" s="429"/>
      <c r="W4993" s="6">
        <f>VLOOKUP(A4993,'[3]Cartilha Global'!$A:$A,1,FALSE)</f>
        <v>94863</v>
      </c>
    </row>
    <row r="4994" spans="1:23" ht="23.25" hidden="1" thickBot="1" x14ac:dyDescent="0.25">
      <c r="A4994" s="522">
        <v>89652</v>
      </c>
      <c r="B4994" s="508" t="s">
        <v>3144</v>
      </c>
      <c r="C4994" s="513" t="s">
        <v>1354</v>
      </c>
      <c r="D4994" s="498" t="s">
        <v>169</v>
      </c>
      <c r="E4994" s="499">
        <v>14.49</v>
      </c>
      <c r="F4994" s="500">
        <f t="shared" si="1229"/>
        <v>17.940000000000001</v>
      </c>
      <c r="G4994" s="527"/>
      <c r="H4994" s="518"/>
      <c r="I4994" s="517">
        <f t="shared" si="1232"/>
        <v>0</v>
      </c>
      <c r="J4994" s="517">
        <f t="shared" si="1233"/>
        <v>0</v>
      </c>
      <c r="K4994" s="504"/>
      <c r="L4994" s="518">
        <f t="shared" si="1234"/>
        <v>0</v>
      </c>
      <c r="M4994" s="518">
        <f t="shared" si="1234"/>
        <v>0</v>
      </c>
      <c r="N4994" s="519">
        <f t="shared" si="1235"/>
        <v>0</v>
      </c>
      <c r="O4994" s="519">
        <f t="shared" si="1236"/>
        <v>0</v>
      </c>
      <c r="P4994" s="506"/>
      <c r="Q4994" s="494"/>
      <c r="R4994" s="412" t="str">
        <f t="shared" si="1231"/>
        <v/>
      </c>
      <c r="S4994" s="412" t="str">
        <f t="shared" si="1230"/>
        <v/>
      </c>
      <c r="T4994" s="427"/>
      <c r="U4994" s="429"/>
      <c r="W4994" s="6">
        <f>VLOOKUP(A4994,'[3]Cartilha Global'!$A:$A,1,FALSE)</f>
        <v>89652</v>
      </c>
    </row>
    <row r="4995" spans="1:23" ht="23.25" hidden="1" thickBot="1" x14ac:dyDescent="0.25">
      <c r="A4995" s="522">
        <v>89659</v>
      </c>
      <c r="B4995" s="508" t="s">
        <v>3144</v>
      </c>
      <c r="C4995" s="513" t="s">
        <v>1355</v>
      </c>
      <c r="D4995" s="498" t="s">
        <v>169</v>
      </c>
      <c r="E4995" s="499">
        <v>21.04</v>
      </c>
      <c r="F4995" s="500">
        <f t="shared" si="1229"/>
        <v>26.06</v>
      </c>
      <c r="G4995" s="527"/>
      <c r="H4995" s="518"/>
      <c r="I4995" s="517">
        <f t="shared" si="1232"/>
        <v>0</v>
      </c>
      <c r="J4995" s="517">
        <f t="shared" si="1233"/>
        <v>0</v>
      </c>
      <c r="K4995" s="504"/>
      <c r="L4995" s="518">
        <f t="shared" si="1234"/>
        <v>0</v>
      </c>
      <c r="M4995" s="518">
        <f t="shared" si="1234"/>
        <v>0</v>
      </c>
      <c r="N4995" s="519">
        <f t="shared" si="1235"/>
        <v>0</v>
      </c>
      <c r="O4995" s="519">
        <f t="shared" si="1236"/>
        <v>0</v>
      </c>
      <c r="P4995" s="506"/>
      <c r="Q4995" s="494"/>
      <c r="R4995" s="412" t="str">
        <f t="shared" si="1231"/>
        <v/>
      </c>
      <c r="S4995" s="412" t="str">
        <f t="shared" si="1230"/>
        <v/>
      </c>
      <c r="T4995" s="427"/>
      <c r="U4995" s="429"/>
      <c r="W4995" s="6">
        <f>VLOOKUP(A4995,'[3]Cartilha Global'!$A:$A,1,FALSE)</f>
        <v>89659</v>
      </c>
    </row>
    <row r="4996" spans="1:23" ht="23.25" hidden="1" thickBot="1" x14ac:dyDescent="0.25">
      <c r="A4996" s="522">
        <v>89672</v>
      </c>
      <c r="B4996" s="508" t="s">
        <v>3144</v>
      </c>
      <c r="C4996" s="513" t="s">
        <v>1356</v>
      </c>
      <c r="D4996" s="498" t="s">
        <v>169</v>
      </c>
      <c r="E4996" s="499">
        <v>28.21</v>
      </c>
      <c r="F4996" s="500">
        <f t="shared" si="1229"/>
        <v>34.94</v>
      </c>
      <c r="G4996" s="527"/>
      <c r="H4996" s="518"/>
      <c r="I4996" s="517">
        <f t="shared" si="1232"/>
        <v>0</v>
      </c>
      <c r="J4996" s="517">
        <f t="shared" si="1233"/>
        <v>0</v>
      </c>
      <c r="K4996" s="504"/>
      <c r="L4996" s="518">
        <f t="shared" si="1234"/>
        <v>0</v>
      </c>
      <c r="M4996" s="518">
        <f t="shared" si="1234"/>
        <v>0</v>
      </c>
      <c r="N4996" s="519">
        <f t="shared" si="1235"/>
        <v>0</v>
      </c>
      <c r="O4996" s="519">
        <f t="shared" si="1236"/>
        <v>0</v>
      </c>
      <c r="P4996" s="506"/>
      <c r="Q4996" s="494"/>
      <c r="R4996" s="412" t="str">
        <f t="shared" si="1231"/>
        <v/>
      </c>
      <c r="S4996" s="412" t="str">
        <f t="shared" si="1230"/>
        <v/>
      </c>
      <c r="T4996" s="427"/>
      <c r="U4996" s="429"/>
      <c r="W4996" s="6">
        <f>VLOOKUP(A4996,'[3]Cartilha Global'!$A:$A,1,FALSE)</f>
        <v>89672</v>
      </c>
    </row>
    <row r="4997" spans="1:23" ht="23.25" hidden="1" thickBot="1" x14ac:dyDescent="0.25">
      <c r="A4997" s="522">
        <v>89682</v>
      </c>
      <c r="B4997" s="508" t="s">
        <v>3144</v>
      </c>
      <c r="C4997" s="513" t="s">
        <v>1357</v>
      </c>
      <c r="D4997" s="498" t="s">
        <v>169</v>
      </c>
      <c r="E4997" s="499">
        <v>43.71</v>
      </c>
      <c r="F4997" s="500">
        <f t="shared" si="1229"/>
        <v>54.13</v>
      </c>
      <c r="G4997" s="527"/>
      <c r="H4997" s="518"/>
      <c r="I4997" s="517">
        <f t="shared" si="1232"/>
        <v>0</v>
      </c>
      <c r="J4997" s="517">
        <f t="shared" si="1233"/>
        <v>0</v>
      </c>
      <c r="K4997" s="504"/>
      <c r="L4997" s="518">
        <f t="shared" si="1234"/>
        <v>0</v>
      </c>
      <c r="M4997" s="518">
        <f t="shared" si="1234"/>
        <v>0</v>
      </c>
      <c r="N4997" s="519">
        <f t="shared" si="1235"/>
        <v>0</v>
      </c>
      <c r="O4997" s="519">
        <f t="shared" si="1236"/>
        <v>0</v>
      </c>
      <c r="P4997" s="506"/>
      <c r="Q4997" s="494"/>
      <c r="R4997" s="412" t="str">
        <f t="shared" si="1231"/>
        <v/>
      </c>
      <c r="S4997" s="412" t="str">
        <f t="shared" si="1230"/>
        <v/>
      </c>
      <c r="T4997" s="427"/>
      <c r="U4997" s="429"/>
      <c r="W4997" s="6">
        <f>VLOOKUP(A4997,'[3]Cartilha Global'!$A:$A,1,FALSE)</f>
        <v>89682</v>
      </c>
    </row>
    <row r="4998" spans="1:23" ht="23.25" hidden="1" thickBot="1" x14ac:dyDescent="0.25">
      <c r="A4998" s="522">
        <v>89738</v>
      </c>
      <c r="B4998" s="508" t="s">
        <v>3144</v>
      </c>
      <c r="C4998" s="513" t="s">
        <v>1358</v>
      </c>
      <c r="D4998" s="498" t="s">
        <v>169</v>
      </c>
      <c r="E4998" s="499">
        <v>19.170000000000002</v>
      </c>
      <c r="F4998" s="500">
        <f t="shared" si="1229"/>
        <v>23.74</v>
      </c>
      <c r="G4998" s="527"/>
      <c r="H4998" s="518"/>
      <c r="I4998" s="517">
        <f t="shared" si="1232"/>
        <v>0</v>
      </c>
      <c r="J4998" s="517">
        <f t="shared" si="1233"/>
        <v>0</v>
      </c>
      <c r="K4998" s="504"/>
      <c r="L4998" s="518">
        <f t="shared" si="1234"/>
        <v>0</v>
      </c>
      <c r="M4998" s="518">
        <f t="shared" si="1234"/>
        <v>0</v>
      </c>
      <c r="N4998" s="519">
        <f t="shared" si="1235"/>
        <v>0</v>
      </c>
      <c r="O4998" s="519">
        <f t="shared" si="1236"/>
        <v>0</v>
      </c>
      <c r="P4998" s="506"/>
      <c r="Q4998" s="494"/>
      <c r="R4998" s="412" t="str">
        <f t="shared" si="1231"/>
        <v/>
      </c>
      <c r="S4998" s="412" t="str">
        <f t="shared" si="1230"/>
        <v/>
      </c>
      <c r="T4998" s="427"/>
      <c r="U4998" s="429"/>
      <c r="W4998" s="6">
        <f>VLOOKUP(A4998,'[3]Cartilha Global'!$A:$A,1,FALSE)</f>
        <v>89738</v>
      </c>
    </row>
    <row r="4999" spans="1:23" ht="23.25" hidden="1" thickBot="1" x14ac:dyDescent="0.25">
      <c r="A4999" s="522">
        <v>89756</v>
      </c>
      <c r="B4999" s="508" t="s">
        <v>3144</v>
      </c>
      <c r="C4999" s="513" t="s">
        <v>1359</v>
      </c>
      <c r="D4999" s="498" t="s">
        <v>169</v>
      </c>
      <c r="E4999" s="499">
        <v>26.05</v>
      </c>
      <c r="F4999" s="500">
        <f t="shared" si="1229"/>
        <v>32.26</v>
      </c>
      <c r="G4999" s="527"/>
      <c r="H4999" s="518"/>
      <c r="I4999" s="517">
        <f t="shared" si="1232"/>
        <v>0</v>
      </c>
      <c r="J4999" s="517">
        <f t="shared" si="1233"/>
        <v>0</v>
      </c>
      <c r="K4999" s="504"/>
      <c r="L4999" s="518">
        <f t="shared" si="1234"/>
        <v>0</v>
      </c>
      <c r="M4999" s="518">
        <f t="shared" si="1234"/>
        <v>0</v>
      </c>
      <c r="N4999" s="519">
        <f t="shared" si="1235"/>
        <v>0</v>
      </c>
      <c r="O4999" s="519">
        <f t="shared" si="1236"/>
        <v>0</v>
      </c>
      <c r="P4999" s="506"/>
      <c r="Q4999" s="494"/>
      <c r="R4999" s="412" t="str">
        <f t="shared" si="1231"/>
        <v/>
      </c>
      <c r="S4999" s="412" t="str">
        <f t="shared" si="1230"/>
        <v/>
      </c>
      <c r="T4999" s="427"/>
      <c r="U4999" s="429"/>
      <c r="W4999" s="6">
        <f>VLOOKUP(A4999,'[3]Cartilha Global'!$A:$A,1,FALSE)</f>
        <v>89756</v>
      </c>
    </row>
    <row r="5000" spans="1:23" ht="23.25" hidden="1" thickBot="1" x14ac:dyDescent="0.25">
      <c r="A5000" s="522">
        <v>89761</v>
      </c>
      <c r="B5000" s="508" t="s">
        <v>3144</v>
      </c>
      <c r="C5000" s="513" t="s">
        <v>1360</v>
      </c>
      <c r="D5000" s="498" t="s">
        <v>169</v>
      </c>
      <c r="E5000" s="499">
        <v>41.14</v>
      </c>
      <c r="F5000" s="500">
        <f t="shared" si="1229"/>
        <v>50.95</v>
      </c>
      <c r="G5000" s="527"/>
      <c r="H5000" s="518"/>
      <c r="I5000" s="517">
        <f t="shared" si="1232"/>
        <v>0</v>
      </c>
      <c r="J5000" s="517">
        <f t="shared" si="1233"/>
        <v>0</v>
      </c>
      <c r="K5000" s="504"/>
      <c r="L5000" s="518">
        <f t="shared" si="1234"/>
        <v>0</v>
      </c>
      <c r="M5000" s="518">
        <f t="shared" si="1234"/>
        <v>0</v>
      </c>
      <c r="N5000" s="519">
        <f t="shared" si="1235"/>
        <v>0</v>
      </c>
      <c r="O5000" s="519">
        <f t="shared" si="1236"/>
        <v>0</v>
      </c>
      <c r="P5000" s="506"/>
      <c r="Q5000" s="494"/>
      <c r="R5000" s="412" t="str">
        <f t="shared" si="1231"/>
        <v/>
      </c>
      <c r="S5000" s="412" t="str">
        <f t="shared" si="1230"/>
        <v/>
      </c>
      <c r="T5000" s="427"/>
      <c r="U5000" s="429"/>
      <c r="W5000" s="6">
        <f>VLOOKUP(A5000,'[3]Cartilha Global'!$A:$A,1,FALSE)</f>
        <v>89761</v>
      </c>
    </row>
    <row r="5001" spans="1:23" ht="23.25" hidden="1" thickBot="1" x14ac:dyDescent="0.25">
      <c r="A5001" s="522">
        <v>89815</v>
      </c>
      <c r="B5001" s="508" t="s">
        <v>3144</v>
      </c>
      <c r="C5001" s="513" t="s">
        <v>1361</v>
      </c>
      <c r="D5001" s="498" t="s">
        <v>169</v>
      </c>
      <c r="E5001" s="499">
        <v>39.99</v>
      </c>
      <c r="F5001" s="500">
        <f t="shared" si="1229"/>
        <v>49.52</v>
      </c>
      <c r="G5001" s="527"/>
      <c r="H5001" s="518"/>
      <c r="I5001" s="517">
        <f t="shared" si="1232"/>
        <v>0</v>
      </c>
      <c r="J5001" s="517">
        <f t="shared" si="1233"/>
        <v>0</v>
      </c>
      <c r="K5001" s="504"/>
      <c r="L5001" s="518">
        <f t="shared" si="1234"/>
        <v>0</v>
      </c>
      <c r="M5001" s="518">
        <f t="shared" si="1234"/>
        <v>0</v>
      </c>
      <c r="N5001" s="519">
        <f t="shared" si="1235"/>
        <v>0</v>
      </c>
      <c r="O5001" s="519">
        <f t="shared" si="1236"/>
        <v>0</v>
      </c>
      <c r="P5001" s="506"/>
      <c r="Q5001" s="494"/>
      <c r="R5001" s="412" t="str">
        <f t="shared" si="1231"/>
        <v/>
      </c>
      <c r="S5001" s="412" t="str">
        <f t="shared" si="1230"/>
        <v/>
      </c>
      <c r="T5001" s="427"/>
      <c r="U5001" s="429"/>
      <c r="W5001" s="6">
        <f>VLOOKUP(A5001,'[3]Cartilha Global'!$A:$A,1,FALSE)</f>
        <v>89815</v>
      </c>
    </row>
    <row r="5002" spans="1:23" ht="23.25" hidden="1" thickBot="1" x14ac:dyDescent="0.25">
      <c r="A5002" s="522">
        <v>89824</v>
      </c>
      <c r="B5002" s="508" t="s">
        <v>3144</v>
      </c>
      <c r="C5002" s="513" t="s">
        <v>1362</v>
      </c>
      <c r="D5002" s="498" t="s">
        <v>169</v>
      </c>
      <c r="E5002" s="499">
        <v>54.36</v>
      </c>
      <c r="F5002" s="500">
        <f t="shared" si="1229"/>
        <v>67.319999999999993</v>
      </c>
      <c r="G5002" s="527"/>
      <c r="H5002" s="518"/>
      <c r="I5002" s="517">
        <f t="shared" si="1232"/>
        <v>0</v>
      </c>
      <c r="J5002" s="517">
        <f t="shared" si="1233"/>
        <v>0</v>
      </c>
      <c r="K5002" s="504"/>
      <c r="L5002" s="518">
        <f t="shared" si="1234"/>
        <v>0</v>
      </c>
      <c r="M5002" s="518">
        <f t="shared" si="1234"/>
        <v>0</v>
      </c>
      <c r="N5002" s="519">
        <f t="shared" si="1235"/>
        <v>0</v>
      </c>
      <c r="O5002" s="519">
        <f t="shared" si="1236"/>
        <v>0</v>
      </c>
      <c r="P5002" s="506"/>
      <c r="Q5002" s="494"/>
      <c r="R5002" s="412" t="str">
        <f t="shared" si="1231"/>
        <v/>
      </c>
      <c r="S5002" s="412" t="str">
        <f t="shared" si="1230"/>
        <v/>
      </c>
      <c r="T5002" s="427"/>
      <c r="U5002" s="429"/>
      <c r="W5002" s="6">
        <f>VLOOKUP(A5002,'[3]Cartilha Global'!$A:$A,1,FALSE)</f>
        <v>89824</v>
      </c>
    </row>
    <row r="5003" spans="1:23" ht="23.25" hidden="1" thickBot="1" x14ac:dyDescent="0.25">
      <c r="A5003" s="522">
        <v>89668</v>
      </c>
      <c r="B5003" s="508" t="s">
        <v>3144</v>
      </c>
      <c r="C5003" s="513" t="s">
        <v>1363</v>
      </c>
      <c r="D5003" s="498" t="s">
        <v>169</v>
      </c>
      <c r="E5003" s="499">
        <v>41.37</v>
      </c>
      <c r="F5003" s="500">
        <f t="shared" si="1229"/>
        <v>51.23</v>
      </c>
      <c r="G5003" s="527"/>
      <c r="H5003" s="518"/>
      <c r="I5003" s="517">
        <f t="shared" si="1232"/>
        <v>0</v>
      </c>
      <c r="J5003" s="517">
        <f t="shared" si="1233"/>
        <v>0</v>
      </c>
      <c r="K5003" s="504"/>
      <c r="L5003" s="518">
        <f t="shared" si="1234"/>
        <v>0</v>
      </c>
      <c r="M5003" s="518">
        <f t="shared" si="1234"/>
        <v>0</v>
      </c>
      <c r="N5003" s="519">
        <f t="shared" si="1235"/>
        <v>0</v>
      </c>
      <c r="O5003" s="519">
        <f t="shared" si="1236"/>
        <v>0</v>
      </c>
      <c r="P5003" s="506"/>
      <c r="Q5003" s="494"/>
      <c r="R5003" s="412" t="str">
        <f t="shared" si="1231"/>
        <v/>
      </c>
      <c r="S5003" s="412" t="str">
        <f t="shared" si="1230"/>
        <v/>
      </c>
      <c r="T5003" s="427"/>
      <c r="U5003" s="429"/>
      <c r="W5003" s="6">
        <f>VLOOKUP(A5003,'[3]Cartilha Global'!$A:$A,1,FALSE)</f>
        <v>89668</v>
      </c>
    </row>
    <row r="5004" spans="1:23" ht="23.25" hidden="1" thickBot="1" x14ac:dyDescent="0.25">
      <c r="A5004" s="522">
        <v>89655</v>
      </c>
      <c r="B5004" s="508" t="s">
        <v>3144</v>
      </c>
      <c r="C5004" s="513" t="s">
        <v>1364</v>
      </c>
      <c r="D5004" s="498" t="s">
        <v>169</v>
      </c>
      <c r="E5004" s="499">
        <v>34.979999999999997</v>
      </c>
      <c r="F5004" s="500">
        <f t="shared" si="1229"/>
        <v>43.32</v>
      </c>
      <c r="G5004" s="527"/>
      <c r="H5004" s="518"/>
      <c r="I5004" s="517">
        <f t="shared" si="1232"/>
        <v>0</v>
      </c>
      <c r="J5004" s="517">
        <f t="shared" si="1233"/>
        <v>0</v>
      </c>
      <c r="K5004" s="504"/>
      <c r="L5004" s="518">
        <f t="shared" si="1234"/>
        <v>0</v>
      </c>
      <c r="M5004" s="518">
        <f t="shared" si="1234"/>
        <v>0</v>
      </c>
      <c r="N5004" s="519">
        <f t="shared" si="1235"/>
        <v>0</v>
      </c>
      <c r="O5004" s="519">
        <f t="shared" si="1236"/>
        <v>0</v>
      </c>
      <c r="P5004" s="506"/>
      <c r="Q5004" s="494"/>
      <c r="R5004" s="412" t="str">
        <f t="shared" si="1231"/>
        <v/>
      </c>
      <c r="S5004" s="412" t="str">
        <f t="shared" si="1230"/>
        <v/>
      </c>
      <c r="T5004" s="427"/>
      <c r="U5004" s="429"/>
      <c r="W5004" s="6">
        <f>VLOOKUP(A5004,'[3]Cartilha Global'!$A:$A,1,FALSE)</f>
        <v>89655</v>
      </c>
    </row>
    <row r="5005" spans="1:23" ht="23.25" hidden="1" thickBot="1" x14ac:dyDescent="0.25">
      <c r="A5005" s="522">
        <v>89662</v>
      </c>
      <c r="B5005" s="508" t="s">
        <v>3144</v>
      </c>
      <c r="C5005" s="513" t="s">
        <v>1365</v>
      </c>
      <c r="D5005" s="498" t="s">
        <v>169</v>
      </c>
      <c r="E5005" s="499">
        <v>43.64</v>
      </c>
      <c r="F5005" s="500">
        <f t="shared" si="1229"/>
        <v>54.04</v>
      </c>
      <c r="G5005" s="527"/>
      <c r="H5005" s="518"/>
      <c r="I5005" s="517">
        <f t="shared" si="1232"/>
        <v>0</v>
      </c>
      <c r="J5005" s="517">
        <f t="shared" si="1233"/>
        <v>0</v>
      </c>
      <c r="K5005" s="504"/>
      <c r="L5005" s="518">
        <f t="shared" si="1234"/>
        <v>0</v>
      </c>
      <c r="M5005" s="518">
        <f t="shared" si="1234"/>
        <v>0</v>
      </c>
      <c r="N5005" s="519">
        <f t="shared" si="1235"/>
        <v>0</v>
      </c>
      <c r="O5005" s="519">
        <f t="shared" si="1236"/>
        <v>0</v>
      </c>
      <c r="P5005" s="506"/>
      <c r="Q5005" s="494"/>
      <c r="R5005" s="412" t="str">
        <f t="shared" si="1231"/>
        <v/>
      </c>
      <c r="S5005" s="412" t="str">
        <f t="shared" si="1230"/>
        <v/>
      </c>
      <c r="T5005" s="427"/>
      <c r="U5005" s="429"/>
      <c r="W5005" s="6">
        <f>VLOOKUP(A5005,'[3]Cartilha Global'!$A:$A,1,FALSE)</f>
        <v>89662</v>
      </c>
    </row>
    <row r="5006" spans="1:23" ht="23.25" hidden="1" thickBot="1" x14ac:dyDescent="0.25">
      <c r="A5006" s="522">
        <v>89676</v>
      </c>
      <c r="B5006" s="508" t="s">
        <v>3144</v>
      </c>
      <c r="C5006" s="513" t="s">
        <v>1366</v>
      </c>
      <c r="D5006" s="498" t="s">
        <v>169</v>
      </c>
      <c r="E5006" s="499">
        <v>64.53</v>
      </c>
      <c r="F5006" s="500">
        <f t="shared" si="1229"/>
        <v>79.91</v>
      </c>
      <c r="G5006" s="527"/>
      <c r="H5006" s="518"/>
      <c r="I5006" s="517">
        <f t="shared" si="1232"/>
        <v>0</v>
      </c>
      <c r="J5006" s="517">
        <f t="shared" si="1233"/>
        <v>0</v>
      </c>
      <c r="K5006" s="504"/>
      <c r="L5006" s="518">
        <f t="shared" si="1234"/>
        <v>0</v>
      </c>
      <c r="M5006" s="518">
        <f t="shared" si="1234"/>
        <v>0</v>
      </c>
      <c r="N5006" s="519">
        <f t="shared" si="1235"/>
        <v>0</v>
      </c>
      <c r="O5006" s="519">
        <f t="shared" si="1236"/>
        <v>0</v>
      </c>
      <c r="P5006" s="506"/>
      <c r="Q5006" s="494"/>
      <c r="R5006" s="412" t="str">
        <f t="shared" si="1231"/>
        <v/>
      </c>
      <c r="S5006" s="412" t="str">
        <f t="shared" si="1230"/>
        <v/>
      </c>
      <c r="T5006" s="427"/>
      <c r="U5006" s="429"/>
      <c r="W5006" s="6">
        <f>VLOOKUP(A5006,'[3]Cartilha Global'!$A:$A,1,FALSE)</f>
        <v>89676</v>
      </c>
    </row>
    <row r="5007" spans="1:23" ht="23.25" hidden="1" thickBot="1" x14ac:dyDescent="0.25">
      <c r="A5007" s="522">
        <v>89686</v>
      </c>
      <c r="B5007" s="508" t="s">
        <v>3144</v>
      </c>
      <c r="C5007" s="513" t="s">
        <v>1367</v>
      </c>
      <c r="D5007" s="498" t="s">
        <v>169</v>
      </c>
      <c r="E5007" s="499">
        <v>232.8</v>
      </c>
      <c r="F5007" s="500">
        <f t="shared" si="1229"/>
        <v>288.3</v>
      </c>
      <c r="G5007" s="527"/>
      <c r="H5007" s="518"/>
      <c r="I5007" s="517">
        <f t="shared" si="1232"/>
        <v>0</v>
      </c>
      <c r="J5007" s="517">
        <f t="shared" si="1233"/>
        <v>0</v>
      </c>
      <c r="K5007" s="504"/>
      <c r="L5007" s="518">
        <f t="shared" si="1234"/>
        <v>0</v>
      </c>
      <c r="M5007" s="518">
        <f t="shared" si="1234"/>
        <v>0</v>
      </c>
      <c r="N5007" s="519">
        <f t="shared" si="1235"/>
        <v>0</v>
      </c>
      <c r="O5007" s="519">
        <f t="shared" si="1236"/>
        <v>0</v>
      </c>
      <c r="P5007" s="506"/>
      <c r="Q5007" s="494"/>
      <c r="R5007" s="412" t="str">
        <f t="shared" si="1231"/>
        <v/>
      </c>
      <c r="S5007" s="412" t="str">
        <f t="shared" si="1230"/>
        <v/>
      </c>
      <c r="T5007" s="427"/>
      <c r="U5007" s="429"/>
      <c r="W5007" s="6">
        <f>VLOOKUP(A5007,'[3]Cartilha Global'!$A:$A,1,FALSE)</f>
        <v>89686</v>
      </c>
    </row>
    <row r="5008" spans="1:23" ht="23.25" hidden="1" thickBot="1" x14ac:dyDescent="0.25">
      <c r="A5008" s="522">
        <v>89758</v>
      </c>
      <c r="B5008" s="508" t="s">
        <v>3144</v>
      </c>
      <c r="C5008" s="513" t="s">
        <v>1368</v>
      </c>
      <c r="D5008" s="498" t="s">
        <v>169</v>
      </c>
      <c r="E5008" s="499">
        <v>62.37</v>
      </c>
      <c r="F5008" s="500">
        <f t="shared" si="1229"/>
        <v>77.239999999999995</v>
      </c>
      <c r="G5008" s="527"/>
      <c r="H5008" s="518"/>
      <c r="I5008" s="517">
        <f t="shared" si="1232"/>
        <v>0</v>
      </c>
      <c r="J5008" s="517">
        <f t="shared" si="1233"/>
        <v>0</v>
      </c>
      <c r="K5008" s="504"/>
      <c r="L5008" s="518">
        <f t="shared" si="1234"/>
        <v>0</v>
      </c>
      <c r="M5008" s="518">
        <f t="shared" si="1234"/>
        <v>0</v>
      </c>
      <c r="N5008" s="519">
        <f t="shared" si="1235"/>
        <v>0</v>
      </c>
      <c r="O5008" s="519">
        <f t="shared" si="1236"/>
        <v>0</v>
      </c>
      <c r="P5008" s="506"/>
      <c r="Q5008" s="494"/>
      <c r="R5008" s="412" t="str">
        <f t="shared" si="1231"/>
        <v/>
      </c>
      <c r="S5008" s="412" t="str">
        <f t="shared" si="1230"/>
        <v/>
      </c>
      <c r="T5008" s="427"/>
      <c r="U5008" s="429"/>
      <c r="W5008" s="6">
        <f>VLOOKUP(A5008,'[3]Cartilha Global'!$A:$A,1,FALSE)</f>
        <v>89758</v>
      </c>
    </row>
    <row r="5009" spans="1:23" ht="23.25" hidden="1" thickBot="1" x14ac:dyDescent="0.25">
      <c r="A5009" s="522">
        <v>89763</v>
      </c>
      <c r="B5009" s="508" t="s">
        <v>3144</v>
      </c>
      <c r="C5009" s="513" t="s">
        <v>1369</v>
      </c>
      <c r="D5009" s="498" t="s">
        <v>169</v>
      </c>
      <c r="E5009" s="499">
        <v>230.23</v>
      </c>
      <c r="F5009" s="500">
        <f t="shared" si="1229"/>
        <v>285.12</v>
      </c>
      <c r="G5009" s="527"/>
      <c r="H5009" s="518"/>
      <c r="I5009" s="517">
        <f t="shared" si="1232"/>
        <v>0</v>
      </c>
      <c r="J5009" s="517">
        <f t="shared" si="1233"/>
        <v>0</v>
      </c>
      <c r="K5009" s="504"/>
      <c r="L5009" s="518">
        <f t="shared" si="1234"/>
        <v>0</v>
      </c>
      <c r="M5009" s="518">
        <f t="shared" si="1234"/>
        <v>0</v>
      </c>
      <c r="N5009" s="519">
        <f t="shared" si="1235"/>
        <v>0</v>
      </c>
      <c r="O5009" s="519">
        <f t="shared" si="1236"/>
        <v>0</v>
      </c>
      <c r="P5009" s="506"/>
      <c r="Q5009" s="494"/>
      <c r="R5009" s="412" t="str">
        <f t="shared" si="1231"/>
        <v/>
      </c>
      <c r="S5009" s="412" t="str">
        <f t="shared" si="1230"/>
        <v/>
      </c>
      <c r="T5009" s="427"/>
      <c r="U5009" s="429"/>
      <c r="W5009" s="6">
        <f>VLOOKUP(A5009,'[3]Cartilha Global'!$A:$A,1,FALSE)</f>
        <v>89763</v>
      </c>
    </row>
    <row r="5010" spans="1:23" ht="23.25" hidden="1" thickBot="1" x14ac:dyDescent="0.25">
      <c r="A5010" s="522">
        <v>89818</v>
      </c>
      <c r="B5010" s="508" t="s">
        <v>3144</v>
      </c>
      <c r="C5010" s="513" t="s">
        <v>1370</v>
      </c>
      <c r="D5010" s="498" t="s">
        <v>169</v>
      </c>
      <c r="E5010" s="499">
        <v>229.08</v>
      </c>
      <c r="F5010" s="500">
        <f t="shared" si="1229"/>
        <v>283.69</v>
      </c>
      <c r="G5010" s="527"/>
      <c r="H5010" s="518"/>
      <c r="I5010" s="517">
        <f t="shared" si="1232"/>
        <v>0</v>
      </c>
      <c r="J5010" s="517">
        <f t="shared" si="1233"/>
        <v>0</v>
      </c>
      <c r="K5010" s="504"/>
      <c r="L5010" s="518">
        <f t="shared" si="1234"/>
        <v>0</v>
      </c>
      <c r="M5010" s="518">
        <f t="shared" si="1234"/>
        <v>0</v>
      </c>
      <c r="N5010" s="519">
        <f t="shared" si="1235"/>
        <v>0</v>
      </c>
      <c r="O5010" s="519">
        <f t="shared" si="1236"/>
        <v>0</v>
      </c>
      <c r="P5010" s="506"/>
      <c r="Q5010" s="494"/>
      <c r="R5010" s="412" t="str">
        <f t="shared" si="1231"/>
        <v/>
      </c>
      <c r="S5010" s="412" t="str">
        <f t="shared" si="1230"/>
        <v/>
      </c>
      <c r="T5010" s="427"/>
      <c r="U5010" s="429"/>
      <c r="W5010" s="6">
        <f>VLOOKUP(A5010,'[3]Cartilha Global'!$A:$A,1,FALSE)</f>
        <v>89818</v>
      </c>
    </row>
    <row r="5011" spans="1:23" ht="23.25" hidden="1" thickBot="1" x14ac:dyDescent="0.25">
      <c r="A5011" s="522">
        <v>89831</v>
      </c>
      <c r="B5011" s="508" t="s">
        <v>3144</v>
      </c>
      <c r="C5011" s="513" t="s">
        <v>1371</v>
      </c>
      <c r="D5011" s="498" t="s">
        <v>169</v>
      </c>
      <c r="E5011" s="499">
        <v>279.73</v>
      </c>
      <c r="F5011" s="500">
        <f t="shared" si="1229"/>
        <v>346.42</v>
      </c>
      <c r="G5011" s="527"/>
      <c r="H5011" s="518"/>
      <c r="I5011" s="517">
        <f t="shared" si="1232"/>
        <v>0</v>
      </c>
      <c r="J5011" s="517">
        <f t="shared" si="1233"/>
        <v>0</v>
      </c>
      <c r="K5011" s="504"/>
      <c r="L5011" s="518">
        <f t="shared" si="1234"/>
        <v>0</v>
      </c>
      <c r="M5011" s="518">
        <f t="shared" si="1234"/>
        <v>0</v>
      </c>
      <c r="N5011" s="519">
        <f t="shared" si="1235"/>
        <v>0</v>
      </c>
      <c r="O5011" s="519">
        <f t="shared" si="1236"/>
        <v>0</v>
      </c>
      <c r="P5011" s="506"/>
      <c r="Q5011" s="494"/>
      <c r="R5011" s="412" t="str">
        <f t="shared" si="1231"/>
        <v/>
      </c>
      <c r="S5011" s="412" t="str">
        <f t="shared" si="1230"/>
        <v/>
      </c>
      <c r="T5011" s="427"/>
      <c r="U5011" s="429"/>
      <c r="W5011" s="6">
        <f>VLOOKUP(A5011,'[3]Cartilha Global'!$A:$A,1,FALSE)</f>
        <v>89831</v>
      </c>
    </row>
    <row r="5012" spans="1:23" ht="34.5" hidden="1" thickBot="1" x14ac:dyDescent="0.25">
      <c r="A5012" s="522">
        <v>94724</v>
      </c>
      <c r="B5012" s="508" t="s">
        <v>3144</v>
      </c>
      <c r="C5012" s="513" t="s">
        <v>1372</v>
      </c>
      <c r="D5012" s="498" t="s">
        <v>169</v>
      </c>
      <c r="E5012" s="499">
        <v>37.99</v>
      </c>
      <c r="F5012" s="500">
        <f t="shared" si="1229"/>
        <v>47.05</v>
      </c>
      <c r="G5012" s="527"/>
      <c r="H5012" s="518"/>
      <c r="I5012" s="517">
        <f t="shared" si="1232"/>
        <v>0</v>
      </c>
      <c r="J5012" s="517">
        <f t="shared" si="1233"/>
        <v>0</v>
      </c>
      <c r="K5012" s="504"/>
      <c r="L5012" s="518">
        <f t="shared" ref="L5012:M5042" si="1237">G5012</f>
        <v>0</v>
      </c>
      <c r="M5012" s="518">
        <f t="shared" si="1237"/>
        <v>0</v>
      </c>
      <c r="N5012" s="519">
        <f t="shared" si="1235"/>
        <v>0</v>
      </c>
      <c r="O5012" s="519">
        <f t="shared" si="1236"/>
        <v>0</v>
      </c>
      <c r="P5012" s="506"/>
      <c r="Q5012" s="494"/>
      <c r="R5012" s="412" t="str">
        <f t="shared" si="1231"/>
        <v/>
      </c>
      <c r="S5012" s="412" t="str">
        <f t="shared" si="1230"/>
        <v/>
      </c>
      <c r="T5012" s="427"/>
      <c r="U5012" s="429"/>
      <c r="W5012" s="6">
        <f>VLOOKUP(A5012,'[3]Cartilha Global'!$A:$A,1,FALSE)</f>
        <v>94724</v>
      </c>
    </row>
    <row r="5013" spans="1:23" ht="23.25" hidden="1" thickBot="1" x14ac:dyDescent="0.25">
      <c r="A5013" s="522">
        <v>94726</v>
      </c>
      <c r="B5013" s="508" t="s">
        <v>3144</v>
      </c>
      <c r="C5013" s="513" t="s">
        <v>1373</v>
      </c>
      <c r="D5013" s="498" t="s">
        <v>169</v>
      </c>
      <c r="E5013" s="499">
        <v>59.3</v>
      </c>
      <c r="F5013" s="500">
        <f t="shared" si="1229"/>
        <v>73.44</v>
      </c>
      <c r="G5013" s="527"/>
      <c r="H5013" s="518"/>
      <c r="I5013" s="517">
        <f t="shared" si="1232"/>
        <v>0</v>
      </c>
      <c r="J5013" s="517">
        <f t="shared" si="1233"/>
        <v>0</v>
      </c>
      <c r="K5013" s="504"/>
      <c r="L5013" s="518">
        <f t="shared" si="1237"/>
        <v>0</v>
      </c>
      <c r="M5013" s="518">
        <f t="shared" si="1237"/>
        <v>0</v>
      </c>
      <c r="N5013" s="519">
        <f t="shared" si="1235"/>
        <v>0</v>
      </c>
      <c r="O5013" s="519">
        <f t="shared" si="1236"/>
        <v>0</v>
      </c>
      <c r="P5013" s="506"/>
      <c r="Q5013" s="494"/>
      <c r="R5013" s="412" t="str">
        <f t="shared" si="1231"/>
        <v/>
      </c>
      <c r="S5013" s="412" t="str">
        <f t="shared" si="1230"/>
        <v/>
      </c>
      <c r="T5013" s="427"/>
      <c r="U5013" s="429"/>
      <c r="W5013" s="6">
        <f>VLOOKUP(A5013,'[3]Cartilha Global'!$A:$A,1,FALSE)</f>
        <v>94726</v>
      </c>
    </row>
    <row r="5014" spans="1:23" ht="34.5" hidden="1" thickBot="1" x14ac:dyDescent="0.25">
      <c r="A5014" s="522">
        <v>94728</v>
      </c>
      <c r="B5014" s="508" t="s">
        <v>3144</v>
      </c>
      <c r="C5014" s="513" t="s">
        <v>1374</v>
      </c>
      <c r="D5014" s="498" t="s">
        <v>169</v>
      </c>
      <c r="E5014" s="499">
        <v>227.19</v>
      </c>
      <c r="F5014" s="500">
        <f t="shared" si="1229"/>
        <v>281.35000000000002</v>
      </c>
      <c r="G5014" s="527"/>
      <c r="H5014" s="518"/>
      <c r="I5014" s="517">
        <f t="shared" si="1232"/>
        <v>0</v>
      </c>
      <c r="J5014" s="517">
        <f t="shared" si="1233"/>
        <v>0</v>
      </c>
      <c r="K5014" s="504"/>
      <c r="L5014" s="518">
        <f t="shared" si="1237"/>
        <v>0</v>
      </c>
      <c r="M5014" s="518">
        <f t="shared" si="1237"/>
        <v>0</v>
      </c>
      <c r="N5014" s="519">
        <f t="shared" si="1235"/>
        <v>0</v>
      </c>
      <c r="O5014" s="519">
        <f t="shared" si="1236"/>
        <v>0</v>
      </c>
      <c r="P5014" s="506"/>
      <c r="Q5014" s="494"/>
      <c r="R5014" s="412" t="str">
        <f t="shared" si="1231"/>
        <v/>
      </c>
      <c r="S5014" s="412" t="str">
        <f t="shared" si="1230"/>
        <v/>
      </c>
      <c r="T5014" s="427"/>
      <c r="U5014" s="429"/>
      <c r="W5014" s="6">
        <f>VLOOKUP(A5014,'[3]Cartilha Global'!$A:$A,1,FALSE)</f>
        <v>94728</v>
      </c>
    </row>
    <row r="5015" spans="1:23" ht="34.5" hidden="1" thickBot="1" x14ac:dyDescent="0.25">
      <c r="A5015" s="522">
        <v>94730</v>
      </c>
      <c r="B5015" s="508" t="s">
        <v>3144</v>
      </c>
      <c r="C5015" s="513" t="s">
        <v>1375</v>
      </c>
      <c r="D5015" s="498" t="s">
        <v>169</v>
      </c>
      <c r="E5015" s="499">
        <v>276.33999999999997</v>
      </c>
      <c r="F5015" s="500">
        <f t="shared" si="1229"/>
        <v>342.22</v>
      </c>
      <c r="G5015" s="527"/>
      <c r="H5015" s="518"/>
      <c r="I5015" s="517">
        <f t="shared" si="1232"/>
        <v>0</v>
      </c>
      <c r="J5015" s="517">
        <f t="shared" si="1233"/>
        <v>0</v>
      </c>
      <c r="K5015" s="504"/>
      <c r="L5015" s="518">
        <f t="shared" si="1237"/>
        <v>0</v>
      </c>
      <c r="M5015" s="518">
        <f t="shared" si="1237"/>
        <v>0</v>
      </c>
      <c r="N5015" s="519">
        <f t="shared" si="1235"/>
        <v>0</v>
      </c>
      <c r="O5015" s="519">
        <f t="shared" si="1236"/>
        <v>0</v>
      </c>
      <c r="P5015" s="506"/>
      <c r="Q5015" s="494"/>
      <c r="R5015" s="412" t="str">
        <f t="shared" si="1231"/>
        <v/>
      </c>
      <c r="S5015" s="412" t="str">
        <f t="shared" si="1230"/>
        <v/>
      </c>
      <c r="T5015" s="427"/>
      <c r="U5015" s="429"/>
      <c r="W5015" s="6">
        <f>VLOOKUP(A5015,'[3]Cartilha Global'!$A:$A,1,FALSE)</f>
        <v>94730</v>
      </c>
    </row>
    <row r="5016" spans="1:23" ht="23.25" hidden="1" thickBot="1" x14ac:dyDescent="0.25">
      <c r="A5016" s="522">
        <v>89691</v>
      </c>
      <c r="B5016" s="508" t="s">
        <v>3144</v>
      </c>
      <c r="C5016" s="513" t="s">
        <v>1376</v>
      </c>
      <c r="D5016" s="498" t="s">
        <v>169</v>
      </c>
      <c r="E5016" s="499">
        <v>15.34</v>
      </c>
      <c r="F5016" s="500">
        <f t="shared" si="1229"/>
        <v>19</v>
      </c>
      <c r="G5016" s="527"/>
      <c r="H5016" s="518"/>
      <c r="I5016" s="517">
        <f t="shared" si="1232"/>
        <v>0</v>
      </c>
      <c r="J5016" s="517">
        <f t="shared" si="1233"/>
        <v>0</v>
      </c>
      <c r="K5016" s="504"/>
      <c r="L5016" s="518">
        <f t="shared" si="1237"/>
        <v>0</v>
      </c>
      <c r="M5016" s="518">
        <f t="shared" si="1237"/>
        <v>0</v>
      </c>
      <c r="N5016" s="519">
        <f t="shared" si="1235"/>
        <v>0</v>
      </c>
      <c r="O5016" s="519">
        <f t="shared" si="1236"/>
        <v>0</v>
      </c>
      <c r="P5016" s="506"/>
      <c r="Q5016" s="494"/>
      <c r="R5016" s="412" t="str">
        <f t="shared" si="1231"/>
        <v/>
      </c>
      <c r="S5016" s="412" t="str">
        <f t="shared" si="1230"/>
        <v/>
      </c>
      <c r="T5016" s="427"/>
      <c r="U5016" s="429"/>
      <c r="W5016" s="6">
        <f>VLOOKUP(A5016,'[3]Cartilha Global'!$A:$A,1,FALSE)</f>
        <v>89691</v>
      </c>
    </row>
    <row r="5017" spans="1:23" ht="23.25" hidden="1" thickBot="1" x14ac:dyDescent="0.25">
      <c r="A5017" s="522">
        <v>89697</v>
      </c>
      <c r="B5017" s="508" t="s">
        <v>3144</v>
      </c>
      <c r="C5017" s="513" t="s">
        <v>1377</v>
      </c>
      <c r="D5017" s="498" t="s">
        <v>169</v>
      </c>
      <c r="E5017" s="499">
        <v>17.73</v>
      </c>
      <c r="F5017" s="500">
        <f t="shared" si="1229"/>
        <v>21.96</v>
      </c>
      <c r="G5017" s="527"/>
      <c r="H5017" s="518"/>
      <c r="I5017" s="517">
        <f t="shared" si="1232"/>
        <v>0</v>
      </c>
      <c r="J5017" s="517">
        <f t="shared" si="1233"/>
        <v>0</v>
      </c>
      <c r="K5017" s="504"/>
      <c r="L5017" s="518">
        <f t="shared" si="1237"/>
        <v>0</v>
      </c>
      <c r="M5017" s="518">
        <f t="shared" si="1237"/>
        <v>0</v>
      </c>
      <c r="N5017" s="519">
        <f t="shared" si="1235"/>
        <v>0</v>
      </c>
      <c r="O5017" s="519">
        <f t="shared" si="1236"/>
        <v>0</v>
      </c>
      <c r="P5017" s="506"/>
      <c r="Q5017" s="494"/>
      <c r="R5017" s="412" t="str">
        <f t="shared" si="1231"/>
        <v/>
      </c>
      <c r="S5017" s="412" t="str">
        <f t="shared" si="1230"/>
        <v/>
      </c>
      <c r="T5017" s="427"/>
      <c r="U5017" s="429"/>
      <c r="W5017" s="6">
        <f>VLOOKUP(A5017,'[3]Cartilha Global'!$A:$A,1,FALSE)</f>
        <v>89697</v>
      </c>
    </row>
    <row r="5018" spans="1:23" ht="23.25" hidden="1" thickBot="1" x14ac:dyDescent="0.25">
      <c r="A5018" s="522">
        <v>89705</v>
      </c>
      <c r="B5018" s="508" t="s">
        <v>3144</v>
      </c>
      <c r="C5018" s="513" t="s">
        <v>1378</v>
      </c>
      <c r="D5018" s="498" t="s">
        <v>169</v>
      </c>
      <c r="E5018" s="499">
        <v>31.97</v>
      </c>
      <c r="F5018" s="500">
        <f t="shared" si="1229"/>
        <v>39.590000000000003</v>
      </c>
      <c r="G5018" s="527"/>
      <c r="H5018" s="518"/>
      <c r="I5018" s="517">
        <f t="shared" si="1232"/>
        <v>0</v>
      </c>
      <c r="J5018" s="517">
        <f t="shared" si="1233"/>
        <v>0</v>
      </c>
      <c r="K5018" s="504"/>
      <c r="L5018" s="518">
        <f t="shared" si="1237"/>
        <v>0</v>
      </c>
      <c r="M5018" s="518">
        <f t="shared" si="1237"/>
        <v>0</v>
      </c>
      <c r="N5018" s="519">
        <f t="shared" si="1235"/>
        <v>0</v>
      </c>
      <c r="O5018" s="519">
        <f t="shared" si="1236"/>
        <v>0</v>
      </c>
      <c r="P5018" s="506"/>
      <c r="Q5018" s="494"/>
      <c r="R5018" s="412" t="str">
        <f t="shared" si="1231"/>
        <v/>
      </c>
      <c r="S5018" s="412" t="str">
        <f t="shared" si="1230"/>
        <v/>
      </c>
      <c r="T5018" s="427"/>
      <c r="U5018" s="429"/>
      <c r="W5018" s="6">
        <f>VLOOKUP(A5018,'[3]Cartilha Global'!$A:$A,1,FALSE)</f>
        <v>89705</v>
      </c>
    </row>
    <row r="5019" spans="1:23" ht="23.25" hidden="1" thickBot="1" x14ac:dyDescent="0.25">
      <c r="A5019" s="522">
        <v>89706</v>
      </c>
      <c r="B5019" s="508" t="s">
        <v>3144</v>
      </c>
      <c r="C5019" s="513" t="s">
        <v>1379</v>
      </c>
      <c r="D5019" s="498" t="s">
        <v>169</v>
      </c>
      <c r="E5019" s="499">
        <v>71.400000000000006</v>
      </c>
      <c r="F5019" s="500">
        <f t="shared" si="1229"/>
        <v>88.42</v>
      </c>
      <c r="G5019" s="527"/>
      <c r="H5019" s="518"/>
      <c r="I5019" s="517">
        <f t="shared" si="1232"/>
        <v>0</v>
      </c>
      <c r="J5019" s="517">
        <f t="shared" si="1233"/>
        <v>0</v>
      </c>
      <c r="K5019" s="504"/>
      <c r="L5019" s="518">
        <f t="shared" si="1237"/>
        <v>0</v>
      </c>
      <c r="M5019" s="518">
        <f t="shared" si="1237"/>
        <v>0</v>
      </c>
      <c r="N5019" s="519">
        <f t="shared" si="1235"/>
        <v>0</v>
      </c>
      <c r="O5019" s="519">
        <f t="shared" si="1236"/>
        <v>0</v>
      </c>
      <c r="P5019" s="506"/>
      <c r="Q5019" s="494"/>
      <c r="R5019" s="412" t="str">
        <f t="shared" si="1231"/>
        <v/>
      </c>
      <c r="S5019" s="412" t="str">
        <f t="shared" si="1230"/>
        <v/>
      </c>
      <c r="T5019" s="427"/>
      <c r="U5019" s="429"/>
      <c r="W5019" s="6">
        <f>VLOOKUP(A5019,'[3]Cartilha Global'!$A:$A,1,FALSE)</f>
        <v>89706</v>
      </c>
    </row>
    <row r="5020" spans="1:23" ht="23.25" hidden="1" thickBot="1" x14ac:dyDescent="0.25">
      <c r="A5020" s="522">
        <v>89703</v>
      </c>
      <c r="B5020" s="508" t="s">
        <v>3144</v>
      </c>
      <c r="C5020" s="513" t="s">
        <v>1380</v>
      </c>
      <c r="D5020" s="498" t="s">
        <v>169</v>
      </c>
      <c r="E5020" s="499">
        <v>63.63</v>
      </c>
      <c r="F5020" s="500">
        <f t="shared" si="1229"/>
        <v>78.8</v>
      </c>
      <c r="G5020" s="527"/>
      <c r="H5020" s="518"/>
      <c r="I5020" s="517">
        <f t="shared" si="1232"/>
        <v>0</v>
      </c>
      <c r="J5020" s="517">
        <f t="shared" si="1233"/>
        <v>0</v>
      </c>
      <c r="K5020" s="504"/>
      <c r="L5020" s="518">
        <f t="shared" si="1237"/>
        <v>0</v>
      </c>
      <c r="M5020" s="518">
        <f t="shared" si="1237"/>
        <v>0</v>
      </c>
      <c r="N5020" s="519">
        <f t="shared" si="1235"/>
        <v>0</v>
      </c>
      <c r="O5020" s="519">
        <f t="shared" si="1236"/>
        <v>0</v>
      </c>
      <c r="P5020" s="506"/>
      <c r="Q5020" s="494"/>
      <c r="R5020" s="412" t="str">
        <f t="shared" si="1231"/>
        <v/>
      </c>
      <c r="S5020" s="412" t="str">
        <f t="shared" si="1230"/>
        <v/>
      </c>
      <c r="T5020" s="427"/>
      <c r="U5020" s="429"/>
      <c r="W5020" s="6">
        <f>VLOOKUP(A5020,'[3]Cartilha Global'!$A:$A,1,FALSE)</f>
        <v>89703</v>
      </c>
    </row>
    <row r="5021" spans="1:23" ht="23.25" hidden="1" thickBot="1" x14ac:dyDescent="0.25">
      <c r="A5021" s="522">
        <v>89694</v>
      </c>
      <c r="B5021" s="508" t="s">
        <v>3144</v>
      </c>
      <c r="C5021" s="513" t="s">
        <v>1381</v>
      </c>
      <c r="D5021" s="498" t="s">
        <v>169</v>
      </c>
      <c r="E5021" s="499">
        <v>25.94</v>
      </c>
      <c r="F5021" s="500">
        <f t="shared" si="1229"/>
        <v>32.119999999999997</v>
      </c>
      <c r="G5021" s="527"/>
      <c r="H5021" s="518"/>
      <c r="I5021" s="517">
        <f t="shared" si="1232"/>
        <v>0</v>
      </c>
      <c r="J5021" s="517">
        <f t="shared" si="1233"/>
        <v>0</v>
      </c>
      <c r="K5021" s="504"/>
      <c r="L5021" s="518">
        <f t="shared" si="1237"/>
        <v>0</v>
      </c>
      <c r="M5021" s="518">
        <f t="shared" si="1237"/>
        <v>0</v>
      </c>
      <c r="N5021" s="519">
        <f t="shared" si="1235"/>
        <v>0</v>
      </c>
      <c r="O5021" s="519">
        <f t="shared" si="1236"/>
        <v>0</v>
      </c>
      <c r="P5021" s="506"/>
      <c r="Q5021" s="494"/>
      <c r="R5021" s="412" t="str">
        <f t="shared" si="1231"/>
        <v/>
      </c>
      <c r="S5021" s="412" t="str">
        <f t="shared" si="1230"/>
        <v/>
      </c>
      <c r="T5021" s="427"/>
      <c r="U5021" s="429"/>
      <c r="W5021" s="6">
        <f>VLOOKUP(A5021,'[3]Cartilha Global'!$A:$A,1,FALSE)</f>
        <v>89694</v>
      </c>
    </row>
    <row r="5022" spans="1:23" ht="23.25" hidden="1" thickBot="1" x14ac:dyDescent="0.25">
      <c r="A5022" s="522">
        <v>89700</v>
      </c>
      <c r="B5022" s="508" t="s">
        <v>3144</v>
      </c>
      <c r="C5022" s="513" t="s">
        <v>1382</v>
      </c>
      <c r="D5022" s="498" t="s">
        <v>169</v>
      </c>
      <c r="E5022" s="499">
        <v>26.8</v>
      </c>
      <c r="F5022" s="500">
        <f t="shared" si="1229"/>
        <v>33.19</v>
      </c>
      <c r="G5022" s="527"/>
      <c r="H5022" s="518"/>
      <c r="I5022" s="517">
        <f t="shared" si="1232"/>
        <v>0</v>
      </c>
      <c r="J5022" s="517">
        <f t="shared" si="1233"/>
        <v>0</v>
      </c>
      <c r="K5022" s="504"/>
      <c r="L5022" s="518">
        <f t="shared" si="1237"/>
        <v>0</v>
      </c>
      <c r="M5022" s="518">
        <f t="shared" si="1237"/>
        <v>0</v>
      </c>
      <c r="N5022" s="519">
        <f t="shared" si="1235"/>
        <v>0</v>
      </c>
      <c r="O5022" s="519">
        <f t="shared" si="1236"/>
        <v>0</v>
      </c>
      <c r="P5022" s="506"/>
      <c r="Q5022" s="494"/>
      <c r="R5022" s="412" t="str">
        <f t="shared" si="1231"/>
        <v/>
      </c>
      <c r="S5022" s="412" t="str">
        <f t="shared" si="1230"/>
        <v/>
      </c>
      <c r="T5022" s="427"/>
      <c r="U5022" s="429"/>
      <c r="W5022" s="6">
        <f>VLOOKUP(A5022,'[3]Cartilha Global'!$A:$A,1,FALSE)</f>
        <v>89700</v>
      </c>
    </row>
    <row r="5023" spans="1:23" ht="34.5" hidden="1" thickBot="1" x14ac:dyDescent="0.25">
      <c r="A5023" s="522">
        <v>89959</v>
      </c>
      <c r="B5023" s="508" t="s">
        <v>3144</v>
      </c>
      <c r="C5023" s="513" t="s">
        <v>1383</v>
      </c>
      <c r="D5023" s="498" t="s">
        <v>169</v>
      </c>
      <c r="E5023" s="499">
        <v>275.51</v>
      </c>
      <c r="F5023" s="500">
        <f t="shared" si="1229"/>
        <v>341.19</v>
      </c>
      <c r="G5023" s="527"/>
      <c r="H5023" s="518"/>
      <c r="I5023" s="517">
        <f t="shared" si="1232"/>
        <v>0</v>
      </c>
      <c r="J5023" s="517">
        <f t="shared" si="1233"/>
        <v>0</v>
      </c>
      <c r="K5023" s="504"/>
      <c r="L5023" s="518">
        <f t="shared" si="1237"/>
        <v>0</v>
      </c>
      <c r="M5023" s="518">
        <f t="shared" si="1237"/>
        <v>0</v>
      </c>
      <c r="N5023" s="519">
        <f t="shared" si="1235"/>
        <v>0</v>
      </c>
      <c r="O5023" s="519">
        <f t="shared" si="1236"/>
        <v>0</v>
      </c>
      <c r="P5023" s="506"/>
      <c r="Q5023" s="494"/>
      <c r="R5023" s="412" t="str">
        <f t="shared" si="1231"/>
        <v/>
      </c>
      <c r="S5023" s="412" t="str">
        <f t="shared" si="1230"/>
        <v/>
      </c>
      <c r="T5023" s="427"/>
      <c r="U5023" s="429"/>
      <c r="W5023" s="6">
        <f>VLOOKUP(A5023,'[3]Cartilha Global'!$A:$A,1,FALSE)</f>
        <v>89959</v>
      </c>
    </row>
    <row r="5024" spans="1:23" ht="23.25" hidden="1" thickBot="1" x14ac:dyDescent="0.25">
      <c r="A5024" s="522">
        <v>89718</v>
      </c>
      <c r="B5024" s="508" t="s">
        <v>3144</v>
      </c>
      <c r="C5024" s="513" t="s">
        <v>1266</v>
      </c>
      <c r="D5024" s="498" t="s">
        <v>6927</v>
      </c>
      <c r="E5024" s="499">
        <v>60</v>
      </c>
      <c r="F5024" s="500">
        <f t="shared" si="1229"/>
        <v>74.3</v>
      </c>
      <c r="G5024" s="527"/>
      <c r="H5024" s="518"/>
      <c r="I5024" s="517">
        <f t="shared" si="1232"/>
        <v>0</v>
      </c>
      <c r="J5024" s="517">
        <f t="shared" si="1233"/>
        <v>0</v>
      </c>
      <c r="K5024" s="504"/>
      <c r="L5024" s="518">
        <f t="shared" si="1237"/>
        <v>0</v>
      </c>
      <c r="M5024" s="518">
        <f t="shared" si="1237"/>
        <v>0</v>
      </c>
      <c r="N5024" s="519">
        <f t="shared" si="1235"/>
        <v>0</v>
      </c>
      <c r="O5024" s="519">
        <f t="shared" si="1236"/>
        <v>0</v>
      </c>
      <c r="P5024" s="506"/>
      <c r="Q5024" s="494"/>
      <c r="R5024" s="412" t="str">
        <f t="shared" si="1231"/>
        <v/>
      </c>
      <c r="S5024" s="412" t="str">
        <f t="shared" si="1230"/>
        <v/>
      </c>
      <c r="T5024" s="427"/>
      <c r="U5024" s="429"/>
      <c r="W5024" s="6">
        <f>VLOOKUP(A5024,'[3]Cartilha Global'!$A:$A,1,FALSE)</f>
        <v>89718</v>
      </c>
    </row>
    <row r="5025" spans="1:23" ht="23.25" hidden="1" thickBot="1" x14ac:dyDescent="0.25">
      <c r="A5025" s="522">
        <v>89765</v>
      </c>
      <c r="B5025" s="508" t="s">
        <v>3144</v>
      </c>
      <c r="C5025" s="513" t="s">
        <v>1384</v>
      </c>
      <c r="D5025" s="498" t="s">
        <v>169</v>
      </c>
      <c r="E5025" s="499">
        <v>18.27</v>
      </c>
      <c r="F5025" s="500">
        <f t="shared" si="1229"/>
        <v>22.63</v>
      </c>
      <c r="G5025" s="527"/>
      <c r="H5025" s="518"/>
      <c r="I5025" s="517">
        <f t="shared" si="1232"/>
        <v>0</v>
      </c>
      <c r="J5025" s="517">
        <f t="shared" si="1233"/>
        <v>0</v>
      </c>
      <c r="K5025" s="504"/>
      <c r="L5025" s="518">
        <f t="shared" si="1237"/>
        <v>0</v>
      </c>
      <c r="M5025" s="518">
        <f t="shared" si="1237"/>
        <v>0</v>
      </c>
      <c r="N5025" s="519">
        <f t="shared" si="1235"/>
        <v>0</v>
      </c>
      <c r="O5025" s="519">
        <f t="shared" si="1236"/>
        <v>0</v>
      </c>
      <c r="P5025" s="506"/>
      <c r="Q5025" s="494"/>
      <c r="R5025" s="412" t="str">
        <f t="shared" si="1231"/>
        <v/>
      </c>
      <c r="S5025" s="412" t="str">
        <f t="shared" si="1230"/>
        <v/>
      </c>
      <c r="T5025" s="427"/>
      <c r="U5025" s="429"/>
      <c r="W5025" s="6">
        <f>VLOOKUP(A5025,'[3]Cartilha Global'!$A:$A,1,FALSE)</f>
        <v>89765</v>
      </c>
    </row>
    <row r="5026" spans="1:23" ht="23.25" hidden="1" thickBot="1" x14ac:dyDescent="0.25">
      <c r="A5026" s="522">
        <v>89768</v>
      </c>
      <c r="B5026" s="508" t="s">
        <v>3144</v>
      </c>
      <c r="C5026" s="513" t="s">
        <v>1385</v>
      </c>
      <c r="D5026" s="498" t="s">
        <v>169</v>
      </c>
      <c r="E5026" s="499">
        <v>27.59</v>
      </c>
      <c r="F5026" s="500">
        <f t="shared" si="1229"/>
        <v>34.17</v>
      </c>
      <c r="G5026" s="527"/>
      <c r="H5026" s="518"/>
      <c r="I5026" s="517">
        <f t="shared" si="1232"/>
        <v>0</v>
      </c>
      <c r="J5026" s="517">
        <f t="shared" si="1233"/>
        <v>0</v>
      </c>
      <c r="K5026" s="504"/>
      <c r="L5026" s="518">
        <f t="shared" si="1237"/>
        <v>0</v>
      </c>
      <c r="M5026" s="518">
        <f t="shared" si="1237"/>
        <v>0</v>
      </c>
      <c r="N5026" s="519">
        <f t="shared" si="1235"/>
        <v>0</v>
      </c>
      <c r="O5026" s="519">
        <f t="shared" si="1236"/>
        <v>0</v>
      </c>
      <c r="P5026" s="506"/>
      <c r="Q5026" s="494"/>
      <c r="R5026" s="412" t="str">
        <f t="shared" si="1231"/>
        <v/>
      </c>
      <c r="S5026" s="412" t="str">
        <f t="shared" si="1230"/>
        <v/>
      </c>
      <c r="T5026" s="427"/>
      <c r="U5026" s="429"/>
      <c r="W5026" s="6">
        <f>VLOOKUP(A5026,'[3]Cartilha Global'!$A:$A,1,FALSE)</f>
        <v>89768</v>
      </c>
    </row>
    <row r="5027" spans="1:23" ht="23.25" hidden="1" thickBot="1" x14ac:dyDescent="0.25">
      <c r="A5027" s="522">
        <v>89769</v>
      </c>
      <c r="B5027" s="508" t="s">
        <v>3144</v>
      </c>
      <c r="C5027" s="513" t="s">
        <v>1386</v>
      </c>
      <c r="D5027" s="498" t="s">
        <v>169</v>
      </c>
      <c r="E5027" s="499">
        <v>66.209999999999994</v>
      </c>
      <c r="F5027" s="500">
        <f t="shared" si="1229"/>
        <v>81.99</v>
      </c>
      <c r="G5027" s="527"/>
      <c r="H5027" s="518"/>
      <c r="I5027" s="517">
        <f t="shared" si="1232"/>
        <v>0</v>
      </c>
      <c r="J5027" s="517">
        <f t="shared" si="1233"/>
        <v>0</v>
      </c>
      <c r="K5027" s="504"/>
      <c r="L5027" s="518">
        <f t="shared" si="1237"/>
        <v>0</v>
      </c>
      <c r="M5027" s="518">
        <f t="shared" si="1237"/>
        <v>0</v>
      </c>
      <c r="N5027" s="519">
        <f t="shared" si="1235"/>
        <v>0</v>
      </c>
      <c r="O5027" s="519">
        <f t="shared" si="1236"/>
        <v>0</v>
      </c>
      <c r="P5027" s="506"/>
      <c r="Q5027" s="494"/>
      <c r="R5027" s="412" t="str">
        <f t="shared" si="1231"/>
        <v/>
      </c>
      <c r="S5027" s="412" t="str">
        <f t="shared" si="1230"/>
        <v/>
      </c>
      <c r="T5027" s="427"/>
      <c r="U5027" s="429"/>
      <c r="W5027" s="6">
        <f>VLOOKUP(A5027,'[3]Cartilha Global'!$A:$A,1,FALSE)</f>
        <v>89769</v>
      </c>
    </row>
    <row r="5028" spans="1:23" ht="23.25" hidden="1" thickBot="1" x14ac:dyDescent="0.25">
      <c r="A5028" s="522">
        <v>89772</v>
      </c>
      <c r="B5028" s="508" t="s">
        <v>3144</v>
      </c>
      <c r="C5028" s="513" t="s">
        <v>1267</v>
      </c>
      <c r="D5028" s="498" t="s">
        <v>6927</v>
      </c>
      <c r="E5028" s="499">
        <v>111.76</v>
      </c>
      <c r="F5028" s="500">
        <f t="shared" si="1229"/>
        <v>138.4</v>
      </c>
      <c r="G5028" s="527"/>
      <c r="H5028" s="518"/>
      <c r="I5028" s="517">
        <f t="shared" si="1232"/>
        <v>0</v>
      </c>
      <c r="J5028" s="517">
        <f t="shared" si="1233"/>
        <v>0</v>
      </c>
      <c r="K5028" s="504"/>
      <c r="L5028" s="518">
        <f t="shared" si="1237"/>
        <v>0</v>
      </c>
      <c r="M5028" s="518">
        <f t="shared" si="1237"/>
        <v>0</v>
      </c>
      <c r="N5028" s="519">
        <f t="shared" si="1235"/>
        <v>0</v>
      </c>
      <c r="O5028" s="519">
        <f t="shared" si="1236"/>
        <v>0</v>
      </c>
      <c r="P5028" s="506"/>
      <c r="Q5028" s="494"/>
      <c r="R5028" s="412" t="str">
        <f t="shared" si="1231"/>
        <v/>
      </c>
      <c r="S5028" s="412" t="str">
        <f t="shared" si="1230"/>
        <v/>
      </c>
      <c r="T5028" s="427"/>
      <c r="U5028" s="429"/>
      <c r="W5028" s="6">
        <f>VLOOKUP(A5028,'[3]Cartilha Global'!$A:$A,1,FALSE)</f>
        <v>89772</v>
      </c>
    </row>
    <row r="5029" spans="1:23" ht="23.25" hidden="1" thickBot="1" x14ac:dyDescent="0.25">
      <c r="A5029" s="522">
        <v>89842</v>
      </c>
      <c r="B5029" s="508" t="s">
        <v>3144</v>
      </c>
      <c r="C5029" s="513" t="s">
        <v>1387</v>
      </c>
      <c r="D5029" s="498" t="s">
        <v>169</v>
      </c>
      <c r="E5029" s="499">
        <v>63.9</v>
      </c>
      <c r="F5029" s="500">
        <f t="shared" si="1229"/>
        <v>79.13</v>
      </c>
      <c r="G5029" s="527"/>
      <c r="H5029" s="518"/>
      <c r="I5029" s="517">
        <f t="shared" si="1232"/>
        <v>0</v>
      </c>
      <c r="J5029" s="517">
        <f t="shared" si="1233"/>
        <v>0</v>
      </c>
      <c r="K5029" s="504"/>
      <c r="L5029" s="518">
        <f t="shared" si="1237"/>
        <v>0</v>
      </c>
      <c r="M5029" s="518">
        <f t="shared" si="1237"/>
        <v>0</v>
      </c>
      <c r="N5029" s="519">
        <f t="shared" si="1235"/>
        <v>0</v>
      </c>
      <c r="O5029" s="519">
        <f t="shared" si="1236"/>
        <v>0</v>
      </c>
      <c r="P5029" s="506"/>
      <c r="Q5029" s="494"/>
      <c r="R5029" s="412" t="str">
        <f t="shared" si="1231"/>
        <v/>
      </c>
      <c r="S5029" s="412" t="str">
        <f t="shared" si="1230"/>
        <v/>
      </c>
      <c r="T5029" s="427"/>
      <c r="U5029" s="429"/>
      <c r="W5029" s="6">
        <f>VLOOKUP(A5029,'[3]Cartilha Global'!$A:$A,1,FALSE)</f>
        <v>89842</v>
      </c>
    </row>
    <row r="5030" spans="1:23" ht="23.25" hidden="1" thickBot="1" x14ac:dyDescent="0.25">
      <c r="A5030" s="522">
        <v>89844</v>
      </c>
      <c r="B5030" s="508" t="s">
        <v>3144</v>
      </c>
      <c r="C5030" s="513" t="s">
        <v>1388</v>
      </c>
      <c r="D5030" s="498" t="s">
        <v>169</v>
      </c>
      <c r="E5030" s="499">
        <v>81.489999999999995</v>
      </c>
      <c r="F5030" s="500">
        <f t="shared" si="1229"/>
        <v>100.92</v>
      </c>
      <c r="G5030" s="527"/>
      <c r="H5030" s="518"/>
      <c r="I5030" s="517">
        <f t="shared" si="1232"/>
        <v>0</v>
      </c>
      <c r="J5030" s="517">
        <f t="shared" si="1233"/>
        <v>0</v>
      </c>
      <c r="K5030" s="504"/>
      <c r="L5030" s="518">
        <f t="shared" si="1237"/>
        <v>0</v>
      </c>
      <c r="M5030" s="518">
        <f t="shared" si="1237"/>
        <v>0</v>
      </c>
      <c r="N5030" s="519">
        <f t="shared" si="1235"/>
        <v>0</v>
      </c>
      <c r="O5030" s="519">
        <f t="shared" si="1236"/>
        <v>0</v>
      </c>
      <c r="P5030" s="506"/>
      <c r="Q5030" s="494"/>
      <c r="R5030" s="412" t="str">
        <f t="shared" si="1231"/>
        <v/>
      </c>
      <c r="S5030" s="412" t="str">
        <f t="shared" si="1230"/>
        <v/>
      </c>
      <c r="T5030" s="427"/>
      <c r="U5030" s="429"/>
      <c r="W5030" s="6">
        <f>VLOOKUP(A5030,'[3]Cartilha Global'!$A:$A,1,FALSE)</f>
        <v>89844</v>
      </c>
    </row>
    <row r="5031" spans="1:23" ht="23.25" hidden="1" thickBot="1" x14ac:dyDescent="0.25">
      <c r="A5031" s="522">
        <v>89845</v>
      </c>
      <c r="B5031" s="508" t="s">
        <v>3144</v>
      </c>
      <c r="C5031" s="513" t="s">
        <v>1389</v>
      </c>
      <c r="D5031" s="498" t="s">
        <v>169</v>
      </c>
      <c r="E5031" s="499">
        <v>126.72</v>
      </c>
      <c r="F5031" s="500">
        <f t="shared" si="1229"/>
        <v>156.93</v>
      </c>
      <c r="G5031" s="527"/>
      <c r="H5031" s="518"/>
      <c r="I5031" s="517">
        <f t="shared" si="1232"/>
        <v>0</v>
      </c>
      <c r="J5031" s="517">
        <f t="shared" si="1233"/>
        <v>0</v>
      </c>
      <c r="K5031" s="504"/>
      <c r="L5031" s="518">
        <f t="shared" si="1237"/>
        <v>0</v>
      </c>
      <c r="M5031" s="518">
        <f t="shared" si="1237"/>
        <v>0</v>
      </c>
      <c r="N5031" s="519">
        <f t="shared" si="1235"/>
        <v>0</v>
      </c>
      <c r="O5031" s="519">
        <f t="shared" si="1236"/>
        <v>0</v>
      </c>
      <c r="P5031" s="506"/>
      <c r="Q5031" s="494"/>
      <c r="R5031" s="412" t="str">
        <f t="shared" si="1231"/>
        <v/>
      </c>
      <c r="S5031" s="412" t="str">
        <f t="shared" si="1230"/>
        <v/>
      </c>
      <c r="T5031" s="427"/>
      <c r="U5031" s="429"/>
      <c r="W5031" s="6">
        <f>VLOOKUP(A5031,'[3]Cartilha Global'!$A:$A,1,FALSE)</f>
        <v>89845</v>
      </c>
    </row>
    <row r="5032" spans="1:23" ht="23.25" hidden="1" thickBot="1" x14ac:dyDescent="0.25">
      <c r="A5032" s="522">
        <v>89846</v>
      </c>
      <c r="B5032" s="508" t="s">
        <v>3144</v>
      </c>
      <c r="C5032" s="513" t="s">
        <v>1390</v>
      </c>
      <c r="D5032" s="498" t="s">
        <v>169</v>
      </c>
      <c r="E5032" s="499">
        <v>286.33</v>
      </c>
      <c r="F5032" s="500">
        <f t="shared" si="1229"/>
        <v>354.59</v>
      </c>
      <c r="G5032" s="527"/>
      <c r="H5032" s="518"/>
      <c r="I5032" s="517">
        <f t="shared" si="1232"/>
        <v>0</v>
      </c>
      <c r="J5032" s="517">
        <f t="shared" si="1233"/>
        <v>0</v>
      </c>
      <c r="K5032" s="504"/>
      <c r="L5032" s="518">
        <f t="shared" si="1237"/>
        <v>0</v>
      </c>
      <c r="M5032" s="518">
        <f t="shared" si="1237"/>
        <v>0</v>
      </c>
      <c r="N5032" s="519">
        <f t="shared" si="1235"/>
        <v>0</v>
      </c>
      <c r="O5032" s="519">
        <f t="shared" si="1236"/>
        <v>0</v>
      </c>
      <c r="P5032" s="506"/>
      <c r="Q5032" s="494"/>
      <c r="R5032" s="412" t="str">
        <f t="shared" si="1231"/>
        <v/>
      </c>
      <c r="S5032" s="412" t="str">
        <f t="shared" si="1230"/>
        <v/>
      </c>
      <c r="T5032" s="427"/>
      <c r="U5032" s="429"/>
      <c r="W5032" s="6">
        <f>VLOOKUP(A5032,'[3]Cartilha Global'!$A:$A,1,FALSE)</f>
        <v>89846</v>
      </c>
    </row>
    <row r="5033" spans="1:23" ht="23.25" hidden="1" thickBot="1" x14ac:dyDescent="0.25">
      <c r="A5033" s="522">
        <v>89847</v>
      </c>
      <c r="B5033" s="508" t="s">
        <v>3144</v>
      </c>
      <c r="C5033" s="513" t="s">
        <v>1391</v>
      </c>
      <c r="D5033" s="498" t="s">
        <v>169</v>
      </c>
      <c r="E5033" s="499">
        <v>352.32</v>
      </c>
      <c r="F5033" s="500">
        <f t="shared" si="1229"/>
        <v>436.31</v>
      </c>
      <c r="G5033" s="527"/>
      <c r="H5033" s="518"/>
      <c r="I5033" s="517">
        <f t="shared" si="1232"/>
        <v>0</v>
      </c>
      <c r="J5033" s="517">
        <f t="shared" si="1233"/>
        <v>0</v>
      </c>
      <c r="K5033" s="504"/>
      <c r="L5033" s="518">
        <f t="shared" si="1237"/>
        <v>0</v>
      </c>
      <c r="M5033" s="518">
        <f t="shared" si="1237"/>
        <v>0</v>
      </c>
      <c r="N5033" s="519">
        <f t="shared" si="1235"/>
        <v>0</v>
      </c>
      <c r="O5033" s="519">
        <f t="shared" si="1236"/>
        <v>0</v>
      </c>
      <c r="P5033" s="506"/>
      <c r="Q5033" s="494"/>
      <c r="R5033" s="412" t="str">
        <f t="shared" si="1231"/>
        <v/>
      </c>
      <c r="S5033" s="412" t="str">
        <f t="shared" si="1230"/>
        <v/>
      </c>
      <c r="T5033" s="427"/>
      <c r="U5033" s="429"/>
      <c r="W5033" s="6">
        <f>VLOOKUP(A5033,'[3]Cartilha Global'!$A:$A,1,FALSE)</f>
        <v>89847</v>
      </c>
    </row>
    <row r="5034" spans="1:23" ht="23.25" hidden="1" thickBot="1" x14ac:dyDescent="0.25">
      <c r="A5034" s="522">
        <v>94756</v>
      </c>
      <c r="B5034" s="508" t="s">
        <v>3144</v>
      </c>
      <c r="C5034" s="513" t="s">
        <v>1392</v>
      </c>
      <c r="D5034" s="498" t="s">
        <v>169</v>
      </c>
      <c r="E5034" s="499">
        <v>16.46</v>
      </c>
      <c r="F5034" s="500">
        <f t="shared" si="1229"/>
        <v>20.38</v>
      </c>
      <c r="G5034" s="527"/>
      <c r="H5034" s="518"/>
      <c r="I5034" s="517">
        <f t="shared" si="1232"/>
        <v>0</v>
      </c>
      <c r="J5034" s="517">
        <f t="shared" si="1233"/>
        <v>0</v>
      </c>
      <c r="K5034" s="504"/>
      <c r="L5034" s="518">
        <f t="shared" si="1237"/>
        <v>0</v>
      </c>
      <c r="M5034" s="518">
        <f t="shared" si="1237"/>
        <v>0</v>
      </c>
      <c r="N5034" s="519">
        <f t="shared" si="1235"/>
        <v>0</v>
      </c>
      <c r="O5034" s="519">
        <f t="shared" si="1236"/>
        <v>0</v>
      </c>
      <c r="P5034" s="506"/>
      <c r="Q5034" s="494"/>
      <c r="R5034" s="412" t="str">
        <f t="shared" si="1231"/>
        <v/>
      </c>
      <c r="S5034" s="412" t="str">
        <f t="shared" si="1230"/>
        <v/>
      </c>
      <c r="T5034" s="427"/>
      <c r="U5034" s="429"/>
      <c r="W5034" s="6">
        <f>VLOOKUP(A5034,'[3]Cartilha Global'!$A:$A,1,FALSE)</f>
        <v>94756</v>
      </c>
    </row>
    <row r="5035" spans="1:23" ht="23.25" hidden="1" thickBot="1" x14ac:dyDescent="0.25">
      <c r="A5035" s="522">
        <v>94757</v>
      </c>
      <c r="B5035" s="508" t="s">
        <v>3144</v>
      </c>
      <c r="C5035" s="513" t="s">
        <v>1393</v>
      </c>
      <c r="D5035" s="498" t="s">
        <v>169</v>
      </c>
      <c r="E5035" s="499">
        <v>23.26</v>
      </c>
      <c r="F5035" s="500">
        <f t="shared" ref="F5035:F5056" si="1238">IF(E5035=0,0,ROUND(E5035*(1+E$13)*(1-E$14),2))</f>
        <v>28.81</v>
      </c>
      <c r="G5035" s="527"/>
      <c r="H5035" s="518"/>
      <c r="I5035" s="517">
        <f t="shared" si="1232"/>
        <v>0</v>
      </c>
      <c r="J5035" s="517">
        <f t="shared" si="1233"/>
        <v>0</v>
      </c>
      <c r="K5035" s="504"/>
      <c r="L5035" s="518">
        <f t="shared" si="1237"/>
        <v>0</v>
      </c>
      <c r="M5035" s="518">
        <f t="shared" si="1237"/>
        <v>0</v>
      </c>
      <c r="N5035" s="519">
        <f t="shared" si="1235"/>
        <v>0</v>
      </c>
      <c r="O5035" s="519">
        <f t="shared" si="1236"/>
        <v>0</v>
      </c>
      <c r="P5035" s="506"/>
      <c r="Q5035" s="494"/>
      <c r="R5035" s="412" t="str">
        <f t="shared" si="1231"/>
        <v/>
      </c>
      <c r="S5035" s="412" t="str">
        <f t="shared" ref="S5035:S5098" si="1239">IF(Q5035="X","x",IF(Q5035="xx","x",IF(OR(J5035&gt;0,O5035&gt;0),"x","")))</f>
        <v/>
      </c>
      <c r="T5035" s="427"/>
      <c r="U5035" s="429"/>
      <c r="W5035" s="6">
        <f>VLOOKUP(A5035,'[3]Cartilha Global'!$A:$A,1,FALSE)</f>
        <v>94757</v>
      </c>
    </row>
    <row r="5036" spans="1:23" ht="23.25" hidden="1" thickBot="1" x14ac:dyDescent="0.25">
      <c r="A5036" s="522">
        <v>94758</v>
      </c>
      <c r="B5036" s="508" t="s">
        <v>3144</v>
      </c>
      <c r="C5036" s="513" t="s">
        <v>1394</v>
      </c>
      <c r="D5036" s="498" t="s">
        <v>169</v>
      </c>
      <c r="E5036" s="499">
        <v>62.07</v>
      </c>
      <c r="F5036" s="500">
        <f t="shared" si="1238"/>
        <v>76.87</v>
      </c>
      <c r="G5036" s="527"/>
      <c r="H5036" s="518"/>
      <c r="I5036" s="517">
        <f t="shared" si="1232"/>
        <v>0</v>
      </c>
      <c r="J5036" s="517">
        <f t="shared" si="1233"/>
        <v>0</v>
      </c>
      <c r="K5036" s="504"/>
      <c r="L5036" s="518">
        <f t="shared" si="1237"/>
        <v>0</v>
      </c>
      <c r="M5036" s="518">
        <f t="shared" si="1237"/>
        <v>0</v>
      </c>
      <c r="N5036" s="519">
        <f t="shared" si="1235"/>
        <v>0</v>
      </c>
      <c r="O5036" s="519">
        <f t="shared" si="1236"/>
        <v>0</v>
      </c>
      <c r="P5036" s="506"/>
      <c r="Q5036" s="494"/>
      <c r="R5036" s="412" t="str">
        <f t="shared" si="1231"/>
        <v/>
      </c>
      <c r="S5036" s="412" t="str">
        <f t="shared" si="1239"/>
        <v/>
      </c>
      <c r="T5036" s="427"/>
      <c r="U5036" s="429"/>
      <c r="W5036" s="6">
        <f>VLOOKUP(A5036,'[3]Cartilha Global'!$A:$A,1,FALSE)</f>
        <v>94758</v>
      </c>
    </row>
    <row r="5037" spans="1:23" ht="23.25" hidden="1" thickBot="1" x14ac:dyDescent="0.25">
      <c r="A5037" s="522">
        <v>94759</v>
      </c>
      <c r="B5037" s="508" t="s">
        <v>3144</v>
      </c>
      <c r="C5037" s="513" t="s">
        <v>1395</v>
      </c>
      <c r="D5037" s="498" t="s">
        <v>169</v>
      </c>
      <c r="E5037" s="499">
        <v>77.2</v>
      </c>
      <c r="F5037" s="500">
        <f t="shared" si="1238"/>
        <v>95.6</v>
      </c>
      <c r="G5037" s="527"/>
      <c r="H5037" s="518"/>
      <c r="I5037" s="517">
        <f t="shared" si="1232"/>
        <v>0</v>
      </c>
      <c r="J5037" s="517">
        <f t="shared" si="1233"/>
        <v>0</v>
      </c>
      <c r="K5037" s="504"/>
      <c r="L5037" s="518">
        <f t="shared" si="1237"/>
        <v>0</v>
      </c>
      <c r="M5037" s="518">
        <f t="shared" si="1237"/>
        <v>0</v>
      </c>
      <c r="N5037" s="519">
        <f t="shared" si="1235"/>
        <v>0</v>
      </c>
      <c r="O5037" s="519">
        <f t="shared" si="1236"/>
        <v>0</v>
      </c>
      <c r="P5037" s="506"/>
      <c r="Q5037" s="494"/>
      <c r="R5037" s="412" t="str">
        <f t="shared" si="1231"/>
        <v/>
      </c>
      <c r="S5037" s="412" t="str">
        <f t="shared" si="1239"/>
        <v/>
      </c>
      <c r="T5037" s="427"/>
      <c r="U5037" s="429"/>
      <c r="W5037" s="6">
        <f>VLOOKUP(A5037,'[3]Cartilha Global'!$A:$A,1,FALSE)</f>
        <v>94759</v>
      </c>
    </row>
    <row r="5038" spans="1:23" ht="23.25" hidden="1" thickBot="1" x14ac:dyDescent="0.25">
      <c r="A5038" s="522">
        <v>94760</v>
      </c>
      <c r="B5038" s="508" t="s">
        <v>3144</v>
      </c>
      <c r="C5038" s="513" t="s">
        <v>1396</v>
      </c>
      <c r="D5038" s="498" t="s">
        <v>169</v>
      </c>
      <c r="E5038" s="499">
        <v>126.58</v>
      </c>
      <c r="F5038" s="500">
        <f t="shared" si="1238"/>
        <v>156.76</v>
      </c>
      <c r="G5038" s="527"/>
      <c r="H5038" s="518"/>
      <c r="I5038" s="517">
        <f t="shared" si="1232"/>
        <v>0</v>
      </c>
      <c r="J5038" s="517">
        <f t="shared" si="1233"/>
        <v>0</v>
      </c>
      <c r="K5038" s="504"/>
      <c r="L5038" s="518">
        <f t="shared" si="1237"/>
        <v>0</v>
      </c>
      <c r="M5038" s="518">
        <f t="shared" si="1237"/>
        <v>0</v>
      </c>
      <c r="N5038" s="519">
        <f t="shared" si="1235"/>
        <v>0</v>
      </c>
      <c r="O5038" s="519">
        <f t="shared" si="1236"/>
        <v>0</v>
      </c>
      <c r="P5038" s="506"/>
      <c r="Q5038" s="494"/>
      <c r="R5038" s="412" t="str">
        <f t="shared" si="1231"/>
        <v/>
      </c>
      <c r="S5038" s="412" t="str">
        <f t="shared" si="1239"/>
        <v/>
      </c>
      <c r="T5038" s="427"/>
      <c r="U5038" s="429"/>
      <c r="W5038" s="6">
        <f>VLOOKUP(A5038,'[3]Cartilha Global'!$A:$A,1,FALSE)</f>
        <v>94760</v>
      </c>
    </row>
    <row r="5039" spans="1:23" ht="23.25" hidden="1" thickBot="1" x14ac:dyDescent="0.25">
      <c r="A5039" s="522">
        <v>94761</v>
      </c>
      <c r="B5039" s="508" t="s">
        <v>3144</v>
      </c>
      <c r="C5039" s="513" t="s">
        <v>1397</v>
      </c>
      <c r="D5039" s="498" t="s">
        <v>169</v>
      </c>
      <c r="E5039" s="499">
        <v>278.25</v>
      </c>
      <c r="F5039" s="500">
        <f t="shared" si="1238"/>
        <v>344.58</v>
      </c>
      <c r="G5039" s="527"/>
      <c r="H5039" s="518"/>
      <c r="I5039" s="517">
        <f t="shared" si="1232"/>
        <v>0</v>
      </c>
      <c r="J5039" s="517">
        <f t="shared" si="1233"/>
        <v>0</v>
      </c>
      <c r="K5039" s="504"/>
      <c r="L5039" s="518">
        <f t="shared" si="1237"/>
        <v>0</v>
      </c>
      <c r="M5039" s="518">
        <f t="shared" si="1237"/>
        <v>0</v>
      </c>
      <c r="N5039" s="519">
        <f t="shared" si="1235"/>
        <v>0</v>
      </c>
      <c r="O5039" s="519">
        <f t="shared" si="1236"/>
        <v>0</v>
      </c>
      <c r="P5039" s="506"/>
      <c r="Q5039" s="494"/>
      <c r="R5039" s="412" t="str">
        <f t="shared" si="1231"/>
        <v/>
      </c>
      <c r="S5039" s="412" t="str">
        <f t="shared" si="1239"/>
        <v/>
      </c>
      <c r="T5039" s="427"/>
      <c r="U5039" s="429"/>
      <c r="W5039" s="6">
        <f>VLOOKUP(A5039,'[3]Cartilha Global'!$A:$A,1,FALSE)</f>
        <v>94761</v>
      </c>
    </row>
    <row r="5040" spans="1:23" ht="23.25" hidden="1" thickBot="1" x14ac:dyDescent="0.25">
      <c r="A5040" s="522">
        <v>94762</v>
      </c>
      <c r="B5040" s="508" t="s">
        <v>3144</v>
      </c>
      <c r="C5040" s="513" t="s">
        <v>1398</v>
      </c>
      <c r="D5040" s="498" t="s">
        <v>169</v>
      </c>
      <c r="E5040" s="499">
        <v>352.8</v>
      </c>
      <c r="F5040" s="500">
        <f t="shared" si="1238"/>
        <v>436.91</v>
      </c>
      <c r="G5040" s="527"/>
      <c r="H5040" s="518"/>
      <c r="I5040" s="517">
        <f t="shared" si="1232"/>
        <v>0</v>
      </c>
      <c r="J5040" s="517">
        <f t="shared" si="1233"/>
        <v>0</v>
      </c>
      <c r="K5040" s="504"/>
      <c r="L5040" s="518">
        <f t="shared" si="1237"/>
        <v>0</v>
      </c>
      <c r="M5040" s="518">
        <f t="shared" si="1237"/>
        <v>0</v>
      </c>
      <c r="N5040" s="519">
        <f t="shared" si="1235"/>
        <v>0</v>
      </c>
      <c r="O5040" s="519">
        <f t="shared" si="1236"/>
        <v>0</v>
      </c>
      <c r="P5040" s="506"/>
      <c r="Q5040" s="494"/>
      <c r="R5040" s="412" t="str">
        <f t="shared" ref="R5040:R5103" si="1240">IF(Q5040="X","x",IF(Q5040="xx","x",IF(O5040&gt;0,"x","")))</f>
        <v/>
      </c>
      <c r="S5040" s="412" t="str">
        <f t="shared" si="1239"/>
        <v/>
      </c>
      <c r="T5040" s="427"/>
      <c r="U5040" s="429"/>
      <c r="W5040" s="6">
        <f>VLOOKUP(A5040,'[3]Cartilha Global'!$A:$A,1,FALSE)</f>
        <v>94762</v>
      </c>
    </row>
    <row r="5041" spans="1:23" ht="23.25" hidden="1" thickBot="1" x14ac:dyDescent="0.25">
      <c r="A5041" s="522">
        <v>89974</v>
      </c>
      <c r="B5041" s="508" t="s">
        <v>3144</v>
      </c>
      <c r="C5041" s="513" t="s">
        <v>1399</v>
      </c>
      <c r="D5041" s="498" t="s">
        <v>169</v>
      </c>
      <c r="E5041" s="499">
        <v>358.94</v>
      </c>
      <c r="F5041" s="500">
        <f t="shared" si="1238"/>
        <v>444.51</v>
      </c>
      <c r="G5041" s="527"/>
      <c r="H5041" s="518"/>
      <c r="I5041" s="517">
        <f t="shared" si="1232"/>
        <v>0</v>
      </c>
      <c r="J5041" s="517">
        <f t="shared" si="1233"/>
        <v>0</v>
      </c>
      <c r="K5041" s="504"/>
      <c r="L5041" s="518">
        <f t="shared" si="1237"/>
        <v>0</v>
      </c>
      <c r="M5041" s="518">
        <f t="shared" si="1237"/>
        <v>0</v>
      </c>
      <c r="N5041" s="519">
        <f t="shared" si="1235"/>
        <v>0</v>
      </c>
      <c r="O5041" s="519">
        <f t="shared" si="1236"/>
        <v>0</v>
      </c>
      <c r="P5041" s="506"/>
      <c r="Q5041" s="494"/>
      <c r="R5041" s="412" t="str">
        <f t="shared" si="1240"/>
        <v/>
      </c>
      <c r="S5041" s="412" t="str">
        <f t="shared" si="1239"/>
        <v/>
      </c>
      <c r="T5041" s="427"/>
      <c r="U5041" s="429"/>
      <c r="W5041" s="6">
        <f>VLOOKUP(A5041,'[3]Cartilha Global'!$A:$A,1,FALSE)</f>
        <v>89974</v>
      </c>
    </row>
    <row r="5042" spans="1:23" ht="23.25" hidden="1" thickBot="1" x14ac:dyDescent="0.25">
      <c r="A5042" s="522">
        <v>89695</v>
      </c>
      <c r="B5042" s="508" t="s">
        <v>3144</v>
      </c>
      <c r="C5042" s="513" t="s">
        <v>1400</v>
      </c>
      <c r="D5042" s="498" t="s">
        <v>169</v>
      </c>
      <c r="E5042" s="499">
        <v>23.94</v>
      </c>
      <c r="F5042" s="500">
        <f t="shared" si="1238"/>
        <v>29.65</v>
      </c>
      <c r="G5042" s="527"/>
      <c r="H5042" s="518"/>
      <c r="I5042" s="517">
        <f t="shared" si="1232"/>
        <v>0</v>
      </c>
      <c r="J5042" s="517">
        <f t="shared" si="1233"/>
        <v>0</v>
      </c>
      <c r="K5042" s="504"/>
      <c r="L5042" s="518">
        <f t="shared" si="1237"/>
        <v>0</v>
      </c>
      <c r="M5042" s="518">
        <f t="shared" si="1237"/>
        <v>0</v>
      </c>
      <c r="N5042" s="519">
        <f t="shared" si="1235"/>
        <v>0</v>
      </c>
      <c r="O5042" s="519">
        <f t="shared" si="1236"/>
        <v>0</v>
      </c>
      <c r="P5042" s="506"/>
      <c r="Q5042" s="494"/>
      <c r="R5042" s="412" t="str">
        <f t="shared" si="1240"/>
        <v/>
      </c>
      <c r="S5042" s="412" t="str">
        <f t="shared" si="1239"/>
        <v/>
      </c>
      <c r="T5042" s="427"/>
      <c r="U5042" s="429"/>
      <c r="W5042" s="6">
        <f>VLOOKUP(A5042,'[3]Cartilha Global'!$A:$A,1,FALSE)</f>
        <v>89695</v>
      </c>
    </row>
    <row r="5043" spans="1:23" ht="23.25" hidden="1" thickBot="1" x14ac:dyDescent="0.25">
      <c r="A5043" s="522">
        <v>89702</v>
      </c>
      <c r="B5043" s="508" t="s">
        <v>3144</v>
      </c>
      <c r="C5043" s="513" t="s">
        <v>1401</v>
      </c>
      <c r="D5043" s="498" t="s">
        <v>169</v>
      </c>
      <c r="E5043" s="499">
        <v>26.8</v>
      </c>
      <c r="F5043" s="500">
        <f t="shared" si="1238"/>
        <v>33.19</v>
      </c>
      <c r="G5043" s="527"/>
      <c r="H5043" s="518"/>
      <c r="I5043" s="517">
        <f t="shared" si="1232"/>
        <v>0</v>
      </c>
      <c r="J5043" s="517">
        <f t="shared" si="1233"/>
        <v>0</v>
      </c>
      <c r="K5043" s="504"/>
      <c r="L5043" s="518">
        <f t="shared" ref="L5043:M5056" si="1241">G5043</f>
        <v>0</v>
      </c>
      <c r="M5043" s="518">
        <f t="shared" si="1241"/>
        <v>0</v>
      </c>
      <c r="N5043" s="519">
        <f t="shared" si="1235"/>
        <v>0</v>
      </c>
      <c r="O5043" s="519">
        <f t="shared" si="1236"/>
        <v>0</v>
      </c>
      <c r="P5043" s="506"/>
      <c r="Q5043" s="494"/>
      <c r="R5043" s="412" t="str">
        <f t="shared" si="1240"/>
        <v/>
      </c>
      <c r="S5043" s="412" t="str">
        <f t="shared" si="1239"/>
        <v/>
      </c>
      <c r="T5043" s="427"/>
      <c r="U5043" s="429"/>
      <c r="W5043" s="6">
        <f>VLOOKUP(A5043,'[3]Cartilha Global'!$A:$A,1,FALSE)</f>
        <v>89702</v>
      </c>
    </row>
    <row r="5044" spans="1:23" ht="23.25" hidden="1" thickBot="1" x14ac:dyDescent="0.25">
      <c r="A5044" s="522">
        <v>89767</v>
      </c>
      <c r="B5044" s="508" t="s">
        <v>3144</v>
      </c>
      <c r="C5044" s="513" t="s">
        <v>1402</v>
      </c>
      <c r="D5044" s="498" t="s">
        <v>169</v>
      </c>
      <c r="E5044" s="499">
        <v>27.34</v>
      </c>
      <c r="F5044" s="500">
        <f t="shared" si="1238"/>
        <v>33.86</v>
      </c>
      <c r="G5044" s="527"/>
      <c r="H5044" s="518"/>
      <c r="I5044" s="517">
        <f t="shared" si="1232"/>
        <v>0</v>
      </c>
      <c r="J5044" s="517">
        <f t="shared" si="1233"/>
        <v>0</v>
      </c>
      <c r="K5044" s="504"/>
      <c r="L5044" s="518">
        <f t="shared" si="1241"/>
        <v>0</v>
      </c>
      <c r="M5044" s="518">
        <f t="shared" si="1241"/>
        <v>0</v>
      </c>
      <c r="N5044" s="519">
        <f t="shared" si="1235"/>
        <v>0</v>
      </c>
      <c r="O5044" s="519">
        <f t="shared" si="1236"/>
        <v>0</v>
      </c>
      <c r="P5044" s="506"/>
      <c r="Q5044" s="494"/>
      <c r="R5044" s="412" t="str">
        <f t="shared" si="1240"/>
        <v/>
      </c>
      <c r="S5044" s="412" t="str">
        <f t="shared" si="1239"/>
        <v/>
      </c>
      <c r="T5044" s="427"/>
      <c r="U5044" s="429"/>
      <c r="W5044" s="6">
        <f>VLOOKUP(A5044,'[3]Cartilha Global'!$A:$A,1,FALSE)</f>
        <v>89767</v>
      </c>
    </row>
    <row r="5045" spans="1:23" ht="23.25" hidden="1" thickBot="1" x14ac:dyDescent="0.25">
      <c r="A5045" s="522">
        <v>89654</v>
      </c>
      <c r="B5045" s="508" t="s">
        <v>3144</v>
      </c>
      <c r="C5045" s="513" t="s">
        <v>1403</v>
      </c>
      <c r="D5045" s="498" t="s">
        <v>169</v>
      </c>
      <c r="E5045" s="499">
        <v>23.37</v>
      </c>
      <c r="F5045" s="500">
        <f t="shared" si="1238"/>
        <v>28.94</v>
      </c>
      <c r="G5045" s="527"/>
      <c r="H5045" s="518"/>
      <c r="I5045" s="517">
        <f t="shared" ref="I5045:I5056" si="1242">IF(ISBLANK(E5045),0,ROUND(F5045*G5045,2))</f>
        <v>0</v>
      </c>
      <c r="J5045" s="517">
        <f t="shared" ref="J5045:J5056" si="1243">IF(ISBLANK(G5045),0,ROUND(G5045*H5045,2))</f>
        <v>0</v>
      </c>
      <c r="K5045" s="504"/>
      <c r="L5045" s="518">
        <f t="shared" si="1241"/>
        <v>0</v>
      </c>
      <c r="M5045" s="518">
        <f t="shared" si="1241"/>
        <v>0</v>
      </c>
      <c r="N5045" s="519">
        <f t="shared" ref="N5045:N5056" si="1244">IF(ISBLANK(E5045),0,ROUND(F5045*L5045,2))</f>
        <v>0</v>
      </c>
      <c r="O5045" s="519">
        <f t="shared" ref="O5045:O5056" si="1245">IF(ISBLANK(L5045),0,ROUND(L5045*M5045,2))</f>
        <v>0</v>
      </c>
      <c r="P5045" s="506"/>
      <c r="Q5045" s="494"/>
      <c r="R5045" s="412" t="str">
        <f t="shared" si="1240"/>
        <v/>
      </c>
      <c r="S5045" s="412" t="str">
        <f t="shared" si="1239"/>
        <v/>
      </c>
      <c r="T5045" s="427"/>
      <c r="U5045" s="429"/>
      <c r="W5045" s="6">
        <f>VLOOKUP(A5045,'[3]Cartilha Global'!$A:$A,1,FALSE)</f>
        <v>89654</v>
      </c>
    </row>
    <row r="5046" spans="1:23" ht="23.25" hidden="1" thickBot="1" x14ac:dyDescent="0.25">
      <c r="A5046" s="522">
        <v>89661</v>
      </c>
      <c r="B5046" s="508" t="s">
        <v>3144</v>
      </c>
      <c r="C5046" s="513" t="s">
        <v>1404</v>
      </c>
      <c r="D5046" s="498" t="s">
        <v>169</v>
      </c>
      <c r="E5046" s="499">
        <v>28.23</v>
      </c>
      <c r="F5046" s="500">
        <f t="shared" si="1238"/>
        <v>34.96</v>
      </c>
      <c r="G5046" s="527"/>
      <c r="H5046" s="518"/>
      <c r="I5046" s="517">
        <f t="shared" si="1242"/>
        <v>0</v>
      </c>
      <c r="J5046" s="517">
        <f t="shared" si="1243"/>
        <v>0</v>
      </c>
      <c r="K5046" s="504"/>
      <c r="L5046" s="518">
        <f t="shared" si="1241"/>
        <v>0</v>
      </c>
      <c r="M5046" s="518">
        <f t="shared" si="1241"/>
        <v>0</v>
      </c>
      <c r="N5046" s="519">
        <f t="shared" si="1244"/>
        <v>0</v>
      </c>
      <c r="O5046" s="519">
        <f t="shared" si="1245"/>
        <v>0</v>
      </c>
      <c r="P5046" s="506"/>
      <c r="Q5046" s="494"/>
      <c r="R5046" s="412" t="str">
        <f t="shared" si="1240"/>
        <v/>
      </c>
      <c r="S5046" s="412" t="str">
        <f t="shared" si="1239"/>
        <v/>
      </c>
      <c r="T5046" s="427"/>
      <c r="U5046" s="429"/>
      <c r="W5046" s="6">
        <f>VLOOKUP(A5046,'[3]Cartilha Global'!$A:$A,1,FALSE)</f>
        <v>89661</v>
      </c>
    </row>
    <row r="5047" spans="1:23" ht="23.25" hidden="1" thickBot="1" x14ac:dyDescent="0.25">
      <c r="A5047" s="522">
        <v>89674</v>
      </c>
      <c r="B5047" s="508" t="s">
        <v>3144</v>
      </c>
      <c r="C5047" s="513" t="s">
        <v>1405</v>
      </c>
      <c r="D5047" s="498" t="s">
        <v>169</v>
      </c>
      <c r="E5047" s="499">
        <v>42.01</v>
      </c>
      <c r="F5047" s="500">
        <f t="shared" si="1238"/>
        <v>52.03</v>
      </c>
      <c r="G5047" s="527"/>
      <c r="H5047" s="518"/>
      <c r="I5047" s="517">
        <f t="shared" si="1242"/>
        <v>0</v>
      </c>
      <c r="J5047" s="517">
        <f t="shared" si="1243"/>
        <v>0</v>
      </c>
      <c r="K5047" s="504"/>
      <c r="L5047" s="518">
        <f t="shared" si="1241"/>
        <v>0</v>
      </c>
      <c r="M5047" s="518">
        <f t="shared" si="1241"/>
        <v>0</v>
      </c>
      <c r="N5047" s="519">
        <f t="shared" si="1244"/>
        <v>0</v>
      </c>
      <c r="O5047" s="519">
        <f t="shared" si="1245"/>
        <v>0</v>
      </c>
      <c r="P5047" s="506"/>
      <c r="Q5047" s="494"/>
      <c r="R5047" s="412" t="str">
        <f t="shared" si="1240"/>
        <v/>
      </c>
      <c r="S5047" s="412" t="str">
        <f t="shared" si="1239"/>
        <v/>
      </c>
      <c r="T5047" s="427"/>
      <c r="U5047" s="429"/>
      <c r="W5047" s="6">
        <f>VLOOKUP(A5047,'[3]Cartilha Global'!$A:$A,1,FALSE)</f>
        <v>89674</v>
      </c>
    </row>
    <row r="5048" spans="1:23" ht="23.25" hidden="1" thickBot="1" x14ac:dyDescent="0.25">
      <c r="A5048" s="522">
        <v>89684</v>
      </c>
      <c r="B5048" s="508" t="s">
        <v>3144</v>
      </c>
      <c r="C5048" s="513" t="s">
        <v>1406</v>
      </c>
      <c r="D5048" s="498" t="s">
        <v>169</v>
      </c>
      <c r="E5048" s="499">
        <v>61.07</v>
      </c>
      <c r="F5048" s="500">
        <f t="shared" si="1238"/>
        <v>75.63</v>
      </c>
      <c r="G5048" s="527"/>
      <c r="H5048" s="518"/>
      <c r="I5048" s="517">
        <f t="shared" si="1242"/>
        <v>0</v>
      </c>
      <c r="J5048" s="517">
        <f t="shared" si="1243"/>
        <v>0</v>
      </c>
      <c r="K5048" s="504"/>
      <c r="L5048" s="518">
        <f t="shared" si="1241"/>
        <v>0</v>
      </c>
      <c r="M5048" s="518">
        <f t="shared" si="1241"/>
        <v>0</v>
      </c>
      <c r="N5048" s="519">
        <f t="shared" si="1244"/>
        <v>0</v>
      </c>
      <c r="O5048" s="519">
        <f t="shared" si="1245"/>
        <v>0</v>
      </c>
      <c r="P5048" s="506"/>
      <c r="Q5048" s="494"/>
      <c r="R5048" s="412" t="str">
        <f t="shared" si="1240"/>
        <v/>
      </c>
      <c r="S5048" s="412" t="str">
        <f t="shared" si="1239"/>
        <v/>
      </c>
      <c r="T5048" s="427"/>
      <c r="U5048" s="429"/>
      <c r="W5048" s="6">
        <f>VLOOKUP(A5048,'[3]Cartilha Global'!$A:$A,1,FALSE)</f>
        <v>89684</v>
      </c>
    </row>
    <row r="5049" spans="1:23" ht="23.25" hidden="1" thickBot="1" x14ac:dyDescent="0.25">
      <c r="A5049" s="522">
        <v>89741</v>
      </c>
      <c r="B5049" s="508" t="s">
        <v>3144</v>
      </c>
      <c r="C5049" s="513" t="s">
        <v>1407</v>
      </c>
      <c r="D5049" s="498" t="s">
        <v>169</v>
      </c>
      <c r="E5049" s="499">
        <v>26.36</v>
      </c>
      <c r="F5049" s="500">
        <f t="shared" si="1238"/>
        <v>32.64</v>
      </c>
      <c r="G5049" s="527"/>
      <c r="H5049" s="518"/>
      <c r="I5049" s="517">
        <f t="shared" si="1242"/>
        <v>0</v>
      </c>
      <c r="J5049" s="517">
        <f t="shared" si="1243"/>
        <v>0</v>
      </c>
      <c r="K5049" s="504"/>
      <c r="L5049" s="518">
        <f t="shared" si="1241"/>
        <v>0</v>
      </c>
      <c r="M5049" s="518">
        <f t="shared" si="1241"/>
        <v>0</v>
      </c>
      <c r="N5049" s="519">
        <f t="shared" si="1244"/>
        <v>0</v>
      </c>
      <c r="O5049" s="519">
        <f t="shared" si="1245"/>
        <v>0</v>
      </c>
      <c r="P5049" s="506"/>
      <c r="Q5049" s="494"/>
      <c r="R5049" s="412" t="str">
        <f t="shared" si="1240"/>
        <v/>
      </c>
      <c r="S5049" s="412" t="str">
        <f t="shared" si="1239"/>
        <v/>
      </c>
      <c r="T5049" s="427"/>
      <c r="U5049" s="429"/>
      <c r="W5049" s="6">
        <f>VLOOKUP(A5049,'[3]Cartilha Global'!$A:$A,1,FALSE)</f>
        <v>89741</v>
      </c>
    </row>
    <row r="5050" spans="1:23" ht="23.25" hidden="1" thickBot="1" x14ac:dyDescent="0.25">
      <c r="A5050" s="522">
        <v>89757</v>
      </c>
      <c r="B5050" s="508" t="s">
        <v>3144</v>
      </c>
      <c r="C5050" s="513" t="s">
        <v>1408</v>
      </c>
      <c r="D5050" s="498" t="s">
        <v>169</v>
      </c>
      <c r="E5050" s="499">
        <v>39.85</v>
      </c>
      <c r="F5050" s="500">
        <f t="shared" si="1238"/>
        <v>49.35</v>
      </c>
      <c r="G5050" s="527"/>
      <c r="H5050" s="518"/>
      <c r="I5050" s="517">
        <f t="shared" si="1242"/>
        <v>0</v>
      </c>
      <c r="J5050" s="517">
        <f t="shared" si="1243"/>
        <v>0</v>
      </c>
      <c r="K5050" s="504"/>
      <c r="L5050" s="518">
        <f t="shared" si="1241"/>
        <v>0</v>
      </c>
      <c r="M5050" s="518">
        <f t="shared" si="1241"/>
        <v>0</v>
      </c>
      <c r="N5050" s="519">
        <f t="shared" si="1244"/>
        <v>0</v>
      </c>
      <c r="O5050" s="519">
        <f t="shared" si="1245"/>
        <v>0</v>
      </c>
      <c r="P5050" s="506"/>
      <c r="Q5050" s="494"/>
      <c r="R5050" s="412" t="str">
        <f t="shared" si="1240"/>
        <v/>
      </c>
      <c r="S5050" s="412" t="str">
        <f t="shared" si="1239"/>
        <v/>
      </c>
      <c r="T5050" s="427"/>
      <c r="U5050" s="429"/>
      <c r="W5050" s="6">
        <f>VLOOKUP(A5050,'[3]Cartilha Global'!$A:$A,1,FALSE)</f>
        <v>89757</v>
      </c>
    </row>
    <row r="5051" spans="1:23" ht="23.25" hidden="1" thickBot="1" x14ac:dyDescent="0.25">
      <c r="A5051" s="522">
        <v>89762</v>
      </c>
      <c r="B5051" s="508" t="s">
        <v>3144</v>
      </c>
      <c r="C5051" s="513" t="s">
        <v>1409</v>
      </c>
      <c r="D5051" s="498" t="s">
        <v>169</v>
      </c>
      <c r="E5051" s="499">
        <v>58.5</v>
      </c>
      <c r="F5051" s="500">
        <f t="shared" si="1238"/>
        <v>72.45</v>
      </c>
      <c r="G5051" s="527"/>
      <c r="H5051" s="518"/>
      <c r="I5051" s="517">
        <f t="shared" si="1242"/>
        <v>0</v>
      </c>
      <c r="J5051" s="517">
        <f t="shared" si="1243"/>
        <v>0</v>
      </c>
      <c r="K5051" s="504"/>
      <c r="L5051" s="518">
        <f t="shared" si="1241"/>
        <v>0</v>
      </c>
      <c r="M5051" s="518">
        <f t="shared" si="1241"/>
        <v>0</v>
      </c>
      <c r="N5051" s="519">
        <f t="shared" si="1244"/>
        <v>0</v>
      </c>
      <c r="O5051" s="519">
        <f t="shared" si="1245"/>
        <v>0</v>
      </c>
      <c r="P5051" s="506"/>
      <c r="Q5051" s="494"/>
      <c r="R5051" s="412" t="str">
        <f t="shared" si="1240"/>
        <v/>
      </c>
      <c r="S5051" s="412" t="str">
        <f t="shared" si="1239"/>
        <v/>
      </c>
      <c r="T5051" s="427"/>
      <c r="U5051" s="429"/>
      <c r="W5051" s="6">
        <f>VLOOKUP(A5051,'[3]Cartilha Global'!$A:$A,1,FALSE)</f>
        <v>89762</v>
      </c>
    </row>
    <row r="5052" spans="1:23" ht="23.25" hidden="1" thickBot="1" x14ac:dyDescent="0.25">
      <c r="A5052" s="522">
        <v>89816</v>
      </c>
      <c r="B5052" s="508" t="s">
        <v>3144</v>
      </c>
      <c r="C5052" s="513" t="s">
        <v>1410</v>
      </c>
      <c r="D5052" s="498" t="s">
        <v>169</v>
      </c>
      <c r="E5052" s="499">
        <v>57.35</v>
      </c>
      <c r="F5052" s="500">
        <f t="shared" si="1238"/>
        <v>71.02</v>
      </c>
      <c r="G5052" s="527"/>
      <c r="H5052" s="518"/>
      <c r="I5052" s="517">
        <f t="shared" si="1242"/>
        <v>0</v>
      </c>
      <c r="J5052" s="517">
        <f t="shared" si="1243"/>
        <v>0</v>
      </c>
      <c r="K5052" s="504"/>
      <c r="L5052" s="518">
        <f t="shared" si="1241"/>
        <v>0</v>
      </c>
      <c r="M5052" s="518">
        <f t="shared" si="1241"/>
        <v>0</v>
      </c>
      <c r="N5052" s="519">
        <f t="shared" si="1244"/>
        <v>0</v>
      </c>
      <c r="O5052" s="519">
        <f t="shared" si="1245"/>
        <v>0</v>
      </c>
      <c r="P5052" s="506"/>
      <c r="Q5052" s="494"/>
      <c r="R5052" s="412" t="str">
        <f t="shared" si="1240"/>
        <v/>
      </c>
      <c r="S5052" s="412" t="str">
        <f t="shared" si="1239"/>
        <v/>
      </c>
      <c r="T5052" s="427"/>
      <c r="U5052" s="429"/>
      <c r="W5052" s="6">
        <f>VLOOKUP(A5052,'[3]Cartilha Global'!$A:$A,1,FALSE)</f>
        <v>89816</v>
      </c>
    </row>
    <row r="5053" spans="1:23" ht="23.25" hidden="1" thickBot="1" x14ac:dyDescent="0.25">
      <c r="A5053" s="522">
        <v>89828</v>
      </c>
      <c r="B5053" s="508" t="s">
        <v>3144</v>
      </c>
      <c r="C5053" s="513" t="s">
        <v>1411</v>
      </c>
      <c r="D5053" s="498" t="s">
        <v>169</v>
      </c>
      <c r="E5053" s="499">
        <v>82.82</v>
      </c>
      <c r="F5053" s="500">
        <f t="shared" si="1238"/>
        <v>102.56</v>
      </c>
      <c r="G5053" s="527"/>
      <c r="H5053" s="518"/>
      <c r="I5053" s="517">
        <f t="shared" si="1242"/>
        <v>0</v>
      </c>
      <c r="J5053" s="517">
        <f t="shared" si="1243"/>
        <v>0</v>
      </c>
      <c r="K5053" s="504"/>
      <c r="L5053" s="518">
        <f t="shared" si="1241"/>
        <v>0</v>
      </c>
      <c r="M5053" s="518">
        <f t="shared" si="1241"/>
        <v>0</v>
      </c>
      <c r="N5053" s="519">
        <f t="shared" si="1244"/>
        <v>0</v>
      </c>
      <c r="O5053" s="519">
        <f t="shared" si="1245"/>
        <v>0</v>
      </c>
      <c r="P5053" s="506"/>
      <c r="Q5053" s="494"/>
      <c r="R5053" s="412" t="str">
        <f t="shared" si="1240"/>
        <v/>
      </c>
      <c r="S5053" s="412" t="str">
        <f t="shared" si="1239"/>
        <v/>
      </c>
      <c r="T5053" s="427"/>
      <c r="U5053" s="429"/>
      <c r="W5053" s="6">
        <f>VLOOKUP(A5053,'[3]Cartilha Global'!$A:$A,1,FALSE)</f>
        <v>89828</v>
      </c>
    </row>
    <row r="5054" spans="1:23" ht="23.25" hidden="1" thickBot="1" x14ac:dyDescent="0.25">
      <c r="A5054" s="522">
        <v>89837</v>
      </c>
      <c r="B5054" s="508" t="s">
        <v>3144</v>
      </c>
      <c r="C5054" s="513" t="s">
        <v>1412</v>
      </c>
      <c r="D5054" s="498" t="s">
        <v>169</v>
      </c>
      <c r="E5054" s="499">
        <v>188.21</v>
      </c>
      <c r="F5054" s="500">
        <f t="shared" si="1238"/>
        <v>233.08</v>
      </c>
      <c r="G5054" s="527"/>
      <c r="H5054" s="518"/>
      <c r="I5054" s="517">
        <f t="shared" si="1242"/>
        <v>0</v>
      </c>
      <c r="J5054" s="517">
        <f t="shared" si="1243"/>
        <v>0</v>
      </c>
      <c r="K5054" s="504"/>
      <c r="L5054" s="518">
        <f t="shared" si="1241"/>
        <v>0</v>
      </c>
      <c r="M5054" s="518">
        <f t="shared" si="1241"/>
        <v>0</v>
      </c>
      <c r="N5054" s="519">
        <f t="shared" si="1244"/>
        <v>0</v>
      </c>
      <c r="O5054" s="519">
        <f t="shared" si="1245"/>
        <v>0</v>
      </c>
      <c r="P5054" s="506"/>
      <c r="Q5054" s="494"/>
      <c r="R5054" s="412" t="str">
        <f t="shared" si="1240"/>
        <v/>
      </c>
      <c r="S5054" s="412" t="str">
        <f t="shared" si="1239"/>
        <v/>
      </c>
      <c r="T5054" s="427"/>
      <c r="U5054" s="429"/>
      <c r="W5054" s="6">
        <f>VLOOKUP(A5054,'[3]Cartilha Global'!$A:$A,1,FALSE)</f>
        <v>89837</v>
      </c>
    </row>
    <row r="5055" spans="1:23" ht="23.25" hidden="1" thickBot="1" x14ac:dyDescent="0.25">
      <c r="A5055" s="522">
        <v>89839</v>
      </c>
      <c r="B5055" s="508" t="s">
        <v>3144</v>
      </c>
      <c r="C5055" s="513" t="s">
        <v>1413</v>
      </c>
      <c r="D5055" s="498" t="s">
        <v>169</v>
      </c>
      <c r="E5055" s="499">
        <v>272.79000000000002</v>
      </c>
      <c r="F5055" s="500">
        <f t="shared" si="1238"/>
        <v>337.82</v>
      </c>
      <c r="G5055" s="527"/>
      <c r="H5055" s="518"/>
      <c r="I5055" s="517">
        <f t="shared" si="1242"/>
        <v>0</v>
      </c>
      <c r="J5055" s="517">
        <f t="shared" si="1243"/>
        <v>0</v>
      </c>
      <c r="K5055" s="504"/>
      <c r="L5055" s="518">
        <f t="shared" si="1241"/>
        <v>0</v>
      </c>
      <c r="M5055" s="518">
        <f t="shared" si="1241"/>
        <v>0</v>
      </c>
      <c r="N5055" s="519">
        <f t="shared" si="1244"/>
        <v>0</v>
      </c>
      <c r="O5055" s="519">
        <f t="shared" si="1245"/>
        <v>0</v>
      </c>
      <c r="P5055" s="506"/>
      <c r="Q5055" s="494"/>
      <c r="R5055" s="412" t="str">
        <f t="shared" si="1240"/>
        <v/>
      </c>
      <c r="S5055" s="412" t="str">
        <f t="shared" si="1239"/>
        <v/>
      </c>
      <c r="T5055" s="427"/>
      <c r="U5055" s="429"/>
      <c r="W5055" s="6">
        <f>VLOOKUP(A5055,'[3]Cartilha Global'!$A:$A,1,FALSE)</f>
        <v>89839</v>
      </c>
    </row>
    <row r="5056" spans="1:23" ht="23.25" hidden="1" thickBot="1" x14ac:dyDescent="0.25">
      <c r="A5056" s="522">
        <v>89841</v>
      </c>
      <c r="B5056" s="508" t="s">
        <v>3144</v>
      </c>
      <c r="C5056" s="513" t="s">
        <v>1414</v>
      </c>
      <c r="D5056" s="498" t="s">
        <v>169</v>
      </c>
      <c r="E5056" s="499">
        <v>400.63</v>
      </c>
      <c r="F5056" s="500">
        <f t="shared" si="1238"/>
        <v>496.14</v>
      </c>
      <c r="G5056" s="527"/>
      <c r="H5056" s="518"/>
      <c r="I5056" s="517">
        <f t="shared" si="1242"/>
        <v>0</v>
      </c>
      <c r="J5056" s="517">
        <f t="shared" si="1243"/>
        <v>0</v>
      </c>
      <c r="K5056" s="504"/>
      <c r="L5056" s="518">
        <f t="shared" si="1241"/>
        <v>0</v>
      </c>
      <c r="M5056" s="518">
        <f t="shared" si="1241"/>
        <v>0</v>
      </c>
      <c r="N5056" s="519">
        <f t="shared" si="1244"/>
        <v>0</v>
      </c>
      <c r="O5056" s="519">
        <f t="shared" si="1245"/>
        <v>0</v>
      </c>
      <c r="P5056" s="506"/>
      <c r="Q5056" s="520"/>
      <c r="R5056" s="412" t="str">
        <f t="shared" si="1240"/>
        <v/>
      </c>
      <c r="S5056" s="412" t="str">
        <f t="shared" si="1239"/>
        <v/>
      </c>
      <c r="T5056" s="427"/>
      <c r="U5056" s="429"/>
      <c r="W5056" s="6">
        <f>VLOOKUP(A5056,'[3]Cartilha Global'!$A:$A,1,FALSE)</f>
        <v>89841</v>
      </c>
    </row>
    <row r="5057" spans="1:23" ht="12" hidden="1" thickBot="1" x14ac:dyDescent="0.25">
      <c r="A5057" s="522" t="s">
        <v>1989</v>
      </c>
      <c r="B5057" s="508"/>
      <c r="C5057" s="513" t="s">
        <v>1415</v>
      </c>
      <c r="D5057" s="498">
        <v>0</v>
      </c>
      <c r="E5057" s="499"/>
      <c r="F5057" s="500">
        <f t="shared" ref="F5057:F5098" si="1246">IF(E5057=0,0,ROUND(E5057*(1+E$13)*(1-E$14),2))</f>
        <v>0</v>
      </c>
      <c r="G5057" s="556"/>
      <c r="H5057" s="556"/>
      <c r="I5057" s="557"/>
      <c r="J5057" s="558"/>
      <c r="K5057" s="504"/>
      <c r="L5057" s="556"/>
      <c r="M5057" s="556"/>
      <c r="N5057" s="557"/>
      <c r="O5057" s="558"/>
      <c r="P5057" s="506"/>
      <c r="Q5057" s="494" t="str">
        <f>IF(OR(SUM(J5058:J5065)&gt;0,SUM(O5058:O5065)&gt;0),"xx","")</f>
        <v/>
      </c>
      <c r="R5057" s="412" t="str">
        <f t="shared" si="1240"/>
        <v/>
      </c>
      <c r="S5057" s="412" t="str">
        <f t="shared" si="1239"/>
        <v/>
      </c>
      <c r="T5057" s="427"/>
      <c r="U5057" s="429"/>
      <c r="W5057" s="6" t="str">
        <f>VLOOKUP(A5057,'[3]Cartilha Global'!$A:$A,1,FALSE)</f>
        <v>9.3.23</v>
      </c>
    </row>
    <row r="5058" spans="1:23" ht="23.25" hidden="1" thickBot="1" x14ac:dyDescent="0.25">
      <c r="A5058" s="522">
        <v>94648</v>
      </c>
      <c r="B5058" s="508" t="s">
        <v>3144</v>
      </c>
      <c r="C5058" s="513" t="s">
        <v>1416</v>
      </c>
      <c r="D5058" s="498" t="s">
        <v>6927</v>
      </c>
      <c r="E5058" s="499">
        <v>12.13</v>
      </c>
      <c r="F5058" s="500">
        <f t="shared" si="1246"/>
        <v>15.02</v>
      </c>
      <c r="G5058" s="527"/>
      <c r="H5058" s="518"/>
      <c r="I5058" s="517">
        <f t="shared" ref="I5058:I5065" si="1247">IF(ISBLANK(E5058),0,ROUND(F5058*G5058,2))</f>
        <v>0</v>
      </c>
      <c r="J5058" s="517">
        <f t="shared" ref="J5058:J5065" si="1248">IF(ISBLANK(G5058),0,ROUND(G5058*H5058,2))</f>
        <v>0</v>
      </c>
      <c r="K5058" s="504"/>
      <c r="L5058" s="518">
        <f t="shared" ref="L5058:M5065" si="1249">G5058</f>
        <v>0</v>
      </c>
      <c r="M5058" s="518">
        <f t="shared" si="1249"/>
        <v>0</v>
      </c>
      <c r="N5058" s="519">
        <f t="shared" ref="N5058:N5065" si="1250">IF(ISBLANK(E5058),0,ROUND(F5058*L5058,2))</f>
        <v>0</v>
      </c>
      <c r="O5058" s="519">
        <f t="shared" ref="O5058:O5065" si="1251">IF(ISBLANK(L5058),0,ROUND(L5058*M5058,2))</f>
        <v>0</v>
      </c>
      <c r="P5058" s="506"/>
      <c r="Q5058" s="520"/>
      <c r="R5058" s="412" t="str">
        <f t="shared" si="1240"/>
        <v/>
      </c>
      <c r="S5058" s="412" t="str">
        <f t="shared" si="1239"/>
        <v/>
      </c>
      <c r="T5058" s="427"/>
      <c r="U5058" s="429"/>
      <c r="W5058" s="6">
        <f>VLOOKUP(A5058,'[3]Cartilha Global'!$A:$A,1,FALSE)</f>
        <v>94648</v>
      </c>
    </row>
    <row r="5059" spans="1:23" ht="23.25" hidden="1" thickBot="1" x14ac:dyDescent="0.25">
      <c r="A5059" s="522">
        <v>94649</v>
      </c>
      <c r="B5059" s="508" t="s">
        <v>3144</v>
      </c>
      <c r="C5059" s="513" t="s">
        <v>1417</v>
      </c>
      <c r="D5059" s="498" t="s">
        <v>6927</v>
      </c>
      <c r="E5059" s="499">
        <v>18.899999999999999</v>
      </c>
      <c r="F5059" s="500">
        <f t="shared" si="1246"/>
        <v>23.41</v>
      </c>
      <c r="G5059" s="527"/>
      <c r="H5059" s="518"/>
      <c r="I5059" s="517">
        <f t="shared" si="1247"/>
        <v>0</v>
      </c>
      <c r="J5059" s="517">
        <f t="shared" si="1248"/>
        <v>0</v>
      </c>
      <c r="K5059" s="504"/>
      <c r="L5059" s="518">
        <f t="shared" si="1249"/>
        <v>0</v>
      </c>
      <c r="M5059" s="518">
        <f t="shared" si="1249"/>
        <v>0</v>
      </c>
      <c r="N5059" s="519">
        <f t="shared" si="1250"/>
        <v>0</v>
      </c>
      <c r="O5059" s="519">
        <f t="shared" si="1251"/>
        <v>0</v>
      </c>
      <c r="P5059" s="506"/>
      <c r="Q5059" s="494"/>
      <c r="R5059" s="412" t="str">
        <f t="shared" si="1240"/>
        <v/>
      </c>
      <c r="S5059" s="412" t="str">
        <f t="shared" si="1239"/>
        <v/>
      </c>
      <c r="T5059" s="427"/>
      <c r="U5059" s="429"/>
      <c r="W5059" s="6">
        <f>VLOOKUP(A5059,'[3]Cartilha Global'!$A:$A,1,FALSE)</f>
        <v>94649</v>
      </c>
    </row>
    <row r="5060" spans="1:23" ht="23.25" hidden="1" thickBot="1" x14ac:dyDescent="0.25">
      <c r="A5060" s="522">
        <v>94650</v>
      </c>
      <c r="B5060" s="508" t="s">
        <v>3144</v>
      </c>
      <c r="C5060" s="513" t="s">
        <v>1418</v>
      </c>
      <c r="D5060" s="498" t="s">
        <v>6927</v>
      </c>
      <c r="E5060" s="499">
        <v>27.01</v>
      </c>
      <c r="F5060" s="500">
        <f t="shared" si="1246"/>
        <v>33.450000000000003</v>
      </c>
      <c r="G5060" s="527"/>
      <c r="H5060" s="518"/>
      <c r="I5060" s="517">
        <f t="shared" si="1247"/>
        <v>0</v>
      </c>
      <c r="J5060" s="517">
        <f t="shared" si="1248"/>
        <v>0</v>
      </c>
      <c r="K5060" s="504"/>
      <c r="L5060" s="518">
        <f t="shared" si="1249"/>
        <v>0</v>
      </c>
      <c r="M5060" s="518">
        <f t="shared" si="1249"/>
        <v>0</v>
      </c>
      <c r="N5060" s="519">
        <f t="shared" si="1250"/>
        <v>0</v>
      </c>
      <c r="O5060" s="519">
        <f t="shared" si="1251"/>
        <v>0</v>
      </c>
      <c r="P5060" s="506"/>
      <c r="Q5060" s="494"/>
      <c r="R5060" s="412" t="str">
        <f t="shared" si="1240"/>
        <v/>
      </c>
      <c r="S5060" s="412" t="str">
        <f t="shared" si="1239"/>
        <v/>
      </c>
      <c r="T5060" s="427"/>
      <c r="U5060" s="429"/>
      <c r="W5060" s="6">
        <f>VLOOKUP(A5060,'[3]Cartilha Global'!$A:$A,1,FALSE)</f>
        <v>94650</v>
      </c>
    </row>
    <row r="5061" spans="1:23" ht="23.25" hidden="1" thickBot="1" x14ac:dyDescent="0.25">
      <c r="A5061" s="522">
        <v>94651</v>
      </c>
      <c r="B5061" s="508" t="s">
        <v>3144</v>
      </c>
      <c r="C5061" s="513" t="s">
        <v>1419</v>
      </c>
      <c r="D5061" s="498" t="s">
        <v>6927</v>
      </c>
      <c r="E5061" s="499">
        <v>29.56</v>
      </c>
      <c r="F5061" s="500">
        <f t="shared" si="1246"/>
        <v>36.61</v>
      </c>
      <c r="G5061" s="527"/>
      <c r="H5061" s="518"/>
      <c r="I5061" s="517">
        <f t="shared" si="1247"/>
        <v>0</v>
      </c>
      <c r="J5061" s="517">
        <f t="shared" si="1248"/>
        <v>0</v>
      </c>
      <c r="K5061" s="504"/>
      <c r="L5061" s="518">
        <f t="shared" si="1249"/>
        <v>0</v>
      </c>
      <c r="M5061" s="518">
        <f t="shared" si="1249"/>
        <v>0</v>
      </c>
      <c r="N5061" s="519">
        <f t="shared" si="1250"/>
        <v>0</v>
      </c>
      <c r="O5061" s="519">
        <f t="shared" si="1251"/>
        <v>0</v>
      </c>
      <c r="P5061" s="506"/>
      <c r="Q5061" s="494"/>
      <c r="R5061" s="412" t="str">
        <f t="shared" si="1240"/>
        <v/>
      </c>
      <c r="S5061" s="412" t="str">
        <f t="shared" si="1239"/>
        <v/>
      </c>
      <c r="T5061" s="427"/>
      <c r="U5061" s="429"/>
      <c r="W5061" s="6">
        <f>VLOOKUP(A5061,'[3]Cartilha Global'!$A:$A,1,FALSE)</f>
        <v>94651</v>
      </c>
    </row>
    <row r="5062" spans="1:23" ht="23.25" hidden="1" thickBot="1" x14ac:dyDescent="0.25">
      <c r="A5062" s="522">
        <v>94652</v>
      </c>
      <c r="B5062" s="508" t="s">
        <v>3144</v>
      </c>
      <c r="C5062" s="513" t="s">
        <v>1420</v>
      </c>
      <c r="D5062" s="498" t="s">
        <v>6927</v>
      </c>
      <c r="E5062" s="499">
        <v>48.12</v>
      </c>
      <c r="F5062" s="500">
        <f t="shared" si="1246"/>
        <v>59.59</v>
      </c>
      <c r="G5062" s="527"/>
      <c r="H5062" s="518"/>
      <c r="I5062" s="517">
        <f t="shared" si="1247"/>
        <v>0</v>
      </c>
      <c r="J5062" s="517">
        <f t="shared" si="1248"/>
        <v>0</v>
      </c>
      <c r="K5062" s="504"/>
      <c r="L5062" s="518">
        <f t="shared" si="1249"/>
        <v>0</v>
      </c>
      <c r="M5062" s="518">
        <f t="shared" si="1249"/>
        <v>0</v>
      </c>
      <c r="N5062" s="519">
        <f t="shared" si="1250"/>
        <v>0</v>
      </c>
      <c r="O5062" s="519">
        <f t="shared" si="1251"/>
        <v>0</v>
      </c>
      <c r="P5062" s="506"/>
      <c r="Q5062" s="494"/>
      <c r="R5062" s="412" t="str">
        <f t="shared" si="1240"/>
        <v/>
      </c>
      <c r="S5062" s="412" t="str">
        <f t="shared" si="1239"/>
        <v/>
      </c>
      <c r="T5062" s="427"/>
      <c r="U5062" s="429"/>
      <c r="W5062" s="6">
        <f>VLOOKUP(A5062,'[3]Cartilha Global'!$A:$A,1,FALSE)</f>
        <v>94652</v>
      </c>
    </row>
    <row r="5063" spans="1:23" ht="23.25" hidden="1" thickBot="1" x14ac:dyDescent="0.25">
      <c r="A5063" s="522">
        <v>94653</v>
      </c>
      <c r="B5063" s="508" t="s">
        <v>3144</v>
      </c>
      <c r="C5063" s="513" t="s">
        <v>1421</v>
      </c>
      <c r="D5063" s="498" t="s">
        <v>6927</v>
      </c>
      <c r="E5063" s="499">
        <v>70.14</v>
      </c>
      <c r="F5063" s="500">
        <f t="shared" si="1246"/>
        <v>86.86</v>
      </c>
      <c r="G5063" s="527"/>
      <c r="H5063" s="518"/>
      <c r="I5063" s="517">
        <f t="shared" si="1247"/>
        <v>0</v>
      </c>
      <c r="J5063" s="517">
        <f t="shared" si="1248"/>
        <v>0</v>
      </c>
      <c r="K5063" s="504"/>
      <c r="L5063" s="518">
        <f t="shared" si="1249"/>
        <v>0</v>
      </c>
      <c r="M5063" s="518">
        <f t="shared" si="1249"/>
        <v>0</v>
      </c>
      <c r="N5063" s="519">
        <f t="shared" si="1250"/>
        <v>0</v>
      </c>
      <c r="O5063" s="519">
        <f t="shared" si="1251"/>
        <v>0</v>
      </c>
      <c r="P5063" s="506"/>
      <c r="Q5063" s="494"/>
      <c r="R5063" s="412" t="str">
        <f t="shared" si="1240"/>
        <v/>
      </c>
      <c r="S5063" s="412" t="str">
        <f t="shared" si="1239"/>
        <v/>
      </c>
      <c r="T5063" s="427"/>
      <c r="U5063" s="429"/>
      <c r="W5063" s="6">
        <f>VLOOKUP(A5063,'[3]Cartilha Global'!$A:$A,1,FALSE)</f>
        <v>94653</v>
      </c>
    </row>
    <row r="5064" spans="1:23" ht="23.25" hidden="1" thickBot="1" x14ac:dyDescent="0.25">
      <c r="A5064" s="522">
        <v>94654</v>
      </c>
      <c r="B5064" s="508" t="s">
        <v>3144</v>
      </c>
      <c r="C5064" s="513" t="s">
        <v>1422</v>
      </c>
      <c r="D5064" s="498" t="s">
        <v>6927</v>
      </c>
      <c r="E5064" s="499">
        <v>92.07</v>
      </c>
      <c r="F5064" s="500">
        <f t="shared" si="1246"/>
        <v>114.02</v>
      </c>
      <c r="G5064" s="527"/>
      <c r="H5064" s="518"/>
      <c r="I5064" s="517">
        <f t="shared" si="1247"/>
        <v>0</v>
      </c>
      <c r="J5064" s="517">
        <f t="shared" si="1248"/>
        <v>0</v>
      </c>
      <c r="K5064" s="504"/>
      <c r="L5064" s="518">
        <f t="shared" si="1249"/>
        <v>0</v>
      </c>
      <c r="M5064" s="518">
        <f t="shared" si="1249"/>
        <v>0</v>
      </c>
      <c r="N5064" s="519">
        <f t="shared" si="1250"/>
        <v>0</v>
      </c>
      <c r="O5064" s="519">
        <f t="shared" si="1251"/>
        <v>0</v>
      </c>
      <c r="P5064" s="506"/>
      <c r="Q5064" s="494"/>
      <c r="R5064" s="412" t="str">
        <f t="shared" si="1240"/>
        <v/>
      </c>
      <c r="S5064" s="412" t="str">
        <f t="shared" si="1239"/>
        <v/>
      </c>
      <c r="T5064" s="427"/>
      <c r="U5064" s="429"/>
      <c r="W5064" s="6">
        <f>VLOOKUP(A5064,'[3]Cartilha Global'!$A:$A,1,FALSE)</f>
        <v>94654</v>
      </c>
    </row>
    <row r="5065" spans="1:23" ht="23.25" hidden="1" thickBot="1" x14ac:dyDescent="0.25">
      <c r="A5065" s="522">
        <v>94655</v>
      </c>
      <c r="B5065" s="508" t="s">
        <v>3144</v>
      </c>
      <c r="C5065" s="513" t="s">
        <v>1423</v>
      </c>
      <c r="D5065" s="498" t="s">
        <v>6927</v>
      </c>
      <c r="E5065" s="499">
        <v>131.28</v>
      </c>
      <c r="F5065" s="500">
        <f t="shared" si="1246"/>
        <v>162.58000000000001</v>
      </c>
      <c r="G5065" s="527"/>
      <c r="H5065" s="518"/>
      <c r="I5065" s="517">
        <f t="shared" si="1247"/>
        <v>0</v>
      </c>
      <c r="J5065" s="517">
        <f t="shared" si="1248"/>
        <v>0</v>
      </c>
      <c r="K5065" s="504"/>
      <c r="L5065" s="518">
        <f t="shared" si="1249"/>
        <v>0</v>
      </c>
      <c r="M5065" s="518">
        <f t="shared" si="1249"/>
        <v>0</v>
      </c>
      <c r="N5065" s="519">
        <f t="shared" si="1250"/>
        <v>0</v>
      </c>
      <c r="O5065" s="519">
        <f t="shared" si="1251"/>
        <v>0</v>
      </c>
      <c r="P5065" s="506"/>
      <c r="Q5065" s="494"/>
      <c r="R5065" s="412" t="str">
        <f t="shared" si="1240"/>
        <v/>
      </c>
      <c r="S5065" s="412" t="str">
        <f t="shared" si="1239"/>
        <v/>
      </c>
      <c r="T5065" s="427"/>
      <c r="U5065" s="429"/>
      <c r="W5065" s="6">
        <f>VLOOKUP(A5065,'[3]Cartilha Global'!$A:$A,1,FALSE)</f>
        <v>94655</v>
      </c>
    </row>
    <row r="5066" spans="1:23" ht="12" hidden="1" thickBot="1" x14ac:dyDescent="0.25">
      <c r="A5066" s="522" t="s">
        <v>1990</v>
      </c>
      <c r="B5066" s="508"/>
      <c r="C5066" s="513" t="s">
        <v>56</v>
      </c>
      <c r="D5066" s="498">
        <v>0</v>
      </c>
      <c r="E5066" s="499"/>
      <c r="F5066" s="500">
        <f t="shared" si="1246"/>
        <v>0</v>
      </c>
      <c r="G5066" s="556"/>
      <c r="H5066" s="556"/>
      <c r="I5066" s="557"/>
      <c r="J5066" s="558"/>
      <c r="K5066" s="504"/>
      <c r="L5066" s="556"/>
      <c r="M5066" s="556"/>
      <c r="N5066" s="557"/>
      <c r="O5066" s="558"/>
      <c r="P5066" s="506"/>
      <c r="Q5066" s="494" t="str">
        <f>IF(OR(SUM(J5067:J5095)&gt;0,SUM(O5067:O5095)&gt;0),"xx","")</f>
        <v/>
      </c>
      <c r="R5066" s="412" t="str">
        <f t="shared" si="1240"/>
        <v/>
      </c>
      <c r="S5066" s="412" t="str">
        <f t="shared" si="1239"/>
        <v/>
      </c>
      <c r="T5066" s="427"/>
      <c r="U5066" s="429"/>
      <c r="W5066" s="6" t="str">
        <f>VLOOKUP(A5066,'[3]Cartilha Global'!$A:$A,1,FALSE)</f>
        <v>9.3.24</v>
      </c>
    </row>
    <row r="5067" spans="1:23" ht="34.5" hidden="1" thickBot="1" x14ac:dyDescent="0.25">
      <c r="A5067" s="522">
        <v>91792</v>
      </c>
      <c r="B5067" s="508" t="s">
        <v>3144</v>
      </c>
      <c r="C5067" s="513" t="s">
        <v>1424</v>
      </c>
      <c r="D5067" s="498" t="s">
        <v>6927</v>
      </c>
      <c r="E5067" s="499">
        <v>65.95</v>
      </c>
      <c r="F5067" s="500">
        <f t="shared" si="1246"/>
        <v>81.67</v>
      </c>
      <c r="G5067" s="527"/>
      <c r="H5067" s="518"/>
      <c r="I5067" s="517">
        <f t="shared" ref="I5067:I5095" si="1252">IF(ISBLANK(E5067),0,ROUND(F5067*G5067,2))</f>
        <v>0</v>
      </c>
      <c r="J5067" s="517">
        <f t="shared" ref="J5067:J5095" si="1253">IF(ISBLANK(G5067),0,ROUND(G5067*H5067,2))</f>
        <v>0</v>
      </c>
      <c r="K5067" s="504"/>
      <c r="L5067" s="518">
        <f t="shared" ref="L5067:M5095" si="1254">G5067</f>
        <v>0</v>
      </c>
      <c r="M5067" s="518">
        <f t="shared" si="1254"/>
        <v>0</v>
      </c>
      <c r="N5067" s="519">
        <f t="shared" ref="N5067:N5095" si="1255">IF(ISBLANK(E5067),0,ROUND(F5067*L5067,2))</f>
        <v>0</v>
      </c>
      <c r="O5067" s="519">
        <f t="shared" ref="O5067:O5095" si="1256">IF(ISBLANK(L5067),0,ROUND(L5067*M5067,2))</f>
        <v>0</v>
      </c>
      <c r="P5067" s="506"/>
      <c r="Q5067" s="520"/>
      <c r="R5067" s="412" t="str">
        <f t="shared" si="1240"/>
        <v/>
      </c>
      <c r="S5067" s="412" t="str">
        <f t="shared" si="1239"/>
        <v/>
      </c>
      <c r="T5067" s="427"/>
      <c r="U5067" s="429"/>
      <c r="W5067" s="6">
        <f>VLOOKUP(A5067,'[3]Cartilha Global'!$A:$A,1,FALSE)</f>
        <v>91792</v>
      </c>
    </row>
    <row r="5068" spans="1:23" ht="34.5" hidden="1" thickBot="1" x14ac:dyDescent="0.25">
      <c r="A5068" s="522">
        <v>91793</v>
      </c>
      <c r="B5068" s="508" t="s">
        <v>3144</v>
      </c>
      <c r="C5068" s="513" t="s">
        <v>1425</v>
      </c>
      <c r="D5068" s="498" t="s">
        <v>6927</v>
      </c>
      <c r="E5068" s="499">
        <v>97.85</v>
      </c>
      <c r="F5068" s="500">
        <f t="shared" si="1246"/>
        <v>121.18</v>
      </c>
      <c r="G5068" s="527"/>
      <c r="H5068" s="518"/>
      <c r="I5068" s="517">
        <f t="shared" si="1252"/>
        <v>0</v>
      </c>
      <c r="J5068" s="517">
        <f t="shared" si="1253"/>
        <v>0</v>
      </c>
      <c r="K5068" s="504"/>
      <c r="L5068" s="518">
        <f t="shared" si="1254"/>
        <v>0</v>
      </c>
      <c r="M5068" s="518">
        <f t="shared" si="1254"/>
        <v>0</v>
      </c>
      <c r="N5068" s="519">
        <f t="shared" si="1255"/>
        <v>0</v>
      </c>
      <c r="O5068" s="519">
        <f t="shared" si="1256"/>
        <v>0</v>
      </c>
      <c r="P5068" s="506"/>
      <c r="Q5068" s="494"/>
      <c r="R5068" s="412" t="str">
        <f t="shared" si="1240"/>
        <v/>
      </c>
      <c r="S5068" s="412" t="str">
        <f t="shared" si="1239"/>
        <v/>
      </c>
      <c r="T5068" s="427"/>
      <c r="U5068" s="429"/>
      <c r="W5068" s="6">
        <f>VLOOKUP(A5068,'[3]Cartilha Global'!$A:$A,1,FALSE)</f>
        <v>91793</v>
      </c>
    </row>
    <row r="5069" spans="1:23" ht="34.5" hidden="1" thickBot="1" x14ac:dyDescent="0.25">
      <c r="A5069" s="522">
        <v>91794</v>
      </c>
      <c r="B5069" s="508" t="s">
        <v>3144</v>
      </c>
      <c r="C5069" s="513" t="s">
        <v>1426</v>
      </c>
      <c r="D5069" s="498" t="s">
        <v>6927</v>
      </c>
      <c r="E5069" s="499">
        <v>49.31</v>
      </c>
      <c r="F5069" s="500">
        <f t="shared" si="1246"/>
        <v>61.07</v>
      </c>
      <c r="G5069" s="527"/>
      <c r="H5069" s="518"/>
      <c r="I5069" s="517">
        <f t="shared" si="1252"/>
        <v>0</v>
      </c>
      <c r="J5069" s="517">
        <f t="shared" si="1253"/>
        <v>0</v>
      </c>
      <c r="K5069" s="504"/>
      <c r="L5069" s="518">
        <f t="shared" si="1254"/>
        <v>0</v>
      </c>
      <c r="M5069" s="518">
        <f t="shared" si="1254"/>
        <v>0</v>
      </c>
      <c r="N5069" s="519">
        <f t="shared" si="1255"/>
        <v>0</v>
      </c>
      <c r="O5069" s="519">
        <f t="shared" si="1256"/>
        <v>0</v>
      </c>
      <c r="P5069" s="506"/>
      <c r="Q5069" s="494"/>
      <c r="R5069" s="412" t="str">
        <f t="shared" si="1240"/>
        <v/>
      </c>
      <c r="S5069" s="412" t="str">
        <f t="shared" si="1239"/>
        <v/>
      </c>
      <c r="T5069" s="427"/>
      <c r="U5069" s="429"/>
      <c r="W5069" s="6">
        <f>VLOOKUP(A5069,'[3]Cartilha Global'!$A:$A,1,FALSE)</f>
        <v>91794</v>
      </c>
    </row>
    <row r="5070" spans="1:23" ht="34.5" hidden="1" thickBot="1" x14ac:dyDescent="0.25">
      <c r="A5070" s="522">
        <v>91795</v>
      </c>
      <c r="B5070" s="508" t="s">
        <v>3144</v>
      </c>
      <c r="C5070" s="513" t="s">
        <v>1427</v>
      </c>
      <c r="D5070" s="498" t="s">
        <v>6927</v>
      </c>
      <c r="E5070" s="499">
        <v>81.38</v>
      </c>
      <c r="F5070" s="500">
        <f t="shared" si="1246"/>
        <v>100.78</v>
      </c>
      <c r="G5070" s="527"/>
      <c r="H5070" s="518"/>
      <c r="I5070" s="517">
        <f t="shared" si="1252"/>
        <v>0</v>
      </c>
      <c r="J5070" s="517">
        <f t="shared" si="1253"/>
        <v>0</v>
      </c>
      <c r="K5070" s="504"/>
      <c r="L5070" s="518">
        <f t="shared" si="1254"/>
        <v>0</v>
      </c>
      <c r="M5070" s="518">
        <f t="shared" si="1254"/>
        <v>0</v>
      </c>
      <c r="N5070" s="519">
        <f t="shared" si="1255"/>
        <v>0</v>
      </c>
      <c r="O5070" s="519">
        <f t="shared" si="1256"/>
        <v>0</v>
      </c>
      <c r="P5070" s="506"/>
      <c r="Q5070" s="494"/>
      <c r="R5070" s="412" t="str">
        <f t="shared" si="1240"/>
        <v/>
      </c>
      <c r="S5070" s="412" t="str">
        <f t="shared" si="1239"/>
        <v/>
      </c>
      <c r="T5070" s="427"/>
      <c r="U5070" s="429"/>
      <c r="W5070" s="6">
        <f>VLOOKUP(A5070,'[3]Cartilha Global'!$A:$A,1,FALSE)</f>
        <v>91795</v>
      </c>
    </row>
    <row r="5071" spans="1:23" ht="34.5" hidden="1" thickBot="1" x14ac:dyDescent="0.25">
      <c r="A5071" s="522">
        <v>91796</v>
      </c>
      <c r="B5071" s="508" t="s">
        <v>3144</v>
      </c>
      <c r="C5071" s="513" t="s">
        <v>1428</v>
      </c>
      <c r="D5071" s="498" t="s">
        <v>6927</v>
      </c>
      <c r="E5071" s="499">
        <v>91.6</v>
      </c>
      <c r="F5071" s="500">
        <f t="shared" si="1246"/>
        <v>113.44</v>
      </c>
      <c r="G5071" s="527"/>
      <c r="H5071" s="518"/>
      <c r="I5071" s="517">
        <f t="shared" si="1252"/>
        <v>0</v>
      </c>
      <c r="J5071" s="517">
        <f t="shared" si="1253"/>
        <v>0</v>
      </c>
      <c r="K5071" s="504"/>
      <c r="L5071" s="518">
        <f t="shared" si="1254"/>
        <v>0</v>
      </c>
      <c r="M5071" s="518">
        <f t="shared" si="1254"/>
        <v>0</v>
      </c>
      <c r="N5071" s="519">
        <f t="shared" si="1255"/>
        <v>0</v>
      </c>
      <c r="O5071" s="519">
        <f t="shared" si="1256"/>
        <v>0</v>
      </c>
      <c r="P5071" s="506"/>
      <c r="Q5071" s="494"/>
      <c r="R5071" s="412" t="str">
        <f t="shared" si="1240"/>
        <v/>
      </c>
      <c r="S5071" s="412" t="str">
        <f t="shared" si="1239"/>
        <v/>
      </c>
      <c r="T5071" s="427"/>
      <c r="U5071" s="429"/>
      <c r="W5071" s="6">
        <f>VLOOKUP(A5071,'[3]Cartilha Global'!$A:$A,1,FALSE)</f>
        <v>91796</v>
      </c>
    </row>
    <row r="5072" spans="1:23" ht="23.25" hidden="1" thickBot="1" x14ac:dyDescent="0.25">
      <c r="A5072" s="522">
        <v>102264</v>
      </c>
      <c r="B5072" s="508" t="s">
        <v>3144</v>
      </c>
      <c r="C5072" s="513" t="s">
        <v>5303</v>
      </c>
      <c r="D5072" s="498" t="s">
        <v>6927</v>
      </c>
      <c r="E5072" s="499">
        <v>25.37</v>
      </c>
      <c r="F5072" s="500">
        <f t="shared" si="1246"/>
        <v>31.42</v>
      </c>
      <c r="G5072" s="527"/>
      <c r="H5072" s="518"/>
      <c r="I5072" s="517">
        <f>IF(ISBLANK(E5072),0,ROUND(F5072*G5072,2))</f>
        <v>0</v>
      </c>
      <c r="J5072" s="517">
        <f>IF(ISBLANK(G5072),0,ROUND(G5072*H5072,2))</f>
        <v>0</v>
      </c>
      <c r="K5072" s="504"/>
      <c r="L5072" s="518">
        <f>G5072</f>
        <v>0</v>
      </c>
      <c r="M5072" s="518">
        <f>H5072</f>
        <v>0</v>
      </c>
      <c r="N5072" s="519">
        <f>IF(ISBLANK(E5072),0,ROUND(F5072*L5072,2))</f>
        <v>0</v>
      </c>
      <c r="O5072" s="519">
        <f>IF(ISBLANK(L5072),0,ROUND(L5072*M5072,2))</f>
        <v>0</v>
      </c>
      <c r="P5072" s="506"/>
      <c r="Q5072" s="494"/>
      <c r="R5072" s="412" t="str">
        <f>IF(Q5072="X","x",IF(Q5072="xx","x",IF(O5072&gt;0,"x","")))</f>
        <v/>
      </c>
      <c r="S5072" s="412" t="str">
        <f t="shared" si="1239"/>
        <v/>
      </c>
      <c r="T5072" s="427"/>
      <c r="U5072" s="429"/>
      <c r="W5072" s="6">
        <f>VLOOKUP(A5072,'[3]Cartilha Global'!$A:$A,1,FALSE)</f>
        <v>102264</v>
      </c>
    </row>
    <row r="5073" spans="1:23" ht="23.25" hidden="1" thickBot="1" x14ac:dyDescent="0.25">
      <c r="A5073" s="522">
        <v>89711</v>
      </c>
      <c r="B5073" s="508" t="s">
        <v>3144</v>
      </c>
      <c r="C5073" s="513" t="s">
        <v>1429</v>
      </c>
      <c r="D5073" s="498" t="s">
        <v>6927</v>
      </c>
      <c r="E5073" s="499">
        <v>22.85</v>
      </c>
      <c r="F5073" s="500">
        <f t="shared" si="1246"/>
        <v>28.3</v>
      </c>
      <c r="G5073" s="527"/>
      <c r="H5073" s="518"/>
      <c r="I5073" s="517">
        <f t="shared" si="1252"/>
        <v>0</v>
      </c>
      <c r="J5073" s="517">
        <f t="shared" si="1253"/>
        <v>0</v>
      </c>
      <c r="K5073" s="504"/>
      <c r="L5073" s="518">
        <f t="shared" si="1254"/>
        <v>0</v>
      </c>
      <c r="M5073" s="518">
        <f t="shared" si="1254"/>
        <v>0</v>
      </c>
      <c r="N5073" s="519">
        <f t="shared" si="1255"/>
        <v>0</v>
      </c>
      <c r="O5073" s="519">
        <f t="shared" si="1256"/>
        <v>0</v>
      </c>
      <c r="P5073" s="506"/>
      <c r="Q5073" s="494"/>
      <c r="R5073" s="412" t="str">
        <f t="shared" si="1240"/>
        <v/>
      </c>
      <c r="S5073" s="412" t="str">
        <f t="shared" si="1239"/>
        <v/>
      </c>
      <c r="T5073" s="427"/>
      <c r="U5073" s="429"/>
      <c r="W5073" s="6">
        <f>VLOOKUP(A5073,'[3]Cartilha Global'!$A:$A,1,FALSE)</f>
        <v>89711</v>
      </c>
    </row>
    <row r="5074" spans="1:23" ht="23.25" hidden="1" thickBot="1" x14ac:dyDescent="0.25">
      <c r="A5074" s="522">
        <v>89712</v>
      </c>
      <c r="B5074" s="508" t="s">
        <v>3144</v>
      </c>
      <c r="C5074" s="513" t="s">
        <v>1430</v>
      </c>
      <c r="D5074" s="498" t="s">
        <v>6927</v>
      </c>
      <c r="E5074" s="499">
        <v>34.479999999999997</v>
      </c>
      <c r="F5074" s="500">
        <f t="shared" si="1246"/>
        <v>42.7</v>
      </c>
      <c r="G5074" s="527"/>
      <c r="H5074" s="518"/>
      <c r="I5074" s="517">
        <f t="shared" si="1252"/>
        <v>0</v>
      </c>
      <c r="J5074" s="517">
        <f t="shared" si="1253"/>
        <v>0</v>
      </c>
      <c r="K5074" s="504"/>
      <c r="L5074" s="518">
        <f t="shared" si="1254"/>
        <v>0</v>
      </c>
      <c r="M5074" s="518">
        <f t="shared" si="1254"/>
        <v>0</v>
      </c>
      <c r="N5074" s="519">
        <f t="shared" si="1255"/>
        <v>0</v>
      </c>
      <c r="O5074" s="519">
        <f t="shared" si="1256"/>
        <v>0</v>
      </c>
      <c r="P5074" s="506"/>
      <c r="Q5074" s="494"/>
      <c r="R5074" s="412" t="str">
        <f t="shared" si="1240"/>
        <v/>
      </c>
      <c r="S5074" s="412" t="str">
        <f t="shared" si="1239"/>
        <v/>
      </c>
      <c r="T5074" s="427"/>
      <c r="U5074" s="429"/>
      <c r="W5074" s="6">
        <f>VLOOKUP(A5074,'[3]Cartilha Global'!$A:$A,1,FALSE)</f>
        <v>89712</v>
      </c>
    </row>
    <row r="5075" spans="1:23" ht="23.25" hidden="1" thickBot="1" x14ac:dyDescent="0.25">
      <c r="A5075" s="522">
        <v>89713</v>
      </c>
      <c r="B5075" s="508" t="s">
        <v>3144</v>
      </c>
      <c r="C5075" s="513" t="s">
        <v>1431</v>
      </c>
      <c r="D5075" s="498" t="s">
        <v>6927</v>
      </c>
      <c r="E5075" s="499">
        <v>52.36</v>
      </c>
      <c r="F5075" s="500">
        <f t="shared" si="1246"/>
        <v>64.84</v>
      </c>
      <c r="G5075" s="527"/>
      <c r="H5075" s="518"/>
      <c r="I5075" s="517">
        <f t="shared" si="1252"/>
        <v>0</v>
      </c>
      <c r="J5075" s="517">
        <f t="shared" si="1253"/>
        <v>0</v>
      </c>
      <c r="K5075" s="504"/>
      <c r="L5075" s="518">
        <f t="shared" si="1254"/>
        <v>0</v>
      </c>
      <c r="M5075" s="518">
        <f t="shared" si="1254"/>
        <v>0</v>
      </c>
      <c r="N5075" s="519">
        <f t="shared" si="1255"/>
        <v>0</v>
      </c>
      <c r="O5075" s="519">
        <f t="shared" si="1256"/>
        <v>0</v>
      </c>
      <c r="P5075" s="506"/>
      <c r="Q5075" s="494"/>
      <c r="R5075" s="412" t="str">
        <f t="shared" si="1240"/>
        <v/>
      </c>
      <c r="S5075" s="412" t="str">
        <f t="shared" si="1239"/>
        <v/>
      </c>
      <c r="T5075" s="427"/>
      <c r="U5075" s="429"/>
      <c r="W5075" s="6">
        <f>VLOOKUP(A5075,'[3]Cartilha Global'!$A:$A,1,FALSE)</f>
        <v>89713</v>
      </c>
    </row>
    <row r="5076" spans="1:23" ht="23.25" hidden="1" thickBot="1" x14ac:dyDescent="0.25">
      <c r="A5076" s="522">
        <v>89714</v>
      </c>
      <c r="B5076" s="508" t="s">
        <v>3144</v>
      </c>
      <c r="C5076" s="513" t="s">
        <v>1432</v>
      </c>
      <c r="D5076" s="498" t="s">
        <v>6927</v>
      </c>
      <c r="E5076" s="499">
        <v>66.599999999999994</v>
      </c>
      <c r="F5076" s="500">
        <f t="shared" si="1246"/>
        <v>82.48</v>
      </c>
      <c r="G5076" s="527"/>
      <c r="H5076" s="518"/>
      <c r="I5076" s="517">
        <f t="shared" si="1252"/>
        <v>0</v>
      </c>
      <c r="J5076" s="517">
        <f t="shared" si="1253"/>
        <v>0</v>
      </c>
      <c r="K5076" s="504"/>
      <c r="L5076" s="518">
        <f t="shared" si="1254"/>
        <v>0</v>
      </c>
      <c r="M5076" s="518">
        <f t="shared" si="1254"/>
        <v>0</v>
      </c>
      <c r="N5076" s="519">
        <f t="shared" si="1255"/>
        <v>0</v>
      </c>
      <c r="O5076" s="519">
        <f t="shared" si="1256"/>
        <v>0</v>
      </c>
      <c r="P5076" s="506"/>
      <c r="Q5076" s="494"/>
      <c r="R5076" s="412" t="str">
        <f t="shared" si="1240"/>
        <v/>
      </c>
      <c r="S5076" s="412" t="str">
        <f t="shared" si="1239"/>
        <v/>
      </c>
      <c r="T5076" s="427"/>
      <c r="U5076" s="429"/>
      <c r="W5076" s="6">
        <f>VLOOKUP(A5076,'[3]Cartilha Global'!$A:$A,1,FALSE)</f>
        <v>89714</v>
      </c>
    </row>
    <row r="5077" spans="1:23" ht="23.25" hidden="1" thickBot="1" x14ac:dyDescent="0.25">
      <c r="A5077" s="522">
        <v>89798</v>
      </c>
      <c r="B5077" s="508" t="s">
        <v>3144</v>
      </c>
      <c r="C5077" s="513" t="s">
        <v>1433</v>
      </c>
      <c r="D5077" s="498" t="s">
        <v>6927</v>
      </c>
      <c r="E5077" s="499">
        <v>16.100000000000001</v>
      </c>
      <c r="F5077" s="500">
        <f t="shared" si="1246"/>
        <v>19.940000000000001</v>
      </c>
      <c r="G5077" s="527"/>
      <c r="H5077" s="518"/>
      <c r="I5077" s="517">
        <f t="shared" si="1252"/>
        <v>0</v>
      </c>
      <c r="J5077" s="517">
        <f t="shared" si="1253"/>
        <v>0</v>
      </c>
      <c r="K5077" s="504"/>
      <c r="L5077" s="518">
        <f t="shared" si="1254"/>
        <v>0</v>
      </c>
      <c r="M5077" s="518">
        <f t="shared" si="1254"/>
        <v>0</v>
      </c>
      <c r="N5077" s="519">
        <f t="shared" si="1255"/>
        <v>0</v>
      </c>
      <c r="O5077" s="519">
        <f t="shared" si="1256"/>
        <v>0</v>
      </c>
      <c r="P5077" s="506"/>
      <c r="Q5077" s="494"/>
      <c r="R5077" s="412" t="str">
        <f t="shared" si="1240"/>
        <v/>
      </c>
      <c r="S5077" s="412" t="str">
        <f t="shared" si="1239"/>
        <v/>
      </c>
      <c r="T5077" s="427"/>
      <c r="U5077" s="429"/>
      <c r="W5077" s="6">
        <f>VLOOKUP(A5077,'[3]Cartilha Global'!$A:$A,1,FALSE)</f>
        <v>89798</v>
      </c>
    </row>
    <row r="5078" spans="1:23" ht="23.25" hidden="1" thickBot="1" x14ac:dyDescent="0.25">
      <c r="A5078" s="522">
        <v>89799</v>
      </c>
      <c r="B5078" s="508" t="s">
        <v>3144</v>
      </c>
      <c r="C5078" s="513" t="s">
        <v>1434</v>
      </c>
      <c r="D5078" s="498" t="s">
        <v>6927</v>
      </c>
      <c r="E5078" s="499">
        <v>25.88</v>
      </c>
      <c r="F5078" s="500">
        <f t="shared" si="1246"/>
        <v>32.049999999999997</v>
      </c>
      <c r="G5078" s="527"/>
      <c r="H5078" s="518"/>
      <c r="I5078" s="517">
        <f t="shared" si="1252"/>
        <v>0</v>
      </c>
      <c r="J5078" s="517">
        <f t="shared" si="1253"/>
        <v>0</v>
      </c>
      <c r="K5078" s="504"/>
      <c r="L5078" s="518">
        <f t="shared" si="1254"/>
        <v>0</v>
      </c>
      <c r="M5078" s="518">
        <f t="shared" si="1254"/>
        <v>0</v>
      </c>
      <c r="N5078" s="519">
        <f t="shared" si="1255"/>
        <v>0</v>
      </c>
      <c r="O5078" s="519">
        <f t="shared" si="1256"/>
        <v>0</v>
      </c>
      <c r="P5078" s="506"/>
      <c r="Q5078" s="494"/>
      <c r="R5078" s="412" t="str">
        <f t="shared" si="1240"/>
        <v/>
      </c>
      <c r="S5078" s="412" t="str">
        <f t="shared" si="1239"/>
        <v/>
      </c>
      <c r="T5078" s="427"/>
      <c r="U5078" s="429"/>
      <c r="W5078" s="6">
        <f>VLOOKUP(A5078,'[3]Cartilha Global'!$A:$A,1,FALSE)</f>
        <v>89799</v>
      </c>
    </row>
    <row r="5079" spans="1:23" ht="23.25" hidden="1" thickBot="1" x14ac:dyDescent="0.25">
      <c r="A5079" s="522">
        <v>89800</v>
      </c>
      <c r="B5079" s="508" t="s">
        <v>3144</v>
      </c>
      <c r="C5079" s="513" t="s">
        <v>1435</v>
      </c>
      <c r="D5079" s="498" t="s">
        <v>6927</v>
      </c>
      <c r="E5079" s="499">
        <v>31.68</v>
      </c>
      <c r="F5079" s="500">
        <f t="shared" si="1246"/>
        <v>39.229999999999997</v>
      </c>
      <c r="G5079" s="527"/>
      <c r="H5079" s="518"/>
      <c r="I5079" s="517">
        <f t="shared" si="1252"/>
        <v>0</v>
      </c>
      <c r="J5079" s="517">
        <f t="shared" si="1253"/>
        <v>0</v>
      </c>
      <c r="K5079" s="504"/>
      <c r="L5079" s="518">
        <f t="shared" si="1254"/>
        <v>0</v>
      </c>
      <c r="M5079" s="518">
        <f t="shared" si="1254"/>
        <v>0</v>
      </c>
      <c r="N5079" s="519">
        <f t="shared" si="1255"/>
        <v>0</v>
      </c>
      <c r="O5079" s="519">
        <f t="shared" si="1256"/>
        <v>0</v>
      </c>
      <c r="P5079" s="506"/>
      <c r="Q5079" s="494"/>
      <c r="R5079" s="412" t="str">
        <f t="shared" si="1240"/>
        <v/>
      </c>
      <c r="S5079" s="412" t="str">
        <f t="shared" si="1239"/>
        <v/>
      </c>
      <c r="T5079" s="427"/>
      <c r="U5079" s="429"/>
      <c r="W5079" s="6">
        <f>VLOOKUP(A5079,'[3]Cartilha Global'!$A:$A,1,FALSE)</f>
        <v>89800</v>
      </c>
    </row>
    <row r="5080" spans="1:23" ht="23.25" hidden="1" thickBot="1" x14ac:dyDescent="0.25">
      <c r="A5080" s="522">
        <v>89848</v>
      </c>
      <c r="B5080" s="508" t="s">
        <v>3144</v>
      </c>
      <c r="C5080" s="513" t="s">
        <v>1436</v>
      </c>
      <c r="D5080" s="498" t="s">
        <v>6927</v>
      </c>
      <c r="E5080" s="499">
        <v>37.75</v>
      </c>
      <c r="F5080" s="500">
        <f t="shared" si="1246"/>
        <v>46.75</v>
      </c>
      <c r="G5080" s="527"/>
      <c r="H5080" s="518"/>
      <c r="I5080" s="517">
        <f t="shared" si="1252"/>
        <v>0</v>
      </c>
      <c r="J5080" s="517">
        <f t="shared" si="1253"/>
        <v>0</v>
      </c>
      <c r="K5080" s="504"/>
      <c r="L5080" s="518">
        <f t="shared" si="1254"/>
        <v>0</v>
      </c>
      <c r="M5080" s="518">
        <f t="shared" si="1254"/>
        <v>0</v>
      </c>
      <c r="N5080" s="519">
        <f t="shared" si="1255"/>
        <v>0</v>
      </c>
      <c r="O5080" s="519">
        <f t="shared" si="1256"/>
        <v>0</v>
      </c>
      <c r="P5080" s="506"/>
      <c r="Q5080" s="494"/>
      <c r="R5080" s="412" t="str">
        <f t="shared" si="1240"/>
        <v/>
      </c>
      <c r="S5080" s="412" t="str">
        <f t="shared" si="1239"/>
        <v/>
      </c>
      <c r="T5080" s="427"/>
      <c r="U5080" s="429"/>
      <c r="W5080" s="6">
        <f>VLOOKUP(A5080,'[3]Cartilha Global'!$A:$A,1,FALSE)</f>
        <v>89848</v>
      </c>
    </row>
    <row r="5081" spans="1:23" ht="23.25" hidden="1" thickBot="1" x14ac:dyDescent="0.25">
      <c r="A5081" s="522">
        <v>89849</v>
      </c>
      <c r="B5081" s="508" t="s">
        <v>3144</v>
      </c>
      <c r="C5081" s="513" t="s">
        <v>1437</v>
      </c>
      <c r="D5081" s="498" t="s">
        <v>6927</v>
      </c>
      <c r="E5081" s="499">
        <v>76.31</v>
      </c>
      <c r="F5081" s="500">
        <f t="shared" si="1246"/>
        <v>94.5</v>
      </c>
      <c r="G5081" s="527"/>
      <c r="H5081" s="518"/>
      <c r="I5081" s="517">
        <f t="shared" si="1252"/>
        <v>0</v>
      </c>
      <c r="J5081" s="517">
        <f t="shared" si="1253"/>
        <v>0</v>
      </c>
      <c r="K5081" s="504"/>
      <c r="L5081" s="518">
        <f t="shared" si="1254"/>
        <v>0</v>
      </c>
      <c r="M5081" s="518">
        <f t="shared" si="1254"/>
        <v>0</v>
      </c>
      <c r="N5081" s="519">
        <f t="shared" si="1255"/>
        <v>0</v>
      </c>
      <c r="O5081" s="519">
        <f t="shared" si="1256"/>
        <v>0</v>
      </c>
      <c r="P5081" s="506"/>
      <c r="Q5081" s="494"/>
      <c r="R5081" s="412" t="str">
        <f t="shared" si="1240"/>
        <v/>
      </c>
      <c r="S5081" s="412" t="str">
        <f t="shared" si="1239"/>
        <v/>
      </c>
      <c r="T5081" s="427"/>
      <c r="U5081" s="429"/>
      <c r="W5081" s="6">
        <f>VLOOKUP(A5081,'[3]Cartilha Global'!$A:$A,1,FALSE)</f>
        <v>89849</v>
      </c>
    </row>
    <row r="5082" spans="1:23" ht="23.25" hidden="1" thickBot="1" x14ac:dyDescent="0.25">
      <c r="A5082" s="522">
        <v>90694</v>
      </c>
      <c r="B5082" s="508" t="s">
        <v>3144</v>
      </c>
      <c r="C5082" s="513" t="s">
        <v>5681</v>
      </c>
      <c r="D5082" s="498" t="s">
        <v>6927</v>
      </c>
      <c r="E5082" s="499">
        <v>38.630000000000003</v>
      </c>
      <c r="F5082" s="500">
        <f t="shared" si="1246"/>
        <v>47.84</v>
      </c>
      <c r="G5082" s="527"/>
      <c r="H5082" s="518"/>
      <c r="I5082" s="517">
        <f t="shared" si="1252"/>
        <v>0</v>
      </c>
      <c r="J5082" s="517">
        <f t="shared" si="1253"/>
        <v>0</v>
      </c>
      <c r="K5082" s="504"/>
      <c r="L5082" s="518">
        <f t="shared" si="1254"/>
        <v>0</v>
      </c>
      <c r="M5082" s="518">
        <f t="shared" si="1254"/>
        <v>0</v>
      </c>
      <c r="N5082" s="519">
        <f t="shared" si="1255"/>
        <v>0</v>
      </c>
      <c r="O5082" s="519">
        <f t="shared" si="1256"/>
        <v>0</v>
      </c>
      <c r="P5082" s="506"/>
      <c r="Q5082" s="494"/>
      <c r="R5082" s="412" t="str">
        <f t="shared" si="1240"/>
        <v/>
      </c>
      <c r="S5082" s="412" t="str">
        <f t="shared" si="1239"/>
        <v/>
      </c>
      <c r="T5082" s="427"/>
      <c r="U5082" s="429"/>
      <c r="W5082" s="6">
        <f>VLOOKUP(A5082,'[3]Cartilha Global'!$A:$A,1,FALSE)</f>
        <v>90694</v>
      </c>
    </row>
    <row r="5083" spans="1:23" ht="23.25" hidden="1" thickBot="1" x14ac:dyDescent="0.25">
      <c r="A5083" s="522">
        <v>90695</v>
      </c>
      <c r="B5083" s="508" t="s">
        <v>3144</v>
      </c>
      <c r="C5083" s="513" t="s">
        <v>5682</v>
      </c>
      <c r="D5083" s="498" t="s">
        <v>6927</v>
      </c>
      <c r="E5083" s="499">
        <v>79.62</v>
      </c>
      <c r="F5083" s="500">
        <f t="shared" si="1246"/>
        <v>98.6</v>
      </c>
      <c r="G5083" s="527"/>
      <c r="H5083" s="518"/>
      <c r="I5083" s="517">
        <f t="shared" si="1252"/>
        <v>0</v>
      </c>
      <c r="J5083" s="517">
        <f t="shared" si="1253"/>
        <v>0</v>
      </c>
      <c r="K5083" s="504"/>
      <c r="L5083" s="518">
        <f t="shared" si="1254"/>
        <v>0</v>
      </c>
      <c r="M5083" s="518">
        <f t="shared" si="1254"/>
        <v>0</v>
      </c>
      <c r="N5083" s="519">
        <f t="shared" si="1255"/>
        <v>0</v>
      </c>
      <c r="O5083" s="519">
        <f t="shared" si="1256"/>
        <v>0</v>
      </c>
      <c r="P5083" s="506"/>
      <c r="Q5083" s="494"/>
      <c r="R5083" s="412" t="str">
        <f t="shared" si="1240"/>
        <v/>
      </c>
      <c r="S5083" s="412" t="str">
        <f t="shared" si="1239"/>
        <v/>
      </c>
      <c r="T5083" s="427"/>
      <c r="U5083" s="429"/>
      <c r="W5083" s="6">
        <f>VLOOKUP(A5083,'[3]Cartilha Global'!$A:$A,1,FALSE)</f>
        <v>90695</v>
      </c>
    </row>
    <row r="5084" spans="1:23" ht="23.25" hidden="1" thickBot="1" x14ac:dyDescent="0.25">
      <c r="A5084" s="522">
        <v>90696</v>
      </c>
      <c r="B5084" s="508" t="s">
        <v>3144</v>
      </c>
      <c r="C5084" s="513" t="s">
        <v>5683</v>
      </c>
      <c r="D5084" s="498" t="s">
        <v>6927</v>
      </c>
      <c r="E5084" s="499">
        <v>117.9</v>
      </c>
      <c r="F5084" s="500">
        <f t="shared" si="1246"/>
        <v>146.01</v>
      </c>
      <c r="G5084" s="527"/>
      <c r="H5084" s="518"/>
      <c r="I5084" s="517">
        <f t="shared" si="1252"/>
        <v>0</v>
      </c>
      <c r="J5084" s="517">
        <f t="shared" si="1253"/>
        <v>0</v>
      </c>
      <c r="K5084" s="504"/>
      <c r="L5084" s="518">
        <f t="shared" si="1254"/>
        <v>0</v>
      </c>
      <c r="M5084" s="518">
        <f t="shared" si="1254"/>
        <v>0</v>
      </c>
      <c r="N5084" s="519">
        <f t="shared" si="1255"/>
        <v>0</v>
      </c>
      <c r="O5084" s="519">
        <f t="shared" si="1256"/>
        <v>0</v>
      </c>
      <c r="P5084" s="506"/>
      <c r="Q5084" s="494"/>
      <c r="R5084" s="412" t="str">
        <f t="shared" si="1240"/>
        <v/>
      </c>
      <c r="S5084" s="412" t="str">
        <f t="shared" si="1239"/>
        <v/>
      </c>
      <c r="T5084" s="427"/>
      <c r="U5084" s="429"/>
      <c r="W5084" s="6">
        <f>VLOOKUP(A5084,'[3]Cartilha Global'!$A:$A,1,FALSE)</f>
        <v>90696</v>
      </c>
    </row>
    <row r="5085" spans="1:23" ht="23.25" hidden="1" thickBot="1" x14ac:dyDescent="0.25">
      <c r="A5085" s="522">
        <v>90697</v>
      </c>
      <c r="B5085" s="508" t="s">
        <v>3144</v>
      </c>
      <c r="C5085" s="513" t="s">
        <v>5684</v>
      </c>
      <c r="D5085" s="498" t="s">
        <v>6927</v>
      </c>
      <c r="E5085" s="499">
        <v>198.02</v>
      </c>
      <c r="F5085" s="500">
        <f t="shared" si="1246"/>
        <v>245.23</v>
      </c>
      <c r="G5085" s="527"/>
      <c r="H5085" s="518"/>
      <c r="I5085" s="517">
        <f t="shared" si="1252"/>
        <v>0</v>
      </c>
      <c r="J5085" s="517">
        <f t="shared" si="1253"/>
        <v>0</v>
      </c>
      <c r="K5085" s="504"/>
      <c r="L5085" s="518">
        <f t="shared" si="1254"/>
        <v>0</v>
      </c>
      <c r="M5085" s="518">
        <f t="shared" si="1254"/>
        <v>0</v>
      </c>
      <c r="N5085" s="519">
        <f t="shared" si="1255"/>
        <v>0</v>
      </c>
      <c r="O5085" s="519">
        <f t="shared" si="1256"/>
        <v>0</v>
      </c>
      <c r="P5085" s="506"/>
      <c r="Q5085" s="494"/>
      <c r="R5085" s="412" t="str">
        <f t="shared" si="1240"/>
        <v/>
      </c>
      <c r="S5085" s="412" t="str">
        <f t="shared" si="1239"/>
        <v/>
      </c>
      <c r="T5085" s="427"/>
      <c r="U5085" s="429"/>
      <c r="W5085" s="6">
        <f>VLOOKUP(A5085,'[3]Cartilha Global'!$A:$A,1,FALSE)</f>
        <v>90697</v>
      </c>
    </row>
    <row r="5086" spans="1:23" ht="23.25" hidden="1" thickBot="1" x14ac:dyDescent="0.25">
      <c r="A5086" s="522">
        <v>90698</v>
      </c>
      <c r="B5086" s="508" t="s">
        <v>3144</v>
      </c>
      <c r="C5086" s="513" t="s">
        <v>5685</v>
      </c>
      <c r="D5086" s="498" t="s">
        <v>6927</v>
      </c>
      <c r="E5086" s="499">
        <v>316.83999999999997</v>
      </c>
      <c r="F5086" s="500">
        <f t="shared" si="1246"/>
        <v>392.37</v>
      </c>
      <c r="G5086" s="527"/>
      <c r="H5086" s="518"/>
      <c r="I5086" s="517">
        <f t="shared" si="1252"/>
        <v>0</v>
      </c>
      <c r="J5086" s="517">
        <f t="shared" si="1253"/>
        <v>0</v>
      </c>
      <c r="K5086" s="504"/>
      <c r="L5086" s="518">
        <f t="shared" si="1254"/>
        <v>0</v>
      </c>
      <c r="M5086" s="518">
        <f t="shared" si="1254"/>
        <v>0</v>
      </c>
      <c r="N5086" s="519">
        <f t="shared" si="1255"/>
        <v>0</v>
      </c>
      <c r="O5086" s="519">
        <f t="shared" si="1256"/>
        <v>0</v>
      </c>
      <c r="P5086" s="506"/>
      <c r="Q5086" s="494"/>
      <c r="R5086" s="412" t="str">
        <f t="shared" si="1240"/>
        <v/>
      </c>
      <c r="S5086" s="412" t="str">
        <f t="shared" si="1239"/>
        <v/>
      </c>
      <c r="T5086" s="427"/>
      <c r="U5086" s="429"/>
      <c r="W5086" s="6">
        <f>VLOOKUP(A5086,'[3]Cartilha Global'!$A:$A,1,FALSE)</f>
        <v>90698</v>
      </c>
    </row>
    <row r="5087" spans="1:23" ht="23.25" hidden="1" thickBot="1" x14ac:dyDescent="0.25">
      <c r="A5087" s="522">
        <v>90699</v>
      </c>
      <c r="B5087" s="508" t="s">
        <v>3144</v>
      </c>
      <c r="C5087" s="513" t="s">
        <v>5686</v>
      </c>
      <c r="D5087" s="498" t="s">
        <v>6927</v>
      </c>
      <c r="E5087" s="499">
        <v>391.53</v>
      </c>
      <c r="F5087" s="500">
        <f t="shared" si="1246"/>
        <v>484.87</v>
      </c>
      <c r="G5087" s="527"/>
      <c r="H5087" s="518"/>
      <c r="I5087" s="517">
        <f t="shared" si="1252"/>
        <v>0</v>
      </c>
      <c r="J5087" s="517">
        <f t="shared" si="1253"/>
        <v>0</v>
      </c>
      <c r="K5087" s="504"/>
      <c r="L5087" s="518">
        <f t="shared" si="1254"/>
        <v>0</v>
      </c>
      <c r="M5087" s="518">
        <f t="shared" si="1254"/>
        <v>0</v>
      </c>
      <c r="N5087" s="519">
        <f t="shared" si="1255"/>
        <v>0</v>
      </c>
      <c r="O5087" s="519">
        <f t="shared" si="1256"/>
        <v>0</v>
      </c>
      <c r="P5087" s="506"/>
      <c r="Q5087" s="494"/>
      <c r="R5087" s="412" t="str">
        <f t="shared" si="1240"/>
        <v/>
      </c>
      <c r="S5087" s="412" t="str">
        <f t="shared" si="1239"/>
        <v/>
      </c>
      <c r="T5087" s="427"/>
      <c r="U5087" s="429"/>
      <c r="W5087" s="6">
        <f>VLOOKUP(A5087,'[3]Cartilha Global'!$A:$A,1,FALSE)</f>
        <v>90699</v>
      </c>
    </row>
    <row r="5088" spans="1:23" ht="23.25" hidden="1" thickBot="1" x14ac:dyDescent="0.25">
      <c r="A5088" s="522">
        <v>90700</v>
      </c>
      <c r="B5088" s="508" t="s">
        <v>3144</v>
      </c>
      <c r="C5088" s="513" t="s">
        <v>5687</v>
      </c>
      <c r="D5088" s="498" t="s">
        <v>6927</v>
      </c>
      <c r="E5088" s="499">
        <v>507.47</v>
      </c>
      <c r="F5088" s="500">
        <f t="shared" si="1246"/>
        <v>628.45000000000005</v>
      </c>
      <c r="G5088" s="527"/>
      <c r="H5088" s="518"/>
      <c r="I5088" s="517">
        <f t="shared" si="1252"/>
        <v>0</v>
      </c>
      <c r="J5088" s="517">
        <f t="shared" si="1253"/>
        <v>0</v>
      </c>
      <c r="K5088" s="504"/>
      <c r="L5088" s="518">
        <f t="shared" si="1254"/>
        <v>0</v>
      </c>
      <c r="M5088" s="518">
        <f t="shared" si="1254"/>
        <v>0</v>
      </c>
      <c r="N5088" s="519">
        <f t="shared" si="1255"/>
        <v>0</v>
      </c>
      <c r="O5088" s="519">
        <f t="shared" si="1256"/>
        <v>0</v>
      </c>
      <c r="P5088" s="506"/>
      <c r="Q5088" s="494"/>
      <c r="R5088" s="412" t="str">
        <f t="shared" si="1240"/>
        <v/>
      </c>
      <c r="S5088" s="412" t="str">
        <f t="shared" si="1239"/>
        <v/>
      </c>
      <c r="T5088" s="427"/>
      <c r="U5088" s="429"/>
      <c r="W5088" s="6">
        <f>VLOOKUP(A5088,'[3]Cartilha Global'!$A:$A,1,FALSE)</f>
        <v>90700</v>
      </c>
    </row>
    <row r="5089" spans="1:23" ht="23.25" hidden="1" thickBot="1" x14ac:dyDescent="0.25">
      <c r="A5089" s="522">
        <v>90701</v>
      </c>
      <c r="B5089" s="508" t="s">
        <v>3144</v>
      </c>
      <c r="C5089" s="513" t="s">
        <v>5688</v>
      </c>
      <c r="D5089" s="498" t="s">
        <v>6927</v>
      </c>
      <c r="E5089" s="499">
        <v>64.81</v>
      </c>
      <c r="F5089" s="500">
        <f t="shared" si="1246"/>
        <v>80.260000000000005</v>
      </c>
      <c r="G5089" s="527"/>
      <c r="H5089" s="518"/>
      <c r="I5089" s="517">
        <f t="shared" si="1252"/>
        <v>0</v>
      </c>
      <c r="J5089" s="517">
        <f t="shared" si="1253"/>
        <v>0</v>
      </c>
      <c r="K5089" s="504"/>
      <c r="L5089" s="518">
        <f t="shared" si="1254"/>
        <v>0</v>
      </c>
      <c r="M5089" s="518">
        <f t="shared" si="1254"/>
        <v>0</v>
      </c>
      <c r="N5089" s="519">
        <f t="shared" si="1255"/>
        <v>0</v>
      </c>
      <c r="O5089" s="519">
        <f t="shared" si="1256"/>
        <v>0</v>
      </c>
      <c r="P5089" s="506"/>
      <c r="Q5089" s="494"/>
      <c r="R5089" s="412" t="str">
        <f t="shared" si="1240"/>
        <v/>
      </c>
      <c r="S5089" s="412" t="str">
        <f t="shared" si="1239"/>
        <v/>
      </c>
      <c r="T5089" s="427"/>
      <c r="U5089" s="429"/>
      <c r="W5089" s="6">
        <f>VLOOKUP(A5089,'[3]Cartilha Global'!$A:$A,1,FALSE)</f>
        <v>90701</v>
      </c>
    </row>
    <row r="5090" spans="1:23" ht="23.25" hidden="1" thickBot="1" x14ac:dyDescent="0.25">
      <c r="A5090" s="522">
        <v>90702</v>
      </c>
      <c r="B5090" s="508" t="s">
        <v>3144</v>
      </c>
      <c r="C5090" s="513" t="s">
        <v>5689</v>
      </c>
      <c r="D5090" s="498" t="s">
        <v>6927</v>
      </c>
      <c r="E5090" s="499">
        <v>103.33</v>
      </c>
      <c r="F5090" s="500">
        <f t="shared" si="1246"/>
        <v>127.96</v>
      </c>
      <c r="G5090" s="527"/>
      <c r="H5090" s="518"/>
      <c r="I5090" s="517">
        <f t="shared" si="1252"/>
        <v>0</v>
      </c>
      <c r="J5090" s="517">
        <f t="shared" si="1253"/>
        <v>0</v>
      </c>
      <c r="K5090" s="504"/>
      <c r="L5090" s="518">
        <f t="shared" si="1254"/>
        <v>0</v>
      </c>
      <c r="M5090" s="518">
        <f t="shared" si="1254"/>
        <v>0</v>
      </c>
      <c r="N5090" s="519">
        <f t="shared" si="1255"/>
        <v>0</v>
      </c>
      <c r="O5090" s="519">
        <f t="shared" si="1256"/>
        <v>0</v>
      </c>
      <c r="P5090" s="506"/>
      <c r="Q5090" s="494"/>
      <c r="R5090" s="412" t="str">
        <f t="shared" si="1240"/>
        <v/>
      </c>
      <c r="S5090" s="412" t="str">
        <f t="shared" si="1239"/>
        <v/>
      </c>
      <c r="T5090" s="427"/>
      <c r="U5090" s="429"/>
      <c r="W5090" s="6">
        <f>VLOOKUP(A5090,'[3]Cartilha Global'!$A:$A,1,FALSE)</f>
        <v>90702</v>
      </c>
    </row>
    <row r="5091" spans="1:23" ht="23.25" hidden="1" thickBot="1" x14ac:dyDescent="0.25">
      <c r="A5091" s="522">
        <v>90703</v>
      </c>
      <c r="B5091" s="508" t="s">
        <v>3144</v>
      </c>
      <c r="C5091" s="513" t="s">
        <v>5690</v>
      </c>
      <c r="D5091" s="498" t="s">
        <v>6927</v>
      </c>
      <c r="E5091" s="499">
        <v>169.9</v>
      </c>
      <c r="F5091" s="500">
        <f t="shared" si="1246"/>
        <v>210.4</v>
      </c>
      <c r="G5091" s="527"/>
      <c r="H5091" s="518"/>
      <c r="I5091" s="517">
        <f t="shared" si="1252"/>
        <v>0</v>
      </c>
      <c r="J5091" s="517">
        <f t="shared" si="1253"/>
        <v>0</v>
      </c>
      <c r="K5091" s="504"/>
      <c r="L5091" s="518">
        <f t="shared" si="1254"/>
        <v>0</v>
      </c>
      <c r="M5091" s="518">
        <f t="shared" si="1254"/>
        <v>0</v>
      </c>
      <c r="N5091" s="519">
        <f t="shared" si="1255"/>
        <v>0</v>
      </c>
      <c r="O5091" s="519">
        <f t="shared" si="1256"/>
        <v>0</v>
      </c>
      <c r="P5091" s="506"/>
      <c r="Q5091" s="494"/>
      <c r="R5091" s="412" t="str">
        <f t="shared" si="1240"/>
        <v/>
      </c>
      <c r="S5091" s="412" t="str">
        <f t="shared" si="1239"/>
        <v/>
      </c>
      <c r="T5091" s="427"/>
      <c r="U5091" s="429"/>
      <c r="W5091" s="6">
        <f>VLOOKUP(A5091,'[3]Cartilha Global'!$A:$A,1,FALSE)</f>
        <v>90703</v>
      </c>
    </row>
    <row r="5092" spans="1:23" ht="23.25" hidden="1" thickBot="1" x14ac:dyDescent="0.25">
      <c r="A5092" s="522">
        <v>90704</v>
      </c>
      <c r="B5092" s="508" t="s">
        <v>3144</v>
      </c>
      <c r="C5092" s="513" t="s">
        <v>5691</v>
      </c>
      <c r="D5092" s="498" t="s">
        <v>6927</v>
      </c>
      <c r="E5092" s="499">
        <v>239.93</v>
      </c>
      <c r="F5092" s="500">
        <f t="shared" si="1246"/>
        <v>297.13</v>
      </c>
      <c r="G5092" s="527"/>
      <c r="H5092" s="518"/>
      <c r="I5092" s="517">
        <f t="shared" si="1252"/>
        <v>0</v>
      </c>
      <c r="J5092" s="517">
        <f t="shared" si="1253"/>
        <v>0</v>
      </c>
      <c r="K5092" s="504"/>
      <c r="L5092" s="518">
        <f t="shared" si="1254"/>
        <v>0</v>
      </c>
      <c r="M5092" s="518">
        <f t="shared" si="1254"/>
        <v>0</v>
      </c>
      <c r="N5092" s="519">
        <f t="shared" si="1255"/>
        <v>0</v>
      </c>
      <c r="O5092" s="519">
        <f t="shared" si="1256"/>
        <v>0</v>
      </c>
      <c r="P5092" s="506"/>
      <c r="Q5092" s="494"/>
      <c r="R5092" s="412" t="str">
        <f t="shared" si="1240"/>
        <v/>
      </c>
      <c r="S5092" s="412" t="str">
        <f t="shared" si="1239"/>
        <v/>
      </c>
      <c r="T5092" s="427"/>
      <c r="U5092" s="429"/>
      <c r="W5092" s="6">
        <f>VLOOKUP(A5092,'[3]Cartilha Global'!$A:$A,1,FALSE)</f>
        <v>90704</v>
      </c>
    </row>
    <row r="5093" spans="1:23" ht="23.25" hidden="1" thickBot="1" x14ac:dyDescent="0.25">
      <c r="A5093" s="522">
        <v>90705</v>
      </c>
      <c r="B5093" s="508" t="s">
        <v>3144</v>
      </c>
      <c r="C5093" s="513" t="s">
        <v>5692</v>
      </c>
      <c r="D5093" s="498" t="s">
        <v>6927</v>
      </c>
      <c r="E5093" s="499">
        <v>327.18</v>
      </c>
      <c r="F5093" s="500">
        <f t="shared" si="1246"/>
        <v>405.18</v>
      </c>
      <c r="G5093" s="527"/>
      <c r="H5093" s="518"/>
      <c r="I5093" s="517">
        <f t="shared" si="1252"/>
        <v>0</v>
      </c>
      <c r="J5093" s="517">
        <f t="shared" si="1253"/>
        <v>0</v>
      </c>
      <c r="K5093" s="504"/>
      <c r="L5093" s="518">
        <f t="shared" si="1254"/>
        <v>0</v>
      </c>
      <c r="M5093" s="518">
        <f t="shared" si="1254"/>
        <v>0</v>
      </c>
      <c r="N5093" s="519">
        <f t="shared" si="1255"/>
        <v>0</v>
      </c>
      <c r="O5093" s="519">
        <f t="shared" si="1256"/>
        <v>0</v>
      </c>
      <c r="P5093" s="506"/>
      <c r="Q5093" s="494"/>
      <c r="R5093" s="412" t="str">
        <f t="shared" si="1240"/>
        <v/>
      </c>
      <c r="S5093" s="412" t="str">
        <f t="shared" si="1239"/>
        <v/>
      </c>
      <c r="T5093" s="427"/>
      <c r="U5093" s="429"/>
      <c r="W5093" s="6">
        <f>VLOOKUP(A5093,'[3]Cartilha Global'!$A:$A,1,FALSE)</f>
        <v>90705</v>
      </c>
    </row>
    <row r="5094" spans="1:23" ht="23.25" hidden="1" thickBot="1" x14ac:dyDescent="0.25">
      <c r="A5094" s="522">
        <v>90706</v>
      </c>
      <c r="B5094" s="508" t="s">
        <v>3144</v>
      </c>
      <c r="C5094" s="513" t="s">
        <v>5693</v>
      </c>
      <c r="D5094" s="498" t="s">
        <v>6927</v>
      </c>
      <c r="E5094" s="499">
        <v>383.49</v>
      </c>
      <c r="F5094" s="500">
        <f t="shared" si="1246"/>
        <v>474.91</v>
      </c>
      <c r="G5094" s="527"/>
      <c r="H5094" s="518"/>
      <c r="I5094" s="517">
        <f t="shared" si="1252"/>
        <v>0</v>
      </c>
      <c r="J5094" s="517">
        <f t="shared" si="1253"/>
        <v>0</v>
      </c>
      <c r="K5094" s="504"/>
      <c r="L5094" s="518">
        <f t="shared" si="1254"/>
        <v>0</v>
      </c>
      <c r="M5094" s="518">
        <f t="shared" si="1254"/>
        <v>0</v>
      </c>
      <c r="N5094" s="519">
        <f t="shared" si="1255"/>
        <v>0</v>
      </c>
      <c r="O5094" s="519">
        <f t="shared" si="1256"/>
        <v>0</v>
      </c>
      <c r="P5094" s="506"/>
      <c r="Q5094" s="494"/>
      <c r="R5094" s="412" t="str">
        <f t="shared" si="1240"/>
        <v/>
      </c>
      <c r="S5094" s="412" t="str">
        <f t="shared" si="1239"/>
        <v/>
      </c>
      <c r="T5094" s="427"/>
      <c r="U5094" s="429"/>
      <c r="W5094" s="6">
        <f>VLOOKUP(A5094,'[3]Cartilha Global'!$A:$A,1,FALSE)</f>
        <v>90706</v>
      </c>
    </row>
    <row r="5095" spans="1:23" ht="23.25" hidden="1" thickBot="1" x14ac:dyDescent="0.25">
      <c r="A5095" s="522">
        <v>90708</v>
      </c>
      <c r="B5095" s="508" t="s">
        <v>3144</v>
      </c>
      <c r="C5095" s="513" t="s">
        <v>5694</v>
      </c>
      <c r="D5095" s="498" t="s">
        <v>6927</v>
      </c>
      <c r="E5095" s="499">
        <v>658.65</v>
      </c>
      <c r="F5095" s="500">
        <f t="shared" si="1246"/>
        <v>815.67</v>
      </c>
      <c r="G5095" s="527"/>
      <c r="H5095" s="518"/>
      <c r="I5095" s="517">
        <f t="shared" si="1252"/>
        <v>0</v>
      </c>
      <c r="J5095" s="517">
        <f t="shared" si="1253"/>
        <v>0</v>
      </c>
      <c r="K5095" s="504"/>
      <c r="L5095" s="518">
        <f t="shared" si="1254"/>
        <v>0</v>
      </c>
      <c r="M5095" s="518">
        <f t="shared" si="1254"/>
        <v>0</v>
      </c>
      <c r="N5095" s="519">
        <f t="shared" si="1255"/>
        <v>0</v>
      </c>
      <c r="O5095" s="519">
        <f t="shared" si="1256"/>
        <v>0</v>
      </c>
      <c r="P5095" s="506"/>
      <c r="Q5095" s="494"/>
      <c r="R5095" s="412" t="str">
        <f t="shared" si="1240"/>
        <v/>
      </c>
      <c r="S5095" s="412" t="str">
        <f t="shared" si="1239"/>
        <v/>
      </c>
      <c r="T5095" s="427"/>
      <c r="U5095" s="429"/>
      <c r="W5095" s="6">
        <f>VLOOKUP(A5095,'[3]Cartilha Global'!$A:$A,1,FALSE)</f>
        <v>90708</v>
      </c>
    </row>
    <row r="5096" spans="1:23" ht="12" hidden="1" thickBot="1" x14ac:dyDescent="0.25">
      <c r="A5096" s="522" t="s">
        <v>1991</v>
      </c>
      <c r="B5096" s="508"/>
      <c r="C5096" s="513" t="s">
        <v>57</v>
      </c>
      <c r="D5096" s="498">
        <v>0</v>
      </c>
      <c r="E5096" s="499"/>
      <c r="F5096" s="500">
        <f t="shared" si="1246"/>
        <v>0</v>
      </c>
      <c r="G5096" s="556"/>
      <c r="H5096" s="556"/>
      <c r="I5096" s="557"/>
      <c r="J5096" s="558"/>
      <c r="K5096" s="504"/>
      <c r="L5096" s="556"/>
      <c r="M5096" s="556"/>
      <c r="N5096" s="557"/>
      <c r="O5096" s="558"/>
      <c r="P5096" s="506"/>
      <c r="Q5096" s="494" t="str">
        <f>IF(OR(SUM(J5097:J5097)&gt;0,SUM(O5097:O5097)&gt;0),"xx","")</f>
        <v/>
      </c>
      <c r="R5096" s="412" t="str">
        <f t="shared" si="1240"/>
        <v/>
      </c>
      <c r="S5096" s="412" t="str">
        <f t="shared" si="1239"/>
        <v/>
      </c>
      <c r="T5096" s="427"/>
      <c r="U5096" s="429"/>
      <c r="W5096" s="6" t="str">
        <f>VLOOKUP(A5096,'[3]Cartilha Global'!$A:$A,1,FALSE)</f>
        <v>9.3.25</v>
      </c>
    </row>
    <row r="5097" spans="1:23" ht="23.25" hidden="1" thickBot="1" x14ac:dyDescent="0.25">
      <c r="A5097" s="522">
        <v>95693</v>
      </c>
      <c r="B5097" s="508" t="s">
        <v>3144</v>
      </c>
      <c r="C5097" s="513" t="s">
        <v>1438</v>
      </c>
      <c r="D5097" s="498" t="s">
        <v>169</v>
      </c>
      <c r="E5097" s="499">
        <v>62.67</v>
      </c>
      <c r="F5097" s="500">
        <f t="shared" si="1246"/>
        <v>77.61</v>
      </c>
      <c r="G5097" s="527"/>
      <c r="H5097" s="518"/>
      <c r="I5097" s="517">
        <f>IF(ISBLANK(E5097),0,ROUND(F5097*G5097,2))</f>
        <v>0</v>
      </c>
      <c r="J5097" s="517">
        <f>IF(ISBLANK(G5097),0,ROUND(G5097*H5097,2))</f>
        <v>0</v>
      </c>
      <c r="K5097" s="504"/>
      <c r="L5097" s="518">
        <f>G5097</f>
        <v>0</v>
      </c>
      <c r="M5097" s="518">
        <f>H5097</f>
        <v>0</v>
      </c>
      <c r="N5097" s="519">
        <f>IF(ISBLANK(E5097),0,ROUND(F5097*L5097,2))</f>
        <v>0</v>
      </c>
      <c r="O5097" s="519">
        <f>IF(ISBLANK(L5097),0,ROUND(L5097*M5097,2))</f>
        <v>0</v>
      </c>
      <c r="P5097" s="506"/>
      <c r="Q5097" s="520"/>
      <c r="R5097" s="412" t="str">
        <f t="shared" si="1240"/>
        <v/>
      </c>
      <c r="S5097" s="412" t="str">
        <f t="shared" si="1239"/>
        <v/>
      </c>
      <c r="T5097" s="427"/>
      <c r="U5097" s="429"/>
      <c r="W5097" s="6">
        <f>VLOOKUP(A5097,'[3]Cartilha Global'!$A:$A,1,FALSE)</f>
        <v>95693</v>
      </c>
    </row>
    <row r="5098" spans="1:23" ht="12" hidden="1" thickBot="1" x14ac:dyDescent="0.25">
      <c r="A5098" s="522" t="s">
        <v>1992</v>
      </c>
      <c r="B5098" s="508"/>
      <c r="C5098" s="513" t="s">
        <v>493</v>
      </c>
      <c r="D5098" s="498">
        <v>0</v>
      </c>
      <c r="E5098" s="499"/>
      <c r="F5098" s="500">
        <f t="shared" si="1246"/>
        <v>0</v>
      </c>
      <c r="G5098" s="556"/>
      <c r="H5098" s="556"/>
      <c r="I5098" s="557"/>
      <c r="J5098" s="558"/>
      <c r="K5098" s="504"/>
      <c r="L5098" s="556"/>
      <c r="M5098" s="556"/>
      <c r="N5098" s="557"/>
      <c r="O5098" s="558"/>
      <c r="P5098" s="506"/>
      <c r="Q5098" s="494" t="str">
        <f>IF(OR(SUM(J5099:J5132)&gt;0,SUM(O5099:O5132)&gt;0),"xx","")</f>
        <v/>
      </c>
      <c r="R5098" s="412" t="str">
        <f t="shared" si="1240"/>
        <v/>
      </c>
      <c r="S5098" s="412" t="str">
        <f t="shared" si="1239"/>
        <v/>
      </c>
      <c r="T5098" s="427"/>
      <c r="U5098" s="429"/>
      <c r="W5098" s="6" t="str">
        <f>VLOOKUP(A5098,'[3]Cartilha Global'!$A:$A,1,FALSE)</f>
        <v>9.3.26</v>
      </c>
    </row>
    <row r="5099" spans="1:23" ht="23.25" hidden="1" thickBot="1" x14ac:dyDescent="0.25">
      <c r="A5099" s="522">
        <v>89726</v>
      </c>
      <c r="B5099" s="508" t="s">
        <v>3144</v>
      </c>
      <c r="C5099" s="513" t="s">
        <v>1439</v>
      </c>
      <c r="D5099" s="498" t="s">
        <v>169</v>
      </c>
      <c r="E5099" s="499">
        <v>8.5299999999999994</v>
      </c>
      <c r="F5099" s="500">
        <f t="shared" ref="F5099:F5132" si="1257">IF(E5099=0,0,ROUND(E5099*(1+E$13)*(1-E$14),2))</f>
        <v>10.56</v>
      </c>
      <c r="G5099" s="527"/>
      <c r="H5099" s="518"/>
      <c r="I5099" s="517">
        <f t="shared" ref="I5099:I5132" si="1258">IF(ISBLANK(E5099),0,ROUND(F5099*G5099,2))</f>
        <v>0</v>
      </c>
      <c r="J5099" s="517">
        <f t="shared" ref="J5099:J5132" si="1259">IF(ISBLANK(G5099),0,ROUND(G5099*H5099,2))</f>
        <v>0</v>
      </c>
      <c r="K5099" s="504"/>
      <c r="L5099" s="518">
        <f t="shared" ref="L5099:M5132" si="1260">G5099</f>
        <v>0</v>
      </c>
      <c r="M5099" s="518">
        <f t="shared" si="1260"/>
        <v>0</v>
      </c>
      <c r="N5099" s="519">
        <f t="shared" ref="N5099:N5132" si="1261">IF(ISBLANK(E5099),0,ROUND(F5099*L5099,2))</f>
        <v>0</v>
      </c>
      <c r="O5099" s="519">
        <f t="shared" ref="O5099:O5132" si="1262">IF(ISBLANK(L5099),0,ROUND(L5099*M5099,2))</f>
        <v>0</v>
      </c>
      <c r="P5099" s="506"/>
      <c r="Q5099" s="520"/>
      <c r="R5099" s="412" t="str">
        <f t="shared" si="1240"/>
        <v/>
      </c>
      <c r="S5099" s="412" t="str">
        <f t="shared" ref="S5099:S5162" si="1263">IF(Q5099="X","x",IF(Q5099="xx","x",IF(OR(J5099&gt;0,O5099&gt;0),"x","")))</f>
        <v/>
      </c>
      <c r="T5099" s="427"/>
      <c r="U5099" s="429"/>
      <c r="W5099" s="6">
        <f>VLOOKUP(A5099,'[3]Cartilha Global'!$A:$A,1,FALSE)</f>
        <v>89726</v>
      </c>
    </row>
    <row r="5100" spans="1:23" ht="23.25" hidden="1" thickBot="1" x14ac:dyDescent="0.25">
      <c r="A5100" s="522">
        <v>89732</v>
      </c>
      <c r="B5100" s="508" t="s">
        <v>3144</v>
      </c>
      <c r="C5100" s="513" t="s">
        <v>1440</v>
      </c>
      <c r="D5100" s="498" t="s">
        <v>169</v>
      </c>
      <c r="E5100" s="499">
        <v>12.97</v>
      </c>
      <c r="F5100" s="500">
        <f t="shared" si="1257"/>
        <v>16.059999999999999</v>
      </c>
      <c r="G5100" s="527"/>
      <c r="H5100" s="518"/>
      <c r="I5100" s="517">
        <f t="shared" si="1258"/>
        <v>0</v>
      </c>
      <c r="J5100" s="517">
        <f t="shared" si="1259"/>
        <v>0</v>
      </c>
      <c r="K5100" s="504"/>
      <c r="L5100" s="518">
        <f t="shared" si="1260"/>
        <v>0</v>
      </c>
      <c r="M5100" s="518">
        <f t="shared" si="1260"/>
        <v>0</v>
      </c>
      <c r="N5100" s="519">
        <f t="shared" si="1261"/>
        <v>0</v>
      </c>
      <c r="O5100" s="519">
        <f t="shared" si="1262"/>
        <v>0</v>
      </c>
      <c r="P5100" s="506"/>
      <c r="Q5100" s="494"/>
      <c r="R5100" s="412" t="str">
        <f t="shared" si="1240"/>
        <v/>
      </c>
      <c r="S5100" s="412" t="str">
        <f t="shared" si="1263"/>
        <v/>
      </c>
      <c r="T5100" s="427"/>
      <c r="U5100" s="429"/>
      <c r="W5100" s="6">
        <f>VLOOKUP(A5100,'[3]Cartilha Global'!$A:$A,1,FALSE)</f>
        <v>89732</v>
      </c>
    </row>
    <row r="5101" spans="1:23" ht="23.25" hidden="1" thickBot="1" x14ac:dyDescent="0.25">
      <c r="A5101" s="522">
        <v>89739</v>
      </c>
      <c r="B5101" s="508" t="s">
        <v>3144</v>
      </c>
      <c r="C5101" s="513" t="s">
        <v>1441</v>
      </c>
      <c r="D5101" s="498" t="s">
        <v>169</v>
      </c>
      <c r="E5101" s="499">
        <v>22.9</v>
      </c>
      <c r="F5101" s="500">
        <f t="shared" si="1257"/>
        <v>28.36</v>
      </c>
      <c r="G5101" s="527"/>
      <c r="H5101" s="518"/>
      <c r="I5101" s="517">
        <f t="shared" si="1258"/>
        <v>0</v>
      </c>
      <c r="J5101" s="517">
        <f t="shared" si="1259"/>
        <v>0</v>
      </c>
      <c r="K5101" s="504"/>
      <c r="L5101" s="518">
        <f t="shared" si="1260"/>
        <v>0</v>
      </c>
      <c r="M5101" s="518">
        <f t="shared" si="1260"/>
        <v>0</v>
      </c>
      <c r="N5101" s="519">
        <f t="shared" si="1261"/>
        <v>0</v>
      </c>
      <c r="O5101" s="519">
        <f t="shared" si="1262"/>
        <v>0</v>
      </c>
      <c r="P5101" s="506"/>
      <c r="Q5101" s="494"/>
      <c r="R5101" s="412" t="str">
        <f t="shared" si="1240"/>
        <v/>
      </c>
      <c r="S5101" s="412" t="str">
        <f t="shared" si="1263"/>
        <v/>
      </c>
      <c r="T5101" s="427"/>
      <c r="U5101" s="429"/>
      <c r="W5101" s="6">
        <f>VLOOKUP(A5101,'[3]Cartilha Global'!$A:$A,1,FALSE)</f>
        <v>89739</v>
      </c>
    </row>
    <row r="5102" spans="1:23" ht="23.25" hidden="1" thickBot="1" x14ac:dyDescent="0.25">
      <c r="A5102" s="522">
        <v>89746</v>
      </c>
      <c r="B5102" s="508" t="s">
        <v>3144</v>
      </c>
      <c r="C5102" s="513" t="s">
        <v>1442</v>
      </c>
      <c r="D5102" s="498" t="s">
        <v>169</v>
      </c>
      <c r="E5102" s="499">
        <v>28.03</v>
      </c>
      <c r="F5102" s="500">
        <f t="shared" si="1257"/>
        <v>34.71</v>
      </c>
      <c r="G5102" s="527"/>
      <c r="H5102" s="518"/>
      <c r="I5102" s="517">
        <f t="shared" si="1258"/>
        <v>0</v>
      </c>
      <c r="J5102" s="517">
        <f t="shared" si="1259"/>
        <v>0</v>
      </c>
      <c r="K5102" s="504"/>
      <c r="L5102" s="518">
        <f t="shared" si="1260"/>
        <v>0</v>
      </c>
      <c r="M5102" s="518">
        <f t="shared" si="1260"/>
        <v>0</v>
      </c>
      <c r="N5102" s="519">
        <f t="shared" si="1261"/>
        <v>0</v>
      </c>
      <c r="O5102" s="519">
        <f t="shared" si="1262"/>
        <v>0</v>
      </c>
      <c r="P5102" s="506"/>
      <c r="Q5102" s="494"/>
      <c r="R5102" s="412" t="str">
        <f t="shared" si="1240"/>
        <v/>
      </c>
      <c r="S5102" s="412" t="str">
        <f t="shared" si="1263"/>
        <v/>
      </c>
      <c r="T5102" s="427"/>
      <c r="U5102" s="429"/>
      <c r="W5102" s="6">
        <f>VLOOKUP(A5102,'[3]Cartilha Global'!$A:$A,1,FALSE)</f>
        <v>89746</v>
      </c>
    </row>
    <row r="5103" spans="1:23" ht="23.25" hidden="1" thickBot="1" x14ac:dyDescent="0.25">
      <c r="A5103" s="522">
        <v>89724</v>
      </c>
      <c r="B5103" s="508" t="s">
        <v>3144</v>
      </c>
      <c r="C5103" s="513" t="s">
        <v>1443</v>
      </c>
      <c r="D5103" s="498" t="s">
        <v>169</v>
      </c>
      <c r="E5103" s="499">
        <v>12.1</v>
      </c>
      <c r="F5103" s="500">
        <f t="shared" si="1257"/>
        <v>14.98</v>
      </c>
      <c r="G5103" s="527"/>
      <c r="H5103" s="518"/>
      <c r="I5103" s="517">
        <f t="shared" si="1258"/>
        <v>0</v>
      </c>
      <c r="J5103" s="517">
        <f t="shared" si="1259"/>
        <v>0</v>
      </c>
      <c r="K5103" s="504"/>
      <c r="L5103" s="518">
        <f t="shared" si="1260"/>
        <v>0</v>
      </c>
      <c r="M5103" s="518">
        <f t="shared" si="1260"/>
        <v>0</v>
      </c>
      <c r="N5103" s="519">
        <f t="shared" si="1261"/>
        <v>0</v>
      </c>
      <c r="O5103" s="519">
        <f t="shared" si="1262"/>
        <v>0</v>
      </c>
      <c r="P5103" s="506"/>
      <c r="Q5103" s="494"/>
      <c r="R5103" s="412" t="str">
        <f t="shared" si="1240"/>
        <v/>
      </c>
      <c r="S5103" s="412" t="str">
        <f t="shared" si="1263"/>
        <v/>
      </c>
      <c r="T5103" s="427"/>
      <c r="U5103" s="429"/>
      <c r="W5103" s="6">
        <f>VLOOKUP(A5103,'[3]Cartilha Global'!$A:$A,1,FALSE)</f>
        <v>89724</v>
      </c>
    </row>
    <row r="5104" spans="1:23" ht="23.25" hidden="1" thickBot="1" x14ac:dyDescent="0.25">
      <c r="A5104" s="522">
        <v>89731</v>
      </c>
      <c r="B5104" s="508" t="s">
        <v>3144</v>
      </c>
      <c r="C5104" s="513" t="s">
        <v>1444</v>
      </c>
      <c r="D5104" s="498" t="s">
        <v>169</v>
      </c>
      <c r="E5104" s="499">
        <v>12.12</v>
      </c>
      <c r="F5104" s="500">
        <f t="shared" si="1257"/>
        <v>15.01</v>
      </c>
      <c r="G5104" s="527"/>
      <c r="H5104" s="518"/>
      <c r="I5104" s="517">
        <f t="shared" si="1258"/>
        <v>0</v>
      </c>
      <c r="J5104" s="517">
        <f t="shared" si="1259"/>
        <v>0</v>
      </c>
      <c r="K5104" s="504"/>
      <c r="L5104" s="518">
        <f t="shared" si="1260"/>
        <v>0</v>
      </c>
      <c r="M5104" s="518">
        <f t="shared" si="1260"/>
        <v>0</v>
      </c>
      <c r="N5104" s="519">
        <f t="shared" si="1261"/>
        <v>0</v>
      </c>
      <c r="O5104" s="519">
        <f t="shared" si="1262"/>
        <v>0</v>
      </c>
      <c r="P5104" s="506"/>
      <c r="Q5104" s="494"/>
      <c r="R5104" s="412" t="str">
        <f t="shared" ref="R5104:R5170" si="1264">IF(Q5104="X","x",IF(Q5104="xx","x",IF(O5104&gt;0,"x","")))</f>
        <v/>
      </c>
      <c r="S5104" s="412" t="str">
        <f t="shared" si="1263"/>
        <v/>
      </c>
      <c r="T5104" s="427"/>
      <c r="U5104" s="429"/>
      <c r="W5104" s="6">
        <f>VLOOKUP(A5104,'[3]Cartilha Global'!$A:$A,1,FALSE)</f>
        <v>89731</v>
      </c>
    </row>
    <row r="5105" spans="1:23" ht="23.25" hidden="1" thickBot="1" x14ac:dyDescent="0.25">
      <c r="A5105" s="522">
        <v>89737</v>
      </c>
      <c r="B5105" s="508" t="s">
        <v>3144</v>
      </c>
      <c r="C5105" s="513" t="s">
        <v>1445</v>
      </c>
      <c r="D5105" s="498" t="s">
        <v>169</v>
      </c>
      <c r="E5105" s="499">
        <v>21.69</v>
      </c>
      <c r="F5105" s="500">
        <f t="shared" si="1257"/>
        <v>26.86</v>
      </c>
      <c r="G5105" s="527"/>
      <c r="H5105" s="518"/>
      <c r="I5105" s="517">
        <f t="shared" si="1258"/>
        <v>0</v>
      </c>
      <c r="J5105" s="517">
        <f t="shared" si="1259"/>
        <v>0</v>
      </c>
      <c r="K5105" s="504"/>
      <c r="L5105" s="518">
        <f t="shared" si="1260"/>
        <v>0</v>
      </c>
      <c r="M5105" s="518">
        <f t="shared" si="1260"/>
        <v>0</v>
      </c>
      <c r="N5105" s="519">
        <f t="shared" si="1261"/>
        <v>0</v>
      </c>
      <c r="O5105" s="519">
        <f t="shared" si="1262"/>
        <v>0</v>
      </c>
      <c r="P5105" s="506"/>
      <c r="Q5105" s="494"/>
      <c r="R5105" s="412" t="str">
        <f t="shared" si="1264"/>
        <v/>
      </c>
      <c r="S5105" s="412" t="str">
        <f t="shared" si="1263"/>
        <v/>
      </c>
      <c r="T5105" s="427"/>
      <c r="U5105" s="429"/>
      <c r="W5105" s="6">
        <f>VLOOKUP(A5105,'[3]Cartilha Global'!$A:$A,1,FALSE)</f>
        <v>89737</v>
      </c>
    </row>
    <row r="5106" spans="1:23" ht="23.25" hidden="1" thickBot="1" x14ac:dyDescent="0.25">
      <c r="A5106" s="522">
        <v>89744</v>
      </c>
      <c r="B5106" s="508" t="s">
        <v>3144</v>
      </c>
      <c r="C5106" s="513" t="s">
        <v>1446</v>
      </c>
      <c r="D5106" s="498" t="s">
        <v>169</v>
      </c>
      <c r="E5106" s="499">
        <v>28.11</v>
      </c>
      <c r="F5106" s="500">
        <f t="shared" si="1257"/>
        <v>34.81</v>
      </c>
      <c r="G5106" s="527"/>
      <c r="H5106" s="518"/>
      <c r="I5106" s="517">
        <f t="shared" si="1258"/>
        <v>0</v>
      </c>
      <c r="J5106" s="517">
        <f t="shared" si="1259"/>
        <v>0</v>
      </c>
      <c r="K5106" s="504"/>
      <c r="L5106" s="518">
        <f t="shared" si="1260"/>
        <v>0</v>
      </c>
      <c r="M5106" s="518">
        <f t="shared" si="1260"/>
        <v>0</v>
      </c>
      <c r="N5106" s="519">
        <f t="shared" si="1261"/>
        <v>0</v>
      </c>
      <c r="O5106" s="519">
        <f t="shared" si="1262"/>
        <v>0</v>
      </c>
      <c r="P5106" s="506"/>
      <c r="Q5106" s="494"/>
      <c r="R5106" s="412" t="str">
        <f t="shared" si="1264"/>
        <v/>
      </c>
      <c r="S5106" s="412" t="str">
        <f t="shared" si="1263"/>
        <v/>
      </c>
      <c r="T5106" s="427"/>
      <c r="U5106" s="429"/>
      <c r="W5106" s="6">
        <f>VLOOKUP(A5106,'[3]Cartilha Global'!$A:$A,1,FALSE)</f>
        <v>89744</v>
      </c>
    </row>
    <row r="5107" spans="1:23" ht="23.25" hidden="1" thickBot="1" x14ac:dyDescent="0.25">
      <c r="A5107" s="522">
        <v>89728</v>
      </c>
      <c r="B5107" s="508" t="s">
        <v>3144</v>
      </c>
      <c r="C5107" s="513" t="s">
        <v>1447</v>
      </c>
      <c r="D5107" s="498" t="s">
        <v>169</v>
      </c>
      <c r="E5107" s="499">
        <v>12.98</v>
      </c>
      <c r="F5107" s="500">
        <f t="shared" si="1257"/>
        <v>16.07</v>
      </c>
      <c r="G5107" s="527"/>
      <c r="H5107" s="518"/>
      <c r="I5107" s="517">
        <f t="shared" si="1258"/>
        <v>0</v>
      </c>
      <c r="J5107" s="517">
        <f t="shared" si="1259"/>
        <v>0</v>
      </c>
      <c r="K5107" s="504"/>
      <c r="L5107" s="518">
        <f t="shared" si="1260"/>
        <v>0</v>
      </c>
      <c r="M5107" s="518">
        <f t="shared" si="1260"/>
        <v>0</v>
      </c>
      <c r="N5107" s="519">
        <f t="shared" si="1261"/>
        <v>0</v>
      </c>
      <c r="O5107" s="519">
        <f t="shared" si="1262"/>
        <v>0</v>
      </c>
      <c r="P5107" s="506"/>
      <c r="Q5107" s="494"/>
      <c r="R5107" s="412" t="str">
        <f t="shared" si="1264"/>
        <v/>
      </c>
      <c r="S5107" s="412" t="str">
        <f t="shared" si="1263"/>
        <v/>
      </c>
      <c r="T5107" s="427"/>
      <c r="U5107" s="429"/>
      <c r="W5107" s="6">
        <f>VLOOKUP(A5107,'[3]Cartilha Global'!$A:$A,1,FALSE)</f>
        <v>89728</v>
      </c>
    </row>
    <row r="5108" spans="1:23" ht="23.25" hidden="1" thickBot="1" x14ac:dyDescent="0.25">
      <c r="A5108" s="522">
        <v>89733</v>
      </c>
      <c r="B5108" s="508" t="s">
        <v>3144</v>
      </c>
      <c r="C5108" s="513" t="s">
        <v>1448</v>
      </c>
      <c r="D5108" s="498" t="s">
        <v>169</v>
      </c>
      <c r="E5108" s="499">
        <v>22.06</v>
      </c>
      <c r="F5108" s="500">
        <f t="shared" si="1257"/>
        <v>27.32</v>
      </c>
      <c r="G5108" s="527"/>
      <c r="H5108" s="518"/>
      <c r="I5108" s="517">
        <f t="shared" si="1258"/>
        <v>0</v>
      </c>
      <c r="J5108" s="517">
        <f t="shared" si="1259"/>
        <v>0</v>
      </c>
      <c r="K5108" s="504"/>
      <c r="L5108" s="518">
        <f t="shared" si="1260"/>
        <v>0</v>
      </c>
      <c r="M5108" s="518">
        <f t="shared" si="1260"/>
        <v>0</v>
      </c>
      <c r="N5108" s="519">
        <f t="shared" si="1261"/>
        <v>0</v>
      </c>
      <c r="O5108" s="519">
        <f t="shared" si="1262"/>
        <v>0</v>
      </c>
      <c r="P5108" s="506"/>
      <c r="Q5108" s="494"/>
      <c r="R5108" s="412" t="str">
        <f t="shared" si="1264"/>
        <v/>
      </c>
      <c r="S5108" s="412" t="str">
        <f t="shared" si="1263"/>
        <v/>
      </c>
      <c r="T5108" s="427"/>
      <c r="U5108" s="429"/>
      <c r="W5108" s="6">
        <f>VLOOKUP(A5108,'[3]Cartilha Global'!$A:$A,1,FALSE)</f>
        <v>89733</v>
      </c>
    </row>
    <row r="5109" spans="1:23" ht="23.25" hidden="1" thickBot="1" x14ac:dyDescent="0.25">
      <c r="A5109" s="522">
        <v>89742</v>
      </c>
      <c r="B5109" s="508" t="s">
        <v>3144</v>
      </c>
      <c r="C5109" s="513" t="s">
        <v>1449</v>
      </c>
      <c r="D5109" s="498" t="s">
        <v>169</v>
      </c>
      <c r="E5109" s="499">
        <v>38.92</v>
      </c>
      <c r="F5109" s="500">
        <f t="shared" si="1257"/>
        <v>48.2</v>
      </c>
      <c r="G5109" s="527"/>
      <c r="H5109" s="518"/>
      <c r="I5109" s="517">
        <f t="shared" si="1258"/>
        <v>0</v>
      </c>
      <c r="J5109" s="517">
        <f t="shared" si="1259"/>
        <v>0</v>
      </c>
      <c r="K5109" s="504"/>
      <c r="L5109" s="518">
        <f t="shared" si="1260"/>
        <v>0</v>
      </c>
      <c r="M5109" s="518">
        <f t="shared" si="1260"/>
        <v>0</v>
      </c>
      <c r="N5109" s="519">
        <f t="shared" si="1261"/>
        <v>0</v>
      </c>
      <c r="O5109" s="519">
        <f t="shared" si="1262"/>
        <v>0</v>
      </c>
      <c r="P5109" s="506"/>
      <c r="Q5109" s="494"/>
      <c r="R5109" s="412" t="str">
        <f t="shared" si="1264"/>
        <v/>
      </c>
      <c r="S5109" s="412" t="str">
        <f t="shared" si="1263"/>
        <v/>
      </c>
      <c r="T5109" s="427"/>
      <c r="U5109" s="429"/>
      <c r="W5109" s="6">
        <f>VLOOKUP(A5109,'[3]Cartilha Global'!$A:$A,1,FALSE)</f>
        <v>89742</v>
      </c>
    </row>
    <row r="5110" spans="1:23" ht="23.25" hidden="1" thickBot="1" x14ac:dyDescent="0.25">
      <c r="A5110" s="522">
        <v>89748</v>
      </c>
      <c r="B5110" s="508" t="s">
        <v>3144</v>
      </c>
      <c r="C5110" s="513" t="s">
        <v>1450</v>
      </c>
      <c r="D5110" s="498" t="s">
        <v>169</v>
      </c>
      <c r="E5110" s="499">
        <v>46.84</v>
      </c>
      <c r="F5110" s="500">
        <f t="shared" si="1257"/>
        <v>58.01</v>
      </c>
      <c r="G5110" s="527"/>
      <c r="H5110" s="518"/>
      <c r="I5110" s="517">
        <f t="shared" si="1258"/>
        <v>0</v>
      </c>
      <c r="J5110" s="517">
        <f t="shared" si="1259"/>
        <v>0</v>
      </c>
      <c r="K5110" s="504"/>
      <c r="L5110" s="518">
        <f t="shared" si="1260"/>
        <v>0</v>
      </c>
      <c r="M5110" s="518">
        <f t="shared" si="1260"/>
        <v>0</v>
      </c>
      <c r="N5110" s="519">
        <f t="shared" si="1261"/>
        <v>0</v>
      </c>
      <c r="O5110" s="519">
        <f t="shared" si="1262"/>
        <v>0</v>
      </c>
      <c r="P5110" s="506"/>
      <c r="Q5110" s="494"/>
      <c r="R5110" s="412" t="str">
        <f t="shared" si="1264"/>
        <v/>
      </c>
      <c r="S5110" s="412" t="str">
        <f t="shared" si="1263"/>
        <v/>
      </c>
      <c r="T5110" s="427"/>
      <c r="U5110" s="429"/>
      <c r="W5110" s="6">
        <f>VLOOKUP(A5110,'[3]Cartilha Global'!$A:$A,1,FALSE)</f>
        <v>89748</v>
      </c>
    </row>
    <row r="5111" spans="1:23" ht="23.25" hidden="1" thickBot="1" x14ac:dyDescent="0.25">
      <c r="A5111" s="522">
        <v>89730</v>
      </c>
      <c r="B5111" s="508" t="s">
        <v>3144</v>
      </c>
      <c r="C5111" s="513" t="s">
        <v>1451</v>
      </c>
      <c r="D5111" s="498" t="s">
        <v>169</v>
      </c>
      <c r="E5111" s="499">
        <v>14.15</v>
      </c>
      <c r="F5111" s="500">
        <f t="shared" si="1257"/>
        <v>17.52</v>
      </c>
      <c r="G5111" s="527"/>
      <c r="H5111" s="518"/>
      <c r="I5111" s="517">
        <f t="shared" si="1258"/>
        <v>0</v>
      </c>
      <c r="J5111" s="517">
        <f t="shared" si="1259"/>
        <v>0</v>
      </c>
      <c r="K5111" s="504"/>
      <c r="L5111" s="518">
        <f t="shared" si="1260"/>
        <v>0</v>
      </c>
      <c r="M5111" s="518">
        <f t="shared" si="1260"/>
        <v>0</v>
      </c>
      <c r="N5111" s="519">
        <f t="shared" si="1261"/>
        <v>0</v>
      </c>
      <c r="O5111" s="519">
        <f t="shared" si="1262"/>
        <v>0</v>
      </c>
      <c r="P5111" s="506"/>
      <c r="Q5111" s="494"/>
      <c r="R5111" s="412" t="str">
        <f t="shared" si="1264"/>
        <v/>
      </c>
      <c r="S5111" s="412" t="str">
        <f t="shared" si="1263"/>
        <v/>
      </c>
      <c r="T5111" s="427"/>
      <c r="U5111" s="429"/>
      <c r="W5111" s="6">
        <f>VLOOKUP(A5111,'[3]Cartilha Global'!$A:$A,1,FALSE)</f>
        <v>89730</v>
      </c>
    </row>
    <row r="5112" spans="1:23" ht="23.25" hidden="1" thickBot="1" x14ac:dyDescent="0.25">
      <c r="A5112" s="522">
        <v>89735</v>
      </c>
      <c r="B5112" s="508" t="s">
        <v>3144</v>
      </c>
      <c r="C5112" s="513" t="s">
        <v>1452</v>
      </c>
      <c r="D5112" s="498" t="s">
        <v>169</v>
      </c>
      <c r="E5112" s="499">
        <v>23.45</v>
      </c>
      <c r="F5112" s="500">
        <f t="shared" si="1257"/>
        <v>29.04</v>
      </c>
      <c r="G5112" s="527"/>
      <c r="H5112" s="518"/>
      <c r="I5112" s="517">
        <f t="shared" si="1258"/>
        <v>0</v>
      </c>
      <c r="J5112" s="517">
        <f t="shared" si="1259"/>
        <v>0</v>
      </c>
      <c r="K5112" s="504"/>
      <c r="L5112" s="518">
        <f t="shared" si="1260"/>
        <v>0</v>
      </c>
      <c r="M5112" s="518">
        <f t="shared" si="1260"/>
        <v>0</v>
      </c>
      <c r="N5112" s="519">
        <f t="shared" si="1261"/>
        <v>0</v>
      </c>
      <c r="O5112" s="519">
        <f t="shared" si="1262"/>
        <v>0</v>
      </c>
      <c r="P5112" s="506"/>
      <c r="Q5112" s="494"/>
      <c r="R5112" s="412" t="str">
        <f t="shared" si="1264"/>
        <v/>
      </c>
      <c r="S5112" s="412" t="str">
        <f t="shared" si="1263"/>
        <v/>
      </c>
      <c r="T5112" s="427"/>
      <c r="U5112" s="429"/>
      <c r="W5112" s="6">
        <f>VLOOKUP(A5112,'[3]Cartilha Global'!$A:$A,1,FALSE)</f>
        <v>89735</v>
      </c>
    </row>
    <row r="5113" spans="1:23" ht="23.25" hidden="1" thickBot="1" x14ac:dyDescent="0.25">
      <c r="A5113" s="522">
        <v>89743</v>
      </c>
      <c r="B5113" s="508" t="s">
        <v>3144</v>
      </c>
      <c r="C5113" s="513" t="s">
        <v>1453</v>
      </c>
      <c r="D5113" s="498" t="s">
        <v>169</v>
      </c>
      <c r="E5113" s="499">
        <v>56.19</v>
      </c>
      <c r="F5113" s="500">
        <f t="shared" si="1257"/>
        <v>69.59</v>
      </c>
      <c r="G5113" s="527"/>
      <c r="H5113" s="518"/>
      <c r="I5113" s="517">
        <f t="shared" si="1258"/>
        <v>0</v>
      </c>
      <c r="J5113" s="517">
        <f t="shared" si="1259"/>
        <v>0</v>
      </c>
      <c r="K5113" s="504"/>
      <c r="L5113" s="518">
        <f t="shared" si="1260"/>
        <v>0</v>
      </c>
      <c r="M5113" s="518">
        <f t="shared" si="1260"/>
        <v>0</v>
      </c>
      <c r="N5113" s="519">
        <f t="shared" si="1261"/>
        <v>0</v>
      </c>
      <c r="O5113" s="519">
        <f t="shared" si="1262"/>
        <v>0</v>
      </c>
      <c r="P5113" s="506"/>
      <c r="Q5113" s="494"/>
      <c r="R5113" s="412" t="str">
        <f t="shared" si="1264"/>
        <v/>
      </c>
      <c r="S5113" s="412" t="str">
        <f t="shared" si="1263"/>
        <v/>
      </c>
      <c r="T5113" s="427"/>
      <c r="U5113" s="429"/>
      <c r="W5113" s="6">
        <f>VLOOKUP(A5113,'[3]Cartilha Global'!$A:$A,1,FALSE)</f>
        <v>89743</v>
      </c>
    </row>
    <row r="5114" spans="1:23" ht="23.25" hidden="1" thickBot="1" x14ac:dyDescent="0.25">
      <c r="A5114" s="522">
        <v>89750</v>
      </c>
      <c r="B5114" s="508" t="s">
        <v>3144</v>
      </c>
      <c r="C5114" s="513" t="s">
        <v>1454</v>
      </c>
      <c r="D5114" s="498" t="s">
        <v>169</v>
      </c>
      <c r="E5114" s="499">
        <v>80.08</v>
      </c>
      <c r="F5114" s="500">
        <f t="shared" si="1257"/>
        <v>99.17</v>
      </c>
      <c r="G5114" s="527"/>
      <c r="H5114" s="518"/>
      <c r="I5114" s="517">
        <f t="shared" si="1258"/>
        <v>0</v>
      </c>
      <c r="J5114" s="517">
        <f t="shared" si="1259"/>
        <v>0</v>
      </c>
      <c r="K5114" s="504"/>
      <c r="L5114" s="518">
        <f t="shared" si="1260"/>
        <v>0</v>
      </c>
      <c r="M5114" s="518">
        <f t="shared" si="1260"/>
        <v>0</v>
      </c>
      <c r="N5114" s="519">
        <f t="shared" si="1261"/>
        <v>0</v>
      </c>
      <c r="O5114" s="519">
        <f t="shared" si="1262"/>
        <v>0</v>
      </c>
      <c r="P5114" s="506"/>
      <c r="Q5114" s="494"/>
      <c r="R5114" s="412" t="str">
        <f t="shared" si="1264"/>
        <v/>
      </c>
      <c r="S5114" s="412" t="str">
        <f t="shared" si="1263"/>
        <v/>
      </c>
      <c r="T5114" s="427"/>
      <c r="U5114" s="429"/>
      <c r="W5114" s="6">
        <f>VLOOKUP(A5114,'[3]Cartilha Global'!$A:$A,1,FALSE)</f>
        <v>89750</v>
      </c>
    </row>
    <row r="5115" spans="1:23" ht="23.25" hidden="1" thickBot="1" x14ac:dyDescent="0.25">
      <c r="A5115" s="522">
        <v>89752</v>
      </c>
      <c r="B5115" s="508" t="s">
        <v>3144</v>
      </c>
      <c r="C5115" s="513" t="s">
        <v>1455</v>
      </c>
      <c r="D5115" s="498" t="s">
        <v>169</v>
      </c>
      <c r="E5115" s="499">
        <v>7.38</v>
      </c>
      <c r="F5115" s="500">
        <f t="shared" si="1257"/>
        <v>9.14</v>
      </c>
      <c r="G5115" s="527"/>
      <c r="H5115" s="518"/>
      <c r="I5115" s="517">
        <f t="shared" si="1258"/>
        <v>0</v>
      </c>
      <c r="J5115" s="517">
        <f t="shared" si="1259"/>
        <v>0</v>
      </c>
      <c r="K5115" s="504"/>
      <c r="L5115" s="518">
        <f t="shared" si="1260"/>
        <v>0</v>
      </c>
      <c r="M5115" s="518">
        <f t="shared" si="1260"/>
        <v>0</v>
      </c>
      <c r="N5115" s="519">
        <f t="shared" si="1261"/>
        <v>0</v>
      </c>
      <c r="O5115" s="519">
        <f t="shared" si="1262"/>
        <v>0</v>
      </c>
      <c r="P5115" s="506"/>
      <c r="Q5115" s="494"/>
      <c r="R5115" s="412" t="str">
        <f t="shared" si="1264"/>
        <v/>
      </c>
      <c r="S5115" s="412" t="str">
        <f t="shared" si="1263"/>
        <v/>
      </c>
      <c r="T5115" s="427"/>
      <c r="U5115" s="429"/>
      <c r="W5115" s="6">
        <f>VLOOKUP(A5115,'[3]Cartilha Global'!$A:$A,1,FALSE)</f>
        <v>89752</v>
      </c>
    </row>
    <row r="5116" spans="1:23" ht="23.25" hidden="1" thickBot="1" x14ac:dyDescent="0.25">
      <c r="A5116" s="522">
        <v>89753</v>
      </c>
      <c r="B5116" s="508" t="s">
        <v>3144</v>
      </c>
      <c r="C5116" s="513" t="s">
        <v>1456</v>
      </c>
      <c r="D5116" s="498" t="s">
        <v>169</v>
      </c>
      <c r="E5116" s="499">
        <v>10.119999999999999</v>
      </c>
      <c r="F5116" s="500">
        <f t="shared" si="1257"/>
        <v>12.53</v>
      </c>
      <c r="G5116" s="527"/>
      <c r="H5116" s="518"/>
      <c r="I5116" s="517">
        <f t="shared" si="1258"/>
        <v>0</v>
      </c>
      <c r="J5116" s="517">
        <f t="shared" si="1259"/>
        <v>0</v>
      </c>
      <c r="K5116" s="504"/>
      <c r="L5116" s="518">
        <f t="shared" si="1260"/>
        <v>0</v>
      </c>
      <c r="M5116" s="518">
        <f t="shared" si="1260"/>
        <v>0</v>
      </c>
      <c r="N5116" s="519">
        <f t="shared" si="1261"/>
        <v>0</v>
      </c>
      <c r="O5116" s="519">
        <f t="shared" si="1262"/>
        <v>0</v>
      </c>
      <c r="P5116" s="506"/>
      <c r="Q5116" s="494"/>
      <c r="R5116" s="412" t="str">
        <f t="shared" si="1264"/>
        <v/>
      </c>
      <c r="S5116" s="412" t="str">
        <f t="shared" si="1263"/>
        <v/>
      </c>
      <c r="T5116" s="427"/>
      <c r="U5116" s="429"/>
      <c r="W5116" s="6">
        <f>VLOOKUP(A5116,'[3]Cartilha Global'!$A:$A,1,FALSE)</f>
        <v>89753</v>
      </c>
    </row>
    <row r="5117" spans="1:23" ht="23.25" hidden="1" thickBot="1" x14ac:dyDescent="0.25">
      <c r="A5117" s="522">
        <v>89774</v>
      </c>
      <c r="B5117" s="508" t="s">
        <v>3144</v>
      </c>
      <c r="C5117" s="513" t="s">
        <v>1457</v>
      </c>
      <c r="D5117" s="498" t="s">
        <v>169</v>
      </c>
      <c r="E5117" s="499">
        <v>17.2</v>
      </c>
      <c r="F5117" s="500">
        <f t="shared" si="1257"/>
        <v>21.3</v>
      </c>
      <c r="G5117" s="527"/>
      <c r="H5117" s="518"/>
      <c r="I5117" s="517">
        <f t="shared" si="1258"/>
        <v>0</v>
      </c>
      <c r="J5117" s="517">
        <f t="shared" si="1259"/>
        <v>0</v>
      </c>
      <c r="K5117" s="504"/>
      <c r="L5117" s="518">
        <f t="shared" si="1260"/>
        <v>0</v>
      </c>
      <c r="M5117" s="518">
        <f t="shared" si="1260"/>
        <v>0</v>
      </c>
      <c r="N5117" s="519">
        <f t="shared" si="1261"/>
        <v>0</v>
      </c>
      <c r="O5117" s="519">
        <f t="shared" si="1262"/>
        <v>0</v>
      </c>
      <c r="P5117" s="506"/>
      <c r="Q5117" s="494"/>
      <c r="R5117" s="412" t="str">
        <f t="shared" si="1264"/>
        <v/>
      </c>
      <c r="S5117" s="412" t="str">
        <f t="shared" si="1263"/>
        <v/>
      </c>
      <c r="T5117" s="427"/>
      <c r="U5117" s="429"/>
      <c r="W5117" s="6">
        <f>VLOOKUP(A5117,'[3]Cartilha Global'!$A:$A,1,FALSE)</f>
        <v>89774</v>
      </c>
    </row>
    <row r="5118" spans="1:23" ht="23.25" hidden="1" thickBot="1" x14ac:dyDescent="0.25">
      <c r="A5118" s="522">
        <v>89778</v>
      </c>
      <c r="B5118" s="508" t="s">
        <v>3144</v>
      </c>
      <c r="C5118" s="513" t="s">
        <v>1458</v>
      </c>
      <c r="D5118" s="498" t="s">
        <v>169</v>
      </c>
      <c r="E5118" s="499">
        <v>21.37</v>
      </c>
      <c r="F5118" s="500">
        <f t="shared" si="1257"/>
        <v>26.46</v>
      </c>
      <c r="G5118" s="527"/>
      <c r="H5118" s="518"/>
      <c r="I5118" s="517">
        <f t="shared" si="1258"/>
        <v>0</v>
      </c>
      <c r="J5118" s="517">
        <f t="shared" si="1259"/>
        <v>0</v>
      </c>
      <c r="K5118" s="504"/>
      <c r="L5118" s="518">
        <f t="shared" si="1260"/>
        <v>0</v>
      </c>
      <c r="M5118" s="518">
        <f t="shared" si="1260"/>
        <v>0</v>
      </c>
      <c r="N5118" s="519">
        <f t="shared" si="1261"/>
        <v>0</v>
      </c>
      <c r="O5118" s="519">
        <f t="shared" si="1262"/>
        <v>0</v>
      </c>
      <c r="P5118" s="506"/>
      <c r="Q5118" s="494"/>
      <c r="R5118" s="412" t="str">
        <f t="shared" si="1264"/>
        <v/>
      </c>
      <c r="S5118" s="412" t="str">
        <f t="shared" si="1263"/>
        <v/>
      </c>
      <c r="T5118" s="427"/>
      <c r="U5118" s="429"/>
      <c r="W5118" s="6">
        <f>VLOOKUP(A5118,'[3]Cartilha Global'!$A:$A,1,FALSE)</f>
        <v>89778</v>
      </c>
    </row>
    <row r="5119" spans="1:23" ht="23.25" hidden="1" thickBot="1" x14ac:dyDescent="0.25">
      <c r="A5119" s="522">
        <v>89754</v>
      </c>
      <c r="B5119" s="508" t="s">
        <v>3144</v>
      </c>
      <c r="C5119" s="513" t="s">
        <v>1459</v>
      </c>
      <c r="D5119" s="498" t="s">
        <v>169</v>
      </c>
      <c r="E5119" s="499">
        <v>20.21</v>
      </c>
      <c r="F5119" s="500">
        <f t="shared" si="1257"/>
        <v>25.03</v>
      </c>
      <c r="G5119" s="527"/>
      <c r="H5119" s="518"/>
      <c r="I5119" s="517">
        <f t="shared" si="1258"/>
        <v>0</v>
      </c>
      <c r="J5119" s="517">
        <f t="shared" si="1259"/>
        <v>0</v>
      </c>
      <c r="K5119" s="504"/>
      <c r="L5119" s="518">
        <f t="shared" si="1260"/>
        <v>0</v>
      </c>
      <c r="M5119" s="518">
        <f t="shared" si="1260"/>
        <v>0</v>
      </c>
      <c r="N5119" s="519">
        <f t="shared" si="1261"/>
        <v>0</v>
      </c>
      <c r="O5119" s="519">
        <f t="shared" si="1262"/>
        <v>0</v>
      </c>
      <c r="P5119" s="506"/>
      <c r="Q5119" s="494"/>
      <c r="R5119" s="412" t="str">
        <f t="shared" si="1264"/>
        <v/>
      </c>
      <c r="S5119" s="412" t="str">
        <f t="shared" si="1263"/>
        <v/>
      </c>
      <c r="T5119" s="427"/>
      <c r="U5119" s="429"/>
      <c r="W5119" s="6">
        <f>VLOOKUP(A5119,'[3]Cartilha Global'!$A:$A,1,FALSE)</f>
        <v>89754</v>
      </c>
    </row>
    <row r="5120" spans="1:23" ht="23.25" hidden="1" thickBot="1" x14ac:dyDescent="0.25">
      <c r="A5120" s="522">
        <v>89776</v>
      </c>
      <c r="B5120" s="508" t="s">
        <v>3144</v>
      </c>
      <c r="C5120" s="513" t="s">
        <v>1460</v>
      </c>
      <c r="D5120" s="498" t="s">
        <v>169</v>
      </c>
      <c r="E5120" s="499">
        <v>25</v>
      </c>
      <c r="F5120" s="500">
        <f t="shared" si="1257"/>
        <v>30.96</v>
      </c>
      <c r="G5120" s="527"/>
      <c r="H5120" s="518"/>
      <c r="I5120" s="517">
        <f t="shared" si="1258"/>
        <v>0</v>
      </c>
      <c r="J5120" s="517">
        <f t="shared" si="1259"/>
        <v>0</v>
      </c>
      <c r="K5120" s="504"/>
      <c r="L5120" s="518">
        <f t="shared" si="1260"/>
        <v>0</v>
      </c>
      <c r="M5120" s="518">
        <f t="shared" si="1260"/>
        <v>0</v>
      </c>
      <c r="N5120" s="519">
        <f t="shared" si="1261"/>
        <v>0</v>
      </c>
      <c r="O5120" s="519">
        <f t="shared" si="1262"/>
        <v>0</v>
      </c>
      <c r="P5120" s="506"/>
      <c r="Q5120" s="494"/>
      <c r="R5120" s="412" t="str">
        <f t="shared" si="1264"/>
        <v/>
      </c>
      <c r="S5120" s="412" t="str">
        <f t="shared" si="1263"/>
        <v/>
      </c>
      <c r="T5120" s="427"/>
      <c r="U5120" s="429"/>
      <c r="W5120" s="6">
        <f>VLOOKUP(A5120,'[3]Cartilha Global'!$A:$A,1,FALSE)</f>
        <v>89776</v>
      </c>
    </row>
    <row r="5121" spans="1:23" ht="23.25" hidden="1" thickBot="1" x14ac:dyDescent="0.25">
      <c r="A5121" s="522">
        <v>102708</v>
      </c>
      <c r="B5121" s="508" t="s">
        <v>3144</v>
      </c>
      <c r="C5121" s="513" t="s">
        <v>6241</v>
      </c>
      <c r="D5121" s="498" t="s">
        <v>169</v>
      </c>
      <c r="E5121" s="499">
        <v>26.62</v>
      </c>
      <c r="F5121" s="500">
        <f t="shared" si="1257"/>
        <v>32.97</v>
      </c>
      <c r="G5121" s="527"/>
      <c r="H5121" s="518"/>
      <c r="I5121" s="517">
        <f>IF(ISBLANK(E5121),0,ROUND(F5121*G5121,2))</f>
        <v>0</v>
      </c>
      <c r="J5121" s="517">
        <f>IF(ISBLANK(G5121),0,ROUND(G5121*H5121,2))</f>
        <v>0</v>
      </c>
      <c r="K5121" s="504"/>
      <c r="L5121" s="518">
        <f>G5121</f>
        <v>0</v>
      </c>
      <c r="M5121" s="518">
        <f>H5121</f>
        <v>0</v>
      </c>
      <c r="N5121" s="519">
        <f>IF(ISBLANK(E5121),0,ROUND(F5121*L5121,2))</f>
        <v>0</v>
      </c>
      <c r="O5121" s="519">
        <f>IF(ISBLANK(L5121),0,ROUND(L5121*M5121,2))</f>
        <v>0</v>
      </c>
      <c r="P5121" s="506"/>
      <c r="Q5121" s="494"/>
      <c r="R5121" s="412" t="str">
        <f>IF(Q5121="X","x",IF(Q5121="xx","x",IF(O5121&gt;0,"x","")))</f>
        <v/>
      </c>
      <c r="S5121" s="412" t="str">
        <f t="shared" si="1263"/>
        <v/>
      </c>
      <c r="T5121" s="427"/>
      <c r="U5121" s="429"/>
      <c r="W5121" s="6" t="e">
        <f>VLOOKUP(A5121,'[3]Cartilha Global'!$A:$A,1,FALSE)</f>
        <v>#N/A</v>
      </c>
    </row>
    <row r="5122" spans="1:23" ht="23.25" hidden="1" thickBot="1" x14ac:dyDescent="0.25">
      <c r="A5122" s="522">
        <v>89779</v>
      </c>
      <c r="B5122" s="508" t="s">
        <v>3144</v>
      </c>
      <c r="C5122" s="513" t="s">
        <v>1461</v>
      </c>
      <c r="D5122" s="498" t="s">
        <v>169</v>
      </c>
      <c r="E5122" s="499">
        <v>35.81</v>
      </c>
      <c r="F5122" s="500">
        <f t="shared" si="1257"/>
        <v>44.35</v>
      </c>
      <c r="G5122" s="527"/>
      <c r="H5122" s="518"/>
      <c r="I5122" s="517">
        <f t="shared" si="1258"/>
        <v>0</v>
      </c>
      <c r="J5122" s="517">
        <f t="shared" si="1259"/>
        <v>0</v>
      </c>
      <c r="K5122" s="504"/>
      <c r="L5122" s="518">
        <f t="shared" si="1260"/>
        <v>0</v>
      </c>
      <c r="M5122" s="518">
        <f t="shared" si="1260"/>
        <v>0</v>
      </c>
      <c r="N5122" s="519">
        <f t="shared" si="1261"/>
        <v>0</v>
      </c>
      <c r="O5122" s="519">
        <f t="shared" si="1262"/>
        <v>0</v>
      </c>
      <c r="P5122" s="506"/>
      <c r="Q5122" s="494"/>
      <c r="R5122" s="412" t="str">
        <f t="shared" si="1264"/>
        <v/>
      </c>
      <c r="S5122" s="412" t="str">
        <f t="shared" si="1263"/>
        <v/>
      </c>
      <c r="T5122" s="427"/>
      <c r="U5122" s="429"/>
      <c r="W5122" s="6">
        <f>VLOOKUP(A5122,'[3]Cartilha Global'!$A:$A,1,FALSE)</f>
        <v>89779</v>
      </c>
    </row>
    <row r="5123" spans="1:23" ht="23.25" hidden="1" thickBot="1" x14ac:dyDescent="0.25">
      <c r="A5123" s="522">
        <v>89782</v>
      </c>
      <c r="B5123" s="508" t="s">
        <v>3144</v>
      </c>
      <c r="C5123" s="513" t="s">
        <v>1462</v>
      </c>
      <c r="D5123" s="498" t="s">
        <v>169</v>
      </c>
      <c r="E5123" s="499">
        <v>14.19</v>
      </c>
      <c r="F5123" s="500">
        <f t="shared" si="1257"/>
        <v>17.57</v>
      </c>
      <c r="G5123" s="527"/>
      <c r="H5123" s="518"/>
      <c r="I5123" s="517">
        <f t="shared" si="1258"/>
        <v>0</v>
      </c>
      <c r="J5123" s="517">
        <f t="shared" si="1259"/>
        <v>0</v>
      </c>
      <c r="K5123" s="504"/>
      <c r="L5123" s="518">
        <f t="shared" si="1260"/>
        <v>0</v>
      </c>
      <c r="M5123" s="518">
        <f t="shared" si="1260"/>
        <v>0</v>
      </c>
      <c r="N5123" s="519">
        <f t="shared" si="1261"/>
        <v>0</v>
      </c>
      <c r="O5123" s="519">
        <f t="shared" si="1262"/>
        <v>0</v>
      </c>
      <c r="P5123" s="506"/>
      <c r="Q5123" s="494"/>
      <c r="R5123" s="412" t="str">
        <f t="shared" si="1264"/>
        <v/>
      </c>
      <c r="S5123" s="412" t="str">
        <f t="shared" si="1263"/>
        <v/>
      </c>
      <c r="T5123" s="427"/>
      <c r="U5123" s="429"/>
      <c r="W5123" s="6">
        <f>VLOOKUP(A5123,'[3]Cartilha Global'!$A:$A,1,FALSE)</f>
        <v>89782</v>
      </c>
    </row>
    <row r="5124" spans="1:23" ht="23.25" hidden="1" thickBot="1" x14ac:dyDescent="0.25">
      <c r="A5124" s="522">
        <v>89784</v>
      </c>
      <c r="B5124" s="508" t="s">
        <v>3144</v>
      </c>
      <c r="C5124" s="513" t="s">
        <v>1463</v>
      </c>
      <c r="D5124" s="498" t="s">
        <v>169</v>
      </c>
      <c r="E5124" s="499">
        <v>22.55</v>
      </c>
      <c r="F5124" s="500">
        <f t="shared" si="1257"/>
        <v>27.93</v>
      </c>
      <c r="G5124" s="527"/>
      <c r="H5124" s="518"/>
      <c r="I5124" s="517">
        <f t="shared" si="1258"/>
        <v>0</v>
      </c>
      <c r="J5124" s="517">
        <f t="shared" si="1259"/>
        <v>0</v>
      </c>
      <c r="K5124" s="504"/>
      <c r="L5124" s="518">
        <f t="shared" si="1260"/>
        <v>0</v>
      </c>
      <c r="M5124" s="518">
        <f t="shared" si="1260"/>
        <v>0</v>
      </c>
      <c r="N5124" s="519">
        <f t="shared" si="1261"/>
        <v>0</v>
      </c>
      <c r="O5124" s="519">
        <f t="shared" si="1262"/>
        <v>0</v>
      </c>
      <c r="P5124" s="506"/>
      <c r="Q5124" s="494"/>
      <c r="R5124" s="412" t="str">
        <f t="shared" si="1264"/>
        <v/>
      </c>
      <c r="S5124" s="412" t="str">
        <f t="shared" si="1263"/>
        <v/>
      </c>
      <c r="T5124" s="427"/>
      <c r="U5124" s="429"/>
      <c r="W5124" s="6">
        <f>VLOOKUP(A5124,'[3]Cartilha Global'!$A:$A,1,FALSE)</f>
        <v>89784</v>
      </c>
    </row>
    <row r="5125" spans="1:23" ht="23.25" hidden="1" thickBot="1" x14ac:dyDescent="0.25">
      <c r="A5125" s="522">
        <v>89786</v>
      </c>
      <c r="B5125" s="508" t="s">
        <v>3144</v>
      </c>
      <c r="C5125" s="513" t="s">
        <v>1464</v>
      </c>
      <c r="D5125" s="498" t="s">
        <v>169</v>
      </c>
      <c r="E5125" s="499">
        <v>38.33</v>
      </c>
      <c r="F5125" s="500">
        <f t="shared" si="1257"/>
        <v>47.47</v>
      </c>
      <c r="G5125" s="527"/>
      <c r="H5125" s="518"/>
      <c r="I5125" s="517">
        <f t="shared" si="1258"/>
        <v>0</v>
      </c>
      <c r="J5125" s="517">
        <f t="shared" si="1259"/>
        <v>0</v>
      </c>
      <c r="K5125" s="504"/>
      <c r="L5125" s="518">
        <f t="shared" si="1260"/>
        <v>0</v>
      </c>
      <c r="M5125" s="518">
        <f t="shared" si="1260"/>
        <v>0</v>
      </c>
      <c r="N5125" s="519">
        <f t="shared" si="1261"/>
        <v>0</v>
      </c>
      <c r="O5125" s="519">
        <f t="shared" si="1262"/>
        <v>0</v>
      </c>
      <c r="P5125" s="506"/>
      <c r="Q5125" s="494"/>
      <c r="R5125" s="412" t="str">
        <f t="shared" si="1264"/>
        <v/>
      </c>
      <c r="S5125" s="412" t="str">
        <f t="shared" si="1263"/>
        <v/>
      </c>
      <c r="T5125" s="427"/>
      <c r="U5125" s="429"/>
      <c r="W5125" s="6">
        <f>VLOOKUP(A5125,'[3]Cartilha Global'!$A:$A,1,FALSE)</f>
        <v>89786</v>
      </c>
    </row>
    <row r="5126" spans="1:23" ht="23.25" hidden="1" thickBot="1" x14ac:dyDescent="0.25">
      <c r="A5126" s="522">
        <v>89796</v>
      </c>
      <c r="B5126" s="508" t="s">
        <v>3144</v>
      </c>
      <c r="C5126" s="513" t="s">
        <v>1465</v>
      </c>
      <c r="D5126" s="498" t="s">
        <v>169</v>
      </c>
      <c r="E5126" s="499">
        <v>46.76</v>
      </c>
      <c r="F5126" s="500">
        <f t="shared" si="1257"/>
        <v>57.91</v>
      </c>
      <c r="G5126" s="527"/>
      <c r="H5126" s="518"/>
      <c r="I5126" s="517">
        <f t="shared" si="1258"/>
        <v>0</v>
      </c>
      <c r="J5126" s="517">
        <f t="shared" si="1259"/>
        <v>0</v>
      </c>
      <c r="K5126" s="504"/>
      <c r="L5126" s="518">
        <f t="shared" si="1260"/>
        <v>0</v>
      </c>
      <c r="M5126" s="518">
        <f t="shared" si="1260"/>
        <v>0</v>
      </c>
      <c r="N5126" s="519">
        <f t="shared" si="1261"/>
        <v>0</v>
      </c>
      <c r="O5126" s="519">
        <f t="shared" si="1262"/>
        <v>0</v>
      </c>
      <c r="P5126" s="506"/>
      <c r="Q5126" s="494"/>
      <c r="R5126" s="412" t="str">
        <f t="shared" si="1264"/>
        <v/>
      </c>
      <c r="S5126" s="412" t="str">
        <f t="shared" si="1263"/>
        <v/>
      </c>
      <c r="T5126" s="427"/>
      <c r="U5126" s="429"/>
      <c r="W5126" s="6">
        <f>VLOOKUP(A5126,'[3]Cartilha Global'!$A:$A,1,FALSE)</f>
        <v>89796</v>
      </c>
    </row>
    <row r="5127" spans="1:23" ht="23.25" hidden="1" thickBot="1" x14ac:dyDescent="0.25">
      <c r="A5127" s="522">
        <v>89783</v>
      </c>
      <c r="B5127" s="508" t="s">
        <v>3144</v>
      </c>
      <c r="C5127" s="513" t="s">
        <v>1466</v>
      </c>
      <c r="D5127" s="498" t="s">
        <v>169</v>
      </c>
      <c r="E5127" s="499">
        <v>14.56</v>
      </c>
      <c r="F5127" s="500">
        <f t="shared" si="1257"/>
        <v>18.03</v>
      </c>
      <c r="G5127" s="527"/>
      <c r="H5127" s="518"/>
      <c r="I5127" s="517">
        <f t="shared" si="1258"/>
        <v>0</v>
      </c>
      <c r="J5127" s="517">
        <f t="shared" si="1259"/>
        <v>0</v>
      </c>
      <c r="K5127" s="504"/>
      <c r="L5127" s="518">
        <f t="shared" si="1260"/>
        <v>0</v>
      </c>
      <c r="M5127" s="518">
        <f t="shared" si="1260"/>
        <v>0</v>
      </c>
      <c r="N5127" s="519">
        <f t="shared" si="1261"/>
        <v>0</v>
      </c>
      <c r="O5127" s="519">
        <f t="shared" si="1262"/>
        <v>0</v>
      </c>
      <c r="P5127" s="506"/>
      <c r="Q5127" s="494"/>
      <c r="R5127" s="412" t="str">
        <f t="shared" si="1264"/>
        <v/>
      </c>
      <c r="S5127" s="412" t="str">
        <f t="shared" si="1263"/>
        <v/>
      </c>
      <c r="T5127" s="427"/>
      <c r="U5127" s="429"/>
      <c r="W5127" s="6">
        <f>VLOOKUP(A5127,'[3]Cartilha Global'!$A:$A,1,FALSE)</f>
        <v>89783</v>
      </c>
    </row>
    <row r="5128" spans="1:23" ht="23.25" hidden="1" thickBot="1" x14ac:dyDescent="0.25">
      <c r="A5128" s="522">
        <v>89785</v>
      </c>
      <c r="B5128" s="508" t="s">
        <v>3144</v>
      </c>
      <c r="C5128" s="513" t="s">
        <v>1467</v>
      </c>
      <c r="D5128" s="498" t="s">
        <v>169</v>
      </c>
      <c r="E5128" s="499">
        <v>24.95</v>
      </c>
      <c r="F5128" s="500">
        <f t="shared" si="1257"/>
        <v>30.9</v>
      </c>
      <c r="G5128" s="527"/>
      <c r="H5128" s="518"/>
      <c r="I5128" s="517">
        <f t="shared" si="1258"/>
        <v>0</v>
      </c>
      <c r="J5128" s="517">
        <f t="shared" si="1259"/>
        <v>0</v>
      </c>
      <c r="K5128" s="504"/>
      <c r="L5128" s="518">
        <f t="shared" si="1260"/>
        <v>0</v>
      </c>
      <c r="M5128" s="518">
        <f t="shared" si="1260"/>
        <v>0</v>
      </c>
      <c r="N5128" s="519">
        <f t="shared" si="1261"/>
        <v>0</v>
      </c>
      <c r="O5128" s="519">
        <f t="shared" si="1262"/>
        <v>0</v>
      </c>
      <c r="P5128" s="506"/>
      <c r="Q5128" s="494"/>
      <c r="R5128" s="412" t="str">
        <f t="shared" si="1264"/>
        <v/>
      </c>
      <c r="S5128" s="412" t="str">
        <f t="shared" si="1263"/>
        <v/>
      </c>
      <c r="T5128" s="427"/>
      <c r="U5128" s="429"/>
      <c r="W5128" s="6">
        <f>VLOOKUP(A5128,'[3]Cartilha Global'!$A:$A,1,FALSE)</f>
        <v>89785</v>
      </c>
    </row>
    <row r="5129" spans="1:23" ht="23.25" hidden="1" thickBot="1" x14ac:dyDescent="0.25">
      <c r="A5129" s="522">
        <v>89795</v>
      </c>
      <c r="B5129" s="508" t="s">
        <v>3144</v>
      </c>
      <c r="C5129" s="513" t="s">
        <v>1468</v>
      </c>
      <c r="D5129" s="498" t="s">
        <v>169</v>
      </c>
      <c r="E5129" s="499">
        <v>41.63</v>
      </c>
      <c r="F5129" s="500">
        <f t="shared" si="1257"/>
        <v>51.55</v>
      </c>
      <c r="G5129" s="527"/>
      <c r="H5129" s="518"/>
      <c r="I5129" s="517">
        <f t="shared" si="1258"/>
        <v>0</v>
      </c>
      <c r="J5129" s="517">
        <f t="shared" si="1259"/>
        <v>0</v>
      </c>
      <c r="K5129" s="504"/>
      <c r="L5129" s="518">
        <f t="shared" si="1260"/>
        <v>0</v>
      </c>
      <c r="M5129" s="518">
        <f t="shared" si="1260"/>
        <v>0</v>
      </c>
      <c r="N5129" s="519">
        <f t="shared" si="1261"/>
        <v>0</v>
      </c>
      <c r="O5129" s="519">
        <f t="shared" si="1262"/>
        <v>0</v>
      </c>
      <c r="P5129" s="506"/>
      <c r="Q5129" s="494"/>
      <c r="R5129" s="412" t="str">
        <f t="shared" si="1264"/>
        <v/>
      </c>
      <c r="S5129" s="412" t="str">
        <f t="shared" si="1263"/>
        <v/>
      </c>
      <c r="T5129" s="427"/>
      <c r="U5129" s="429"/>
      <c r="W5129" s="6">
        <f>VLOOKUP(A5129,'[3]Cartilha Global'!$A:$A,1,FALSE)</f>
        <v>89795</v>
      </c>
    </row>
    <row r="5130" spans="1:23" ht="23.25" hidden="1" thickBot="1" x14ac:dyDescent="0.25">
      <c r="A5130" s="522">
        <v>89797</v>
      </c>
      <c r="B5130" s="508" t="s">
        <v>3144</v>
      </c>
      <c r="C5130" s="513" t="s">
        <v>1469</v>
      </c>
      <c r="D5130" s="498" t="s">
        <v>169</v>
      </c>
      <c r="E5130" s="499">
        <v>54.5</v>
      </c>
      <c r="F5130" s="500">
        <f t="shared" si="1257"/>
        <v>67.489999999999995</v>
      </c>
      <c r="G5130" s="527"/>
      <c r="H5130" s="518"/>
      <c r="I5130" s="517">
        <f>IF(ISBLANK(E5130),0,ROUND(F5130*G5130,2))</f>
        <v>0</v>
      </c>
      <c r="J5130" s="517">
        <f>IF(ISBLANK(G5130),0,ROUND(G5130*H5130,2))</f>
        <v>0</v>
      </c>
      <c r="K5130" s="504"/>
      <c r="L5130" s="518">
        <f>G5130</f>
        <v>0</v>
      </c>
      <c r="M5130" s="518">
        <f>H5130</f>
        <v>0</v>
      </c>
      <c r="N5130" s="519">
        <f>IF(ISBLANK(E5130),0,ROUND(F5130*L5130,2))</f>
        <v>0</v>
      </c>
      <c r="O5130" s="519">
        <f>IF(ISBLANK(L5130),0,ROUND(L5130*M5130,2))</f>
        <v>0</v>
      </c>
      <c r="P5130" s="506"/>
      <c r="Q5130" s="494"/>
      <c r="R5130" s="412" t="str">
        <f>IF(Q5130="X","x",IF(Q5130="xx","x",IF(O5130&gt;0,"x","")))</f>
        <v/>
      </c>
      <c r="S5130" s="412" t="str">
        <f t="shared" si="1263"/>
        <v/>
      </c>
      <c r="T5130" s="427"/>
      <c r="U5130" s="429"/>
      <c r="W5130" s="6">
        <f>VLOOKUP(A5130,'[3]Cartilha Global'!$A:$A,1,FALSE)</f>
        <v>89797</v>
      </c>
    </row>
    <row r="5131" spans="1:23" ht="23.25" hidden="1" thickBot="1" x14ac:dyDescent="0.25">
      <c r="A5131" s="522">
        <v>102710</v>
      </c>
      <c r="B5131" s="508" t="s">
        <v>3144</v>
      </c>
      <c r="C5131" s="513" t="s">
        <v>6242</v>
      </c>
      <c r="D5131" s="498" t="s">
        <v>169</v>
      </c>
      <c r="E5131" s="499">
        <v>65.489999999999995</v>
      </c>
      <c r="F5131" s="500">
        <f t="shared" si="1257"/>
        <v>81.099999999999994</v>
      </c>
      <c r="G5131" s="527"/>
      <c r="H5131" s="518"/>
      <c r="I5131" s="517">
        <f>IF(ISBLANK(E5131),0,ROUND(F5131*G5131,2))</f>
        <v>0</v>
      </c>
      <c r="J5131" s="517">
        <f>IF(ISBLANK(G5131),0,ROUND(G5131*H5131,2))</f>
        <v>0</v>
      </c>
      <c r="K5131" s="504"/>
      <c r="L5131" s="518">
        <f>G5131</f>
        <v>0</v>
      </c>
      <c r="M5131" s="518">
        <f>H5131</f>
        <v>0</v>
      </c>
      <c r="N5131" s="519">
        <f>IF(ISBLANK(E5131),0,ROUND(F5131*L5131,2))</f>
        <v>0</v>
      </c>
      <c r="O5131" s="519">
        <f>IF(ISBLANK(L5131),0,ROUND(L5131*M5131,2))</f>
        <v>0</v>
      </c>
      <c r="P5131" s="506"/>
      <c r="Q5131" s="494"/>
      <c r="R5131" s="412" t="str">
        <f>IF(Q5131="X","x",IF(Q5131="xx","x",IF(O5131&gt;0,"x","")))</f>
        <v/>
      </c>
      <c r="S5131" s="412" t="str">
        <f t="shared" si="1263"/>
        <v/>
      </c>
      <c r="T5131" s="427"/>
      <c r="U5131" s="429"/>
      <c r="W5131" s="6" t="e">
        <f>VLOOKUP(A5131,'[3]Cartilha Global'!$A:$A,1,FALSE)</f>
        <v>#N/A</v>
      </c>
    </row>
    <row r="5132" spans="1:23" ht="23.25" hidden="1" thickBot="1" x14ac:dyDescent="0.25">
      <c r="A5132" s="522">
        <v>102711</v>
      </c>
      <c r="B5132" s="508" t="s">
        <v>3144</v>
      </c>
      <c r="C5132" s="513" t="s">
        <v>6243</v>
      </c>
      <c r="D5132" s="498" t="s">
        <v>169</v>
      </c>
      <c r="E5132" s="499">
        <v>89.81</v>
      </c>
      <c r="F5132" s="500">
        <f t="shared" si="1257"/>
        <v>111.22</v>
      </c>
      <c r="G5132" s="527"/>
      <c r="H5132" s="518"/>
      <c r="I5132" s="517">
        <f t="shared" si="1258"/>
        <v>0</v>
      </c>
      <c r="J5132" s="517">
        <f t="shared" si="1259"/>
        <v>0</v>
      </c>
      <c r="K5132" s="504"/>
      <c r="L5132" s="518">
        <f t="shared" si="1260"/>
        <v>0</v>
      </c>
      <c r="M5132" s="518">
        <f t="shared" si="1260"/>
        <v>0</v>
      </c>
      <c r="N5132" s="519">
        <f t="shared" si="1261"/>
        <v>0</v>
      </c>
      <c r="O5132" s="519">
        <f t="shared" si="1262"/>
        <v>0</v>
      </c>
      <c r="P5132" s="506"/>
      <c r="Q5132" s="494"/>
      <c r="R5132" s="412" t="str">
        <f t="shared" si="1264"/>
        <v/>
      </c>
      <c r="S5132" s="412" t="str">
        <f t="shared" si="1263"/>
        <v/>
      </c>
      <c r="T5132" s="427"/>
      <c r="U5132" s="429"/>
      <c r="W5132" s="6" t="e">
        <f>VLOOKUP(A5132,'[3]Cartilha Global'!$A:$A,1,FALSE)</f>
        <v>#N/A</v>
      </c>
    </row>
    <row r="5133" spans="1:23" ht="12" hidden="1" thickBot="1" x14ac:dyDescent="0.25">
      <c r="A5133" s="522" t="s">
        <v>1993</v>
      </c>
      <c r="B5133" s="508"/>
      <c r="C5133" s="513" t="s">
        <v>494</v>
      </c>
      <c r="D5133" s="498">
        <v>0</v>
      </c>
      <c r="E5133" s="499"/>
      <c r="F5133" s="500">
        <f t="shared" ref="F5133:F5162" si="1265">IF(E5133=0,0,ROUND(E5133*(1+E$13)*(1-E$14),2))</f>
        <v>0</v>
      </c>
      <c r="G5133" s="556"/>
      <c r="H5133" s="556"/>
      <c r="I5133" s="557"/>
      <c r="J5133" s="558"/>
      <c r="K5133" s="504"/>
      <c r="L5133" s="556"/>
      <c r="M5133" s="556"/>
      <c r="N5133" s="557"/>
      <c r="O5133" s="558"/>
      <c r="P5133" s="506"/>
      <c r="Q5133" s="494" t="str">
        <f>IF(OR(SUM(J5134:J5157)&gt;0,SUM(O5134:O5157)&gt;0),"xx","")</f>
        <v/>
      </c>
      <c r="R5133" s="412" t="str">
        <f t="shared" si="1264"/>
        <v/>
      </c>
      <c r="S5133" s="412" t="str">
        <f t="shared" si="1263"/>
        <v/>
      </c>
      <c r="T5133" s="427"/>
      <c r="U5133" s="429"/>
      <c r="W5133" s="6" t="str">
        <f>VLOOKUP(A5133,'[3]Cartilha Global'!$A:$A,1,FALSE)</f>
        <v>9.3.27</v>
      </c>
    </row>
    <row r="5134" spans="1:23" ht="23.25" hidden="1" thickBot="1" x14ac:dyDescent="0.25">
      <c r="A5134" s="522">
        <v>89802</v>
      </c>
      <c r="B5134" s="508" t="s">
        <v>3144</v>
      </c>
      <c r="C5134" s="513" t="s">
        <v>1470</v>
      </c>
      <c r="D5134" s="498" t="s">
        <v>169</v>
      </c>
      <c r="E5134" s="499">
        <v>8.44</v>
      </c>
      <c r="F5134" s="500">
        <f t="shared" si="1265"/>
        <v>10.45</v>
      </c>
      <c r="G5134" s="527"/>
      <c r="H5134" s="518"/>
      <c r="I5134" s="517">
        <f t="shared" ref="I5134:I5157" si="1266">IF(ISBLANK(E5134),0,ROUND(F5134*G5134,2))</f>
        <v>0</v>
      </c>
      <c r="J5134" s="517">
        <f t="shared" ref="J5134:J5157" si="1267">IF(ISBLANK(G5134),0,ROUND(G5134*H5134,2))</f>
        <v>0</v>
      </c>
      <c r="K5134" s="504"/>
      <c r="L5134" s="518">
        <f t="shared" ref="L5134:M5157" si="1268">G5134</f>
        <v>0</v>
      </c>
      <c r="M5134" s="518">
        <f t="shared" si="1268"/>
        <v>0</v>
      </c>
      <c r="N5134" s="519">
        <f t="shared" ref="N5134:N5157" si="1269">IF(ISBLANK(E5134),0,ROUND(F5134*L5134,2))</f>
        <v>0</v>
      </c>
      <c r="O5134" s="519">
        <f t="shared" ref="O5134:O5157" si="1270">IF(ISBLANK(L5134),0,ROUND(L5134*M5134,2))</f>
        <v>0</v>
      </c>
      <c r="P5134" s="506"/>
      <c r="Q5134" s="520"/>
      <c r="R5134" s="412" t="str">
        <f t="shared" si="1264"/>
        <v/>
      </c>
      <c r="S5134" s="412" t="str">
        <f t="shared" si="1263"/>
        <v/>
      </c>
      <c r="T5134" s="427"/>
      <c r="U5134" s="429"/>
      <c r="W5134" s="6">
        <f>VLOOKUP(A5134,'[3]Cartilha Global'!$A:$A,1,FALSE)</f>
        <v>89802</v>
      </c>
    </row>
    <row r="5135" spans="1:23" ht="23.25" hidden="1" thickBot="1" x14ac:dyDescent="0.25">
      <c r="A5135" s="522">
        <v>89806</v>
      </c>
      <c r="B5135" s="508" t="s">
        <v>3144</v>
      </c>
      <c r="C5135" s="513" t="s">
        <v>1471</v>
      </c>
      <c r="D5135" s="498" t="s">
        <v>169</v>
      </c>
      <c r="E5135" s="499">
        <v>17.36</v>
      </c>
      <c r="F5135" s="500">
        <f t="shared" si="1265"/>
        <v>21.5</v>
      </c>
      <c r="G5135" s="527"/>
      <c r="H5135" s="518"/>
      <c r="I5135" s="517">
        <f t="shared" si="1266"/>
        <v>0</v>
      </c>
      <c r="J5135" s="517">
        <f t="shared" si="1267"/>
        <v>0</v>
      </c>
      <c r="K5135" s="504"/>
      <c r="L5135" s="518">
        <f t="shared" si="1268"/>
        <v>0</v>
      </c>
      <c r="M5135" s="518">
        <f t="shared" si="1268"/>
        <v>0</v>
      </c>
      <c r="N5135" s="519">
        <f t="shared" si="1269"/>
        <v>0</v>
      </c>
      <c r="O5135" s="519">
        <f t="shared" si="1270"/>
        <v>0</v>
      </c>
      <c r="P5135" s="506"/>
      <c r="Q5135" s="494"/>
      <c r="R5135" s="412" t="str">
        <f t="shared" si="1264"/>
        <v/>
      </c>
      <c r="S5135" s="412" t="str">
        <f t="shared" si="1263"/>
        <v/>
      </c>
      <c r="T5135" s="427"/>
      <c r="U5135" s="429"/>
      <c r="W5135" s="6">
        <f>VLOOKUP(A5135,'[3]Cartilha Global'!$A:$A,1,FALSE)</f>
        <v>89806</v>
      </c>
    </row>
    <row r="5136" spans="1:23" ht="23.25" hidden="1" thickBot="1" x14ac:dyDescent="0.25">
      <c r="A5136" s="522">
        <v>89810</v>
      </c>
      <c r="B5136" s="508" t="s">
        <v>3144</v>
      </c>
      <c r="C5136" s="513" t="s">
        <v>1472</v>
      </c>
      <c r="D5136" s="498" t="s">
        <v>169</v>
      </c>
      <c r="E5136" s="499">
        <v>21.47</v>
      </c>
      <c r="F5136" s="500">
        <f t="shared" si="1265"/>
        <v>26.59</v>
      </c>
      <c r="G5136" s="527"/>
      <c r="H5136" s="518"/>
      <c r="I5136" s="517">
        <f t="shared" si="1266"/>
        <v>0</v>
      </c>
      <c r="J5136" s="517">
        <f t="shared" si="1267"/>
        <v>0</v>
      </c>
      <c r="K5136" s="504"/>
      <c r="L5136" s="518">
        <f t="shared" si="1268"/>
        <v>0</v>
      </c>
      <c r="M5136" s="518">
        <f t="shared" si="1268"/>
        <v>0</v>
      </c>
      <c r="N5136" s="519">
        <f t="shared" si="1269"/>
        <v>0</v>
      </c>
      <c r="O5136" s="519">
        <f t="shared" si="1270"/>
        <v>0</v>
      </c>
      <c r="P5136" s="506"/>
      <c r="Q5136" s="494"/>
      <c r="R5136" s="412" t="str">
        <f t="shared" si="1264"/>
        <v/>
      </c>
      <c r="S5136" s="412" t="str">
        <f t="shared" si="1263"/>
        <v/>
      </c>
      <c r="T5136" s="427"/>
      <c r="U5136" s="429"/>
      <c r="W5136" s="6">
        <f>VLOOKUP(A5136,'[3]Cartilha Global'!$A:$A,1,FALSE)</f>
        <v>89810</v>
      </c>
    </row>
    <row r="5137" spans="1:23" ht="23.25" hidden="1" thickBot="1" x14ac:dyDescent="0.25">
      <c r="A5137" s="522">
        <v>89801</v>
      </c>
      <c r="B5137" s="508" t="s">
        <v>3144</v>
      </c>
      <c r="C5137" s="513" t="s">
        <v>1473</v>
      </c>
      <c r="D5137" s="498" t="s">
        <v>169</v>
      </c>
      <c r="E5137" s="499">
        <v>7.59</v>
      </c>
      <c r="F5137" s="500">
        <f t="shared" si="1265"/>
        <v>9.4</v>
      </c>
      <c r="G5137" s="527"/>
      <c r="H5137" s="518"/>
      <c r="I5137" s="517">
        <f t="shared" si="1266"/>
        <v>0</v>
      </c>
      <c r="J5137" s="517">
        <f t="shared" si="1267"/>
        <v>0</v>
      </c>
      <c r="K5137" s="504"/>
      <c r="L5137" s="518">
        <f t="shared" si="1268"/>
        <v>0</v>
      </c>
      <c r="M5137" s="518">
        <f t="shared" si="1268"/>
        <v>0</v>
      </c>
      <c r="N5137" s="519">
        <f t="shared" si="1269"/>
        <v>0</v>
      </c>
      <c r="O5137" s="519">
        <f t="shared" si="1270"/>
        <v>0</v>
      </c>
      <c r="P5137" s="506"/>
      <c r="Q5137" s="494"/>
      <c r="R5137" s="412" t="str">
        <f t="shared" si="1264"/>
        <v/>
      </c>
      <c r="S5137" s="412" t="str">
        <f t="shared" si="1263"/>
        <v/>
      </c>
      <c r="T5137" s="427"/>
      <c r="U5137" s="429"/>
      <c r="W5137" s="6">
        <f>VLOOKUP(A5137,'[3]Cartilha Global'!$A:$A,1,FALSE)</f>
        <v>89801</v>
      </c>
    </row>
    <row r="5138" spans="1:23" ht="23.25" hidden="1" thickBot="1" x14ac:dyDescent="0.25">
      <c r="A5138" s="522">
        <v>89803</v>
      </c>
      <c r="B5138" s="508" t="s">
        <v>3144</v>
      </c>
      <c r="C5138" s="513" t="s">
        <v>1474</v>
      </c>
      <c r="D5138" s="498" t="s">
        <v>169</v>
      </c>
      <c r="E5138" s="499">
        <v>17.53</v>
      </c>
      <c r="F5138" s="500">
        <f t="shared" si="1265"/>
        <v>21.71</v>
      </c>
      <c r="G5138" s="527"/>
      <c r="H5138" s="518"/>
      <c r="I5138" s="517">
        <f t="shared" si="1266"/>
        <v>0</v>
      </c>
      <c r="J5138" s="517">
        <f t="shared" si="1267"/>
        <v>0</v>
      </c>
      <c r="K5138" s="504"/>
      <c r="L5138" s="518">
        <f t="shared" si="1268"/>
        <v>0</v>
      </c>
      <c r="M5138" s="518">
        <f t="shared" si="1268"/>
        <v>0</v>
      </c>
      <c r="N5138" s="519">
        <f t="shared" si="1269"/>
        <v>0</v>
      </c>
      <c r="O5138" s="519">
        <f t="shared" si="1270"/>
        <v>0</v>
      </c>
      <c r="P5138" s="506"/>
      <c r="Q5138" s="494"/>
      <c r="R5138" s="412" t="str">
        <f t="shared" si="1264"/>
        <v/>
      </c>
      <c r="S5138" s="412" t="str">
        <f t="shared" si="1263"/>
        <v/>
      </c>
      <c r="T5138" s="427"/>
      <c r="U5138" s="429"/>
      <c r="W5138" s="6">
        <f>VLOOKUP(A5138,'[3]Cartilha Global'!$A:$A,1,FALSE)</f>
        <v>89803</v>
      </c>
    </row>
    <row r="5139" spans="1:23" ht="23.25" hidden="1" thickBot="1" x14ac:dyDescent="0.25">
      <c r="A5139" s="522">
        <v>89805</v>
      </c>
      <c r="B5139" s="508" t="s">
        <v>3144</v>
      </c>
      <c r="C5139" s="513" t="s">
        <v>1475</v>
      </c>
      <c r="D5139" s="498" t="s">
        <v>169</v>
      </c>
      <c r="E5139" s="499">
        <v>16.149999999999999</v>
      </c>
      <c r="F5139" s="500">
        <f t="shared" si="1265"/>
        <v>20</v>
      </c>
      <c r="G5139" s="527"/>
      <c r="H5139" s="518"/>
      <c r="I5139" s="517">
        <f t="shared" si="1266"/>
        <v>0</v>
      </c>
      <c r="J5139" s="517">
        <f t="shared" si="1267"/>
        <v>0</v>
      </c>
      <c r="K5139" s="504"/>
      <c r="L5139" s="518">
        <f t="shared" si="1268"/>
        <v>0</v>
      </c>
      <c r="M5139" s="518">
        <f t="shared" si="1268"/>
        <v>0</v>
      </c>
      <c r="N5139" s="519">
        <f t="shared" si="1269"/>
        <v>0</v>
      </c>
      <c r="O5139" s="519">
        <f t="shared" si="1270"/>
        <v>0</v>
      </c>
      <c r="P5139" s="506"/>
      <c r="Q5139" s="494"/>
      <c r="R5139" s="412" t="str">
        <f t="shared" si="1264"/>
        <v/>
      </c>
      <c r="S5139" s="412" t="str">
        <f t="shared" si="1263"/>
        <v/>
      </c>
      <c r="T5139" s="427"/>
      <c r="U5139" s="429"/>
      <c r="W5139" s="6">
        <f>VLOOKUP(A5139,'[3]Cartilha Global'!$A:$A,1,FALSE)</f>
        <v>89805</v>
      </c>
    </row>
    <row r="5140" spans="1:23" ht="23.25" hidden="1" thickBot="1" x14ac:dyDescent="0.25">
      <c r="A5140" s="522">
        <v>89809</v>
      </c>
      <c r="B5140" s="508" t="s">
        <v>3144</v>
      </c>
      <c r="C5140" s="513" t="s">
        <v>1476</v>
      </c>
      <c r="D5140" s="498" t="s">
        <v>169</v>
      </c>
      <c r="E5140" s="499">
        <v>21.55</v>
      </c>
      <c r="F5140" s="500">
        <f t="shared" si="1265"/>
        <v>26.69</v>
      </c>
      <c r="G5140" s="527"/>
      <c r="H5140" s="518"/>
      <c r="I5140" s="517">
        <f t="shared" si="1266"/>
        <v>0</v>
      </c>
      <c r="J5140" s="517">
        <f t="shared" si="1267"/>
        <v>0</v>
      </c>
      <c r="K5140" s="504"/>
      <c r="L5140" s="518">
        <f t="shared" si="1268"/>
        <v>0</v>
      </c>
      <c r="M5140" s="518">
        <f t="shared" si="1268"/>
        <v>0</v>
      </c>
      <c r="N5140" s="519">
        <f t="shared" si="1269"/>
        <v>0</v>
      </c>
      <c r="O5140" s="519">
        <f t="shared" si="1270"/>
        <v>0</v>
      </c>
      <c r="P5140" s="506"/>
      <c r="Q5140" s="494"/>
      <c r="R5140" s="412" t="str">
        <f t="shared" si="1264"/>
        <v/>
      </c>
      <c r="S5140" s="412" t="str">
        <f t="shared" si="1263"/>
        <v/>
      </c>
      <c r="T5140" s="427"/>
      <c r="U5140" s="429"/>
      <c r="W5140" s="6">
        <f>VLOOKUP(A5140,'[3]Cartilha Global'!$A:$A,1,FALSE)</f>
        <v>89809</v>
      </c>
    </row>
    <row r="5141" spans="1:23" ht="23.25" hidden="1" thickBot="1" x14ac:dyDescent="0.25">
      <c r="A5141" s="522">
        <v>89807</v>
      </c>
      <c r="B5141" s="508" t="s">
        <v>3144</v>
      </c>
      <c r="C5141" s="513" t="s">
        <v>1477</v>
      </c>
      <c r="D5141" s="498" t="s">
        <v>169</v>
      </c>
      <c r="E5141" s="499">
        <v>33.380000000000003</v>
      </c>
      <c r="F5141" s="500">
        <f t="shared" si="1265"/>
        <v>41.34</v>
      </c>
      <c r="G5141" s="527"/>
      <c r="H5141" s="518"/>
      <c r="I5141" s="517">
        <f t="shared" si="1266"/>
        <v>0</v>
      </c>
      <c r="J5141" s="517">
        <f t="shared" si="1267"/>
        <v>0</v>
      </c>
      <c r="K5141" s="504"/>
      <c r="L5141" s="518">
        <f t="shared" si="1268"/>
        <v>0</v>
      </c>
      <c r="M5141" s="518">
        <f t="shared" si="1268"/>
        <v>0</v>
      </c>
      <c r="N5141" s="519">
        <f t="shared" si="1269"/>
        <v>0</v>
      </c>
      <c r="O5141" s="519">
        <f t="shared" si="1270"/>
        <v>0</v>
      </c>
      <c r="P5141" s="506"/>
      <c r="Q5141" s="494"/>
      <c r="R5141" s="412" t="str">
        <f t="shared" si="1264"/>
        <v/>
      </c>
      <c r="S5141" s="412" t="str">
        <f t="shared" si="1263"/>
        <v/>
      </c>
      <c r="T5141" s="427"/>
      <c r="U5141" s="429"/>
      <c r="W5141" s="6">
        <f>VLOOKUP(A5141,'[3]Cartilha Global'!$A:$A,1,FALSE)</f>
        <v>89807</v>
      </c>
    </row>
    <row r="5142" spans="1:23" ht="23.25" hidden="1" thickBot="1" x14ac:dyDescent="0.25">
      <c r="A5142" s="522">
        <v>89811</v>
      </c>
      <c r="B5142" s="508" t="s">
        <v>3144</v>
      </c>
      <c r="C5142" s="513" t="s">
        <v>1478</v>
      </c>
      <c r="D5142" s="498" t="s">
        <v>169</v>
      </c>
      <c r="E5142" s="499">
        <v>40.28</v>
      </c>
      <c r="F5142" s="500">
        <f t="shared" si="1265"/>
        <v>49.88</v>
      </c>
      <c r="G5142" s="527"/>
      <c r="H5142" s="518"/>
      <c r="I5142" s="517">
        <f t="shared" si="1266"/>
        <v>0</v>
      </c>
      <c r="J5142" s="517">
        <f t="shared" si="1267"/>
        <v>0</v>
      </c>
      <c r="K5142" s="504"/>
      <c r="L5142" s="518">
        <f t="shared" si="1268"/>
        <v>0</v>
      </c>
      <c r="M5142" s="518">
        <f t="shared" si="1268"/>
        <v>0</v>
      </c>
      <c r="N5142" s="519">
        <f t="shared" si="1269"/>
        <v>0</v>
      </c>
      <c r="O5142" s="519">
        <f t="shared" si="1270"/>
        <v>0</v>
      </c>
      <c r="P5142" s="506"/>
      <c r="Q5142" s="494"/>
      <c r="R5142" s="412" t="str">
        <f t="shared" si="1264"/>
        <v/>
      </c>
      <c r="S5142" s="412" t="str">
        <f t="shared" si="1263"/>
        <v/>
      </c>
      <c r="T5142" s="427"/>
      <c r="U5142" s="429"/>
      <c r="W5142" s="6">
        <f>VLOOKUP(A5142,'[3]Cartilha Global'!$A:$A,1,FALSE)</f>
        <v>89811</v>
      </c>
    </row>
    <row r="5143" spans="1:23" ht="23.25" hidden="1" thickBot="1" x14ac:dyDescent="0.25">
      <c r="A5143" s="522">
        <v>89804</v>
      </c>
      <c r="B5143" s="508" t="s">
        <v>3144</v>
      </c>
      <c r="C5143" s="513" t="s">
        <v>1479</v>
      </c>
      <c r="D5143" s="498" t="s">
        <v>169</v>
      </c>
      <c r="E5143" s="499">
        <v>18.920000000000002</v>
      </c>
      <c r="F5143" s="500">
        <f t="shared" si="1265"/>
        <v>23.43</v>
      </c>
      <c r="G5143" s="527"/>
      <c r="H5143" s="518"/>
      <c r="I5143" s="517">
        <f t="shared" si="1266"/>
        <v>0</v>
      </c>
      <c r="J5143" s="517">
        <f t="shared" si="1267"/>
        <v>0</v>
      </c>
      <c r="K5143" s="504"/>
      <c r="L5143" s="518">
        <f t="shared" si="1268"/>
        <v>0</v>
      </c>
      <c r="M5143" s="518">
        <f t="shared" si="1268"/>
        <v>0</v>
      </c>
      <c r="N5143" s="519">
        <f t="shared" si="1269"/>
        <v>0</v>
      </c>
      <c r="O5143" s="519">
        <f t="shared" si="1270"/>
        <v>0</v>
      </c>
      <c r="P5143" s="506"/>
      <c r="Q5143" s="494"/>
      <c r="R5143" s="412" t="str">
        <f t="shared" si="1264"/>
        <v/>
      </c>
      <c r="S5143" s="412" t="str">
        <f t="shared" si="1263"/>
        <v/>
      </c>
      <c r="T5143" s="427"/>
      <c r="U5143" s="429"/>
      <c r="W5143" s="6">
        <f>VLOOKUP(A5143,'[3]Cartilha Global'!$A:$A,1,FALSE)</f>
        <v>89804</v>
      </c>
    </row>
    <row r="5144" spans="1:23" ht="23.25" hidden="1" thickBot="1" x14ac:dyDescent="0.25">
      <c r="A5144" s="522">
        <v>89808</v>
      </c>
      <c r="B5144" s="508" t="s">
        <v>3144</v>
      </c>
      <c r="C5144" s="513" t="s">
        <v>1480</v>
      </c>
      <c r="D5144" s="498" t="s">
        <v>169</v>
      </c>
      <c r="E5144" s="499">
        <v>50.65</v>
      </c>
      <c r="F5144" s="500">
        <f t="shared" si="1265"/>
        <v>62.72</v>
      </c>
      <c r="G5144" s="527"/>
      <c r="H5144" s="518"/>
      <c r="I5144" s="517">
        <f t="shared" si="1266"/>
        <v>0</v>
      </c>
      <c r="J5144" s="517">
        <f t="shared" si="1267"/>
        <v>0</v>
      </c>
      <c r="K5144" s="504"/>
      <c r="L5144" s="518">
        <f t="shared" si="1268"/>
        <v>0</v>
      </c>
      <c r="M5144" s="518">
        <f t="shared" si="1268"/>
        <v>0</v>
      </c>
      <c r="N5144" s="519">
        <f t="shared" si="1269"/>
        <v>0</v>
      </c>
      <c r="O5144" s="519">
        <f t="shared" si="1270"/>
        <v>0</v>
      </c>
      <c r="P5144" s="506"/>
      <c r="Q5144" s="494"/>
      <c r="R5144" s="412" t="str">
        <f t="shared" si="1264"/>
        <v/>
      </c>
      <c r="S5144" s="412" t="str">
        <f t="shared" si="1263"/>
        <v/>
      </c>
      <c r="T5144" s="427"/>
      <c r="U5144" s="429"/>
      <c r="W5144" s="6">
        <f>VLOOKUP(A5144,'[3]Cartilha Global'!$A:$A,1,FALSE)</f>
        <v>89808</v>
      </c>
    </row>
    <row r="5145" spans="1:23" ht="23.25" hidden="1" thickBot="1" x14ac:dyDescent="0.25">
      <c r="A5145" s="522">
        <v>89812</v>
      </c>
      <c r="B5145" s="508" t="s">
        <v>3144</v>
      </c>
      <c r="C5145" s="513" t="s">
        <v>1481</v>
      </c>
      <c r="D5145" s="498" t="s">
        <v>169</v>
      </c>
      <c r="E5145" s="499">
        <v>73.52</v>
      </c>
      <c r="F5145" s="500">
        <f t="shared" si="1265"/>
        <v>91.05</v>
      </c>
      <c r="G5145" s="527"/>
      <c r="H5145" s="518"/>
      <c r="I5145" s="517">
        <f t="shared" si="1266"/>
        <v>0</v>
      </c>
      <c r="J5145" s="517">
        <f t="shared" si="1267"/>
        <v>0</v>
      </c>
      <c r="K5145" s="504"/>
      <c r="L5145" s="518">
        <f t="shared" si="1268"/>
        <v>0</v>
      </c>
      <c r="M5145" s="518">
        <f t="shared" si="1268"/>
        <v>0</v>
      </c>
      <c r="N5145" s="519">
        <f t="shared" si="1269"/>
        <v>0</v>
      </c>
      <c r="O5145" s="519">
        <f t="shared" si="1270"/>
        <v>0</v>
      </c>
      <c r="P5145" s="506"/>
      <c r="Q5145" s="494"/>
      <c r="R5145" s="412" t="str">
        <f t="shared" si="1264"/>
        <v/>
      </c>
      <c r="S5145" s="412" t="str">
        <f t="shared" si="1263"/>
        <v/>
      </c>
      <c r="T5145" s="427"/>
      <c r="U5145" s="429"/>
      <c r="W5145" s="6">
        <f>VLOOKUP(A5145,'[3]Cartilha Global'!$A:$A,1,FALSE)</f>
        <v>89812</v>
      </c>
    </row>
    <row r="5146" spans="1:23" ht="23.25" hidden="1" thickBot="1" x14ac:dyDescent="0.25">
      <c r="A5146" s="522">
        <v>89813</v>
      </c>
      <c r="B5146" s="508" t="s">
        <v>3144</v>
      </c>
      <c r="C5146" s="513" t="s">
        <v>1482</v>
      </c>
      <c r="D5146" s="498" t="s">
        <v>169</v>
      </c>
      <c r="E5146" s="499">
        <v>7.59</v>
      </c>
      <c r="F5146" s="500">
        <f t="shared" si="1265"/>
        <v>9.4</v>
      </c>
      <c r="G5146" s="527"/>
      <c r="H5146" s="518"/>
      <c r="I5146" s="517">
        <f t="shared" si="1266"/>
        <v>0</v>
      </c>
      <c r="J5146" s="517">
        <f t="shared" si="1267"/>
        <v>0</v>
      </c>
      <c r="K5146" s="504"/>
      <c r="L5146" s="518">
        <f t="shared" si="1268"/>
        <v>0</v>
      </c>
      <c r="M5146" s="518">
        <f t="shared" si="1268"/>
        <v>0</v>
      </c>
      <c r="N5146" s="519">
        <f t="shared" si="1269"/>
        <v>0</v>
      </c>
      <c r="O5146" s="519">
        <f t="shared" si="1270"/>
        <v>0</v>
      </c>
      <c r="P5146" s="506"/>
      <c r="Q5146" s="494"/>
      <c r="R5146" s="412" t="str">
        <f t="shared" si="1264"/>
        <v/>
      </c>
      <c r="S5146" s="412" t="str">
        <f t="shared" si="1263"/>
        <v/>
      </c>
      <c r="T5146" s="427"/>
      <c r="U5146" s="429"/>
      <c r="W5146" s="6">
        <f>VLOOKUP(A5146,'[3]Cartilha Global'!$A:$A,1,FALSE)</f>
        <v>89813</v>
      </c>
    </row>
    <row r="5147" spans="1:23" ht="23.25" hidden="1" thickBot="1" x14ac:dyDescent="0.25">
      <c r="A5147" s="522">
        <v>89817</v>
      </c>
      <c r="B5147" s="508" t="s">
        <v>3144</v>
      </c>
      <c r="C5147" s="513" t="s">
        <v>1483</v>
      </c>
      <c r="D5147" s="498" t="s">
        <v>169</v>
      </c>
      <c r="E5147" s="499">
        <v>13.67</v>
      </c>
      <c r="F5147" s="500">
        <f t="shared" si="1265"/>
        <v>16.93</v>
      </c>
      <c r="G5147" s="527"/>
      <c r="H5147" s="518"/>
      <c r="I5147" s="517">
        <f t="shared" si="1266"/>
        <v>0</v>
      </c>
      <c r="J5147" s="517">
        <f t="shared" si="1267"/>
        <v>0</v>
      </c>
      <c r="K5147" s="504"/>
      <c r="L5147" s="518">
        <f t="shared" si="1268"/>
        <v>0</v>
      </c>
      <c r="M5147" s="518">
        <f t="shared" si="1268"/>
        <v>0</v>
      </c>
      <c r="N5147" s="519">
        <f t="shared" si="1269"/>
        <v>0</v>
      </c>
      <c r="O5147" s="519">
        <f t="shared" si="1270"/>
        <v>0</v>
      </c>
      <c r="P5147" s="506"/>
      <c r="Q5147" s="494"/>
      <c r="R5147" s="412" t="str">
        <f t="shared" si="1264"/>
        <v/>
      </c>
      <c r="S5147" s="412" t="str">
        <f t="shared" si="1263"/>
        <v/>
      </c>
      <c r="T5147" s="427"/>
      <c r="U5147" s="429"/>
      <c r="W5147" s="6">
        <f>VLOOKUP(A5147,'[3]Cartilha Global'!$A:$A,1,FALSE)</f>
        <v>89817</v>
      </c>
    </row>
    <row r="5148" spans="1:23" ht="23.25" hidden="1" thickBot="1" x14ac:dyDescent="0.25">
      <c r="A5148" s="522">
        <v>89821</v>
      </c>
      <c r="B5148" s="508" t="s">
        <v>3144</v>
      </c>
      <c r="C5148" s="513" t="s">
        <v>1484</v>
      </c>
      <c r="D5148" s="498" t="s">
        <v>169</v>
      </c>
      <c r="E5148" s="499">
        <v>16.84</v>
      </c>
      <c r="F5148" s="500">
        <f t="shared" si="1265"/>
        <v>20.85</v>
      </c>
      <c r="G5148" s="527"/>
      <c r="H5148" s="518"/>
      <c r="I5148" s="517">
        <f t="shared" si="1266"/>
        <v>0</v>
      </c>
      <c r="J5148" s="517">
        <f t="shared" si="1267"/>
        <v>0</v>
      </c>
      <c r="K5148" s="504"/>
      <c r="L5148" s="518">
        <f t="shared" si="1268"/>
        <v>0</v>
      </c>
      <c r="M5148" s="518">
        <f t="shared" si="1268"/>
        <v>0</v>
      </c>
      <c r="N5148" s="519">
        <f t="shared" si="1269"/>
        <v>0</v>
      </c>
      <c r="O5148" s="519">
        <f t="shared" si="1270"/>
        <v>0</v>
      </c>
      <c r="P5148" s="506"/>
      <c r="Q5148" s="494"/>
      <c r="R5148" s="412" t="str">
        <f t="shared" si="1264"/>
        <v/>
      </c>
      <c r="S5148" s="412" t="str">
        <f t="shared" si="1263"/>
        <v/>
      </c>
      <c r="T5148" s="427"/>
      <c r="U5148" s="429"/>
      <c r="W5148" s="6">
        <f>VLOOKUP(A5148,'[3]Cartilha Global'!$A:$A,1,FALSE)</f>
        <v>89821</v>
      </c>
    </row>
    <row r="5149" spans="1:23" ht="23.25" hidden="1" thickBot="1" x14ac:dyDescent="0.25">
      <c r="A5149" s="522">
        <v>89814</v>
      </c>
      <c r="B5149" s="508" t="s">
        <v>3144</v>
      </c>
      <c r="C5149" s="513" t="s">
        <v>1485</v>
      </c>
      <c r="D5149" s="498" t="s">
        <v>169</v>
      </c>
      <c r="E5149" s="499">
        <v>17.68</v>
      </c>
      <c r="F5149" s="500">
        <f t="shared" si="1265"/>
        <v>21.89</v>
      </c>
      <c r="G5149" s="527"/>
      <c r="H5149" s="518"/>
      <c r="I5149" s="517">
        <f t="shared" si="1266"/>
        <v>0</v>
      </c>
      <c r="J5149" s="517">
        <f t="shared" si="1267"/>
        <v>0</v>
      </c>
      <c r="K5149" s="504"/>
      <c r="L5149" s="518">
        <f t="shared" si="1268"/>
        <v>0</v>
      </c>
      <c r="M5149" s="518">
        <f t="shared" si="1268"/>
        <v>0</v>
      </c>
      <c r="N5149" s="519">
        <f t="shared" si="1269"/>
        <v>0</v>
      </c>
      <c r="O5149" s="519">
        <f t="shared" si="1270"/>
        <v>0</v>
      </c>
      <c r="P5149" s="506"/>
      <c r="Q5149" s="494"/>
      <c r="R5149" s="412" t="str">
        <f t="shared" si="1264"/>
        <v/>
      </c>
      <c r="S5149" s="412" t="str">
        <f t="shared" si="1263"/>
        <v/>
      </c>
      <c r="T5149" s="427"/>
      <c r="U5149" s="429"/>
      <c r="W5149" s="6">
        <f>VLOOKUP(A5149,'[3]Cartilha Global'!$A:$A,1,FALSE)</f>
        <v>89814</v>
      </c>
    </row>
    <row r="5150" spans="1:23" ht="23.25" hidden="1" thickBot="1" x14ac:dyDescent="0.25">
      <c r="A5150" s="522">
        <v>89819</v>
      </c>
      <c r="B5150" s="508" t="s">
        <v>3144</v>
      </c>
      <c r="C5150" s="513" t="s">
        <v>1486</v>
      </c>
      <c r="D5150" s="498" t="s">
        <v>169</v>
      </c>
      <c r="E5150" s="499">
        <v>21.47</v>
      </c>
      <c r="F5150" s="500">
        <f t="shared" si="1265"/>
        <v>26.59</v>
      </c>
      <c r="G5150" s="527"/>
      <c r="H5150" s="518"/>
      <c r="I5150" s="517">
        <f t="shared" si="1266"/>
        <v>0</v>
      </c>
      <c r="J5150" s="517">
        <f t="shared" si="1267"/>
        <v>0</v>
      </c>
      <c r="K5150" s="504"/>
      <c r="L5150" s="518">
        <f t="shared" si="1268"/>
        <v>0</v>
      </c>
      <c r="M5150" s="518">
        <f t="shared" si="1268"/>
        <v>0</v>
      </c>
      <c r="N5150" s="519">
        <f t="shared" si="1269"/>
        <v>0</v>
      </c>
      <c r="O5150" s="519">
        <f t="shared" si="1270"/>
        <v>0</v>
      </c>
      <c r="P5150" s="506"/>
      <c r="Q5150" s="494"/>
      <c r="R5150" s="412" t="str">
        <f t="shared" si="1264"/>
        <v/>
      </c>
      <c r="S5150" s="412" t="str">
        <f t="shared" si="1263"/>
        <v/>
      </c>
      <c r="T5150" s="427"/>
      <c r="U5150" s="429"/>
      <c r="W5150" s="6">
        <f>VLOOKUP(A5150,'[3]Cartilha Global'!$A:$A,1,FALSE)</f>
        <v>89819</v>
      </c>
    </row>
    <row r="5151" spans="1:23" ht="23.25" hidden="1" thickBot="1" x14ac:dyDescent="0.25">
      <c r="A5151" s="522">
        <v>89823</v>
      </c>
      <c r="B5151" s="508" t="s">
        <v>3144</v>
      </c>
      <c r="C5151" s="513" t="s">
        <v>1487</v>
      </c>
      <c r="D5151" s="498" t="s">
        <v>169</v>
      </c>
      <c r="E5151" s="499">
        <v>31.28</v>
      </c>
      <c r="F5151" s="500">
        <f t="shared" si="1265"/>
        <v>38.74</v>
      </c>
      <c r="G5151" s="527"/>
      <c r="H5151" s="518"/>
      <c r="I5151" s="517">
        <f t="shared" si="1266"/>
        <v>0</v>
      </c>
      <c r="J5151" s="517">
        <f t="shared" si="1267"/>
        <v>0</v>
      </c>
      <c r="K5151" s="504"/>
      <c r="L5151" s="518">
        <f t="shared" si="1268"/>
        <v>0</v>
      </c>
      <c r="M5151" s="518">
        <f t="shared" si="1268"/>
        <v>0</v>
      </c>
      <c r="N5151" s="519">
        <f t="shared" si="1269"/>
        <v>0</v>
      </c>
      <c r="O5151" s="519">
        <f t="shared" si="1270"/>
        <v>0</v>
      </c>
      <c r="P5151" s="506"/>
      <c r="Q5151" s="494"/>
      <c r="R5151" s="412" t="str">
        <f t="shared" si="1264"/>
        <v/>
      </c>
      <c r="S5151" s="412" t="str">
        <f t="shared" si="1263"/>
        <v/>
      </c>
      <c r="T5151" s="427"/>
      <c r="U5151" s="429"/>
      <c r="W5151" s="6">
        <f>VLOOKUP(A5151,'[3]Cartilha Global'!$A:$A,1,FALSE)</f>
        <v>89823</v>
      </c>
    </row>
    <row r="5152" spans="1:23" ht="23.25" hidden="1" thickBot="1" x14ac:dyDescent="0.25">
      <c r="A5152" s="522">
        <v>89825</v>
      </c>
      <c r="B5152" s="508" t="s">
        <v>3144</v>
      </c>
      <c r="C5152" s="513" t="s">
        <v>1488</v>
      </c>
      <c r="D5152" s="498" t="s">
        <v>169</v>
      </c>
      <c r="E5152" s="499">
        <v>17</v>
      </c>
      <c r="F5152" s="500">
        <f t="shared" si="1265"/>
        <v>21.05</v>
      </c>
      <c r="G5152" s="527"/>
      <c r="H5152" s="518"/>
      <c r="I5152" s="517">
        <f t="shared" si="1266"/>
        <v>0</v>
      </c>
      <c r="J5152" s="517">
        <f t="shared" si="1267"/>
        <v>0</v>
      </c>
      <c r="K5152" s="504"/>
      <c r="L5152" s="518">
        <f t="shared" si="1268"/>
        <v>0</v>
      </c>
      <c r="M5152" s="518">
        <f t="shared" si="1268"/>
        <v>0</v>
      </c>
      <c r="N5152" s="519">
        <f t="shared" si="1269"/>
        <v>0</v>
      </c>
      <c r="O5152" s="519">
        <f t="shared" si="1270"/>
        <v>0</v>
      </c>
      <c r="P5152" s="506"/>
      <c r="Q5152" s="494"/>
      <c r="R5152" s="412" t="str">
        <f t="shared" si="1264"/>
        <v/>
      </c>
      <c r="S5152" s="412" t="str">
        <f t="shared" si="1263"/>
        <v/>
      </c>
      <c r="T5152" s="427"/>
      <c r="U5152" s="429"/>
      <c r="W5152" s="6">
        <f>VLOOKUP(A5152,'[3]Cartilha Global'!$A:$A,1,FALSE)</f>
        <v>89825</v>
      </c>
    </row>
    <row r="5153" spans="1:23" ht="23.25" hidden="1" thickBot="1" x14ac:dyDescent="0.25">
      <c r="A5153" s="522">
        <v>89829</v>
      </c>
      <c r="B5153" s="508" t="s">
        <v>3144</v>
      </c>
      <c r="C5153" s="513" t="s">
        <v>1489</v>
      </c>
      <c r="D5153" s="498" t="s">
        <v>169</v>
      </c>
      <c r="E5153" s="499">
        <v>31.27</v>
      </c>
      <c r="F5153" s="500">
        <f t="shared" si="1265"/>
        <v>38.72</v>
      </c>
      <c r="G5153" s="527"/>
      <c r="H5153" s="518"/>
      <c r="I5153" s="517">
        <f t="shared" si="1266"/>
        <v>0</v>
      </c>
      <c r="J5153" s="517">
        <f t="shared" si="1267"/>
        <v>0</v>
      </c>
      <c r="K5153" s="504"/>
      <c r="L5153" s="518">
        <f t="shared" si="1268"/>
        <v>0</v>
      </c>
      <c r="M5153" s="518">
        <f t="shared" si="1268"/>
        <v>0</v>
      </c>
      <c r="N5153" s="519">
        <f t="shared" si="1269"/>
        <v>0</v>
      </c>
      <c r="O5153" s="519">
        <f t="shared" si="1270"/>
        <v>0</v>
      </c>
      <c r="P5153" s="506"/>
      <c r="Q5153" s="494"/>
      <c r="R5153" s="412" t="str">
        <f t="shared" si="1264"/>
        <v/>
      </c>
      <c r="S5153" s="412" t="str">
        <f t="shared" si="1263"/>
        <v/>
      </c>
      <c r="T5153" s="427"/>
      <c r="U5153" s="429"/>
      <c r="W5153" s="6">
        <f>VLOOKUP(A5153,'[3]Cartilha Global'!$A:$A,1,FALSE)</f>
        <v>89829</v>
      </c>
    </row>
    <row r="5154" spans="1:23" ht="23.25" hidden="1" thickBot="1" x14ac:dyDescent="0.25">
      <c r="A5154" s="522">
        <v>89833</v>
      </c>
      <c r="B5154" s="508" t="s">
        <v>3144</v>
      </c>
      <c r="C5154" s="513" t="s">
        <v>1490</v>
      </c>
      <c r="D5154" s="498" t="s">
        <v>169</v>
      </c>
      <c r="E5154" s="499">
        <v>38.19</v>
      </c>
      <c r="F5154" s="500">
        <f t="shared" si="1265"/>
        <v>47.29</v>
      </c>
      <c r="G5154" s="527"/>
      <c r="H5154" s="518"/>
      <c r="I5154" s="517">
        <f t="shared" si="1266"/>
        <v>0</v>
      </c>
      <c r="J5154" s="517">
        <f t="shared" si="1267"/>
        <v>0</v>
      </c>
      <c r="K5154" s="504"/>
      <c r="L5154" s="518">
        <f t="shared" si="1268"/>
        <v>0</v>
      </c>
      <c r="M5154" s="518">
        <f t="shared" si="1268"/>
        <v>0</v>
      </c>
      <c r="N5154" s="519">
        <f t="shared" si="1269"/>
        <v>0</v>
      </c>
      <c r="O5154" s="519">
        <f t="shared" si="1270"/>
        <v>0</v>
      </c>
      <c r="P5154" s="506"/>
      <c r="Q5154" s="494"/>
      <c r="R5154" s="412" t="str">
        <f t="shared" si="1264"/>
        <v/>
      </c>
      <c r="S5154" s="412" t="str">
        <f t="shared" si="1263"/>
        <v/>
      </c>
      <c r="T5154" s="427"/>
      <c r="U5154" s="429"/>
      <c r="W5154" s="6">
        <f>VLOOKUP(A5154,'[3]Cartilha Global'!$A:$A,1,FALSE)</f>
        <v>89833</v>
      </c>
    </row>
    <row r="5155" spans="1:23" ht="23.25" hidden="1" thickBot="1" x14ac:dyDescent="0.25">
      <c r="A5155" s="522">
        <v>89827</v>
      </c>
      <c r="B5155" s="508" t="s">
        <v>3144</v>
      </c>
      <c r="C5155" s="513" t="s">
        <v>1491</v>
      </c>
      <c r="D5155" s="498" t="s">
        <v>169</v>
      </c>
      <c r="E5155" s="499">
        <v>19.399999999999999</v>
      </c>
      <c r="F5155" s="500">
        <f t="shared" si="1265"/>
        <v>24.02</v>
      </c>
      <c r="G5155" s="527"/>
      <c r="H5155" s="518"/>
      <c r="I5155" s="517">
        <f t="shared" si="1266"/>
        <v>0</v>
      </c>
      <c r="J5155" s="517">
        <f t="shared" si="1267"/>
        <v>0</v>
      </c>
      <c r="K5155" s="504"/>
      <c r="L5155" s="518">
        <f t="shared" si="1268"/>
        <v>0</v>
      </c>
      <c r="M5155" s="518">
        <f t="shared" si="1268"/>
        <v>0</v>
      </c>
      <c r="N5155" s="519">
        <f t="shared" si="1269"/>
        <v>0</v>
      </c>
      <c r="O5155" s="519">
        <f t="shared" si="1270"/>
        <v>0</v>
      </c>
      <c r="P5155" s="506"/>
      <c r="Q5155" s="494"/>
      <c r="R5155" s="412" t="str">
        <f t="shared" si="1264"/>
        <v/>
      </c>
      <c r="S5155" s="412" t="str">
        <f t="shared" si="1263"/>
        <v/>
      </c>
      <c r="T5155" s="427"/>
      <c r="U5155" s="429"/>
      <c r="W5155" s="6">
        <f>VLOOKUP(A5155,'[3]Cartilha Global'!$A:$A,1,FALSE)</f>
        <v>89827</v>
      </c>
    </row>
    <row r="5156" spans="1:23" ht="23.25" hidden="1" thickBot="1" x14ac:dyDescent="0.25">
      <c r="A5156" s="522">
        <v>89830</v>
      </c>
      <c r="B5156" s="508" t="s">
        <v>3144</v>
      </c>
      <c r="C5156" s="513" t="s">
        <v>1492</v>
      </c>
      <c r="D5156" s="498" t="s">
        <v>169</v>
      </c>
      <c r="E5156" s="499">
        <v>34.57</v>
      </c>
      <c r="F5156" s="500">
        <f t="shared" si="1265"/>
        <v>42.81</v>
      </c>
      <c r="G5156" s="527"/>
      <c r="H5156" s="518"/>
      <c r="I5156" s="517">
        <f t="shared" si="1266"/>
        <v>0</v>
      </c>
      <c r="J5156" s="517">
        <f t="shared" si="1267"/>
        <v>0</v>
      </c>
      <c r="K5156" s="504"/>
      <c r="L5156" s="518">
        <f t="shared" si="1268"/>
        <v>0</v>
      </c>
      <c r="M5156" s="518">
        <f t="shared" si="1268"/>
        <v>0</v>
      </c>
      <c r="N5156" s="519">
        <f t="shared" si="1269"/>
        <v>0</v>
      </c>
      <c r="O5156" s="519">
        <f t="shared" si="1270"/>
        <v>0</v>
      </c>
      <c r="P5156" s="506"/>
      <c r="Q5156" s="494"/>
      <c r="R5156" s="412" t="str">
        <f t="shared" si="1264"/>
        <v/>
      </c>
      <c r="S5156" s="412" t="str">
        <f t="shared" si="1263"/>
        <v/>
      </c>
      <c r="T5156" s="427"/>
      <c r="U5156" s="429"/>
      <c r="W5156" s="6">
        <f>VLOOKUP(A5156,'[3]Cartilha Global'!$A:$A,1,FALSE)</f>
        <v>89830</v>
      </c>
    </row>
    <row r="5157" spans="1:23" ht="23.25" hidden="1" thickBot="1" x14ac:dyDescent="0.25">
      <c r="A5157" s="522">
        <v>89834</v>
      </c>
      <c r="B5157" s="508" t="s">
        <v>3144</v>
      </c>
      <c r="C5157" s="513" t="s">
        <v>1493</v>
      </c>
      <c r="D5157" s="498" t="s">
        <v>169</v>
      </c>
      <c r="E5157" s="499">
        <v>45.93</v>
      </c>
      <c r="F5157" s="500">
        <f t="shared" si="1265"/>
        <v>56.88</v>
      </c>
      <c r="G5157" s="527"/>
      <c r="H5157" s="518"/>
      <c r="I5157" s="517">
        <f t="shared" si="1266"/>
        <v>0</v>
      </c>
      <c r="J5157" s="517">
        <f t="shared" si="1267"/>
        <v>0</v>
      </c>
      <c r="K5157" s="504"/>
      <c r="L5157" s="518">
        <f t="shared" si="1268"/>
        <v>0</v>
      </c>
      <c r="M5157" s="518">
        <f t="shared" si="1268"/>
        <v>0</v>
      </c>
      <c r="N5157" s="519">
        <f t="shared" si="1269"/>
        <v>0</v>
      </c>
      <c r="O5157" s="519">
        <f t="shared" si="1270"/>
        <v>0</v>
      </c>
      <c r="P5157" s="506"/>
      <c r="Q5157" s="494"/>
      <c r="R5157" s="412" t="str">
        <f t="shared" si="1264"/>
        <v/>
      </c>
      <c r="S5157" s="412" t="str">
        <f t="shared" si="1263"/>
        <v/>
      </c>
      <c r="T5157" s="427"/>
      <c r="U5157" s="429"/>
      <c r="W5157" s="6">
        <f>VLOOKUP(A5157,'[3]Cartilha Global'!$A:$A,1,FALSE)</f>
        <v>89834</v>
      </c>
    </row>
    <row r="5158" spans="1:23" ht="12" hidden="1" thickBot="1" x14ac:dyDescent="0.25">
      <c r="A5158" s="522" t="s">
        <v>1994</v>
      </c>
      <c r="B5158" s="508"/>
      <c r="C5158" s="513" t="s">
        <v>495</v>
      </c>
      <c r="D5158" s="498">
        <v>0</v>
      </c>
      <c r="E5158" s="499"/>
      <c r="F5158" s="500">
        <f t="shared" si="1265"/>
        <v>0</v>
      </c>
      <c r="G5158" s="556"/>
      <c r="H5158" s="556"/>
      <c r="I5158" s="557"/>
      <c r="J5158" s="558"/>
      <c r="K5158" s="504"/>
      <c r="L5158" s="556"/>
      <c r="M5158" s="556"/>
      <c r="N5158" s="557"/>
      <c r="O5158" s="558"/>
      <c r="P5158" s="506"/>
      <c r="Q5158" s="494" t="str">
        <f>IF(OR(SUM(J5159:J5171)&gt;0,SUM(O5159:O5171)&gt;0),"xx","")</f>
        <v/>
      </c>
      <c r="R5158" s="412" t="str">
        <f t="shared" si="1264"/>
        <v/>
      </c>
      <c r="S5158" s="412" t="str">
        <f t="shared" si="1263"/>
        <v/>
      </c>
      <c r="T5158" s="427"/>
      <c r="U5158" s="429"/>
      <c r="W5158" s="6" t="str">
        <f>VLOOKUP(A5158,'[3]Cartilha Global'!$A:$A,1,FALSE)</f>
        <v>9.3.28</v>
      </c>
    </row>
    <row r="5159" spans="1:23" ht="23.25" hidden="1" thickBot="1" x14ac:dyDescent="0.25">
      <c r="A5159" s="522">
        <v>89851</v>
      </c>
      <c r="B5159" s="508" t="s">
        <v>3144</v>
      </c>
      <c r="C5159" s="513" t="s">
        <v>1494</v>
      </c>
      <c r="D5159" s="498" t="s">
        <v>169</v>
      </c>
      <c r="E5159" s="499">
        <v>27.52</v>
      </c>
      <c r="F5159" s="500">
        <f t="shared" si="1265"/>
        <v>34.08</v>
      </c>
      <c r="G5159" s="527"/>
      <c r="H5159" s="518"/>
      <c r="I5159" s="517">
        <f t="shared" ref="I5159:I5171" si="1271">IF(ISBLANK(E5159),0,ROUND(F5159*G5159,2))</f>
        <v>0</v>
      </c>
      <c r="J5159" s="517">
        <f t="shared" ref="J5159:J5171" si="1272">IF(ISBLANK(G5159),0,ROUND(G5159*H5159,2))</f>
        <v>0</v>
      </c>
      <c r="K5159" s="504"/>
      <c r="L5159" s="518">
        <f t="shared" ref="L5159:M5171" si="1273">G5159</f>
        <v>0</v>
      </c>
      <c r="M5159" s="518">
        <f t="shared" si="1273"/>
        <v>0</v>
      </c>
      <c r="N5159" s="519">
        <f t="shared" ref="N5159:N5171" si="1274">IF(ISBLANK(E5159),0,ROUND(F5159*L5159,2))</f>
        <v>0</v>
      </c>
      <c r="O5159" s="519">
        <f t="shared" ref="O5159:O5171" si="1275">IF(ISBLANK(L5159),0,ROUND(L5159*M5159,2))</f>
        <v>0</v>
      </c>
      <c r="P5159" s="506"/>
      <c r="Q5159" s="520"/>
      <c r="R5159" s="412" t="str">
        <f t="shared" si="1264"/>
        <v/>
      </c>
      <c r="S5159" s="412" t="str">
        <f t="shared" si="1263"/>
        <v/>
      </c>
      <c r="T5159" s="427"/>
      <c r="U5159" s="429"/>
      <c r="W5159" s="6">
        <f>VLOOKUP(A5159,'[3]Cartilha Global'!$A:$A,1,FALSE)</f>
        <v>89851</v>
      </c>
    </row>
    <row r="5160" spans="1:23" ht="23.25" hidden="1" thickBot="1" x14ac:dyDescent="0.25">
      <c r="A5160" s="522">
        <v>89855</v>
      </c>
      <c r="B5160" s="508" t="s">
        <v>3144</v>
      </c>
      <c r="C5160" s="513" t="s">
        <v>1495</v>
      </c>
      <c r="D5160" s="498" t="s">
        <v>169</v>
      </c>
      <c r="E5160" s="499">
        <v>104.99</v>
      </c>
      <c r="F5160" s="500">
        <f t="shared" si="1265"/>
        <v>130.02000000000001</v>
      </c>
      <c r="G5160" s="527"/>
      <c r="H5160" s="518"/>
      <c r="I5160" s="517">
        <f t="shared" si="1271"/>
        <v>0</v>
      </c>
      <c r="J5160" s="517">
        <f t="shared" si="1272"/>
        <v>0</v>
      </c>
      <c r="K5160" s="504"/>
      <c r="L5160" s="518">
        <f t="shared" si="1273"/>
        <v>0</v>
      </c>
      <c r="M5160" s="518">
        <f t="shared" si="1273"/>
        <v>0</v>
      </c>
      <c r="N5160" s="519">
        <f t="shared" si="1274"/>
        <v>0</v>
      </c>
      <c r="O5160" s="519">
        <f t="shared" si="1275"/>
        <v>0</v>
      </c>
      <c r="P5160" s="506"/>
      <c r="Q5160" s="494"/>
      <c r="R5160" s="412" t="str">
        <f t="shared" si="1264"/>
        <v/>
      </c>
      <c r="S5160" s="412" t="str">
        <f t="shared" si="1263"/>
        <v/>
      </c>
      <c r="T5160" s="427"/>
      <c r="U5160" s="429"/>
      <c r="W5160" s="6">
        <f>VLOOKUP(A5160,'[3]Cartilha Global'!$A:$A,1,FALSE)</f>
        <v>89855</v>
      </c>
    </row>
    <row r="5161" spans="1:23" ht="23.25" hidden="1" thickBot="1" x14ac:dyDescent="0.25">
      <c r="A5161" s="522">
        <v>89850</v>
      </c>
      <c r="B5161" s="508" t="s">
        <v>3144</v>
      </c>
      <c r="C5161" s="513" t="s">
        <v>1496</v>
      </c>
      <c r="D5161" s="498" t="s">
        <v>169</v>
      </c>
      <c r="E5161" s="499">
        <v>27.6</v>
      </c>
      <c r="F5161" s="500">
        <f t="shared" si="1265"/>
        <v>34.18</v>
      </c>
      <c r="G5161" s="527"/>
      <c r="H5161" s="518"/>
      <c r="I5161" s="517">
        <f t="shared" si="1271"/>
        <v>0</v>
      </c>
      <c r="J5161" s="517">
        <f t="shared" si="1272"/>
        <v>0</v>
      </c>
      <c r="K5161" s="504"/>
      <c r="L5161" s="518">
        <f t="shared" si="1273"/>
        <v>0</v>
      </c>
      <c r="M5161" s="518">
        <f t="shared" si="1273"/>
        <v>0</v>
      </c>
      <c r="N5161" s="519">
        <f t="shared" si="1274"/>
        <v>0</v>
      </c>
      <c r="O5161" s="519">
        <f t="shared" si="1275"/>
        <v>0</v>
      </c>
      <c r="P5161" s="506"/>
      <c r="Q5161" s="494"/>
      <c r="R5161" s="412" t="str">
        <f t="shared" si="1264"/>
        <v/>
      </c>
      <c r="S5161" s="412" t="str">
        <f t="shared" si="1263"/>
        <v/>
      </c>
      <c r="T5161" s="427"/>
      <c r="U5161" s="429"/>
      <c r="W5161" s="6">
        <f>VLOOKUP(A5161,'[3]Cartilha Global'!$A:$A,1,FALSE)</f>
        <v>89850</v>
      </c>
    </row>
    <row r="5162" spans="1:23" ht="23.25" hidden="1" thickBot="1" x14ac:dyDescent="0.25">
      <c r="A5162" s="522">
        <v>89854</v>
      </c>
      <c r="B5162" s="508" t="s">
        <v>3144</v>
      </c>
      <c r="C5162" s="513" t="s">
        <v>1497</v>
      </c>
      <c r="D5162" s="498" t="s">
        <v>169</v>
      </c>
      <c r="E5162" s="499">
        <v>98.29</v>
      </c>
      <c r="F5162" s="500">
        <f t="shared" si="1265"/>
        <v>121.72</v>
      </c>
      <c r="G5162" s="527"/>
      <c r="H5162" s="518"/>
      <c r="I5162" s="517">
        <f t="shared" si="1271"/>
        <v>0</v>
      </c>
      <c r="J5162" s="517">
        <f t="shared" si="1272"/>
        <v>0</v>
      </c>
      <c r="K5162" s="504"/>
      <c r="L5162" s="518">
        <f t="shared" si="1273"/>
        <v>0</v>
      </c>
      <c r="M5162" s="518">
        <f t="shared" si="1273"/>
        <v>0</v>
      </c>
      <c r="N5162" s="519">
        <f t="shared" si="1274"/>
        <v>0</v>
      </c>
      <c r="O5162" s="519">
        <f t="shared" si="1275"/>
        <v>0</v>
      </c>
      <c r="P5162" s="506"/>
      <c r="Q5162" s="494"/>
      <c r="R5162" s="412" t="str">
        <f t="shared" si="1264"/>
        <v/>
      </c>
      <c r="S5162" s="412" t="str">
        <f t="shared" si="1263"/>
        <v/>
      </c>
      <c r="T5162" s="427"/>
      <c r="U5162" s="429"/>
      <c r="W5162" s="6">
        <f>VLOOKUP(A5162,'[3]Cartilha Global'!$A:$A,1,FALSE)</f>
        <v>89854</v>
      </c>
    </row>
    <row r="5163" spans="1:23" ht="23.25" hidden="1" thickBot="1" x14ac:dyDescent="0.25">
      <c r="A5163" s="522">
        <v>89852</v>
      </c>
      <c r="B5163" s="508" t="s">
        <v>3144</v>
      </c>
      <c r="C5163" s="513" t="s">
        <v>1498</v>
      </c>
      <c r="D5163" s="498" t="s">
        <v>169</v>
      </c>
      <c r="E5163" s="499">
        <v>46.33</v>
      </c>
      <c r="F5163" s="500">
        <f t="shared" ref="F5163:F5171" si="1276">IF(E5163=0,0,ROUND(E5163*(1+E$13)*(1-E$14),2))</f>
        <v>57.38</v>
      </c>
      <c r="G5163" s="527"/>
      <c r="H5163" s="518"/>
      <c r="I5163" s="517">
        <f t="shared" si="1271"/>
        <v>0</v>
      </c>
      <c r="J5163" s="517">
        <f t="shared" si="1272"/>
        <v>0</v>
      </c>
      <c r="K5163" s="504"/>
      <c r="L5163" s="518">
        <f t="shared" si="1273"/>
        <v>0</v>
      </c>
      <c r="M5163" s="518">
        <f t="shared" si="1273"/>
        <v>0</v>
      </c>
      <c r="N5163" s="519">
        <f t="shared" si="1274"/>
        <v>0</v>
      </c>
      <c r="O5163" s="519">
        <f t="shared" si="1275"/>
        <v>0</v>
      </c>
      <c r="P5163" s="506"/>
      <c r="Q5163" s="494"/>
      <c r="R5163" s="412" t="str">
        <f t="shared" si="1264"/>
        <v/>
      </c>
      <c r="S5163" s="412" t="str">
        <f t="shared" ref="S5163:S5226" si="1277">IF(Q5163="X","x",IF(Q5163="xx","x",IF(OR(J5163&gt;0,O5163&gt;0),"x","")))</f>
        <v/>
      </c>
      <c r="T5163" s="427"/>
      <c r="U5163" s="429"/>
      <c r="W5163" s="6">
        <f>VLOOKUP(A5163,'[3]Cartilha Global'!$A:$A,1,FALSE)</f>
        <v>89852</v>
      </c>
    </row>
    <row r="5164" spans="1:23" ht="23.25" hidden="1" thickBot="1" x14ac:dyDescent="0.25">
      <c r="A5164" s="522">
        <v>89853</v>
      </c>
      <c r="B5164" s="508" t="s">
        <v>3144</v>
      </c>
      <c r="C5164" s="513" t="s">
        <v>1499</v>
      </c>
      <c r="D5164" s="498" t="s">
        <v>169</v>
      </c>
      <c r="E5164" s="499">
        <v>79.569999999999993</v>
      </c>
      <c r="F5164" s="500">
        <f t="shared" si="1276"/>
        <v>98.54</v>
      </c>
      <c r="G5164" s="527"/>
      <c r="H5164" s="518"/>
      <c r="I5164" s="517">
        <f t="shared" si="1271"/>
        <v>0</v>
      </c>
      <c r="J5164" s="517">
        <f t="shared" si="1272"/>
        <v>0</v>
      </c>
      <c r="K5164" s="504"/>
      <c r="L5164" s="518">
        <f t="shared" si="1273"/>
        <v>0</v>
      </c>
      <c r="M5164" s="518">
        <f t="shared" si="1273"/>
        <v>0</v>
      </c>
      <c r="N5164" s="519">
        <f t="shared" si="1274"/>
        <v>0</v>
      </c>
      <c r="O5164" s="519">
        <f t="shared" si="1275"/>
        <v>0</v>
      </c>
      <c r="P5164" s="506"/>
      <c r="Q5164" s="494"/>
      <c r="R5164" s="412" t="str">
        <f t="shared" si="1264"/>
        <v/>
      </c>
      <c r="S5164" s="412" t="str">
        <f t="shared" si="1277"/>
        <v/>
      </c>
      <c r="T5164" s="427"/>
      <c r="U5164" s="429"/>
      <c r="W5164" s="6">
        <f>VLOOKUP(A5164,'[3]Cartilha Global'!$A:$A,1,FALSE)</f>
        <v>89853</v>
      </c>
    </row>
    <row r="5165" spans="1:23" ht="23.25" hidden="1" thickBot="1" x14ac:dyDescent="0.25">
      <c r="A5165" s="522">
        <v>89856</v>
      </c>
      <c r="B5165" s="508" t="s">
        <v>3144</v>
      </c>
      <c r="C5165" s="513" t="s">
        <v>1500</v>
      </c>
      <c r="D5165" s="498" t="s">
        <v>169</v>
      </c>
      <c r="E5165" s="499">
        <v>20.87</v>
      </c>
      <c r="F5165" s="500">
        <f t="shared" si="1276"/>
        <v>25.85</v>
      </c>
      <c r="G5165" s="527"/>
      <c r="H5165" s="518"/>
      <c r="I5165" s="517">
        <f t="shared" si="1271"/>
        <v>0</v>
      </c>
      <c r="J5165" s="517">
        <f t="shared" si="1272"/>
        <v>0</v>
      </c>
      <c r="K5165" s="504"/>
      <c r="L5165" s="518">
        <f t="shared" si="1273"/>
        <v>0</v>
      </c>
      <c r="M5165" s="518">
        <f t="shared" si="1273"/>
        <v>0</v>
      </c>
      <c r="N5165" s="519">
        <f t="shared" si="1274"/>
        <v>0</v>
      </c>
      <c r="O5165" s="519">
        <f t="shared" si="1275"/>
        <v>0</v>
      </c>
      <c r="P5165" s="506"/>
      <c r="Q5165" s="494"/>
      <c r="R5165" s="412" t="str">
        <f t="shared" si="1264"/>
        <v/>
      </c>
      <c r="S5165" s="412" t="str">
        <f t="shared" si="1277"/>
        <v/>
      </c>
      <c r="T5165" s="427"/>
      <c r="U5165" s="429"/>
      <c r="W5165" s="6">
        <f>VLOOKUP(A5165,'[3]Cartilha Global'!$A:$A,1,FALSE)</f>
        <v>89856</v>
      </c>
    </row>
    <row r="5166" spans="1:23" ht="23.25" hidden="1" thickBot="1" x14ac:dyDescent="0.25">
      <c r="A5166" s="522">
        <v>89857</v>
      </c>
      <c r="B5166" s="508" t="s">
        <v>3144</v>
      </c>
      <c r="C5166" s="513" t="s">
        <v>1501</v>
      </c>
      <c r="D5166" s="498" t="s">
        <v>169</v>
      </c>
      <c r="E5166" s="499">
        <v>35.31</v>
      </c>
      <c r="F5166" s="500">
        <f t="shared" si="1276"/>
        <v>43.73</v>
      </c>
      <c r="G5166" s="527"/>
      <c r="H5166" s="518"/>
      <c r="I5166" s="517">
        <f t="shared" si="1271"/>
        <v>0</v>
      </c>
      <c r="J5166" s="517">
        <f t="shared" si="1272"/>
        <v>0</v>
      </c>
      <c r="K5166" s="504"/>
      <c r="L5166" s="518">
        <f t="shared" si="1273"/>
        <v>0</v>
      </c>
      <c r="M5166" s="518">
        <f t="shared" si="1273"/>
        <v>0</v>
      </c>
      <c r="N5166" s="519">
        <f t="shared" si="1274"/>
        <v>0</v>
      </c>
      <c r="O5166" s="519">
        <f t="shared" si="1275"/>
        <v>0</v>
      </c>
      <c r="P5166" s="506"/>
      <c r="Q5166" s="494"/>
      <c r="R5166" s="412" t="str">
        <f t="shared" si="1264"/>
        <v/>
      </c>
      <c r="S5166" s="412" t="str">
        <f t="shared" si="1277"/>
        <v/>
      </c>
      <c r="T5166" s="427"/>
      <c r="U5166" s="429"/>
      <c r="W5166" s="6">
        <f>VLOOKUP(A5166,'[3]Cartilha Global'!$A:$A,1,FALSE)</f>
        <v>89857</v>
      </c>
    </row>
    <row r="5167" spans="1:23" ht="23.25" hidden="1" thickBot="1" x14ac:dyDescent="0.25">
      <c r="A5167" s="522">
        <v>89859</v>
      </c>
      <c r="B5167" s="508" t="s">
        <v>3144</v>
      </c>
      <c r="C5167" s="513" t="s">
        <v>1502</v>
      </c>
      <c r="D5167" s="498" t="s">
        <v>169</v>
      </c>
      <c r="E5167" s="499">
        <v>95.77</v>
      </c>
      <c r="F5167" s="500">
        <f t="shared" si="1276"/>
        <v>118.6</v>
      </c>
      <c r="G5167" s="527"/>
      <c r="H5167" s="518"/>
      <c r="I5167" s="517">
        <f t="shared" si="1271"/>
        <v>0</v>
      </c>
      <c r="J5167" s="517">
        <f t="shared" si="1272"/>
        <v>0</v>
      </c>
      <c r="K5167" s="504"/>
      <c r="L5167" s="518">
        <f t="shared" si="1273"/>
        <v>0</v>
      </c>
      <c r="M5167" s="518">
        <f t="shared" si="1273"/>
        <v>0</v>
      </c>
      <c r="N5167" s="519">
        <f t="shared" si="1274"/>
        <v>0</v>
      </c>
      <c r="O5167" s="519">
        <f t="shared" si="1275"/>
        <v>0</v>
      </c>
      <c r="P5167" s="506"/>
      <c r="Q5167" s="494"/>
      <c r="R5167" s="412" t="str">
        <f t="shared" si="1264"/>
        <v/>
      </c>
      <c r="S5167" s="412" t="str">
        <f t="shared" si="1277"/>
        <v/>
      </c>
      <c r="T5167" s="427"/>
      <c r="U5167" s="429"/>
      <c r="W5167" s="6">
        <f>VLOOKUP(A5167,'[3]Cartilha Global'!$A:$A,1,FALSE)</f>
        <v>89859</v>
      </c>
    </row>
    <row r="5168" spans="1:23" ht="23.25" hidden="1" thickBot="1" x14ac:dyDescent="0.25">
      <c r="A5168" s="522">
        <v>89860</v>
      </c>
      <c r="B5168" s="508" t="s">
        <v>3144</v>
      </c>
      <c r="C5168" s="513" t="s">
        <v>1503</v>
      </c>
      <c r="D5168" s="498" t="s">
        <v>169</v>
      </c>
      <c r="E5168" s="499">
        <v>46.26</v>
      </c>
      <c r="F5168" s="500">
        <f t="shared" si="1276"/>
        <v>57.29</v>
      </c>
      <c r="G5168" s="527"/>
      <c r="H5168" s="518"/>
      <c r="I5168" s="517">
        <f t="shared" si="1271"/>
        <v>0</v>
      </c>
      <c r="J5168" s="517">
        <f t="shared" si="1272"/>
        <v>0</v>
      </c>
      <c r="K5168" s="504"/>
      <c r="L5168" s="518">
        <f t="shared" si="1273"/>
        <v>0</v>
      </c>
      <c r="M5168" s="518">
        <f t="shared" si="1273"/>
        <v>0</v>
      </c>
      <c r="N5168" s="519">
        <f t="shared" si="1274"/>
        <v>0</v>
      </c>
      <c r="O5168" s="519">
        <f t="shared" si="1275"/>
        <v>0</v>
      </c>
      <c r="P5168" s="506"/>
      <c r="Q5168" s="494"/>
      <c r="R5168" s="412" t="str">
        <f t="shared" si="1264"/>
        <v/>
      </c>
      <c r="S5168" s="412" t="str">
        <f t="shared" si="1277"/>
        <v/>
      </c>
      <c r="T5168" s="427"/>
      <c r="U5168" s="429"/>
      <c r="W5168" s="6">
        <f>VLOOKUP(A5168,'[3]Cartilha Global'!$A:$A,1,FALSE)</f>
        <v>89860</v>
      </c>
    </row>
    <row r="5169" spans="1:23" ht="23.25" hidden="1" thickBot="1" x14ac:dyDescent="0.25">
      <c r="A5169" s="522">
        <v>89862</v>
      </c>
      <c r="B5169" s="508" t="s">
        <v>3144</v>
      </c>
      <c r="C5169" s="513" t="s">
        <v>1504</v>
      </c>
      <c r="D5169" s="498" t="s">
        <v>169</v>
      </c>
      <c r="E5169" s="499">
        <v>98.61</v>
      </c>
      <c r="F5169" s="500">
        <f t="shared" si="1276"/>
        <v>122.12</v>
      </c>
      <c r="G5169" s="527"/>
      <c r="H5169" s="518"/>
      <c r="I5169" s="517">
        <f t="shared" si="1271"/>
        <v>0</v>
      </c>
      <c r="J5169" s="517">
        <f t="shared" si="1272"/>
        <v>0</v>
      </c>
      <c r="K5169" s="504"/>
      <c r="L5169" s="518">
        <f t="shared" si="1273"/>
        <v>0</v>
      </c>
      <c r="M5169" s="518">
        <f t="shared" si="1273"/>
        <v>0</v>
      </c>
      <c r="N5169" s="519">
        <f t="shared" si="1274"/>
        <v>0</v>
      </c>
      <c r="O5169" s="519">
        <f t="shared" si="1275"/>
        <v>0</v>
      </c>
      <c r="P5169" s="506"/>
      <c r="Q5169" s="494"/>
      <c r="R5169" s="412" t="str">
        <f t="shared" si="1264"/>
        <v/>
      </c>
      <c r="S5169" s="412" t="str">
        <f t="shared" si="1277"/>
        <v/>
      </c>
      <c r="T5169" s="427"/>
      <c r="U5169" s="429"/>
      <c r="W5169" s="6">
        <f>VLOOKUP(A5169,'[3]Cartilha Global'!$A:$A,1,FALSE)</f>
        <v>89862</v>
      </c>
    </row>
    <row r="5170" spans="1:23" ht="23.25" hidden="1" thickBot="1" x14ac:dyDescent="0.25">
      <c r="A5170" s="522">
        <v>89861</v>
      </c>
      <c r="B5170" s="508" t="s">
        <v>3144</v>
      </c>
      <c r="C5170" s="513" t="s">
        <v>1505</v>
      </c>
      <c r="D5170" s="498" t="s">
        <v>169</v>
      </c>
      <c r="E5170" s="499">
        <v>54</v>
      </c>
      <c r="F5170" s="500">
        <f t="shared" si="1276"/>
        <v>66.87</v>
      </c>
      <c r="G5170" s="527"/>
      <c r="H5170" s="518"/>
      <c r="I5170" s="517">
        <f t="shared" si="1271"/>
        <v>0</v>
      </c>
      <c r="J5170" s="517">
        <f t="shared" si="1272"/>
        <v>0</v>
      </c>
      <c r="K5170" s="504"/>
      <c r="L5170" s="518">
        <f t="shared" si="1273"/>
        <v>0</v>
      </c>
      <c r="M5170" s="518">
        <f t="shared" si="1273"/>
        <v>0</v>
      </c>
      <c r="N5170" s="519">
        <f t="shared" si="1274"/>
        <v>0</v>
      </c>
      <c r="O5170" s="519">
        <f t="shared" si="1275"/>
        <v>0</v>
      </c>
      <c r="P5170" s="506"/>
      <c r="Q5170" s="494"/>
      <c r="R5170" s="412" t="str">
        <f t="shared" si="1264"/>
        <v/>
      </c>
      <c r="S5170" s="412" t="str">
        <f t="shared" si="1277"/>
        <v/>
      </c>
      <c r="T5170" s="427"/>
      <c r="U5170" s="429"/>
      <c r="W5170" s="6">
        <f>VLOOKUP(A5170,'[3]Cartilha Global'!$A:$A,1,FALSE)</f>
        <v>89861</v>
      </c>
    </row>
    <row r="5171" spans="1:23" ht="23.25" hidden="1" thickBot="1" x14ac:dyDescent="0.25">
      <c r="A5171" s="522">
        <v>89863</v>
      </c>
      <c r="B5171" s="508" t="s">
        <v>3144</v>
      </c>
      <c r="C5171" s="513" t="s">
        <v>1506</v>
      </c>
      <c r="D5171" s="498" t="s">
        <v>169</v>
      </c>
      <c r="E5171" s="499">
        <v>227.99</v>
      </c>
      <c r="F5171" s="500">
        <f t="shared" si="1276"/>
        <v>282.33999999999997</v>
      </c>
      <c r="G5171" s="527"/>
      <c r="H5171" s="518"/>
      <c r="I5171" s="517">
        <f t="shared" si="1271"/>
        <v>0</v>
      </c>
      <c r="J5171" s="517">
        <f t="shared" si="1272"/>
        <v>0</v>
      </c>
      <c r="K5171" s="504"/>
      <c r="L5171" s="518">
        <f t="shared" si="1273"/>
        <v>0</v>
      </c>
      <c r="M5171" s="518">
        <f t="shared" si="1273"/>
        <v>0</v>
      </c>
      <c r="N5171" s="519">
        <f t="shared" si="1274"/>
        <v>0</v>
      </c>
      <c r="O5171" s="519">
        <f t="shared" si="1275"/>
        <v>0</v>
      </c>
      <c r="P5171" s="506"/>
      <c r="Q5171" s="520"/>
      <c r="R5171" s="412" t="str">
        <f t="shared" ref="R5171:R5234" si="1278">IF(Q5171="X","x",IF(Q5171="xx","x",IF(O5171&gt;0,"x","")))</f>
        <v/>
      </c>
      <c r="S5171" s="412" t="str">
        <f t="shared" si="1277"/>
        <v/>
      </c>
      <c r="T5171" s="427"/>
      <c r="U5171" s="429"/>
      <c r="W5171" s="6">
        <f>VLOOKUP(A5171,'[3]Cartilha Global'!$A:$A,1,FALSE)</f>
        <v>89863</v>
      </c>
    </row>
    <row r="5172" spans="1:23" ht="12" hidden="1" thickBot="1" x14ac:dyDescent="0.25">
      <c r="A5172" s="522" t="s">
        <v>1995</v>
      </c>
      <c r="B5172" s="508"/>
      <c r="C5172" s="513" t="s">
        <v>496</v>
      </c>
      <c r="D5172" s="498">
        <v>0</v>
      </c>
      <c r="E5172" s="499"/>
      <c r="F5172" s="500">
        <f t="shared" ref="F5172:F5229" si="1279">IF(E5172=0,0,ROUND(E5172*(1+E$13)*(1-E$14),2))</f>
        <v>0</v>
      </c>
      <c r="G5172" s="556"/>
      <c r="H5172" s="556"/>
      <c r="I5172" s="557"/>
      <c r="J5172" s="558"/>
      <c r="K5172" s="504"/>
      <c r="L5172" s="556"/>
      <c r="M5172" s="556"/>
      <c r="N5172" s="557"/>
      <c r="O5172" s="558"/>
      <c r="P5172" s="506"/>
      <c r="Q5172" s="494" t="str">
        <f>IF(OR(SUM(J5173:J5182)&gt;0,SUM(O5173:O5182)&gt;0),"xx","")</f>
        <v/>
      </c>
      <c r="R5172" s="412" t="str">
        <f t="shared" si="1278"/>
        <v/>
      </c>
      <c r="S5172" s="412" t="str">
        <f t="shared" si="1277"/>
        <v/>
      </c>
      <c r="T5172" s="427"/>
      <c r="U5172" s="429"/>
      <c r="W5172" s="6" t="str">
        <f>VLOOKUP(A5172,'[3]Cartilha Global'!$A:$A,1,FALSE)</f>
        <v>9.3.29</v>
      </c>
    </row>
    <row r="5173" spans="1:23" ht="23.25" hidden="1" thickBot="1" x14ac:dyDescent="0.25">
      <c r="A5173" s="522">
        <v>89508</v>
      </c>
      <c r="B5173" s="508" t="s">
        <v>3144</v>
      </c>
      <c r="C5173" s="513" t="s">
        <v>1507</v>
      </c>
      <c r="D5173" s="498" t="s">
        <v>6927</v>
      </c>
      <c r="E5173" s="499">
        <v>26.29</v>
      </c>
      <c r="F5173" s="500">
        <f t="shared" si="1279"/>
        <v>32.56</v>
      </c>
      <c r="G5173" s="527"/>
      <c r="H5173" s="518"/>
      <c r="I5173" s="517">
        <f t="shared" ref="I5173:I5182" si="1280">IF(ISBLANK(E5173),0,ROUND(F5173*G5173,2))</f>
        <v>0</v>
      </c>
      <c r="J5173" s="517">
        <f t="shared" ref="J5173:J5182" si="1281">IF(ISBLANK(G5173),0,ROUND(G5173*H5173,2))</f>
        <v>0</v>
      </c>
      <c r="K5173" s="504"/>
      <c r="L5173" s="518">
        <f t="shared" ref="L5173:M5182" si="1282">G5173</f>
        <v>0</v>
      </c>
      <c r="M5173" s="518">
        <f t="shared" si="1282"/>
        <v>0</v>
      </c>
      <c r="N5173" s="519">
        <f t="shared" ref="N5173:N5182" si="1283">IF(ISBLANK(E5173),0,ROUND(F5173*L5173,2))</f>
        <v>0</v>
      </c>
      <c r="O5173" s="519">
        <f t="shared" ref="O5173:O5182" si="1284">IF(ISBLANK(L5173),0,ROUND(L5173*M5173,2))</f>
        <v>0</v>
      </c>
      <c r="P5173" s="506"/>
      <c r="Q5173" s="520"/>
      <c r="R5173" s="412" t="str">
        <f t="shared" si="1278"/>
        <v/>
      </c>
      <c r="S5173" s="412" t="str">
        <f t="shared" si="1277"/>
        <v/>
      </c>
      <c r="T5173" s="427"/>
      <c r="U5173" s="429"/>
      <c r="W5173" s="6">
        <f>VLOOKUP(A5173,'[3]Cartilha Global'!$A:$A,1,FALSE)</f>
        <v>89508</v>
      </c>
    </row>
    <row r="5174" spans="1:23" ht="23.25" hidden="1" thickBot="1" x14ac:dyDescent="0.25">
      <c r="A5174" s="522">
        <v>89509</v>
      </c>
      <c r="B5174" s="508" t="s">
        <v>3144</v>
      </c>
      <c r="C5174" s="513" t="s">
        <v>1508</v>
      </c>
      <c r="D5174" s="498" t="s">
        <v>6927</v>
      </c>
      <c r="E5174" s="499">
        <v>35.619999999999997</v>
      </c>
      <c r="F5174" s="500">
        <f t="shared" si="1279"/>
        <v>44.11</v>
      </c>
      <c r="G5174" s="527"/>
      <c r="H5174" s="518"/>
      <c r="I5174" s="517">
        <f t="shared" si="1280"/>
        <v>0</v>
      </c>
      <c r="J5174" s="517">
        <f t="shared" si="1281"/>
        <v>0</v>
      </c>
      <c r="K5174" s="504"/>
      <c r="L5174" s="518">
        <f t="shared" si="1282"/>
        <v>0</v>
      </c>
      <c r="M5174" s="518">
        <f t="shared" si="1282"/>
        <v>0</v>
      </c>
      <c r="N5174" s="519">
        <f t="shared" si="1283"/>
        <v>0</v>
      </c>
      <c r="O5174" s="519">
        <f t="shared" si="1284"/>
        <v>0</v>
      </c>
      <c r="P5174" s="506"/>
      <c r="Q5174" s="494"/>
      <c r="R5174" s="412" t="str">
        <f t="shared" si="1278"/>
        <v/>
      </c>
      <c r="S5174" s="412" t="str">
        <f t="shared" si="1277"/>
        <v/>
      </c>
      <c r="T5174" s="427"/>
      <c r="U5174" s="429"/>
      <c r="W5174" s="6">
        <f>VLOOKUP(A5174,'[3]Cartilha Global'!$A:$A,1,FALSE)</f>
        <v>89509</v>
      </c>
    </row>
    <row r="5175" spans="1:23" ht="23.25" hidden="1" thickBot="1" x14ac:dyDescent="0.25">
      <c r="A5175" s="522">
        <v>89511</v>
      </c>
      <c r="B5175" s="508" t="s">
        <v>3144</v>
      </c>
      <c r="C5175" s="513" t="s">
        <v>1509</v>
      </c>
      <c r="D5175" s="498" t="s">
        <v>6927</v>
      </c>
      <c r="E5175" s="499">
        <v>52.02</v>
      </c>
      <c r="F5175" s="500">
        <f t="shared" si="1279"/>
        <v>64.42</v>
      </c>
      <c r="G5175" s="527"/>
      <c r="H5175" s="518"/>
      <c r="I5175" s="517">
        <f t="shared" si="1280"/>
        <v>0</v>
      </c>
      <c r="J5175" s="517">
        <f t="shared" si="1281"/>
        <v>0</v>
      </c>
      <c r="K5175" s="504"/>
      <c r="L5175" s="518">
        <f t="shared" si="1282"/>
        <v>0</v>
      </c>
      <c r="M5175" s="518">
        <f t="shared" si="1282"/>
        <v>0</v>
      </c>
      <c r="N5175" s="519">
        <f t="shared" si="1283"/>
        <v>0</v>
      </c>
      <c r="O5175" s="519">
        <f t="shared" si="1284"/>
        <v>0</v>
      </c>
      <c r="P5175" s="506"/>
      <c r="Q5175" s="494"/>
      <c r="R5175" s="412" t="str">
        <f t="shared" si="1278"/>
        <v/>
      </c>
      <c r="S5175" s="412" t="str">
        <f t="shared" si="1277"/>
        <v/>
      </c>
      <c r="T5175" s="427"/>
      <c r="U5175" s="429"/>
      <c r="W5175" s="6">
        <f>VLOOKUP(A5175,'[3]Cartilha Global'!$A:$A,1,FALSE)</f>
        <v>89511</v>
      </c>
    </row>
    <row r="5176" spans="1:23" ht="23.25" hidden="1" thickBot="1" x14ac:dyDescent="0.25">
      <c r="A5176" s="522">
        <v>89512</v>
      </c>
      <c r="B5176" s="508" t="s">
        <v>3144</v>
      </c>
      <c r="C5176" s="513" t="s">
        <v>1510</v>
      </c>
      <c r="D5176" s="498" t="s">
        <v>6927</v>
      </c>
      <c r="E5176" s="499">
        <v>83.32</v>
      </c>
      <c r="F5176" s="500">
        <f t="shared" si="1279"/>
        <v>103.18</v>
      </c>
      <c r="G5176" s="527"/>
      <c r="H5176" s="518"/>
      <c r="I5176" s="517">
        <f t="shared" si="1280"/>
        <v>0</v>
      </c>
      <c r="J5176" s="517">
        <f t="shared" si="1281"/>
        <v>0</v>
      </c>
      <c r="K5176" s="504"/>
      <c r="L5176" s="518">
        <f t="shared" si="1282"/>
        <v>0</v>
      </c>
      <c r="M5176" s="518">
        <f t="shared" si="1282"/>
        <v>0</v>
      </c>
      <c r="N5176" s="519">
        <f t="shared" si="1283"/>
        <v>0</v>
      </c>
      <c r="O5176" s="519">
        <f t="shared" si="1284"/>
        <v>0</v>
      </c>
      <c r="P5176" s="506"/>
      <c r="Q5176" s="494"/>
      <c r="R5176" s="412" t="str">
        <f t="shared" si="1278"/>
        <v/>
      </c>
      <c r="S5176" s="412" t="str">
        <f t="shared" si="1277"/>
        <v/>
      </c>
      <c r="T5176" s="427"/>
      <c r="U5176" s="429"/>
      <c r="W5176" s="6">
        <f>VLOOKUP(A5176,'[3]Cartilha Global'!$A:$A,1,FALSE)</f>
        <v>89512</v>
      </c>
    </row>
    <row r="5177" spans="1:23" ht="23.25" hidden="1" thickBot="1" x14ac:dyDescent="0.25">
      <c r="A5177" s="522">
        <v>89576</v>
      </c>
      <c r="B5177" s="508" t="s">
        <v>3144</v>
      </c>
      <c r="C5177" s="513" t="s">
        <v>1511</v>
      </c>
      <c r="D5177" s="498" t="s">
        <v>6927</v>
      </c>
      <c r="E5177" s="499">
        <v>33.54</v>
      </c>
      <c r="F5177" s="500">
        <f t="shared" si="1279"/>
        <v>41.54</v>
      </c>
      <c r="G5177" s="527"/>
      <c r="H5177" s="518"/>
      <c r="I5177" s="517">
        <f t="shared" si="1280"/>
        <v>0</v>
      </c>
      <c r="J5177" s="517">
        <f t="shared" si="1281"/>
        <v>0</v>
      </c>
      <c r="K5177" s="504"/>
      <c r="L5177" s="518">
        <f t="shared" si="1282"/>
        <v>0</v>
      </c>
      <c r="M5177" s="518">
        <f t="shared" si="1282"/>
        <v>0</v>
      </c>
      <c r="N5177" s="519">
        <f t="shared" si="1283"/>
        <v>0</v>
      </c>
      <c r="O5177" s="519">
        <f t="shared" si="1284"/>
        <v>0</v>
      </c>
      <c r="P5177" s="506"/>
      <c r="Q5177" s="494"/>
      <c r="R5177" s="412" t="str">
        <f t="shared" si="1278"/>
        <v/>
      </c>
      <c r="S5177" s="412" t="str">
        <f t="shared" si="1277"/>
        <v/>
      </c>
      <c r="T5177" s="427"/>
      <c r="U5177" s="429"/>
      <c r="W5177" s="6">
        <f>VLOOKUP(A5177,'[3]Cartilha Global'!$A:$A,1,FALSE)</f>
        <v>89576</v>
      </c>
    </row>
    <row r="5178" spans="1:23" ht="23.25" hidden="1" thickBot="1" x14ac:dyDescent="0.25">
      <c r="A5178" s="522">
        <v>89578</v>
      </c>
      <c r="B5178" s="508" t="s">
        <v>3144</v>
      </c>
      <c r="C5178" s="513" t="s">
        <v>1512</v>
      </c>
      <c r="D5178" s="498" t="s">
        <v>6927</v>
      </c>
      <c r="E5178" s="499">
        <v>57.99</v>
      </c>
      <c r="F5178" s="500">
        <f t="shared" si="1279"/>
        <v>71.81</v>
      </c>
      <c r="G5178" s="527"/>
      <c r="H5178" s="518"/>
      <c r="I5178" s="517">
        <f t="shared" si="1280"/>
        <v>0</v>
      </c>
      <c r="J5178" s="517">
        <f t="shared" si="1281"/>
        <v>0</v>
      </c>
      <c r="K5178" s="504"/>
      <c r="L5178" s="518">
        <f t="shared" si="1282"/>
        <v>0</v>
      </c>
      <c r="M5178" s="518">
        <f t="shared" si="1282"/>
        <v>0</v>
      </c>
      <c r="N5178" s="519">
        <f t="shared" si="1283"/>
        <v>0</v>
      </c>
      <c r="O5178" s="519">
        <f t="shared" si="1284"/>
        <v>0</v>
      </c>
      <c r="P5178" s="506"/>
      <c r="Q5178" s="494"/>
      <c r="R5178" s="412" t="str">
        <f t="shared" si="1278"/>
        <v/>
      </c>
      <c r="S5178" s="412" t="str">
        <f t="shared" si="1277"/>
        <v/>
      </c>
      <c r="T5178" s="427"/>
      <c r="U5178" s="429"/>
      <c r="W5178" s="6">
        <f>VLOOKUP(A5178,'[3]Cartilha Global'!$A:$A,1,FALSE)</f>
        <v>89578</v>
      </c>
    </row>
    <row r="5179" spans="1:23" ht="23.25" hidden="1" thickBot="1" x14ac:dyDescent="0.25">
      <c r="A5179" s="522">
        <v>89580</v>
      </c>
      <c r="B5179" s="508" t="s">
        <v>3144</v>
      </c>
      <c r="C5179" s="513" t="s">
        <v>1513</v>
      </c>
      <c r="D5179" s="498" t="s">
        <v>6927</v>
      </c>
      <c r="E5179" s="499">
        <v>114.8</v>
      </c>
      <c r="F5179" s="500">
        <f t="shared" si="1279"/>
        <v>142.16999999999999</v>
      </c>
      <c r="G5179" s="527"/>
      <c r="H5179" s="518"/>
      <c r="I5179" s="517">
        <f t="shared" si="1280"/>
        <v>0</v>
      </c>
      <c r="J5179" s="517">
        <f t="shared" si="1281"/>
        <v>0</v>
      </c>
      <c r="K5179" s="504"/>
      <c r="L5179" s="518">
        <f t="shared" si="1282"/>
        <v>0</v>
      </c>
      <c r="M5179" s="518">
        <f t="shared" si="1282"/>
        <v>0</v>
      </c>
      <c r="N5179" s="519">
        <f t="shared" si="1283"/>
        <v>0</v>
      </c>
      <c r="O5179" s="519">
        <f t="shared" si="1284"/>
        <v>0</v>
      </c>
      <c r="P5179" s="506"/>
      <c r="Q5179" s="494"/>
      <c r="R5179" s="412" t="str">
        <f t="shared" si="1278"/>
        <v/>
      </c>
      <c r="S5179" s="412" t="str">
        <f t="shared" si="1277"/>
        <v/>
      </c>
      <c r="T5179" s="427"/>
      <c r="U5179" s="429"/>
      <c r="W5179" s="6">
        <f>VLOOKUP(A5179,'[3]Cartilha Global'!$A:$A,1,FALSE)</f>
        <v>89580</v>
      </c>
    </row>
    <row r="5180" spans="1:23" ht="34.5" hidden="1" thickBot="1" x14ac:dyDescent="0.25">
      <c r="A5180" s="522">
        <v>91789</v>
      </c>
      <c r="B5180" s="508" t="s">
        <v>3144</v>
      </c>
      <c r="C5180" s="513" t="s">
        <v>1514</v>
      </c>
      <c r="D5180" s="498" t="s">
        <v>6927</v>
      </c>
      <c r="E5180" s="499">
        <v>57.79</v>
      </c>
      <c r="F5180" s="500">
        <f t="shared" si="1279"/>
        <v>71.569999999999993</v>
      </c>
      <c r="G5180" s="527"/>
      <c r="H5180" s="518"/>
      <c r="I5180" s="517">
        <f t="shared" si="1280"/>
        <v>0</v>
      </c>
      <c r="J5180" s="517">
        <f t="shared" si="1281"/>
        <v>0</v>
      </c>
      <c r="K5180" s="504"/>
      <c r="L5180" s="518">
        <f t="shared" si="1282"/>
        <v>0</v>
      </c>
      <c r="M5180" s="518">
        <f t="shared" si="1282"/>
        <v>0</v>
      </c>
      <c r="N5180" s="519">
        <f t="shared" si="1283"/>
        <v>0</v>
      </c>
      <c r="O5180" s="519">
        <f t="shared" si="1284"/>
        <v>0</v>
      </c>
      <c r="P5180" s="506"/>
      <c r="Q5180" s="494"/>
      <c r="R5180" s="412" t="str">
        <f t="shared" si="1278"/>
        <v/>
      </c>
      <c r="S5180" s="412" t="str">
        <f t="shared" si="1277"/>
        <v/>
      </c>
      <c r="T5180" s="427"/>
      <c r="U5180" s="429"/>
      <c r="W5180" s="6">
        <f>VLOOKUP(A5180,'[3]Cartilha Global'!$A:$A,1,FALSE)</f>
        <v>91789</v>
      </c>
    </row>
    <row r="5181" spans="1:23" ht="34.5" hidden="1" thickBot="1" x14ac:dyDescent="0.25">
      <c r="A5181" s="522">
        <v>91790</v>
      </c>
      <c r="B5181" s="508" t="s">
        <v>3144</v>
      </c>
      <c r="C5181" s="513" t="s">
        <v>1515</v>
      </c>
      <c r="D5181" s="498" t="s">
        <v>6927</v>
      </c>
      <c r="E5181" s="499">
        <v>87.86</v>
      </c>
      <c r="F5181" s="500">
        <f t="shared" si="1279"/>
        <v>108.81</v>
      </c>
      <c r="G5181" s="527"/>
      <c r="H5181" s="518"/>
      <c r="I5181" s="517">
        <f t="shared" si="1280"/>
        <v>0</v>
      </c>
      <c r="J5181" s="517">
        <f t="shared" si="1281"/>
        <v>0</v>
      </c>
      <c r="K5181" s="504"/>
      <c r="L5181" s="518">
        <f t="shared" si="1282"/>
        <v>0</v>
      </c>
      <c r="M5181" s="518">
        <f t="shared" si="1282"/>
        <v>0</v>
      </c>
      <c r="N5181" s="519">
        <f t="shared" si="1283"/>
        <v>0</v>
      </c>
      <c r="O5181" s="519">
        <f t="shared" si="1284"/>
        <v>0</v>
      </c>
      <c r="P5181" s="506"/>
      <c r="Q5181" s="494"/>
      <c r="R5181" s="412" t="str">
        <f t="shared" si="1278"/>
        <v/>
      </c>
      <c r="S5181" s="412" t="str">
        <f t="shared" si="1277"/>
        <v/>
      </c>
      <c r="T5181" s="427"/>
      <c r="U5181" s="429"/>
      <c r="W5181" s="6">
        <f>VLOOKUP(A5181,'[3]Cartilha Global'!$A:$A,1,FALSE)</f>
        <v>91790</v>
      </c>
    </row>
    <row r="5182" spans="1:23" ht="34.5" hidden="1" thickBot="1" x14ac:dyDescent="0.25">
      <c r="A5182" s="522">
        <v>91791</v>
      </c>
      <c r="B5182" s="508" t="s">
        <v>3144</v>
      </c>
      <c r="C5182" s="513" t="s">
        <v>1516</v>
      </c>
      <c r="D5182" s="498" t="s">
        <v>6927</v>
      </c>
      <c r="E5182" s="499">
        <v>121.41</v>
      </c>
      <c r="F5182" s="500">
        <f t="shared" si="1279"/>
        <v>150.35</v>
      </c>
      <c r="G5182" s="527"/>
      <c r="H5182" s="518"/>
      <c r="I5182" s="517">
        <f t="shared" si="1280"/>
        <v>0</v>
      </c>
      <c r="J5182" s="517">
        <f t="shared" si="1281"/>
        <v>0</v>
      </c>
      <c r="K5182" s="504"/>
      <c r="L5182" s="518">
        <f t="shared" si="1282"/>
        <v>0</v>
      </c>
      <c r="M5182" s="518">
        <f t="shared" si="1282"/>
        <v>0</v>
      </c>
      <c r="N5182" s="519">
        <f t="shared" si="1283"/>
        <v>0</v>
      </c>
      <c r="O5182" s="519">
        <f t="shared" si="1284"/>
        <v>0</v>
      </c>
      <c r="P5182" s="506"/>
      <c r="Q5182" s="520"/>
      <c r="R5182" s="412" t="str">
        <f t="shared" si="1278"/>
        <v/>
      </c>
      <c r="S5182" s="412" t="str">
        <f t="shared" si="1277"/>
        <v/>
      </c>
      <c r="T5182" s="427"/>
      <c r="U5182" s="429"/>
      <c r="W5182" s="6">
        <f>VLOOKUP(A5182,'[3]Cartilha Global'!$A:$A,1,FALSE)</f>
        <v>91791</v>
      </c>
    </row>
    <row r="5183" spans="1:23" ht="12" hidden="1" thickBot="1" x14ac:dyDescent="0.25">
      <c r="A5183" s="522" t="s">
        <v>1996</v>
      </c>
      <c r="B5183" s="508"/>
      <c r="C5183" s="513" t="s">
        <v>497</v>
      </c>
      <c r="D5183" s="498">
        <v>0</v>
      </c>
      <c r="E5183" s="499"/>
      <c r="F5183" s="500">
        <f t="shared" si="1279"/>
        <v>0</v>
      </c>
      <c r="G5183" s="556"/>
      <c r="H5183" s="556"/>
      <c r="I5183" s="557"/>
      <c r="J5183" s="558"/>
      <c r="K5183" s="504"/>
      <c r="L5183" s="556"/>
      <c r="M5183" s="556"/>
      <c r="N5183" s="557"/>
      <c r="O5183" s="558"/>
      <c r="P5183" s="506"/>
      <c r="Q5183" s="494" t="str">
        <f>IF(OR(SUM(J5185:J5242)&gt;0,SUM(O5185:O5242)&gt;0),"xx","")</f>
        <v/>
      </c>
      <c r="R5183" s="412" t="str">
        <f t="shared" si="1278"/>
        <v/>
      </c>
      <c r="S5183" s="412" t="str">
        <f t="shared" si="1277"/>
        <v/>
      </c>
      <c r="T5183" s="427"/>
      <c r="U5183" s="429"/>
      <c r="W5183" s="6" t="str">
        <f>VLOOKUP(A5183,'[3]Cartilha Global'!$A:$A,1,FALSE)</f>
        <v>9.3.30</v>
      </c>
    </row>
    <row r="5184" spans="1:23" ht="12" hidden="1" thickBot="1" x14ac:dyDescent="0.25">
      <c r="A5184" s="522" t="s">
        <v>1997</v>
      </c>
      <c r="B5184" s="508"/>
      <c r="C5184" s="513" t="s">
        <v>1517</v>
      </c>
      <c r="D5184" s="498">
        <v>0</v>
      </c>
      <c r="E5184" s="499"/>
      <c r="F5184" s="500">
        <f t="shared" si="1279"/>
        <v>0</v>
      </c>
      <c r="G5184" s="556"/>
      <c r="H5184" s="556"/>
      <c r="I5184" s="557"/>
      <c r="J5184" s="558"/>
      <c r="K5184" s="504"/>
      <c r="L5184" s="556"/>
      <c r="M5184" s="556"/>
      <c r="N5184" s="557"/>
      <c r="O5184" s="558"/>
      <c r="P5184" s="506"/>
      <c r="Q5184" s="494" t="str">
        <f>IF(OR(SUM(J5185:J5215)&gt;0,SUM(O5185:O5215)&gt;0),"xx","")</f>
        <v/>
      </c>
      <c r="R5184" s="412" t="str">
        <f t="shared" si="1278"/>
        <v/>
      </c>
      <c r="S5184" s="412" t="str">
        <f t="shared" si="1277"/>
        <v/>
      </c>
      <c r="T5184" s="427"/>
      <c r="U5184" s="429"/>
      <c r="W5184" s="6" t="str">
        <f>VLOOKUP(A5184,'[3]Cartilha Global'!$A:$A,1,FALSE)</f>
        <v>9.3.30.1</v>
      </c>
    </row>
    <row r="5185" spans="1:23" ht="23.25" hidden="1" thickBot="1" x14ac:dyDescent="0.25">
      <c r="A5185" s="522">
        <v>89526</v>
      </c>
      <c r="B5185" s="508" t="s">
        <v>3144</v>
      </c>
      <c r="C5185" s="513" t="s">
        <v>1518</v>
      </c>
      <c r="D5185" s="498" t="s">
        <v>169</v>
      </c>
      <c r="E5185" s="499">
        <v>47.55</v>
      </c>
      <c r="F5185" s="500">
        <f t="shared" si="1279"/>
        <v>58.89</v>
      </c>
      <c r="G5185" s="527"/>
      <c r="H5185" s="518"/>
      <c r="I5185" s="517">
        <f t="shared" ref="I5185:I5215" si="1285">IF(ISBLANK(E5185),0,ROUND(F5185*G5185,2))</f>
        <v>0</v>
      </c>
      <c r="J5185" s="517">
        <f t="shared" ref="J5185:J5215" si="1286">IF(ISBLANK(G5185),0,ROUND(G5185*H5185,2))</f>
        <v>0</v>
      </c>
      <c r="K5185" s="504"/>
      <c r="L5185" s="518">
        <f t="shared" ref="L5185:M5215" si="1287">G5185</f>
        <v>0</v>
      </c>
      <c r="M5185" s="518">
        <f t="shared" si="1287"/>
        <v>0</v>
      </c>
      <c r="N5185" s="519">
        <f t="shared" ref="N5185:N5215" si="1288">IF(ISBLANK(E5185),0,ROUND(F5185*L5185,2))</f>
        <v>0</v>
      </c>
      <c r="O5185" s="519">
        <f t="shared" ref="O5185:O5215" si="1289">IF(ISBLANK(L5185),0,ROUND(L5185*M5185,2))</f>
        <v>0</v>
      </c>
      <c r="P5185" s="506"/>
      <c r="Q5185" s="520"/>
      <c r="R5185" s="412" t="str">
        <f t="shared" si="1278"/>
        <v/>
      </c>
      <c r="S5185" s="412" t="str">
        <f t="shared" si="1277"/>
        <v/>
      </c>
      <c r="T5185" s="427"/>
      <c r="U5185" s="429"/>
      <c r="W5185" s="6">
        <f>VLOOKUP(A5185,'[3]Cartilha Global'!$A:$A,1,FALSE)</f>
        <v>89526</v>
      </c>
    </row>
    <row r="5186" spans="1:23" ht="23.25" hidden="1" thickBot="1" x14ac:dyDescent="0.25">
      <c r="A5186" s="522">
        <v>89535</v>
      </c>
      <c r="B5186" s="508" t="s">
        <v>3144</v>
      </c>
      <c r="C5186" s="513" t="s">
        <v>1519</v>
      </c>
      <c r="D5186" s="498" t="s">
        <v>169</v>
      </c>
      <c r="E5186" s="499">
        <v>71.03</v>
      </c>
      <c r="F5186" s="500">
        <f t="shared" si="1279"/>
        <v>87.96</v>
      </c>
      <c r="G5186" s="527"/>
      <c r="H5186" s="518"/>
      <c r="I5186" s="517">
        <f t="shared" si="1285"/>
        <v>0</v>
      </c>
      <c r="J5186" s="517">
        <f t="shared" si="1286"/>
        <v>0</v>
      </c>
      <c r="K5186" s="504"/>
      <c r="L5186" s="518">
        <f t="shared" si="1287"/>
        <v>0</v>
      </c>
      <c r="M5186" s="518">
        <f t="shared" si="1287"/>
        <v>0</v>
      </c>
      <c r="N5186" s="519">
        <f t="shared" si="1288"/>
        <v>0</v>
      </c>
      <c r="O5186" s="519">
        <f t="shared" si="1289"/>
        <v>0</v>
      </c>
      <c r="P5186" s="506"/>
      <c r="Q5186" s="520"/>
      <c r="R5186" s="412" t="str">
        <f t="shared" si="1278"/>
        <v/>
      </c>
      <c r="S5186" s="412" t="str">
        <f t="shared" si="1277"/>
        <v/>
      </c>
      <c r="T5186" s="427"/>
      <c r="U5186" s="429"/>
      <c r="W5186" s="6">
        <f>VLOOKUP(A5186,'[3]Cartilha Global'!$A:$A,1,FALSE)</f>
        <v>89535</v>
      </c>
    </row>
    <row r="5187" spans="1:23" ht="23.25" hidden="1" thickBot="1" x14ac:dyDescent="0.25">
      <c r="A5187" s="522">
        <v>89546</v>
      </c>
      <c r="B5187" s="508" t="s">
        <v>3144</v>
      </c>
      <c r="C5187" s="513" t="s">
        <v>1520</v>
      </c>
      <c r="D5187" s="498" t="s">
        <v>169</v>
      </c>
      <c r="E5187" s="499">
        <v>14.05</v>
      </c>
      <c r="F5187" s="500">
        <f t="shared" si="1279"/>
        <v>17.399999999999999</v>
      </c>
      <c r="G5187" s="527"/>
      <c r="H5187" s="518"/>
      <c r="I5187" s="517">
        <f t="shared" si="1285"/>
        <v>0</v>
      </c>
      <c r="J5187" s="517">
        <f t="shared" si="1286"/>
        <v>0</v>
      </c>
      <c r="K5187" s="504"/>
      <c r="L5187" s="518">
        <f t="shared" si="1287"/>
        <v>0</v>
      </c>
      <c r="M5187" s="518">
        <f t="shared" si="1287"/>
        <v>0</v>
      </c>
      <c r="N5187" s="519">
        <f t="shared" si="1288"/>
        <v>0</v>
      </c>
      <c r="O5187" s="519">
        <f t="shared" si="1289"/>
        <v>0</v>
      </c>
      <c r="P5187" s="506"/>
      <c r="Q5187" s="520"/>
      <c r="R5187" s="412" t="str">
        <f t="shared" si="1278"/>
        <v/>
      </c>
      <c r="S5187" s="412" t="str">
        <f t="shared" si="1277"/>
        <v/>
      </c>
      <c r="T5187" s="427"/>
      <c r="U5187" s="429"/>
      <c r="W5187" s="6">
        <f>VLOOKUP(A5187,'[3]Cartilha Global'!$A:$A,1,FALSE)</f>
        <v>89546</v>
      </c>
    </row>
    <row r="5188" spans="1:23" ht="23.25" hidden="1" thickBot="1" x14ac:dyDescent="0.25">
      <c r="A5188" s="522">
        <v>95694</v>
      </c>
      <c r="B5188" s="508" t="s">
        <v>3144</v>
      </c>
      <c r="C5188" s="513" t="s">
        <v>1521</v>
      </c>
      <c r="D5188" s="498" t="s">
        <v>169</v>
      </c>
      <c r="E5188" s="499">
        <v>89.7</v>
      </c>
      <c r="F5188" s="500">
        <f t="shared" si="1279"/>
        <v>111.08</v>
      </c>
      <c r="G5188" s="527"/>
      <c r="H5188" s="518"/>
      <c r="I5188" s="517">
        <f t="shared" si="1285"/>
        <v>0</v>
      </c>
      <c r="J5188" s="517">
        <f t="shared" si="1286"/>
        <v>0</v>
      </c>
      <c r="K5188" s="504"/>
      <c r="L5188" s="518">
        <f t="shared" si="1287"/>
        <v>0</v>
      </c>
      <c r="M5188" s="518">
        <f t="shared" si="1287"/>
        <v>0</v>
      </c>
      <c r="N5188" s="519">
        <f t="shared" si="1288"/>
        <v>0</v>
      </c>
      <c r="O5188" s="519">
        <f t="shared" si="1289"/>
        <v>0</v>
      </c>
      <c r="P5188" s="506"/>
      <c r="Q5188" s="520"/>
      <c r="R5188" s="412" t="str">
        <f t="shared" si="1278"/>
        <v/>
      </c>
      <c r="S5188" s="412" t="str">
        <f t="shared" si="1277"/>
        <v/>
      </c>
      <c r="T5188" s="427"/>
      <c r="U5188" s="429"/>
      <c r="W5188" s="6">
        <f>VLOOKUP(A5188,'[3]Cartilha Global'!$A:$A,1,FALSE)</f>
        <v>95694</v>
      </c>
    </row>
    <row r="5189" spans="1:23" ht="23.25" hidden="1" thickBot="1" x14ac:dyDescent="0.25">
      <c r="A5189" s="522">
        <v>89516</v>
      </c>
      <c r="B5189" s="508" t="s">
        <v>3144</v>
      </c>
      <c r="C5189" s="513" t="s">
        <v>1522</v>
      </c>
      <c r="D5189" s="498" t="s">
        <v>169</v>
      </c>
      <c r="E5189" s="499">
        <v>10.86</v>
      </c>
      <c r="F5189" s="500">
        <f t="shared" si="1279"/>
        <v>13.45</v>
      </c>
      <c r="G5189" s="527"/>
      <c r="H5189" s="518"/>
      <c r="I5189" s="517">
        <f t="shared" si="1285"/>
        <v>0</v>
      </c>
      <c r="J5189" s="517">
        <f t="shared" si="1286"/>
        <v>0</v>
      </c>
      <c r="K5189" s="504"/>
      <c r="L5189" s="518">
        <f t="shared" si="1287"/>
        <v>0</v>
      </c>
      <c r="M5189" s="518">
        <f t="shared" si="1287"/>
        <v>0</v>
      </c>
      <c r="N5189" s="519">
        <f t="shared" si="1288"/>
        <v>0</v>
      </c>
      <c r="O5189" s="519">
        <f t="shared" si="1289"/>
        <v>0</v>
      </c>
      <c r="P5189" s="506"/>
      <c r="Q5189" s="520"/>
      <c r="R5189" s="412" t="str">
        <f t="shared" si="1278"/>
        <v/>
      </c>
      <c r="S5189" s="412" t="str">
        <f t="shared" si="1277"/>
        <v/>
      </c>
      <c r="T5189" s="427"/>
      <c r="U5189" s="429"/>
      <c r="W5189" s="6">
        <f>VLOOKUP(A5189,'[3]Cartilha Global'!$A:$A,1,FALSE)</f>
        <v>89516</v>
      </c>
    </row>
    <row r="5190" spans="1:23" ht="23.25" hidden="1" thickBot="1" x14ac:dyDescent="0.25">
      <c r="A5190" s="522">
        <v>89520</v>
      </c>
      <c r="B5190" s="508" t="s">
        <v>3144</v>
      </c>
      <c r="C5190" s="513" t="s">
        <v>1523</v>
      </c>
      <c r="D5190" s="498" t="s">
        <v>169</v>
      </c>
      <c r="E5190" s="499">
        <v>15.6</v>
      </c>
      <c r="F5190" s="500">
        <f t="shared" si="1279"/>
        <v>19.32</v>
      </c>
      <c r="G5190" s="527"/>
      <c r="H5190" s="518"/>
      <c r="I5190" s="517">
        <f t="shared" si="1285"/>
        <v>0</v>
      </c>
      <c r="J5190" s="517">
        <f t="shared" si="1286"/>
        <v>0</v>
      </c>
      <c r="K5190" s="504"/>
      <c r="L5190" s="518">
        <f t="shared" si="1287"/>
        <v>0</v>
      </c>
      <c r="M5190" s="518">
        <f t="shared" si="1287"/>
        <v>0</v>
      </c>
      <c r="N5190" s="519">
        <f t="shared" si="1288"/>
        <v>0</v>
      </c>
      <c r="O5190" s="519">
        <f t="shared" si="1289"/>
        <v>0</v>
      </c>
      <c r="P5190" s="506"/>
      <c r="Q5190" s="520"/>
      <c r="R5190" s="412" t="str">
        <f t="shared" si="1278"/>
        <v/>
      </c>
      <c r="S5190" s="412" t="str">
        <f t="shared" si="1277"/>
        <v/>
      </c>
      <c r="T5190" s="427"/>
      <c r="U5190" s="429"/>
      <c r="W5190" s="6">
        <f>VLOOKUP(A5190,'[3]Cartilha Global'!$A:$A,1,FALSE)</f>
        <v>89520</v>
      </c>
    </row>
    <row r="5191" spans="1:23" ht="23.25" hidden="1" thickBot="1" x14ac:dyDescent="0.25">
      <c r="A5191" s="522">
        <v>89524</v>
      </c>
      <c r="B5191" s="508" t="s">
        <v>3144</v>
      </c>
      <c r="C5191" s="513" t="s">
        <v>1524</v>
      </c>
      <c r="D5191" s="498" t="s">
        <v>169</v>
      </c>
      <c r="E5191" s="499">
        <v>31.05</v>
      </c>
      <c r="F5191" s="500">
        <f t="shared" si="1279"/>
        <v>38.450000000000003</v>
      </c>
      <c r="G5191" s="527"/>
      <c r="H5191" s="518"/>
      <c r="I5191" s="517">
        <f t="shared" si="1285"/>
        <v>0</v>
      </c>
      <c r="J5191" s="517">
        <f t="shared" si="1286"/>
        <v>0</v>
      </c>
      <c r="K5191" s="504"/>
      <c r="L5191" s="518">
        <f t="shared" si="1287"/>
        <v>0</v>
      </c>
      <c r="M5191" s="518">
        <f t="shared" si="1287"/>
        <v>0</v>
      </c>
      <c r="N5191" s="519">
        <f t="shared" si="1288"/>
        <v>0</v>
      </c>
      <c r="O5191" s="519">
        <f t="shared" si="1289"/>
        <v>0</v>
      </c>
      <c r="P5191" s="506"/>
      <c r="Q5191" s="520"/>
      <c r="R5191" s="412" t="str">
        <f t="shared" si="1278"/>
        <v/>
      </c>
      <c r="S5191" s="412" t="str">
        <f t="shared" si="1277"/>
        <v/>
      </c>
      <c r="T5191" s="427"/>
      <c r="U5191" s="429"/>
      <c r="W5191" s="6">
        <f>VLOOKUP(A5191,'[3]Cartilha Global'!$A:$A,1,FALSE)</f>
        <v>89524</v>
      </c>
    </row>
    <row r="5192" spans="1:23" ht="23.25" hidden="1" thickBot="1" x14ac:dyDescent="0.25">
      <c r="A5192" s="522">
        <v>89531</v>
      </c>
      <c r="B5192" s="508" t="s">
        <v>3144</v>
      </c>
      <c r="C5192" s="513" t="s">
        <v>1525</v>
      </c>
      <c r="D5192" s="498" t="s">
        <v>169</v>
      </c>
      <c r="E5192" s="499">
        <v>42.74</v>
      </c>
      <c r="F5192" s="500">
        <f t="shared" si="1279"/>
        <v>52.93</v>
      </c>
      <c r="G5192" s="527"/>
      <c r="H5192" s="518"/>
      <c r="I5192" s="517">
        <f t="shared" si="1285"/>
        <v>0</v>
      </c>
      <c r="J5192" s="517">
        <f t="shared" si="1286"/>
        <v>0</v>
      </c>
      <c r="K5192" s="504"/>
      <c r="L5192" s="518">
        <f t="shared" si="1287"/>
        <v>0</v>
      </c>
      <c r="M5192" s="518">
        <f t="shared" si="1287"/>
        <v>0</v>
      </c>
      <c r="N5192" s="519">
        <f t="shared" si="1288"/>
        <v>0</v>
      </c>
      <c r="O5192" s="519">
        <f t="shared" si="1289"/>
        <v>0</v>
      </c>
      <c r="P5192" s="506"/>
      <c r="Q5192" s="520"/>
      <c r="R5192" s="412" t="str">
        <f t="shared" si="1278"/>
        <v/>
      </c>
      <c r="S5192" s="412" t="str">
        <f t="shared" si="1277"/>
        <v/>
      </c>
      <c r="T5192" s="427"/>
      <c r="U5192" s="429"/>
      <c r="W5192" s="6">
        <f>VLOOKUP(A5192,'[3]Cartilha Global'!$A:$A,1,FALSE)</f>
        <v>89531</v>
      </c>
    </row>
    <row r="5193" spans="1:23" ht="23.25" hidden="1" thickBot="1" x14ac:dyDescent="0.25">
      <c r="A5193" s="522">
        <v>89514</v>
      </c>
      <c r="B5193" s="508" t="s">
        <v>3144</v>
      </c>
      <c r="C5193" s="513" t="s">
        <v>1526</v>
      </c>
      <c r="D5193" s="498" t="s">
        <v>169</v>
      </c>
      <c r="E5193" s="499">
        <v>12.66</v>
      </c>
      <c r="F5193" s="500">
        <f t="shared" si="1279"/>
        <v>15.68</v>
      </c>
      <c r="G5193" s="527"/>
      <c r="H5193" s="518"/>
      <c r="I5193" s="517">
        <f t="shared" si="1285"/>
        <v>0</v>
      </c>
      <c r="J5193" s="517">
        <f t="shared" si="1286"/>
        <v>0</v>
      </c>
      <c r="K5193" s="504"/>
      <c r="L5193" s="518">
        <f t="shared" si="1287"/>
        <v>0</v>
      </c>
      <c r="M5193" s="518">
        <f t="shared" si="1287"/>
        <v>0</v>
      </c>
      <c r="N5193" s="519">
        <f t="shared" si="1288"/>
        <v>0</v>
      </c>
      <c r="O5193" s="519">
        <f t="shared" si="1289"/>
        <v>0</v>
      </c>
      <c r="P5193" s="506"/>
      <c r="Q5193" s="520"/>
      <c r="R5193" s="412" t="str">
        <f t="shared" si="1278"/>
        <v/>
      </c>
      <c r="S5193" s="412" t="str">
        <f t="shared" si="1277"/>
        <v/>
      </c>
      <c r="T5193" s="427"/>
      <c r="U5193" s="429"/>
      <c r="W5193" s="6">
        <f>VLOOKUP(A5193,'[3]Cartilha Global'!$A:$A,1,FALSE)</f>
        <v>89514</v>
      </c>
    </row>
    <row r="5194" spans="1:23" ht="23.25" hidden="1" thickBot="1" x14ac:dyDescent="0.25">
      <c r="A5194" s="522">
        <v>89518</v>
      </c>
      <c r="B5194" s="508" t="s">
        <v>3144</v>
      </c>
      <c r="C5194" s="513" t="s">
        <v>1527</v>
      </c>
      <c r="D5194" s="498" t="s">
        <v>169</v>
      </c>
      <c r="E5194" s="499">
        <v>17.97</v>
      </c>
      <c r="F5194" s="500">
        <f t="shared" si="1279"/>
        <v>22.25</v>
      </c>
      <c r="G5194" s="527"/>
      <c r="H5194" s="518"/>
      <c r="I5194" s="517">
        <f t="shared" si="1285"/>
        <v>0</v>
      </c>
      <c r="J5194" s="517">
        <f t="shared" si="1286"/>
        <v>0</v>
      </c>
      <c r="K5194" s="504"/>
      <c r="L5194" s="518">
        <f t="shared" si="1287"/>
        <v>0</v>
      </c>
      <c r="M5194" s="518">
        <f t="shared" si="1287"/>
        <v>0</v>
      </c>
      <c r="N5194" s="519">
        <f t="shared" si="1288"/>
        <v>0</v>
      </c>
      <c r="O5194" s="519">
        <f t="shared" si="1289"/>
        <v>0</v>
      </c>
      <c r="P5194" s="506"/>
      <c r="Q5194" s="520"/>
      <c r="R5194" s="412" t="str">
        <f t="shared" si="1278"/>
        <v/>
      </c>
      <c r="S5194" s="412" t="str">
        <f t="shared" si="1277"/>
        <v/>
      </c>
      <c r="T5194" s="427"/>
      <c r="U5194" s="429"/>
      <c r="W5194" s="6">
        <f>VLOOKUP(A5194,'[3]Cartilha Global'!$A:$A,1,FALSE)</f>
        <v>89518</v>
      </c>
    </row>
    <row r="5195" spans="1:23" ht="23.25" hidden="1" thickBot="1" x14ac:dyDescent="0.25">
      <c r="A5195" s="522">
        <v>89522</v>
      </c>
      <c r="B5195" s="508" t="s">
        <v>3144</v>
      </c>
      <c r="C5195" s="513" t="s">
        <v>1528</v>
      </c>
      <c r="D5195" s="498" t="s">
        <v>169</v>
      </c>
      <c r="E5195" s="499">
        <v>35.58</v>
      </c>
      <c r="F5195" s="500">
        <f t="shared" si="1279"/>
        <v>44.06</v>
      </c>
      <c r="G5195" s="527"/>
      <c r="H5195" s="518"/>
      <c r="I5195" s="517">
        <f t="shared" si="1285"/>
        <v>0</v>
      </c>
      <c r="J5195" s="517">
        <f t="shared" si="1286"/>
        <v>0</v>
      </c>
      <c r="K5195" s="504"/>
      <c r="L5195" s="518">
        <f t="shared" si="1287"/>
        <v>0</v>
      </c>
      <c r="M5195" s="518">
        <f t="shared" si="1287"/>
        <v>0</v>
      </c>
      <c r="N5195" s="519">
        <f t="shared" si="1288"/>
        <v>0</v>
      </c>
      <c r="O5195" s="519">
        <f t="shared" si="1289"/>
        <v>0</v>
      </c>
      <c r="P5195" s="506"/>
      <c r="Q5195" s="520"/>
      <c r="R5195" s="412" t="str">
        <f t="shared" si="1278"/>
        <v/>
      </c>
      <c r="S5195" s="412" t="str">
        <f t="shared" si="1277"/>
        <v/>
      </c>
      <c r="T5195" s="427"/>
      <c r="U5195" s="429"/>
      <c r="W5195" s="6">
        <f>VLOOKUP(A5195,'[3]Cartilha Global'!$A:$A,1,FALSE)</f>
        <v>89522</v>
      </c>
    </row>
    <row r="5196" spans="1:23" ht="23.25" hidden="1" thickBot="1" x14ac:dyDescent="0.25">
      <c r="A5196" s="522">
        <v>89529</v>
      </c>
      <c r="B5196" s="508" t="s">
        <v>3144</v>
      </c>
      <c r="C5196" s="513" t="s">
        <v>1529</v>
      </c>
      <c r="D5196" s="498" t="s">
        <v>169</v>
      </c>
      <c r="E5196" s="499">
        <v>53.75</v>
      </c>
      <c r="F5196" s="500">
        <f t="shared" si="1279"/>
        <v>66.56</v>
      </c>
      <c r="G5196" s="527"/>
      <c r="H5196" s="518"/>
      <c r="I5196" s="517">
        <f t="shared" si="1285"/>
        <v>0</v>
      </c>
      <c r="J5196" s="517">
        <f t="shared" si="1286"/>
        <v>0</v>
      </c>
      <c r="K5196" s="504"/>
      <c r="L5196" s="518">
        <f t="shared" si="1287"/>
        <v>0</v>
      </c>
      <c r="M5196" s="518">
        <f t="shared" si="1287"/>
        <v>0</v>
      </c>
      <c r="N5196" s="519">
        <f t="shared" si="1288"/>
        <v>0</v>
      </c>
      <c r="O5196" s="519">
        <f t="shared" si="1289"/>
        <v>0</v>
      </c>
      <c r="P5196" s="506"/>
      <c r="Q5196" s="520"/>
      <c r="R5196" s="412" t="str">
        <f t="shared" si="1278"/>
        <v/>
      </c>
      <c r="S5196" s="412" t="str">
        <f t="shared" si="1277"/>
        <v/>
      </c>
      <c r="T5196" s="427"/>
      <c r="U5196" s="429"/>
      <c r="W5196" s="6">
        <f>VLOOKUP(A5196,'[3]Cartilha Global'!$A:$A,1,FALSE)</f>
        <v>89529</v>
      </c>
    </row>
    <row r="5197" spans="1:23" ht="23.25" hidden="1" thickBot="1" x14ac:dyDescent="0.25">
      <c r="A5197" s="522">
        <v>89544</v>
      </c>
      <c r="B5197" s="508" t="s">
        <v>3144</v>
      </c>
      <c r="C5197" s="513" t="s">
        <v>1530</v>
      </c>
      <c r="D5197" s="498" t="s">
        <v>169</v>
      </c>
      <c r="E5197" s="499">
        <v>11.21</v>
      </c>
      <c r="F5197" s="500">
        <f t="shared" si="1279"/>
        <v>13.88</v>
      </c>
      <c r="G5197" s="527"/>
      <c r="H5197" s="518"/>
      <c r="I5197" s="517">
        <f t="shared" si="1285"/>
        <v>0</v>
      </c>
      <c r="J5197" s="517">
        <f t="shared" si="1286"/>
        <v>0</v>
      </c>
      <c r="K5197" s="504"/>
      <c r="L5197" s="518">
        <f t="shared" si="1287"/>
        <v>0</v>
      </c>
      <c r="M5197" s="518">
        <f t="shared" si="1287"/>
        <v>0</v>
      </c>
      <c r="N5197" s="519">
        <f t="shared" si="1288"/>
        <v>0</v>
      </c>
      <c r="O5197" s="519">
        <f t="shared" si="1289"/>
        <v>0</v>
      </c>
      <c r="P5197" s="506"/>
      <c r="Q5197" s="520"/>
      <c r="R5197" s="412" t="str">
        <f t="shared" si="1278"/>
        <v/>
      </c>
      <c r="S5197" s="412" t="str">
        <f t="shared" si="1277"/>
        <v/>
      </c>
      <c r="T5197" s="427"/>
      <c r="U5197" s="429"/>
      <c r="W5197" s="6">
        <f>VLOOKUP(A5197,'[3]Cartilha Global'!$A:$A,1,FALSE)</f>
        <v>89544</v>
      </c>
    </row>
    <row r="5198" spans="1:23" ht="23.25" hidden="1" thickBot="1" x14ac:dyDescent="0.25">
      <c r="A5198" s="522">
        <v>89545</v>
      </c>
      <c r="B5198" s="508" t="s">
        <v>3144</v>
      </c>
      <c r="C5198" s="513" t="s">
        <v>1531</v>
      </c>
      <c r="D5198" s="498" t="s">
        <v>169</v>
      </c>
      <c r="E5198" s="499">
        <v>16.43</v>
      </c>
      <c r="F5198" s="500">
        <f t="shared" si="1279"/>
        <v>20.350000000000001</v>
      </c>
      <c r="G5198" s="527"/>
      <c r="H5198" s="518"/>
      <c r="I5198" s="517">
        <f t="shared" si="1285"/>
        <v>0</v>
      </c>
      <c r="J5198" s="517">
        <f t="shared" si="1286"/>
        <v>0</v>
      </c>
      <c r="K5198" s="504"/>
      <c r="L5198" s="518">
        <f t="shared" si="1287"/>
        <v>0</v>
      </c>
      <c r="M5198" s="518">
        <f t="shared" si="1287"/>
        <v>0</v>
      </c>
      <c r="N5198" s="519">
        <f t="shared" si="1288"/>
        <v>0</v>
      </c>
      <c r="O5198" s="519">
        <f t="shared" si="1289"/>
        <v>0</v>
      </c>
      <c r="P5198" s="506"/>
      <c r="Q5198" s="520"/>
      <c r="R5198" s="412" t="str">
        <f t="shared" si="1278"/>
        <v/>
      </c>
      <c r="S5198" s="412" t="str">
        <f t="shared" si="1277"/>
        <v/>
      </c>
      <c r="T5198" s="427"/>
      <c r="U5198" s="429"/>
      <c r="W5198" s="6">
        <f>VLOOKUP(A5198,'[3]Cartilha Global'!$A:$A,1,FALSE)</f>
        <v>89545</v>
      </c>
    </row>
    <row r="5199" spans="1:23" ht="23.25" hidden="1" thickBot="1" x14ac:dyDescent="0.25">
      <c r="A5199" s="522">
        <v>89547</v>
      </c>
      <c r="B5199" s="508" t="s">
        <v>3144</v>
      </c>
      <c r="C5199" s="513" t="s">
        <v>1532</v>
      </c>
      <c r="D5199" s="498" t="s">
        <v>169</v>
      </c>
      <c r="E5199" s="499">
        <v>23.26</v>
      </c>
      <c r="F5199" s="500">
        <f t="shared" si="1279"/>
        <v>28.81</v>
      </c>
      <c r="G5199" s="527"/>
      <c r="H5199" s="518"/>
      <c r="I5199" s="517">
        <f t="shared" si="1285"/>
        <v>0</v>
      </c>
      <c r="J5199" s="517">
        <f t="shared" si="1286"/>
        <v>0</v>
      </c>
      <c r="K5199" s="504"/>
      <c r="L5199" s="518">
        <f t="shared" si="1287"/>
        <v>0</v>
      </c>
      <c r="M5199" s="518">
        <f t="shared" si="1287"/>
        <v>0</v>
      </c>
      <c r="N5199" s="519">
        <f t="shared" si="1288"/>
        <v>0</v>
      </c>
      <c r="O5199" s="519">
        <f t="shared" si="1289"/>
        <v>0</v>
      </c>
      <c r="P5199" s="506"/>
      <c r="Q5199" s="520"/>
      <c r="R5199" s="412" t="str">
        <f t="shared" si="1278"/>
        <v/>
      </c>
      <c r="S5199" s="412" t="str">
        <f t="shared" si="1277"/>
        <v/>
      </c>
      <c r="T5199" s="427"/>
      <c r="U5199" s="429"/>
      <c r="W5199" s="6">
        <f>VLOOKUP(A5199,'[3]Cartilha Global'!$A:$A,1,FALSE)</f>
        <v>89547</v>
      </c>
    </row>
    <row r="5200" spans="1:23" ht="23.25" hidden="1" thickBot="1" x14ac:dyDescent="0.25">
      <c r="A5200" s="522">
        <v>89548</v>
      </c>
      <c r="B5200" s="508" t="s">
        <v>3144</v>
      </c>
      <c r="C5200" s="513" t="s">
        <v>1533</v>
      </c>
      <c r="D5200" s="498" t="s">
        <v>169</v>
      </c>
      <c r="E5200" s="499">
        <v>25.52</v>
      </c>
      <c r="F5200" s="500">
        <f t="shared" si="1279"/>
        <v>31.6</v>
      </c>
      <c r="G5200" s="527"/>
      <c r="H5200" s="518"/>
      <c r="I5200" s="517">
        <f t="shared" si="1285"/>
        <v>0</v>
      </c>
      <c r="J5200" s="517">
        <f t="shared" si="1286"/>
        <v>0</v>
      </c>
      <c r="K5200" s="504"/>
      <c r="L5200" s="518">
        <f t="shared" si="1287"/>
        <v>0</v>
      </c>
      <c r="M5200" s="518">
        <f t="shared" si="1287"/>
        <v>0</v>
      </c>
      <c r="N5200" s="519">
        <f t="shared" si="1288"/>
        <v>0</v>
      </c>
      <c r="O5200" s="519">
        <f t="shared" si="1289"/>
        <v>0</v>
      </c>
      <c r="P5200" s="506"/>
      <c r="Q5200" s="520"/>
      <c r="R5200" s="412" t="str">
        <f t="shared" si="1278"/>
        <v/>
      </c>
      <c r="S5200" s="412" t="str">
        <f t="shared" si="1277"/>
        <v/>
      </c>
      <c r="T5200" s="427"/>
      <c r="U5200" s="429"/>
      <c r="W5200" s="6">
        <f>VLOOKUP(A5200,'[3]Cartilha Global'!$A:$A,1,FALSE)</f>
        <v>89548</v>
      </c>
    </row>
    <row r="5201" spans="1:23" ht="23.25" hidden="1" thickBot="1" x14ac:dyDescent="0.25">
      <c r="A5201" s="522">
        <v>89554</v>
      </c>
      <c r="B5201" s="508" t="s">
        <v>3144</v>
      </c>
      <c r="C5201" s="513" t="s">
        <v>1534</v>
      </c>
      <c r="D5201" s="498" t="s">
        <v>169</v>
      </c>
      <c r="E5201" s="499">
        <v>28.77</v>
      </c>
      <c r="F5201" s="500">
        <f t="shared" si="1279"/>
        <v>35.630000000000003</v>
      </c>
      <c r="G5201" s="527"/>
      <c r="H5201" s="518"/>
      <c r="I5201" s="517">
        <f t="shared" si="1285"/>
        <v>0</v>
      </c>
      <c r="J5201" s="517">
        <f t="shared" si="1286"/>
        <v>0</v>
      </c>
      <c r="K5201" s="504"/>
      <c r="L5201" s="518">
        <f t="shared" si="1287"/>
        <v>0</v>
      </c>
      <c r="M5201" s="518">
        <f t="shared" si="1287"/>
        <v>0</v>
      </c>
      <c r="N5201" s="519">
        <f t="shared" si="1288"/>
        <v>0</v>
      </c>
      <c r="O5201" s="519">
        <f t="shared" si="1289"/>
        <v>0</v>
      </c>
      <c r="P5201" s="506"/>
      <c r="Q5201" s="520"/>
      <c r="R5201" s="412" t="str">
        <f t="shared" si="1278"/>
        <v/>
      </c>
      <c r="S5201" s="412" t="str">
        <f t="shared" si="1277"/>
        <v/>
      </c>
      <c r="T5201" s="427"/>
      <c r="U5201" s="429"/>
      <c r="W5201" s="6">
        <f>VLOOKUP(A5201,'[3]Cartilha Global'!$A:$A,1,FALSE)</f>
        <v>89554</v>
      </c>
    </row>
    <row r="5202" spans="1:23" ht="23.25" hidden="1" thickBot="1" x14ac:dyDescent="0.25">
      <c r="A5202" s="522">
        <v>89556</v>
      </c>
      <c r="B5202" s="508" t="s">
        <v>3144</v>
      </c>
      <c r="C5202" s="513" t="s">
        <v>1535</v>
      </c>
      <c r="D5202" s="498" t="s">
        <v>169</v>
      </c>
      <c r="E5202" s="499">
        <v>44.19</v>
      </c>
      <c r="F5202" s="500">
        <f t="shared" si="1279"/>
        <v>54.72</v>
      </c>
      <c r="G5202" s="527"/>
      <c r="H5202" s="518"/>
      <c r="I5202" s="517">
        <f t="shared" si="1285"/>
        <v>0</v>
      </c>
      <c r="J5202" s="517">
        <f t="shared" si="1286"/>
        <v>0</v>
      </c>
      <c r="K5202" s="504"/>
      <c r="L5202" s="518">
        <f t="shared" si="1287"/>
        <v>0</v>
      </c>
      <c r="M5202" s="518">
        <f t="shared" si="1287"/>
        <v>0</v>
      </c>
      <c r="N5202" s="519">
        <f t="shared" si="1288"/>
        <v>0</v>
      </c>
      <c r="O5202" s="519">
        <f t="shared" si="1289"/>
        <v>0</v>
      </c>
      <c r="P5202" s="506"/>
      <c r="Q5202" s="520"/>
      <c r="R5202" s="412" t="str">
        <f t="shared" si="1278"/>
        <v/>
      </c>
      <c r="S5202" s="412" t="str">
        <f t="shared" si="1277"/>
        <v/>
      </c>
      <c r="T5202" s="427"/>
      <c r="U5202" s="429"/>
      <c r="W5202" s="6">
        <f>VLOOKUP(A5202,'[3]Cartilha Global'!$A:$A,1,FALSE)</f>
        <v>89556</v>
      </c>
    </row>
    <row r="5203" spans="1:23" ht="23.25" hidden="1" thickBot="1" x14ac:dyDescent="0.25">
      <c r="A5203" s="522">
        <v>89549</v>
      </c>
      <c r="B5203" s="508" t="s">
        <v>3144</v>
      </c>
      <c r="C5203" s="513" t="s">
        <v>1536</v>
      </c>
      <c r="D5203" s="498" t="s">
        <v>169</v>
      </c>
      <c r="E5203" s="499">
        <v>17.23</v>
      </c>
      <c r="F5203" s="500">
        <f t="shared" si="1279"/>
        <v>21.34</v>
      </c>
      <c r="G5203" s="527"/>
      <c r="H5203" s="518"/>
      <c r="I5203" s="517">
        <f t="shared" si="1285"/>
        <v>0</v>
      </c>
      <c r="J5203" s="517">
        <f t="shared" si="1286"/>
        <v>0</v>
      </c>
      <c r="K5203" s="504"/>
      <c r="L5203" s="518">
        <f t="shared" si="1287"/>
        <v>0</v>
      </c>
      <c r="M5203" s="518">
        <f t="shared" si="1287"/>
        <v>0</v>
      </c>
      <c r="N5203" s="519">
        <f t="shared" si="1288"/>
        <v>0</v>
      </c>
      <c r="O5203" s="519">
        <f t="shared" si="1289"/>
        <v>0</v>
      </c>
      <c r="P5203" s="506"/>
      <c r="Q5203" s="520"/>
      <c r="R5203" s="412" t="str">
        <f t="shared" si="1278"/>
        <v/>
      </c>
      <c r="S5203" s="412" t="str">
        <f t="shared" si="1277"/>
        <v/>
      </c>
      <c r="T5203" s="427"/>
      <c r="U5203" s="429"/>
      <c r="W5203" s="6">
        <f>VLOOKUP(A5203,'[3]Cartilha Global'!$A:$A,1,FALSE)</f>
        <v>89549</v>
      </c>
    </row>
    <row r="5204" spans="1:23" ht="23.25" hidden="1" thickBot="1" x14ac:dyDescent="0.25">
      <c r="A5204" s="522">
        <v>89550</v>
      </c>
      <c r="B5204" s="508" t="s">
        <v>3144</v>
      </c>
      <c r="C5204" s="513" t="s">
        <v>1537</v>
      </c>
      <c r="D5204" s="498" t="s">
        <v>169</v>
      </c>
      <c r="E5204" s="499">
        <v>47.99</v>
      </c>
      <c r="F5204" s="500">
        <f t="shared" si="1279"/>
        <v>59.43</v>
      </c>
      <c r="G5204" s="527"/>
      <c r="H5204" s="518"/>
      <c r="I5204" s="517">
        <f t="shared" si="1285"/>
        <v>0</v>
      </c>
      <c r="J5204" s="517">
        <f t="shared" si="1286"/>
        <v>0</v>
      </c>
      <c r="K5204" s="504"/>
      <c r="L5204" s="518">
        <f t="shared" si="1287"/>
        <v>0</v>
      </c>
      <c r="M5204" s="518">
        <f t="shared" si="1287"/>
        <v>0</v>
      </c>
      <c r="N5204" s="519">
        <f t="shared" si="1288"/>
        <v>0</v>
      </c>
      <c r="O5204" s="519">
        <f t="shared" si="1289"/>
        <v>0</v>
      </c>
      <c r="P5204" s="506"/>
      <c r="Q5204" s="520"/>
      <c r="R5204" s="412" t="str">
        <f t="shared" si="1278"/>
        <v/>
      </c>
      <c r="S5204" s="412" t="str">
        <f t="shared" si="1277"/>
        <v/>
      </c>
      <c r="T5204" s="427"/>
      <c r="U5204" s="429"/>
      <c r="W5204" s="6">
        <f>VLOOKUP(A5204,'[3]Cartilha Global'!$A:$A,1,FALSE)</f>
        <v>89550</v>
      </c>
    </row>
    <row r="5205" spans="1:23" ht="23.25" hidden="1" thickBot="1" x14ac:dyDescent="0.25">
      <c r="A5205" s="522">
        <v>89559</v>
      </c>
      <c r="B5205" s="508" t="s">
        <v>3144</v>
      </c>
      <c r="C5205" s="513" t="s">
        <v>1538</v>
      </c>
      <c r="D5205" s="498" t="s">
        <v>169</v>
      </c>
      <c r="E5205" s="499">
        <v>80.92</v>
      </c>
      <c r="F5205" s="500">
        <f t="shared" si="1279"/>
        <v>100.21</v>
      </c>
      <c r="G5205" s="527"/>
      <c r="H5205" s="518"/>
      <c r="I5205" s="517">
        <f t="shared" si="1285"/>
        <v>0</v>
      </c>
      <c r="J5205" s="517">
        <f t="shared" si="1286"/>
        <v>0</v>
      </c>
      <c r="K5205" s="504"/>
      <c r="L5205" s="518">
        <f t="shared" si="1287"/>
        <v>0</v>
      </c>
      <c r="M5205" s="518">
        <f t="shared" si="1287"/>
        <v>0</v>
      </c>
      <c r="N5205" s="519">
        <f t="shared" si="1288"/>
        <v>0</v>
      </c>
      <c r="O5205" s="519">
        <f t="shared" si="1289"/>
        <v>0</v>
      </c>
      <c r="P5205" s="506"/>
      <c r="Q5205" s="520"/>
      <c r="R5205" s="412" t="str">
        <f t="shared" si="1278"/>
        <v/>
      </c>
      <c r="S5205" s="412" t="str">
        <f t="shared" si="1277"/>
        <v/>
      </c>
      <c r="T5205" s="427"/>
      <c r="U5205" s="429"/>
      <c r="W5205" s="6">
        <f>VLOOKUP(A5205,'[3]Cartilha Global'!$A:$A,1,FALSE)</f>
        <v>89559</v>
      </c>
    </row>
    <row r="5206" spans="1:23" ht="23.25" hidden="1" thickBot="1" x14ac:dyDescent="0.25">
      <c r="A5206" s="522">
        <v>89571</v>
      </c>
      <c r="B5206" s="508" t="s">
        <v>3144</v>
      </c>
      <c r="C5206" s="513" t="s">
        <v>1539</v>
      </c>
      <c r="D5206" s="498" t="s">
        <v>169</v>
      </c>
      <c r="E5206" s="499">
        <v>89.25</v>
      </c>
      <c r="F5206" s="500">
        <f t="shared" si="1279"/>
        <v>110.53</v>
      </c>
      <c r="G5206" s="527"/>
      <c r="H5206" s="518"/>
      <c r="I5206" s="517">
        <f t="shared" si="1285"/>
        <v>0</v>
      </c>
      <c r="J5206" s="517">
        <f t="shared" si="1286"/>
        <v>0</v>
      </c>
      <c r="K5206" s="504"/>
      <c r="L5206" s="518">
        <f t="shared" si="1287"/>
        <v>0</v>
      </c>
      <c r="M5206" s="518">
        <f t="shared" si="1287"/>
        <v>0</v>
      </c>
      <c r="N5206" s="519">
        <f t="shared" si="1288"/>
        <v>0</v>
      </c>
      <c r="O5206" s="519">
        <f t="shared" si="1289"/>
        <v>0</v>
      </c>
      <c r="P5206" s="506"/>
      <c r="Q5206" s="520"/>
      <c r="R5206" s="412" t="str">
        <f t="shared" si="1278"/>
        <v/>
      </c>
      <c r="S5206" s="412" t="str">
        <f t="shared" si="1277"/>
        <v/>
      </c>
      <c r="T5206" s="427"/>
      <c r="U5206" s="429"/>
      <c r="W5206" s="6">
        <f>VLOOKUP(A5206,'[3]Cartilha Global'!$A:$A,1,FALSE)</f>
        <v>89571</v>
      </c>
    </row>
    <row r="5207" spans="1:23" ht="23.25" hidden="1" thickBot="1" x14ac:dyDescent="0.25">
      <c r="A5207" s="522">
        <v>89573</v>
      </c>
      <c r="B5207" s="508" t="s">
        <v>3144</v>
      </c>
      <c r="C5207" s="513" t="s">
        <v>1540</v>
      </c>
      <c r="D5207" s="498" t="s">
        <v>169</v>
      </c>
      <c r="E5207" s="499">
        <v>80.650000000000006</v>
      </c>
      <c r="F5207" s="500">
        <f t="shared" si="1279"/>
        <v>99.88</v>
      </c>
      <c r="G5207" s="527"/>
      <c r="H5207" s="518"/>
      <c r="I5207" s="517">
        <f t="shared" si="1285"/>
        <v>0</v>
      </c>
      <c r="J5207" s="517">
        <f t="shared" si="1286"/>
        <v>0</v>
      </c>
      <c r="K5207" s="504"/>
      <c r="L5207" s="518">
        <f t="shared" si="1287"/>
        <v>0</v>
      </c>
      <c r="M5207" s="518">
        <f t="shared" si="1287"/>
        <v>0</v>
      </c>
      <c r="N5207" s="519">
        <f t="shared" si="1288"/>
        <v>0</v>
      </c>
      <c r="O5207" s="519">
        <f t="shared" si="1289"/>
        <v>0</v>
      </c>
      <c r="P5207" s="506"/>
      <c r="Q5207" s="520"/>
      <c r="R5207" s="412" t="str">
        <f t="shared" si="1278"/>
        <v/>
      </c>
      <c r="S5207" s="412" t="str">
        <f t="shared" si="1277"/>
        <v/>
      </c>
      <c r="T5207" s="427"/>
      <c r="U5207" s="429"/>
      <c r="W5207" s="6">
        <f>VLOOKUP(A5207,'[3]Cartilha Global'!$A:$A,1,FALSE)</f>
        <v>89573</v>
      </c>
    </row>
    <row r="5208" spans="1:23" ht="23.25" hidden="1" thickBot="1" x14ac:dyDescent="0.25">
      <c r="A5208" s="522">
        <v>89557</v>
      </c>
      <c r="B5208" s="508" t="s">
        <v>3144</v>
      </c>
      <c r="C5208" s="513" t="s">
        <v>1541</v>
      </c>
      <c r="D5208" s="498" t="s">
        <v>169</v>
      </c>
      <c r="E5208" s="499">
        <v>34.06</v>
      </c>
      <c r="F5208" s="500">
        <f t="shared" si="1279"/>
        <v>42.18</v>
      </c>
      <c r="G5208" s="527"/>
      <c r="H5208" s="518"/>
      <c r="I5208" s="517">
        <f t="shared" si="1285"/>
        <v>0</v>
      </c>
      <c r="J5208" s="517">
        <f t="shared" si="1286"/>
        <v>0</v>
      </c>
      <c r="K5208" s="504"/>
      <c r="L5208" s="518">
        <f t="shared" si="1287"/>
        <v>0</v>
      </c>
      <c r="M5208" s="518">
        <f t="shared" si="1287"/>
        <v>0</v>
      </c>
      <c r="N5208" s="519">
        <f t="shared" si="1288"/>
        <v>0</v>
      </c>
      <c r="O5208" s="519">
        <f t="shared" si="1289"/>
        <v>0</v>
      </c>
      <c r="P5208" s="506"/>
      <c r="Q5208" s="520"/>
      <c r="R5208" s="412" t="str">
        <f t="shared" si="1278"/>
        <v/>
      </c>
      <c r="S5208" s="412" t="str">
        <f t="shared" si="1277"/>
        <v/>
      </c>
      <c r="T5208" s="427"/>
      <c r="U5208" s="429"/>
      <c r="W5208" s="6">
        <f>VLOOKUP(A5208,'[3]Cartilha Global'!$A:$A,1,FALSE)</f>
        <v>89557</v>
      </c>
    </row>
    <row r="5209" spans="1:23" ht="23.25" hidden="1" thickBot="1" x14ac:dyDescent="0.25">
      <c r="A5209" s="522">
        <v>89561</v>
      </c>
      <c r="B5209" s="508" t="s">
        <v>3144</v>
      </c>
      <c r="C5209" s="513" t="s">
        <v>1542</v>
      </c>
      <c r="D5209" s="498" t="s">
        <v>169</v>
      </c>
      <c r="E5209" s="499">
        <v>16.190000000000001</v>
      </c>
      <c r="F5209" s="500">
        <f t="shared" si="1279"/>
        <v>20.05</v>
      </c>
      <c r="G5209" s="527"/>
      <c r="H5209" s="518"/>
      <c r="I5209" s="517">
        <f t="shared" si="1285"/>
        <v>0</v>
      </c>
      <c r="J5209" s="517">
        <f t="shared" si="1286"/>
        <v>0</v>
      </c>
      <c r="K5209" s="504"/>
      <c r="L5209" s="518">
        <f t="shared" si="1287"/>
        <v>0</v>
      </c>
      <c r="M5209" s="518">
        <f t="shared" si="1287"/>
        <v>0</v>
      </c>
      <c r="N5209" s="519">
        <f t="shared" si="1288"/>
        <v>0</v>
      </c>
      <c r="O5209" s="519">
        <f t="shared" si="1289"/>
        <v>0</v>
      </c>
      <c r="P5209" s="506"/>
      <c r="Q5209" s="520"/>
      <c r="R5209" s="412" t="str">
        <f t="shared" si="1278"/>
        <v/>
      </c>
      <c r="S5209" s="412" t="str">
        <f t="shared" si="1277"/>
        <v/>
      </c>
      <c r="T5209" s="427"/>
      <c r="U5209" s="429"/>
      <c r="W5209" s="6">
        <f>VLOOKUP(A5209,'[3]Cartilha Global'!$A:$A,1,FALSE)</f>
        <v>89561</v>
      </c>
    </row>
    <row r="5210" spans="1:23" ht="23.25" hidden="1" thickBot="1" x14ac:dyDescent="0.25">
      <c r="A5210" s="522">
        <v>89563</v>
      </c>
      <c r="B5210" s="508" t="s">
        <v>3144</v>
      </c>
      <c r="C5210" s="513" t="s">
        <v>1543</v>
      </c>
      <c r="D5210" s="498" t="s">
        <v>169</v>
      </c>
      <c r="E5210" s="499">
        <v>26.52</v>
      </c>
      <c r="F5210" s="500">
        <f t="shared" si="1279"/>
        <v>32.840000000000003</v>
      </c>
      <c r="G5210" s="527"/>
      <c r="H5210" s="518"/>
      <c r="I5210" s="517">
        <f t="shared" si="1285"/>
        <v>0</v>
      </c>
      <c r="J5210" s="517">
        <f t="shared" si="1286"/>
        <v>0</v>
      </c>
      <c r="K5210" s="504"/>
      <c r="L5210" s="518">
        <f t="shared" si="1287"/>
        <v>0</v>
      </c>
      <c r="M5210" s="518">
        <f t="shared" si="1287"/>
        <v>0</v>
      </c>
      <c r="N5210" s="519">
        <f t="shared" si="1288"/>
        <v>0</v>
      </c>
      <c r="O5210" s="519">
        <f t="shared" si="1289"/>
        <v>0</v>
      </c>
      <c r="P5210" s="506"/>
      <c r="Q5210" s="520"/>
      <c r="R5210" s="412" t="str">
        <f t="shared" si="1278"/>
        <v/>
      </c>
      <c r="S5210" s="412" t="str">
        <f t="shared" si="1277"/>
        <v/>
      </c>
      <c r="T5210" s="427"/>
      <c r="U5210" s="429"/>
      <c r="W5210" s="6">
        <f>VLOOKUP(A5210,'[3]Cartilha Global'!$A:$A,1,FALSE)</f>
        <v>89563</v>
      </c>
    </row>
    <row r="5211" spans="1:23" ht="23.25" hidden="1" thickBot="1" x14ac:dyDescent="0.25">
      <c r="A5211" s="522">
        <v>89565</v>
      </c>
      <c r="B5211" s="508" t="s">
        <v>3144</v>
      </c>
      <c r="C5211" s="513" t="s">
        <v>1544</v>
      </c>
      <c r="D5211" s="498" t="s">
        <v>169</v>
      </c>
      <c r="E5211" s="499">
        <v>64.790000000000006</v>
      </c>
      <c r="F5211" s="500">
        <f t="shared" si="1279"/>
        <v>80.239999999999995</v>
      </c>
      <c r="G5211" s="527"/>
      <c r="H5211" s="518"/>
      <c r="I5211" s="517">
        <f t="shared" si="1285"/>
        <v>0</v>
      </c>
      <c r="J5211" s="517">
        <f t="shared" si="1286"/>
        <v>0</v>
      </c>
      <c r="K5211" s="504"/>
      <c r="L5211" s="518">
        <f t="shared" si="1287"/>
        <v>0</v>
      </c>
      <c r="M5211" s="518">
        <f t="shared" si="1287"/>
        <v>0</v>
      </c>
      <c r="N5211" s="519">
        <f t="shared" si="1288"/>
        <v>0</v>
      </c>
      <c r="O5211" s="519">
        <f t="shared" si="1289"/>
        <v>0</v>
      </c>
      <c r="P5211" s="506"/>
      <c r="Q5211" s="520"/>
      <c r="R5211" s="412" t="str">
        <f t="shared" si="1278"/>
        <v/>
      </c>
      <c r="S5211" s="412" t="str">
        <f t="shared" si="1277"/>
        <v/>
      </c>
      <c r="T5211" s="427"/>
      <c r="U5211" s="429"/>
      <c r="W5211" s="6">
        <f>VLOOKUP(A5211,'[3]Cartilha Global'!$A:$A,1,FALSE)</f>
        <v>89565</v>
      </c>
    </row>
    <row r="5212" spans="1:23" ht="23.25" hidden="1" thickBot="1" x14ac:dyDescent="0.25">
      <c r="A5212" s="522">
        <v>89566</v>
      </c>
      <c r="B5212" s="508" t="s">
        <v>3144</v>
      </c>
      <c r="C5212" s="513" t="s">
        <v>1545</v>
      </c>
      <c r="D5212" s="498" t="s">
        <v>169</v>
      </c>
      <c r="E5212" s="499">
        <v>55.02</v>
      </c>
      <c r="F5212" s="500">
        <f t="shared" si="1279"/>
        <v>68.14</v>
      </c>
      <c r="G5212" s="527"/>
      <c r="H5212" s="518"/>
      <c r="I5212" s="517">
        <f t="shared" si="1285"/>
        <v>0</v>
      </c>
      <c r="J5212" s="517">
        <f t="shared" si="1286"/>
        <v>0</v>
      </c>
      <c r="K5212" s="504"/>
      <c r="L5212" s="518">
        <f t="shared" si="1287"/>
        <v>0</v>
      </c>
      <c r="M5212" s="518">
        <f t="shared" si="1287"/>
        <v>0</v>
      </c>
      <c r="N5212" s="519">
        <f t="shared" si="1288"/>
        <v>0</v>
      </c>
      <c r="O5212" s="519">
        <f t="shared" si="1289"/>
        <v>0</v>
      </c>
      <c r="P5212" s="506"/>
      <c r="Q5212" s="520"/>
      <c r="R5212" s="412" t="str">
        <f t="shared" si="1278"/>
        <v/>
      </c>
      <c r="S5212" s="412" t="str">
        <f t="shared" si="1277"/>
        <v/>
      </c>
      <c r="T5212" s="427"/>
      <c r="U5212" s="429"/>
      <c r="W5212" s="6">
        <f>VLOOKUP(A5212,'[3]Cartilha Global'!$A:$A,1,FALSE)</f>
        <v>89566</v>
      </c>
    </row>
    <row r="5213" spans="1:23" ht="23.25" hidden="1" thickBot="1" x14ac:dyDescent="0.25">
      <c r="A5213" s="522">
        <v>89567</v>
      </c>
      <c r="B5213" s="508" t="s">
        <v>3144</v>
      </c>
      <c r="C5213" s="513" t="s">
        <v>1546</v>
      </c>
      <c r="D5213" s="498" t="s">
        <v>169</v>
      </c>
      <c r="E5213" s="499">
        <v>97.81</v>
      </c>
      <c r="F5213" s="500">
        <f t="shared" si="1279"/>
        <v>121.13</v>
      </c>
      <c r="G5213" s="527"/>
      <c r="H5213" s="518"/>
      <c r="I5213" s="517">
        <f t="shared" si="1285"/>
        <v>0</v>
      </c>
      <c r="J5213" s="517">
        <f t="shared" si="1286"/>
        <v>0</v>
      </c>
      <c r="K5213" s="504"/>
      <c r="L5213" s="518">
        <f t="shared" si="1287"/>
        <v>0</v>
      </c>
      <c r="M5213" s="518">
        <f t="shared" si="1287"/>
        <v>0</v>
      </c>
      <c r="N5213" s="519">
        <f t="shared" si="1288"/>
        <v>0</v>
      </c>
      <c r="O5213" s="519">
        <f t="shared" si="1289"/>
        <v>0</v>
      </c>
      <c r="P5213" s="506"/>
      <c r="Q5213" s="520"/>
      <c r="R5213" s="412" t="str">
        <f t="shared" si="1278"/>
        <v/>
      </c>
      <c r="S5213" s="412" t="str">
        <f t="shared" si="1277"/>
        <v/>
      </c>
      <c r="T5213" s="427"/>
      <c r="U5213" s="429"/>
      <c r="W5213" s="6">
        <f>VLOOKUP(A5213,'[3]Cartilha Global'!$A:$A,1,FALSE)</f>
        <v>89567</v>
      </c>
    </row>
    <row r="5214" spans="1:23" ht="23.25" hidden="1" thickBot="1" x14ac:dyDescent="0.25">
      <c r="A5214" s="522">
        <v>89569</v>
      </c>
      <c r="B5214" s="508" t="s">
        <v>3144</v>
      </c>
      <c r="C5214" s="513" t="s">
        <v>1547</v>
      </c>
      <c r="D5214" s="498" t="s">
        <v>169</v>
      </c>
      <c r="E5214" s="499">
        <v>92.24</v>
      </c>
      <c r="F5214" s="500">
        <f t="shared" si="1279"/>
        <v>114.23</v>
      </c>
      <c r="G5214" s="527"/>
      <c r="H5214" s="518"/>
      <c r="I5214" s="517">
        <f t="shared" si="1285"/>
        <v>0</v>
      </c>
      <c r="J5214" s="517">
        <f t="shared" si="1286"/>
        <v>0</v>
      </c>
      <c r="K5214" s="504"/>
      <c r="L5214" s="518">
        <f t="shared" si="1287"/>
        <v>0</v>
      </c>
      <c r="M5214" s="518">
        <f t="shared" si="1287"/>
        <v>0</v>
      </c>
      <c r="N5214" s="519">
        <f t="shared" si="1288"/>
        <v>0</v>
      </c>
      <c r="O5214" s="519">
        <f t="shared" si="1289"/>
        <v>0</v>
      </c>
      <c r="P5214" s="506"/>
      <c r="Q5214" s="520"/>
      <c r="R5214" s="412" t="str">
        <f t="shared" si="1278"/>
        <v/>
      </c>
      <c r="S5214" s="412" t="str">
        <f t="shared" si="1277"/>
        <v/>
      </c>
      <c r="T5214" s="427"/>
      <c r="U5214" s="429"/>
      <c r="W5214" s="6">
        <f>VLOOKUP(A5214,'[3]Cartilha Global'!$A:$A,1,FALSE)</f>
        <v>89569</v>
      </c>
    </row>
    <row r="5215" spans="1:23" ht="23.25" hidden="1" thickBot="1" x14ac:dyDescent="0.25">
      <c r="A5215" s="522">
        <v>89574</v>
      </c>
      <c r="B5215" s="508" t="s">
        <v>3144</v>
      </c>
      <c r="C5215" s="513" t="s">
        <v>1548</v>
      </c>
      <c r="D5215" s="498" t="s">
        <v>169</v>
      </c>
      <c r="E5215" s="499">
        <v>161.28</v>
      </c>
      <c r="F5215" s="500">
        <f t="shared" si="1279"/>
        <v>199.73</v>
      </c>
      <c r="G5215" s="527"/>
      <c r="H5215" s="518"/>
      <c r="I5215" s="517">
        <f t="shared" si="1285"/>
        <v>0</v>
      </c>
      <c r="J5215" s="517">
        <f t="shared" si="1286"/>
        <v>0</v>
      </c>
      <c r="K5215" s="504"/>
      <c r="L5215" s="518">
        <f t="shared" si="1287"/>
        <v>0</v>
      </c>
      <c r="M5215" s="518">
        <f t="shared" si="1287"/>
        <v>0</v>
      </c>
      <c r="N5215" s="519">
        <f t="shared" si="1288"/>
        <v>0</v>
      </c>
      <c r="O5215" s="519">
        <f t="shared" si="1289"/>
        <v>0</v>
      </c>
      <c r="P5215" s="506"/>
      <c r="Q5215" s="520"/>
      <c r="R5215" s="412" t="str">
        <f t="shared" si="1278"/>
        <v/>
      </c>
      <c r="S5215" s="412" t="str">
        <f t="shared" si="1277"/>
        <v/>
      </c>
      <c r="T5215" s="427"/>
      <c r="U5215" s="429"/>
      <c r="W5215" s="6">
        <f>VLOOKUP(A5215,'[3]Cartilha Global'!$A:$A,1,FALSE)</f>
        <v>89574</v>
      </c>
    </row>
    <row r="5216" spans="1:23" ht="12" hidden="1" thickBot="1" x14ac:dyDescent="0.25">
      <c r="A5216" s="522" t="s">
        <v>1998</v>
      </c>
      <c r="B5216" s="508"/>
      <c r="C5216" s="513" t="s">
        <v>498</v>
      </c>
      <c r="D5216" s="498">
        <v>0</v>
      </c>
      <c r="E5216" s="499"/>
      <c r="F5216" s="500">
        <f t="shared" si="1279"/>
        <v>0</v>
      </c>
      <c r="G5216" s="556"/>
      <c r="H5216" s="556"/>
      <c r="I5216" s="557"/>
      <c r="J5216" s="558"/>
      <c r="K5216" s="504"/>
      <c r="L5216" s="556"/>
      <c r="M5216" s="556"/>
      <c r="N5216" s="557"/>
      <c r="O5216" s="558"/>
      <c r="P5216" s="506"/>
      <c r="Q5216" s="494" t="str">
        <f>IF(OR(SUM(J5217:J5242)&gt;0,SUM(O5217:O5242)&gt;0),"xx","")</f>
        <v/>
      </c>
      <c r="R5216" s="412" t="str">
        <f t="shared" si="1278"/>
        <v/>
      </c>
      <c r="S5216" s="412" t="str">
        <f t="shared" si="1277"/>
        <v/>
      </c>
      <c r="T5216" s="427"/>
      <c r="U5216" s="429"/>
      <c r="W5216" s="6" t="str">
        <f>VLOOKUP(A5216,'[3]Cartilha Global'!$A:$A,1,FALSE)</f>
        <v>9.3.30.2</v>
      </c>
    </row>
    <row r="5217" spans="1:23" ht="23.25" hidden="1" thickBot="1" x14ac:dyDescent="0.25">
      <c r="A5217" s="522">
        <v>89582</v>
      </c>
      <c r="B5217" s="508" t="s">
        <v>3144</v>
      </c>
      <c r="C5217" s="513" t="s">
        <v>3329</v>
      </c>
      <c r="D5217" s="498" t="s">
        <v>169</v>
      </c>
      <c r="E5217" s="499">
        <v>29.03</v>
      </c>
      <c r="F5217" s="500">
        <f t="shared" si="1279"/>
        <v>35.950000000000003</v>
      </c>
      <c r="G5217" s="527"/>
      <c r="H5217" s="518"/>
      <c r="I5217" s="517">
        <f t="shared" ref="I5217:I5242" si="1290">IF(ISBLANK(E5217),0,ROUND(F5217*G5217,2))</f>
        <v>0</v>
      </c>
      <c r="J5217" s="517">
        <f t="shared" ref="J5217:J5242" si="1291">IF(ISBLANK(G5217),0,ROUND(G5217*H5217,2))</f>
        <v>0</v>
      </c>
      <c r="K5217" s="504"/>
      <c r="L5217" s="518">
        <f t="shared" ref="L5217:M5242" si="1292">G5217</f>
        <v>0</v>
      </c>
      <c r="M5217" s="518">
        <f t="shared" si="1292"/>
        <v>0</v>
      </c>
      <c r="N5217" s="519">
        <f t="shared" ref="N5217:N5242" si="1293">IF(ISBLANK(E5217),0,ROUND(F5217*L5217,2))</f>
        <v>0</v>
      </c>
      <c r="O5217" s="519">
        <f t="shared" ref="O5217:O5242" si="1294">IF(ISBLANK(L5217),0,ROUND(L5217*M5217,2))</f>
        <v>0</v>
      </c>
      <c r="P5217" s="506"/>
      <c r="Q5217" s="520"/>
      <c r="R5217" s="412" t="str">
        <f t="shared" si="1278"/>
        <v/>
      </c>
      <c r="S5217" s="412" t="str">
        <f t="shared" si="1277"/>
        <v/>
      </c>
      <c r="T5217" s="427"/>
      <c r="U5217" s="429"/>
      <c r="W5217" s="6">
        <f>VLOOKUP(A5217,'[3]Cartilha Global'!$A:$A,1,FALSE)</f>
        <v>89582</v>
      </c>
    </row>
    <row r="5218" spans="1:23" ht="23.25" hidden="1" thickBot="1" x14ac:dyDescent="0.25">
      <c r="A5218" s="522">
        <v>89585</v>
      </c>
      <c r="B5218" s="508" t="s">
        <v>3144</v>
      </c>
      <c r="C5218" s="513" t="s">
        <v>3330</v>
      </c>
      <c r="D5218" s="498" t="s">
        <v>169</v>
      </c>
      <c r="E5218" s="499">
        <v>40.72</v>
      </c>
      <c r="F5218" s="500">
        <f t="shared" si="1279"/>
        <v>50.43</v>
      </c>
      <c r="G5218" s="527"/>
      <c r="H5218" s="518"/>
      <c r="I5218" s="517">
        <f t="shared" si="1290"/>
        <v>0</v>
      </c>
      <c r="J5218" s="517">
        <f t="shared" si="1291"/>
        <v>0</v>
      </c>
      <c r="K5218" s="504"/>
      <c r="L5218" s="518">
        <f t="shared" si="1292"/>
        <v>0</v>
      </c>
      <c r="M5218" s="518">
        <f t="shared" si="1292"/>
        <v>0</v>
      </c>
      <c r="N5218" s="519">
        <f t="shared" si="1293"/>
        <v>0</v>
      </c>
      <c r="O5218" s="519">
        <f t="shared" si="1294"/>
        <v>0</v>
      </c>
      <c r="P5218" s="506"/>
      <c r="Q5218" s="520"/>
      <c r="R5218" s="412" t="str">
        <f t="shared" si="1278"/>
        <v/>
      </c>
      <c r="S5218" s="412" t="str">
        <f t="shared" si="1277"/>
        <v/>
      </c>
      <c r="T5218" s="427"/>
      <c r="U5218" s="429"/>
      <c r="W5218" s="6">
        <f>VLOOKUP(A5218,'[3]Cartilha Global'!$A:$A,1,FALSE)</f>
        <v>89585</v>
      </c>
    </row>
    <row r="5219" spans="1:23" ht="23.25" hidden="1" thickBot="1" x14ac:dyDescent="0.25">
      <c r="A5219" s="522">
        <v>89591</v>
      </c>
      <c r="B5219" s="508" t="s">
        <v>3144</v>
      </c>
      <c r="C5219" s="513" t="s">
        <v>3331</v>
      </c>
      <c r="D5219" s="498" t="s">
        <v>169</v>
      </c>
      <c r="E5219" s="499">
        <v>131.49</v>
      </c>
      <c r="F5219" s="500">
        <f t="shared" si="1279"/>
        <v>162.84</v>
      </c>
      <c r="G5219" s="527"/>
      <c r="H5219" s="518"/>
      <c r="I5219" s="517">
        <f t="shared" si="1290"/>
        <v>0</v>
      </c>
      <c r="J5219" s="517">
        <f t="shared" si="1291"/>
        <v>0</v>
      </c>
      <c r="K5219" s="504"/>
      <c r="L5219" s="518">
        <f t="shared" si="1292"/>
        <v>0</v>
      </c>
      <c r="M5219" s="518">
        <f t="shared" si="1292"/>
        <v>0</v>
      </c>
      <c r="N5219" s="519">
        <f t="shared" si="1293"/>
        <v>0</v>
      </c>
      <c r="O5219" s="519">
        <f t="shared" si="1294"/>
        <v>0</v>
      </c>
      <c r="P5219" s="506"/>
      <c r="Q5219" s="520"/>
      <c r="R5219" s="412" t="str">
        <f t="shared" si="1278"/>
        <v/>
      </c>
      <c r="S5219" s="412" t="str">
        <f t="shared" si="1277"/>
        <v/>
      </c>
      <c r="T5219" s="427"/>
      <c r="U5219" s="429"/>
      <c r="W5219" s="6">
        <f>VLOOKUP(A5219,'[3]Cartilha Global'!$A:$A,1,FALSE)</f>
        <v>89591</v>
      </c>
    </row>
    <row r="5220" spans="1:23" ht="23.25" hidden="1" thickBot="1" x14ac:dyDescent="0.25">
      <c r="A5220" s="522">
        <v>89581</v>
      </c>
      <c r="B5220" s="508" t="s">
        <v>3144</v>
      </c>
      <c r="C5220" s="513" t="s">
        <v>3332</v>
      </c>
      <c r="D5220" s="498" t="s">
        <v>169</v>
      </c>
      <c r="E5220" s="499">
        <v>33.56</v>
      </c>
      <c r="F5220" s="500">
        <f t="shared" si="1279"/>
        <v>41.56</v>
      </c>
      <c r="G5220" s="527"/>
      <c r="H5220" s="518"/>
      <c r="I5220" s="517">
        <f t="shared" si="1290"/>
        <v>0</v>
      </c>
      <c r="J5220" s="517">
        <f t="shared" si="1291"/>
        <v>0</v>
      </c>
      <c r="K5220" s="504"/>
      <c r="L5220" s="518">
        <f t="shared" si="1292"/>
        <v>0</v>
      </c>
      <c r="M5220" s="518">
        <f t="shared" si="1292"/>
        <v>0</v>
      </c>
      <c r="N5220" s="519">
        <f t="shared" si="1293"/>
        <v>0</v>
      </c>
      <c r="O5220" s="519">
        <f t="shared" si="1294"/>
        <v>0</v>
      </c>
      <c r="P5220" s="506"/>
      <c r="Q5220" s="520"/>
      <c r="R5220" s="412" t="str">
        <f t="shared" si="1278"/>
        <v/>
      </c>
      <c r="S5220" s="412" t="str">
        <f t="shared" si="1277"/>
        <v/>
      </c>
      <c r="T5220" s="427"/>
      <c r="U5220" s="429"/>
      <c r="W5220" s="6">
        <f>VLOOKUP(A5220,'[3]Cartilha Global'!$A:$A,1,FALSE)</f>
        <v>89581</v>
      </c>
    </row>
    <row r="5221" spans="1:23" ht="23.25" hidden="1" thickBot="1" x14ac:dyDescent="0.25">
      <c r="A5221" s="522">
        <v>89584</v>
      </c>
      <c r="B5221" s="508" t="s">
        <v>3144</v>
      </c>
      <c r="C5221" s="513" t="s">
        <v>3333</v>
      </c>
      <c r="D5221" s="498" t="s">
        <v>169</v>
      </c>
      <c r="E5221" s="499">
        <v>51.73</v>
      </c>
      <c r="F5221" s="500">
        <f t="shared" si="1279"/>
        <v>64.06</v>
      </c>
      <c r="G5221" s="527"/>
      <c r="H5221" s="518"/>
      <c r="I5221" s="517">
        <f t="shared" si="1290"/>
        <v>0</v>
      </c>
      <c r="J5221" s="517">
        <f t="shared" si="1291"/>
        <v>0</v>
      </c>
      <c r="K5221" s="504"/>
      <c r="L5221" s="518">
        <f t="shared" si="1292"/>
        <v>0</v>
      </c>
      <c r="M5221" s="518">
        <f t="shared" si="1292"/>
        <v>0</v>
      </c>
      <c r="N5221" s="519">
        <f t="shared" si="1293"/>
        <v>0</v>
      </c>
      <c r="O5221" s="519">
        <f t="shared" si="1294"/>
        <v>0</v>
      </c>
      <c r="P5221" s="506"/>
      <c r="Q5221" s="520"/>
      <c r="R5221" s="412" t="str">
        <f t="shared" si="1278"/>
        <v/>
      </c>
      <c r="S5221" s="412" t="str">
        <f t="shared" si="1277"/>
        <v/>
      </c>
      <c r="T5221" s="427"/>
      <c r="U5221" s="429"/>
      <c r="W5221" s="6">
        <f>VLOOKUP(A5221,'[3]Cartilha Global'!$A:$A,1,FALSE)</f>
        <v>89584</v>
      </c>
    </row>
    <row r="5222" spans="1:23" ht="23.25" hidden="1" thickBot="1" x14ac:dyDescent="0.25">
      <c r="A5222" s="522">
        <v>89590</v>
      </c>
      <c r="B5222" s="508" t="s">
        <v>3144</v>
      </c>
      <c r="C5222" s="513" t="s">
        <v>3334</v>
      </c>
      <c r="D5222" s="498" t="s">
        <v>169</v>
      </c>
      <c r="E5222" s="499">
        <v>163.13</v>
      </c>
      <c r="F5222" s="500">
        <f t="shared" si="1279"/>
        <v>202.02</v>
      </c>
      <c r="G5222" s="527"/>
      <c r="H5222" s="518"/>
      <c r="I5222" s="517">
        <f t="shared" si="1290"/>
        <v>0</v>
      </c>
      <c r="J5222" s="517">
        <f t="shared" si="1291"/>
        <v>0</v>
      </c>
      <c r="K5222" s="504"/>
      <c r="L5222" s="518">
        <f t="shared" si="1292"/>
        <v>0</v>
      </c>
      <c r="M5222" s="518">
        <f t="shared" si="1292"/>
        <v>0</v>
      </c>
      <c r="N5222" s="519">
        <f t="shared" si="1293"/>
        <v>0</v>
      </c>
      <c r="O5222" s="519">
        <f t="shared" si="1294"/>
        <v>0</v>
      </c>
      <c r="P5222" s="506"/>
      <c r="Q5222" s="520"/>
      <c r="R5222" s="412" t="str">
        <f t="shared" si="1278"/>
        <v/>
      </c>
      <c r="S5222" s="412" t="str">
        <f t="shared" si="1277"/>
        <v/>
      </c>
      <c r="T5222" s="427"/>
      <c r="U5222" s="429"/>
      <c r="W5222" s="6">
        <f>VLOOKUP(A5222,'[3]Cartilha Global'!$A:$A,1,FALSE)</f>
        <v>89590</v>
      </c>
    </row>
    <row r="5223" spans="1:23" ht="23.25" hidden="1" thickBot="1" x14ac:dyDescent="0.25">
      <c r="A5223" s="522">
        <v>89599</v>
      </c>
      <c r="B5223" s="508" t="s">
        <v>3144</v>
      </c>
      <c r="C5223" s="513" t="s">
        <v>3335</v>
      </c>
      <c r="D5223" s="498" t="s">
        <v>169</v>
      </c>
      <c r="E5223" s="499">
        <v>21.75</v>
      </c>
      <c r="F5223" s="500">
        <f t="shared" si="1279"/>
        <v>26.94</v>
      </c>
      <c r="G5223" s="527"/>
      <c r="H5223" s="518"/>
      <c r="I5223" s="517">
        <f t="shared" si="1290"/>
        <v>0</v>
      </c>
      <c r="J5223" s="517">
        <f t="shared" si="1291"/>
        <v>0</v>
      </c>
      <c r="K5223" s="504"/>
      <c r="L5223" s="518">
        <f t="shared" si="1292"/>
        <v>0</v>
      </c>
      <c r="M5223" s="518">
        <f t="shared" si="1292"/>
        <v>0</v>
      </c>
      <c r="N5223" s="519">
        <f t="shared" si="1293"/>
        <v>0</v>
      </c>
      <c r="O5223" s="519">
        <f t="shared" si="1294"/>
        <v>0</v>
      </c>
      <c r="P5223" s="506"/>
      <c r="Q5223" s="520"/>
      <c r="R5223" s="412" t="str">
        <f t="shared" si="1278"/>
        <v/>
      </c>
      <c r="S5223" s="412" t="str">
        <f t="shared" si="1277"/>
        <v/>
      </c>
      <c r="T5223" s="427"/>
      <c r="U5223" s="429"/>
      <c r="W5223" s="6">
        <f>VLOOKUP(A5223,'[3]Cartilha Global'!$A:$A,1,FALSE)</f>
        <v>89599</v>
      </c>
    </row>
    <row r="5224" spans="1:23" ht="23.25" hidden="1" thickBot="1" x14ac:dyDescent="0.25">
      <c r="A5224" s="522">
        <v>89600</v>
      </c>
      <c r="B5224" s="508" t="s">
        <v>3144</v>
      </c>
      <c r="C5224" s="513" t="s">
        <v>3336</v>
      </c>
      <c r="D5224" s="498" t="s">
        <v>169</v>
      </c>
      <c r="E5224" s="499">
        <v>24.01</v>
      </c>
      <c r="F5224" s="500">
        <f t="shared" si="1279"/>
        <v>29.73</v>
      </c>
      <c r="G5224" s="527"/>
      <c r="H5224" s="518"/>
      <c r="I5224" s="517">
        <f t="shared" si="1290"/>
        <v>0</v>
      </c>
      <c r="J5224" s="517">
        <f t="shared" si="1291"/>
        <v>0</v>
      </c>
      <c r="K5224" s="504"/>
      <c r="L5224" s="518">
        <f t="shared" si="1292"/>
        <v>0</v>
      </c>
      <c r="M5224" s="518">
        <f t="shared" si="1292"/>
        <v>0</v>
      </c>
      <c r="N5224" s="519">
        <f t="shared" si="1293"/>
        <v>0</v>
      </c>
      <c r="O5224" s="519">
        <f t="shared" si="1294"/>
        <v>0</v>
      </c>
      <c r="P5224" s="506"/>
      <c r="Q5224" s="520"/>
      <c r="R5224" s="412" t="str">
        <f t="shared" si="1278"/>
        <v/>
      </c>
      <c r="S5224" s="412" t="str">
        <f t="shared" si="1277"/>
        <v/>
      </c>
      <c r="T5224" s="427"/>
      <c r="U5224" s="429"/>
      <c r="W5224" s="6">
        <f>VLOOKUP(A5224,'[3]Cartilha Global'!$A:$A,1,FALSE)</f>
        <v>89600</v>
      </c>
    </row>
    <row r="5225" spans="1:23" ht="23.25" hidden="1" thickBot="1" x14ac:dyDescent="0.25">
      <c r="A5225" s="522">
        <v>89669</v>
      </c>
      <c r="B5225" s="508" t="s">
        <v>3144</v>
      </c>
      <c r="C5225" s="513" t="s">
        <v>3337</v>
      </c>
      <c r="D5225" s="498" t="s">
        <v>169</v>
      </c>
      <c r="E5225" s="499">
        <v>27.51</v>
      </c>
      <c r="F5225" s="500">
        <f t="shared" si="1279"/>
        <v>34.07</v>
      </c>
      <c r="G5225" s="527"/>
      <c r="H5225" s="518"/>
      <c r="I5225" s="517">
        <f t="shared" si="1290"/>
        <v>0</v>
      </c>
      <c r="J5225" s="517">
        <f t="shared" si="1291"/>
        <v>0</v>
      </c>
      <c r="K5225" s="504"/>
      <c r="L5225" s="518">
        <f t="shared" si="1292"/>
        <v>0</v>
      </c>
      <c r="M5225" s="518">
        <f t="shared" si="1292"/>
        <v>0</v>
      </c>
      <c r="N5225" s="519">
        <f t="shared" si="1293"/>
        <v>0</v>
      </c>
      <c r="O5225" s="519">
        <f t="shared" si="1294"/>
        <v>0</v>
      </c>
      <c r="P5225" s="506"/>
      <c r="Q5225" s="520"/>
      <c r="R5225" s="412" t="str">
        <f t="shared" si="1278"/>
        <v/>
      </c>
      <c r="S5225" s="412" t="str">
        <f t="shared" si="1277"/>
        <v/>
      </c>
      <c r="T5225" s="427"/>
      <c r="U5225" s="429"/>
      <c r="W5225" s="6">
        <f>VLOOKUP(A5225,'[3]Cartilha Global'!$A:$A,1,FALSE)</f>
        <v>89669</v>
      </c>
    </row>
    <row r="5226" spans="1:23" ht="23.25" hidden="1" thickBot="1" x14ac:dyDescent="0.25">
      <c r="A5226" s="522">
        <v>89671</v>
      </c>
      <c r="B5226" s="508" t="s">
        <v>3144</v>
      </c>
      <c r="C5226" s="513" t="s">
        <v>3338</v>
      </c>
      <c r="D5226" s="498" t="s">
        <v>169</v>
      </c>
      <c r="E5226" s="499">
        <v>42.93</v>
      </c>
      <c r="F5226" s="500">
        <f t="shared" si="1279"/>
        <v>53.16</v>
      </c>
      <c r="G5226" s="527"/>
      <c r="H5226" s="518"/>
      <c r="I5226" s="517">
        <f t="shared" si="1290"/>
        <v>0</v>
      </c>
      <c r="J5226" s="517">
        <f t="shared" si="1291"/>
        <v>0</v>
      </c>
      <c r="K5226" s="504"/>
      <c r="L5226" s="518">
        <f t="shared" si="1292"/>
        <v>0</v>
      </c>
      <c r="M5226" s="518">
        <f t="shared" si="1292"/>
        <v>0</v>
      </c>
      <c r="N5226" s="519">
        <f t="shared" si="1293"/>
        <v>0</v>
      </c>
      <c r="O5226" s="519">
        <f t="shared" si="1294"/>
        <v>0</v>
      </c>
      <c r="P5226" s="506"/>
      <c r="Q5226" s="520"/>
      <c r="R5226" s="412" t="str">
        <f t="shared" si="1278"/>
        <v/>
      </c>
      <c r="S5226" s="412" t="str">
        <f t="shared" si="1277"/>
        <v/>
      </c>
      <c r="T5226" s="427"/>
      <c r="U5226" s="429"/>
      <c r="W5226" s="6">
        <f>VLOOKUP(A5226,'[3]Cartilha Global'!$A:$A,1,FALSE)</f>
        <v>89671</v>
      </c>
    </row>
    <row r="5227" spans="1:23" ht="23.25" hidden="1" thickBot="1" x14ac:dyDescent="0.25">
      <c r="A5227" s="522">
        <v>89677</v>
      </c>
      <c r="B5227" s="508" t="s">
        <v>3144</v>
      </c>
      <c r="C5227" s="513" t="s">
        <v>3339</v>
      </c>
      <c r="D5227" s="498" t="s">
        <v>169</v>
      </c>
      <c r="E5227" s="499">
        <v>77.67</v>
      </c>
      <c r="F5227" s="500">
        <f t="shared" si="1279"/>
        <v>96.19</v>
      </c>
      <c r="G5227" s="527"/>
      <c r="H5227" s="518"/>
      <c r="I5227" s="517">
        <f t="shared" si="1290"/>
        <v>0</v>
      </c>
      <c r="J5227" s="517">
        <f t="shared" si="1291"/>
        <v>0</v>
      </c>
      <c r="K5227" s="504"/>
      <c r="L5227" s="518">
        <f t="shared" si="1292"/>
        <v>0</v>
      </c>
      <c r="M5227" s="518">
        <f t="shared" si="1292"/>
        <v>0</v>
      </c>
      <c r="N5227" s="519">
        <f t="shared" si="1293"/>
        <v>0</v>
      </c>
      <c r="O5227" s="519">
        <f t="shared" si="1294"/>
        <v>0</v>
      </c>
      <c r="P5227" s="506"/>
      <c r="Q5227" s="520"/>
      <c r="R5227" s="412" t="str">
        <f t="shared" si="1278"/>
        <v/>
      </c>
      <c r="S5227" s="412" t="str">
        <f t="shared" ref="S5227:S5290" si="1295">IF(Q5227="X","x",IF(Q5227="xx","x",IF(OR(J5227&gt;0,O5227&gt;0),"x","")))</f>
        <v/>
      </c>
      <c r="T5227" s="427"/>
      <c r="U5227" s="429"/>
      <c r="W5227" s="6">
        <f>VLOOKUP(A5227,'[3]Cartilha Global'!$A:$A,1,FALSE)</f>
        <v>89677</v>
      </c>
    </row>
    <row r="5228" spans="1:23" ht="23.25" hidden="1" thickBot="1" x14ac:dyDescent="0.25">
      <c r="A5228" s="522">
        <v>89679</v>
      </c>
      <c r="B5228" s="508" t="s">
        <v>3144</v>
      </c>
      <c r="C5228" s="513" t="s">
        <v>3340</v>
      </c>
      <c r="D5228" s="498" t="s">
        <v>169</v>
      </c>
      <c r="E5228" s="499">
        <v>132.66999999999999</v>
      </c>
      <c r="F5228" s="500">
        <f t="shared" si="1279"/>
        <v>164.3</v>
      </c>
      <c r="G5228" s="527"/>
      <c r="H5228" s="518"/>
      <c r="I5228" s="517">
        <f t="shared" si="1290"/>
        <v>0</v>
      </c>
      <c r="J5228" s="517">
        <f t="shared" si="1291"/>
        <v>0</v>
      </c>
      <c r="K5228" s="504"/>
      <c r="L5228" s="518">
        <f t="shared" si="1292"/>
        <v>0</v>
      </c>
      <c r="M5228" s="518">
        <f t="shared" si="1292"/>
        <v>0</v>
      </c>
      <c r="N5228" s="519">
        <f t="shared" si="1293"/>
        <v>0</v>
      </c>
      <c r="O5228" s="519">
        <f t="shared" si="1294"/>
        <v>0</v>
      </c>
      <c r="P5228" s="506"/>
      <c r="Q5228" s="520"/>
      <c r="R5228" s="412" t="str">
        <f t="shared" si="1278"/>
        <v/>
      </c>
      <c r="S5228" s="412" t="str">
        <f t="shared" si="1295"/>
        <v/>
      </c>
      <c r="T5228" s="427"/>
      <c r="U5228" s="429"/>
      <c r="W5228" s="6">
        <f>VLOOKUP(A5228,'[3]Cartilha Global'!$A:$A,1,FALSE)</f>
        <v>89679</v>
      </c>
    </row>
    <row r="5229" spans="1:23" ht="23.25" hidden="1" thickBot="1" x14ac:dyDescent="0.25">
      <c r="A5229" s="522">
        <v>89685</v>
      </c>
      <c r="B5229" s="508" t="s">
        <v>3144</v>
      </c>
      <c r="C5229" s="513" t="s">
        <v>3341</v>
      </c>
      <c r="D5229" s="498" t="s">
        <v>169</v>
      </c>
      <c r="E5229" s="499">
        <v>62.03</v>
      </c>
      <c r="F5229" s="500">
        <f t="shared" si="1279"/>
        <v>76.819999999999993</v>
      </c>
      <c r="G5229" s="527"/>
      <c r="H5229" s="518"/>
      <c r="I5229" s="517">
        <f t="shared" si="1290"/>
        <v>0</v>
      </c>
      <c r="J5229" s="517">
        <f t="shared" si="1291"/>
        <v>0</v>
      </c>
      <c r="K5229" s="504"/>
      <c r="L5229" s="518">
        <f t="shared" si="1292"/>
        <v>0</v>
      </c>
      <c r="M5229" s="518">
        <f t="shared" si="1292"/>
        <v>0</v>
      </c>
      <c r="N5229" s="519">
        <f t="shared" si="1293"/>
        <v>0</v>
      </c>
      <c r="O5229" s="519">
        <f t="shared" si="1294"/>
        <v>0</v>
      </c>
      <c r="P5229" s="506"/>
      <c r="Q5229" s="520"/>
      <c r="R5229" s="412" t="str">
        <f t="shared" si="1278"/>
        <v/>
      </c>
      <c r="S5229" s="412" t="str">
        <f t="shared" si="1295"/>
        <v/>
      </c>
      <c r="T5229" s="427"/>
      <c r="U5229" s="429"/>
      <c r="W5229" s="6">
        <f>VLOOKUP(A5229,'[3]Cartilha Global'!$A:$A,1,FALSE)</f>
        <v>89685</v>
      </c>
    </row>
    <row r="5230" spans="1:23" ht="23.25" hidden="1" thickBot="1" x14ac:dyDescent="0.25">
      <c r="A5230" s="522">
        <v>89690</v>
      </c>
      <c r="B5230" s="508" t="s">
        <v>3144</v>
      </c>
      <c r="C5230" s="513" t="s">
        <v>3342</v>
      </c>
      <c r="D5230" s="498" t="s">
        <v>169</v>
      </c>
      <c r="E5230" s="499">
        <v>95.03</v>
      </c>
      <c r="F5230" s="500">
        <f t="shared" ref="F5230:F5242" si="1296">IF(E5230=0,0,ROUND(E5230*(1+E$13)*(1-E$14),2))</f>
        <v>117.69</v>
      </c>
      <c r="G5230" s="527"/>
      <c r="H5230" s="518"/>
      <c r="I5230" s="517">
        <f t="shared" si="1290"/>
        <v>0</v>
      </c>
      <c r="J5230" s="517">
        <f t="shared" si="1291"/>
        <v>0</v>
      </c>
      <c r="K5230" s="504"/>
      <c r="L5230" s="518">
        <f t="shared" si="1292"/>
        <v>0</v>
      </c>
      <c r="M5230" s="518">
        <f t="shared" si="1292"/>
        <v>0</v>
      </c>
      <c r="N5230" s="519">
        <f t="shared" si="1293"/>
        <v>0</v>
      </c>
      <c r="O5230" s="519">
        <f t="shared" si="1294"/>
        <v>0</v>
      </c>
      <c r="P5230" s="506"/>
      <c r="Q5230" s="520"/>
      <c r="R5230" s="412" t="str">
        <f t="shared" si="1278"/>
        <v/>
      </c>
      <c r="S5230" s="412" t="str">
        <f t="shared" si="1295"/>
        <v/>
      </c>
      <c r="T5230" s="427"/>
      <c r="U5230" s="429"/>
      <c r="W5230" s="6">
        <f>VLOOKUP(A5230,'[3]Cartilha Global'!$A:$A,1,FALSE)</f>
        <v>89690</v>
      </c>
    </row>
    <row r="5231" spans="1:23" ht="23.25" hidden="1" thickBot="1" x14ac:dyDescent="0.25">
      <c r="A5231" s="522">
        <v>89692</v>
      </c>
      <c r="B5231" s="508" t="s">
        <v>3144</v>
      </c>
      <c r="C5231" s="513" t="s">
        <v>3343</v>
      </c>
      <c r="D5231" s="498" t="s">
        <v>169</v>
      </c>
      <c r="E5231" s="499">
        <v>89.46</v>
      </c>
      <c r="F5231" s="500">
        <f t="shared" si="1296"/>
        <v>110.79</v>
      </c>
      <c r="G5231" s="527"/>
      <c r="H5231" s="518"/>
      <c r="I5231" s="517">
        <f t="shared" si="1290"/>
        <v>0</v>
      </c>
      <c r="J5231" s="517">
        <f t="shared" si="1291"/>
        <v>0</v>
      </c>
      <c r="K5231" s="504"/>
      <c r="L5231" s="518">
        <f t="shared" si="1292"/>
        <v>0</v>
      </c>
      <c r="M5231" s="518">
        <f t="shared" si="1292"/>
        <v>0</v>
      </c>
      <c r="N5231" s="519">
        <f t="shared" si="1293"/>
        <v>0</v>
      </c>
      <c r="O5231" s="519">
        <f t="shared" si="1294"/>
        <v>0</v>
      </c>
      <c r="P5231" s="506"/>
      <c r="Q5231" s="520"/>
      <c r="R5231" s="412" t="str">
        <f t="shared" si="1278"/>
        <v/>
      </c>
      <c r="S5231" s="412" t="str">
        <f t="shared" si="1295"/>
        <v/>
      </c>
      <c r="T5231" s="427"/>
      <c r="U5231" s="429"/>
      <c r="W5231" s="6">
        <f>VLOOKUP(A5231,'[3]Cartilha Global'!$A:$A,1,FALSE)</f>
        <v>89692</v>
      </c>
    </row>
    <row r="5232" spans="1:23" ht="23.25" hidden="1" thickBot="1" x14ac:dyDescent="0.25">
      <c r="A5232" s="522">
        <v>89698</v>
      </c>
      <c r="B5232" s="508" t="s">
        <v>3144</v>
      </c>
      <c r="C5232" s="513" t="s">
        <v>3344</v>
      </c>
      <c r="D5232" s="498" t="s">
        <v>169</v>
      </c>
      <c r="E5232" s="499">
        <v>277.60000000000002</v>
      </c>
      <c r="F5232" s="500">
        <f t="shared" si="1296"/>
        <v>343.78</v>
      </c>
      <c r="G5232" s="527"/>
      <c r="H5232" s="518"/>
      <c r="I5232" s="517">
        <f t="shared" si="1290"/>
        <v>0</v>
      </c>
      <c r="J5232" s="517">
        <f t="shared" si="1291"/>
        <v>0</v>
      </c>
      <c r="K5232" s="504"/>
      <c r="L5232" s="518">
        <f t="shared" si="1292"/>
        <v>0</v>
      </c>
      <c r="M5232" s="518">
        <f t="shared" si="1292"/>
        <v>0</v>
      </c>
      <c r="N5232" s="519">
        <f t="shared" si="1293"/>
        <v>0</v>
      </c>
      <c r="O5232" s="519">
        <f t="shared" si="1294"/>
        <v>0</v>
      </c>
      <c r="P5232" s="506"/>
      <c r="Q5232" s="520"/>
      <c r="R5232" s="412" t="str">
        <f t="shared" si="1278"/>
        <v/>
      </c>
      <c r="S5232" s="412" t="str">
        <f t="shared" si="1295"/>
        <v/>
      </c>
      <c r="T5232" s="427"/>
      <c r="U5232" s="429"/>
      <c r="W5232" s="6">
        <f>VLOOKUP(A5232,'[3]Cartilha Global'!$A:$A,1,FALSE)</f>
        <v>89698</v>
      </c>
    </row>
    <row r="5233" spans="1:23" ht="23.25" hidden="1" thickBot="1" x14ac:dyDescent="0.25">
      <c r="A5233" s="522">
        <v>89699</v>
      </c>
      <c r="B5233" s="508" t="s">
        <v>3144</v>
      </c>
      <c r="C5233" s="513" t="s">
        <v>3345</v>
      </c>
      <c r="D5233" s="498" t="s">
        <v>169</v>
      </c>
      <c r="E5233" s="499">
        <v>242.21</v>
      </c>
      <c r="F5233" s="500">
        <f t="shared" si="1296"/>
        <v>299.95</v>
      </c>
      <c r="G5233" s="527"/>
      <c r="H5233" s="518"/>
      <c r="I5233" s="517">
        <f t="shared" si="1290"/>
        <v>0</v>
      </c>
      <c r="J5233" s="517">
        <f t="shared" si="1291"/>
        <v>0</v>
      </c>
      <c r="K5233" s="504"/>
      <c r="L5233" s="518">
        <f t="shared" si="1292"/>
        <v>0</v>
      </c>
      <c r="M5233" s="518">
        <f t="shared" si="1292"/>
        <v>0</v>
      </c>
      <c r="N5233" s="519">
        <f t="shared" si="1293"/>
        <v>0</v>
      </c>
      <c r="O5233" s="519">
        <f t="shared" si="1294"/>
        <v>0</v>
      </c>
      <c r="P5233" s="506"/>
      <c r="Q5233" s="520"/>
      <c r="R5233" s="412" t="str">
        <f t="shared" si="1278"/>
        <v/>
      </c>
      <c r="S5233" s="412" t="str">
        <f t="shared" si="1295"/>
        <v/>
      </c>
      <c r="T5233" s="427"/>
      <c r="U5233" s="429"/>
      <c r="W5233" s="6">
        <f>VLOOKUP(A5233,'[3]Cartilha Global'!$A:$A,1,FALSE)</f>
        <v>89699</v>
      </c>
    </row>
    <row r="5234" spans="1:23" ht="23.25" hidden="1" thickBot="1" x14ac:dyDescent="0.25">
      <c r="A5234" s="522">
        <v>89687</v>
      </c>
      <c r="B5234" s="508" t="s">
        <v>3144</v>
      </c>
      <c r="C5234" s="513" t="s">
        <v>3346</v>
      </c>
      <c r="D5234" s="498" t="s">
        <v>169</v>
      </c>
      <c r="E5234" s="499">
        <v>52.26</v>
      </c>
      <c r="F5234" s="500">
        <f t="shared" si="1296"/>
        <v>64.72</v>
      </c>
      <c r="G5234" s="527"/>
      <c r="H5234" s="518"/>
      <c r="I5234" s="517">
        <f t="shared" si="1290"/>
        <v>0</v>
      </c>
      <c r="J5234" s="517">
        <f t="shared" si="1291"/>
        <v>0</v>
      </c>
      <c r="K5234" s="504"/>
      <c r="L5234" s="518">
        <f t="shared" si="1292"/>
        <v>0</v>
      </c>
      <c r="M5234" s="518">
        <f t="shared" si="1292"/>
        <v>0</v>
      </c>
      <c r="N5234" s="519">
        <f t="shared" si="1293"/>
        <v>0</v>
      </c>
      <c r="O5234" s="519">
        <f t="shared" si="1294"/>
        <v>0</v>
      </c>
      <c r="P5234" s="506"/>
      <c r="Q5234" s="520"/>
      <c r="R5234" s="412" t="str">
        <f t="shared" si="1278"/>
        <v/>
      </c>
      <c r="S5234" s="412" t="str">
        <f t="shared" si="1295"/>
        <v/>
      </c>
      <c r="T5234" s="427"/>
      <c r="U5234" s="429"/>
      <c r="W5234" s="6">
        <f>VLOOKUP(A5234,'[3]Cartilha Global'!$A:$A,1,FALSE)</f>
        <v>89687</v>
      </c>
    </row>
    <row r="5235" spans="1:23" ht="23.25" hidden="1" thickBot="1" x14ac:dyDescent="0.25">
      <c r="A5235" s="522">
        <v>89693</v>
      </c>
      <c r="B5235" s="508" t="s">
        <v>3144</v>
      </c>
      <c r="C5235" s="513" t="s">
        <v>3347</v>
      </c>
      <c r="D5235" s="498" t="s">
        <v>169</v>
      </c>
      <c r="E5235" s="499">
        <v>86.47</v>
      </c>
      <c r="F5235" s="500">
        <f t="shared" si="1296"/>
        <v>107.08</v>
      </c>
      <c r="G5235" s="527"/>
      <c r="H5235" s="518"/>
      <c r="I5235" s="517">
        <f t="shared" si="1290"/>
        <v>0</v>
      </c>
      <c r="J5235" s="517">
        <f t="shared" si="1291"/>
        <v>0</v>
      </c>
      <c r="K5235" s="504"/>
      <c r="L5235" s="518">
        <f t="shared" si="1292"/>
        <v>0</v>
      </c>
      <c r="M5235" s="518">
        <f t="shared" si="1292"/>
        <v>0</v>
      </c>
      <c r="N5235" s="519">
        <f t="shared" si="1293"/>
        <v>0</v>
      </c>
      <c r="O5235" s="519">
        <f t="shared" si="1294"/>
        <v>0</v>
      </c>
      <c r="P5235" s="506"/>
      <c r="Q5235" s="520"/>
      <c r="R5235" s="412" t="str">
        <f t="shared" ref="R5235:R5298" si="1297">IF(Q5235="X","x",IF(Q5235="xx","x",IF(O5235&gt;0,"x","")))</f>
        <v/>
      </c>
      <c r="S5235" s="412" t="str">
        <f t="shared" si="1295"/>
        <v/>
      </c>
      <c r="T5235" s="427"/>
      <c r="U5235" s="429"/>
      <c r="W5235" s="6">
        <f>VLOOKUP(A5235,'[3]Cartilha Global'!$A:$A,1,FALSE)</f>
        <v>89693</v>
      </c>
    </row>
    <row r="5236" spans="1:23" ht="23.25" hidden="1" thickBot="1" x14ac:dyDescent="0.25">
      <c r="A5236" s="522">
        <v>89696</v>
      </c>
      <c r="B5236" s="508" t="s">
        <v>3144</v>
      </c>
      <c r="C5236" s="513" t="s">
        <v>3348</v>
      </c>
      <c r="D5236" s="498" t="s">
        <v>169</v>
      </c>
      <c r="E5236" s="499">
        <v>77.87</v>
      </c>
      <c r="F5236" s="500">
        <f t="shared" si="1296"/>
        <v>96.43</v>
      </c>
      <c r="G5236" s="527"/>
      <c r="H5236" s="518"/>
      <c r="I5236" s="517">
        <f t="shared" si="1290"/>
        <v>0</v>
      </c>
      <c r="J5236" s="517">
        <f t="shared" si="1291"/>
        <v>0</v>
      </c>
      <c r="K5236" s="504"/>
      <c r="L5236" s="518">
        <f t="shared" si="1292"/>
        <v>0</v>
      </c>
      <c r="M5236" s="518">
        <f t="shared" si="1292"/>
        <v>0</v>
      </c>
      <c r="N5236" s="519">
        <f t="shared" si="1293"/>
        <v>0</v>
      </c>
      <c r="O5236" s="519">
        <f t="shared" si="1294"/>
        <v>0</v>
      </c>
      <c r="P5236" s="506"/>
      <c r="Q5236" s="520"/>
      <c r="R5236" s="412" t="str">
        <f t="shared" si="1297"/>
        <v/>
      </c>
      <c r="S5236" s="412" t="str">
        <f t="shared" si="1295"/>
        <v/>
      </c>
      <c r="T5236" s="427"/>
      <c r="U5236" s="429"/>
      <c r="W5236" s="6">
        <f>VLOOKUP(A5236,'[3]Cartilha Global'!$A:$A,1,FALSE)</f>
        <v>89696</v>
      </c>
    </row>
    <row r="5237" spans="1:23" ht="23.25" hidden="1" thickBot="1" x14ac:dyDescent="0.25">
      <c r="A5237" s="522">
        <v>89701</v>
      </c>
      <c r="B5237" s="508" t="s">
        <v>3144</v>
      </c>
      <c r="C5237" s="513" t="s">
        <v>3349</v>
      </c>
      <c r="D5237" s="498" t="s">
        <v>169</v>
      </c>
      <c r="E5237" s="499">
        <v>210.49</v>
      </c>
      <c r="F5237" s="500">
        <f t="shared" si="1296"/>
        <v>260.67</v>
      </c>
      <c r="G5237" s="527"/>
      <c r="H5237" s="518"/>
      <c r="I5237" s="517">
        <f t="shared" si="1290"/>
        <v>0</v>
      </c>
      <c r="J5237" s="517">
        <f t="shared" si="1291"/>
        <v>0</v>
      </c>
      <c r="K5237" s="504"/>
      <c r="L5237" s="518">
        <f t="shared" si="1292"/>
        <v>0</v>
      </c>
      <c r="M5237" s="518">
        <f t="shared" si="1292"/>
        <v>0</v>
      </c>
      <c r="N5237" s="519">
        <f t="shared" si="1293"/>
        <v>0</v>
      </c>
      <c r="O5237" s="519">
        <f t="shared" si="1294"/>
        <v>0</v>
      </c>
      <c r="P5237" s="506"/>
      <c r="Q5237" s="520"/>
      <c r="R5237" s="412" t="str">
        <f t="shared" si="1297"/>
        <v/>
      </c>
      <c r="S5237" s="412" t="str">
        <f t="shared" si="1295"/>
        <v/>
      </c>
      <c r="T5237" s="427"/>
      <c r="U5237" s="429"/>
      <c r="W5237" s="6">
        <f>VLOOKUP(A5237,'[3]Cartilha Global'!$A:$A,1,FALSE)</f>
        <v>89701</v>
      </c>
    </row>
    <row r="5238" spans="1:23" ht="23.25" hidden="1" thickBot="1" x14ac:dyDescent="0.25">
      <c r="A5238" s="522">
        <v>89704</v>
      </c>
      <c r="B5238" s="508" t="s">
        <v>3144</v>
      </c>
      <c r="C5238" s="513" t="s">
        <v>3350</v>
      </c>
      <c r="D5238" s="498" t="s">
        <v>169</v>
      </c>
      <c r="E5238" s="499">
        <v>145.97999999999999</v>
      </c>
      <c r="F5238" s="500">
        <f t="shared" si="1296"/>
        <v>180.78</v>
      </c>
      <c r="G5238" s="527"/>
      <c r="H5238" s="518"/>
      <c r="I5238" s="517">
        <f t="shared" si="1290"/>
        <v>0</v>
      </c>
      <c r="J5238" s="517">
        <f t="shared" si="1291"/>
        <v>0</v>
      </c>
      <c r="K5238" s="504"/>
      <c r="L5238" s="518">
        <f t="shared" si="1292"/>
        <v>0</v>
      </c>
      <c r="M5238" s="518">
        <f t="shared" si="1292"/>
        <v>0</v>
      </c>
      <c r="N5238" s="519">
        <f t="shared" si="1293"/>
        <v>0</v>
      </c>
      <c r="O5238" s="519">
        <f t="shared" si="1294"/>
        <v>0</v>
      </c>
      <c r="P5238" s="506"/>
      <c r="Q5238" s="520"/>
      <c r="R5238" s="412" t="str">
        <f t="shared" si="1297"/>
        <v/>
      </c>
      <c r="S5238" s="412" t="str">
        <f t="shared" si="1295"/>
        <v/>
      </c>
      <c r="T5238" s="427"/>
      <c r="U5238" s="429"/>
      <c r="W5238" s="6">
        <f>VLOOKUP(A5238,'[3]Cartilha Global'!$A:$A,1,FALSE)</f>
        <v>89704</v>
      </c>
    </row>
    <row r="5239" spans="1:23" ht="23.25" hidden="1" thickBot="1" x14ac:dyDescent="0.25">
      <c r="A5239" s="522">
        <v>89667</v>
      </c>
      <c r="B5239" s="508" t="s">
        <v>3144</v>
      </c>
      <c r="C5239" s="513" t="s">
        <v>3351</v>
      </c>
      <c r="D5239" s="498" t="s">
        <v>169</v>
      </c>
      <c r="E5239" s="499">
        <v>46.48</v>
      </c>
      <c r="F5239" s="500">
        <f t="shared" si="1296"/>
        <v>57.56</v>
      </c>
      <c r="G5239" s="527"/>
      <c r="H5239" s="518"/>
      <c r="I5239" s="517">
        <f t="shared" si="1290"/>
        <v>0</v>
      </c>
      <c r="J5239" s="517">
        <f t="shared" si="1291"/>
        <v>0</v>
      </c>
      <c r="K5239" s="504"/>
      <c r="L5239" s="518">
        <f t="shared" si="1292"/>
        <v>0</v>
      </c>
      <c r="M5239" s="518">
        <f t="shared" si="1292"/>
        <v>0</v>
      </c>
      <c r="N5239" s="519">
        <f t="shared" si="1293"/>
        <v>0</v>
      </c>
      <c r="O5239" s="519">
        <f t="shared" si="1294"/>
        <v>0</v>
      </c>
      <c r="P5239" s="506"/>
      <c r="Q5239" s="520"/>
      <c r="R5239" s="412" t="str">
        <f t="shared" si="1297"/>
        <v/>
      </c>
      <c r="S5239" s="412" t="str">
        <f t="shared" si="1295"/>
        <v/>
      </c>
      <c r="T5239" s="427"/>
      <c r="U5239" s="429"/>
      <c r="W5239" s="6">
        <f>VLOOKUP(A5239,'[3]Cartilha Global'!$A:$A,1,FALSE)</f>
        <v>89667</v>
      </c>
    </row>
    <row r="5240" spans="1:23" ht="23.25" hidden="1" thickBot="1" x14ac:dyDescent="0.25">
      <c r="A5240" s="522">
        <v>89673</v>
      </c>
      <c r="B5240" s="508" t="s">
        <v>3144</v>
      </c>
      <c r="C5240" s="513" t="s">
        <v>3352</v>
      </c>
      <c r="D5240" s="498" t="s">
        <v>169</v>
      </c>
      <c r="E5240" s="499">
        <v>32.799999999999997</v>
      </c>
      <c r="F5240" s="500">
        <f t="shared" si="1296"/>
        <v>40.619999999999997</v>
      </c>
      <c r="G5240" s="527"/>
      <c r="H5240" s="518"/>
      <c r="I5240" s="517">
        <f t="shared" si="1290"/>
        <v>0</v>
      </c>
      <c r="J5240" s="517">
        <f t="shared" si="1291"/>
        <v>0</v>
      </c>
      <c r="K5240" s="504"/>
      <c r="L5240" s="518">
        <f t="shared" si="1292"/>
        <v>0</v>
      </c>
      <c r="M5240" s="518">
        <f t="shared" si="1292"/>
        <v>0</v>
      </c>
      <c r="N5240" s="519">
        <f t="shared" si="1293"/>
        <v>0</v>
      </c>
      <c r="O5240" s="519">
        <f t="shared" si="1294"/>
        <v>0</v>
      </c>
      <c r="P5240" s="506"/>
      <c r="Q5240" s="520"/>
      <c r="R5240" s="412" t="str">
        <f t="shared" si="1297"/>
        <v/>
      </c>
      <c r="S5240" s="412" t="str">
        <f t="shared" si="1295"/>
        <v/>
      </c>
      <c r="T5240" s="427"/>
      <c r="U5240" s="429"/>
      <c r="W5240" s="6">
        <f>VLOOKUP(A5240,'[3]Cartilha Global'!$A:$A,1,FALSE)</f>
        <v>89673</v>
      </c>
    </row>
    <row r="5241" spans="1:23" ht="23.25" hidden="1" thickBot="1" x14ac:dyDescent="0.25">
      <c r="A5241" s="522">
        <v>89675</v>
      </c>
      <c r="B5241" s="508" t="s">
        <v>3144</v>
      </c>
      <c r="C5241" s="513" t="s">
        <v>3353</v>
      </c>
      <c r="D5241" s="498" t="s">
        <v>169</v>
      </c>
      <c r="E5241" s="499">
        <v>79.66</v>
      </c>
      <c r="F5241" s="500">
        <f t="shared" si="1296"/>
        <v>98.65</v>
      </c>
      <c r="G5241" s="527"/>
      <c r="H5241" s="518"/>
      <c r="I5241" s="517">
        <f t="shared" si="1290"/>
        <v>0</v>
      </c>
      <c r="J5241" s="517">
        <f t="shared" si="1291"/>
        <v>0</v>
      </c>
      <c r="K5241" s="504"/>
      <c r="L5241" s="518">
        <f t="shared" si="1292"/>
        <v>0</v>
      </c>
      <c r="M5241" s="518">
        <f t="shared" si="1292"/>
        <v>0</v>
      </c>
      <c r="N5241" s="519">
        <f t="shared" si="1293"/>
        <v>0</v>
      </c>
      <c r="O5241" s="519">
        <f t="shared" si="1294"/>
        <v>0</v>
      </c>
      <c r="P5241" s="506"/>
      <c r="Q5241" s="520"/>
      <c r="R5241" s="412" t="str">
        <f t="shared" si="1297"/>
        <v/>
      </c>
      <c r="S5241" s="412" t="str">
        <f t="shared" si="1295"/>
        <v/>
      </c>
      <c r="T5241" s="427"/>
      <c r="U5241" s="429"/>
      <c r="W5241" s="6">
        <f>VLOOKUP(A5241,'[3]Cartilha Global'!$A:$A,1,FALSE)</f>
        <v>89675</v>
      </c>
    </row>
    <row r="5242" spans="1:23" ht="23.25" hidden="1" thickBot="1" x14ac:dyDescent="0.25">
      <c r="A5242" s="522">
        <v>89681</v>
      </c>
      <c r="B5242" s="508" t="s">
        <v>3144</v>
      </c>
      <c r="C5242" s="513" t="s">
        <v>3354</v>
      </c>
      <c r="D5242" s="498" t="s">
        <v>169</v>
      </c>
      <c r="E5242" s="499">
        <v>87.4</v>
      </c>
      <c r="F5242" s="500">
        <f t="shared" si="1296"/>
        <v>108.24</v>
      </c>
      <c r="G5242" s="527"/>
      <c r="H5242" s="518"/>
      <c r="I5242" s="517">
        <f t="shared" si="1290"/>
        <v>0</v>
      </c>
      <c r="J5242" s="517">
        <f t="shared" si="1291"/>
        <v>0</v>
      </c>
      <c r="K5242" s="504"/>
      <c r="L5242" s="518">
        <f t="shared" si="1292"/>
        <v>0</v>
      </c>
      <c r="M5242" s="518">
        <f t="shared" si="1292"/>
        <v>0</v>
      </c>
      <c r="N5242" s="519">
        <f t="shared" si="1293"/>
        <v>0</v>
      </c>
      <c r="O5242" s="519">
        <f t="shared" si="1294"/>
        <v>0</v>
      </c>
      <c r="P5242" s="506"/>
      <c r="Q5242" s="520"/>
      <c r="R5242" s="412" t="str">
        <f t="shared" si="1297"/>
        <v/>
      </c>
      <c r="S5242" s="412" t="str">
        <f t="shared" si="1295"/>
        <v/>
      </c>
      <c r="T5242" s="427"/>
      <c r="U5242" s="429"/>
      <c r="W5242" s="6">
        <f>VLOOKUP(A5242,'[3]Cartilha Global'!$A:$A,1,FALSE)</f>
        <v>89681</v>
      </c>
    </row>
    <row r="5243" spans="1:23" ht="12" hidden="1" thickBot="1" x14ac:dyDescent="0.25">
      <c r="A5243" s="522" t="s">
        <v>1999</v>
      </c>
      <c r="B5243" s="508"/>
      <c r="C5243" s="513" t="s">
        <v>499</v>
      </c>
      <c r="D5243" s="498">
        <v>0</v>
      </c>
      <c r="E5243" s="499"/>
      <c r="F5243" s="500">
        <f t="shared" ref="F5243:F5293" si="1298">IF(E5243=0,0,ROUND(E5243*(1+E$13)*(1-E$14),2))</f>
        <v>0</v>
      </c>
      <c r="G5243" s="556"/>
      <c r="H5243" s="556"/>
      <c r="I5243" s="557"/>
      <c r="J5243" s="558"/>
      <c r="K5243" s="504"/>
      <c r="L5243" s="556"/>
      <c r="M5243" s="556"/>
      <c r="N5243" s="557"/>
      <c r="O5243" s="558"/>
      <c r="P5243" s="506"/>
      <c r="Q5243" s="494" t="str">
        <f>IF(OR(SUM(J5244:J5248)&gt;0,SUM(O5244:O5248)&gt;0),"xx","")</f>
        <v/>
      </c>
      <c r="R5243" s="412" t="str">
        <f t="shared" si="1297"/>
        <v/>
      </c>
      <c r="S5243" s="412" t="str">
        <f t="shared" si="1295"/>
        <v/>
      </c>
      <c r="T5243" s="427"/>
      <c r="U5243" s="429"/>
      <c r="W5243" s="6" t="str">
        <f>VLOOKUP(A5243,'[3]Cartilha Global'!$A:$A,1,FALSE)</f>
        <v>9.3.31</v>
      </c>
    </row>
    <row r="5244" spans="1:23" ht="23.25" hidden="1" thickBot="1" x14ac:dyDescent="0.25">
      <c r="A5244" s="522">
        <v>89865</v>
      </c>
      <c r="B5244" s="508" t="s">
        <v>3144</v>
      </c>
      <c r="C5244" s="513" t="s">
        <v>1549</v>
      </c>
      <c r="D5244" s="498" t="s">
        <v>6927</v>
      </c>
      <c r="E5244" s="499">
        <v>15.15</v>
      </c>
      <c r="F5244" s="500">
        <f t="shared" si="1298"/>
        <v>18.760000000000002</v>
      </c>
      <c r="G5244" s="527"/>
      <c r="H5244" s="518"/>
      <c r="I5244" s="517">
        <f>IF(ISBLANK(E5244),0,ROUND(F5244*G5244,2))</f>
        <v>0</v>
      </c>
      <c r="J5244" s="517">
        <f>IF(ISBLANK(G5244),0,ROUND(G5244*H5244,2))</f>
        <v>0</v>
      </c>
      <c r="K5244" s="504"/>
      <c r="L5244" s="518">
        <f t="shared" ref="L5244:M5248" si="1299">G5244</f>
        <v>0</v>
      </c>
      <c r="M5244" s="518">
        <f t="shared" si="1299"/>
        <v>0</v>
      </c>
      <c r="N5244" s="519">
        <f>IF(ISBLANK(E5244),0,ROUND(F5244*L5244,2))</f>
        <v>0</v>
      </c>
      <c r="O5244" s="519">
        <f>IF(ISBLANK(L5244),0,ROUND(L5244*M5244,2))</f>
        <v>0</v>
      </c>
      <c r="P5244" s="506"/>
      <c r="Q5244" s="520"/>
      <c r="R5244" s="412" t="str">
        <f t="shared" si="1297"/>
        <v/>
      </c>
      <c r="S5244" s="412" t="str">
        <f t="shared" si="1295"/>
        <v/>
      </c>
      <c r="T5244" s="427"/>
      <c r="U5244" s="429"/>
      <c r="W5244" s="6">
        <f>VLOOKUP(A5244,'[3]Cartilha Global'!$A:$A,1,FALSE)</f>
        <v>89865</v>
      </c>
    </row>
    <row r="5245" spans="1:23" ht="23.25" hidden="1" thickBot="1" x14ac:dyDescent="0.25">
      <c r="A5245" s="522">
        <v>89866</v>
      </c>
      <c r="B5245" s="508" t="s">
        <v>3144</v>
      </c>
      <c r="C5245" s="513" t="s">
        <v>1550</v>
      </c>
      <c r="D5245" s="498" t="s">
        <v>169</v>
      </c>
      <c r="E5245" s="499">
        <v>5.81</v>
      </c>
      <c r="F5245" s="500">
        <f t="shared" si="1298"/>
        <v>7.2</v>
      </c>
      <c r="G5245" s="527"/>
      <c r="H5245" s="518"/>
      <c r="I5245" s="517">
        <f>IF(ISBLANK(E5245),0,ROUND(F5245*G5245,2))</f>
        <v>0</v>
      </c>
      <c r="J5245" s="517">
        <f>IF(ISBLANK(G5245),0,ROUND(G5245*H5245,2))</f>
        <v>0</v>
      </c>
      <c r="K5245" s="504"/>
      <c r="L5245" s="518">
        <f t="shared" si="1299"/>
        <v>0</v>
      </c>
      <c r="M5245" s="518">
        <f t="shared" si="1299"/>
        <v>0</v>
      </c>
      <c r="N5245" s="519">
        <f>IF(ISBLANK(E5245),0,ROUND(F5245*L5245,2))</f>
        <v>0</v>
      </c>
      <c r="O5245" s="519">
        <f>IF(ISBLANK(L5245),0,ROUND(L5245*M5245,2))</f>
        <v>0</v>
      </c>
      <c r="P5245" s="506"/>
      <c r="Q5245" s="494"/>
      <c r="R5245" s="412" t="str">
        <f t="shared" si="1297"/>
        <v/>
      </c>
      <c r="S5245" s="412" t="str">
        <f t="shared" si="1295"/>
        <v/>
      </c>
      <c r="T5245" s="427"/>
      <c r="U5245" s="429"/>
      <c r="W5245" s="6">
        <f>VLOOKUP(A5245,'[3]Cartilha Global'!$A:$A,1,FALSE)</f>
        <v>89866</v>
      </c>
    </row>
    <row r="5246" spans="1:23" ht="23.25" hidden="1" thickBot="1" x14ac:dyDescent="0.25">
      <c r="A5246" s="522">
        <v>89867</v>
      </c>
      <c r="B5246" s="508" t="s">
        <v>3144</v>
      </c>
      <c r="C5246" s="513" t="s">
        <v>1551</v>
      </c>
      <c r="D5246" s="498" t="s">
        <v>169</v>
      </c>
      <c r="E5246" s="499">
        <v>6.88</v>
      </c>
      <c r="F5246" s="500">
        <f t="shared" si="1298"/>
        <v>8.52</v>
      </c>
      <c r="G5246" s="527"/>
      <c r="H5246" s="518"/>
      <c r="I5246" s="517">
        <f>IF(ISBLANK(E5246),0,ROUND(F5246*G5246,2))</f>
        <v>0</v>
      </c>
      <c r="J5246" s="517">
        <f>IF(ISBLANK(G5246),0,ROUND(G5246*H5246,2))</f>
        <v>0</v>
      </c>
      <c r="K5246" s="504"/>
      <c r="L5246" s="518">
        <f t="shared" si="1299"/>
        <v>0</v>
      </c>
      <c r="M5246" s="518">
        <f t="shared" si="1299"/>
        <v>0</v>
      </c>
      <c r="N5246" s="519">
        <f>IF(ISBLANK(E5246),0,ROUND(F5246*L5246,2))</f>
        <v>0</v>
      </c>
      <c r="O5246" s="519">
        <f>IF(ISBLANK(L5246),0,ROUND(L5246*M5246,2))</f>
        <v>0</v>
      </c>
      <c r="P5246" s="506"/>
      <c r="Q5246" s="494"/>
      <c r="R5246" s="412" t="str">
        <f t="shared" si="1297"/>
        <v/>
      </c>
      <c r="S5246" s="412" t="str">
        <f t="shared" si="1295"/>
        <v/>
      </c>
      <c r="T5246" s="427"/>
      <c r="U5246" s="429"/>
      <c r="W5246" s="6">
        <f>VLOOKUP(A5246,'[3]Cartilha Global'!$A:$A,1,FALSE)</f>
        <v>89867</v>
      </c>
    </row>
    <row r="5247" spans="1:23" ht="23.25" hidden="1" thickBot="1" x14ac:dyDescent="0.25">
      <c r="A5247" s="522">
        <v>89868</v>
      </c>
      <c r="B5247" s="508" t="s">
        <v>3144</v>
      </c>
      <c r="C5247" s="513" t="s">
        <v>1552</v>
      </c>
      <c r="D5247" s="498" t="s">
        <v>169</v>
      </c>
      <c r="E5247" s="499">
        <v>4.37</v>
      </c>
      <c r="F5247" s="500">
        <f t="shared" si="1298"/>
        <v>5.41</v>
      </c>
      <c r="G5247" s="527"/>
      <c r="H5247" s="518"/>
      <c r="I5247" s="517">
        <f>IF(ISBLANK(E5247),0,ROUND(F5247*G5247,2))</f>
        <v>0</v>
      </c>
      <c r="J5247" s="517">
        <f>IF(ISBLANK(G5247),0,ROUND(G5247*H5247,2))</f>
        <v>0</v>
      </c>
      <c r="K5247" s="504"/>
      <c r="L5247" s="518">
        <f t="shared" si="1299"/>
        <v>0</v>
      </c>
      <c r="M5247" s="518">
        <f t="shared" si="1299"/>
        <v>0</v>
      </c>
      <c r="N5247" s="519">
        <f>IF(ISBLANK(E5247),0,ROUND(F5247*L5247,2))</f>
        <v>0</v>
      </c>
      <c r="O5247" s="519">
        <f>IF(ISBLANK(L5247),0,ROUND(L5247*M5247,2))</f>
        <v>0</v>
      </c>
      <c r="P5247" s="506"/>
      <c r="Q5247" s="494"/>
      <c r="R5247" s="412" t="str">
        <f t="shared" si="1297"/>
        <v/>
      </c>
      <c r="S5247" s="412" t="str">
        <f t="shared" si="1295"/>
        <v/>
      </c>
      <c r="T5247" s="427"/>
      <c r="U5247" s="429"/>
      <c r="W5247" s="6">
        <f>VLOOKUP(A5247,'[3]Cartilha Global'!$A:$A,1,FALSE)</f>
        <v>89868</v>
      </c>
    </row>
    <row r="5248" spans="1:23" ht="23.25" hidden="1" thickBot="1" x14ac:dyDescent="0.25">
      <c r="A5248" s="522">
        <v>89869</v>
      </c>
      <c r="B5248" s="508" t="s">
        <v>3144</v>
      </c>
      <c r="C5248" s="513" t="s">
        <v>1553</v>
      </c>
      <c r="D5248" s="498" t="s">
        <v>169</v>
      </c>
      <c r="E5248" s="499">
        <v>9.3699999999999992</v>
      </c>
      <c r="F5248" s="500">
        <f t="shared" si="1298"/>
        <v>11.6</v>
      </c>
      <c r="G5248" s="527"/>
      <c r="H5248" s="518"/>
      <c r="I5248" s="517">
        <f>IF(ISBLANK(E5248),0,ROUND(F5248*G5248,2))</f>
        <v>0</v>
      </c>
      <c r="J5248" s="517">
        <f>IF(ISBLANK(G5248),0,ROUND(G5248*H5248,2))</f>
        <v>0</v>
      </c>
      <c r="K5248" s="504"/>
      <c r="L5248" s="518">
        <f t="shared" si="1299"/>
        <v>0</v>
      </c>
      <c r="M5248" s="518">
        <f t="shared" si="1299"/>
        <v>0</v>
      </c>
      <c r="N5248" s="519">
        <f>IF(ISBLANK(E5248),0,ROUND(F5248*L5248,2))</f>
        <v>0</v>
      </c>
      <c r="O5248" s="519">
        <f>IF(ISBLANK(L5248),0,ROUND(L5248*M5248,2))</f>
        <v>0</v>
      </c>
      <c r="P5248" s="506"/>
      <c r="Q5248" s="520"/>
      <c r="R5248" s="412" t="str">
        <f t="shared" si="1297"/>
        <v/>
      </c>
      <c r="S5248" s="412" t="str">
        <f t="shared" si="1295"/>
        <v/>
      </c>
      <c r="T5248" s="427"/>
      <c r="U5248" s="429"/>
      <c r="W5248" s="6">
        <f>VLOOKUP(A5248,'[3]Cartilha Global'!$A:$A,1,FALSE)</f>
        <v>89869</v>
      </c>
    </row>
    <row r="5249" spans="1:23" ht="12" hidden="1" thickBot="1" x14ac:dyDescent="0.25">
      <c r="A5249" s="522" t="s">
        <v>6244</v>
      </c>
      <c r="B5249" s="508"/>
      <c r="C5249" s="513" t="s">
        <v>6245</v>
      </c>
      <c r="D5249" s="498">
        <v>0</v>
      </c>
      <c r="E5249" s="499"/>
      <c r="F5249" s="500">
        <f t="shared" si="1298"/>
        <v>0</v>
      </c>
      <c r="G5249" s="556"/>
      <c r="H5249" s="556"/>
      <c r="I5249" s="557"/>
      <c r="J5249" s="558"/>
      <c r="K5249" s="504"/>
      <c r="L5249" s="556"/>
      <c r="M5249" s="556"/>
      <c r="N5249" s="557"/>
      <c r="O5249" s="558"/>
      <c r="P5249" s="506"/>
      <c r="Q5249" s="494" t="str">
        <f>IF(OR(SUM(J5249)&gt;0,SUM(O5249)&gt;0),"xx","")</f>
        <v/>
      </c>
      <c r="R5249" s="412" t="str">
        <f t="shared" si="1297"/>
        <v/>
      </c>
      <c r="S5249" s="412" t="str">
        <f t="shared" si="1295"/>
        <v/>
      </c>
      <c r="T5249" s="427"/>
      <c r="U5249" s="429"/>
      <c r="W5249" s="6" t="e">
        <f>VLOOKUP(A5249,'[3]Cartilha Global'!$A:$A,1,FALSE)</f>
        <v>#N/A</v>
      </c>
    </row>
    <row r="5250" spans="1:23" ht="12" hidden="1" thickBot="1" x14ac:dyDescent="0.25">
      <c r="A5250" s="522" t="s">
        <v>2000</v>
      </c>
      <c r="B5250" s="508"/>
      <c r="C5250" s="513" t="s">
        <v>106</v>
      </c>
      <c r="D5250" s="498">
        <v>0</v>
      </c>
      <c r="E5250" s="499"/>
      <c r="F5250" s="500">
        <f t="shared" si="1298"/>
        <v>0</v>
      </c>
      <c r="G5250" s="556"/>
      <c r="H5250" s="556"/>
      <c r="I5250" s="557"/>
      <c r="J5250" s="558"/>
      <c r="K5250" s="504"/>
      <c r="L5250" s="556"/>
      <c r="M5250" s="556"/>
      <c r="N5250" s="557"/>
      <c r="O5250" s="558"/>
      <c r="P5250" s="506"/>
      <c r="Q5250" s="494" t="str">
        <f>IF(OR(SUM(J5251:J5304)&gt;0,SUM(O5251:O5304)&gt;0),"xx","")</f>
        <v/>
      </c>
      <c r="R5250" s="412" t="str">
        <f t="shared" si="1297"/>
        <v/>
      </c>
      <c r="S5250" s="412" t="str">
        <f t="shared" si="1295"/>
        <v/>
      </c>
      <c r="T5250" s="427"/>
      <c r="U5250" s="429"/>
      <c r="W5250" s="6" t="str">
        <f>VLOOKUP(A5250,'[3]Cartilha Global'!$A:$A,1,FALSE)</f>
        <v>9.3.33</v>
      </c>
    </row>
    <row r="5251" spans="1:23" ht="23.25" hidden="1" thickBot="1" x14ac:dyDescent="0.25">
      <c r="A5251" s="522">
        <v>98052</v>
      </c>
      <c r="B5251" s="508" t="s">
        <v>3144</v>
      </c>
      <c r="C5251" s="513" t="s">
        <v>5695</v>
      </c>
      <c r="D5251" s="498" t="s">
        <v>169</v>
      </c>
      <c r="E5251" s="499">
        <v>1384.73</v>
      </c>
      <c r="F5251" s="500">
        <f t="shared" si="1298"/>
        <v>1714.85</v>
      </c>
      <c r="G5251" s="527"/>
      <c r="H5251" s="518"/>
      <c r="I5251" s="517">
        <f t="shared" ref="I5251:I5304" si="1300">IF(ISBLANK(E5251),0,ROUND(F5251*G5251,2))</f>
        <v>0</v>
      </c>
      <c r="J5251" s="517">
        <f t="shared" ref="J5251:J5304" si="1301">IF(ISBLANK(G5251),0,ROUND(G5251*H5251,2))</f>
        <v>0</v>
      </c>
      <c r="K5251" s="504"/>
      <c r="L5251" s="518">
        <f t="shared" ref="L5251:M5282" si="1302">G5251</f>
        <v>0</v>
      </c>
      <c r="M5251" s="518">
        <f t="shared" si="1302"/>
        <v>0</v>
      </c>
      <c r="N5251" s="519">
        <f t="shared" ref="N5251:N5304" si="1303">IF(ISBLANK(E5251),0,ROUND(F5251*L5251,2))</f>
        <v>0</v>
      </c>
      <c r="O5251" s="519">
        <f t="shared" ref="O5251:O5304" si="1304">IF(ISBLANK(L5251),0,ROUND(L5251*M5251,2))</f>
        <v>0</v>
      </c>
      <c r="P5251" s="506"/>
      <c r="Q5251" s="520"/>
      <c r="R5251" s="412" t="str">
        <f t="shared" si="1297"/>
        <v/>
      </c>
      <c r="S5251" s="412" t="str">
        <f t="shared" si="1295"/>
        <v/>
      </c>
      <c r="T5251" s="427"/>
      <c r="U5251" s="429"/>
      <c r="W5251" s="6">
        <f>VLOOKUP(A5251,'[3]Cartilha Global'!$A:$A,1,FALSE)</f>
        <v>98052</v>
      </c>
    </row>
    <row r="5252" spans="1:23" ht="23.25" hidden="1" thickBot="1" x14ac:dyDescent="0.25">
      <c r="A5252" s="522">
        <v>98053</v>
      </c>
      <c r="B5252" s="508" t="s">
        <v>3144</v>
      </c>
      <c r="C5252" s="513" t="s">
        <v>5696</v>
      </c>
      <c r="D5252" s="498" t="s">
        <v>169</v>
      </c>
      <c r="E5252" s="499">
        <v>1896.92</v>
      </c>
      <c r="F5252" s="500">
        <f t="shared" si="1298"/>
        <v>2349.15</v>
      </c>
      <c r="G5252" s="527"/>
      <c r="H5252" s="518"/>
      <c r="I5252" s="517">
        <f t="shared" si="1300"/>
        <v>0</v>
      </c>
      <c r="J5252" s="517">
        <f t="shared" si="1301"/>
        <v>0</v>
      </c>
      <c r="K5252" s="504"/>
      <c r="L5252" s="518">
        <f t="shared" si="1302"/>
        <v>0</v>
      </c>
      <c r="M5252" s="518">
        <f t="shared" si="1302"/>
        <v>0</v>
      </c>
      <c r="N5252" s="519">
        <f t="shared" si="1303"/>
        <v>0</v>
      </c>
      <c r="O5252" s="519">
        <f t="shared" si="1304"/>
        <v>0</v>
      </c>
      <c r="P5252" s="506"/>
      <c r="Q5252" s="520"/>
      <c r="R5252" s="412" t="str">
        <f t="shared" si="1297"/>
        <v/>
      </c>
      <c r="S5252" s="412" t="str">
        <f t="shared" si="1295"/>
        <v/>
      </c>
      <c r="T5252" s="427"/>
      <c r="U5252" s="429"/>
      <c r="W5252" s="6">
        <f>VLOOKUP(A5252,'[3]Cartilha Global'!$A:$A,1,FALSE)</f>
        <v>98053</v>
      </c>
    </row>
    <row r="5253" spans="1:23" ht="23.25" hidden="1" thickBot="1" x14ac:dyDescent="0.25">
      <c r="A5253" s="522">
        <v>98054</v>
      </c>
      <c r="B5253" s="508" t="s">
        <v>3144</v>
      </c>
      <c r="C5253" s="513" t="s">
        <v>5697</v>
      </c>
      <c r="D5253" s="498" t="s">
        <v>169</v>
      </c>
      <c r="E5253" s="499">
        <v>2983.8</v>
      </c>
      <c r="F5253" s="500">
        <f t="shared" si="1298"/>
        <v>3695.14</v>
      </c>
      <c r="G5253" s="527"/>
      <c r="H5253" s="518"/>
      <c r="I5253" s="517">
        <f t="shared" si="1300"/>
        <v>0</v>
      </c>
      <c r="J5253" s="517">
        <f t="shared" si="1301"/>
        <v>0</v>
      </c>
      <c r="K5253" s="504"/>
      <c r="L5253" s="518">
        <f t="shared" si="1302"/>
        <v>0</v>
      </c>
      <c r="M5253" s="518">
        <f t="shared" si="1302"/>
        <v>0</v>
      </c>
      <c r="N5253" s="519">
        <f t="shared" si="1303"/>
        <v>0</v>
      </c>
      <c r="O5253" s="519">
        <f t="shared" si="1304"/>
        <v>0</v>
      </c>
      <c r="P5253" s="506"/>
      <c r="Q5253" s="520"/>
      <c r="R5253" s="412" t="str">
        <f t="shared" si="1297"/>
        <v/>
      </c>
      <c r="S5253" s="412" t="str">
        <f t="shared" si="1295"/>
        <v/>
      </c>
      <c r="T5253" s="427"/>
      <c r="U5253" s="429"/>
      <c r="W5253" s="6">
        <f>VLOOKUP(A5253,'[3]Cartilha Global'!$A:$A,1,FALSE)</f>
        <v>98054</v>
      </c>
    </row>
    <row r="5254" spans="1:23" ht="23.25" hidden="1" thickBot="1" x14ac:dyDescent="0.25">
      <c r="A5254" s="522">
        <v>98055</v>
      </c>
      <c r="B5254" s="508" t="s">
        <v>3144</v>
      </c>
      <c r="C5254" s="513" t="s">
        <v>5698</v>
      </c>
      <c r="D5254" s="498" t="s">
        <v>169</v>
      </c>
      <c r="E5254" s="499">
        <v>4073.12</v>
      </c>
      <c r="F5254" s="500">
        <f t="shared" si="1298"/>
        <v>5044.1499999999996</v>
      </c>
      <c r="G5254" s="527"/>
      <c r="H5254" s="518"/>
      <c r="I5254" s="517">
        <f t="shared" si="1300"/>
        <v>0</v>
      </c>
      <c r="J5254" s="517">
        <f t="shared" si="1301"/>
        <v>0</v>
      </c>
      <c r="K5254" s="504"/>
      <c r="L5254" s="518">
        <f t="shared" si="1302"/>
        <v>0</v>
      </c>
      <c r="M5254" s="518">
        <f t="shared" si="1302"/>
        <v>0</v>
      </c>
      <c r="N5254" s="519">
        <f t="shared" si="1303"/>
        <v>0</v>
      </c>
      <c r="O5254" s="519">
        <f t="shared" si="1304"/>
        <v>0</v>
      </c>
      <c r="P5254" s="506"/>
      <c r="Q5254" s="520"/>
      <c r="R5254" s="412" t="str">
        <f t="shared" si="1297"/>
        <v/>
      </c>
      <c r="S5254" s="412" t="str">
        <f t="shared" si="1295"/>
        <v/>
      </c>
      <c r="T5254" s="427"/>
      <c r="U5254" s="429"/>
      <c r="W5254" s="6">
        <f>VLOOKUP(A5254,'[3]Cartilha Global'!$A:$A,1,FALSE)</f>
        <v>98055</v>
      </c>
    </row>
    <row r="5255" spans="1:23" ht="23.25" hidden="1" thickBot="1" x14ac:dyDescent="0.25">
      <c r="A5255" s="522">
        <v>98056</v>
      </c>
      <c r="B5255" s="508" t="s">
        <v>3144</v>
      </c>
      <c r="C5255" s="513" t="s">
        <v>5699</v>
      </c>
      <c r="D5255" s="498" t="s">
        <v>169</v>
      </c>
      <c r="E5255" s="499">
        <v>4699.72</v>
      </c>
      <c r="F5255" s="500">
        <f t="shared" si="1298"/>
        <v>5820.13</v>
      </c>
      <c r="G5255" s="527"/>
      <c r="H5255" s="518"/>
      <c r="I5255" s="517">
        <f t="shared" si="1300"/>
        <v>0</v>
      </c>
      <c r="J5255" s="517">
        <f t="shared" si="1301"/>
        <v>0</v>
      </c>
      <c r="K5255" s="504"/>
      <c r="L5255" s="518">
        <f t="shared" si="1302"/>
        <v>0</v>
      </c>
      <c r="M5255" s="518">
        <f t="shared" si="1302"/>
        <v>0</v>
      </c>
      <c r="N5255" s="519">
        <f t="shared" si="1303"/>
        <v>0</v>
      </c>
      <c r="O5255" s="519">
        <f t="shared" si="1304"/>
        <v>0</v>
      </c>
      <c r="P5255" s="506"/>
      <c r="Q5255" s="520"/>
      <c r="R5255" s="412" t="str">
        <f t="shared" si="1297"/>
        <v/>
      </c>
      <c r="S5255" s="412" t="str">
        <f t="shared" si="1295"/>
        <v/>
      </c>
      <c r="T5255" s="427"/>
      <c r="U5255" s="429"/>
      <c r="W5255" s="6">
        <f>VLOOKUP(A5255,'[3]Cartilha Global'!$A:$A,1,FALSE)</f>
        <v>98056</v>
      </c>
    </row>
    <row r="5256" spans="1:23" ht="23.25" hidden="1" thickBot="1" x14ac:dyDescent="0.25">
      <c r="A5256" s="522">
        <v>98057</v>
      </c>
      <c r="B5256" s="508" t="s">
        <v>3144</v>
      </c>
      <c r="C5256" s="513" t="s">
        <v>5700</v>
      </c>
      <c r="D5256" s="498" t="s">
        <v>169</v>
      </c>
      <c r="E5256" s="499">
        <v>5638.11</v>
      </c>
      <c r="F5256" s="500">
        <f t="shared" si="1298"/>
        <v>6982.24</v>
      </c>
      <c r="G5256" s="527"/>
      <c r="H5256" s="518"/>
      <c r="I5256" s="517">
        <f t="shared" si="1300"/>
        <v>0</v>
      </c>
      <c r="J5256" s="517">
        <f t="shared" si="1301"/>
        <v>0</v>
      </c>
      <c r="K5256" s="504"/>
      <c r="L5256" s="518">
        <f t="shared" si="1302"/>
        <v>0</v>
      </c>
      <c r="M5256" s="518">
        <f t="shared" si="1302"/>
        <v>0</v>
      </c>
      <c r="N5256" s="519">
        <f t="shared" si="1303"/>
        <v>0</v>
      </c>
      <c r="O5256" s="519">
        <f t="shared" si="1304"/>
        <v>0</v>
      </c>
      <c r="P5256" s="506"/>
      <c r="Q5256" s="520"/>
      <c r="R5256" s="412" t="str">
        <f t="shared" si="1297"/>
        <v/>
      </c>
      <c r="S5256" s="412" t="str">
        <f t="shared" si="1295"/>
        <v/>
      </c>
      <c r="T5256" s="427"/>
      <c r="U5256" s="429"/>
      <c r="W5256" s="6">
        <f>VLOOKUP(A5256,'[3]Cartilha Global'!$A:$A,1,FALSE)</f>
        <v>98057</v>
      </c>
    </row>
    <row r="5257" spans="1:23" ht="23.25" hidden="1" thickBot="1" x14ac:dyDescent="0.25">
      <c r="A5257" s="522">
        <v>98058</v>
      </c>
      <c r="B5257" s="508" t="s">
        <v>3144</v>
      </c>
      <c r="C5257" s="513" t="s">
        <v>5725</v>
      </c>
      <c r="D5257" s="498" t="s">
        <v>169</v>
      </c>
      <c r="E5257" s="499">
        <v>1255.9000000000001</v>
      </c>
      <c r="F5257" s="500">
        <f t="shared" si="1298"/>
        <v>1555.31</v>
      </c>
      <c r="G5257" s="527"/>
      <c r="H5257" s="518"/>
      <c r="I5257" s="517">
        <f t="shared" si="1300"/>
        <v>0</v>
      </c>
      <c r="J5257" s="517">
        <f t="shared" si="1301"/>
        <v>0</v>
      </c>
      <c r="K5257" s="504"/>
      <c r="L5257" s="518">
        <f t="shared" si="1302"/>
        <v>0</v>
      </c>
      <c r="M5257" s="518">
        <f t="shared" si="1302"/>
        <v>0</v>
      </c>
      <c r="N5257" s="519">
        <f t="shared" si="1303"/>
        <v>0</v>
      </c>
      <c r="O5257" s="519">
        <f t="shared" si="1304"/>
        <v>0</v>
      </c>
      <c r="P5257" s="506"/>
      <c r="Q5257" s="494"/>
      <c r="R5257" s="412" t="str">
        <f t="shared" si="1297"/>
        <v/>
      </c>
      <c r="S5257" s="412" t="str">
        <f t="shared" si="1295"/>
        <v/>
      </c>
      <c r="T5257" s="427"/>
      <c r="U5257" s="429"/>
      <c r="W5257" s="6">
        <f>VLOOKUP(A5257,'[3]Cartilha Global'!$A:$A,1,FALSE)</f>
        <v>98058</v>
      </c>
    </row>
    <row r="5258" spans="1:23" ht="23.25" hidden="1" thickBot="1" x14ac:dyDescent="0.25">
      <c r="A5258" s="522">
        <v>98059</v>
      </c>
      <c r="B5258" s="508" t="s">
        <v>3144</v>
      </c>
      <c r="C5258" s="513" t="s">
        <v>5726</v>
      </c>
      <c r="D5258" s="498" t="s">
        <v>169</v>
      </c>
      <c r="E5258" s="499">
        <v>2629.2</v>
      </c>
      <c r="F5258" s="500">
        <f t="shared" si="1298"/>
        <v>3256</v>
      </c>
      <c r="G5258" s="527"/>
      <c r="H5258" s="518"/>
      <c r="I5258" s="517">
        <f t="shared" si="1300"/>
        <v>0</v>
      </c>
      <c r="J5258" s="517">
        <f t="shared" si="1301"/>
        <v>0</v>
      </c>
      <c r="K5258" s="504"/>
      <c r="L5258" s="518">
        <f t="shared" si="1302"/>
        <v>0</v>
      </c>
      <c r="M5258" s="518">
        <f t="shared" si="1302"/>
        <v>0</v>
      </c>
      <c r="N5258" s="519">
        <f t="shared" si="1303"/>
        <v>0</v>
      </c>
      <c r="O5258" s="519">
        <f t="shared" si="1304"/>
        <v>0</v>
      </c>
      <c r="P5258" s="506"/>
      <c r="Q5258" s="494"/>
      <c r="R5258" s="412" t="str">
        <f t="shared" si="1297"/>
        <v/>
      </c>
      <c r="S5258" s="412" t="str">
        <f t="shared" si="1295"/>
        <v/>
      </c>
      <c r="T5258" s="427"/>
      <c r="U5258" s="429"/>
      <c r="W5258" s="6">
        <f>VLOOKUP(A5258,'[3]Cartilha Global'!$A:$A,1,FALSE)</f>
        <v>98059</v>
      </c>
    </row>
    <row r="5259" spans="1:23" ht="23.25" hidden="1" thickBot="1" x14ac:dyDescent="0.25">
      <c r="A5259" s="522">
        <v>98060</v>
      </c>
      <c r="B5259" s="508" t="s">
        <v>3144</v>
      </c>
      <c r="C5259" s="513" t="s">
        <v>5727</v>
      </c>
      <c r="D5259" s="498" t="s">
        <v>169</v>
      </c>
      <c r="E5259" s="499">
        <v>3709.76</v>
      </c>
      <c r="F5259" s="500">
        <f t="shared" si="1298"/>
        <v>4594.17</v>
      </c>
      <c r="G5259" s="527"/>
      <c r="H5259" s="518"/>
      <c r="I5259" s="517">
        <f t="shared" si="1300"/>
        <v>0</v>
      </c>
      <c r="J5259" s="517">
        <f t="shared" si="1301"/>
        <v>0</v>
      </c>
      <c r="K5259" s="504"/>
      <c r="L5259" s="518">
        <f t="shared" si="1302"/>
        <v>0</v>
      </c>
      <c r="M5259" s="518">
        <f t="shared" si="1302"/>
        <v>0</v>
      </c>
      <c r="N5259" s="519">
        <f t="shared" si="1303"/>
        <v>0</v>
      </c>
      <c r="O5259" s="519">
        <f t="shared" si="1304"/>
        <v>0</v>
      </c>
      <c r="P5259" s="506"/>
      <c r="Q5259" s="494"/>
      <c r="R5259" s="412" t="str">
        <f t="shared" si="1297"/>
        <v/>
      </c>
      <c r="S5259" s="412" t="str">
        <f t="shared" si="1295"/>
        <v/>
      </c>
      <c r="T5259" s="427"/>
      <c r="U5259" s="429"/>
      <c r="W5259" s="6">
        <f>VLOOKUP(A5259,'[3]Cartilha Global'!$A:$A,1,FALSE)</f>
        <v>98060</v>
      </c>
    </row>
    <row r="5260" spans="1:23" ht="23.25" hidden="1" thickBot="1" x14ac:dyDescent="0.25">
      <c r="A5260" s="522">
        <v>98061</v>
      </c>
      <c r="B5260" s="508" t="s">
        <v>3144</v>
      </c>
      <c r="C5260" s="513" t="s">
        <v>5728</v>
      </c>
      <c r="D5260" s="498" t="s">
        <v>169</v>
      </c>
      <c r="E5260" s="499">
        <v>5173.66</v>
      </c>
      <c r="F5260" s="500">
        <f t="shared" si="1298"/>
        <v>6407.06</v>
      </c>
      <c r="G5260" s="527"/>
      <c r="H5260" s="518"/>
      <c r="I5260" s="517">
        <f t="shared" si="1300"/>
        <v>0</v>
      </c>
      <c r="J5260" s="517">
        <f t="shared" si="1301"/>
        <v>0</v>
      </c>
      <c r="K5260" s="504"/>
      <c r="L5260" s="518">
        <f t="shared" si="1302"/>
        <v>0</v>
      </c>
      <c r="M5260" s="518">
        <f t="shared" si="1302"/>
        <v>0</v>
      </c>
      <c r="N5260" s="519">
        <f t="shared" si="1303"/>
        <v>0</v>
      </c>
      <c r="O5260" s="519">
        <f t="shared" si="1304"/>
        <v>0</v>
      </c>
      <c r="P5260" s="506"/>
      <c r="Q5260" s="494"/>
      <c r="R5260" s="412" t="str">
        <f t="shared" si="1297"/>
        <v/>
      </c>
      <c r="S5260" s="412" t="str">
        <f t="shared" si="1295"/>
        <v/>
      </c>
      <c r="T5260" s="427"/>
      <c r="U5260" s="429"/>
      <c r="W5260" s="6">
        <f>VLOOKUP(A5260,'[3]Cartilha Global'!$A:$A,1,FALSE)</f>
        <v>98061</v>
      </c>
    </row>
    <row r="5261" spans="1:23" ht="23.25" hidden="1" thickBot="1" x14ac:dyDescent="0.25">
      <c r="A5261" s="522">
        <v>98062</v>
      </c>
      <c r="B5261" s="508" t="s">
        <v>3144</v>
      </c>
      <c r="C5261" s="513" t="s">
        <v>5715</v>
      </c>
      <c r="D5261" s="498" t="s">
        <v>169</v>
      </c>
      <c r="E5261" s="499">
        <v>2046.68</v>
      </c>
      <c r="F5261" s="500">
        <f t="shared" si="1298"/>
        <v>2534.61</v>
      </c>
      <c r="G5261" s="527"/>
      <c r="H5261" s="518"/>
      <c r="I5261" s="517">
        <f t="shared" si="1300"/>
        <v>0</v>
      </c>
      <c r="J5261" s="517">
        <f t="shared" si="1301"/>
        <v>0</v>
      </c>
      <c r="K5261" s="504"/>
      <c r="L5261" s="518">
        <f t="shared" si="1302"/>
        <v>0</v>
      </c>
      <c r="M5261" s="518">
        <f t="shared" si="1302"/>
        <v>0</v>
      </c>
      <c r="N5261" s="519">
        <f t="shared" si="1303"/>
        <v>0</v>
      </c>
      <c r="O5261" s="519">
        <f t="shared" si="1304"/>
        <v>0</v>
      </c>
      <c r="P5261" s="506"/>
      <c r="Q5261" s="494"/>
      <c r="R5261" s="412" t="str">
        <f t="shared" si="1297"/>
        <v/>
      </c>
      <c r="S5261" s="412" t="str">
        <f t="shared" si="1295"/>
        <v/>
      </c>
      <c r="T5261" s="427"/>
      <c r="U5261" s="429"/>
      <c r="W5261" s="6">
        <f>VLOOKUP(A5261,'[3]Cartilha Global'!$A:$A,1,FALSE)</f>
        <v>98062</v>
      </c>
    </row>
    <row r="5262" spans="1:23" ht="23.25" hidden="1" thickBot="1" x14ac:dyDescent="0.25">
      <c r="A5262" s="522">
        <v>98063</v>
      </c>
      <c r="B5262" s="508" t="s">
        <v>3144</v>
      </c>
      <c r="C5262" s="513" t="s">
        <v>5716</v>
      </c>
      <c r="D5262" s="498" t="s">
        <v>169</v>
      </c>
      <c r="E5262" s="499">
        <v>3114.9</v>
      </c>
      <c r="F5262" s="500">
        <f t="shared" si="1298"/>
        <v>3857.49</v>
      </c>
      <c r="G5262" s="527"/>
      <c r="H5262" s="518"/>
      <c r="I5262" s="517">
        <f t="shared" si="1300"/>
        <v>0</v>
      </c>
      <c r="J5262" s="517">
        <f t="shared" si="1301"/>
        <v>0</v>
      </c>
      <c r="K5262" s="504"/>
      <c r="L5262" s="518">
        <f t="shared" si="1302"/>
        <v>0</v>
      </c>
      <c r="M5262" s="518">
        <f t="shared" si="1302"/>
        <v>0</v>
      </c>
      <c r="N5262" s="519">
        <f t="shared" si="1303"/>
        <v>0</v>
      </c>
      <c r="O5262" s="519">
        <f t="shared" si="1304"/>
        <v>0</v>
      </c>
      <c r="P5262" s="506"/>
      <c r="Q5262" s="494"/>
      <c r="R5262" s="412" t="str">
        <f t="shared" si="1297"/>
        <v/>
      </c>
      <c r="S5262" s="412" t="str">
        <f t="shared" si="1295"/>
        <v/>
      </c>
      <c r="T5262" s="427"/>
      <c r="U5262" s="429"/>
      <c r="W5262" s="6">
        <f>VLOOKUP(A5262,'[3]Cartilha Global'!$A:$A,1,FALSE)</f>
        <v>98063</v>
      </c>
    </row>
    <row r="5263" spans="1:23" ht="23.25" hidden="1" thickBot="1" x14ac:dyDescent="0.25">
      <c r="A5263" s="522">
        <v>98064</v>
      </c>
      <c r="B5263" s="508" t="s">
        <v>3144</v>
      </c>
      <c r="C5263" s="513" t="s">
        <v>5717</v>
      </c>
      <c r="D5263" s="498" t="s">
        <v>169</v>
      </c>
      <c r="E5263" s="499">
        <v>3550.87</v>
      </c>
      <c r="F5263" s="500">
        <f t="shared" si="1298"/>
        <v>4397.3999999999996</v>
      </c>
      <c r="G5263" s="527"/>
      <c r="H5263" s="518"/>
      <c r="I5263" s="517">
        <f t="shared" si="1300"/>
        <v>0</v>
      </c>
      <c r="J5263" s="517">
        <f t="shared" si="1301"/>
        <v>0</v>
      </c>
      <c r="K5263" s="504"/>
      <c r="L5263" s="518">
        <f t="shared" si="1302"/>
        <v>0</v>
      </c>
      <c r="M5263" s="518">
        <f t="shared" si="1302"/>
        <v>0</v>
      </c>
      <c r="N5263" s="519">
        <f t="shared" si="1303"/>
        <v>0</v>
      </c>
      <c r="O5263" s="519">
        <f t="shared" si="1304"/>
        <v>0</v>
      </c>
      <c r="P5263" s="506"/>
      <c r="Q5263" s="494"/>
      <c r="R5263" s="412" t="str">
        <f t="shared" si="1297"/>
        <v/>
      </c>
      <c r="S5263" s="412" t="str">
        <f t="shared" si="1295"/>
        <v/>
      </c>
      <c r="T5263" s="427"/>
      <c r="U5263" s="429"/>
      <c r="W5263" s="6">
        <f>VLOOKUP(A5263,'[3]Cartilha Global'!$A:$A,1,FALSE)</f>
        <v>98064</v>
      </c>
    </row>
    <row r="5264" spans="1:23" ht="23.25" hidden="1" thickBot="1" x14ac:dyDescent="0.25">
      <c r="A5264" s="522">
        <v>98065</v>
      </c>
      <c r="B5264" s="508" t="s">
        <v>3144</v>
      </c>
      <c r="C5264" s="513" t="s">
        <v>5718</v>
      </c>
      <c r="D5264" s="498" t="s">
        <v>169</v>
      </c>
      <c r="E5264" s="499">
        <v>4914</v>
      </c>
      <c r="F5264" s="500">
        <f t="shared" si="1298"/>
        <v>6085.5</v>
      </c>
      <c r="G5264" s="527"/>
      <c r="H5264" s="518"/>
      <c r="I5264" s="517">
        <f t="shared" si="1300"/>
        <v>0</v>
      </c>
      <c r="J5264" s="517">
        <f t="shared" si="1301"/>
        <v>0</v>
      </c>
      <c r="K5264" s="504"/>
      <c r="L5264" s="518">
        <f t="shared" si="1302"/>
        <v>0</v>
      </c>
      <c r="M5264" s="518">
        <f t="shared" si="1302"/>
        <v>0</v>
      </c>
      <c r="N5264" s="519">
        <f t="shared" si="1303"/>
        <v>0</v>
      </c>
      <c r="O5264" s="519">
        <f t="shared" si="1304"/>
        <v>0</v>
      </c>
      <c r="P5264" s="506"/>
      <c r="Q5264" s="494"/>
      <c r="R5264" s="412" t="str">
        <f t="shared" si="1297"/>
        <v/>
      </c>
      <c r="S5264" s="412" t="str">
        <f t="shared" si="1295"/>
        <v/>
      </c>
      <c r="T5264" s="427"/>
      <c r="U5264" s="429"/>
      <c r="W5264" s="6">
        <f>VLOOKUP(A5264,'[3]Cartilha Global'!$A:$A,1,FALSE)</f>
        <v>98065</v>
      </c>
    </row>
    <row r="5265" spans="1:23" ht="23.25" hidden="1" thickBot="1" x14ac:dyDescent="0.25">
      <c r="A5265" s="522">
        <v>98066</v>
      </c>
      <c r="B5265" s="508" t="s">
        <v>3144</v>
      </c>
      <c r="C5265" s="513" t="s">
        <v>5701</v>
      </c>
      <c r="D5265" s="498" t="s">
        <v>169</v>
      </c>
      <c r="E5265" s="499">
        <v>4649.66</v>
      </c>
      <c r="F5265" s="500">
        <f t="shared" si="1298"/>
        <v>5758.14</v>
      </c>
      <c r="G5265" s="527"/>
      <c r="H5265" s="518"/>
      <c r="I5265" s="517">
        <f t="shared" si="1300"/>
        <v>0</v>
      </c>
      <c r="J5265" s="517">
        <f t="shared" si="1301"/>
        <v>0</v>
      </c>
      <c r="K5265" s="504"/>
      <c r="L5265" s="518">
        <f t="shared" si="1302"/>
        <v>0</v>
      </c>
      <c r="M5265" s="518">
        <f t="shared" si="1302"/>
        <v>0</v>
      </c>
      <c r="N5265" s="519">
        <f t="shared" si="1303"/>
        <v>0</v>
      </c>
      <c r="O5265" s="519">
        <f t="shared" si="1304"/>
        <v>0</v>
      </c>
      <c r="P5265" s="506"/>
      <c r="Q5265" s="520"/>
      <c r="R5265" s="412" t="str">
        <f t="shared" si="1297"/>
        <v/>
      </c>
      <c r="S5265" s="412" t="str">
        <f t="shared" si="1295"/>
        <v/>
      </c>
      <c r="T5265" s="427"/>
      <c r="U5265" s="429"/>
      <c r="W5265" s="6">
        <f>VLOOKUP(A5265,'[3]Cartilha Global'!$A:$A,1,FALSE)</f>
        <v>98066</v>
      </c>
    </row>
    <row r="5266" spans="1:23" ht="23.25" hidden="1" thickBot="1" x14ac:dyDescent="0.25">
      <c r="A5266" s="522">
        <v>98067</v>
      </c>
      <c r="B5266" s="508" t="s">
        <v>3144</v>
      </c>
      <c r="C5266" s="513" t="s">
        <v>5702</v>
      </c>
      <c r="D5266" s="498" t="s">
        <v>169</v>
      </c>
      <c r="E5266" s="499">
        <v>6191.73</v>
      </c>
      <c r="F5266" s="500">
        <f t="shared" si="1298"/>
        <v>7667.84</v>
      </c>
      <c r="G5266" s="527"/>
      <c r="H5266" s="518"/>
      <c r="I5266" s="517">
        <f t="shared" si="1300"/>
        <v>0</v>
      </c>
      <c r="J5266" s="517">
        <f t="shared" si="1301"/>
        <v>0</v>
      </c>
      <c r="K5266" s="504"/>
      <c r="L5266" s="518">
        <f t="shared" si="1302"/>
        <v>0</v>
      </c>
      <c r="M5266" s="518">
        <f t="shared" si="1302"/>
        <v>0</v>
      </c>
      <c r="N5266" s="519">
        <f t="shared" si="1303"/>
        <v>0</v>
      </c>
      <c r="O5266" s="519">
        <f t="shared" si="1304"/>
        <v>0</v>
      </c>
      <c r="P5266" s="506"/>
      <c r="Q5266" s="520"/>
      <c r="R5266" s="412" t="str">
        <f t="shared" si="1297"/>
        <v/>
      </c>
      <c r="S5266" s="412" t="str">
        <f t="shared" si="1295"/>
        <v/>
      </c>
      <c r="T5266" s="427"/>
      <c r="U5266" s="429"/>
      <c r="W5266" s="6">
        <f>VLOOKUP(A5266,'[3]Cartilha Global'!$A:$A,1,FALSE)</f>
        <v>98067</v>
      </c>
    </row>
    <row r="5267" spans="1:23" ht="23.25" hidden="1" thickBot="1" x14ac:dyDescent="0.25">
      <c r="A5267" s="522">
        <v>98068</v>
      </c>
      <c r="B5267" s="508" t="s">
        <v>3144</v>
      </c>
      <c r="C5267" s="513" t="s">
        <v>5703</v>
      </c>
      <c r="D5267" s="498" t="s">
        <v>169</v>
      </c>
      <c r="E5267" s="499">
        <v>8739.02</v>
      </c>
      <c r="F5267" s="500">
        <f t="shared" si="1298"/>
        <v>10822.4</v>
      </c>
      <c r="G5267" s="527"/>
      <c r="H5267" s="518"/>
      <c r="I5267" s="517">
        <f t="shared" si="1300"/>
        <v>0</v>
      </c>
      <c r="J5267" s="517">
        <f t="shared" si="1301"/>
        <v>0</v>
      </c>
      <c r="K5267" s="504"/>
      <c r="L5267" s="518">
        <f t="shared" si="1302"/>
        <v>0</v>
      </c>
      <c r="M5267" s="518">
        <f t="shared" si="1302"/>
        <v>0</v>
      </c>
      <c r="N5267" s="519">
        <f t="shared" si="1303"/>
        <v>0</v>
      </c>
      <c r="O5267" s="519">
        <f t="shared" si="1304"/>
        <v>0</v>
      </c>
      <c r="P5267" s="506"/>
      <c r="Q5267" s="520"/>
      <c r="R5267" s="412" t="str">
        <f t="shared" si="1297"/>
        <v/>
      </c>
      <c r="S5267" s="412" t="str">
        <f t="shared" si="1295"/>
        <v/>
      </c>
      <c r="T5267" s="427"/>
      <c r="U5267" s="429"/>
      <c r="W5267" s="6">
        <f>VLOOKUP(A5267,'[3]Cartilha Global'!$A:$A,1,FALSE)</f>
        <v>98068</v>
      </c>
    </row>
    <row r="5268" spans="1:23" ht="23.25" hidden="1" thickBot="1" x14ac:dyDescent="0.25">
      <c r="A5268" s="522">
        <v>98069</v>
      </c>
      <c r="B5268" s="508" t="s">
        <v>3144</v>
      </c>
      <c r="C5268" s="513" t="s">
        <v>5704</v>
      </c>
      <c r="D5268" s="498" t="s">
        <v>169</v>
      </c>
      <c r="E5268" s="499">
        <v>11748.88</v>
      </c>
      <c r="F5268" s="500">
        <f t="shared" si="1298"/>
        <v>14549.81</v>
      </c>
      <c r="G5268" s="527"/>
      <c r="H5268" s="518"/>
      <c r="I5268" s="517">
        <f t="shared" si="1300"/>
        <v>0</v>
      </c>
      <c r="J5268" s="517">
        <f t="shared" si="1301"/>
        <v>0</v>
      </c>
      <c r="K5268" s="504"/>
      <c r="L5268" s="518">
        <f t="shared" si="1302"/>
        <v>0</v>
      </c>
      <c r="M5268" s="518">
        <f t="shared" si="1302"/>
        <v>0</v>
      </c>
      <c r="N5268" s="519">
        <f t="shared" si="1303"/>
        <v>0</v>
      </c>
      <c r="O5268" s="519">
        <f t="shared" si="1304"/>
        <v>0</v>
      </c>
      <c r="P5268" s="506"/>
      <c r="Q5268" s="520"/>
      <c r="R5268" s="412" t="str">
        <f t="shared" si="1297"/>
        <v/>
      </c>
      <c r="S5268" s="412" t="str">
        <f t="shared" si="1295"/>
        <v/>
      </c>
      <c r="T5268" s="427"/>
      <c r="U5268" s="429"/>
      <c r="W5268" s="6">
        <f>VLOOKUP(A5268,'[3]Cartilha Global'!$A:$A,1,FALSE)</f>
        <v>98069</v>
      </c>
    </row>
    <row r="5269" spans="1:23" ht="23.25" hidden="1" thickBot="1" x14ac:dyDescent="0.25">
      <c r="A5269" s="522">
        <v>98070</v>
      </c>
      <c r="B5269" s="508" t="s">
        <v>3144</v>
      </c>
      <c r="C5269" s="513" t="s">
        <v>5705</v>
      </c>
      <c r="D5269" s="498" t="s">
        <v>169</v>
      </c>
      <c r="E5269" s="499">
        <v>13416.48</v>
      </c>
      <c r="F5269" s="500">
        <f t="shared" si="1298"/>
        <v>16614.97</v>
      </c>
      <c r="G5269" s="527"/>
      <c r="H5269" s="518"/>
      <c r="I5269" s="517">
        <f t="shared" si="1300"/>
        <v>0</v>
      </c>
      <c r="J5269" s="517">
        <f t="shared" si="1301"/>
        <v>0</v>
      </c>
      <c r="K5269" s="504"/>
      <c r="L5269" s="518">
        <f t="shared" si="1302"/>
        <v>0</v>
      </c>
      <c r="M5269" s="518">
        <f t="shared" si="1302"/>
        <v>0</v>
      </c>
      <c r="N5269" s="519">
        <f t="shared" si="1303"/>
        <v>0</v>
      </c>
      <c r="O5269" s="519">
        <f t="shared" si="1304"/>
        <v>0</v>
      </c>
      <c r="P5269" s="506"/>
      <c r="Q5269" s="520"/>
      <c r="R5269" s="412" t="str">
        <f t="shared" si="1297"/>
        <v/>
      </c>
      <c r="S5269" s="412" t="str">
        <f t="shared" si="1295"/>
        <v/>
      </c>
      <c r="T5269" s="427"/>
      <c r="U5269" s="429"/>
      <c r="W5269" s="6">
        <f>VLOOKUP(A5269,'[3]Cartilha Global'!$A:$A,1,FALSE)</f>
        <v>98070</v>
      </c>
    </row>
    <row r="5270" spans="1:23" ht="23.25" hidden="1" thickBot="1" x14ac:dyDescent="0.25">
      <c r="A5270" s="522">
        <v>98071</v>
      </c>
      <c r="B5270" s="508" t="s">
        <v>3144</v>
      </c>
      <c r="C5270" s="513" t="s">
        <v>5706</v>
      </c>
      <c r="D5270" s="498" t="s">
        <v>169</v>
      </c>
      <c r="E5270" s="499">
        <v>14625.99</v>
      </c>
      <c r="F5270" s="500">
        <f t="shared" si="1298"/>
        <v>18112.830000000002</v>
      </c>
      <c r="G5270" s="527"/>
      <c r="H5270" s="518"/>
      <c r="I5270" s="517">
        <f t="shared" si="1300"/>
        <v>0</v>
      </c>
      <c r="J5270" s="517">
        <f t="shared" si="1301"/>
        <v>0</v>
      </c>
      <c r="K5270" s="504"/>
      <c r="L5270" s="518">
        <f t="shared" si="1302"/>
        <v>0</v>
      </c>
      <c r="M5270" s="518">
        <f t="shared" si="1302"/>
        <v>0</v>
      </c>
      <c r="N5270" s="519">
        <f t="shared" si="1303"/>
        <v>0</v>
      </c>
      <c r="O5270" s="519">
        <f t="shared" si="1304"/>
        <v>0</v>
      </c>
      <c r="P5270" s="506"/>
      <c r="Q5270" s="520"/>
      <c r="R5270" s="412" t="str">
        <f t="shared" si="1297"/>
        <v/>
      </c>
      <c r="S5270" s="412" t="str">
        <f t="shared" si="1295"/>
        <v/>
      </c>
      <c r="T5270" s="427"/>
      <c r="U5270" s="429"/>
      <c r="W5270" s="6">
        <f>VLOOKUP(A5270,'[3]Cartilha Global'!$A:$A,1,FALSE)</f>
        <v>98071</v>
      </c>
    </row>
    <row r="5271" spans="1:23" ht="23.25" hidden="1" thickBot="1" x14ac:dyDescent="0.25">
      <c r="A5271" s="522">
        <v>98072</v>
      </c>
      <c r="B5271" s="508" t="s">
        <v>3144</v>
      </c>
      <c r="C5271" s="513" t="s">
        <v>5719</v>
      </c>
      <c r="D5271" s="498" t="s">
        <v>169</v>
      </c>
      <c r="E5271" s="499">
        <v>3894.63</v>
      </c>
      <c r="F5271" s="500">
        <f t="shared" si="1298"/>
        <v>4823.1099999999997</v>
      </c>
      <c r="G5271" s="527"/>
      <c r="H5271" s="518"/>
      <c r="I5271" s="517">
        <f t="shared" si="1300"/>
        <v>0</v>
      </c>
      <c r="J5271" s="517">
        <f t="shared" si="1301"/>
        <v>0</v>
      </c>
      <c r="K5271" s="504"/>
      <c r="L5271" s="518">
        <f t="shared" si="1302"/>
        <v>0</v>
      </c>
      <c r="M5271" s="518">
        <f t="shared" si="1302"/>
        <v>0</v>
      </c>
      <c r="N5271" s="519">
        <f t="shared" si="1303"/>
        <v>0</v>
      </c>
      <c r="O5271" s="519">
        <f t="shared" si="1304"/>
        <v>0</v>
      </c>
      <c r="P5271" s="506"/>
      <c r="Q5271" s="494"/>
      <c r="R5271" s="412" t="str">
        <f t="shared" si="1297"/>
        <v/>
      </c>
      <c r="S5271" s="412" t="str">
        <f t="shared" si="1295"/>
        <v/>
      </c>
      <c r="T5271" s="427"/>
      <c r="U5271" s="429"/>
      <c r="W5271" s="6">
        <f>VLOOKUP(A5271,'[3]Cartilha Global'!$A:$A,1,FALSE)</f>
        <v>98072</v>
      </c>
    </row>
    <row r="5272" spans="1:23" ht="23.25" hidden="1" thickBot="1" x14ac:dyDescent="0.25">
      <c r="A5272" s="522">
        <v>98073</v>
      </c>
      <c r="B5272" s="508" t="s">
        <v>3144</v>
      </c>
      <c r="C5272" s="513" t="s">
        <v>5720</v>
      </c>
      <c r="D5272" s="498" t="s">
        <v>169</v>
      </c>
      <c r="E5272" s="499">
        <v>6080.11</v>
      </c>
      <c r="F5272" s="500">
        <f t="shared" si="1298"/>
        <v>7529.61</v>
      </c>
      <c r="G5272" s="527"/>
      <c r="H5272" s="518"/>
      <c r="I5272" s="517">
        <f t="shared" si="1300"/>
        <v>0</v>
      </c>
      <c r="J5272" s="517">
        <f t="shared" si="1301"/>
        <v>0</v>
      </c>
      <c r="K5272" s="504"/>
      <c r="L5272" s="518">
        <f t="shared" si="1302"/>
        <v>0</v>
      </c>
      <c r="M5272" s="518">
        <f t="shared" si="1302"/>
        <v>0</v>
      </c>
      <c r="N5272" s="519">
        <f t="shared" si="1303"/>
        <v>0</v>
      </c>
      <c r="O5272" s="519">
        <f t="shared" si="1304"/>
        <v>0</v>
      </c>
      <c r="P5272" s="506"/>
      <c r="Q5272" s="494"/>
      <c r="R5272" s="412" t="str">
        <f t="shared" si="1297"/>
        <v/>
      </c>
      <c r="S5272" s="412" t="str">
        <f t="shared" si="1295"/>
        <v/>
      </c>
      <c r="T5272" s="427"/>
      <c r="U5272" s="429"/>
      <c r="W5272" s="6">
        <f>VLOOKUP(A5272,'[3]Cartilha Global'!$A:$A,1,FALSE)</f>
        <v>98073</v>
      </c>
    </row>
    <row r="5273" spans="1:23" ht="23.25" hidden="1" thickBot="1" x14ac:dyDescent="0.25">
      <c r="A5273" s="522">
        <v>98074</v>
      </c>
      <c r="B5273" s="508" t="s">
        <v>3144</v>
      </c>
      <c r="C5273" s="513" t="s">
        <v>5721</v>
      </c>
      <c r="D5273" s="498" t="s">
        <v>169</v>
      </c>
      <c r="E5273" s="499">
        <v>9419.85</v>
      </c>
      <c r="F5273" s="500">
        <f t="shared" si="1298"/>
        <v>11665.54</v>
      </c>
      <c r="G5273" s="527"/>
      <c r="H5273" s="518"/>
      <c r="I5273" s="517">
        <f t="shared" si="1300"/>
        <v>0</v>
      </c>
      <c r="J5273" s="517">
        <f t="shared" si="1301"/>
        <v>0</v>
      </c>
      <c r="K5273" s="504"/>
      <c r="L5273" s="518">
        <f t="shared" si="1302"/>
        <v>0</v>
      </c>
      <c r="M5273" s="518">
        <f t="shared" si="1302"/>
        <v>0</v>
      </c>
      <c r="N5273" s="519">
        <f t="shared" si="1303"/>
        <v>0</v>
      </c>
      <c r="O5273" s="519">
        <f t="shared" si="1304"/>
        <v>0</v>
      </c>
      <c r="P5273" s="506"/>
      <c r="Q5273" s="494"/>
      <c r="R5273" s="412" t="str">
        <f t="shared" si="1297"/>
        <v/>
      </c>
      <c r="S5273" s="412" t="str">
        <f t="shared" si="1295"/>
        <v/>
      </c>
      <c r="T5273" s="427"/>
      <c r="U5273" s="429"/>
      <c r="W5273" s="6">
        <f>VLOOKUP(A5273,'[3]Cartilha Global'!$A:$A,1,FALSE)</f>
        <v>98074</v>
      </c>
    </row>
    <row r="5274" spans="1:23" ht="23.25" hidden="1" thickBot="1" x14ac:dyDescent="0.25">
      <c r="A5274" s="522">
        <v>98075</v>
      </c>
      <c r="B5274" s="508" t="s">
        <v>3144</v>
      </c>
      <c r="C5274" s="513" t="s">
        <v>5722</v>
      </c>
      <c r="D5274" s="498" t="s">
        <v>169</v>
      </c>
      <c r="E5274" s="499">
        <v>12235.86</v>
      </c>
      <c r="F5274" s="500">
        <f t="shared" si="1298"/>
        <v>15152.89</v>
      </c>
      <c r="G5274" s="527"/>
      <c r="H5274" s="518"/>
      <c r="I5274" s="517">
        <f t="shared" si="1300"/>
        <v>0</v>
      </c>
      <c r="J5274" s="517">
        <f t="shared" si="1301"/>
        <v>0</v>
      </c>
      <c r="K5274" s="504"/>
      <c r="L5274" s="518">
        <f t="shared" si="1302"/>
        <v>0</v>
      </c>
      <c r="M5274" s="518">
        <f t="shared" si="1302"/>
        <v>0</v>
      </c>
      <c r="N5274" s="519">
        <f t="shared" si="1303"/>
        <v>0</v>
      </c>
      <c r="O5274" s="519">
        <f t="shared" si="1304"/>
        <v>0</v>
      </c>
      <c r="P5274" s="506"/>
      <c r="Q5274" s="494"/>
      <c r="R5274" s="412" t="str">
        <f t="shared" si="1297"/>
        <v/>
      </c>
      <c r="S5274" s="412" t="str">
        <f t="shared" si="1295"/>
        <v/>
      </c>
      <c r="T5274" s="427"/>
      <c r="U5274" s="429"/>
      <c r="W5274" s="6">
        <f>VLOOKUP(A5274,'[3]Cartilha Global'!$A:$A,1,FALSE)</f>
        <v>98075</v>
      </c>
    </row>
    <row r="5275" spans="1:23" ht="23.25" hidden="1" thickBot="1" x14ac:dyDescent="0.25">
      <c r="A5275" s="522">
        <v>98076</v>
      </c>
      <c r="B5275" s="508" t="s">
        <v>3144</v>
      </c>
      <c r="C5275" s="513" t="s">
        <v>5723</v>
      </c>
      <c r="D5275" s="498" t="s">
        <v>169</v>
      </c>
      <c r="E5275" s="499">
        <v>14090.49</v>
      </c>
      <c r="F5275" s="500">
        <f t="shared" si="1298"/>
        <v>17449.66</v>
      </c>
      <c r="G5275" s="527"/>
      <c r="H5275" s="518"/>
      <c r="I5275" s="517">
        <f t="shared" si="1300"/>
        <v>0</v>
      </c>
      <c r="J5275" s="517">
        <f t="shared" si="1301"/>
        <v>0</v>
      </c>
      <c r="K5275" s="504"/>
      <c r="L5275" s="518">
        <f t="shared" si="1302"/>
        <v>0</v>
      </c>
      <c r="M5275" s="518">
        <f t="shared" si="1302"/>
        <v>0</v>
      </c>
      <c r="N5275" s="519">
        <f t="shared" si="1303"/>
        <v>0</v>
      </c>
      <c r="O5275" s="519">
        <f t="shared" si="1304"/>
        <v>0</v>
      </c>
      <c r="P5275" s="506"/>
      <c r="Q5275" s="494"/>
      <c r="R5275" s="412" t="str">
        <f t="shared" si="1297"/>
        <v/>
      </c>
      <c r="S5275" s="412" t="str">
        <f t="shared" si="1295"/>
        <v/>
      </c>
      <c r="T5275" s="427"/>
      <c r="U5275" s="429"/>
      <c r="W5275" s="6">
        <f>VLOOKUP(A5275,'[3]Cartilha Global'!$A:$A,1,FALSE)</f>
        <v>98076</v>
      </c>
    </row>
    <row r="5276" spans="1:23" ht="23.25" hidden="1" thickBot="1" x14ac:dyDescent="0.25">
      <c r="A5276" s="522">
        <v>98077</v>
      </c>
      <c r="B5276" s="508" t="s">
        <v>3144</v>
      </c>
      <c r="C5276" s="513" t="s">
        <v>5724</v>
      </c>
      <c r="D5276" s="498" t="s">
        <v>169</v>
      </c>
      <c r="E5276" s="499">
        <v>16579.52</v>
      </c>
      <c r="F5276" s="500">
        <f t="shared" si="1298"/>
        <v>20532.080000000002</v>
      </c>
      <c r="G5276" s="527"/>
      <c r="H5276" s="518"/>
      <c r="I5276" s="517">
        <f t="shared" si="1300"/>
        <v>0</v>
      </c>
      <c r="J5276" s="517">
        <f t="shared" si="1301"/>
        <v>0</v>
      </c>
      <c r="K5276" s="504"/>
      <c r="L5276" s="518">
        <f t="shared" si="1302"/>
        <v>0</v>
      </c>
      <c r="M5276" s="518">
        <f t="shared" si="1302"/>
        <v>0</v>
      </c>
      <c r="N5276" s="519">
        <f t="shared" si="1303"/>
        <v>0</v>
      </c>
      <c r="O5276" s="519">
        <f t="shared" si="1304"/>
        <v>0</v>
      </c>
      <c r="P5276" s="506"/>
      <c r="Q5276" s="494"/>
      <c r="R5276" s="412" t="str">
        <f t="shared" si="1297"/>
        <v/>
      </c>
      <c r="S5276" s="412" t="str">
        <f t="shared" si="1295"/>
        <v/>
      </c>
      <c r="T5276" s="427"/>
      <c r="U5276" s="429"/>
      <c r="W5276" s="6">
        <f>VLOOKUP(A5276,'[3]Cartilha Global'!$A:$A,1,FALSE)</f>
        <v>98077</v>
      </c>
    </row>
    <row r="5277" spans="1:23" ht="23.25" hidden="1" thickBot="1" x14ac:dyDescent="0.25">
      <c r="A5277" s="522">
        <v>98078</v>
      </c>
      <c r="B5277" s="508" t="s">
        <v>3144</v>
      </c>
      <c r="C5277" s="513" t="s">
        <v>5707</v>
      </c>
      <c r="D5277" s="498" t="s">
        <v>169</v>
      </c>
      <c r="E5277" s="499">
        <v>4306.3100000000004</v>
      </c>
      <c r="F5277" s="500">
        <f t="shared" si="1298"/>
        <v>5332.93</v>
      </c>
      <c r="G5277" s="527"/>
      <c r="H5277" s="518"/>
      <c r="I5277" s="517">
        <f t="shared" si="1300"/>
        <v>0</v>
      </c>
      <c r="J5277" s="517">
        <f t="shared" si="1301"/>
        <v>0</v>
      </c>
      <c r="K5277" s="504"/>
      <c r="L5277" s="518">
        <f t="shared" si="1302"/>
        <v>0</v>
      </c>
      <c r="M5277" s="518">
        <f t="shared" si="1302"/>
        <v>0</v>
      </c>
      <c r="N5277" s="519">
        <f t="shared" si="1303"/>
        <v>0</v>
      </c>
      <c r="O5277" s="519">
        <f t="shared" si="1304"/>
        <v>0</v>
      </c>
      <c r="P5277" s="506"/>
      <c r="Q5277" s="494"/>
      <c r="R5277" s="412" t="str">
        <f t="shared" si="1297"/>
        <v/>
      </c>
      <c r="S5277" s="412" t="str">
        <f t="shared" si="1295"/>
        <v/>
      </c>
      <c r="T5277" s="427"/>
      <c r="U5277" s="429"/>
      <c r="W5277" s="6">
        <f>VLOOKUP(A5277,'[3]Cartilha Global'!$A:$A,1,FALSE)</f>
        <v>98078</v>
      </c>
    </row>
    <row r="5278" spans="1:23" ht="23.25" hidden="1" thickBot="1" x14ac:dyDescent="0.25">
      <c r="A5278" s="522">
        <v>98079</v>
      </c>
      <c r="B5278" s="508" t="s">
        <v>3144</v>
      </c>
      <c r="C5278" s="513" t="s">
        <v>5708</v>
      </c>
      <c r="D5278" s="498" t="s">
        <v>169</v>
      </c>
      <c r="E5278" s="499">
        <v>7524.42</v>
      </c>
      <c r="F5278" s="500">
        <f t="shared" si="1298"/>
        <v>9318.24</v>
      </c>
      <c r="G5278" s="527"/>
      <c r="H5278" s="518"/>
      <c r="I5278" s="517">
        <f t="shared" si="1300"/>
        <v>0</v>
      </c>
      <c r="J5278" s="517">
        <f t="shared" si="1301"/>
        <v>0</v>
      </c>
      <c r="K5278" s="504"/>
      <c r="L5278" s="518">
        <f t="shared" si="1302"/>
        <v>0</v>
      </c>
      <c r="M5278" s="518">
        <f t="shared" si="1302"/>
        <v>0</v>
      </c>
      <c r="N5278" s="519">
        <f t="shared" si="1303"/>
        <v>0</v>
      </c>
      <c r="O5278" s="519">
        <f t="shared" si="1304"/>
        <v>0</v>
      </c>
      <c r="P5278" s="506"/>
      <c r="Q5278" s="494"/>
      <c r="R5278" s="412" t="str">
        <f t="shared" si="1297"/>
        <v/>
      </c>
      <c r="S5278" s="412" t="str">
        <f t="shared" si="1295"/>
        <v/>
      </c>
      <c r="T5278" s="427"/>
      <c r="U5278" s="429"/>
      <c r="W5278" s="6">
        <f>VLOOKUP(A5278,'[3]Cartilha Global'!$A:$A,1,FALSE)</f>
        <v>98079</v>
      </c>
    </row>
    <row r="5279" spans="1:23" ht="23.25" hidden="1" thickBot="1" x14ac:dyDescent="0.25">
      <c r="A5279" s="522">
        <v>98080</v>
      </c>
      <c r="B5279" s="508" t="s">
        <v>3144</v>
      </c>
      <c r="C5279" s="513" t="s">
        <v>5709</v>
      </c>
      <c r="D5279" s="498" t="s">
        <v>169</v>
      </c>
      <c r="E5279" s="499">
        <v>9643.8700000000008</v>
      </c>
      <c r="F5279" s="500">
        <f t="shared" si="1298"/>
        <v>11942.97</v>
      </c>
      <c r="G5279" s="527"/>
      <c r="H5279" s="518"/>
      <c r="I5279" s="517">
        <f t="shared" si="1300"/>
        <v>0</v>
      </c>
      <c r="J5279" s="517">
        <f t="shared" si="1301"/>
        <v>0</v>
      </c>
      <c r="K5279" s="504"/>
      <c r="L5279" s="518">
        <f t="shared" si="1302"/>
        <v>0</v>
      </c>
      <c r="M5279" s="518">
        <f t="shared" si="1302"/>
        <v>0</v>
      </c>
      <c r="N5279" s="519">
        <f t="shared" si="1303"/>
        <v>0</v>
      </c>
      <c r="O5279" s="519">
        <f t="shared" si="1304"/>
        <v>0</v>
      </c>
      <c r="P5279" s="506"/>
      <c r="Q5279" s="494"/>
      <c r="R5279" s="412" t="str">
        <f t="shared" si="1297"/>
        <v/>
      </c>
      <c r="S5279" s="412" t="str">
        <f t="shared" si="1295"/>
        <v/>
      </c>
      <c r="T5279" s="427"/>
      <c r="U5279" s="429"/>
      <c r="W5279" s="6">
        <f>VLOOKUP(A5279,'[3]Cartilha Global'!$A:$A,1,FALSE)</f>
        <v>98080</v>
      </c>
    </row>
    <row r="5280" spans="1:23" ht="23.25" hidden="1" thickBot="1" x14ac:dyDescent="0.25">
      <c r="A5280" s="522">
        <v>98081</v>
      </c>
      <c r="B5280" s="508" t="s">
        <v>3144</v>
      </c>
      <c r="C5280" s="513" t="s">
        <v>5710</v>
      </c>
      <c r="D5280" s="498" t="s">
        <v>169</v>
      </c>
      <c r="E5280" s="499">
        <v>14262.67</v>
      </c>
      <c r="F5280" s="500">
        <f t="shared" si="1298"/>
        <v>17662.89</v>
      </c>
      <c r="G5280" s="527"/>
      <c r="H5280" s="518"/>
      <c r="I5280" s="517">
        <f t="shared" si="1300"/>
        <v>0</v>
      </c>
      <c r="J5280" s="517">
        <f t="shared" si="1301"/>
        <v>0</v>
      </c>
      <c r="K5280" s="504"/>
      <c r="L5280" s="518">
        <f t="shared" si="1302"/>
        <v>0</v>
      </c>
      <c r="M5280" s="518">
        <f t="shared" si="1302"/>
        <v>0</v>
      </c>
      <c r="N5280" s="519">
        <f t="shared" si="1303"/>
        <v>0</v>
      </c>
      <c r="O5280" s="519">
        <f t="shared" si="1304"/>
        <v>0</v>
      </c>
      <c r="P5280" s="506"/>
      <c r="Q5280" s="494"/>
      <c r="R5280" s="412" t="str">
        <f t="shared" si="1297"/>
        <v/>
      </c>
      <c r="S5280" s="412" t="str">
        <f t="shared" si="1295"/>
        <v/>
      </c>
      <c r="T5280" s="427"/>
      <c r="U5280" s="429"/>
      <c r="W5280" s="6">
        <f>VLOOKUP(A5280,'[3]Cartilha Global'!$A:$A,1,FALSE)</f>
        <v>98081</v>
      </c>
    </row>
    <row r="5281" spans="1:23" ht="23.25" hidden="1" thickBot="1" x14ac:dyDescent="0.25">
      <c r="A5281" s="522">
        <v>98082</v>
      </c>
      <c r="B5281" s="508" t="s">
        <v>3144</v>
      </c>
      <c r="C5281" s="513" t="s">
        <v>5729</v>
      </c>
      <c r="D5281" s="498" t="s">
        <v>169</v>
      </c>
      <c r="E5281" s="499">
        <v>3407.53</v>
      </c>
      <c r="F5281" s="500">
        <f t="shared" si="1298"/>
        <v>4219.8900000000003</v>
      </c>
      <c r="G5281" s="527"/>
      <c r="H5281" s="518"/>
      <c r="I5281" s="517">
        <f t="shared" si="1300"/>
        <v>0</v>
      </c>
      <c r="J5281" s="517">
        <f t="shared" si="1301"/>
        <v>0</v>
      </c>
      <c r="K5281" s="504"/>
      <c r="L5281" s="518">
        <f t="shared" si="1302"/>
        <v>0</v>
      </c>
      <c r="M5281" s="518">
        <f t="shared" si="1302"/>
        <v>0</v>
      </c>
      <c r="N5281" s="519">
        <f t="shared" si="1303"/>
        <v>0</v>
      </c>
      <c r="O5281" s="519">
        <f t="shared" si="1304"/>
        <v>0</v>
      </c>
      <c r="P5281" s="506"/>
      <c r="Q5281" s="494"/>
      <c r="R5281" s="412" t="str">
        <f t="shared" si="1297"/>
        <v/>
      </c>
      <c r="S5281" s="412" t="str">
        <f t="shared" si="1295"/>
        <v/>
      </c>
      <c r="T5281" s="427"/>
      <c r="U5281" s="429"/>
      <c r="W5281" s="6">
        <f>VLOOKUP(A5281,'[3]Cartilha Global'!$A:$A,1,FALSE)</f>
        <v>98082</v>
      </c>
    </row>
    <row r="5282" spans="1:23" ht="23.25" hidden="1" thickBot="1" x14ac:dyDescent="0.25">
      <c r="A5282" s="522">
        <v>98083</v>
      </c>
      <c r="B5282" s="508" t="s">
        <v>3144</v>
      </c>
      <c r="C5282" s="513" t="s">
        <v>5730</v>
      </c>
      <c r="D5282" s="498" t="s">
        <v>169</v>
      </c>
      <c r="E5282" s="499">
        <v>4485.49</v>
      </c>
      <c r="F5282" s="500">
        <f t="shared" si="1298"/>
        <v>5554.83</v>
      </c>
      <c r="G5282" s="527"/>
      <c r="H5282" s="518"/>
      <c r="I5282" s="517">
        <f t="shared" si="1300"/>
        <v>0</v>
      </c>
      <c r="J5282" s="517">
        <f t="shared" si="1301"/>
        <v>0</v>
      </c>
      <c r="K5282" s="504"/>
      <c r="L5282" s="518">
        <f t="shared" si="1302"/>
        <v>0</v>
      </c>
      <c r="M5282" s="518">
        <f t="shared" si="1302"/>
        <v>0</v>
      </c>
      <c r="N5282" s="519">
        <f t="shared" si="1303"/>
        <v>0</v>
      </c>
      <c r="O5282" s="519">
        <f t="shared" si="1304"/>
        <v>0</v>
      </c>
      <c r="P5282" s="506"/>
      <c r="Q5282" s="494"/>
      <c r="R5282" s="412" t="str">
        <f t="shared" si="1297"/>
        <v/>
      </c>
      <c r="S5282" s="412" t="str">
        <f t="shared" si="1295"/>
        <v/>
      </c>
      <c r="T5282" s="427"/>
      <c r="U5282" s="429"/>
      <c r="W5282" s="6">
        <f>VLOOKUP(A5282,'[3]Cartilha Global'!$A:$A,1,FALSE)</f>
        <v>98083</v>
      </c>
    </row>
    <row r="5283" spans="1:23" ht="23.25" hidden="1" thickBot="1" x14ac:dyDescent="0.25">
      <c r="A5283" s="522">
        <v>98084</v>
      </c>
      <c r="B5283" s="508" t="s">
        <v>3144</v>
      </c>
      <c r="C5283" s="513" t="s">
        <v>5731</v>
      </c>
      <c r="D5283" s="498" t="s">
        <v>169</v>
      </c>
      <c r="E5283" s="499">
        <v>6285.7</v>
      </c>
      <c r="F5283" s="500">
        <f t="shared" si="1298"/>
        <v>7784.21</v>
      </c>
      <c r="G5283" s="527"/>
      <c r="H5283" s="518"/>
      <c r="I5283" s="517">
        <f t="shared" si="1300"/>
        <v>0</v>
      </c>
      <c r="J5283" s="517">
        <f t="shared" si="1301"/>
        <v>0</v>
      </c>
      <c r="K5283" s="504"/>
      <c r="L5283" s="518">
        <f t="shared" ref="L5283:M5304" si="1305">G5283</f>
        <v>0</v>
      </c>
      <c r="M5283" s="518">
        <f t="shared" si="1305"/>
        <v>0</v>
      </c>
      <c r="N5283" s="519">
        <f t="shared" si="1303"/>
        <v>0</v>
      </c>
      <c r="O5283" s="519">
        <f t="shared" si="1304"/>
        <v>0</v>
      </c>
      <c r="P5283" s="506"/>
      <c r="Q5283" s="494"/>
      <c r="R5283" s="412" t="str">
        <f t="shared" si="1297"/>
        <v/>
      </c>
      <c r="S5283" s="412" t="str">
        <f t="shared" si="1295"/>
        <v/>
      </c>
      <c r="T5283" s="427"/>
      <c r="U5283" s="429"/>
      <c r="W5283" s="6">
        <f>VLOOKUP(A5283,'[3]Cartilha Global'!$A:$A,1,FALSE)</f>
        <v>98084</v>
      </c>
    </row>
    <row r="5284" spans="1:23" ht="23.25" hidden="1" thickBot="1" x14ac:dyDescent="0.25">
      <c r="A5284" s="522">
        <v>98085</v>
      </c>
      <c r="B5284" s="508" t="s">
        <v>3144</v>
      </c>
      <c r="C5284" s="513" t="s">
        <v>5732</v>
      </c>
      <c r="D5284" s="498" t="s">
        <v>169</v>
      </c>
      <c r="E5284" s="499">
        <v>8557.99</v>
      </c>
      <c r="F5284" s="500">
        <f t="shared" si="1298"/>
        <v>10598.21</v>
      </c>
      <c r="G5284" s="527"/>
      <c r="H5284" s="518"/>
      <c r="I5284" s="517">
        <f t="shared" si="1300"/>
        <v>0</v>
      </c>
      <c r="J5284" s="517">
        <f t="shared" si="1301"/>
        <v>0</v>
      </c>
      <c r="K5284" s="504"/>
      <c r="L5284" s="518">
        <f t="shared" si="1305"/>
        <v>0</v>
      </c>
      <c r="M5284" s="518">
        <f t="shared" si="1305"/>
        <v>0</v>
      </c>
      <c r="N5284" s="519">
        <f t="shared" si="1303"/>
        <v>0</v>
      </c>
      <c r="O5284" s="519">
        <f t="shared" si="1304"/>
        <v>0</v>
      </c>
      <c r="P5284" s="506"/>
      <c r="Q5284" s="494"/>
      <c r="R5284" s="412" t="str">
        <f t="shared" si="1297"/>
        <v/>
      </c>
      <c r="S5284" s="412" t="str">
        <f t="shared" si="1295"/>
        <v/>
      </c>
      <c r="T5284" s="427"/>
      <c r="U5284" s="429"/>
      <c r="W5284" s="6">
        <f>VLOOKUP(A5284,'[3]Cartilha Global'!$A:$A,1,FALSE)</f>
        <v>98085</v>
      </c>
    </row>
    <row r="5285" spans="1:23" ht="23.25" hidden="1" thickBot="1" x14ac:dyDescent="0.25">
      <c r="A5285" s="522">
        <v>98086</v>
      </c>
      <c r="B5285" s="508" t="s">
        <v>3144</v>
      </c>
      <c r="C5285" s="513" t="s">
        <v>5733</v>
      </c>
      <c r="D5285" s="498" t="s">
        <v>169</v>
      </c>
      <c r="E5285" s="499">
        <v>9626.86</v>
      </c>
      <c r="F5285" s="500">
        <f t="shared" si="1298"/>
        <v>11921.9</v>
      </c>
      <c r="G5285" s="527"/>
      <c r="H5285" s="518"/>
      <c r="I5285" s="517">
        <f t="shared" si="1300"/>
        <v>0</v>
      </c>
      <c r="J5285" s="517">
        <f t="shared" si="1301"/>
        <v>0</v>
      </c>
      <c r="K5285" s="504"/>
      <c r="L5285" s="518">
        <f t="shared" si="1305"/>
        <v>0</v>
      </c>
      <c r="M5285" s="518">
        <f t="shared" si="1305"/>
        <v>0</v>
      </c>
      <c r="N5285" s="519">
        <f t="shared" si="1303"/>
        <v>0</v>
      </c>
      <c r="O5285" s="519">
        <f t="shared" si="1304"/>
        <v>0</v>
      </c>
      <c r="P5285" s="506"/>
      <c r="Q5285" s="494"/>
      <c r="R5285" s="412" t="str">
        <f t="shared" si="1297"/>
        <v/>
      </c>
      <c r="S5285" s="412" t="str">
        <f t="shared" si="1295"/>
        <v/>
      </c>
      <c r="T5285" s="427"/>
      <c r="U5285" s="429"/>
      <c r="W5285" s="6">
        <f>VLOOKUP(A5285,'[3]Cartilha Global'!$A:$A,1,FALSE)</f>
        <v>98086</v>
      </c>
    </row>
    <row r="5286" spans="1:23" ht="23.25" hidden="1" thickBot="1" x14ac:dyDescent="0.25">
      <c r="A5286" s="522">
        <v>98087</v>
      </c>
      <c r="B5286" s="508" t="s">
        <v>3144</v>
      </c>
      <c r="C5286" s="513" t="s">
        <v>5734</v>
      </c>
      <c r="D5286" s="498" t="s">
        <v>169</v>
      </c>
      <c r="E5286" s="499">
        <v>10201.61</v>
      </c>
      <c r="F5286" s="500">
        <f t="shared" si="1298"/>
        <v>12633.67</v>
      </c>
      <c r="G5286" s="527"/>
      <c r="H5286" s="518"/>
      <c r="I5286" s="517">
        <f t="shared" si="1300"/>
        <v>0</v>
      </c>
      <c r="J5286" s="517">
        <f t="shared" si="1301"/>
        <v>0</v>
      </c>
      <c r="K5286" s="504"/>
      <c r="L5286" s="518">
        <f t="shared" si="1305"/>
        <v>0</v>
      </c>
      <c r="M5286" s="518">
        <f t="shared" si="1305"/>
        <v>0</v>
      </c>
      <c r="N5286" s="519">
        <f t="shared" si="1303"/>
        <v>0</v>
      </c>
      <c r="O5286" s="519">
        <f t="shared" si="1304"/>
        <v>0</v>
      </c>
      <c r="P5286" s="506"/>
      <c r="Q5286" s="494"/>
      <c r="R5286" s="412" t="str">
        <f t="shared" si="1297"/>
        <v/>
      </c>
      <c r="S5286" s="412" t="str">
        <f t="shared" si="1295"/>
        <v/>
      </c>
      <c r="T5286" s="427"/>
      <c r="U5286" s="429"/>
      <c r="W5286" s="6">
        <f>VLOOKUP(A5286,'[3]Cartilha Global'!$A:$A,1,FALSE)</f>
        <v>98087</v>
      </c>
    </row>
    <row r="5287" spans="1:23" ht="23.25" hidden="1" thickBot="1" x14ac:dyDescent="0.25">
      <c r="A5287" s="522">
        <v>98088</v>
      </c>
      <c r="B5287" s="508" t="s">
        <v>3144</v>
      </c>
      <c r="C5287" s="513" t="s">
        <v>5735</v>
      </c>
      <c r="D5287" s="498" t="s">
        <v>169</v>
      </c>
      <c r="E5287" s="499">
        <v>2928.73</v>
      </c>
      <c r="F5287" s="500">
        <f t="shared" si="1298"/>
        <v>3626.94</v>
      </c>
      <c r="G5287" s="527"/>
      <c r="H5287" s="518"/>
      <c r="I5287" s="517">
        <f t="shared" si="1300"/>
        <v>0</v>
      </c>
      <c r="J5287" s="517">
        <f t="shared" si="1301"/>
        <v>0</v>
      </c>
      <c r="K5287" s="504"/>
      <c r="L5287" s="518">
        <f t="shared" si="1305"/>
        <v>0</v>
      </c>
      <c r="M5287" s="518">
        <f t="shared" si="1305"/>
        <v>0</v>
      </c>
      <c r="N5287" s="519">
        <f t="shared" si="1303"/>
        <v>0</v>
      </c>
      <c r="O5287" s="519">
        <f t="shared" si="1304"/>
        <v>0</v>
      </c>
      <c r="P5287" s="506"/>
      <c r="Q5287" s="494"/>
      <c r="R5287" s="412" t="str">
        <f t="shared" si="1297"/>
        <v/>
      </c>
      <c r="S5287" s="412" t="str">
        <f t="shared" si="1295"/>
        <v/>
      </c>
      <c r="T5287" s="427"/>
      <c r="U5287" s="429"/>
      <c r="W5287" s="6">
        <f>VLOOKUP(A5287,'[3]Cartilha Global'!$A:$A,1,FALSE)</f>
        <v>98088</v>
      </c>
    </row>
    <row r="5288" spans="1:23" ht="23.25" hidden="1" thickBot="1" x14ac:dyDescent="0.25">
      <c r="A5288" s="522">
        <v>98089</v>
      </c>
      <c r="B5288" s="508" t="s">
        <v>3144</v>
      </c>
      <c r="C5288" s="513" t="s">
        <v>5736</v>
      </c>
      <c r="D5288" s="498" t="s">
        <v>169</v>
      </c>
      <c r="E5288" s="499">
        <v>4641.68</v>
      </c>
      <c r="F5288" s="500">
        <f t="shared" si="1298"/>
        <v>5748.26</v>
      </c>
      <c r="G5288" s="527"/>
      <c r="H5288" s="518"/>
      <c r="I5288" s="517">
        <f t="shared" si="1300"/>
        <v>0</v>
      </c>
      <c r="J5288" s="517">
        <f t="shared" si="1301"/>
        <v>0</v>
      </c>
      <c r="K5288" s="504"/>
      <c r="L5288" s="518">
        <f t="shared" si="1305"/>
        <v>0</v>
      </c>
      <c r="M5288" s="518">
        <f t="shared" si="1305"/>
        <v>0</v>
      </c>
      <c r="N5288" s="519">
        <f t="shared" si="1303"/>
        <v>0</v>
      </c>
      <c r="O5288" s="519">
        <f t="shared" si="1304"/>
        <v>0</v>
      </c>
      <c r="P5288" s="506"/>
      <c r="Q5288" s="494"/>
      <c r="R5288" s="412" t="str">
        <f t="shared" si="1297"/>
        <v/>
      </c>
      <c r="S5288" s="412" t="str">
        <f t="shared" si="1295"/>
        <v/>
      </c>
      <c r="T5288" s="427"/>
      <c r="U5288" s="429"/>
      <c r="W5288" s="6">
        <f>VLOOKUP(A5288,'[3]Cartilha Global'!$A:$A,1,FALSE)</f>
        <v>98089</v>
      </c>
    </row>
    <row r="5289" spans="1:23" ht="23.25" hidden="1" thickBot="1" x14ac:dyDescent="0.25">
      <c r="A5289" s="522">
        <v>98090</v>
      </c>
      <c r="B5289" s="508" t="s">
        <v>3144</v>
      </c>
      <c r="C5289" s="513" t="s">
        <v>5737</v>
      </c>
      <c r="D5289" s="498" t="s">
        <v>169</v>
      </c>
      <c r="E5289" s="499">
        <v>7303.84</v>
      </c>
      <c r="F5289" s="500">
        <f t="shared" si="1298"/>
        <v>9045.08</v>
      </c>
      <c r="G5289" s="527"/>
      <c r="H5289" s="518"/>
      <c r="I5289" s="517">
        <f t="shared" si="1300"/>
        <v>0</v>
      </c>
      <c r="J5289" s="517">
        <f t="shared" si="1301"/>
        <v>0</v>
      </c>
      <c r="K5289" s="504"/>
      <c r="L5289" s="518">
        <f t="shared" si="1305"/>
        <v>0</v>
      </c>
      <c r="M5289" s="518">
        <f t="shared" si="1305"/>
        <v>0</v>
      </c>
      <c r="N5289" s="519">
        <f t="shared" si="1303"/>
        <v>0</v>
      </c>
      <c r="O5289" s="519">
        <f t="shared" si="1304"/>
        <v>0</v>
      </c>
      <c r="P5289" s="506"/>
      <c r="Q5289" s="494"/>
      <c r="R5289" s="412" t="str">
        <f t="shared" si="1297"/>
        <v/>
      </c>
      <c r="S5289" s="412" t="str">
        <f t="shared" si="1295"/>
        <v/>
      </c>
      <c r="T5289" s="427"/>
      <c r="U5289" s="429"/>
      <c r="W5289" s="6">
        <f>VLOOKUP(A5289,'[3]Cartilha Global'!$A:$A,1,FALSE)</f>
        <v>98090</v>
      </c>
    </row>
    <row r="5290" spans="1:23" ht="23.25" hidden="1" thickBot="1" x14ac:dyDescent="0.25">
      <c r="A5290" s="522">
        <v>98091</v>
      </c>
      <c r="B5290" s="508" t="s">
        <v>3144</v>
      </c>
      <c r="C5290" s="513" t="s">
        <v>5738</v>
      </c>
      <c r="D5290" s="498" t="s">
        <v>169</v>
      </c>
      <c r="E5290" s="499">
        <v>9544.5400000000009</v>
      </c>
      <c r="F5290" s="500">
        <f t="shared" si="1298"/>
        <v>11819.96</v>
      </c>
      <c r="G5290" s="527"/>
      <c r="H5290" s="518"/>
      <c r="I5290" s="517">
        <f t="shared" si="1300"/>
        <v>0</v>
      </c>
      <c r="J5290" s="517">
        <f t="shared" si="1301"/>
        <v>0</v>
      </c>
      <c r="K5290" s="504"/>
      <c r="L5290" s="518">
        <f t="shared" si="1305"/>
        <v>0</v>
      </c>
      <c r="M5290" s="518">
        <f t="shared" si="1305"/>
        <v>0</v>
      </c>
      <c r="N5290" s="519">
        <f t="shared" si="1303"/>
        <v>0</v>
      </c>
      <c r="O5290" s="519">
        <f t="shared" si="1304"/>
        <v>0</v>
      </c>
      <c r="P5290" s="506"/>
      <c r="Q5290" s="494"/>
      <c r="R5290" s="412" t="str">
        <f t="shared" si="1297"/>
        <v/>
      </c>
      <c r="S5290" s="412" t="str">
        <f t="shared" si="1295"/>
        <v/>
      </c>
      <c r="T5290" s="427"/>
      <c r="U5290" s="429"/>
      <c r="W5290" s="6">
        <f>VLOOKUP(A5290,'[3]Cartilha Global'!$A:$A,1,FALSE)</f>
        <v>98091</v>
      </c>
    </row>
    <row r="5291" spans="1:23" ht="23.25" hidden="1" thickBot="1" x14ac:dyDescent="0.25">
      <c r="A5291" s="522">
        <v>98092</v>
      </c>
      <c r="B5291" s="508" t="s">
        <v>3144</v>
      </c>
      <c r="C5291" s="513" t="s">
        <v>5739</v>
      </c>
      <c r="D5291" s="498" t="s">
        <v>169</v>
      </c>
      <c r="E5291" s="499">
        <v>11098.87</v>
      </c>
      <c r="F5291" s="500">
        <f t="shared" si="1298"/>
        <v>13744.84</v>
      </c>
      <c r="G5291" s="527"/>
      <c r="H5291" s="518"/>
      <c r="I5291" s="517">
        <f t="shared" si="1300"/>
        <v>0</v>
      </c>
      <c r="J5291" s="517">
        <f t="shared" si="1301"/>
        <v>0</v>
      </c>
      <c r="K5291" s="504"/>
      <c r="L5291" s="518">
        <f t="shared" si="1305"/>
        <v>0</v>
      </c>
      <c r="M5291" s="518">
        <f t="shared" si="1305"/>
        <v>0</v>
      </c>
      <c r="N5291" s="519">
        <f t="shared" si="1303"/>
        <v>0</v>
      </c>
      <c r="O5291" s="519">
        <f t="shared" si="1304"/>
        <v>0</v>
      </c>
      <c r="P5291" s="506"/>
      <c r="Q5291" s="494"/>
      <c r="R5291" s="412" t="str">
        <f t="shared" si="1297"/>
        <v/>
      </c>
      <c r="S5291" s="412" t="str">
        <f t="shared" ref="S5291:S5354" si="1306">IF(Q5291="X","x",IF(Q5291="xx","x",IF(OR(J5291&gt;0,O5291&gt;0),"x","")))</f>
        <v/>
      </c>
      <c r="T5291" s="427"/>
      <c r="U5291" s="429"/>
      <c r="W5291" s="6">
        <f>VLOOKUP(A5291,'[3]Cartilha Global'!$A:$A,1,FALSE)</f>
        <v>98092</v>
      </c>
    </row>
    <row r="5292" spans="1:23" ht="23.25" hidden="1" thickBot="1" x14ac:dyDescent="0.25">
      <c r="A5292" s="522">
        <v>98093</v>
      </c>
      <c r="B5292" s="508" t="s">
        <v>3144</v>
      </c>
      <c r="C5292" s="513" t="s">
        <v>5740</v>
      </c>
      <c r="D5292" s="498" t="s">
        <v>169</v>
      </c>
      <c r="E5292" s="499">
        <v>13104.26</v>
      </c>
      <c r="F5292" s="500">
        <f t="shared" si="1298"/>
        <v>16228.32</v>
      </c>
      <c r="G5292" s="527"/>
      <c r="H5292" s="518"/>
      <c r="I5292" s="517">
        <f t="shared" si="1300"/>
        <v>0</v>
      </c>
      <c r="J5292" s="517">
        <f t="shared" si="1301"/>
        <v>0</v>
      </c>
      <c r="K5292" s="504"/>
      <c r="L5292" s="518">
        <f t="shared" si="1305"/>
        <v>0</v>
      </c>
      <c r="M5292" s="518">
        <f t="shared" si="1305"/>
        <v>0</v>
      </c>
      <c r="N5292" s="519">
        <f t="shared" si="1303"/>
        <v>0</v>
      </c>
      <c r="O5292" s="519">
        <f t="shared" si="1304"/>
        <v>0</v>
      </c>
      <c r="P5292" s="506"/>
      <c r="Q5292" s="494"/>
      <c r="R5292" s="412" t="str">
        <f t="shared" si="1297"/>
        <v/>
      </c>
      <c r="S5292" s="412" t="str">
        <f t="shared" si="1306"/>
        <v/>
      </c>
      <c r="T5292" s="427"/>
      <c r="U5292" s="429"/>
      <c r="W5292" s="6">
        <f>VLOOKUP(A5292,'[3]Cartilha Global'!$A:$A,1,FALSE)</f>
        <v>98093</v>
      </c>
    </row>
    <row r="5293" spans="1:23" ht="23.25" hidden="1" thickBot="1" x14ac:dyDescent="0.25">
      <c r="A5293" s="522">
        <v>98094</v>
      </c>
      <c r="B5293" s="508" t="s">
        <v>3144</v>
      </c>
      <c r="C5293" s="513" t="s">
        <v>5712</v>
      </c>
      <c r="D5293" s="498" t="s">
        <v>169</v>
      </c>
      <c r="E5293" s="499">
        <v>2322.84</v>
      </c>
      <c r="F5293" s="500">
        <f t="shared" si="1298"/>
        <v>2876.61</v>
      </c>
      <c r="G5293" s="527"/>
      <c r="H5293" s="518"/>
      <c r="I5293" s="517">
        <f t="shared" si="1300"/>
        <v>0</v>
      </c>
      <c r="J5293" s="517">
        <f t="shared" si="1301"/>
        <v>0</v>
      </c>
      <c r="K5293" s="504"/>
      <c r="L5293" s="518">
        <f t="shared" si="1305"/>
        <v>0</v>
      </c>
      <c r="M5293" s="518">
        <f t="shared" si="1305"/>
        <v>0</v>
      </c>
      <c r="N5293" s="519">
        <f t="shared" si="1303"/>
        <v>0</v>
      </c>
      <c r="O5293" s="519">
        <f t="shared" si="1304"/>
        <v>0</v>
      </c>
      <c r="P5293" s="506"/>
      <c r="Q5293" s="494"/>
      <c r="R5293" s="412" t="str">
        <f t="shared" si="1297"/>
        <v/>
      </c>
      <c r="S5293" s="412" t="str">
        <f t="shared" si="1306"/>
        <v/>
      </c>
      <c r="T5293" s="427"/>
      <c r="U5293" s="429"/>
      <c r="W5293" s="6">
        <f>VLOOKUP(A5293,'[3]Cartilha Global'!$A:$A,1,FALSE)</f>
        <v>98094</v>
      </c>
    </row>
    <row r="5294" spans="1:23" ht="23.25" hidden="1" thickBot="1" x14ac:dyDescent="0.25">
      <c r="A5294" s="522">
        <v>98099</v>
      </c>
      <c r="B5294" s="508" t="s">
        <v>3144</v>
      </c>
      <c r="C5294" s="513" t="s">
        <v>5713</v>
      </c>
      <c r="D5294" s="498" t="s">
        <v>169</v>
      </c>
      <c r="E5294" s="499">
        <v>3961.02</v>
      </c>
      <c r="F5294" s="500">
        <f t="shared" ref="F5294:F5304" si="1307">IF(E5294=0,0,ROUND(E5294*(1+E$13)*(1-E$14),2))</f>
        <v>4905.33</v>
      </c>
      <c r="G5294" s="527"/>
      <c r="H5294" s="518"/>
      <c r="I5294" s="517">
        <f t="shared" si="1300"/>
        <v>0</v>
      </c>
      <c r="J5294" s="517">
        <f t="shared" si="1301"/>
        <v>0</v>
      </c>
      <c r="K5294" s="504"/>
      <c r="L5294" s="518">
        <f t="shared" si="1305"/>
        <v>0</v>
      </c>
      <c r="M5294" s="518">
        <f t="shared" si="1305"/>
        <v>0</v>
      </c>
      <c r="N5294" s="519">
        <f t="shared" si="1303"/>
        <v>0</v>
      </c>
      <c r="O5294" s="519">
        <f t="shared" si="1304"/>
        <v>0</v>
      </c>
      <c r="P5294" s="506"/>
      <c r="Q5294" s="494"/>
      <c r="R5294" s="412" t="str">
        <f t="shared" si="1297"/>
        <v/>
      </c>
      <c r="S5294" s="412" t="str">
        <f t="shared" si="1306"/>
        <v/>
      </c>
      <c r="T5294" s="427"/>
      <c r="U5294" s="429"/>
      <c r="W5294" s="6">
        <f>VLOOKUP(A5294,'[3]Cartilha Global'!$A:$A,1,FALSE)</f>
        <v>98099</v>
      </c>
    </row>
    <row r="5295" spans="1:23" ht="23.25" hidden="1" thickBot="1" x14ac:dyDescent="0.25">
      <c r="A5295" s="522">
        <v>98100</v>
      </c>
      <c r="B5295" s="508" t="s">
        <v>3144</v>
      </c>
      <c r="C5295" s="513" t="s">
        <v>5714</v>
      </c>
      <c r="D5295" s="498" t="s">
        <v>169</v>
      </c>
      <c r="E5295" s="499">
        <v>5202.6499999999996</v>
      </c>
      <c r="F5295" s="500">
        <f t="shared" si="1307"/>
        <v>6442.96</v>
      </c>
      <c r="G5295" s="527"/>
      <c r="H5295" s="518"/>
      <c r="I5295" s="517">
        <f t="shared" si="1300"/>
        <v>0</v>
      </c>
      <c r="J5295" s="517">
        <f t="shared" si="1301"/>
        <v>0</v>
      </c>
      <c r="K5295" s="504"/>
      <c r="L5295" s="518">
        <f t="shared" si="1305"/>
        <v>0</v>
      </c>
      <c r="M5295" s="518">
        <f t="shared" si="1305"/>
        <v>0</v>
      </c>
      <c r="N5295" s="519">
        <f t="shared" si="1303"/>
        <v>0</v>
      </c>
      <c r="O5295" s="519">
        <f t="shared" si="1304"/>
        <v>0</v>
      </c>
      <c r="P5295" s="506"/>
      <c r="Q5295" s="494"/>
      <c r="R5295" s="412" t="str">
        <f t="shared" si="1297"/>
        <v/>
      </c>
      <c r="S5295" s="412" t="str">
        <f t="shared" si="1306"/>
        <v/>
      </c>
      <c r="T5295" s="427"/>
      <c r="U5295" s="429"/>
      <c r="W5295" s="6">
        <f>VLOOKUP(A5295,'[3]Cartilha Global'!$A:$A,1,FALSE)</f>
        <v>98100</v>
      </c>
    </row>
    <row r="5296" spans="1:23" ht="23.25" hidden="1" thickBot="1" x14ac:dyDescent="0.25">
      <c r="A5296" s="522">
        <v>98101</v>
      </c>
      <c r="B5296" s="508" t="s">
        <v>3144</v>
      </c>
      <c r="C5296" s="513" t="s">
        <v>5711</v>
      </c>
      <c r="D5296" s="498" t="s">
        <v>169</v>
      </c>
      <c r="E5296" s="499">
        <v>7694.05</v>
      </c>
      <c r="F5296" s="500">
        <f t="shared" si="1307"/>
        <v>9528.31</v>
      </c>
      <c r="G5296" s="527"/>
      <c r="H5296" s="518"/>
      <c r="I5296" s="517">
        <f t="shared" si="1300"/>
        <v>0</v>
      </c>
      <c r="J5296" s="517">
        <f t="shared" si="1301"/>
        <v>0</v>
      </c>
      <c r="K5296" s="504"/>
      <c r="L5296" s="518">
        <f t="shared" si="1305"/>
        <v>0</v>
      </c>
      <c r="M5296" s="518">
        <f t="shared" si="1305"/>
        <v>0</v>
      </c>
      <c r="N5296" s="519">
        <f t="shared" si="1303"/>
        <v>0</v>
      </c>
      <c r="O5296" s="519">
        <f t="shared" si="1304"/>
        <v>0</v>
      </c>
      <c r="P5296" s="506"/>
      <c r="Q5296" s="494"/>
      <c r="R5296" s="412" t="str">
        <f t="shared" si="1297"/>
        <v/>
      </c>
      <c r="S5296" s="412" t="str">
        <f t="shared" si="1306"/>
        <v/>
      </c>
      <c r="T5296" s="427"/>
      <c r="U5296" s="429"/>
      <c r="W5296" s="6">
        <f>VLOOKUP(A5296,'[3]Cartilha Global'!$A:$A,1,FALSE)</f>
        <v>98101</v>
      </c>
    </row>
    <row r="5297" spans="1:23" ht="34.5" hidden="1" thickBot="1" x14ac:dyDescent="0.25">
      <c r="A5297" s="522">
        <v>98109</v>
      </c>
      <c r="B5297" s="508" t="s">
        <v>3144</v>
      </c>
      <c r="C5297" s="513" t="s">
        <v>5511</v>
      </c>
      <c r="D5297" s="498" t="s">
        <v>169</v>
      </c>
      <c r="E5297" s="499">
        <v>733.79</v>
      </c>
      <c r="F5297" s="500">
        <f t="shared" si="1307"/>
        <v>908.73</v>
      </c>
      <c r="G5297" s="527"/>
      <c r="H5297" s="518"/>
      <c r="I5297" s="517">
        <f t="shared" si="1300"/>
        <v>0</v>
      </c>
      <c r="J5297" s="517">
        <f t="shared" si="1301"/>
        <v>0</v>
      </c>
      <c r="K5297" s="504"/>
      <c r="L5297" s="518">
        <f t="shared" si="1305"/>
        <v>0</v>
      </c>
      <c r="M5297" s="518">
        <f t="shared" si="1305"/>
        <v>0</v>
      </c>
      <c r="N5297" s="519">
        <f t="shared" si="1303"/>
        <v>0</v>
      </c>
      <c r="O5297" s="519">
        <f t="shared" si="1304"/>
        <v>0</v>
      </c>
      <c r="P5297" s="506"/>
      <c r="Q5297" s="494"/>
      <c r="R5297" s="412" t="str">
        <f t="shared" si="1297"/>
        <v/>
      </c>
      <c r="S5297" s="412" t="str">
        <f t="shared" si="1306"/>
        <v/>
      </c>
      <c r="T5297" s="427"/>
      <c r="U5297" s="429"/>
      <c r="W5297" s="6">
        <f>VLOOKUP(A5297,'[3]Cartilha Global'!$A:$A,1,FALSE)</f>
        <v>98109</v>
      </c>
    </row>
    <row r="5298" spans="1:23" ht="23.25" hidden="1" thickBot="1" x14ac:dyDescent="0.25">
      <c r="A5298" s="522">
        <v>98111</v>
      </c>
      <c r="B5298" s="508" t="s">
        <v>3144</v>
      </c>
      <c r="C5298" s="513" t="s">
        <v>5741</v>
      </c>
      <c r="D5298" s="498" t="s">
        <v>169</v>
      </c>
      <c r="E5298" s="499">
        <v>44.96</v>
      </c>
      <c r="F5298" s="500">
        <f t="shared" si="1307"/>
        <v>55.68</v>
      </c>
      <c r="G5298" s="527"/>
      <c r="H5298" s="518"/>
      <c r="I5298" s="517">
        <f t="shared" si="1300"/>
        <v>0</v>
      </c>
      <c r="J5298" s="517">
        <f t="shared" si="1301"/>
        <v>0</v>
      </c>
      <c r="K5298" s="504"/>
      <c r="L5298" s="518">
        <f t="shared" si="1305"/>
        <v>0</v>
      </c>
      <c r="M5298" s="518">
        <f t="shared" si="1305"/>
        <v>0</v>
      </c>
      <c r="N5298" s="519">
        <f t="shared" si="1303"/>
        <v>0</v>
      </c>
      <c r="O5298" s="519">
        <f t="shared" si="1304"/>
        <v>0</v>
      </c>
      <c r="P5298" s="506"/>
      <c r="Q5298" s="494"/>
      <c r="R5298" s="412" t="str">
        <f t="shared" si="1297"/>
        <v/>
      </c>
      <c r="S5298" s="412" t="str">
        <f t="shared" si="1306"/>
        <v/>
      </c>
      <c r="T5298" s="427"/>
      <c r="U5298" s="429"/>
      <c r="W5298" s="6">
        <f>VLOOKUP(A5298,'[3]Cartilha Global'!$A:$A,1,FALSE)</f>
        <v>98111</v>
      </c>
    </row>
    <row r="5299" spans="1:23" ht="23.25" hidden="1" thickBot="1" x14ac:dyDescent="0.25">
      <c r="A5299" s="522">
        <v>98114</v>
      </c>
      <c r="B5299" s="508" t="s">
        <v>3144</v>
      </c>
      <c r="C5299" s="513" t="s">
        <v>5742</v>
      </c>
      <c r="D5299" s="498" t="s">
        <v>169</v>
      </c>
      <c r="E5299" s="499">
        <v>738.8</v>
      </c>
      <c r="F5299" s="500">
        <f t="shared" si="1307"/>
        <v>914.93</v>
      </c>
      <c r="G5299" s="527"/>
      <c r="H5299" s="518"/>
      <c r="I5299" s="517">
        <f t="shared" si="1300"/>
        <v>0</v>
      </c>
      <c r="J5299" s="517">
        <f t="shared" si="1301"/>
        <v>0</v>
      </c>
      <c r="K5299" s="504"/>
      <c r="L5299" s="518">
        <f t="shared" si="1305"/>
        <v>0</v>
      </c>
      <c r="M5299" s="518">
        <f t="shared" si="1305"/>
        <v>0</v>
      </c>
      <c r="N5299" s="519">
        <f t="shared" si="1303"/>
        <v>0</v>
      </c>
      <c r="O5299" s="519">
        <f t="shared" si="1304"/>
        <v>0</v>
      </c>
      <c r="P5299" s="506"/>
      <c r="Q5299" s="494"/>
      <c r="R5299" s="412" t="str">
        <f t="shared" ref="R5299:R5362" si="1308">IF(Q5299="X","x",IF(Q5299="xx","x",IF(O5299&gt;0,"x","")))</f>
        <v/>
      </c>
      <c r="S5299" s="412" t="str">
        <f t="shared" si="1306"/>
        <v/>
      </c>
      <c r="T5299" s="427"/>
      <c r="U5299" s="429"/>
      <c r="W5299" s="6">
        <f>VLOOKUP(A5299,'[3]Cartilha Global'!$A:$A,1,FALSE)</f>
        <v>98114</v>
      </c>
    </row>
    <row r="5300" spans="1:23" ht="23.25" hidden="1" thickBot="1" x14ac:dyDescent="0.25">
      <c r="A5300" s="522">
        <v>98115</v>
      </c>
      <c r="B5300" s="508" t="s">
        <v>3144</v>
      </c>
      <c r="C5300" s="513" t="s">
        <v>5743</v>
      </c>
      <c r="D5300" s="498" t="s">
        <v>169</v>
      </c>
      <c r="E5300" s="499">
        <v>99.29</v>
      </c>
      <c r="F5300" s="500">
        <f t="shared" si="1307"/>
        <v>122.96</v>
      </c>
      <c r="G5300" s="527"/>
      <c r="H5300" s="518"/>
      <c r="I5300" s="517">
        <f t="shared" si="1300"/>
        <v>0</v>
      </c>
      <c r="J5300" s="517">
        <f t="shared" si="1301"/>
        <v>0</v>
      </c>
      <c r="K5300" s="504"/>
      <c r="L5300" s="518">
        <f t="shared" si="1305"/>
        <v>0</v>
      </c>
      <c r="M5300" s="518">
        <f t="shared" si="1305"/>
        <v>0</v>
      </c>
      <c r="N5300" s="519">
        <f t="shared" si="1303"/>
        <v>0</v>
      </c>
      <c r="O5300" s="519">
        <f t="shared" si="1304"/>
        <v>0</v>
      </c>
      <c r="P5300" s="506"/>
      <c r="Q5300" s="494"/>
      <c r="R5300" s="412" t="str">
        <f t="shared" si="1308"/>
        <v/>
      </c>
      <c r="S5300" s="412" t="str">
        <f t="shared" si="1306"/>
        <v/>
      </c>
      <c r="T5300" s="427"/>
      <c r="U5300" s="429"/>
      <c r="W5300" s="6">
        <f>VLOOKUP(A5300,'[3]Cartilha Global'!$A:$A,1,FALSE)</f>
        <v>98115</v>
      </c>
    </row>
    <row r="5301" spans="1:23" ht="23.25" hidden="1" thickBot="1" x14ac:dyDescent="0.25">
      <c r="A5301" s="522">
        <v>101802</v>
      </c>
      <c r="B5301" s="508" t="s">
        <v>3144</v>
      </c>
      <c r="C5301" s="513" t="s">
        <v>5473</v>
      </c>
      <c r="D5301" s="498" t="s">
        <v>169</v>
      </c>
      <c r="E5301" s="499">
        <v>1537.47</v>
      </c>
      <c r="F5301" s="500">
        <f t="shared" si="1307"/>
        <v>1904</v>
      </c>
      <c r="G5301" s="527"/>
      <c r="H5301" s="518"/>
      <c r="I5301" s="517">
        <f t="shared" si="1300"/>
        <v>0</v>
      </c>
      <c r="J5301" s="517">
        <f t="shared" si="1301"/>
        <v>0</v>
      </c>
      <c r="K5301" s="504"/>
      <c r="L5301" s="518">
        <f t="shared" si="1305"/>
        <v>0</v>
      </c>
      <c r="M5301" s="518">
        <f t="shared" si="1305"/>
        <v>0</v>
      </c>
      <c r="N5301" s="519">
        <f t="shared" si="1303"/>
        <v>0</v>
      </c>
      <c r="O5301" s="519">
        <f t="shared" si="1304"/>
        <v>0</v>
      </c>
      <c r="P5301" s="506"/>
      <c r="Q5301" s="494"/>
      <c r="R5301" s="412" t="str">
        <f t="shared" si="1308"/>
        <v/>
      </c>
      <c r="S5301" s="412" t="str">
        <f t="shared" si="1306"/>
        <v/>
      </c>
      <c r="T5301" s="427"/>
      <c r="U5301" s="429"/>
      <c r="W5301" s="6">
        <f>VLOOKUP(A5301,'[3]Cartilha Global'!$A:$A,1,FALSE)</f>
        <v>101802</v>
      </c>
    </row>
    <row r="5302" spans="1:23" ht="23.25" hidden="1" thickBot="1" x14ac:dyDescent="0.25">
      <c r="A5302" s="522">
        <v>101803</v>
      </c>
      <c r="B5302" s="508" t="s">
        <v>3144</v>
      </c>
      <c r="C5302" s="513" t="s">
        <v>5474</v>
      </c>
      <c r="D5302" s="498" t="s">
        <v>169</v>
      </c>
      <c r="E5302" s="499">
        <v>991.16</v>
      </c>
      <c r="F5302" s="500">
        <f t="shared" si="1307"/>
        <v>1227.45</v>
      </c>
      <c r="G5302" s="527"/>
      <c r="H5302" s="518"/>
      <c r="I5302" s="517">
        <f t="shared" si="1300"/>
        <v>0</v>
      </c>
      <c r="J5302" s="517">
        <f t="shared" si="1301"/>
        <v>0</v>
      </c>
      <c r="K5302" s="504"/>
      <c r="L5302" s="518">
        <f t="shared" si="1305"/>
        <v>0</v>
      </c>
      <c r="M5302" s="518">
        <f t="shared" si="1305"/>
        <v>0</v>
      </c>
      <c r="N5302" s="519">
        <f t="shared" si="1303"/>
        <v>0</v>
      </c>
      <c r="O5302" s="519">
        <f t="shared" si="1304"/>
        <v>0</v>
      </c>
      <c r="P5302" s="506"/>
      <c r="Q5302" s="494"/>
      <c r="R5302" s="412" t="str">
        <f t="shared" si="1308"/>
        <v/>
      </c>
      <c r="S5302" s="412" t="str">
        <f t="shared" si="1306"/>
        <v/>
      </c>
      <c r="T5302" s="427"/>
      <c r="U5302" s="429"/>
      <c r="W5302" s="6">
        <f>VLOOKUP(A5302,'[3]Cartilha Global'!$A:$A,1,FALSE)</f>
        <v>101803</v>
      </c>
    </row>
    <row r="5303" spans="1:23" ht="23.25" hidden="1" thickBot="1" x14ac:dyDescent="0.25">
      <c r="A5303" s="522">
        <v>101804</v>
      </c>
      <c r="B5303" s="508" t="s">
        <v>3144</v>
      </c>
      <c r="C5303" s="513" t="s">
        <v>5475</v>
      </c>
      <c r="D5303" s="498" t="s">
        <v>169</v>
      </c>
      <c r="E5303" s="499">
        <v>1241.95</v>
      </c>
      <c r="F5303" s="500">
        <f t="shared" si="1307"/>
        <v>1538.03</v>
      </c>
      <c r="G5303" s="527"/>
      <c r="H5303" s="518"/>
      <c r="I5303" s="517">
        <f t="shared" si="1300"/>
        <v>0</v>
      </c>
      <c r="J5303" s="517">
        <f t="shared" si="1301"/>
        <v>0</v>
      </c>
      <c r="K5303" s="504"/>
      <c r="L5303" s="518">
        <f t="shared" si="1305"/>
        <v>0</v>
      </c>
      <c r="M5303" s="518">
        <f t="shared" si="1305"/>
        <v>0</v>
      </c>
      <c r="N5303" s="519">
        <f t="shared" si="1303"/>
        <v>0</v>
      </c>
      <c r="O5303" s="519">
        <f t="shared" si="1304"/>
        <v>0</v>
      </c>
      <c r="P5303" s="506"/>
      <c r="Q5303" s="494"/>
      <c r="R5303" s="412" t="str">
        <f t="shared" si="1308"/>
        <v/>
      </c>
      <c r="S5303" s="412" t="str">
        <f t="shared" si="1306"/>
        <v/>
      </c>
      <c r="T5303" s="427"/>
      <c r="U5303" s="429"/>
      <c r="W5303" s="6">
        <f>VLOOKUP(A5303,'[3]Cartilha Global'!$A:$A,1,FALSE)</f>
        <v>101804</v>
      </c>
    </row>
    <row r="5304" spans="1:23" ht="23.25" hidden="1" thickBot="1" x14ac:dyDescent="0.25">
      <c r="A5304" s="522">
        <v>101805</v>
      </c>
      <c r="B5304" s="508" t="s">
        <v>3144</v>
      </c>
      <c r="C5304" s="513" t="s">
        <v>5476</v>
      </c>
      <c r="D5304" s="498" t="s">
        <v>169</v>
      </c>
      <c r="E5304" s="499">
        <v>1585.73</v>
      </c>
      <c r="F5304" s="500">
        <f t="shared" si="1307"/>
        <v>1963.77</v>
      </c>
      <c r="G5304" s="527"/>
      <c r="H5304" s="518"/>
      <c r="I5304" s="517">
        <f t="shared" si="1300"/>
        <v>0</v>
      </c>
      <c r="J5304" s="517">
        <f t="shared" si="1301"/>
        <v>0</v>
      </c>
      <c r="K5304" s="504"/>
      <c r="L5304" s="518">
        <f t="shared" si="1305"/>
        <v>0</v>
      </c>
      <c r="M5304" s="518">
        <f t="shared" si="1305"/>
        <v>0</v>
      </c>
      <c r="N5304" s="519">
        <f t="shared" si="1303"/>
        <v>0</v>
      </c>
      <c r="O5304" s="519">
        <f t="shared" si="1304"/>
        <v>0</v>
      </c>
      <c r="P5304" s="506"/>
      <c r="Q5304" s="494"/>
      <c r="R5304" s="412" t="str">
        <f t="shared" si="1308"/>
        <v/>
      </c>
      <c r="S5304" s="412" t="str">
        <f t="shared" si="1306"/>
        <v/>
      </c>
      <c r="T5304" s="427"/>
      <c r="U5304" s="429"/>
      <c r="W5304" s="6">
        <f>VLOOKUP(A5304,'[3]Cartilha Global'!$A:$A,1,FALSE)</f>
        <v>101805</v>
      </c>
    </row>
    <row r="5305" spans="1:23" ht="12" hidden="1" thickBot="1" x14ac:dyDescent="0.25">
      <c r="A5305" s="522" t="s">
        <v>2001</v>
      </c>
      <c r="B5305" s="508"/>
      <c r="C5305" s="513" t="s">
        <v>2763</v>
      </c>
      <c r="D5305" s="498">
        <v>0</v>
      </c>
      <c r="E5305" s="499"/>
      <c r="F5305" s="500">
        <f t="shared" ref="F5305:F5357" si="1309">IF(E5305=0,0,ROUND(E5305*(1+E$13)*(1-E$14),2))</f>
        <v>0</v>
      </c>
      <c r="G5305" s="556"/>
      <c r="H5305" s="556"/>
      <c r="I5305" s="557"/>
      <c r="J5305" s="558"/>
      <c r="K5305" s="504"/>
      <c r="L5305" s="556"/>
      <c r="M5305" s="556"/>
      <c r="N5305" s="557"/>
      <c r="O5305" s="558"/>
      <c r="P5305" s="506"/>
      <c r="Q5305" s="494" t="str">
        <f>IF(OR(SUM(J5306:J5585)&gt;0,SUM(O5306:O5585)&gt;0),"xx","")</f>
        <v/>
      </c>
      <c r="R5305" s="412" t="str">
        <f t="shared" si="1308"/>
        <v/>
      </c>
      <c r="S5305" s="412" t="str">
        <f t="shared" si="1306"/>
        <v/>
      </c>
      <c r="T5305" s="427"/>
      <c r="U5305" s="429"/>
      <c r="W5305" s="6" t="str">
        <f>VLOOKUP(A5305,'[3]Cartilha Global'!$A:$A,1,FALSE)</f>
        <v>9.3.34</v>
      </c>
    </row>
    <row r="5306" spans="1:23" ht="23.25" hidden="1" thickBot="1" x14ac:dyDescent="0.25">
      <c r="A5306" s="522">
        <v>89583</v>
      </c>
      <c r="B5306" s="508" t="s">
        <v>3144</v>
      </c>
      <c r="C5306" s="513" t="s">
        <v>2766</v>
      </c>
      <c r="D5306" s="498" t="s">
        <v>169</v>
      </c>
      <c r="E5306" s="499">
        <v>45.53</v>
      </c>
      <c r="F5306" s="500">
        <f t="shared" si="1309"/>
        <v>56.38</v>
      </c>
      <c r="G5306" s="527"/>
      <c r="H5306" s="518"/>
      <c r="I5306" s="517">
        <f t="shared" ref="I5306:I5369" si="1310">IF(ISBLANK(E5306),0,ROUND(F5306*G5306,2))</f>
        <v>0</v>
      </c>
      <c r="J5306" s="517">
        <f t="shared" ref="J5306:J5369" si="1311">IF(ISBLANK(G5306),0,ROUND(G5306*H5306,2))</f>
        <v>0</v>
      </c>
      <c r="K5306" s="504"/>
      <c r="L5306" s="518">
        <f t="shared" ref="L5306:M5368" si="1312">G5306</f>
        <v>0</v>
      </c>
      <c r="M5306" s="518">
        <f t="shared" si="1312"/>
        <v>0</v>
      </c>
      <c r="N5306" s="519">
        <f t="shared" ref="N5306:N5369" si="1313">IF(ISBLANK(E5306),0,ROUND(F5306*L5306,2))</f>
        <v>0</v>
      </c>
      <c r="O5306" s="519">
        <f t="shared" ref="O5306:O5369" si="1314">IF(ISBLANK(L5306),0,ROUND(L5306*M5306,2))</f>
        <v>0</v>
      </c>
      <c r="P5306" s="506"/>
      <c r="Q5306" s="520"/>
      <c r="R5306" s="412" t="str">
        <f t="shared" si="1308"/>
        <v/>
      </c>
      <c r="S5306" s="412" t="str">
        <f t="shared" si="1306"/>
        <v/>
      </c>
      <c r="T5306" s="427"/>
      <c r="U5306" s="429"/>
      <c r="W5306" s="6">
        <f>VLOOKUP(A5306,'[3]Cartilha Global'!$A:$A,1,FALSE)</f>
        <v>89583</v>
      </c>
    </row>
    <row r="5307" spans="1:23" ht="23.25" hidden="1" thickBot="1" x14ac:dyDescent="0.25">
      <c r="A5307" s="522">
        <v>89587</v>
      </c>
      <c r="B5307" s="508" t="s">
        <v>3144</v>
      </c>
      <c r="C5307" s="513" t="s">
        <v>2767</v>
      </c>
      <c r="D5307" s="498" t="s">
        <v>169</v>
      </c>
      <c r="E5307" s="499">
        <v>69.010000000000005</v>
      </c>
      <c r="F5307" s="500">
        <f t="shared" si="1309"/>
        <v>85.46</v>
      </c>
      <c r="G5307" s="527"/>
      <c r="H5307" s="518"/>
      <c r="I5307" s="517">
        <f t="shared" si="1310"/>
        <v>0</v>
      </c>
      <c r="J5307" s="517">
        <f t="shared" si="1311"/>
        <v>0</v>
      </c>
      <c r="K5307" s="504"/>
      <c r="L5307" s="518">
        <f t="shared" si="1312"/>
        <v>0</v>
      </c>
      <c r="M5307" s="518">
        <f t="shared" si="1312"/>
        <v>0</v>
      </c>
      <c r="N5307" s="519">
        <f t="shared" si="1313"/>
        <v>0</v>
      </c>
      <c r="O5307" s="519">
        <f t="shared" si="1314"/>
        <v>0</v>
      </c>
      <c r="P5307" s="506"/>
      <c r="Q5307" s="520"/>
      <c r="R5307" s="412" t="str">
        <f t="shared" si="1308"/>
        <v/>
      </c>
      <c r="S5307" s="412" t="str">
        <f t="shared" si="1306"/>
        <v/>
      </c>
      <c r="T5307" s="427"/>
      <c r="U5307" s="429"/>
      <c r="W5307" s="6">
        <f>VLOOKUP(A5307,'[3]Cartilha Global'!$A:$A,1,FALSE)</f>
        <v>89587</v>
      </c>
    </row>
    <row r="5308" spans="1:23" ht="23.25" hidden="1" thickBot="1" x14ac:dyDescent="0.25">
      <c r="A5308" s="522">
        <v>89592</v>
      </c>
      <c r="B5308" s="508" t="s">
        <v>3144</v>
      </c>
      <c r="C5308" s="513" t="s">
        <v>2768</v>
      </c>
      <c r="D5308" s="498" t="s">
        <v>169</v>
      </c>
      <c r="E5308" s="499">
        <v>223.48</v>
      </c>
      <c r="F5308" s="500">
        <f t="shared" si="1309"/>
        <v>276.76</v>
      </c>
      <c r="G5308" s="527"/>
      <c r="H5308" s="518"/>
      <c r="I5308" s="517">
        <f t="shared" si="1310"/>
        <v>0</v>
      </c>
      <c r="J5308" s="517">
        <f t="shared" si="1311"/>
        <v>0</v>
      </c>
      <c r="K5308" s="504"/>
      <c r="L5308" s="518">
        <f t="shared" si="1312"/>
        <v>0</v>
      </c>
      <c r="M5308" s="518">
        <f t="shared" si="1312"/>
        <v>0</v>
      </c>
      <c r="N5308" s="519">
        <f t="shared" si="1313"/>
        <v>0</v>
      </c>
      <c r="O5308" s="519">
        <f t="shared" si="1314"/>
        <v>0</v>
      </c>
      <c r="P5308" s="506"/>
      <c r="Q5308" s="520"/>
      <c r="R5308" s="412" t="str">
        <f t="shared" si="1308"/>
        <v/>
      </c>
      <c r="S5308" s="412" t="str">
        <f t="shared" si="1306"/>
        <v/>
      </c>
      <c r="T5308" s="427"/>
      <c r="U5308" s="429"/>
      <c r="W5308" s="6">
        <f>VLOOKUP(A5308,'[3]Cartilha Global'!$A:$A,1,FALSE)</f>
        <v>89592</v>
      </c>
    </row>
    <row r="5309" spans="1:23" ht="23.25" hidden="1" thickBot="1" x14ac:dyDescent="0.25">
      <c r="A5309" s="522">
        <v>95695</v>
      </c>
      <c r="B5309" s="508" t="s">
        <v>3144</v>
      </c>
      <c r="C5309" s="513" t="s">
        <v>2769</v>
      </c>
      <c r="D5309" s="498" t="s">
        <v>169</v>
      </c>
      <c r="E5309" s="499">
        <v>87.68</v>
      </c>
      <c r="F5309" s="500">
        <f t="shared" si="1309"/>
        <v>108.58</v>
      </c>
      <c r="G5309" s="527"/>
      <c r="H5309" s="518"/>
      <c r="I5309" s="517">
        <f t="shared" si="1310"/>
        <v>0</v>
      </c>
      <c r="J5309" s="517">
        <f t="shared" si="1311"/>
        <v>0</v>
      </c>
      <c r="K5309" s="504"/>
      <c r="L5309" s="518">
        <f t="shared" si="1312"/>
        <v>0</v>
      </c>
      <c r="M5309" s="518">
        <f t="shared" si="1312"/>
        <v>0</v>
      </c>
      <c r="N5309" s="519">
        <f t="shared" si="1313"/>
        <v>0</v>
      </c>
      <c r="O5309" s="519">
        <f t="shared" si="1314"/>
        <v>0</v>
      </c>
      <c r="P5309" s="506"/>
      <c r="Q5309" s="520"/>
      <c r="R5309" s="412" t="str">
        <f t="shared" si="1308"/>
        <v/>
      </c>
      <c r="S5309" s="412" t="str">
        <f t="shared" si="1306"/>
        <v/>
      </c>
      <c r="T5309" s="427"/>
      <c r="U5309" s="429"/>
      <c r="W5309" s="6">
        <f>VLOOKUP(A5309,'[3]Cartilha Global'!$A:$A,1,FALSE)</f>
        <v>95695</v>
      </c>
    </row>
    <row r="5310" spans="1:23" ht="23.25" hidden="1" thickBot="1" x14ac:dyDescent="0.25">
      <c r="A5310" s="522">
        <v>96637</v>
      </c>
      <c r="B5310" s="508" t="s">
        <v>3144</v>
      </c>
      <c r="C5310" s="513" t="s">
        <v>2770</v>
      </c>
      <c r="D5310" s="498" t="s">
        <v>169</v>
      </c>
      <c r="E5310" s="499">
        <v>15.88</v>
      </c>
      <c r="F5310" s="500">
        <f t="shared" si="1309"/>
        <v>19.670000000000002</v>
      </c>
      <c r="G5310" s="527"/>
      <c r="H5310" s="518"/>
      <c r="I5310" s="517">
        <f t="shared" si="1310"/>
        <v>0</v>
      </c>
      <c r="J5310" s="517">
        <f t="shared" si="1311"/>
        <v>0</v>
      </c>
      <c r="K5310" s="504"/>
      <c r="L5310" s="518">
        <f t="shared" si="1312"/>
        <v>0</v>
      </c>
      <c r="M5310" s="518">
        <f t="shared" si="1312"/>
        <v>0</v>
      </c>
      <c r="N5310" s="519">
        <f t="shared" si="1313"/>
        <v>0</v>
      </c>
      <c r="O5310" s="519">
        <f t="shared" si="1314"/>
        <v>0</v>
      </c>
      <c r="P5310" s="506"/>
      <c r="Q5310" s="520"/>
      <c r="R5310" s="412" t="str">
        <f t="shared" si="1308"/>
        <v/>
      </c>
      <c r="S5310" s="412" t="str">
        <f t="shared" si="1306"/>
        <v/>
      </c>
      <c r="T5310" s="427"/>
      <c r="U5310" s="429"/>
      <c r="W5310" s="6">
        <f>VLOOKUP(A5310,'[3]Cartilha Global'!$A:$A,1,FALSE)</f>
        <v>96637</v>
      </c>
    </row>
    <row r="5311" spans="1:23" ht="23.25" hidden="1" thickBot="1" x14ac:dyDescent="0.25">
      <c r="A5311" s="522">
        <v>96638</v>
      </c>
      <c r="B5311" s="508" t="s">
        <v>3144</v>
      </c>
      <c r="C5311" s="513" t="s">
        <v>2771</v>
      </c>
      <c r="D5311" s="498" t="s">
        <v>169</v>
      </c>
      <c r="E5311" s="499">
        <v>15.14</v>
      </c>
      <c r="F5311" s="500">
        <f t="shared" si="1309"/>
        <v>18.75</v>
      </c>
      <c r="G5311" s="527"/>
      <c r="H5311" s="518"/>
      <c r="I5311" s="517">
        <f t="shared" si="1310"/>
        <v>0</v>
      </c>
      <c r="J5311" s="517">
        <f t="shared" si="1311"/>
        <v>0</v>
      </c>
      <c r="K5311" s="504"/>
      <c r="L5311" s="518">
        <f t="shared" si="1312"/>
        <v>0</v>
      </c>
      <c r="M5311" s="518">
        <f t="shared" si="1312"/>
        <v>0</v>
      </c>
      <c r="N5311" s="519">
        <f t="shared" si="1313"/>
        <v>0</v>
      </c>
      <c r="O5311" s="519">
        <f t="shared" si="1314"/>
        <v>0</v>
      </c>
      <c r="P5311" s="506"/>
      <c r="Q5311" s="520"/>
      <c r="R5311" s="412" t="str">
        <f t="shared" si="1308"/>
        <v/>
      </c>
      <c r="S5311" s="412" t="str">
        <f t="shared" si="1306"/>
        <v/>
      </c>
      <c r="T5311" s="427"/>
      <c r="U5311" s="429"/>
      <c r="W5311" s="6">
        <f>VLOOKUP(A5311,'[3]Cartilha Global'!$A:$A,1,FALSE)</f>
        <v>96638</v>
      </c>
    </row>
    <row r="5312" spans="1:23" ht="23.25" hidden="1" thickBot="1" x14ac:dyDescent="0.25">
      <c r="A5312" s="522">
        <v>96639</v>
      </c>
      <c r="B5312" s="508" t="s">
        <v>3144</v>
      </c>
      <c r="C5312" s="513" t="s">
        <v>2772</v>
      </c>
      <c r="D5312" s="498" t="s">
        <v>169</v>
      </c>
      <c r="E5312" s="499">
        <v>11.19</v>
      </c>
      <c r="F5312" s="500">
        <f t="shared" si="1309"/>
        <v>13.86</v>
      </c>
      <c r="G5312" s="527"/>
      <c r="H5312" s="518"/>
      <c r="I5312" s="517">
        <f t="shared" si="1310"/>
        <v>0</v>
      </c>
      <c r="J5312" s="517">
        <f t="shared" si="1311"/>
        <v>0</v>
      </c>
      <c r="K5312" s="504"/>
      <c r="L5312" s="518">
        <f t="shared" si="1312"/>
        <v>0</v>
      </c>
      <c r="M5312" s="518">
        <f t="shared" si="1312"/>
        <v>0</v>
      </c>
      <c r="N5312" s="519">
        <f t="shared" si="1313"/>
        <v>0</v>
      </c>
      <c r="O5312" s="519">
        <f t="shared" si="1314"/>
        <v>0</v>
      </c>
      <c r="P5312" s="506"/>
      <c r="Q5312" s="520"/>
      <c r="R5312" s="412" t="str">
        <f t="shared" si="1308"/>
        <v/>
      </c>
      <c r="S5312" s="412" t="str">
        <f t="shared" si="1306"/>
        <v/>
      </c>
      <c r="T5312" s="427"/>
      <c r="U5312" s="429"/>
      <c r="W5312" s="6">
        <f>VLOOKUP(A5312,'[3]Cartilha Global'!$A:$A,1,FALSE)</f>
        <v>96639</v>
      </c>
    </row>
    <row r="5313" spans="1:23" ht="23.25" hidden="1" thickBot="1" x14ac:dyDescent="0.25">
      <c r="A5313" s="522">
        <v>96640</v>
      </c>
      <c r="B5313" s="508" t="s">
        <v>3144</v>
      </c>
      <c r="C5313" s="513" t="s">
        <v>2773</v>
      </c>
      <c r="D5313" s="498" t="s">
        <v>169</v>
      </c>
      <c r="E5313" s="499">
        <v>31.67</v>
      </c>
      <c r="F5313" s="500">
        <f t="shared" si="1309"/>
        <v>39.22</v>
      </c>
      <c r="G5313" s="527"/>
      <c r="H5313" s="518"/>
      <c r="I5313" s="517">
        <f t="shared" si="1310"/>
        <v>0</v>
      </c>
      <c r="J5313" s="517">
        <f t="shared" si="1311"/>
        <v>0</v>
      </c>
      <c r="K5313" s="504"/>
      <c r="L5313" s="518">
        <f t="shared" si="1312"/>
        <v>0</v>
      </c>
      <c r="M5313" s="518">
        <f t="shared" si="1312"/>
        <v>0</v>
      </c>
      <c r="N5313" s="519">
        <f t="shared" si="1313"/>
        <v>0</v>
      </c>
      <c r="O5313" s="519">
        <f t="shared" si="1314"/>
        <v>0</v>
      </c>
      <c r="P5313" s="506"/>
      <c r="Q5313" s="520"/>
      <c r="R5313" s="412" t="str">
        <f t="shared" si="1308"/>
        <v/>
      </c>
      <c r="S5313" s="412" t="str">
        <f t="shared" si="1306"/>
        <v/>
      </c>
      <c r="T5313" s="427"/>
      <c r="U5313" s="429"/>
      <c r="W5313" s="6">
        <f>VLOOKUP(A5313,'[3]Cartilha Global'!$A:$A,1,FALSE)</f>
        <v>96640</v>
      </c>
    </row>
    <row r="5314" spans="1:23" ht="23.25" hidden="1" thickBot="1" x14ac:dyDescent="0.25">
      <c r="A5314" s="522">
        <v>96641</v>
      </c>
      <c r="B5314" s="508" t="s">
        <v>3144</v>
      </c>
      <c r="C5314" s="513" t="s">
        <v>2774</v>
      </c>
      <c r="D5314" s="498" t="s">
        <v>169</v>
      </c>
      <c r="E5314" s="499">
        <v>24.35</v>
      </c>
      <c r="F5314" s="500">
        <f t="shared" si="1309"/>
        <v>30.16</v>
      </c>
      <c r="G5314" s="527"/>
      <c r="H5314" s="518"/>
      <c r="I5314" s="517">
        <f t="shared" si="1310"/>
        <v>0</v>
      </c>
      <c r="J5314" s="517">
        <f t="shared" si="1311"/>
        <v>0</v>
      </c>
      <c r="K5314" s="504"/>
      <c r="L5314" s="518">
        <f t="shared" si="1312"/>
        <v>0</v>
      </c>
      <c r="M5314" s="518">
        <f t="shared" si="1312"/>
        <v>0</v>
      </c>
      <c r="N5314" s="519">
        <f t="shared" si="1313"/>
        <v>0</v>
      </c>
      <c r="O5314" s="519">
        <f t="shared" si="1314"/>
        <v>0</v>
      </c>
      <c r="P5314" s="506"/>
      <c r="Q5314" s="520"/>
      <c r="R5314" s="412" t="str">
        <f t="shared" si="1308"/>
        <v/>
      </c>
      <c r="S5314" s="412" t="str">
        <f t="shared" si="1306"/>
        <v/>
      </c>
      <c r="T5314" s="427"/>
      <c r="U5314" s="429"/>
      <c r="W5314" s="6">
        <f>VLOOKUP(A5314,'[3]Cartilha Global'!$A:$A,1,FALSE)</f>
        <v>96641</v>
      </c>
    </row>
    <row r="5315" spans="1:23" ht="23.25" hidden="1" thickBot="1" x14ac:dyDescent="0.25">
      <c r="A5315" s="522">
        <v>96642</v>
      </c>
      <c r="B5315" s="508" t="s">
        <v>3144</v>
      </c>
      <c r="C5315" s="513" t="s">
        <v>2775</v>
      </c>
      <c r="D5315" s="498" t="s">
        <v>169</v>
      </c>
      <c r="E5315" s="499">
        <v>20.98</v>
      </c>
      <c r="F5315" s="500">
        <f t="shared" si="1309"/>
        <v>25.98</v>
      </c>
      <c r="G5315" s="527"/>
      <c r="H5315" s="518"/>
      <c r="I5315" s="517">
        <f t="shared" si="1310"/>
        <v>0</v>
      </c>
      <c r="J5315" s="517">
        <f t="shared" si="1311"/>
        <v>0</v>
      </c>
      <c r="K5315" s="504"/>
      <c r="L5315" s="518">
        <f t="shared" si="1312"/>
        <v>0</v>
      </c>
      <c r="M5315" s="518">
        <f t="shared" si="1312"/>
        <v>0</v>
      </c>
      <c r="N5315" s="519">
        <f t="shared" si="1313"/>
        <v>0</v>
      </c>
      <c r="O5315" s="519">
        <f t="shared" si="1314"/>
        <v>0</v>
      </c>
      <c r="P5315" s="506"/>
      <c r="Q5315" s="520"/>
      <c r="R5315" s="412" t="str">
        <f t="shared" si="1308"/>
        <v/>
      </c>
      <c r="S5315" s="412" t="str">
        <f t="shared" si="1306"/>
        <v/>
      </c>
      <c r="T5315" s="427"/>
      <c r="U5315" s="429"/>
      <c r="W5315" s="6">
        <f>VLOOKUP(A5315,'[3]Cartilha Global'!$A:$A,1,FALSE)</f>
        <v>96642</v>
      </c>
    </row>
    <row r="5316" spans="1:23" ht="23.25" hidden="1" thickBot="1" x14ac:dyDescent="0.25">
      <c r="A5316" s="522">
        <v>96643</v>
      </c>
      <c r="B5316" s="508" t="s">
        <v>3144</v>
      </c>
      <c r="C5316" s="513" t="s">
        <v>2776</v>
      </c>
      <c r="D5316" s="498" t="s">
        <v>169</v>
      </c>
      <c r="E5316" s="499">
        <v>63.87</v>
      </c>
      <c r="F5316" s="500">
        <f t="shared" si="1309"/>
        <v>79.099999999999994</v>
      </c>
      <c r="G5316" s="527"/>
      <c r="H5316" s="518"/>
      <c r="I5316" s="517">
        <f t="shared" si="1310"/>
        <v>0</v>
      </c>
      <c r="J5316" s="517">
        <f t="shared" si="1311"/>
        <v>0</v>
      </c>
      <c r="K5316" s="504"/>
      <c r="L5316" s="518">
        <f t="shared" si="1312"/>
        <v>0</v>
      </c>
      <c r="M5316" s="518">
        <f t="shared" si="1312"/>
        <v>0</v>
      </c>
      <c r="N5316" s="519">
        <f t="shared" si="1313"/>
        <v>0</v>
      </c>
      <c r="O5316" s="519">
        <f t="shared" si="1314"/>
        <v>0</v>
      </c>
      <c r="P5316" s="506"/>
      <c r="Q5316" s="520"/>
      <c r="R5316" s="412" t="str">
        <f t="shared" si="1308"/>
        <v/>
      </c>
      <c r="S5316" s="412" t="str">
        <f t="shared" si="1306"/>
        <v/>
      </c>
      <c r="T5316" s="427"/>
      <c r="U5316" s="429"/>
      <c r="W5316" s="6">
        <f>VLOOKUP(A5316,'[3]Cartilha Global'!$A:$A,1,FALSE)</f>
        <v>96643</v>
      </c>
    </row>
    <row r="5317" spans="1:23" ht="23.25" hidden="1" thickBot="1" x14ac:dyDescent="0.25">
      <c r="A5317" s="522">
        <v>96650</v>
      </c>
      <c r="B5317" s="508" t="s">
        <v>3144</v>
      </c>
      <c r="C5317" s="513" t="s">
        <v>2777</v>
      </c>
      <c r="D5317" s="498" t="s">
        <v>169</v>
      </c>
      <c r="E5317" s="499">
        <v>12.05</v>
      </c>
      <c r="F5317" s="500">
        <f t="shared" si="1309"/>
        <v>14.92</v>
      </c>
      <c r="G5317" s="527"/>
      <c r="H5317" s="518"/>
      <c r="I5317" s="517">
        <f t="shared" si="1310"/>
        <v>0</v>
      </c>
      <c r="J5317" s="517">
        <f t="shared" si="1311"/>
        <v>0</v>
      </c>
      <c r="K5317" s="504"/>
      <c r="L5317" s="518">
        <f t="shared" si="1312"/>
        <v>0</v>
      </c>
      <c r="M5317" s="518">
        <f t="shared" si="1312"/>
        <v>0</v>
      </c>
      <c r="N5317" s="519">
        <f t="shared" si="1313"/>
        <v>0</v>
      </c>
      <c r="O5317" s="519">
        <f t="shared" si="1314"/>
        <v>0</v>
      </c>
      <c r="P5317" s="506"/>
      <c r="Q5317" s="520"/>
      <c r="R5317" s="412" t="str">
        <f t="shared" si="1308"/>
        <v/>
      </c>
      <c r="S5317" s="412" t="str">
        <f t="shared" si="1306"/>
        <v/>
      </c>
      <c r="T5317" s="427"/>
      <c r="U5317" s="429"/>
      <c r="W5317" s="6">
        <f>VLOOKUP(A5317,'[3]Cartilha Global'!$A:$A,1,FALSE)</f>
        <v>96650</v>
      </c>
    </row>
    <row r="5318" spans="1:23" ht="23.25" hidden="1" thickBot="1" x14ac:dyDescent="0.25">
      <c r="A5318" s="522">
        <v>96651</v>
      </c>
      <c r="B5318" s="508" t="s">
        <v>3144</v>
      </c>
      <c r="C5318" s="513" t="s">
        <v>2778</v>
      </c>
      <c r="D5318" s="498" t="s">
        <v>169</v>
      </c>
      <c r="E5318" s="499">
        <v>11.31</v>
      </c>
      <c r="F5318" s="500">
        <f t="shared" si="1309"/>
        <v>14.01</v>
      </c>
      <c r="G5318" s="527"/>
      <c r="H5318" s="518"/>
      <c r="I5318" s="517">
        <f t="shared" si="1310"/>
        <v>0</v>
      </c>
      <c r="J5318" s="517">
        <f t="shared" si="1311"/>
        <v>0</v>
      </c>
      <c r="K5318" s="504"/>
      <c r="L5318" s="518">
        <f t="shared" si="1312"/>
        <v>0</v>
      </c>
      <c r="M5318" s="518">
        <f t="shared" si="1312"/>
        <v>0</v>
      </c>
      <c r="N5318" s="519">
        <f t="shared" si="1313"/>
        <v>0</v>
      </c>
      <c r="O5318" s="519">
        <f t="shared" si="1314"/>
        <v>0</v>
      </c>
      <c r="P5318" s="506"/>
      <c r="Q5318" s="520"/>
      <c r="R5318" s="412" t="str">
        <f t="shared" si="1308"/>
        <v/>
      </c>
      <c r="S5318" s="412" t="str">
        <f t="shared" si="1306"/>
        <v/>
      </c>
      <c r="T5318" s="427"/>
      <c r="U5318" s="429"/>
      <c r="W5318" s="6">
        <f>VLOOKUP(A5318,'[3]Cartilha Global'!$A:$A,1,FALSE)</f>
        <v>96651</v>
      </c>
    </row>
    <row r="5319" spans="1:23" ht="23.25" hidden="1" thickBot="1" x14ac:dyDescent="0.25">
      <c r="A5319" s="522">
        <v>96652</v>
      </c>
      <c r="B5319" s="508" t="s">
        <v>3144</v>
      </c>
      <c r="C5319" s="513" t="s">
        <v>2779</v>
      </c>
      <c r="D5319" s="498" t="s">
        <v>169</v>
      </c>
      <c r="E5319" s="499">
        <v>22.64</v>
      </c>
      <c r="F5319" s="500">
        <f t="shared" si="1309"/>
        <v>28.04</v>
      </c>
      <c r="G5319" s="527"/>
      <c r="H5319" s="518"/>
      <c r="I5319" s="517">
        <f t="shared" si="1310"/>
        <v>0</v>
      </c>
      <c r="J5319" s="517">
        <f t="shared" si="1311"/>
        <v>0</v>
      </c>
      <c r="K5319" s="504"/>
      <c r="L5319" s="518">
        <f t="shared" si="1312"/>
        <v>0</v>
      </c>
      <c r="M5319" s="518">
        <f t="shared" si="1312"/>
        <v>0</v>
      </c>
      <c r="N5319" s="519">
        <f t="shared" si="1313"/>
        <v>0</v>
      </c>
      <c r="O5319" s="519">
        <f t="shared" si="1314"/>
        <v>0</v>
      </c>
      <c r="P5319" s="506"/>
      <c r="Q5319" s="520"/>
      <c r="R5319" s="412" t="str">
        <f t="shared" si="1308"/>
        <v/>
      </c>
      <c r="S5319" s="412" t="str">
        <f t="shared" si="1306"/>
        <v/>
      </c>
      <c r="T5319" s="427"/>
      <c r="U5319" s="429"/>
      <c r="W5319" s="6">
        <f>VLOOKUP(A5319,'[3]Cartilha Global'!$A:$A,1,FALSE)</f>
        <v>96652</v>
      </c>
    </row>
    <row r="5320" spans="1:23" ht="23.25" hidden="1" thickBot="1" x14ac:dyDescent="0.25">
      <c r="A5320" s="522">
        <v>96653</v>
      </c>
      <c r="B5320" s="508" t="s">
        <v>3144</v>
      </c>
      <c r="C5320" s="513" t="s">
        <v>2780</v>
      </c>
      <c r="D5320" s="498" t="s">
        <v>169</v>
      </c>
      <c r="E5320" s="499">
        <v>22.56</v>
      </c>
      <c r="F5320" s="500">
        <f t="shared" si="1309"/>
        <v>27.94</v>
      </c>
      <c r="G5320" s="527"/>
      <c r="H5320" s="518"/>
      <c r="I5320" s="517">
        <f t="shared" si="1310"/>
        <v>0</v>
      </c>
      <c r="J5320" s="517">
        <f t="shared" si="1311"/>
        <v>0</v>
      </c>
      <c r="K5320" s="504"/>
      <c r="L5320" s="518">
        <f t="shared" si="1312"/>
        <v>0</v>
      </c>
      <c r="M5320" s="518">
        <f t="shared" si="1312"/>
        <v>0</v>
      </c>
      <c r="N5320" s="519">
        <f t="shared" si="1313"/>
        <v>0</v>
      </c>
      <c r="O5320" s="519">
        <f t="shared" si="1314"/>
        <v>0</v>
      </c>
      <c r="P5320" s="506"/>
      <c r="Q5320" s="520"/>
      <c r="R5320" s="412" t="str">
        <f t="shared" si="1308"/>
        <v/>
      </c>
      <c r="S5320" s="412" t="str">
        <f t="shared" si="1306"/>
        <v/>
      </c>
      <c r="T5320" s="427"/>
      <c r="U5320" s="429"/>
      <c r="W5320" s="6">
        <f>VLOOKUP(A5320,'[3]Cartilha Global'!$A:$A,1,FALSE)</f>
        <v>96653</v>
      </c>
    </row>
    <row r="5321" spans="1:23" ht="23.25" hidden="1" thickBot="1" x14ac:dyDescent="0.25">
      <c r="A5321" s="522">
        <v>96654</v>
      </c>
      <c r="B5321" s="508" t="s">
        <v>3144</v>
      </c>
      <c r="C5321" s="513" t="s">
        <v>2781</v>
      </c>
      <c r="D5321" s="498" t="s">
        <v>169</v>
      </c>
      <c r="E5321" s="499">
        <v>37.81</v>
      </c>
      <c r="F5321" s="500">
        <f t="shared" si="1309"/>
        <v>46.82</v>
      </c>
      <c r="G5321" s="527"/>
      <c r="H5321" s="518"/>
      <c r="I5321" s="517">
        <f t="shared" si="1310"/>
        <v>0</v>
      </c>
      <c r="J5321" s="517">
        <f t="shared" si="1311"/>
        <v>0</v>
      </c>
      <c r="K5321" s="504"/>
      <c r="L5321" s="518">
        <f t="shared" si="1312"/>
        <v>0</v>
      </c>
      <c r="M5321" s="518">
        <f t="shared" si="1312"/>
        <v>0</v>
      </c>
      <c r="N5321" s="519">
        <f t="shared" si="1313"/>
        <v>0</v>
      </c>
      <c r="O5321" s="519">
        <f t="shared" si="1314"/>
        <v>0</v>
      </c>
      <c r="P5321" s="506"/>
      <c r="Q5321" s="520"/>
      <c r="R5321" s="412" t="str">
        <f t="shared" si="1308"/>
        <v/>
      </c>
      <c r="S5321" s="412" t="str">
        <f t="shared" si="1306"/>
        <v/>
      </c>
      <c r="T5321" s="427"/>
      <c r="U5321" s="429"/>
      <c r="W5321" s="6">
        <f>VLOOKUP(A5321,'[3]Cartilha Global'!$A:$A,1,FALSE)</f>
        <v>96654</v>
      </c>
    </row>
    <row r="5322" spans="1:23" ht="23.25" hidden="1" thickBot="1" x14ac:dyDescent="0.25">
      <c r="A5322" s="522">
        <v>96655</v>
      </c>
      <c r="B5322" s="508" t="s">
        <v>3144</v>
      </c>
      <c r="C5322" s="513" t="s">
        <v>2782</v>
      </c>
      <c r="D5322" s="498" t="s">
        <v>169</v>
      </c>
      <c r="E5322" s="499">
        <v>37.01</v>
      </c>
      <c r="F5322" s="500">
        <f t="shared" si="1309"/>
        <v>45.83</v>
      </c>
      <c r="G5322" s="527"/>
      <c r="H5322" s="518"/>
      <c r="I5322" s="517">
        <f t="shared" si="1310"/>
        <v>0</v>
      </c>
      <c r="J5322" s="517">
        <f t="shared" si="1311"/>
        <v>0</v>
      </c>
      <c r="K5322" s="504"/>
      <c r="L5322" s="518">
        <f t="shared" si="1312"/>
        <v>0</v>
      </c>
      <c r="M5322" s="518">
        <f t="shared" si="1312"/>
        <v>0</v>
      </c>
      <c r="N5322" s="519">
        <f t="shared" si="1313"/>
        <v>0</v>
      </c>
      <c r="O5322" s="519">
        <f t="shared" si="1314"/>
        <v>0</v>
      </c>
      <c r="P5322" s="506"/>
      <c r="Q5322" s="520"/>
      <c r="R5322" s="412" t="str">
        <f t="shared" si="1308"/>
        <v/>
      </c>
      <c r="S5322" s="412" t="str">
        <f t="shared" si="1306"/>
        <v/>
      </c>
      <c r="T5322" s="427"/>
      <c r="U5322" s="429"/>
      <c r="W5322" s="6">
        <f>VLOOKUP(A5322,'[3]Cartilha Global'!$A:$A,1,FALSE)</f>
        <v>96655</v>
      </c>
    </row>
    <row r="5323" spans="1:23" ht="23.25" hidden="1" thickBot="1" x14ac:dyDescent="0.25">
      <c r="A5323" s="522">
        <v>96656</v>
      </c>
      <c r="B5323" s="508" t="s">
        <v>3144</v>
      </c>
      <c r="C5323" s="513" t="s">
        <v>2783</v>
      </c>
      <c r="D5323" s="498" t="s">
        <v>169</v>
      </c>
      <c r="E5323" s="499">
        <v>8.68</v>
      </c>
      <c r="F5323" s="500">
        <f t="shared" si="1309"/>
        <v>10.75</v>
      </c>
      <c r="G5323" s="527"/>
      <c r="H5323" s="518"/>
      <c r="I5323" s="517">
        <f t="shared" si="1310"/>
        <v>0</v>
      </c>
      <c r="J5323" s="517">
        <f t="shared" si="1311"/>
        <v>0</v>
      </c>
      <c r="K5323" s="504"/>
      <c r="L5323" s="518">
        <f t="shared" si="1312"/>
        <v>0</v>
      </c>
      <c r="M5323" s="518">
        <f t="shared" si="1312"/>
        <v>0</v>
      </c>
      <c r="N5323" s="519">
        <f t="shared" si="1313"/>
        <v>0</v>
      </c>
      <c r="O5323" s="519">
        <f t="shared" si="1314"/>
        <v>0</v>
      </c>
      <c r="P5323" s="506"/>
      <c r="Q5323" s="520"/>
      <c r="R5323" s="412" t="str">
        <f t="shared" si="1308"/>
        <v/>
      </c>
      <c r="S5323" s="412" t="str">
        <f t="shared" si="1306"/>
        <v/>
      </c>
      <c r="T5323" s="427"/>
      <c r="U5323" s="429"/>
      <c r="W5323" s="6">
        <f>VLOOKUP(A5323,'[3]Cartilha Global'!$A:$A,1,FALSE)</f>
        <v>96656</v>
      </c>
    </row>
    <row r="5324" spans="1:23" ht="23.25" hidden="1" thickBot="1" x14ac:dyDescent="0.25">
      <c r="A5324" s="522">
        <v>96657</v>
      </c>
      <c r="B5324" s="508" t="s">
        <v>3144</v>
      </c>
      <c r="C5324" s="513" t="s">
        <v>2784</v>
      </c>
      <c r="D5324" s="498" t="s">
        <v>169</v>
      </c>
      <c r="E5324" s="499">
        <v>29.16</v>
      </c>
      <c r="F5324" s="500">
        <f t="shared" si="1309"/>
        <v>36.11</v>
      </c>
      <c r="G5324" s="527"/>
      <c r="H5324" s="518"/>
      <c r="I5324" s="517">
        <f t="shared" si="1310"/>
        <v>0</v>
      </c>
      <c r="J5324" s="517">
        <f t="shared" si="1311"/>
        <v>0</v>
      </c>
      <c r="K5324" s="504"/>
      <c r="L5324" s="518">
        <f t="shared" si="1312"/>
        <v>0</v>
      </c>
      <c r="M5324" s="518">
        <f t="shared" si="1312"/>
        <v>0</v>
      </c>
      <c r="N5324" s="519">
        <f t="shared" si="1313"/>
        <v>0</v>
      </c>
      <c r="O5324" s="519">
        <f t="shared" si="1314"/>
        <v>0</v>
      </c>
      <c r="P5324" s="506"/>
      <c r="Q5324" s="520"/>
      <c r="R5324" s="412" t="str">
        <f t="shared" si="1308"/>
        <v/>
      </c>
      <c r="S5324" s="412" t="str">
        <f t="shared" si="1306"/>
        <v/>
      </c>
      <c r="T5324" s="427"/>
      <c r="U5324" s="429"/>
      <c r="W5324" s="6">
        <f>VLOOKUP(A5324,'[3]Cartilha Global'!$A:$A,1,FALSE)</f>
        <v>96657</v>
      </c>
    </row>
    <row r="5325" spans="1:23" ht="23.25" hidden="1" thickBot="1" x14ac:dyDescent="0.25">
      <c r="A5325" s="522">
        <v>96658</v>
      </c>
      <c r="B5325" s="508" t="s">
        <v>3144</v>
      </c>
      <c r="C5325" s="513" t="s">
        <v>2785</v>
      </c>
      <c r="D5325" s="498" t="s">
        <v>169</v>
      </c>
      <c r="E5325" s="499">
        <v>21.84</v>
      </c>
      <c r="F5325" s="500">
        <f t="shared" si="1309"/>
        <v>27.05</v>
      </c>
      <c r="G5325" s="527"/>
      <c r="H5325" s="518"/>
      <c r="I5325" s="517">
        <f t="shared" si="1310"/>
        <v>0</v>
      </c>
      <c r="J5325" s="517">
        <f t="shared" si="1311"/>
        <v>0</v>
      </c>
      <c r="K5325" s="504"/>
      <c r="L5325" s="518">
        <f t="shared" si="1312"/>
        <v>0</v>
      </c>
      <c r="M5325" s="518">
        <f t="shared" si="1312"/>
        <v>0</v>
      </c>
      <c r="N5325" s="519">
        <f t="shared" si="1313"/>
        <v>0</v>
      </c>
      <c r="O5325" s="519">
        <f t="shared" si="1314"/>
        <v>0</v>
      </c>
      <c r="P5325" s="506"/>
      <c r="Q5325" s="520"/>
      <c r="R5325" s="412" t="str">
        <f t="shared" si="1308"/>
        <v/>
      </c>
      <c r="S5325" s="412" t="str">
        <f t="shared" si="1306"/>
        <v/>
      </c>
      <c r="T5325" s="427"/>
      <c r="U5325" s="429"/>
      <c r="W5325" s="6">
        <f>VLOOKUP(A5325,'[3]Cartilha Global'!$A:$A,1,FALSE)</f>
        <v>96658</v>
      </c>
    </row>
    <row r="5326" spans="1:23" ht="23.25" hidden="1" thickBot="1" x14ac:dyDescent="0.25">
      <c r="A5326" s="522">
        <v>96659</v>
      </c>
      <c r="B5326" s="508" t="s">
        <v>3144</v>
      </c>
      <c r="C5326" s="513" t="s">
        <v>2786</v>
      </c>
      <c r="D5326" s="498" t="s">
        <v>169</v>
      </c>
      <c r="E5326" s="499">
        <v>15.35</v>
      </c>
      <c r="F5326" s="500">
        <f t="shared" si="1309"/>
        <v>19.010000000000002</v>
      </c>
      <c r="G5326" s="527"/>
      <c r="H5326" s="518"/>
      <c r="I5326" s="517">
        <f t="shared" si="1310"/>
        <v>0</v>
      </c>
      <c r="J5326" s="517">
        <f t="shared" si="1311"/>
        <v>0</v>
      </c>
      <c r="K5326" s="504"/>
      <c r="L5326" s="518">
        <f t="shared" si="1312"/>
        <v>0</v>
      </c>
      <c r="M5326" s="518">
        <f t="shared" si="1312"/>
        <v>0</v>
      </c>
      <c r="N5326" s="519">
        <f t="shared" si="1313"/>
        <v>0</v>
      </c>
      <c r="O5326" s="519">
        <f t="shared" si="1314"/>
        <v>0</v>
      </c>
      <c r="P5326" s="506"/>
      <c r="Q5326" s="520"/>
      <c r="R5326" s="412" t="str">
        <f t="shared" si="1308"/>
        <v/>
      </c>
      <c r="S5326" s="412" t="str">
        <f t="shared" si="1306"/>
        <v/>
      </c>
      <c r="T5326" s="427"/>
      <c r="U5326" s="429"/>
      <c r="W5326" s="6">
        <f>VLOOKUP(A5326,'[3]Cartilha Global'!$A:$A,1,FALSE)</f>
        <v>96659</v>
      </c>
    </row>
    <row r="5327" spans="1:23" ht="23.25" hidden="1" thickBot="1" x14ac:dyDescent="0.25">
      <c r="A5327" s="522">
        <v>96660</v>
      </c>
      <c r="B5327" s="508" t="s">
        <v>3144</v>
      </c>
      <c r="C5327" s="513" t="s">
        <v>2787</v>
      </c>
      <c r="D5327" s="498" t="s">
        <v>169</v>
      </c>
      <c r="E5327" s="499">
        <v>49.5</v>
      </c>
      <c r="F5327" s="500">
        <f t="shared" si="1309"/>
        <v>61.3</v>
      </c>
      <c r="G5327" s="527"/>
      <c r="H5327" s="518"/>
      <c r="I5327" s="517">
        <f t="shared" si="1310"/>
        <v>0</v>
      </c>
      <c r="J5327" s="517">
        <f t="shared" si="1311"/>
        <v>0</v>
      </c>
      <c r="K5327" s="504"/>
      <c r="L5327" s="518">
        <f t="shared" si="1312"/>
        <v>0</v>
      </c>
      <c r="M5327" s="518">
        <f t="shared" si="1312"/>
        <v>0</v>
      </c>
      <c r="N5327" s="519">
        <f t="shared" si="1313"/>
        <v>0</v>
      </c>
      <c r="O5327" s="519">
        <f t="shared" si="1314"/>
        <v>0</v>
      </c>
      <c r="P5327" s="506"/>
      <c r="Q5327" s="520"/>
      <c r="R5327" s="412" t="str">
        <f t="shared" si="1308"/>
        <v/>
      </c>
      <c r="S5327" s="412" t="str">
        <f t="shared" si="1306"/>
        <v/>
      </c>
      <c r="T5327" s="427"/>
      <c r="U5327" s="429"/>
      <c r="W5327" s="6">
        <f>VLOOKUP(A5327,'[3]Cartilha Global'!$A:$A,1,FALSE)</f>
        <v>96660</v>
      </c>
    </row>
    <row r="5328" spans="1:23" ht="23.25" hidden="1" thickBot="1" x14ac:dyDescent="0.25">
      <c r="A5328" s="522">
        <v>96661</v>
      </c>
      <c r="B5328" s="508" t="s">
        <v>3144</v>
      </c>
      <c r="C5328" s="513" t="s">
        <v>2788</v>
      </c>
      <c r="D5328" s="498" t="s">
        <v>169</v>
      </c>
      <c r="E5328" s="499">
        <v>38.25</v>
      </c>
      <c r="F5328" s="500">
        <f t="shared" si="1309"/>
        <v>47.37</v>
      </c>
      <c r="G5328" s="527"/>
      <c r="H5328" s="518"/>
      <c r="I5328" s="517">
        <f t="shared" si="1310"/>
        <v>0</v>
      </c>
      <c r="J5328" s="517">
        <f t="shared" si="1311"/>
        <v>0</v>
      </c>
      <c r="K5328" s="504"/>
      <c r="L5328" s="518">
        <f t="shared" si="1312"/>
        <v>0</v>
      </c>
      <c r="M5328" s="518">
        <f t="shared" si="1312"/>
        <v>0</v>
      </c>
      <c r="N5328" s="519">
        <f t="shared" si="1313"/>
        <v>0</v>
      </c>
      <c r="O5328" s="519">
        <f t="shared" si="1314"/>
        <v>0</v>
      </c>
      <c r="P5328" s="506"/>
      <c r="Q5328" s="520"/>
      <c r="R5328" s="412" t="str">
        <f t="shared" si="1308"/>
        <v/>
      </c>
      <c r="S5328" s="412" t="str">
        <f t="shared" si="1306"/>
        <v/>
      </c>
      <c r="T5328" s="427"/>
      <c r="U5328" s="429"/>
      <c r="W5328" s="6">
        <f>VLOOKUP(A5328,'[3]Cartilha Global'!$A:$A,1,FALSE)</f>
        <v>96661</v>
      </c>
    </row>
    <row r="5329" spans="1:23" ht="23.25" hidden="1" thickBot="1" x14ac:dyDescent="0.25">
      <c r="A5329" s="522">
        <v>96662</v>
      </c>
      <c r="B5329" s="508" t="s">
        <v>3144</v>
      </c>
      <c r="C5329" s="513" t="s">
        <v>2789</v>
      </c>
      <c r="D5329" s="498" t="s">
        <v>169</v>
      </c>
      <c r="E5329" s="499">
        <v>15.72</v>
      </c>
      <c r="F5329" s="500">
        <f t="shared" si="1309"/>
        <v>19.47</v>
      </c>
      <c r="G5329" s="527"/>
      <c r="H5329" s="518"/>
      <c r="I5329" s="517">
        <f t="shared" si="1310"/>
        <v>0</v>
      </c>
      <c r="J5329" s="517">
        <f t="shared" si="1311"/>
        <v>0</v>
      </c>
      <c r="K5329" s="504"/>
      <c r="L5329" s="518">
        <f t="shared" si="1312"/>
        <v>0</v>
      </c>
      <c r="M5329" s="518">
        <f t="shared" si="1312"/>
        <v>0</v>
      </c>
      <c r="N5329" s="519">
        <f t="shared" si="1313"/>
        <v>0</v>
      </c>
      <c r="O5329" s="519">
        <f t="shared" si="1314"/>
        <v>0</v>
      </c>
      <c r="P5329" s="506"/>
      <c r="Q5329" s="520"/>
      <c r="R5329" s="412" t="str">
        <f t="shared" si="1308"/>
        <v/>
      </c>
      <c r="S5329" s="412" t="str">
        <f t="shared" si="1306"/>
        <v/>
      </c>
      <c r="T5329" s="427"/>
      <c r="U5329" s="429"/>
      <c r="W5329" s="6">
        <f>VLOOKUP(A5329,'[3]Cartilha Global'!$A:$A,1,FALSE)</f>
        <v>96662</v>
      </c>
    </row>
    <row r="5330" spans="1:23" ht="23.25" hidden="1" thickBot="1" x14ac:dyDescent="0.25">
      <c r="A5330" s="522">
        <v>96663</v>
      </c>
      <c r="B5330" s="508" t="s">
        <v>3144</v>
      </c>
      <c r="C5330" s="513" t="s">
        <v>2790</v>
      </c>
      <c r="D5330" s="498" t="s">
        <v>169</v>
      </c>
      <c r="E5330" s="499">
        <v>28.47</v>
      </c>
      <c r="F5330" s="500">
        <f t="shared" si="1309"/>
        <v>35.26</v>
      </c>
      <c r="G5330" s="527"/>
      <c r="H5330" s="518"/>
      <c r="I5330" s="517">
        <f t="shared" si="1310"/>
        <v>0</v>
      </c>
      <c r="J5330" s="517">
        <f t="shared" si="1311"/>
        <v>0</v>
      </c>
      <c r="K5330" s="504"/>
      <c r="L5330" s="518">
        <f t="shared" si="1312"/>
        <v>0</v>
      </c>
      <c r="M5330" s="518">
        <f t="shared" si="1312"/>
        <v>0</v>
      </c>
      <c r="N5330" s="519">
        <f t="shared" si="1313"/>
        <v>0</v>
      </c>
      <c r="O5330" s="519">
        <f t="shared" si="1314"/>
        <v>0</v>
      </c>
      <c r="P5330" s="506"/>
      <c r="Q5330" s="520"/>
      <c r="R5330" s="412" t="str">
        <f t="shared" si="1308"/>
        <v/>
      </c>
      <c r="S5330" s="412" t="str">
        <f t="shared" si="1306"/>
        <v/>
      </c>
      <c r="T5330" s="427"/>
      <c r="U5330" s="429"/>
      <c r="W5330" s="6">
        <f>VLOOKUP(A5330,'[3]Cartilha Global'!$A:$A,1,FALSE)</f>
        <v>96663</v>
      </c>
    </row>
    <row r="5331" spans="1:23" ht="23.25" hidden="1" thickBot="1" x14ac:dyDescent="0.25">
      <c r="A5331" s="522">
        <v>96664</v>
      </c>
      <c r="B5331" s="508" t="s">
        <v>3144</v>
      </c>
      <c r="C5331" s="513" t="s">
        <v>2791</v>
      </c>
      <c r="D5331" s="498" t="s">
        <v>169</v>
      </c>
      <c r="E5331" s="499">
        <v>30.88</v>
      </c>
      <c r="F5331" s="500">
        <f t="shared" si="1309"/>
        <v>38.24</v>
      </c>
      <c r="G5331" s="527"/>
      <c r="H5331" s="518"/>
      <c r="I5331" s="517">
        <f t="shared" si="1310"/>
        <v>0</v>
      </c>
      <c r="J5331" s="517">
        <f t="shared" si="1311"/>
        <v>0</v>
      </c>
      <c r="K5331" s="504"/>
      <c r="L5331" s="518">
        <f t="shared" si="1312"/>
        <v>0</v>
      </c>
      <c r="M5331" s="518">
        <f t="shared" si="1312"/>
        <v>0</v>
      </c>
      <c r="N5331" s="519">
        <f t="shared" si="1313"/>
        <v>0</v>
      </c>
      <c r="O5331" s="519">
        <f t="shared" si="1314"/>
        <v>0</v>
      </c>
      <c r="P5331" s="506"/>
      <c r="Q5331" s="520"/>
      <c r="R5331" s="412" t="str">
        <f t="shared" si="1308"/>
        <v/>
      </c>
      <c r="S5331" s="412" t="str">
        <f t="shared" si="1306"/>
        <v/>
      </c>
      <c r="T5331" s="427"/>
      <c r="U5331" s="429"/>
      <c r="W5331" s="6">
        <f>VLOOKUP(A5331,'[3]Cartilha Global'!$A:$A,1,FALSE)</f>
        <v>96664</v>
      </c>
    </row>
    <row r="5332" spans="1:23" ht="23.25" hidden="1" thickBot="1" x14ac:dyDescent="0.25">
      <c r="A5332" s="522">
        <v>96665</v>
      </c>
      <c r="B5332" s="508" t="s">
        <v>3144</v>
      </c>
      <c r="C5332" s="513" t="s">
        <v>2792</v>
      </c>
      <c r="D5332" s="498" t="s">
        <v>169</v>
      </c>
      <c r="E5332" s="499">
        <v>15.84</v>
      </c>
      <c r="F5332" s="500">
        <f t="shared" si="1309"/>
        <v>19.62</v>
      </c>
      <c r="G5332" s="527"/>
      <c r="H5332" s="518"/>
      <c r="I5332" s="517">
        <f t="shared" si="1310"/>
        <v>0</v>
      </c>
      <c r="J5332" s="517">
        <f t="shared" si="1311"/>
        <v>0</v>
      </c>
      <c r="K5332" s="504"/>
      <c r="L5332" s="518">
        <f t="shared" si="1312"/>
        <v>0</v>
      </c>
      <c r="M5332" s="518">
        <f t="shared" si="1312"/>
        <v>0</v>
      </c>
      <c r="N5332" s="519">
        <f t="shared" si="1313"/>
        <v>0</v>
      </c>
      <c r="O5332" s="519">
        <f t="shared" si="1314"/>
        <v>0</v>
      </c>
      <c r="P5332" s="506"/>
      <c r="Q5332" s="520"/>
      <c r="R5332" s="412" t="str">
        <f t="shared" si="1308"/>
        <v/>
      </c>
      <c r="S5332" s="412" t="str">
        <f t="shared" si="1306"/>
        <v/>
      </c>
      <c r="T5332" s="427"/>
      <c r="U5332" s="429"/>
      <c r="W5332" s="6">
        <f>VLOOKUP(A5332,'[3]Cartilha Global'!$A:$A,1,FALSE)</f>
        <v>96665</v>
      </c>
    </row>
    <row r="5333" spans="1:23" ht="23.25" hidden="1" thickBot="1" x14ac:dyDescent="0.25">
      <c r="A5333" s="522">
        <v>96666</v>
      </c>
      <c r="B5333" s="508" t="s">
        <v>3144</v>
      </c>
      <c r="C5333" s="513" t="s">
        <v>2793</v>
      </c>
      <c r="D5333" s="498" t="s">
        <v>169</v>
      </c>
      <c r="E5333" s="499">
        <v>30.36</v>
      </c>
      <c r="F5333" s="500">
        <f t="shared" si="1309"/>
        <v>37.6</v>
      </c>
      <c r="G5333" s="527"/>
      <c r="H5333" s="518"/>
      <c r="I5333" s="517">
        <f t="shared" si="1310"/>
        <v>0</v>
      </c>
      <c r="J5333" s="517">
        <f t="shared" si="1311"/>
        <v>0</v>
      </c>
      <c r="K5333" s="504"/>
      <c r="L5333" s="518">
        <f t="shared" si="1312"/>
        <v>0</v>
      </c>
      <c r="M5333" s="518">
        <f t="shared" si="1312"/>
        <v>0</v>
      </c>
      <c r="N5333" s="519">
        <f t="shared" si="1313"/>
        <v>0</v>
      </c>
      <c r="O5333" s="519">
        <f t="shared" si="1314"/>
        <v>0</v>
      </c>
      <c r="P5333" s="506"/>
      <c r="Q5333" s="520"/>
      <c r="R5333" s="412" t="str">
        <f t="shared" si="1308"/>
        <v/>
      </c>
      <c r="S5333" s="412" t="str">
        <f t="shared" si="1306"/>
        <v/>
      </c>
      <c r="T5333" s="427"/>
      <c r="U5333" s="429"/>
      <c r="W5333" s="6">
        <f>VLOOKUP(A5333,'[3]Cartilha Global'!$A:$A,1,FALSE)</f>
        <v>96666</v>
      </c>
    </row>
    <row r="5334" spans="1:23" ht="23.25" hidden="1" thickBot="1" x14ac:dyDescent="0.25">
      <c r="A5334" s="522">
        <v>96667</v>
      </c>
      <c r="B5334" s="508" t="s">
        <v>3144</v>
      </c>
      <c r="C5334" s="513" t="s">
        <v>2794</v>
      </c>
      <c r="D5334" s="498" t="s">
        <v>169</v>
      </c>
      <c r="E5334" s="499">
        <v>53.75</v>
      </c>
      <c r="F5334" s="500">
        <f t="shared" si="1309"/>
        <v>66.56</v>
      </c>
      <c r="G5334" s="527"/>
      <c r="H5334" s="518"/>
      <c r="I5334" s="517">
        <f t="shared" si="1310"/>
        <v>0</v>
      </c>
      <c r="J5334" s="517">
        <f t="shared" si="1311"/>
        <v>0</v>
      </c>
      <c r="K5334" s="504"/>
      <c r="L5334" s="518">
        <f t="shared" si="1312"/>
        <v>0</v>
      </c>
      <c r="M5334" s="518">
        <f t="shared" si="1312"/>
        <v>0</v>
      </c>
      <c r="N5334" s="519">
        <f t="shared" si="1313"/>
        <v>0</v>
      </c>
      <c r="O5334" s="519">
        <f t="shared" si="1314"/>
        <v>0</v>
      </c>
      <c r="P5334" s="506"/>
      <c r="Q5334" s="520"/>
      <c r="R5334" s="412" t="str">
        <f t="shared" si="1308"/>
        <v/>
      </c>
      <c r="S5334" s="412" t="str">
        <f t="shared" si="1306"/>
        <v/>
      </c>
      <c r="T5334" s="427"/>
      <c r="U5334" s="429"/>
      <c r="W5334" s="6">
        <f>VLOOKUP(A5334,'[3]Cartilha Global'!$A:$A,1,FALSE)</f>
        <v>96667</v>
      </c>
    </row>
    <row r="5335" spans="1:23" ht="23.25" hidden="1" thickBot="1" x14ac:dyDescent="0.25">
      <c r="A5335" s="522">
        <v>96684</v>
      </c>
      <c r="B5335" s="508" t="s">
        <v>3144</v>
      </c>
      <c r="C5335" s="513" t="s">
        <v>2795</v>
      </c>
      <c r="D5335" s="498" t="s">
        <v>169</v>
      </c>
      <c r="E5335" s="499">
        <v>6.3</v>
      </c>
      <c r="F5335" s="500">
        <f t="shared" si="1309"/>
        <v>7.8</v>
      </c>
      <c r="G5335" s="527"/>
      <c r="H5335" s="518"/>
      <c r="I5335" s="517">
        <f t="shared" si="1310"/>
        <v>0</v>
      </c>
      <c r="J5335" s="517">
        <f t="shared" si="1311"/>
        <v>0</v>
      </c>
      <c r="K5335" s="504"/>
      <c r="L5335" s="518">
        <f t="shared" si="1312"/>
        <v>0</v>
      </c>
      <c r="M5335" s="518">
        <f t="shared" si="1312"/>
        <v>0</v>
      </c>
      <c r="N5335" s="519">
        <f t="shared" si="1313"/>
        <v>0</v>
      </c>
      <c r="O5335" s="519">
        <f t="shared" si="1314"/>
        <v>0</v>
      </c>
      <c r="P5335" s="506"/>
      <c r="Q5335" s="520"/>
      <c r="R5335" s="412" t="str">
        <f t="shared" si="1308"/>
        <v/>
      </c>
      <c r="S5335" s="412" t="str">
        <f t="shared" si="1306"/>
        <v/>
      </c>
      <c r="T5335" s="427"/>
      <c r="U5335" s="429"/>
      <c r="W5335" s="6">
        <f>VLOOKUP(A5335,'[3]Cartilha Global'!$A:$A,1,FALSE)</f>
        <v>96684</v>
      </c>
    </row>
    <row r="5336" spans="1:23" ht="23.25" hidden="1" thickBot="1" x14ac:dyDescent="0.25">
      <c r="A5336" s="522">
        <v>96685</v>
      </c>
      <c r="B5336" s="508" t="s">
        <v>3144</v>
      </c>
      <c r="C5336" s="513" t="s">
        <v>2796</v>
      </c>
      <c r="D5336" s="498" t="s">
        <v>169</v>
      </c>
      <c r="E5336" s="499">
        <v>5.56</v>
      </c>
      <c r="F5336" s="500">
        <f t="shared" si="1309"/>
        <v>6.89</v>
      </c>
      <c r="G5336" s="527"/>
      <c r="H5336" s="518"/>
      <c r="I5336" s="517">
        <f t="shared" si="1310"/>
        <v>0</v>
      </c>
      <c r="J5336" s="517">
        <f t="shared" si="1311"/>
        <v>0</v>
      </c>
      <c r="K5336" s="504"/>
      <c r="L5336" s="518">
        <f t="shared" si="1312"/>
        <v>0</v>
      </c>
      <c r="M5336" s="518">
        <f t="shared" si="1312"/>
        <v>0</v>
      </c>
      <c r="N5336" s="519">
        <f t="shared" si="1313"/>
        <v>0</v>
      </c>
      <c r="O5336" s="519">
        <f t="shared" si="1314"/>
        <v>0</v>
      </c>
      <c r="P5336" s="506"/>
      <c r="Q5336" s="520"/>
      <c r="R5336" s="412" t="str">
        <f t="shared" si="1308"/>
        <v/>
      </c>
      <c r="S5336" s="412" t="str">
        <f t="shared" si="1306"/>
        <v/>
      </c>
      <c r="T5336" s="427"/>
      <c r="U5336" s="429"/>
      <c r="W5336" s="6">
        <f>VLOOKUP(A5336,'[3]Cartilha Global'!$A:$A,1,FALSE)</f>
        <v>96685</v>
      </c>
    </row>
    <row r="5337" spans="1:23" ht="23.25" hidden="1" thickBot="1" x14ac:dyDescent="0.25">
      <c r="A5337" s="522">
        <v>96686</v>
      </c>
      <c r="B5337" s="508" t="s">
        <v>3144</v>
      </c>
      <c r="C5337" s="513" t="s">
        <v>2797</v>
      </c>
      <c r="D5337" s="498" t="s">
        <v>169</v>
      </c>
      <c r="E5337" s="499">
        <v>9.4700000000000006</v>
      </c>
      <c r="F5337" s="500">
        <f t="shared" si="1309"/>
        <v>11.73</v>
      </c>
      <c r="G5337" s="527"/>
      <c r="H5337" s="518"/>
      <c r="I5337" s="517">
        <f t="shared" si="1310"/>
        <v>0</v>
      </c>
      <c r="J5337" s="517">
        <f t="shared" si="1311"/>
        <v>0</v>
      </c>
      <c r="K5337" s="504"/>
      <c r="L5337" s="518">
        <f t="shared" si="1312"/>
        <v>0</v>
      </c>
      <c r="M5337" s="518">
        <f t="shared" si="1312"/>
        <v>0</v>
      </c>
      <c r="N5337" s="519">
        <f t="shared" si="1313"/>
        <v>0</v>
      </c>
      <c r="O5337" s="519">
        <f t="shared" si="1314"/>
        <v>0</v>
      </c>
      <c r="P5337" s="506"/>
      <c r="Q5337" s="520"/>
      <c r="R5337" s="412" t="str">
        <f t="shared" si="1308"/>
        <v/>
      </c>
      <c r="S5337" s="412" t="str">
        <f t="shared" si="1306"/>
        <v/>
      </c>
      <c r="T5337" s="427"/>
      <c r="U5337" s="429"/>
      <c r="W5337" s="6">
        <f>VLOOKUP(A5337,'[3]Cartilha Global'!$A:$A,1,FALSE)</f>
        <v>96686</v>
      </c>
    </row>
    <row r="5338" spans="1:23" ht="23.25" hidden="1" thickBot="1" x14ac:dyDescent="0.25">
      <c r="A5338" s="522">
        <v>96687</v>
      </c>
      <c r="B5338" s="508" t="s">
        <v>3144</v>
      </c>
      <c r="C5338" s="513" t="s">
        <v>2798</v>
      </c>
      <c r="D5338" s="498" t="s">
        <v>169</v>
      </c>
      <c r="E5338" s="499">
        <v>9.39</v>
      </c>
      <c r="F5338" s="500">
        <f t="shared" si="1309"/>
        <v>11.63</v>
      </c>
      <c r="G5338" s="527"/>
      <c r="H5338" s="518"/>
      <c r="I5338" s="517">
        <f t="shared" si="1310"/>
        <v>0</v>
      </c>
      <c r="J5338" s="517">
        <f t="shared" si="1311"/>
        <v>0</v>
      </c>
      <c r="K5338" s="504"/>
      <c r="L5338" s="518">
        <f t="shared" si="1312"/>
        <v>0</v>
      </c>
      <c r="M5338" s="518">
        <f t="shared" si="1312"/>
        <v>0</v>
      </c>
      <c r="N5338" s="519">
        <f t="shared" si="1313"/>
        <v>0</v>
      </c>
      <c r="O5338" s="519">
        <f t="shared" si="1314"/>
        <v>0</v>
      </c>
      <c r="P5338" s="506"/>
      <c r="Q5338" s="520"/>
      <c r="R5338" s="412" t="str">
        <f t="shared" si="1308"/>
        <v/>
      </c>
      <c r="S5338" s="412" t="str">
        <f t="shared" si="1306"/>
        <v/>
      </c>
      <c r="T5338" s="427"/>
      <c r="U5338" s="429"/>
      <c r="W5338" s="6">
        <f>VLOOKUP(A5338,'[3]Cartilha Global'!$A:$A,1,FALSE)</f>
        <v>96687</v>
      </c>
    </row>
    <row r="5339" spans="1:23" ht="23.25" hidden="1" thickBot="1" x14ac:dyDescent="0.25">
      <c r="A5339" s="522">
        <v>96688</v>
      </c>
      <c r="B5339" s="508" t="s">
        <v>3144</v>
      </c>
      <c r="C5339" s="513" t="s">
        <v>2799</v>
      </c>
      <c r="D5339" s="498" t="s">
        <v>169</v>
      </c>
      <c r="E5339" s="499">
        <v>16.54</v>
      </c>
      <c r="F5339" s="500">
        <f t="shared" si="1309"/>
        <v>20.48</v>
      </c>
      <c r="G5339" s="527"/>
      <c r="H5339" s="518"/>
      <c r="I5339" s="517">
        <f t="shared" si="1310"/>
        <v>0</v>
      </c>
      <c r="J5339" s="517">
        <f t="shared" si="1311"/>
        <v>0</v>
      </c>
      <c r="K5339" s="504"/>
      <c r="L5339" s="518">
        <f t="shared" si="1312"/>
        <v>0</v>
      </c>
      <c r="M5339" s="518">
        <f t="shared" si="1312"/>
        <v>0</v>
      </c>
      <c r="N5339" s="519">
        <f t="shared" si="1313"/>
        <v>0</v>
      </c>
      <c r="O5339" s="519">
        <f t="shared" si="1314"/>
        <v>0</v>
      </c>
      <c r="P5339" s="506"/>
      <c r="Q5339" s="520"/>
      <c r="R5339" s="412" t="str">
        <f t="shared" si="1308"/>
        <v/>
      </c>
      <c r="S5339" s="412" t="str">
        <f t="shared" si="1306"/>
        <v/>
      </c>
      <c r="T5339" s="427"/>
      <c r="U5339" s="429"/>
      <c r="W5339" s="6">
        <f>VLOOKUP(A5339,'[3]Cartilha Global'!$A:$A,1,FALSE)</f>
        <v>96688</v>
      </c>
    </row>
    <row r="5340" spans="1:23" ht="23.25" hidden="1" thickBot="1" x14ac:dyDescent="0.25">
      <c r="A5340" s="522">
        <v>96689</v>
      </c>
      <c r="B5340" s="508" t="s">
        <v>3144</v>
      </c>
      <c r="C5340" s="513" t="s">
        <v>2800</v>
      </c>
      <c r="D5340" s="498" t="s">
        <v>169</v>
      </c>
      <c r="E5340" s="499">
        <v>15.74</v>
      </c>
      <c r="F5340" s="500">
        <f t="shared" si="1309"/>
        <v>19.489999999999998</v>
      </c>
      <c r="G5340" s="527"/>
      <c r="H5340" s="518"/>
      <c r="I5340" s="517">
        <f t="shared" si="1310"/>
        <v>0</v>
      </c>
      <c r="J5340" s="517">
        <f t="shared" si="1311"/>
        <v>0</v>
      </c>
      <c r="K5340" s="504"/>
      <c r="L5340" s="518">
        <f t="shared" si="1312"/>
        <v>0</v>
      </c>
      <c r="M5340" s="518">
        <f t="shared" si="1312"/>
        <v>0</v>
      </c>
      <c r="N5340" s="519">
        <f t="shared" si="1313"/>
        <v>0</v>
      </c>
      <c r="O5340" s="519">
        <f t="shared" si="1314"/>
        <v>0</v>
      </c>
      <c r="P5340" s="506"/>
      <c r="Q5340" s="520"/>
      <c r="R5340" s="412" t="str">
        <f t="shared" si="1308"/>
        <v/>
      </c>
      <c r="S5340" s="412" t="str">
        <f t="shared" si="1306"/>
        <v/>
      </c>
      <c r="T5340" s="427"/>
      <c r="U5340" s="429"/>
      <c r="W5340" s="6">
        <f>VLOOKUP(A5340,'[3]Cartilha Global'!$A:$A,1,FALSE)</f>
        <v>96689</v>
      </c>
    </row>
    <row r="5341" spans="1:23" ht="23.25" hidden="1" thickBot="1" x14ac:dyDescent="0.25">
      <c r="A5341" s="522">
        <v>96690</v>
      </c>
      <c r="B5341" s="508" t="s">
        <v>3144</v>
      </c>
      <c r="C5341" s="513" t="s">
        <v>2801</v>
      </c>
      <c r="D5341" s="498" t="s">
        <v>169</v>
      </c>
      <c r="E5341" s="499">
        <v>31.28</v>
      </c>
      <c r="F5341" s="500">
        <f t="shared" si="1309"/>
        <v>38.74</v>
      </c>
      <c r="G5341" s="527"/>
      <c r="H5341" s="518"/>
      <c r="I5341" s="517">
        <f t="shared" si="1310"/>
        <v>0</v>
      </c>
      <c r="J5341" s="517">
        <f t="shared" si="1311"/>
        <v>0</v>
      </c>
      <c r="K5341" s="504"/>
      <c r="L5341" s="518">
        <f t="shared" si="1312"/>
        <v>0</v>
      </c>
      <c r="M5341" s="518">
        <f t="shared" si="1312"/>
        <v>0</v>
      </c>
      <c r="N5341" s="519">
        <f t="shared" si="1313"/>
        <v>0</v>
      </c>
      <c r="O5341" s="519">
        <f t="shared" si="1314"/>
        <v>0</v>
      </c>
      <c r="P5341" s="506"/>
      <c r="Q5341" s="520"/>
      <c r="R5341" s="412" t="str">
        <f t="shared" si="1308"/>
        <v/>
      </c>
      <c r="S5341" s="412" t="str">
        <f t="shared" si="1306"/>
        <v/>
      </c>
      <c r="T5341" s="427"/>
      <c r="U5341" s="429"/>
      <c r="W5341" s="6">
        <f>VLOOKUP(A5341,'[3]Cartilha Global'!$A:$A,1,FALSE)</f>
        <v>96690</v>
      </c>
    </row>
    <row r="5342" spans="1:23" ht="23.25" hidden="1" thickBot="1" x14ac:dyDescent="0.25">
      <c r="A5342" s="522">
        <v>96691</v>
      </c>
      <c r="B5342" s="508" t="s">
        <v>3144</v>
      </c>
      <c r="C5342" s="513" t="s">
        <v>2802</v>
      </c>
      <c r="D5342" s="498" t="s">
        <v>169</v>
      </c>
      <c r="E5342" s="499">
        <v>32.380000000000003</v>
      </c>
      <c r="F5342" s="500">
        <f t="shared" si="1309"/>
        <v>40.1</v>
      </c>
      <c r="G5342" s="527"/>
      <c r="H5342" s="518"/>
      <c r="I5342" s="517">
        <f t="shared" si="1310"/>
        <v>0</v>
      </c>
      <c r="J5342" s="517">
        <f t="shared" si="1311"/>
        <v>0</v>
      </c>
      <c r="K5342" s="504"/>
      <c r="L5342" s="518">
        <f t="shared" si="1312"/>
        <v>0</v>
      </c>
      <c r="M5342" s="518">
        <f t="shared" si="1312"/>
        <v>0</v>
      </c>
      <c r="N5342" s="519">
        <f t="shared" si="1313"/>
        <v>0</v>
      </c>
      <c r="O5342" s="519">
        <f t="shared" si="1314"/>
        <v>0</v>
      </c>
      <c r="P5342" s="506"/>
      <c r="Q5342" s="520"/>
      <c r="R5342" s="412" t="str">
        <f t="shared" si="1308"/>
        <v/>
      </c>
      <c r="S5342" s="412" t="str">
        <f t="shared" si="1306"/>
        <v/>
      </c>
      <c r="T5342" s="427"/>
      <c r="U5342" s="429"/>
      <c r="W5342" s="6">
        <f>VLOOKUP(A5342,'[3]Cartilha Global'!$A:$A,1,FALSE)</f>
        <v>96691</v>
      </c>
    </row>
    <row r="5343" spans="1:23" ht="23.25" hidden="1" thickBot="1" x14ac:dyDescent="0.25">
      <c r="A5343" s="522">
        <v>96692</v>
      </c>
      <c r="B5343" s="508" t="s">
        <v>3144</v>
      </c>
      <c r="C5343" s="513" t="s">
        <v>2803</v>
      </c>
      <c r="D5343" s="498" t="s">
        <v>169</v>
      </c>
      <c r="E5343" s="499">
        <v>47.26</v>
      </c>
      <c r="F5343" s="500">
        <f t="shared" si="1309"/>
        <v>58.53</v>
      </c>
      <c r="G5343" s="527"/>
      <c r="H5343" s="518"/>
      <c r="I5343" s="517">
        <f t="shared" si="1310"/>
        <v>0</v>
      </c>
      <c r="J5343" s="517">
        <f t="shared" si="1311"/>
        <v>0</v>
      </c>
      <c r="K5343" s="504"/>
      <c r="L5343" s="518">
        <f t="shared" si="1312"/>
        <v>0</v>
      </c>
      <c r="M5343" s="518">
        <f t="shared" si="1312"/>
        <v>0</v>
      </c>
      <c r="N5343" s="519">
        <f t="shared" si="1313"/>
        <v>0</v>
      </c>
      <c r="O5343" s="519">
        <f t="shared" si="1314"/>
        <v>0</v>
      </c>
      <c r="P5343" s="506"/>
      <c r="Q5343" s="520"/>
      <c r="R5343" s="412" t="str">
        <f t="shared" si="1308"/>
        <v/>
      </c>
      <c r="S5343" s="412" t="str">
        <f t="shared" si="1306"/>
        <v/>
      </c>
      <c r="T5343" s="427"/>
      <c r="U5343" s="429"/>
      <c r="W5343" s="6">
        <f>VLOOKUP(A5343,'[3]Cartilha Global'!$A:$A,1,FALSE)</f>
        <v>96692</v>
      </c>
    </row>
    <row r="5344" spans="1:23" ht="23.25" hidden="1" thickBot="1" x14ac:dyDescent="0.25">
      <c r="A5344" s="522">
        <v>96693</v>
      </c>
      <c r="B5344" s="508" t="s">
        <v>3144</v>
      </c>
      <c r="C5344" s="513" t="s">
        <v>2804</v>
      </c>
      <c r="D5344" s="498" t="s">
        <v>169</v>
      </c>
      <c r="E5344" s="499">
        <v>44.57</v>
      </c>
      <c r="F5344" s="500">
        <f t="shared" si="1309"/>
        <v>55.2</v>
      </c>
      <c r="G5344" s="527"/>
      <c r="H5344" s="518"/>
      <c r="I5344" s="517">
        <f t="shared" si="1310"/>
        <v>0</v>
      </c>
      <c r="J5344" s="517">
        <f t="shared" si="1311"/>
        <v>0</v>
      </c>
      <c r="K5344" s="504"/>
      <c r="L5344" s="518">
        <f t="shared" si="1312"/>
        <v>0</v>
      </c>
      <c r="M5344" s="518">
        <f t="shared" si="1312"/>
        <v>0</v>
      </c>
      <c r="N5344" s="519">
        <f t="shared" si="1313"/>
        <v>0</v>
      </c>
      <c r="O5344" s="519">
        <f t="shared" si="1314"/>
        <v>0</v>
      </c>
      <c r="P5344" s="506"/>
      <c r="Q5344" s="520"/>
      <c r="R5344" s="412" t="str">
        <f t="shared" si="1308"/>
        <v/>
      </c>
      <c r="S5344" s="412" t="str">
        <f t="shared" si="1306"/>
        <v/>
      </c>
      <c r="T5344" s="427"/>
      <c r="U5344" s="429"/>
      <c r="W5344" s="6">
        <f>VLOOKUP(A5344,'[3]Cartilha Global'!$A:$A,1,FALSE)</f>
        <v>96693</v>
      </c>
    </row>
    <row r="5345" spans="1:23" ht="23.25" hidden="1" thickBot="1" x14ac:dyDescent="0.25">
      <c r="A5345" s="522">
        <v>96694</v>
      </c>
      <c r="B5345" s="508" t="s">
        <v>3144</v>
      </c>
      <c r="C5345" s="513" t="s">
        <v>2805</v>
      </c>
      <c r="D5345" s="498" t="s">
        <v>169</v>
      </c>
      <c r="E5345" s="499">
        <v>106.63</v>
      </c>
      <c r="F5345" s="500">
        <f t="shared" si="1309"/>
        <v>132.05000000000001</v>
      </c>
      <c r="G5345" s="527"/>
      <c r="H5345" s="518"/>
      <c r="I5345" s="517">
        <f t="shared" si="1310"/>
        <v>0</v>
      </c>
      <c r="J5345" s="517">
        <f t="shared" si="1311"/>
        <v>0</v>
      </c>
      <c r="K5345" s="504"/>
      <c r="L5345" s="518">
        <f t="shared" si="1312"/>
        <v>0</v>
      </c>
      <c r="M5345" s="518">
        <f t="shared" si="1312"/>
        <v>0</v>
      </c>
      <c r="N5345" s="519">
        <f t="shared" si="1313"/>
        <v>0</v>
      </c>
      <c r="O5345" s="519">
        <f t="shared" si="1314"/>
        <v>0</v>
      </c>
      <c r="P5345" s="506"/>
      <c r="Q5345" s="520"/>
      <c r="R5345" s="412" t="str">
        <f t="shared" si="1308"/>
        <v/>
      </c>
      <c r="S5345" s="412" t="str">
        <f t="shared" si="1306"/>
        <v/>
      </c>
      <c r="T5345" s="427"/>
      <c r="U5345" s="429"/>
      <c r="W5345" s="6">
        <f>VLOOKUP(A5345,'[3]Cartilha Global'!$A:$A,1,FALSE)</f>
        <v>96694</v>
      </c>
    </row>
    <row r="5346" spans="1:23" ht="23.25" hidden="1" thickBot="1" x14ac:dyDescent="0.25">
      <c r="A5346" s="522">
        <v>96695</v>
      </c>
      <c r="B5346" s="508" t="s">
        <v>3144</v>
      </c>
      <c r="C5346" s="513" t="s">
        <v>2806</v>
      </c>
      <c r="D5346" s="498" t="s">
        <v>169</v>
      </c>
      <c r="E5346" s="499">
        <v>103.47</v>
      </c>
      <c r="F5346" s="500">
        <f t="shared" si="1309"/>
        <v>128.13999999999999</v>
      </c>
      <c r="G5346" s="527"/>
      <c r="H5346" s="518"/>
      <c r="I5346" s="517">
        <f t="shared" si="1310"/>
        <v>0</v>
      </c>
      <c r="J5346" s="517">
        <f t="shared" si="1311"/>
        <v>0</v>
      </c>
      <c r="K5346" s="504"/>
      <c r="L5346" s="518">
        <f t="shared" si="1312"/>
        <v>0</v>
      </c>
      <c r="M5346" s="518">
        <f t="shared" si="1312"/>
        <v>0</v>
      </c>
      <c r="N5346" s="519">
        <f t="shared" si="1313"/>
        <v>0</v>
      </c>
      <c r="O5346" s="519">
        <f t="shared" si="1314"/>
        <v>0</v>
      </c>
      <c r="P5346" s="506"/>
      <c r="Q5346" s="520"/>
      <c r="R5346" s="412" t="str">
        <f t="shared" si="1308"/>
        <v/>
      </c>
      <c r="S5346" s="412" t="str">
        <f t="shared" si="1306"/>
        <v/>
      </c>
      <c r="T5346" s="427"/>
      <c r="U5346" s="429"/>
      <c r="W5346" s="6">
        <f>VLOOKUP(A5346,'[3]Cartilha Global'!$A:$A,1,FALSE)</f>
        <v>96695</v>
      </c>
    </row>
    <row r="5347" spans="1:23" ht="23.25" hidden="1" thickBot="1" x14ac:dyDescent="0.25">
      <c r="A5347" s="522">
        <v>96696</v>
      </c>
      <c r="B5347" s="508" t="s">
        <v>3144</v>
      </c>
      <c r="C5347" s="513" t="s">
        <v>2807</v>
      </c>
      <c r="D5347" s="498" t="s">
        <v>169</v>
      </c>
      <c r="E5347" s="499">
        <v>160.94</v>
      </c>
      <c r="F5347" s="500">
        <f t="shared" si="1309"/>
        <v>199.31</v>
      </c>
      <c r="G5347" s="527"/>
      <c r="H5347" s="518"/>
      <c r="I5347" s="517">
        <f t="shared" si="1310"/>
        <v>0</v>
      </c>
      <c r="J5347" s="517">
        <f t="shared" si="1311"/>
        <v>0</v>
      </c>
      <c r="K5347" s="504"/>
      <c r="L5347" s="518">
        <f t="shared" si="1312"/>
        <v>0</v>
      </c>
      <c r="M5347" s="518">
        <f t="shared" si="1312"/>
        <v>0</v>
      </c>
      <c r="N5347" s="519">
        <f t="shared" si="1313"/>
        <v>0</v>
      </c>
      <c r="O5347" s="519">
        <f t="shared" si="1314"/>
        <v>0</v>
      </c>
      <c r="P5347" s="506"/>
      <c r="Q5347" s="520"/>
      <c r="R5347" s="412" t="str">
        <f t="shared" si="1308"/>
        <v/>
      </c>
      <c r="S5347" s="412" t="str">
        <f t="shared" si="1306"/>
        <v/>
      </c>
      <c r="T5347" s="427"/>
      <c r="U5347" s="429"/>
      <c r="W5347" s="6">
        <f>VLOOKUP(A5347,'[3]Cartilha Global'!$A:$A,1,FALSE)</f>
        <v>96696</v>
      </c>
    </row>
    <row r="5348" spans="1:23" ht="23.25" hidden="1" thickBot="1" x14ac:dyDescent="0.25">
      <c r="A5348" s="522">
        <v>96697</v>
      </c>
      <c r="B5348" s="508" t="s">
        <v>3144</v>
      </c>
      <c r="C5348" s="513" t="s">
        <v>2808</v>
      </c>
      <c r="D5348" s="498" t="s">
        <v>169</v>
      </c>
      <c r="E5348" s="499">
        <v>240.89</v>
      </c>
      <c r="F5348" s="500">
        <f t="shared" si="1309"/>
        <v>298.32</v>
      </c>
      <c r="G5348" s="527"/>
      <c r="H5348" s="518"/>
      <c r="I5348" s="517">
        <f t="shared" si="1310"/>
        <v>0</v>
      </c>
      <c r="J5348" s="517">
        <f t="shared" si="1311"/>
        <v>0</v>
      </c>
      <c r="K5348" s="504"/>
      <c r="L5348" s="518">
        <f t="shared" si="1312"/>
        <v>0</v>
      </c>
      <c r="M5348" s="518">
        <f t="shared" si="1312"/>
        <v>0</v>
      </c>
      <c r="N5348" s="519">
        <f t="shared" si="1313"/>
        <v>0</v>
      </c>
      <c r="O5348" s="519">
        <f t="shared" si="1314"/>
        <v>0</v>
      </c>
      <c r="P5348" s="506"/>
      <c r="Q5348" s="520"/>
      <c r="R5348" s="412" t="str">
        <f t="shared" si="1308"/>
        <v/>
      </c>
      <c r="S5348" s="412" t="str">
        <f t="shared" si="1306"/>
        <v/>
      </c>
      <c r="T5348" s="427"/>
      <c r="U5348" s="429"/>
      <c r="W5348" s="6">
        <f>VLOOKUP(A5348,'[3]Cartilha Global'!$A:$A,1,FALSE)</f>
        <v>96697</v>
      </c>
    </row>
    <row r="5349" spans="1:23" ht="23.25" hidden="1" thickBot="1" x14ac:dyDescent="0.25">
      <c r="A5349" s="522">
        <v>96698</v>
      </c>
      <c r="B5349" s="508" t="s">
        <v>3144</v>
      </c>
      <c r="C5349" s="513" t="s">
        <v>2809</v>
      </c>
      <c r="D5349" s="498" t="s">
        <v>169</v>
      </c>
      <c r="E5349" s="499">
        <v>4.8499999999999996</v>
      </c>
      <c r="F5349" s="500">
        <f t="shared" si="1309"/>
        <v>6.01</v>
      </c>
      <c r="G5349" s="527"/>
      <c r="H5349" s="518"/>
      <c r="I5349" s="517">
        <f t="shared" si="1310"/>
        <v>0</v>
      </c>
      <c r="J5349" s="517">
        <f t="shared" si="1311"/>
        <v>0</v>
      </c>
      <c r="K5349" s="504"/>
      <c r="L5349" s="518">
        <f t="shared" si="1312"/>
        <v>0</v>
      </c>
      <c r="M5349" s="518">
        <f t="shared" si="1312"/>
        <v>0</v>
      </c>
      <c r="N5349" s="519">
        <f t="shared" si="1313"/>
        <v>0</v>
      </c>
      <c r="O5349" s="519">
        <f t="shared" si="1314"/>
        <v>0</v>
      </c>
      <c r="P5349" s="506"/>
      <c r="Q5349" s="520"/>
      <c r="R5349" s="412" t="str">
        <f t="shared" si="1308"/>
        <v/>
      </c>
      <c r="S5349" s="412" t="str">
        <f t="shared" si="1306"/>
        <v/>
      </c>
      <c r="T5349" s="427"/>
      <c r="U5349" s="429"/>
      <c r="W5349" s="6">
        <f>VLOOKUP(A5349,'[3]Cartilha Global'!$A:$A,1,FALSE)</f>
        <v>96698</v>
      </c>
    </row>
    <row r="5350" spans="1:23" ht="23.25" hidden="1" thickBot="1" x14ac:dyDescent="0.25">
      <c r="A5350" s="522">
        <v>96699</v>
      </c>
      <c r="B5350" s="508" t="s">
        <v>3144</v>
      </c>
      <c r="C5350" s="513" t="s">
        <v>2810</v>
      </c>
      <c r="D5350" s="498" t="s">
        <v>169</v>
      </c>
      <c r="E5350" s="499">
        <v>25.33</v>
      </c>
      <c r="F5350" s="500">
        <f t="shared" si="1309"/>
        <v>31.37</v>
      </c>
      <c r="G5350" s="527"/>
      <c r="H5350" s="518"/>
      <c r="I5350" s="517">
        <f t="shared" si="1310"/>
        <v>0</v>
      </c>
      <c r="J5350" s="517">
        <f t="shared" si="1311"/>
        <v>0</v>
      </c>
      <c r="K5350" s="504"/>
      <c r="L5350" s="518">
        <f t="shared" si="1312"/>
        <v>0</v>
      </c>
      <c r="M5350" s="518">
        <f t="shared" si="1312"/>
        <v>0</v>
      </c>
      <c r="N5350" s="519">
        <f t="shared" si="1313"/>
        <v>0</v>
      </c>
      <c r="O5350" s="519">
        <f t="shared" si="1314"/>
        <v>0</v>
      </c>
      <c r="P5350" s="506"/>
      <c r="Q5350" s="520"/>
      <c r="R5350" s="412" t="str">
        <f t="shared" si="1308"/>
        <v/>
      </c>
      <c r="S5350" s="412" t="str">
        <f t="shared" si="1306"/>
        <v/>
      </c>
      <c r="T5350" s="427"/>
      <c r="U5350" s="429"/>
      <c r="W5350" s="6">
        <f>VLOOKUP(A5350,'[3]Cartilha Global'!$A:$A,1,FALSE)</f>
        <v>96699</v>
      </c>
    </row>
    <row r="5351" spans="1:23" ht="23.25" hidden="1" thickBot="1" x14ac:dyDescent="0.25">
      <c r="A5351" s="522">
        <v>96700</v>
      </c>
      <c r="B5351" s="508" t="s">
        <v>3144</v>
      </c>
      <c r="C5351" s="513" t="s">
        <v>2811</v>
      </c>
      <c r="D5351" s="498" t="s">
        <v>169</v>
      </c>
      <c r="E5351" s="499">
        <v>18.010000000000002</v>
      </c>
      <c r="F5351" s="500">
        <f t="shared" si="1309"/>
        <v>22.3</v>
      </c>
      <c r="G5351" s="527"/>
      <c r="H5351" s="518"/>
      <c r="I5351" s="517">
        <f t="shared" si="1310"/>
        <v>0</v>
      </c>
      <c r="J5351" s="517">
        <f t="shared" si="1311"/>
        <v>0</v>
      </c>
      <c r="K5351" s="504"/>
      <c r="L5351" s="518">
        <f t="shared" si="1312"/>
        <v>0</v>
      </c>
      <c r="M5351" s="518">
        <f t="shared" si="1312"/>
        <v>0</v>
      </c>
      <c r="N5351" s="519">
        <f t="shared" si="1313"/>
        <v>0</v>
      </c>
      <c r="O5351" s="519">
        <f t="shared" si="1314"/>
        <v>0</v>
      </c>
      <c r="P5351" s="506"/>
      <c r="Q5351" s="520"/>
      <c r="R5351" s="412" t="str">
        <f t="shared" si="1308"/>
        <v/>
      </c>
      <c r="S5351" s="412" t="str">
        <f t="shared" si="1306"/>
        <v/>
      </c>
      <c r="T5351" s="427"/>
      <c r="U5351" s="429"/>
      <c r="W5351" s="6">
        <f>VLOOKUP(A5351,'[3]Cartilha Global'!$A:$A,1,FALSE)</f>
        <v>96700</v>
      </c>
    </row>
    <row r="5352" spans="1:23" ht="23.25" hidden="1" thickBot="1" x14ac:dyDescent="0.25">
      <c r="A5352" s="522">
        <v>96701</v>
      </c>
      <c r="B5352" s="508" t="s">
        <v>3144</v>
      </c>
      <c r="C5352" s="513" t="s">
        <v>2812</v>
      </c>
      <c r="D5352" s="498" t="s">
        <v>169</v>
      </c>
      <c r="E5352" s="499">
        <v>6.57</v>
      </c>
      <c r="F5352" s="500">
        <f t="shared" si="1309"/>
        <v>8.14</v>
      </c>
      <c r="G5352" s="527"/>
      <c r="H5352" s="518"/>
      <c r="I5352" s="517">
        <f t="shared" si="1310"/>
        <v>0</v>
      </c>
      <c r="J5352" s="517">
        <f t="shared" si="1311"/>
        <v>0</v>
      </c>
      <c r="K5352" s="504"/>
      <c r="L5352" s="518">
        <f t="shared" si="1312"/>
        <v>0</v>
      </c>
      <c r="M5352" s="518">
        <f t="shared" si="1312"/>
        <v>0</v>
      </c>
      <c r="N5352" s="519">
        <f t="shared" si="1313"/>
        <v>0</v>
      </c>
      <c r="O5352" s="519">
        <f t="shared" si="1314"/>
        <v>0</v>
      </c>
      <c r="P5352" s="506"/>
      <c r="Q5352" s="520"/>
      <c r="R5352" s="412" t="str">
        <f t="shared" si="1308"/>
        <v/>
      </c>
      <c r="S5352" s="412" t="str">
        <f t="shared" si="1306"/>
        <v/>
      </c>
      <c r="T5352" s="427"/>
      <c r="U5352" s="429"/>
      <c r="W5352" s="6">
        <f>VLOOKUP(A5352,'[3]Cartilha Global'!$A:$A,1,FALSE)</f>
        <v>96701</v>
      </c>
    </row>
    <row r="5353" spans="1:23" ht="23.25" hidden="1" thickBot="1" x14ac:dyDescent="0.25">
      <c r="A5353" s="522">
        <v>96702</v>
      </c>
      <c r="B5353" s="508" t="s">
        <v>3144</v>
      </c>
      <c r="C5353" s="513" t="s">
        <v>2813</v>
      </c>
      <c r="D5353" s="498" t="s">
        <v>169</v>
      </c>
      <c r="E5353" s="499">
        <v>6.94</v>
      </c>
      <c r="F5353" s="500">
        <f t="shared" si="1309"/>
        <v>8.59</v>
      </c>
      <c r="G5353" s="527"/>
      <c r="H5353" s="518"/>
      <c r="I5353" s="517">
        <f t="shared" si="1310"/>
        <v>0</v>
      </c>
      <c r="J5353" s="517">
        <f t="shared" si="1311"/>
        <v>0</v>
      </c>
      <c r="K5353" s="504"/>
      <c r="L5353" s="518">
        <f t="shared" si="1312"/>
        <v>0</v>
      </c>
      <c r="M5353" s="518">
        <f t="shared" si="1312"/>
        <v>0</v>
      </c>
      <c r="N5353" s="519">
        <f t="shared" si="1313"/>
        <v>0</v>
      </c>
      <c r="O5353" s="519">
        <f t="shared" si="1314"/>
        <v>0</v>
      </c>
      <c r="P5353" s="506"/>
      <c r="Q5353" s="520"/>
      <c r="R5353" s="412" t="str">
        <f t="shared" si="1308"/>
        <v/>
      </c>
      <c r="S5353" s="412" t="str">
        <f t="shared" si="1306"/>
        <v/>
      </c>
      <c r="T5353" s="427"/>
      <c r="U5353" s="429"/>
      <c r="W5353" s="6">
        <f>VLOOKUP(A5353,'[3]Cartilha Global'!$A:$A,1,FALSE)</f>
        <v>96702</v>
      </c>
    </row>
    <row r="5354" spans="1:23" ht="23.25" hidden="1" thickBot="1" x14ac:dyDescent="0.25">
      <c r="A5354" s="522">
        <v>96703</v>
      </c>
      <c r="B5354" s="508" t="s">
        <v>3144</v>
      </c>
      <c r="C5354" s="513" t="s">
        <v>2814</v>
      </c>
      <c r="D5354" s="498" t="s">
        <v>169</v>
      </c>
      <c r="E5354" s="499">
        <v>14.25</v>
      </c>
      <c r="F5354" s="500">
        <f t="shared" si="1309"/>
        <v>17.649999999999999</v>
      </c>
      <c r="G5354" s="527"/>
      <c r="H5354" s="518"/>
      <c r="I5354" s="517">
        <f t="shared" si="1310"/>
        <v>0</v>
      </c>
      <c r="J5354" s="517">
        <f t="shared" si="1311"/>
        <v>0</v>
      </c>
      <c r="K5354" s="504"/>
      <c r="L5354" s="518">
        <f t="shared" si="1312"/>
        <v>0</v>
      </c>
      <c r="M5354" s="518">
        <f t="shared" si="1312"/>
        <v>0</v>
      </c>
      <c r="N5354" s="519">
        <f t="shared" si="1313"/>
        <v>0</v>
      </c>
      <c r="O5354" s="519">
        <f t="shared" si="1314"/>
        <v>0</v>
      </c>
      <c r="P5354" s="506"/>
      <c r="Q5354" s="520"/>
      <c r="R5354" s="412" t="str">
        <f t="shared" si="1308"/>
        <v/>
      </c>
      <c r="S5354" s="412" t="str">
        <f t="shared" si="1306"/>
        <v/>
      </c>
      <c r="T5354" s="427"/>
      <c r="U5354" s="429"/>
      <c r="W5354" s="6">
        <f>VLOOKUP(A5354,'[3]Cartilha Global'!$A:$A,1,FALSE)</f>
        <v>96703</v>
      </c>
    </row>
    <row r="5355" spans="1:23" ht="23.25" hidden="1" thickBot="1" x14ac:dyDescent="0.25">
      <c r="A5355" s="522">
        <v>96704</v>
      </c>
      <c r="B5355" s="508" t="s">
        <v>3144</v>
      </c>
      <c r="C5355" s="513" t="s">
        <v>2815</v>
      </c>
      <c r="D5355" s="498" t="s">
        <v>169</v>
      </c>
      <c r="E5355" s="499">
        <v>16.66</v>
      </c>
      <c r="F5355" s="500">
        <f t="shared" si="1309"/>
        <v>20.63</v>
      </c>
      <c r="G5355" s="527"/>
      <c r="H5355" s="518"/>
      <c r="I5355" s="517">
        <f t="shared" si="1310"/>
        <v>0</v>
      </c>
      <c r="J5355" s="517">
        <f t="shared" si="1311"/>
        <v>0</v>
      </c>
      <c r="K5355" s="504"/>
      <c r="L5355" s="518">
        <f t="shared" si="1312"/>
        <v>0</v>
      </c>
      <c r="M5355" s="518">
        <f t="shared" si="1312"/>
        <v>0</v>
      </c>
      <c r="N5355" s="519">
        <f t="shared" si="1313"/>
        <v>0</v>
      </c>
      <c r="O5355" s="519">
        <f t="shared" si="1314"/>
        <v>0</v>
      </c>
      <c r="P5355" s="506"/>
      <c r="Q5355" s="520"/>
      <c r="R5355" s="412" t="str">
        <f t="shared" si="1308"/>
        <v/>
      </c>
      <c r="S5355" s="412" t="str">
        <f t="shared" ref="S5355:S5418" si="1315">IF(Q5355="X","x",IF(Q5355="xx","x",IF(OR(J5355&gt;0,O5355&gt;0),"x","")))</f>
        <v/>
      </c>
      <c r="T5355" s="427"/>
      <c r="U5355" s="429"/>
      <c r="W5355" s="6">
        <f>VLOOKUP(A5355,'[3]Cartilha Global'!$A:$A,1,FALSE)</f>
        <v>96704</v>
      </c>
    </row>
    <row r="5356" spans="1:23" ht="23.25" hidden="1" thickBot="1" x14ac:dyDescent="0.25">
      <c r="A5356" s="522">
        <v>96705</v>
      </c>
      <c r="B5356" s="508" t="s">
        <v>3144</v>
      </c>
      <c r="C5356" s="513" t="s">
        <v>2816</v>
      </c>
      <c r="D5356" s="498" t="s">
        <v>169</v>
      </c>
      <c r="E5356" s="499">
        <v>21.46</v>
      </c>
      <c r="F5356" s="500">
        <f t="shared" si="1309"/>
        <v>26.58</v>
      </c>
      <c r="G5356" s="527"/>
      <c r="H5356" s="518"/>
      <c r="I5356" s="517">
        <f t="shared" si="1310"/>
        <v>0</v>
      </c>
      <c r="J5356" s="517">
        <f t="shared" si="1311"/>
        <v>0</v>
      </c>
      <c r="K5356" s="504"/>
      <c r="L5356" s="518">
        <f t="shared" si="1312"/>
        <v>0</v>
      </c>
      <c r="M5356" s="518">
        <f t="shared" si="1312"/>
        <v>0</v>
      </c>
      <c r="N5356" s="519">
        <f t="shared" si="1313"/>
        <v>0</v>
      </c>
      <c r="O5356" s="519">
        <f t="shared" si="1314"/>
        <v>0</v>
      </c>
      <c r="P5356" s="506"/>
      <c r="Q5356" s="520"/>
      <c r="R5356" s="412" t="str">
        <f t="shared" si="1308"/>
        <v/>
      </c>
      <c r="S5356" s="412" t="str">
        <f t="shared" si="1315"/>
        <v/>
      </c>
      <c r="T5356" s="427"/>
      <c r="U5356" s="429"/>
      <c r="W5356" s="6">
        <f>VLOOKUP(A5356,'[3]Cartilha Global'!$A:$A,1,FALSE)</f>
        <v>96705</v>
      </c>
    </row>
    <row r="5357" spans="1:23" ht="23.25" hidden="1" thickBot="1" x14ac:dyDescent="0.25">
      <c r="A5357" s="522">
        <v>96706</v>
      </c>
      <c r="B5357" s="508" t="s">
        <v>3144</v>
      </c>
      <c r="C5357" s="513" t="s">
        <v>2817</v>
      </c>
      <c r="D5357" s="498" t="s">
        <v>169</v>
      </c>
      <c r="E5357" s="499">
        <v>32.19</v>
      </c>
      <c r="F5357" s="500">
        <f t="shared" si="1309"/>
        <v>39.86</v>
      </c>
      <c r="G5357" s="527"/>
      <c r="H5357" s="518"/>
      <c r="I5357" s="517">
        <f t="shared" si="1310"/>
        <v>0</v>
      </c>
      <c r="J5357" s="517">
        <f t="shared" si="1311"/>
        <v>0</v>
      </c>
      <c r="K5357" s="504"/>
      <c r="L5357" s="518">
        <f t="shared" si="1312"/>
        <v>0</v>
      </c>
      <c r="M5357" s="518">
        <f t="shared" si="1312"/>
        <v>0</v>
      </c>
      <c r="N5357" s="519">
        <f t="shared" si="1313"/>
        <v>0</v>
      </c>
      <c r="O5357" s="519">
        <f t="shared" si="1314"/>
        <v>0</v>
      </c>
      <c r="P5357" s="506"/>
      <c r="Q5357" s="520"/>
      <c r="R5357" s="412" t="str">
        <f t="shared" si="1308"/>
        <v/>
      </c>
      <c r="S5357" s="412" t="str">
        <f t="shared" si="1315"/>
        <v/>
      </c>
      <c r="T5357" s="427"/>
      <c r="U5357" s="429"/>
      <c r="W5357" s="6">
        <f>VLOOKUP(A5357,'[3]Cartilha Global'!$A:$A,1,FALSE)</f>
        <v>96706</v>
      </c>
    </row>
    <row r="5358" spans="1:23" ht="23.25" hidden="1" thickBot="1" x14ac:dyDescent="0.25">
      <c r="A5358" s="522">
        <v>96707</v>
      </c>
      <c r="B5358" s="508" t="s">
        <v>3144</v>
      </c>
      <c r="C5358" s="513" t="s">
        <v>2818</v>
      </c>
      <c r="D5358" s="498" t="s">
        <v>169</v>
      </c>
      <c r="E5358" s="499">
        <v>68.41</v>
      </c>
      <c r="F5358" s="500">
        <f t="shared" ref="F5358:F5421" si="1316">IF(E5358=0,0,ROUND(E5358*(1+E$13)*(1-E$14),2))</f>
        <v>84.72</v>
      </c>
      <c r="G5358" s="527"/>
      <c r="H5358" s="518"/>
      <c r="I5358" s="517">
        <f t="shared" si="1310"/>
        <v>0</v>
      </c>
      <c r="J5358" s="517">
        <f t="shared" si="1311"/>
        <v>0</v>
      </c>
      <c r="K5358" s="504"/>
      <c r="L5358" s="518">
        <f t="shared" si="1312"/>
        <v>0</v>
      </c>
      <c r="M5358" s="518">
        <f t="shared" si="1312"/>
        <v>0</v>
      </c>
      <c r="N5358" s="519">
        <f t="shared" si="1313"/>
        <v>0</v>
      </c>
      <c r="O5358" s="519">
        <f t="shared" si="1314"/>
        <v>0</v>
      </c>
      <c r="P5358" s="506"/>
      <c r="Q5358" s="520"/>
      <c r="R5358" s="412" t="str">
        <f t="shared" si="1308"/>
        <v/>
      </c>
      <c r="S5358" s="412" t="str">
        <f t="shared" si="1315"/>
        <v/>
      </c>
      <c r="T5358" s="427"/>
      <c r="U5358" s="429"/>
      <c r="W5358" s="6">
        <f>VLOOKUP(A5358,'[3]Cartilha Global'!$A:$A,1,FALSE)</f>
        <v>96707</v>
      </c>
    </row>
    <row r="5359" spans="1:23" ht="23.25" hidden="1" thickBot="1" x14ac:dyDescent="0.25">
      <c r="A5359" s="522">
        <v>96708</v>
      </c>
      <c r="B5359" s="508" t="s">
        <v>3144</v>
      </c>
      <c r="C5359" s="513" t="s">
        <v>2819</v>
      </c>
      <c r="D5359" s="498" t="s">
        <v>169</v>
      </c>
      <c r="E5359" s="499">
        <v>108.4</v>
      </c>
      <c r="F5359" s="500">
        <f t="shared" si="1316"/>
        <v>134.24</v>
      </c>
      <c r="G5359" s="527"/>
      <c r="H5359" s="518"/>
      <c r="I5359" s="517">
        <f t="shared" si="1310"/>
        <v>0</v>
      </c>
      <c r="J5359" s="517">
        <f t="shared" si="1311"/>
        <v>0</v>
      </c>
      <c r="K5359" s="504"/>
      <c r="L5359" s="518">
        <f t="shared" si="1312"/>
        <v>0</v>
      </c>
      <c r="M5359" s="518">
        <f t="shared" si="1312"/>
        <v>0</v>
      </c>
      <c r="N5359" s="519">
        <f t="shared" si="1313"/>
        <v>0</v>
      </c>
      <c r="O5359" s="519">
        <f t="shared" si="1314"/>
        <v>0</v>
      </c>
      <c r="P5359" s="506"/>
      <c r="Q5359" s="520"/>
      <c r="R5359" s="412" t="str">
        <f t="shared" si="1308"/>
        <v/>
      </c>
      <c r="S5359" s="412" t="str">
        <f t="shared" si="1315"/>
        <v/>
      </c>
      <c r="T5359" s="427"/>
      <c r="U5359" s="429"/>
      <c r="W5359" s="6">
        <f>VLOOKUP(A5359,'[3]Cartilha Global'!$A:$A,1,FALSE)</f>
        <v>96708</v>
      </c>
    </row>
    <row r="5360" spans="1:23" ht="23.25" hidden="1" thickBot="1" x14ac:dyDescent="0.25">
      <c r="A5360" s="522">
        <v>96709</v>
      </c>
      <c r="B5360" s="508" t="s">
        <v>3144</v>
      </c>
      <c r="C5360" s="513" t="s">
        <v>2820</v>
      </c>
      <c r="D5360" s="498" t="s">
        <v>169</v>
      </c>
      <c r="E5360" s="499">
        <v>171.65</v>
      </c>
      <c r="F5360" s="500">
        <f t="shared" si="1316"/>
        <v>212.57</v>
      </c>
      <c r="G5360" s="527"/>
      <c r="H5360" s="518"/>
      <c r="I5360" s="517">
        <f t="shared" si="1310"/>
        <v>0</v>
      </c>
      <c r="J5360" s="517">
        <f t="shared" si="1311"/>
        <v>0</v>
      </c>
      <c r="K5360" s="504"/>
      <c r="L5360" s="518">
        <f t="shared" si="1312"/>
        <v>0</v>
      </c>
      <c r="M5360" s="518">
        <f t="shared" si="1312"/>
        <v>0</v>
      </c>
      <c r="N5360" s="519">
        <f t="shared" si="1313"/>
        <v>0</v>
      </c>
      <c r="O5360" s="519">
        <f t="shared" si="1314"/>
        <v>0</v>
      </c>
      <c r="P5360" s="506"/>
      <c r="Q5360" s="520"/>
      <c r="R5360" s="412" t="str">
        <f t="shared" si="1308"/>
        <v/>
      </c>
      <c r="S5360" s="412" t="str">
        <f t="shared" si="1315"/>
        <v/>
      </c>
      <c r="T5360" s="427"/>
      <c r="U5360" s="429"/>
      <c r="W5360" s="6">
        <f>VLOOKUP(A5360,'[3]Cartilha Global'!$A:$A,1,FALSE)</f>
        <v>96709</v>
      </c>
    </row>
    <row r="5361" spans="1:23" ht="23.25" hidden="1" thickBot="1" x14ac:dyDescent="0.25">
      <c r="A5361" s="522">
        <v>96710</v>
      </c>
      <c r="B5361" s="508" t="s">
        <v>3144</v>
      </c>
      <c r="C5361" s="513" t="s">
        <v>2821</v>
      </c>
      <c r="D5361" s="498" t="s">
        <v>169</v>
      </c>
      <c r="E5361" s="499">
        <v>8.23</v>
      </c>
      <c r="F5361" s="500">
        <f t="shared" si="1316"/>
        <v>10.19</v>
      </c>
      <c r="G5361" s="527"/>
      <c r="H5361" s="518"/>
      <c r="I5361" s="517">
        <f t="shared" si="1310"/>
        <v>0</v>
      </c>
      <c r="J5361" s="517">
        <f t="shared" si="1311"/>
        <v>0</v>
      </c>
      <c r="K5361" s="504"/>
      <c r="L5361" s="518">
        <f t="shared" si="1312"/>
        <v>0</v>
      </c>
      <c r="M5361" s="518">
        <f t="shared" si="1312"/>
        <v>0</v>
      </c>
      <c r="N5361" s="519">
        <f t="shared" si="1313"/>
        <v>0</v>
      </c>
      <c r="O5361" s="519">
        <f t="shared" si="1314"/>
        <v>0</v>
      </c>
      <c r="P5361" s="506"/>
      <c r="Q5361" s="520"/>
      <c r="R5361" s="412" t="str">
        <f t="shared" si="1308"/>
        <v/>
      </c>
      <c r="S5361" s="412" t="str">
        <f t="shared" si="1315"/>
        <v/>
      </c>
      <c r="T5361" s="427"/>
      <c r="U5361" s="429"/>
      <c r="W5361" s="6">
        <f>VLOOKUP(A5361,'[3]Cartilha Global'!$A:$A,1,FALSE)</f>
        <v>96710</v>
      </c>
    </row>
    <row r="5362" spans="1:23" ht="23.25" hidden="1" thickBot="1" x14ac:dyDescent="0.25">
      <c r="A5362" s="522">
        <v>96711</v>
      </c>
      <c r="B5362" s="508" t="s">
        <v>3144</v>
      </c>
      <c r="C5362" s="513" t="s">
        <v>2822</v>
      </c>
      <c r="D5362" s="498" t="s">
        <v>169</v>
      </c>
      <c r="E5362" s="499">
        <v>12.85</v>
      </c>
      <c r="F5362" s="500">
        <f t="shared" si="1316"/>
        <v>15.91</v>
      </c>
      <c r="G5362" s="527"/>
      <c r="H5362" s="518"/>
      <c r="I5362" s="517">
        <f t="shared" si="1310"/>
        <v>0</v>
      </c>
      <c r="J5362" s="517">
        <f t="shared" si="1311"/>
        <v>0</v>
      </c>
      <c r="K5362" s="504"/>
      <c r="L5362" s="518">
        <f t="shared" si="1312"/>
        <v>0</v>
      </c>
      <c r="M5362" s="518">
        <f t="shared" si="1312"/>
        <v>0</v>
      </c>
      <c r="N5362" s="519">
        <f t="shared" si="1313"/>
        <v>0</v>
      </c>
      <c r="O5362" s="519">
        <f t="shared" si="1314"/>
        <v>0</v>
      </c>
      <c r="P5362" s="506"/>
      <c r="Q5362" s="520"/>
      <c r="R5362" s="412" t="str">
        <f t="shared" si="1308"/>
        <v/>
      </c>
      <c r="S5362" s="412" t="str">
        <f t="shared" si="1315"/>
        <v/>
      </c>
      <c r="T5362" s="427"/>
      <c r="U5362" s="429"/>
      <c r="W5362" s="6">
        <f>VLOOKUP(A5362,'[3]Cartilha Global'!$A:$A,1,FALSE)</f>
        <v>96711</v>
      </c>
    </row>
    <row r="5363" spans="1:23" ht="23.25" hidden="1" thickBot="1" x14ac:dyDescent="0.25">
      <c r="A5363" s="522">
        <v>96712</v>
      </c>
      <c r="B5363" s="508" t="s">
        <v>3144</v>
      </c>
      <c r="C5363" s="513" t="s">
        <v>2823</v>
      </c>
      <c r="D5363" s="498" t="s">
        <v>169</v>
      </c>
      <c r="E5363" s="499">
        <v>25.31</v>
      </c>
      <c r="F5363" s="500">
        <f t="shared" si="1316"/>
        <v>31.34</v>
      </c>
      <c r="G5363" s="527"/>
      <c r="H5363" s="518"/>
      <c r="I5363" s="517">
        <f t="shared" si="1310"/>
        <v>0</v>
      </c>
      <c r="J5363" s="517">
        <f t="shared" si="1311"/>
        <v>0</v>
      </c>
      <c r="K5363" s="504"/>
      <c r="L5363" s="518">
        <f t="shared" si="1312"/>
        <v>0</v>
      </c>
      <c r="M5363" s="518">
        <f t="shared" si="1312"/>
        <v>0</v>
      </c>
      <c r="N5363" s="519">
        <f t="shared" si="1313"/>
        <v>0</v>
      </c>
      <c r="O5363" s="519">
        <f t="shared" si="1314"/>
        <v>0</v>
      </c>
      <c r="P5363" s="506"/>
      <c r="Q5363" s="520"/>
      <c r="R5363" s="412" t="str">
        <f t="shared" ref="R5363:R5426" si="1317">IF(Q5363="X","x",IF(Q5363="xx","x",IF(O5363&gt;0,"x","")))</f>
        <v/>
      </c>
      <c r="S5363" s="412" t="str">
        <f t="shared" si="1315"/>
        <v/>
      </c>
      <c r="T5363" s="427"/>
      <c r="U5363" s="429"/>
      <c r="W5363" s="6">
        <f>VLOOKUP(A5363,'[3]Cartilha Global'!$A:$A,1,FALSE)</f>
        <v>96712</v>
      </c>
    </row>
    <row r="5364" spans="1:23" ht="23.25" hidden="1" thickBot="1" x14ac:dyDescent="0.25">
      <c r="A5364" s="522">
        <v>96713</v>
      </c>
      <c r="B5364" s="508" t="s">
        <v>3144</v>
      </c>
      <c r="C5364" s="513" t="s">
        <v>2824</v>
      </c>
      <c r="D5364" s="498" t="s">
        <v>169</v>
      </c>
      <c r="E5364" s="499">
        <v>34.92</v>
      </c>
      <c r="F5364" s="500">
        <f t="shared" si="1316"/>
        <v>43.24</v>
      </c>
      <c r="G5364" s="527"/>
      <c r="H5364" s="518"/>
      <c r="I5364" s="517">
        <f t="shared" si="1310"/>
        <v>0</v>
      </c>
      <c r="J5364" s="517">
        <f t="shared" si="1311"/>
        <v>0</v>
      </c>
      <c r="K5364" s="504"/>
      <c r="L5364" s="518">
        <f t="shared" si="1312"/>
        <v>0</v>
      </c>
      <c r="M5364" s="518">
        <f t="shared" si="1312"/>
        <v>0</v>
      </c>
      <c r="N5364" s="519">
        <f t="shared" si="1313"/>
        <v>0</v>
      </c>
      <c r="O5364" s="519">
        <f t="shared" si="1314"/>
        <v>0</v>
      </c>
      <c r="P5364" s="506"/>
      <c r="Q5364" s="520"/>
      <c r="R5364" s="412" t="str">
        <f t="shared" si="1317"/>
        <v/>
      </c>
      <c r="S5364" s="412" t="str">
        <f t="shared" si="1315"/>
        <v/>
      </c>
      <c r="T5364" s="427"/>
      <c r="U5364" s="429"/>
      <c r="W5364" s="6">
        <f>VLOOKUP(A5364,'[3]Cartilha Global'!$A:$A,1,FALSE)</f>
        <v>96713</v>
      </c>
    </row>
    <row r="5365" spans="1:23" ht="23.25" hidden="1" thickBot="1" x14ac:dyDescent="0.25">
      <c r="A5365" s="522">
        <v>96714</v>
      </c>
      <c r="B5365" s="508" t="s">
        <v>3144</v>
      </c>
      <c r="C5365" s="513" t="s">
        <v>2825</v>
      </c>
      <c r="D5365" s="498" t="s">
        <v>169</v>
      </c>
      <c r="E5365" s="499">
        <v>59.36</v>
      </c>
      <c r="F5365" s="500">
        <f t="shared" si="1316"/>
        <v>73.510000000000005</v>
      </c>
      <c r="G5365" s="527"/>
      <c r="H5365" s="518"/>
      <c r="I5365" s="517">
        <f t="shared" si="1310"/>
        <v>0</v>
      </c>
      <c r="J5365" s="517">
        <f t="shared" si="1311"/>
        <v>0</v>
      </c>
      <c r="K5365" s="504"/>
      <c r="L5365" s="518">
        <f t="shared" si="1312"/>
        <v>0</v>
      </c>
      <c r="M5365" s="518">
        <f t="shared" si="1312"/>
        <v>0</v>
      </c>
      <c r="N5365" s="519">
        <f t="shared" si="1313"/>
        <v>0</v>
      </c>
      <c r="O5365" s="519">
        <f t="shared" si="1314"/>
        <v>0</v>
      </c>
      <c r="P5365" s="506"/>
      <c r="Q5365" s="520"/>
      <c r="R5365" s="412" t="str">
        <f t="shared" si="1317"/>
        <v/>
      </c>
      <c r="S5365" s="412" t="str">
        <f t="shared" si="1315"/>
        <v/>
      </c>
      <c r="T5365" s="427"/>
      <c r="U5365" s="429"/>
      <c r="W5365" s="6">
        <f>VLOOKUP(A5365,'[3]Cartilha Global'!$A:$A,1,FALSE)</f>
        <v>96714</v>
      </c>
    </row>
    <row r="5366" spans="1:23" ht="23.25" hidden="1" thickBot="1" x14ac:dyDescent="0.25">
      <c r="A5366" s="522">
        <v>96715</v>
      </c>
      <c r="B5366" s="508" t="s">
        <v>3144</v>
      </c>
      <c r="C5366" s="513" t="s">
        <v>2826</v>
      </c>
      <c r="D5366" s="498" t="s">
        <v>169</v>
      </c>
      <c r="E5366" s="499">
        <v>113.59</v>
      </c>
      <c r="F5366" s="500">
        <f t="shared" si="1316"/>
        <v>140.66999999999999</v>
      </c>
      <c r="G5366" s="527"/>
      <c r="H5366" s="518"/>
      <c r="I5366" s="517">
        <f t="shared" si="1310"/>
        <v>0</v>
      </c>
      <c r="J5366" s="517">
        <f t="shared" si="1311"/>
        <v>0</v>
      </c>
      <c r="K5366" s="504"/>
      <c r="L5366" s="518">
        <f t="shared" si="1312"/>
        <v>0</v>
      </c>
      <c r="M5366" s="518">
        <f t="shared" si="1312"/>
        <v>0</v>
      </c>
      <c r="N5366" s="519">
        <f t="shared" si="1313"/>
        <v>0</v>
      </c>
      <c r="O5366" s="519">
        <f t="shared" si="1314"/>
        <v>0</v>
      </c>
      <c r="P5366" s="506"/>
      <c r="Q5366" s="520"/>
      <c r="R5366" s="412" t="str">
        <f t="shared" si="1317"/>
        <v/>
      </c>
      <c r="S5366" s="412" t="str">
        <f t="shared" si="1315"/>
        <v/>
      </c>
      <c r="T5366" s="427"/>
      <c r="U5366" s="429"/>
      <c r="W5366" s="6">
        <f>VLOOKUP(A5366,'[3]Cartilha Global'!$A:$A,1,FALSE)</f>
        <v>96715</v>
      </c>
    </row>
    <row r="5367" spans="1:23" ht="23.25" hidden="1" thickBot="1" x14ac:dyDescent="0.25">
      <c r="A5367" s="522">
        <v>96716</v>
      </c>
      <c r="B5367" s="508" t="s">
        <v>3144</v>
      </c>
      <c r="C5367" s="513" t="s">
        <v>2827</v>
      </c>
      <c r="D5367" s="498" t="s">
        <v>169</v>
      </c>
      <c r="E5367" s="499">
        <v>171.08</v>
      </c>
      <c r="F5367" s="500">
        <f t="shared" si="1316"/>
        <v>211.87</v>
      </c>
      <c r="G5367" s="527"/>
      <c r="H5367" s="518"/>
      <c r="I5367" s="517">
        <f t="shared" si="1310"/>
        <v>0</v>
      </c>
      <c r="J5367" s="517">
        <f t="shared" si="1311"/>
        <v>0</v>
      </c>
      <c r="K5367" s="504"/>
      <c r="L5367" s="518">
        <f t="shared" si="1312"/>
        <v>0</v>
      </c>
      <c r="M5367" s="518">
        <f t="shared" si="1312"/>
        <v>0</v>
      </c>
      <c r="N5367" s="519">
        <f t="shared" si="1313"/>
        <v>0</v>
      </c>
      <c r="O5367" s="519">
        <f t="shared" si="1314"/>
        <v>0</v>
      </c>
      <c r="P5367" s="506"/>
      <c r="Q5367" s="520"/>
      <c r="R5367" s="412" t="str">
        <f t="shared" si="1317"/>
        <v/>
      </c>
      <c r="S5367" s="412" t="str">
        <f t="shared" si="1315"/>
        <v/>
      </c>
      <c r="T5367" s="427"/>
      <c r="U5367" s="429"/>
      <c r="W5367" s="6">
        <f>VLOOKUP(A5367,'[3]Cartilha Global'!$A:$A,1,FALSE)</f>
        <v>96716</v>
      </c>
    </row>
    <row r="5368" spans="1:23" ht="23.25" hidden="1" thickBot="1" x14ac:dyDescent="0.25">
      <c r="A5368" s="522">
        <v>96717</v>
      </c>
      <c r="B5368" s="508" t="s">
        <v>3144</v>
      </c>
      <c r="C5368" s="513" t="s">
        <v>2828</v>
      </c>
      <c r="D5368" s="498" t="s">
        <v>169</v>
      </c>
      <c r="E5368" s="499">
        <v>270.19</v>
      </c>
      <c r="F5368" s="500">
        <f t="shared" si="1316"/>
        <v>334.6</v>
      </c>
      <c r="G5368" s="527"/>
      <c r="H5368" s="518"/>
      <c r="I5368" s="517">
        <f t="shared" si="1310"/>
        <v>0</v>
      </c>
      <c r="J5368" s="517">
        <f t="shared" si="1311"/>
        <v>0</v>
      </c>
      <c r="K5368" s="504"/>
      <c r="L5368" s="518">
        <f t="shared" si="1312"/>
        <v>0</v>
      </c>
      <c r="M5368" s="518">
        <f t="shared" si="1312"/>
        <v>0</v>
      </c>
      <c r="N5368" s="519">
        <f t="shared" si="1313"/>
        <v>0</v>
      </c>
      <c r="O5368" s="519">
        <f t="shared" si="1314"/>
        <v>0</v>
      </c>
      <c r="P5368" s="506"/>
      <c r="Q5368" s="520"/>
      <c r="R5368" s="412" t="str">
        <f t="shared" si="1317"/>
        <v/>
      </c>
      <c r="S5368" s="412" t="str">
        <f t="shared" si="1315"/>
        <v/>
      </c>
      <c r="T5368" s="427"/>
      <c r="U5368" s="429"/>
      <c r="W5368" s="6">
        <f>VLOOKUP(A5368,'[3]Cartilha Global'!$A:$A,1,FALSE)</f>
        <v>96717</v>
      </c>
    </row>
    <row r="5369" spans="1:23" ht="23.25" hidden="1" thickBot="1" x14ac:dyDescent="0.25">
      <c r="A5369" s="522">
        <v>96736</v>
      </c>
      <c r="B5369" s="508" t="s">
        <v>3144</v>
      </c>
      <c r="C5369" s="513" t="s">
        <v>2829</v>
      </c>
      <c r="D5369" s="498" t="s">
        <v>169</v>
      </c>
      <c r="E5369" s="499">
        <v>6.49</v>
      </c>
      <c r="F5369" s="500">
        <f t="shared" si="1316"/>
        <v>8.0399999999999991</v>
      </c>
      <c r="G5369" s="527"/>
      <c r="H5369" s="518"/>
      <c r="I5369" s="517">
        <f t="shared" si="1310"/>
        <v>0</v>
      </c>
      <c r="J5369" s="517">
        <f t="shared" si="1311"/>
        <v>0</v>
      </c>
      <c r="K5369" s="504"/>
      <c r="L5369" s="518">
        <f t="shared" ref="L5369:M5432" si="1318">G5369</f>
        <v>0</v>
      </c>
      <c r="M5369" s="518">
        <f t="shared" si="1318"/>
        <v>0</v>
      </c>
      <c r="N5369" s="519">
        <f t="shared" si="1313"/>
        <v>0</v>
      </c>
      <c r="O5369" s="519">
        <f t="shared" si="1314"/>
        <v>0</v>
      </c>
      <c r="P5369" s="506"/>
      <c r="Q5369" s="520"/>
      <c r="R5369" s="412" t="str">
        <f t="shared" si="1317"/>
        <v/>
      </c>
      <c r="S5369" s="412" t="str">
        <f t="shared" si="1315"/>
        <v/>
      </c>
      <c r="T5369" s="427"/>
      <c r="U5369" s="429"/>
      <c r="W5369" s="6">
        <f>VLOOKUP(A5369,'[3]Cartilha Global'!$A:$A,1,FALSE)</f>
        <v>96736</v>
      </c>
    </row>
    <row r="5370" spans="1:23" ht="23.25" hidden="1" thickBot="1" x14ac:dyDescent="0.25">
      <c r="A5370" s="522">
        <v>96737</v>
      </c>
      <c r="B5370" s="508" t="s">
        <v>3144</v>
      </c>
      <c r="C5370" s="513" t="s">
        <v>2830</v>
      </c>
      <c r="D5370" s="498" t="s">
        <v>169</v>
      </c>
      <c r="E5370" s="499">
        <v>7.61</v>
      </c>
      <c r="F5370" s="500">
        <f t="shared" si="1316"/>
        <v>9.42</v>
      </c>
      <c r="G5370" s="527"/>
      <c r="H5370" s="518"/>
      <c r="I5370" s="517">
        <f t="shared" ref="I5370:I5433" si="1319">IF(ISBLANK(E5370),0,ROUND(F5370*G5370,2))</f>
        <v>0</v>
      </c>
      <c r="J5370" s="517">
        <f t="shared" ref="J5370:J5433" si="1320">IF(ISBLANK(G5370),0,ROUND(G5370*H5370,2))</f>
        <v>0</v>
      </c>
      <c r="K5370" s="504"/>
      <c r="L5370" s="518">
        <f t="shared" si="1318"/>
        <v>0</v>
      </c>
      <c r="M5370" s="518">
        <f t="shared" si="1318"/>
        <v>0</v>
      </c>
      <c r="N5370" s="519">
        <f t="shared" ref="N5370:N5433" si="1321">IF(ISBLANK(E5370),0,ROUND(F5370*L5370,2))</f>
        <v>0</v>
      </c>
      <c r="O5370" s="519">
        <f t="shared" ref="O5370:O5433" si="1322">IF(ISBLANK(L5370),0,ROUND(L5370*M5370,2))</f>
        <v>0</v>
      </c>
      <c r="P5370" s="506"/>
      <c r="Q5370" s="520"/>
      <c r="R5370" s="412" t="str">
        <f t="shared" si="1317"/>
        <v/>
      </c>
      <c r="S5370" s="412" t="str">
        <f t="shared" si="1315"/>
        <v/>
      </c>
      <c r="T5370" s="427"/>
      <c r="U5370" s="429"/>
      <c r="W5370" s="6">
        <f>VLOOKUP(A5370,'[3]Cartilha Global'!$A:$A,1,FALSE)</f>
        <v>96737</v>
      </c>
    </row>
    <row r="5371" spans="1:23" ht="34.5" hidden="1" thickBot="1" x14ac:dyDescent="0.25">
      <c r="A5371" s="522">
        <v>96738</v>
      </c>
      <c r="B5371" s="508" t="s">
        <v>3144</v>
      </c>
      <c r="C5371" s="513" t="s">
        <v>2831</v>
      </c>
      <c r="D5371" s="498" t="s">
        <v>169</v>
      </c>
      <c r="E5371" s="499">
        <v>28.09</v>
      </c>
      <c r="F5371" s="500">
        <f t="shared" si="1316"/>
        <v>34.79</v>
      </c>
      <c r="G5371" s="527"/>
      <c r="H5371" s="518"/>
      <c r="I5371" s="517">
        <f t="shared" si="1319"/>
        <v>0</v>
      </c>
      <c r="J5371" s="517">
        <f t="shared" si="1320"/>
        <v>0</v>
      </c>
      <c r="K5371" s="504"/>
      <c r="L5371" s="518">
        <f t="shared" si="1318"/>
        <v>0</v>
      </c>
      <c r="M5371" s="518">
        <f t="shared" si="1318"/>
        <v>0</v>
      </c>
      <c r="N5371" s="519">
        <f t="shared" si="1321"/>
        <v>0</v>
      </c>
      <c r="O5371" s="519">
        <f t="shared" si="1322"/>
        <v>0</v>
      </c>
      <c r="P5371" s="506"/>
      <c r="Q5371" s="520"/>
      <c r="R5371" s="412" t="str">
        <f t="shared" si="1317"/>
        <v/>
      </c>
      <c r="S5371" s="412" t="str">
        <f t="shared" si="1315"/>
        <v/>
      </c>
      <c r="T5371" s="427"/>
      <c r="U5371" s="429"/>
      <c r="W5371" s="6">
        <f>VLOOKUP(A5371,'[3]Cartilha Global'!$A:$A,1,FALSE)</f>
        <v>96738</v>
      </c>
    </row>
    <row r="5372" spans="1:23" ht="23.25" hidden="1" thickBot="1" x14ac:dyDescent="0.25">
      <c r="A5372" s="522">
        <v>96739</v>
      </c>
      <c r="B5372" s="508" t="s">
        <v>3144</v>
      </c>
      <c r="C5372" s="513" t="s">
        <v>2832</v>
      </c>
      <c r="D5372" s="498" t="s">
        <v>169</v>
      </c>
      <c r="E5372" s="499">
        <v>9.86</v>
      </c>
      <c r="F5372" s="500">
        <f t="shared" si="1316"/>
        <v>12.21</v>
      </c>
      <c r="G5372" s="527"/>
      <c r="H5372" s="518"/>
      <c r="I5372" s="517">
        <f t="shared" si="1319"/>
        <v>0</v>
      </c>
      <c r="J5372" s="517">
        <f t="shared" si="1320"/>
        <v>0</v>
      </c>
      <c r="K5372" s="504"/>
      <c r="L5372" s="518">
        <f t="shared" si="1318"/>
        <v>0</v>
      </c>
      <c r="M5372" s="518">
        <f t="shared" si="1318"/>
        <v>0</v>
      </c>
      <c r="N5372" s="519">
        <f t="shared" si="1321"/>
        <v>0</v>
      </c>
      <c r="O5372" s="519">
        <f t="shared" si="1322"/>
        <v>0</v>
      </c>
      <c r="P5372" s="506"/>
      <c r="Q5372" s="520"/>
      <c r="R5372" s="412" t="str">
        <f t="shared" si="1317"/>
        <v/>
      </c>
      <c r="S5372" s="412" t="str">
        <f t="shared" si="1315"/>
        <v/>
      </c>
      <c r="T5372" s="427"/>
      <c r="U5372" s="429"/>
      <c r="W5372" s="6">
        <f>VLOOKUP(A5372,'[3]Cartilha Global'!$A:$A,1,FALSE)</f>
        <v>96739</v>
      </c>
    </row>
    <row r="5373" spans="1:23" ht="34.5" hidden="1" thickBot="1" x14ac:dyDescent="0.25">
      <c r="A5373" s="522">
        <v>96740</v>
      </c>
      <c r="B5373" s="508" t="s">
        <v>3144</v>
      </c>
      <c r="C5373" s="513" t="s">
        <v>2833</v>
      </c>
      <c r="D5373" s="498" t="s">
        <v>169</v>
      </c>
      <c r="E5373" s="499">
        <v>44.01</v>
      </c>
      <c r="F5373" s="500">
        <f t="shared" si="1316"/>
        <v>54.5</v>
      </c>
      <c r="G5373" s="527"/>
      <c r="H5373" s="518"/>
      <c r="I5373" s="517">
        <f t="shared" si="1319"/>
        <v>0</v>
      </c>
      <c r="J5373" s="517">
        <f t="shared" si="1320"/>
        <v>0</v>
      </c>
      <c r="K5373" s="504"/>
      <c r="L5373" s="518">
        <f t="shared" si="1318"/>
        <v>0</v>
      </c>
      <c r="M5373" s="518">
        <f t="shared" si="1318"/>
        <v>0</v>
      </c>
      <c r="N5373" s="519">
        <f t="shared" si="1321"/>
        <v>0</v>
      </c>
      <c r="O5373" s="519">
        <f t="shared" si="1322"/>
        <v>0</v>
      </c>
      <c r="P5373" s="506"/>
      <c r="Q5373" s="520"/>
      <c r="R5373" s="412" t="str">
        <f t="shared" si="1317"/>
        <v/>
      </c>
      <c r="S5373" s="412" t="str">
        <f t="shared" si="1315"/>
        <v/>
      </c>
      <c r="T5373" s="427"/>
      <c r="U5373" s="429"/>
      <c r="W5373" s="6">
        <f>VLOOKUP(A5373,'[3]Cartilha Global'!$A:$A,1,FALSE)</f>
        <v>96740</v>
      </c>
    </row>
    <row r="5374" spans="1:23" ht="23.25" hidden="1" thickBot="1" x14ac:dyDescent="0.25">
      <c r="A5374" s="522">
        <v>96741</v>
      </c>
      <c r="B5374" s="508" t="s">
        <v>3144</v>
      </c>
      <c r="C5374" s="513" t="s">
        <v>2834</v>
      </c>
      <c r="D5374" s="498" t="s">
        <v>169</v>
      </c>
      <c r="E5374" s="499">
        <v>16.52</v>
      </c>
      <c r="F5374" s="500">
        <f t="shared" si="1316"/>
        <v>20.46</v>
      </c>
      <c r="G5374" s="527"/>
      <c r="H5374" s="518"/>
      <c r="I5374" s="517">
        <f t="shared" si="1319"/>
        <v>0</v>
      </c>
      <c r="J5374" s="517">
        <f t="shared" si="1320"/>
        <v>0</v>
      </c>
      <c r="K5374" s="504"/>
      <c r="L5374" s="518">
        <f t="shared" si="1318"/>
        <v>0</v>
      </c>
      <c r="M5374" s="518">
        <f t="shared" si="1318"/>
        <v>0</v>
      </c>
      <c r="N5374" s="519">
        <f t="shared" si="1321"/>
        <v>0</v>
      </c>
      <c r="O5374" s="519">
        <f t="shared" si="1322"/>
        <v>0</v>
      </c>
      <c r="P5374" s="506"/>
      <c r="Q5374" s="520"/>
      <c r="R5374" s="412" t="str">
        <f t="shared" si="1317"/>
        <v/>
      </c>
      <c r="S5374" s="412" t="str">
        <f t="shared" si="1315"/>
        <v/>
      </c>
      <c r="T5374" s="427"/>
      <c r="U5374" s="429"/>
      <c r="W5374" s="6">
        <f>VLOOKUP(A5374,'[3]Cartilha Global'!$A:$A,1,FALSE)</f>
        <v>96741</v>
      </c>
    </row>
    <row r="5375" spans="1:23" ht="23.25" hidden="1" thickBot="1" x14ac:dyDescent="0.25">
      <c r="A5375" s="522">
        <v>96742</v>
      </c>
      <c r="B5375" s="508" t="s">
        <v>3144</v>
      </c>
      <c r="C5375" s="513" t="s">
        <v>2835</v>
      </c>
      <c r="D5375" s="498" t="s">
        <v>169</v>
      </c>
      <c r="E5375" s="499">
        <v>25.04</v>
      </c>
      <c r="F5375" s="500">
        <f t="shared" si="1316"/>
        <v>31.01</v>
      </c>
      <c r="G5375" s="527"/>
      <c r="H5375" s="518"/>
      <c r="I5375" s="517">
        <f t="shared" si="1319"/>
        <v>0</v>
      </c>
      <c r="J5375" s="517">
        <f t="shared" si="1320"/>
        <v>0</v>
      </c>
      <c r="K5375" s="504"/>
      <c r="L5375" s="518">
        <f t="shared" si="1318"/>
        <v>0</v>
      </c>
      <c r="M5375" s="518">
        <f t="shared" si="1318"/>
        <v>0</v>
      </c>
      <c r="N5375" s="519">
        <f t="shared" si="1321"/>
        <v>0</v>
      </c>
      <c r="O5375" s="519">
        <f t="shared" si="1322"/>
        <v>0</v>
      </c>
      <c r="P5375" s="506"/>
      <c r="Q5375" s="520"/>
      <c r="R5375" s="412" t="str">
        <f t="shared" si="1317"/>
        <v/>
      </c>
      <c r="S5375" s="412" t="str">
        <f t="shared" si="1315"/>
        <v/>
      </c>
      <c r="T5375" s="427"/>
      <c r="U5375" s="429"/>
      <c r="W5375" s="6">
        <f>VLOOKUP(A5375,'[3]Cartilha Global'!$A:$A,1,FALSE)</f>
        <v>96742</v>
      </c>
    </row>
    <row r="5376" spans="1:23" ht="23.25" hidden="1" thickBot="1" x14ac:dyDescent="0.25">
      <c r="A5376" s="522">
        <v>96743</v>
      </c>
      <c r="B5376" s="508" t="s">
        <v>3144</v>
      </c>
      <c r="C5376" s="513" t="s">
        <v>2836</v>
      </c>
      <c r="D5376" s="498" t="s">
        <v>169</v>
      </c>
      <c r="E5376" s="499">
        <v>33.15</v>
      </c>
      <c r="F5376" s="500">
        <f t="shared" si="1316"/>
        <v>41.05</v>
      </c>
      <c r="G5376" s="527"/>
      <c r="H5376" s="518"/>
      <c r="I5376" s="517">
        <f t="shared" si="1319"/>
        <v>0</v>
      </c>
      <c r="J5376" s="517">
        <f t="shared" si="1320"/>
        <v>0</v>
      </c>
      <c r="K5376" s="504"/>
      <c r="L5376" s="518">
        <f t="shared" si="1318"/>
        <v>0</v>
      </c>
      <c r="M5376" s="518">
        <f t="shared" si="1318"/>
        <v>0</v>
      </c>
      <c r="N5376" s="519">
        <f t="shared" si="1321"/>
        <v>0</v>
      </c>
      <c r="O5376" s="519">
        <f t="shared" si="1322"/>
        <v>0</v>
      </c>
      <c r="P5376" s="506"/>
      <c r="Q5376" s="520"/>
      <c r="R5376" s="412" t="str">
        <f t="shared" si="1317"/>
        <v/>
      </c>
      <c r="S5376" s="412" t="str">
        <f t="shared" si="1315"/>
        <v/>
      </c>
      <c r="T5376" s="427"/>
      <c r="U5376" s="429"/>
      <c r="W5376" s="6">
        <f>VLOOKUP(A5376,'[3]Cartilha Global'!$A:$A,1,FALSE)</f>
        <v>96743</v>
      </c>
    </row>
    <row r="5377" spans="1:23" ht="23.25" hidden="1" thickBot="1" x14ac:dyDescent="0.25">
      <c r="A5377" s="522">
        <v>96744</v>
      </c>
      <c r="B5377" s="508" t="s">
        <v>3144</v>
      </c>
      <c r="C5377" s="513" t="s">
        <v>2837</v>
      </c>
      <c r="D5377" s="498" t="s">
        <v>169</v>
      </c>
      <c r="E5377" s="499">
        <v>71.930000000000007</v>
      </c>
      <c r="F5377" s="500">
        <f t="shared" si="1316"/>
        <v>89.08</v>
      </c>
      <c r="G5377" s="527"/>
      <c r="H5377" s="518"/>
      <c r="I5377" s="517">
        <f t="shared" si="1319"/>
        <v>0</v>
      </c>
      <c r="J5377" s="517">
        <f t="shared" si="1320"/>
        <v>0</v>
      </c>
      <c r="K5377" s="504"/>
      <c r="L5377" s="518">
        <f t="shared" si="1318"/>
        <v>0</v>
      </c>
      <c r="M5377" s="518">
        <f t="shared" si="1318"/>
        <v>0</v>
      </c>
      <c r="N5377" s="519">
        <f t="shared" si="1321"/>
        <v>0</v>
      </c>
      <c r="O5377" s="519">
        <f t="shared" si="1322"/>
        <v>0</v>
      </c>
      <c r="P5377" s="506"/>
      <c r="Q5377" s="520"/>
      <c r="R5377" s="412" t="str">
        <f t="shared" si="1317"/>
        <v/>
      </c>
      <c r="S5377" s="412" t="str">
        <f t="shared" si="1315"/>
        <v/>
      </c>
      <c r="T5377" s="427"/>
      <c r="U5377" s="429"/>
      <c r="W5377" s="6">
        <f>VLOOKUP(A5377,'[3]Cartilha Global'!$A:$A,1,FALSE)</f>
        <v>96744</v>
      </c>
    </row>
    <row r="5378" spans="1:23" ht="23.25" hidden="1" thickBot="1" x14ac:dyDescent="0.25">
      <c r="A5378" s="522">
        <v>96745</v>
      </c>
      <c r="B5378" s="508" t="s">
        <v>3144</v>
      </c>
      <c r="C5378" s="513" t="s">
        <v>2838</v>
      </c>
      <c r="D5378" s="498" t="s">
        <v>169</v>
      </c>
      <c r="E5378" s="499">
        <v>107.53</v>
      </c>
      <c r="F5378" s="500">
        <f t="shared" si="1316"/>
        <v>133.16999999999999</v>
      </c>
      <c r="G5378" s="527"/>
      <c r="H5378" s="518"/>
      <c r="I5378" s="517">
        <f t="shared" si="1319"/>
        <v>0</v>
      </c>
      <c r="J5378" s="517">
        <f t="shared" si="1320"/>
        <v>0</v>
      </c>
      <c r="K5378" s="504"/>
      <c r="L5378" s="518">
        <f t="shared" si="1318"/>
        <v>0</v>
      </c>
      <c r="M5378" s="518">
        <f t="shared" si="1318"/>
        <v>0</v>
      </c>
      <c r="N5378" s="519">
        <f t="shared" si="1321"/>
        <v>0</v>
      </c>
      <c r="O5378" s="519">
        <f t="shared" si="1322"/>
        <v>0</v>
      </c>
      <c r="P5378" s="506"/>
      <c r="Q5378" s="520"/>
      <c r="R5378" s="412" t="str">
        <f t="shared" si="1317"/>
        <v/>
      </c>
      <c r="S5378" s="412" t="str">
        <f t="shared" si="1315"/>
        <v/>
      </c>
      <c r="T5378" s="427"/>
      <c r="U5378" s="429"/>
      <c r="W5378" s="6">
        <f>VLOOKUP(A5378,'[3]Cartilha Global'!$A:$A,1,FALSE)</f>
        <v>96745</v>
      </c>
    </row>
    <row r="5379" spans="1:23" ht="23.25" hidden="1" thickBot="1" x14ac:dyDescent="0.25">
      <c r="A5379" s="522">
        <v>96746</v>
      </c>
      <c r="B5379" s="508" t="s">
        <v>3144</v>
      </c>
      <c r="C5379" s="513" t="s">
        <v>2839</v>
      </c>
      <c r="D5379" s="498" t="s">
        <v>169</v>
      </c>
      <c r="E5379" s="499">
        <v>171.6</v>
      </c>
      <c r="F5379" s="500">
        <f t="shared" si="1316"/>
        <v>212.51</v>
      </c>
      <c r="G5379" s="527"/>
      <c r="H5379" s="518"/>
      <c r="I5379" s="517">
        <f t="shared" si="1319"/>
        <v>0</v>
      </c>
      <c r="J5379" s="517">
        <f t="shared" si="1320"/>
        <v>0</v>
      </c>
      <c r="K5379" s="504"/>
      <c r="L5379" s="518">
        <f t="shared" si="1318"/>
        <v>0</v>
      </c>
      <c r="M5379" s="518">
        <f t="shared" si="1318"/>
        <v>0</v>
      </c>
      <c r="N5379" s="519">
        <f t="shared" si="1321"/>
        <v>0</v>
      </c>
      <c r="O5379" s="519">
        <f t="shared" si="1322"/>
        <v>0</v>
      </c>
      <c r="P5379" s="506"/>
      <c r="Q5379" s="520"/>
      <c r="R5379" s="412" t="str">
        <f t="shared" si="1317"/>
        <v/>
      </c>
      <c r="S5379" s="412" t="str">
        <f t="shared" si="1315"/>
        <v/>
      </c>
      <c r="T5379" s="427"/>
      <c r="U5379" s="429"/>
      <c r="W5379" s="6">
        <f>VLOOKUP(A5379,'[3]Cartilha Global'!$A:$A,1,FALSE)</f>
        <v>96746</v>
      </c>
    </row>
    <row r="5380" spans="1:23" ht="34.5" hidden="1" thickBot="1" x14ac:dyDescent="0.25">
      <c r="A5380" s="522">
        <v>96747</v>
      </c>
      <c r="B5380" s="508" t="s">
        <v>3144</v>
      </c>
      <c r="C5380" s="513" t="s">
        <v>2840</v>
      </c>
      <c r="D5380" s="498" t="s">
        <v>169</v>
      </c>
      <c r="E5380" s="499">
        <v>9.08</v>
      </c>
      <c r="F5380" s="500">
        <f t="shared" si="1316"/>
        <v>11.24</v>
      </c>
      <c r="G5380" s="527"/>
      <c r="H5380" s="518"/>
      <c r="I5380" s="517">
        <f t="shared" si="1319"/>
        <v>0</v>
      </c>
      <c r="J5380" s="517">
        <f t="shared" si="1320"/>
        <v>0</v>
      </c>
      <c r="K5380" s="504"/>
      <c r="L5380" s="518">
        <f t="shared" si="1318"/>
        <v>0</v>
      </c>
      <c r="M5380" s="518">
        <f t="shared" si="1318"/>
        <v>0</v>
      </c>
      <c r="N5380" s="519">
        <f t="shared" si="1321"/>
        <v>0</v>
      </c>
      <c r="O5380" s="519">
        <f t="shared" si="1322"/>
        <v>0</v>
      </c>
      <c r="P5380" s="506"/>
      <c r="Q5380" s="520"/>
      <c r="R5380" s="412" t="str">
        <f t="shared" si="1317"/>
        <v/>
      </c>
      <c r="S5380" s="412" t="str">
        <f t="shared" si="1315"/>
        <v/>
      </c>
      <c r="T5380" s="427"/>
      <c r="U5380" s="429"/>
      <c r="W5380" s="6">
        <f>VLOOKUP(A5380,'[3]Cartilha Global'!$A:$A,1,FALSE)</f>
        <v>96747</v>
      </c>
    </row>
    <row r="5381" spans="1:23" ht="34.5" hidden="1" thickBot="1" x14ac:dyDescent="0.25">
      <c r="A5381" s="522">
        <v>96748</v>
      </c>
      <c r="B5381" s="508" t="s">
        <v>3144</v>
      </c>
      <c r="C5381" s="513" t="s">
        <v>2841</v>
      </c>
      <c r="D5381" s="498" t="s">
        <v>169</v>
      </c>
      <c r="E5381" s="499">
        <v>10.49</v>
      </c>
      <c r="F5381" s="500">
        <f t="shared" si="1316"/>
        <v>12.99</v>
      </c>
      <c r="G5381" s="527"/>
      <c r="H5381" s="518"/>
      <c r="I5381" s="517">
        <f t="shared" si="1319"/>
        <v>0</v>
      </c>
      <c r="J5381" s="517">
        <f t="shared" si="1320"/>
        <v>0</v>
      </c>
      <c r="K5381" s="504"/>
      <c r="L5381" s="518">
        <f t="shared" si="1318"/>
        <v>0</v>
      </c>
      <c r="M5381" s="518">
        <f t="shared" si="1318"/>
        <v>0</v>
      </c>
      <c r="N5381" s="519">
        <f t="shared" si="1321"/>
        <v>0</v>
      </c>
      <c r="O5381" s="519">
        <f t="shared" si="1322"/>
        <v>0</v>
      </c>
      <c r="P5381" s="506"/>
      <c r="Q5381" s="520"/>
      <c r="R5381" s="412" t="str">
        <f t="shared" si="1317"/>
        <v/>
      </c>
      <c r="S5381" s="412" t="str">
        <f t="shared" si="1315"/>
        <v/>
      </c>
      <c r="T5381" s="427"/>
      <c r="U5381" s="429"/>
      <c r="W5381" s="6">
        <f>VLOOKUP(A5381,'[3]Cartilha Global'!$A:$A,1,FALSE)</f>
        <v>96748</v>
      </c>
    </row>
    <row r="5382" spans="1:23" ht="34.5" hidden="1" thickBot="1" x14ac:dyDescent="0.25">
      <c r="A5382" s="522">
        <v>96749</v>
      </c>
      <c r="B5382" s="508" t="s">
        <v>3144</v>
      </c>
      <c r="C5382" s="513" t="s">
        <v>2842</v>
      </c>
      <c r="D5382" s="498" t="s">
        <v>169</v>
      </c>
      <c r="E5382" s="499">
        <v>14.42</v>
      </c>
      <c r="F5382" s="500">
        <f t="shared" si="1316"/>
        <v>17.86</v>
      </c>
      <c r="G5382" s="527"/>
      <c r="H5382" s="518"/>
      <c r="I5382" s="517">
        <f t="shared" si="1319"/>
        <v>0</v>
      </c>
      <c r="J5382" s="517">
        <f t="shared" si="1320"/>
        <v>0</v>
      </c>
      <c r="K5382" s="504"/>
      <c r="L5382" s="518">
        <f t="shared" si="1318"/>
        <v>0</v>
      </c>
      <c r="M5382" s="518">
        <f t="shared" si="1318"/>
        <v>0</v>
      </c>
      <c r="N5382" s="519">
        <f t="shared" si="1321"/>
        <v>0</v>
      </c>
      <c r="O5382" s="519">
        <f t="shared" si="1322"/>
        <v>0</v>
      </c>
      <c r="P5382" s="506"/>
      <c r="Q5382" s="520"/>
      <c r="R5382" s="412" t="str">
        <f t="shared" si="1317"/>
        <v/>
      </c>
      <c r="S5382" s="412" t="str">
        <f t="shared" si="1315"/>
        <v/>
      </c>
      <c r="T5382" s="427"/>
      <c r="U5382" s="429"/>
      <c r="W5382" s="6">
        <f>VLOOKUP(A5382,'[3]Cartilha Global'!$A:$A,1,FALSE)</f>
        <v>96749</v>
      </c>
    </row>
    <row r="5383" spans="1:23" ht="34.5" hidden="1" thickBot="1" x14ac:dyDescent="0.25">
      <c r="A5383" s="522">
        <v>96750</v>
      </c>
      <c r="B5383" s="508" t="s">
        <v>3144</v>
      </c>
      <c r="C5383" s="513" t="s">
        <v>2843</v>
      </c>
      <c r="D5383" s="498" t="s">
        <v>169</v>
      </c>
      <c r="E5383" s="499">
        <v>19.91</v>
      </c>
      <c r="F5383" s="500">
        <f t="shared" si="1316"/>
        <v>24.66</v>
      </c>
      <c r="G5383" s="527"/>
      <c r="H5383" s="518"/>
      <c r="I5383" s="517">
        <f t="shared" si="1319"/>
        <v>0</v>
      </c>
      <c r="J5383" s="517">
        <f t="shared" si="1320"/>
        <v>0</v>
      </c>
      <c r="K5383" s="504"/>
      <c r="L5383" s="518">
        <f t="shared" si="1318"/>
        <v>0</v>
      </c>
      <c r="M5383" s="518">
        <f t="shared" si="1318"/>
        <v>0</v>
      </c>
      <c r="N5383" s="519">
        <f t="shared" si="1321"/>
        <v>0</v>
      </c>
      <c r="O5383" s="519">
        <f t="shared" si="1322"/>
        <v>0</v>
      </c>
      <c r="P5383" s="506"/>
      <c r="Q5383" s="520"/>
      <c r="R5383" s="412" t="str">
        <f t="shared" si="1317"/>
        <v/>
      </c>
      <c r="S5383" s="412" t="str">
        <f t="shared" si="1315"/>
        <v/>
      </c>
      <c r="T5383" s="427"/>
      <c r="U5383" s="429"/>
      <c r="W5383" s="6">
        <f>VLOOKUP(A5383,'[3]Cartilha Global'!$A:$A,1,FALSE)</f>
        <v>96750</v>
      </c>
    </row>
    <row r="5384" spans="1:23" ht="34.5" hidden="1" thickBot="1" x14ac:dyDescent="0.25">
      <c r="A5384" s="522">
        <v>96751</v>
      </c>
      <c r="B5384" s="508" t="s">
        <v>3144</v>
      </c>
      <c r="C5384" s="513" t="s">
        <v>2844</v>
      </c>
      <c r="D5384" s="498" t="s">
        <v>169</v>
      </c>
      <c r="E5384" s="499">
        <v>36.619999999999997</v>
      </c>
      <c r="F5384" s="500">
        <f t="shared" si="1316"/>
        <v>45.35</v>
      </c>
      <c r="G5384" s="527"/>
      <c r="H5384" s="518"/>
      <c r="I5384" s="517">
        <f t="shared" si="1319"/>
        <v>0</v>
      </c>
      <c r="J5384" s="517">
        <f t="shared" si="1320"/>
        <v>0</v>
      </c>
      <c r="K5384" s="504"/>
      <c r="L5384" s="518">
        <f t="shared" si="1318"/>
        <v>0</v>
      </c>
      <c r="M5384" s="518">
        <f t="shared" si="1318"/>
        <v>0</v>
      </c>
      <c r="N5384" s="519">
        <f t="shared" si="1321"/>
        <v>0</v>
      </c>
      <c r="O5384" s="519">
        <f t="shared" si="1322"/>
        <v>0</v>
      </c>
      <c r="P5384" s="506"/>
      <c r="Q5384" s="520"/>
      <c r="R5384" s="412" t="str">
        <f t="shared" si="1317"/>
        <v/>
      </c>
      <c r="S5384" s="412" t="str">
        <f t="shared" si="1315"/>
        <v/>
      </c>
      <c r="T5384" s="427"/>
      <c r="U5384" s="429"/>
      <c r="W5384" s="6">
        <f>VLOOKUP(A5384,'[3]Cartilha Global'!$A:$A,1,FALSE)</f>
        <v>96751</v>
      </c>
    </row>
    <row r="5385" spans="1:23" ht="34.5" hidden="1" thickBot="1" x14ac:dyDescent="0.25">
      <c r="A5385" s="522">
        <v>96752</v>
      </c>
      <c r="B5385" s="508" t="s">
        <v>3144</v>
      </c>
      <c r="C5385" s="513" t="s">
        <v>2845</v>
      </c>
      <c r="D5385" s="498" t="s">
        <v>169</v>
      </c>
      <c r="E5385" s="499">
        <v>48.66</v>
      </c>
      <c r="F5385" s="500">
        <f t="shared" si="1316"/>
        <v>60.26</v>
      </c>
      <c r="G5385" s="527"/>
      <c r="H5385" s="518"/>
      <c r="I5385" s="517">
        <f t="shared" si="1319"/>
        <v>0</v>
      </c>
      <c r="J5385" s="517">
        <f t="shared" si="1320"/>
        <v>0</v>
      </c>
      <c r="K5385" s="504"/>
      <c r="L5385" s="518">
        <f t="shared" si="1318"/>
        <v>0</v>
      </c>
      <c r="M5385" s="518">
        <f t="shared" si="1318"/>
        <v>0</v>
      </c>
      <c r="N5385" s="519">
        <f t="shared" si="1321"/>
        <v>0</v>
      </c>
      <c r="O5385" s="519">
        <f t="shared" si="1322"/>
        <v>0</v>
      </c>
      <c r="P5385" s="506"/>
      <c r="Q5385" s="520"/>
      <c r="R5385" s="412" t="str">
        <f t="shared" si="1317"/>
        <v/>
      </c>
      <c r="S5385" s="412" t="str">
        <f t="shared" si="1315"/>
        <v/>
      </c>
      <c r="T5385" s="427"/>
      <c r="U5385" s="429"/>
      <c r="W5385" s="6">
        <f>VLOOKUP(A5385,'[3]Cartilha Global'!$A:$A,1,FALSE)</f>
        <v>96752</v>
      </c>
    </row>
    <row r="5386" spans="1:23" ht="34.5" hidden="1" thickBot="1" x14ac:dyDescent="0.25">
      <c r="A5386" s="522">
        <v>96753</v>
      </c>
      <c r="B5386" s="508" t="s">
        <v>3144</v>
      </c>
      <c r="C5386" s="513" t="s">
        <v>2846</v>
      </c>
      <c r="D5386" s="498" t="s">
        <v>169</v>
      </c>
      <c r="E5386" s="499">
        <v>111.93</v>
      </c>
      <c r="F5386" s="500">
        <f t="shared" si="1316"/>
        <v>138.61000000000001</v>
      </c>
      <c r="G5386" s="527"/>
      <c r="H5386" s="518"/>
      <c r="I5386" s="517">
        <f t="shared" si="1319"/>
        <v>0</v>
      </c>
      <c r="J5386" s="517">
        <f t="shared" si="1320"/>
        <v>0</v>
      </c>
      <c r="K5386" s="504"/>
      <c r="L5386" s="518">
        <f t="shared" si="1318"/>
        <v>0</v>
      </c>
      <c r="M5386" s="518">
        <f t="shared" si="1318"/>
        <v>0</v>
      </c>
      <c r="N5386" s="519">
        <f t="shared" si="1321"/>
        <v>0</v>
      </c>
      <c r="O5386" s="519">
        <f t="shared" si="1322"/>
        <v>0</v>
      </c>
      <c r="P5386" s="506"/>
      <c r="Q5386" s="520"/>
      <c r="R5386" s="412" t="str">
        <f t="shared" si="1317"/>
        <v/>
      </c>
      <c r="S5386" s="412" t="str">
        <f t="shared" si="1315"/>
        <v/>
      </c>
      <c r="T5386" s="427"/>
      <c r="U5386" s="429"/>
      <c r="W5386" s="6">
        <f>VLOOKUP(A5386,'[3]Cartilha Global'!$A:$A,1,FALSE)</f>
        <v>96753</v>
      </c>
    </row>
    <row r="5387" spans="1:23" ht="34.5" hidden="1" thickBot="1" x14ac:dyDescent="0.25">
      <c r="A5387" s="522">
        <v>96754</v>
      </c>
      <c r="B5387" s="508" t="s">
        <v>3144</v>
      </c>
      <c r="C5387" s="513" t="s">
        <v>2847</v>
      </c>
      <c r="D5387" s="498" t="s">
        <v>169</v>
      </c>
      <c r="E5387" s="499">
        <v>159.63</v>
      </c>
      <c r="F5387" s="500">
        <f t="shared" si="1316"/>
        <v>197.69</v>
      </c>
      <c r="G5387" s="527"/>
      <c r="H5387" s="518"/>
      <c r="I5387" s="517">
        <f t="shared" si="1319"/>
        <v>0</v>
      </c>
      <c r="J5387" s="517">
        <f t="shared" si="1320"/>
        <v>0</v>
      </c>
      <c r="K5387" s="504"/>
      <c r="L5387" s="518">
        <f t="shared" si="1318"/>
        <v>0</v>
      </c>
      <c r="M5387" s="518">
        <f t="shared" si="1318"/>
        <v>0</v>
      </c>
      <c r="N5387" s="519">
        <f t="shared" si="1321"/>
        <v>0</v>
      </c>
      <c r="O5387" s="519">
        <f t="shared" si="1322"/>
        <v>0</v>
      </c>
      <c r="P5387" s="506"/>
      <c r="Q5387" s="520"/>
      <c r="R5387" s="412" t="str">
        <f t="shared" si="1317"/>
        <v/>
      </c>
      <c r="S5387" s="412" t="str">
        <f t="shared" si="1315"/>
        <v/>
      </c>
      <c r="T5387" s="427"/>
      <c r="U5387" s="429"/>
      <c r="W5387" s="6">
        <f>VLOOKUP(A5387,'[3]Cartilha Global'!$A:$A,1,FALSE)</f>
        <v>96754</v>
      </c>
    </row>
    <row r="5388" spans="1:23" ht="34.5" hidden="1" thickBot="1" x14ac:dyDescent="0.25">
      <c r="A5388" s="522">
        <v>96755</v>
      </c>
      <c r="B5388" s="508" t="s">
        <v>3144</v>
      </c>
      <c r="C5388" s="513" t="s">
        <v>2848</v>
      </c>
      <c r="D5388" s="498" t="s">
        <v>169</v>
      </c>
      <c r="E5388" s="499">
        <v>240.85</v>
      </c>
      <c r="F5388" s="500">
        <f t="shared" si="1316"/>
        <v>298.27</v>
      </c>
      <c r="G5388" s="527"/>
      <c r="H5388" s="518"/>
      <c r="I5388" s="517">
        <f t="shared" si="1319"/>
        <v>0</v>
      </c>
      <c r="J5388" s="517">
        <f t="shared" si="1320"/>
        <v>0</v>
      </c>
      <c r="K5388" s="504"/>
      <c r="L5388" s="518">
        <f t="shared" si="1318"/>
        <v>0</v>
      </c>
      <c r="M5388" s="518">
        <f t="shared" si="1318"/>
        <v>0</v>
      </c>
      <c r="N5388" s="519">
        <f t="shared" si="1321"/>
        <v>0</v>
      </c>
      <c r="O5388" s="519">
        <f t="shared" si="1322"/>
        <v>0</v>
      </c>
      <c r="P5388" s="506"/>
      <c r="Q5388" s="520"/>
      <c r="R5388" s="412" t="str">
        <f t="shared" si="1317"/>
        <v/>
      </c>
      <c r="S5388" s="412" t="str">
        <f t="shared" si="1315"/>
        <v/>
      </c>
      <c r="T5388" s="427"/>
      <c r="U5388" s="429"/>
      <c r="W5388" s="6">
        <f>VLOOKUP(A5388,'[3]Cartilha Global'!$A:$A,1,FALSE)</f>
        <v>96755</v>
      </c>
    </row>
    <row r="5389" spans="1:23" ht="34.5" hidden="1" thickBot="1" x14ac:dyDescent="0.25">
      <c r="A5389" s="522">
        <v>96756</v>
      </c>
      <c r="B5389" s="508" t="s">
        <v>3144</v>
      </c>
      <c r="C5389" s="513" t="s">
        <v>2849</v>
      </c>
      <c r="D5389" s="498" t="s">
        <v>169</v>
      </c>
      <c r="E5389" s="499">
        <v>17.420000000000002</v>
      </c>
      <c r="F5389" s="500">
        <f t="shared" si="1316"/>
        <v>21.57</v>
      </c>
      <c r="G5389" s="527"/>
      <c r="H5389" s="518"/>
      <c r="I5389" s="517">
        <f t="shared" si="1319"/>
        <v>0</v>
      </c>
      <c r="J5389" s="517">
        <f t="shared" si="1320"/>
        <v>0</v>
      </c>
      <c r="K5389" s="504"/>
      <c r="L5389" s="518">
        <f t="shared" si="1318"/>
        <v>0</v>
      </c>
      <c r="M5389" s="518">
        <f t="shared" si="1318"/>
        <v>0</v>
      </c>
      <c r="N5389" s="519">
        <f t="shared" si="1321"/>
        <v>0</v>
      </c>
      <c r="O5389" s="519">
        <f t="shared" si="1322"/>
        <v>0</v>
      </c>
      <c r="P5389" s="506"/>
      <c r="Q5389" s="520"/>
      <c r="R5389" s="412" t="str">
        <f t="shared" si="1317"/>
        <v/>
      </c>
      <c r="S5389" s="412" t="str">
        <f t="shared" si="1315"/>
        <v/>
      </c>
      <c r="T5389" s="427"/>
      <c r="U5389" s="429"/>
      <c r="W5389" s="6">
        <f>VLOOKUP(A5389,'[3]Cartilha Global'!$A:$A,1,FALSE)</f>
        <v>96756</v>
      </c>
    </row>
    <row r="5390" spans="1:23" ht="34.5" hidden="1" thickBot="1" x14ac:dyDescent="0.25">
      <c r="A5390" s="522">
        <v>96757</v>
      </c>
      <c r="B5390" s="508" t="s">
        <v>3144</v>
      </c>
      <c r="C5390" s="513" t="s">
        <v>2850</v>
      </c>
      <c r="D5390" s="498" t="s">
        <v>169</v>
      </c>
      <c r="E5390" s="499">
        <v>16.68</v>
      </c>
      <c r="F5390" s="500">
        <f t="shared" si="1316"/>
        <v>20.66</v>
      </c>
      <c r="G5390" s="527"/>
      <c r="H5390" s="518"/>
      <c r="I5390" s="517">
        <f t="shared" si="1319"/>
        <v>0</v>
      </c>
      <c r="J5390" s="517">
        <f t="shared" si="1320"/>
        <v>0</v>
      </c>
      <c r="K5390" s="504"/>
      <c r="L5390" s="518">
        <f t="shared" si="1318"/>
        <v>0</v>
      </c>
      <c r="M5390" s="518">
        <f t="shared" si="1318"/>
        <v>0</v>
      </c>
      <c r="N5390" s="519">
        <f t="shared" si="1321"/>
        <v>0</v>
      </c>
      <c r="O5390" s="519">
        <f t="shared" si="1322"/>
        <v>0</v>
      </c>
      <c r="P5390" s="506"/>
      <c r="Q5390" s="520"/>
      <c r="R5390" s="412" t="str">
        <f t="shared" si="1317"/>
        <v/>
      </c>
      <c r="S5390" s="412" t="str">
        <f t="shared" si="1315"/>
        <v/>
      </c>
      <c r="T5390" s="427"/>
      <c r="U5390" s="429"/>
      <c r="W5390" s="6">
        <f>VLOOKUP(A5390,'[3]Cartilha Global'!$A:$A,1,FALSE)</f>
        <v>96757</v>
      </c>
    </row>
    <row r="5391" spans="1:23" ht="23.25" hidden="1" thickBot="1" x14ac:dyDescent="0.25">
      <c r="A5391" s="522">
        <v>96758</v>
      </c>
      <c r="B5391" s="508" t="s">
        <v>3144</v>
      </c>
      <c r="C5391" s="513" t="s">
        <v>2851</v>
      </c>
      <c r="D5391" s="498" t="s">
        <v>169</v>
      </c>
      <c r="E5391" s="499">
        <v>19.41</v>
      </c>
      <c r="F5391" s="500">
        <f t="shared" si="1316"/>
        <v>24.04</v>
      </c>
      <c r="G5391" s="527"/>
      <c r="H5391" s="518"/>
      <c r="I5391" s="517">
        <f t="shared" si="1319"/>
        <v>0</v>
      </c>
      <c r="J5391" s="517">
        <f t="shared" si="1320"/>
        <v>0</v>
      </c>
      <c r="K5391" s="504"/>
      <c r="L5391" s="518">
        <f t="shared" si="1318"/>
        <v>0</v>
      </c>
      <c r="M5391" s="518">
        <f t="shared" si="1318"/>
        <v>0</v>
      </c>
      <c r="N5391" s="519">
        <f t="shared" si="1321"/>
        <v>0</v>
      </c>
      <c r="O5391" s="519">
        <f t="shared" si="1322"/>
        <v>0</v>
      </c>
      <c r="P5391" s="506"/>
      <c r="Q5391" s="520"/>
      <c r="R5391" s="412" t="str">
        <f t="shared" si="1317"/>
        <v/>
      </c>
      <c r="S5391" s="412" t="str">
        <f t="shared" si="1315"/>
        <v/>
      </c>
      <c r="T5391" s="427"/>
      <c r="U5391" s="429"/>
      <c r="W5391" s="6">
        <f>VLOOKUP(A5391,'[3]Cartilha Global'!$A:$A,1,FALSE)</f>
        <v>96758</v>
      </c>
    </row>
    <row r="5392" spans="1:23" ht="23.25" hidden="1" thickBot="1" x14ac:dyDescent="0.25">
      <c r="A5392" s="522">
        <v>96759</v>
      </c>
      <c r="B5392" s="508" t="s">
        <v>3144</v>
      </c>
      <c r="C5392" s="513" t="s">
        <v>2852</v>
      </c>
      <c r="D5392" s="498" t="s">
        <v>169</v>
      </c>
      <c r="E5392" s="499">
        <v>29.85</v>
      </c>
      <c r="F5392" s="500">
        <f t="shared" si="1316"/>
        <v>36.97</v>
      </c>
      <c r="G5392" s="527"/>
      <c r="H5392" s="518"/>
      <c r="I5392" s="517">
        <f t="shared" si="1319"/>
        <v>0</v>
      </c>
      <c r="J5392" s="517">
        <f t="shared" si="1320"/>
        <v>0</v>
      </c>
      <c r="K5392" s="504"/>
      <c r="L5392" s="518">
        <f t="shared" si="1318"/>
        <v>0</v>
      </c>
      <c r="M5392" s="518">
        <f t="shared" si="1318"/>
        <v>0</v>
      </c>
      <c r="N5392" s="519">
        <f t="shared" si="1321"/>
        <v>0</v>
      </c>
      <c r="O5392" s="519">
        <f t="shared" si="1322"/>
        <v>0</v>
      </c>
      <c r="P5392" s="506"/>
      <c r="Q5392" s="520"/>
      <c r="R5392" s="412" t="str">
        <f t="shared" si="1317"/>
        <v/>
      </c>
      <c r="S5392" s="412" t="str">
        <f t="shared" si="1315"/>
        <v/>
      </c>
      <c r="T5392" s="427"/>
      <c r="U5392" s="429"/>
      <c r="W5392" s="6">
        <f>VLOOKUP(A5392,'[3]Cartilha Global'!$A:$A,1,FALSE)</f>
        <v>96759</v>
      </c>
    </row>
    <row r="5393" spans="1:23" ht="23.25" hidden="1" thickBot="1" x14ac:dyDescent="0.25">
      <c r="A5393" s="522">
        <v>96760</v>
      </c>
      <c r="B5393" s="508" t="s">
        <v>3144</v>
      </c>
      <c r="C5393" s="513" t="s">
        <v>2853</v>
      </c>
      <c r="D5393" s="498" t="s">
        <v>169</v>
      </c>
      <c r="E5393" s="499">
        <v>42.03</v>
      </c>
      <c r="F5393" s="500">
        <f t="shared" si="1316"/>
        <v>52.05</v>
      </c>
      <c r="G5393" s="527"/>
      <c r="H5393" s="518"/>
      <c r="I5393" s="517">
        <f t="shared" si="1319"/>
        <v>0</v>
      </c>
      <c r="J5393" s="517">
        <f t="shared" si="1320"/>
        <v>0</v>
      </c>
      <c r="K5393" s="504"/>
      <c r="L5393" s="518">
        <f t="shared" si="1318"/>
        <v>0</v>
      </c>
      <c r="M5393" s="518">
        <f t="shared" si="1318"/>
        <v>0</v>
      </c>
      <c r="N5393" s="519">
        <f t="shared" si="1321"/>
        <v>0</v>
      </c>
      <c r="O5393" s="519">
        <f t="shared" si="1322"/>
        <v>0</v>
      </c>
      <c r="P5393" s="506"/>
      <c r="Q5393" s="520"/>
      <c r="R5393" s="412" t="str">
        <f t="shared" si="1317"/>
        <v/>
      </c>
      <c r="S5393" s="412" t="str">
        <f t="shared" si="1315"/>
        <v/>
      </c>
      <c r="T5393" s="427"/>
      <c r="U5393" s="429"/>
      <c r="W5393" s="6">
        <f>VLOOKUP(A5393,'[3]Cartilha Global'!$A:$A,1,FALSE)</f>
        <v>96760</v>
      </c>
    </row>
    <row r="5394" spans="1:23" ht="23.25" hidden="1" thickBot="1" x14ac:dyDescent="0.25">
      <c r="A5394" s="522">
        <v>96761</v>
      </c>
      <c r="B5394" s="508" t="s">
        <v>3144</v>
      </c>
      <c r="C5394" s="513" t="s">
        <v>2854</v>
      </c>
      <c r="D5394" s="498" t="s">
        <v>169</v>
      </c>
      <c r="E5394" s="499">
        <v>61.27</v>
      </c>
      <c r="F5394" s="500">
        <f t="shared" si="1316"/>
        <v>75.88</v>
      </c>
      <c r="G5394" s="527"/>
      <c r="H5394" s="518"/>
      <c r="I5394" s="517">
        <f t="shared" si="1319"/>
        <v>0</v>
      </c>
      <c r="J5394" s="517">
        <f t="shared" si="1320"/>
        <v>0</v>
      </c>
      <c r="K5394" s="504"/>
      <c r="L5394" s="518">
        <f t="shared" si="1318"/>
        <v>0</v>
      </c>
      <c r="M5394" s="518">
        <f t="shared" si="1318"/>
        <v>0</v>
      </c>
      <c r="N5394" s="519">
        <f t="shared" si="1321"/>
        <v>0</v>
      </c>
      <c r="O5394" s="519">
        <f t="shared" si="1322"/>
        <v>0</v>
      </c>
      <c r="P5394" s="506"/>
      <c r="Q5394" s="520"/>
      <c r="R5394" s="412" t="str">
        <f t="shared" si="1317"/>
        <v/>
      </c>
      <c r="S5394" s="412" t="str">
        <f t="shared" si="1315"/>
        <v/>
      </c>
      <c r="T5394" s="427"/>
      <c r="U5394" s="429"/>
      <c r="W5394" s="6">
        <f>VLOOKUP(A5394,'[3]Cartilha Global'!$A:$A,1,FALSE)</f>
        <v>96761</v>
      </c>
    </row>
    <row r="5395" spans="1:23" ht="23.25" hidden="1" thickBot="1" x14ac:dyDescent="0.25">
      <c r="A5395" s="522">
        <v>96762</v>
      </c>
      <c r="B5395" s="508" t="s">
        <v>3144</v>
      </c>
      <c r="C5395" s="513" t="s">
        <v>2855</v>
      </c>
      <c r="D5395" s="498" t="s">
        <v>169</v>
      </c>
      <c r="E5395" s="499">
        <v>120.6</v>
      </c>
      <c r="F5395" s="500">
        <f t="shared" si="1316"/>
        <v>149.35</v>
      </c>
      <c r="G5395" s="527"/>
      <c r="H5395" s="518"/>
      <c r="I5395" s="517">
        <f t="shared" si="1319"/>
        <v>0</v>
      </c>
      <c r="J5395" s="517">
        <f t="shared" si="1320"/>
        <v>0</v>
      </c>
      <c r="K5395" s="504"/>
      <c r="L5395" s="518">
        <f t="shared" si="1318"/>
        <v>0</v>
      </c>
      <c r="M5395" s="518">
        <f t="shared" si="1318"/>
        <v>0</v>
      </c>
      <c r="N5395" s="519">
        <f t="shared" si="1321"/>
        <v>0</v>
      </c>
      <c r="O5395" s="519">
        <f t="shared" si="1322"/>
        <v>0</v>
      </c>
      <c r="P5395" s="506"/>
      <c r="Q5395" s="520"/>
      <c r="R5395" s="412" t="str">
        <f t="shared" si="1317"/>
        <v/>
      </c>
      <c r="S5395" s="412" t="str">
        <f t="shared" si="1315"/>
        <v/>
      </c>
      <c r="T5395" s="427"/>
      <c r="U5395" s="429"/>
      <c r="W5395" s="6">
        <f>VLOOKUP(A5395,'[3]Cartilha Global'!$A:$A,1,FALSE)</f>
        <v>96762</v>
      </c>
    </row>
    <row r="5396" spans="1:23" ht="23.25" hidden="1" thickBot="1" x14ac:dyDescent="0.25">
      <c r="A5396" s="522">
        <v>96763</v>
      </c>
      <c r="B5396" s="508" t="s">
        <v>3144</v>
      </c>
      <c r="C5396" s="513" t="s">
        <v>2856</v>
      </c>
      <c r="D5396" s="498" t="s">
        <v>169</v>
      </c>
      <c r="E5396" s="499">
        <v>169.32</v>
      </c>
      <c r="F5396" s="500">
        <f t="shared" si="1316"/>
        <v>209.69</v>
      </c>
      <c r="G5396" s="527"/>
      <c r="H5396" s="518"/>
      <c r="I5396" s="517">
        <f t="shared" si="1319"/>
        <v>0</v>
      </c>
      <c r="J5396" s="517">
        <f t="shared" si="1320"/>
        <v>0</v>
      </c>
      <c r="K5396" s="504"/>
      <c r="L5396" s="518">
        <f t="shared" si="1318"/>
        <v>0</v>
      </c>
      <c r="M5396" s="518">
        <f t="shared" si="1318"/>
        <v>0</v>
      </c>
      <c r="N5396" s="519">
        <f t="shared" si="1321"/>
        <v>0</v>
      </c>
      <c r="O5396" s="519">
        <f t="shared" si="1322"/>
        <v>0</v>
      </c>
      <c r="P5396" s="506"/>
      <c r="Q5396" s="520"/>
      <c r="R5396" s="412" t="str">
        <f t="shared" si="1317"/>
        <v/>
      </c>
      <c r="S5396" s="412" t="str">
        <f t="shared" si="1315"/>
        <v/>
      </c>
      <c r="T5396" s="427"/>
      <c r="U5396" s="429"/>
      <c r="W5396" s="6">
        <f>VLOOKUP(A5396,'[3]Cartilha Global'!$A:$A,1,FALSE)</f>
        <v>96763</v>
      </c>
    </row>
    <row r="5397" spans="1:23" ht="23.25" hidden="1" thickBot="1" x14ac:dyDescent="0.25">
      <c r="A5397" s="522">
        <v>96764</v>
      </c>
      <c r="B5397" s="508" t="s">
        <v>3144</v>
      </c>
      <c r="C5397" s="513" t="s">
        <v>2857</v>
      </c>
      <c r="D5397" s="498" t="s">
        <v>169</v>
      </c>
      <c r="E5397" s="499">
        <v>270.08</v>
      </c>
      <c r="F5397" s="500">
        <f t="shared" si="1316"/>
        <v>334.47</v>
      </c>
      <c r="G5397" s="527"/>
      <c r="H5397" s="518"/>
      <c r="I5397" s="517">
        <f t="shared" si="1319"/>
        <v>0</v>
      </c>
      <c r="J5397" s="517">
        <f t="shared" si="1320"/>
        <v>0</v>
      </c>
      <c r="K5397" s="504"/>
      <c r="L5397" s="518">
        <f t="shared" si="1318"/>
        <v>0</v>
      </c>
      <c r="M5397" s="518">
        <f t="shared" si="1318"/>
        <v>0</v>
      </c>
      <c r="N5397" s="519">
        <f t="shared" si="1321"/>
        <v>0</v>
      </c>
      <c r="O5397" s="519">
        <f t="shared" si="1322"/>
        <v>0</v>
      </c>
      <c r="P5397" s="506"/>
      <c r="Q5397" s="520"/>
      <c r="R5397" s="412" t="str">
        <f t="shared" si="1317"/>
        <v/>
      </c>
      <c r="S5397" s="412" t="str">
        <f t="shared" si="1315"/>
        <v/>
      </c>
      <c r="T5397" s="427"/>
      <c r="U5397" s="429"/>
      <c r="W5397" s="6">
        <f>VLOOKUP(A5397,'[3]Cartilha Global'!$A:$A,1,FALSE)</f>
        <v>96764</v>
      </c>
    </row>
    <row r="5398" spans="1:23" ht="23.25" hidden="1" thickBot="1" x14ac:dyDescent="0.25">
      <c r="A5398" s="522">
        <v>96802</v>
      </c>
      <c r="B5398" s="508" t="s">
        <v>3144</v>
      </c>
      <c r="C5398" s="513" t="s">
        <v>2858</v>
      </c>
      <c r="D5398" s="498" t="s">
        <v>169</v>
      </c>
      <c r="E5398" s="499">
        <v>235.16</v>
      </c>
      <c r="F5398" s="500">
        <f t="shared" si="1316"/>
        <v>291.22000000000003</v>
      </c>
      <c r="G5398" s="527"/>
      <c r="H5398" s="518"/>
      <c r="I5398" s="517">
        <f t="shared" si="1319"/>
        <v>0</v>
      </c>
      <c r="J5398" s="517">
        <f t="shared" si="1320"/>
        <v>0</v>
      </c>
      <c r="K5398" s="504"/>
      <c r="L5398" s="518">
        <f t="shared" si="1318"/>
        <v>0</v>
      </c>
      <c r="M5398" s="518">
        <f t="shared" si="1318"/>
        <v>0</v>
      </c>
      <c r="N5398" s="519">
        <f t="shared" si="1321"/>
        <v>0</v>
      </c>
      <c r="O5398" s="519">
        <f t="shared" si="1322"/>
        <v>0</v>
      </c>
      <c r="P5398" s="506"/>
      <c r="Q5398" s="520"/>
      <c r="R5398" s="412" t="str">
        <f t="shared" si="1317"/>
        <v/>
      </c>
      <c r="S5398" s="412" t="str">
        <f t="shared" si="1315"/>
        <v/>
      </c>
      <c r="T5398" s="427"/>
      <c r="U5398" s="429"/>
      <c r="W5398" s="6">
        <f>VLOOKUP(A5398,'[3]Cartilha Global'!$A:$A,1,FALSE)</f>
        <v>96802</v>
      </c>
    </row>
    <row r="5399" spans="1:23" ht="23.25" hidden="1" thickBot="1" x14ac:dyDescent="0.25">
      <c r="A5399" s="522">
        <v>96803</v>
      </c>
      <c r="B5399" s="508" t="s">
        <v>3144</v>
      </c>
      <c r="C5399" s="513" t="s">
        <v>2859</v>
      </c>
      <c r="D5399" s="498" t="s">
        <v>169</v>
      </c>
      <c r="E5399" s="499">
        <v>121.67</v>
      </c>
      <c r="F5399" s="500">
        <f t="shared" si="1316"/>
        <v>150.68</v>
      </c>
      <c r="G5399" s="527"/>
      <c r="H5399" s="518"/>
      <c r="I5399" s="517">
        <f t="shared" si="1319"/>
        <v>0</v>
      </c>
      <c r="J5399" s="517">
        <f t="shared" si="1320"/>
        <v>0</v>
      </c>
      <c r="K5399" s="504"/>
      <c r="L5399" s="518">
        <f t="shared" si="1318"/>
        <v>0</v>
      </c>
      <c r="M5399" s="518">
        <f t="shared" si="1318"/>
        <v>0</v>
      </c>
      <c r="N5399" s="519">
        <f t="shared" si="1321"/>
        <v>0</v>
      </c>
      <c r="O5399" s="519">
        <f t="shared" si="1322"/>
        <v>0</v>
      </c>
      <c r="P5399" s="506"/>
      <c r="Q5399" s="520"/>
      <c r="R5399" s="412" t="str">
        <f t="shared" si="1317"/>
        <v/>
      </c>
      <c r="S5399" s="412" t="str">
        <f t="shared" si="1315"/>
        <v/>
      </c>
      <c r="T5399" s="427"/>
      <c r="U5399" s="429"/>
      <c r="W5399" s="6">
        <f>VLOOKUP(A5399,'[3]Cartilha Global'!$A:$A,1,FALSE)</f>
        <v>96803</v>
      </c>
    </row>
    <row r="5400" spans="1:23" ht="23.25" hidden="1" thickBot="1" x14ac:dyDescent="0.25">
      <c r="A5400" s="522">
        <v>96804</v>
      </c>
      <c r="B5400" s="508" t="s">
        <v>3144</v>
      </c>
      <c r="C5400" s="513" t="s">
        <v>2860</v>
      </c>
      <c r="D5400" s="498" t="s">
        <v>169</v>
      </c>
      <c r="E5400" s="499">
        <v>220.31</v>
      </c>
      <c r="F5400" s="500">
        <f t="shared" si="1316"/>
        <v>272.83</v>
      </c>
      <c r="G5400" s="527"/>
      <c r="H5400" s="518"/>
      <c r="I5400" s="517">
        <f t="shared" si="1319"/>
        <v>0</v>
      </c>
      <c r="J5400" s="517">
        <f t="shared" si="1320"/>
        <v>0</v>
      </c>
      <c r="K5400" s="504"/>
      <c r="L5400" s="518">
        <f t="shared" si="1318"/>
        <v>0</v>
      </c>
      <c r="M5400" s="518">
        <f t="shared" si="1318"/>
        <v>0</v>
      </c>
      <c r="N5400" s="519">
        <f t="shared" si="1321"/>
        <v>0</v>
      </c>
      <c r="O5400" s="519">
        <f t="shared" si="1322"/>
        <v>0</v>
      </c>
      <c r="P5400" s="506"/>
      <c r="Q5400" s="520"/>
      <c r="R5400" s="412" t="str">
        <f t="shared" si="1317"/>
        <v/>
      </c>
      <c r="S5400" s="412" t="str">
        <f t="shared" si="1315"/>
        <v/>
      </c>
      <c r="T5400" s="427"/>
      <c r="U5400" s="429"/>
      <c r="W5400" s="6">
        <f>VLOOKUP(A5400,'[3]Cartilha Global'!$A:$A,1,FALSE)</f>
        <v>96804</v>
      </c>
    </row>
    <row r="5401" spans="1:23" ht="23.25" hidden="1" thickBot="1" x14ac:dyDescent="0.25">
      <c r="A5401" s="522">
        <v>96805</v>
      </c>
      <c r="B5401" s="508" t="s">
        <v>3144</v>
      </c>
      <c r="C5401" s="513" t="s">
        <v>2861</v>
      </c>
      <c r="D5401" s="498" t="s">
        <v>169</v>
      </c>
      <c r="E5401" s="499">
        <v>244.59</v>
      </c>
      <c r="F5401" s="500">
        <f t="shared" si="1316"/>
        <v>302.89999999999998</v>
      </c>
      <c r="G5401" s="527"/>
      <c r="H5401" s="518"/>
      <c r="I5401" s="517">
        <f t="shared" si="1319"/>
        <v>0</v>
      </c>
      <c r="J5401" s="517">
        <f t="shared" si="1320"/>
        <v>0</v>
      </c>
      <c r="K5401" s="504"/>
      <c r="L5401" s="518">
        <f t="shared" si="1318"/>
        <v>0</v>
      </c>
      <c r="M5401" s="518">
        <f t="shared" si="1318"/>
        <v>0</v>
      </c>
      <c r="N5401" s="519">
        <f t="shared" si="1321"/>
        <v>0</v>
      </c>
      <c r="O5401" s="519">
        <f t="shared" si="1322"/>
        <v>0</v>
      </c>
      <c r="P5401" s="506"/>
      <c r="Q5401" s="520"/>
      <c r="R5401" s="412" t="str">
        <f t="shared" si="1317"/>
        <v/>
      </c>
      <c r="S5401" s="412" t="str">
        <f t="shared" si="1315"/>
        <v/>
      </c>
      <c r="T5401" s="427"/>
      <c r="U5401" s="429"/>
      <c r="W5401" s="6">
        <f>VLOOKUP(A5401,'[3]Cartilha Global'!$A:$A,1,FALSE)</f>
        <v>96805</v>
      </c>
    </row>
    <row r="5402" spans="1:23" ht="23.25" hidden="1" thickBot="1" x14ac:dyDescent="0.25">
      <c r="A5402" s="522">
        <v>96806</v>
      </c>
      <c r="B5402" s="508" t="s">
        <v>3144</v>
      </c>
      <c r="C5402" s="513" t="s">
        <v>2862</v>
      </c>
      <c r="D5402" s="498" t="s">
        <v>169</v>
      </c>
      <c r="E5402" s="499">
        <v>120.66</v>
      </c>
      <c r="F5402" s="500">
        <f t="shared" si="1316"/>
        <v>149.43</v>
      </c>
      <c r="G5402" s="527"/>
      <c r="H5402" s="518"/>
      <c r="I5402" s="517">
        <f t="shared" si="1319"/>
        <v>0</v>
      </c>
      <c r="J5402" s="517">
        <f t="shared" si="1320"/>
        <v>0</v>
      </c>
      <c r="K5402" s="504"/>
      <c r="L5402" s="518">
        <f t="shared" si="1318"/>
        <v>0</v>
      </c>
      <c r="M5402" s="518">
        <f t="shared" si="1318"/>
        <v>0</v>
      </c>
      <c r="N5402" s="519">
        <f t="shared" si="1321"/>
        <v>0</v>
      </c>
      <c r="O5402" s="519">
        <f t="shared" si="1322"/>
        <v>0</v>
      </c>
      <c r="P5402" s="506"/>
      <c r="Q5402" s="520"/>
      <c r="R5402" s="412" t="str">
        <f t="shared" si="1317"/>
        <v/>
      </c>
      <c r="S5402" s="412" t="str">
        <f t="shared" si="1315"/>
        <v/>
      </c>
      <c r="T5402" s="427"/>
      <c r="U5402" s="429"/>
      <c r="W5402" s="6">
        <f>VLOOKUP(A5402,'[3]Cartilha Global'!$A:$A,1,FALSE)</f>
        <v>96806</v>
      </c>
    </row>
    <row r="5403" spans="1:23" ht="23.25" hidden="1" thickBot="1" x14ac:dyDescent="0.25">
      <c r="A5403" s="522">
        <v>96807</v>
      </c>
      <c r="B5403" s="508" t="s">
        <v>3144</v>
      </c>
      <c r="C5403" s="513" t="s">
        <v>2863</v>
      </c>
      <c r="D5403" s="498" t="s">
        <v>169</v>
      </c>
      <c r="E5403" s="499">
        <v>202.8</v>
      </c>
      <c r="F5403" s="500">
        <f t="shared" si="1316"/>
        <v>251.15</v>
      </c>
      <c r="G5403" s="527"/>
      <c r="H5403" s="518"/>
      <c r="I5403" s="517">
        <f t="shared" si="1319"/>
        <v>0</v>
      </c>
      <c r="J5403" s="517">
        <f t="shared" si="1320"/>
        <v>0</v>
      </c>
      <c r="K5403" s="504"/>
      <c r="L5403" s="518">
        <f t="shared" si="1318"/>
        <v>0</v>
      </c>
      <c r="M5403" s="518">
        <f t="shared" si="1318"/>
        <v>0</v>
      </c>
      <c r="N5403" s="519">
        <f t="shared" si="1321"/>
        <v>0</v>
      </c>
      <c r="O5403" s="519">
        <f t="shared" si="1322"/>
        <v>0</v>
      </c>
      <c r="P5403" s="506"/>
      <c r="Q5403" s="520"/>
      <c r="R5403" s="412" t="str">
        <f t="shared" si="1317"/>
        <v/>
      </c>
      <c r="S5403" s="412" t="str">
        <f t="shared" si="1315"/>
        <v/>
      </c>
      <c r="T5403" s="427"/>
      <c r="U5403" s="429"/>
      <c r="W5403" s="6">
        <f>VLOOKUP(A5403,'[3]Cartilha Global'!$A:$A,1,FALSE)</f>
        <v>96807</v>
      </c>
    </row>
    <row r="5404" spans="1:23" ht="23.25" hidden="1" thickBot="1" x14ac:dyDescent="0.25">
      <c r="A5404" s="522">
        <v>96808</v>
      </c>
      <c r="B5404" s="508" t="s">
        <v>3144</v>
      </c>
      <c r="C5404" s="513" t="s">
        <v>2864</v>
      </c>
      <c r="D5404" s="498" t="s">
        <v>169</v>
      </c>
      <c r="E5404" s="499">
        <v>12.07</v>
      </c>
      <c r="F5404" s="500">
        <f t="shared" si="1316"/>
        <v>14.95</v>
      </c>
      <c r="G5404" s="527"/>
      <c r="H5404" s="518"/>
      <c r="I5404" s="517">
        <f t="shared" si="1319"/>
        <v>0</v>
      </c>
      <c r="J5404" s="517">
        <f t="shared" si="1320"/>
        <v>0</v>
      </c>
      <c r="K5404" s="504"/>
      <c r="L5404" s="518">
        <f t="shared" si="1318"/>
        <v>0</v>
      </c>
      <c r="M5404" s="518">
        <f t="shared" si="1318"/>
        <v>0</v>
      </c>
      <c r="N5404" s="519">
        <f t="shared" si="1321"/>
        <v>0</v>
      </c>
      <c r="O5404" s="519">
        <f t="shared" si="1322"/>
        <v>0</v>
      </c>
      <c r="P5404" s="506"/>
      <c r="Q5404" s="520"/>
      <c r="R5404" s="412" t="str">
        <f t="shared" si="1317"/>
        <v/>
      </c>
      <c r="S5404" s="412" t="str">
        <f t="shared" si="1315"/>
        <v/>
      </c>
      <c r="T5404" s="427"/>
      <c r="U5404" s="429"/>
      <c r="W5404" s="6">
        <f>VLOOKUP(A5404,'[3]Cartilha Global'!$A:$A,1,FALSE)</f>
        <v>96808</v>
      </c>
    </row>
    <row r="5405" spans="1:23" ht="23.25" hidden="1" thickBot="1" x14ac:dyDescent="0.25">
      <c r="A5405" s="522">
        <v>96809</v>
      </c>
      <c r="B5405" s="508" t="s">
        <v>3144</v>
      </c>
      <c r="C5405" s="513" t="s">
        <v>2865</v>
      </c>
      <c r="D5405" s="498" t="s">
        <v>169</v>
      </c>
      <c r="E5405" s="499">
        <v>13.64</v>
      </c>
      <c r="F5405" s="500">
        <f t="shared" si="1316"/>
        <v>16.89</v>
      </c>
      <c r="G5405" s="527"/>
      <c r="H5405" s="518"/>
      <c r="I5405" s="517">
        <f t="shared" si="1319"/>
        <v>0</v>
      </c>
      <c r="J5405" s="517">
        <f t="shared" si="1320"/>
        <v>0</v>
      </c>
      <c r="K5405" s="504"/>
      <c r="L5405" s="518">
        <f t="shared" si="1318"/>
        <v>0</v>
      </c>
      <c r="M5405" s="518">
        <f t="shared" si="1318"/>
        <v>0</v>
      </c>
      <c r="N5405" s="519">
        <f t="shared" si="1321"/>
        <v>0</v>
      </c>
      <c r="O5405" s="519">
        <f t="shared" si="1322"/>
        <v>0</v>
      </c>
      <c r="P5405" s="506"/>
      <c r="Q5405" s="520"/>
      <c r="R5405" s="412" t="str">
        <f t="shared" si="1317"/>
        <v/>
      </c>
      <c r="S5405" s="412" t="str">
        <f t="shared" si="1315"/>
        <v/>
      </c>
      <c r="T5405" s="427"/>
      <c r="U5405" s="429"/>
      <c r="W5405" s="6">
        <f>VLOOKUP(A5405,'[3]Cartilha Global'!$A:$A,1,FALSE)</f>
        <v>96809</v>
      </c>
    </row>
    <row r="5406" spans="1:23" ht="23.25" hidden="1" thickBot="1" x14ac:dyDescent="0.25">
      <c r="A5406" s="522">
        <v>96810</v>
      </c>
      <c r="B5406" s="508" t="s">
        <v>3144</v>
      </c>
      <c r="C5406" s="513" t="s">
        <v>2866</v>
      </c>
      <c r="D5406" s="498" t="s">
        <v>169</v>
      </c>
      <c r="E5406" s="499">
        <v>14.7</v>
      </c>
      <c r="F5406" s="500">
        <f t="shared" si="1316"/>
        <v>18.2</v>
      </c>
      <c r="G5406" s="527"/>
      <c r="H5406" s="518"/>
      <c r="I5406" s="517">
        <f t="shared" si="1319"/>
        <v>0</v>
      </c>
      <c r="J5406" s="517">
        <f t="shared" si="1320"/>
        <v>0</v>
      </c>
      <c r="K5406" s="504"/>
      <c r="L5406" s="518">
        <f t="shared" si="1318"/>
        <v>0</v>
      </c>
      <c r="M5406" s="518">
        <f t="shared" si="1318"/>
        <v>0</v>
      </c>
      <c r="N5406" s="519">
        <f t="shared" si="1321"/>
        <v>0</v>
      </c>
      <c r="O5406" s="519">
        <f t="shared" si="1322"/>
        <v>0</v>
      </c>
      <c r="P5406" s="506"/>
      <c r="Q5406" s="520"/>
      <c r="R5406" s="412" t="str">
        <f t="shared" si="1317"/>
        <v/>
      </c>
      <c r="S5406" s="412" t="str">
        <f t="shared" si="1315"/>
        <v/>
      </c>
      <c r="T5406" s="427"/>
      <c r="U5406" s="429"/>
      <c r="W5406" s="6">
        <f>VLOOKUP(A5406,'[3]Cartilha Global'!$A:$A,1,FALSE)</f>
        <v>96810</v>
      </c>
    </row>
    <row r="5407" spans="1:23" ht="23.25" hidden="1" thickBot="1" x14ac:dyDescent="0.25">
      <c r="A5407" s="522">
        <v>96811</v>
      </c>
      <c r="B5407" s="508" t="s">
        <v>3144</v>
      </c>
      <c r="C5407" s="513" t="s">
        <v>2867</v>
      </c>
      <c r="D5407" s="498" t="s">
        <v>169</v>
      </c>
      <c r="E5407" s="499">
        <v>15.93</v>
      </c>
      <c r="F5407" s="500">
        <f t="shared" si="1316"/>
        <v>19.73</v>
      </c>
      <c r="G5407" s="527"/>
      <c r="H5407" s="518"/>
      <c r="I5407" s="517">
        <f t="shared" si="1319"/>
        <v>0</v>
      </c>
      <c r="J5407" s="517">
        <f t="shared" si="1320"/>
        <v>0</v>
      </c>
      <c r="K5407" s="504"/>
      <c r="L5407" s="518">
        <f t="shared" si="1318"/>
        <v>0</v>
      </c>
      <c r="M5407" s="518">
        <f t="shared" si="1318"/>
        <v>0</v>
      </c>
      <c r="N5407" s="519">
        <f t="shared" si="1321"/>
        <v>0</v>
      </c>
      <c r="O5407" s="519">
        <f t="shared" si="1322"/>
        <v>0</v>
      </c>
      <c r="P5407" s="506"/>
      <c r="Q5407" s="520"/>
      <c r="R5407" s="412" t="str">
        <f t="shared" si="1317"/>
        <v/>
      </c>
      <c r="S5407" s="412" t="str">
        <f t="shared" si="1315"/>
        <v/>
      </c>
      <c r="T5407" s="427"/>
      <c r="U5407" s="429"/>
      <c r="W5407" s="6">
        <f>VLOOKUP(A5407,'[3]Cartilha Global'!$A:$A,1,FALSE)</f>
        <v>96811</v>
      </c>
    </row>
    <row r="5408" spans="1:23" ht="23.25" hidden="1" thickBot="1" x14ac:dyDescent="0.25">
      <c r="A5408" s="522">
        <v>96812</v>
      </c>
      <c r="B5408" s="508" t="s">
        <v>3144</v>
      </c>
      <c r="C5408" s="513" t="s">
        <v>2868</v>
      </c>
      <c r="D5408" s="498" t="s">
        <v>169</v>
      </c>
      <c r="E5408" s="499">
        <v>15.37</v>
      </c>
      <c r="F5408" s="500">
        <f t="shared" si="1316"/>
        <v>19.03</v>
      </c>
      <c r="G5408" s="527"/>
      <c r="H5408" s="518"/>
      <c r="I5408" s="517">
        <f t="shared" si="1319"/>
        <v>0</v>
      </c>
      <c r="J5408" s="517">
        <f t="shared" si="1320"/>
        <v>0</v>
      </c>
      <c r="K5408" s="504"/>
      <c r="L5408" s="518">
        <f t="shared" si="1318"/>
        <v>0</v>
      </c>
      <c r="M5408" s="518">
        <f t="shared" si="1318"/>
        <v>0</v>
      </c>
      <c r="N5408" s="519">
        <f t="shared" si="1321"/>
        <v>0</v>
      </c>
      <c r="O5408" s="519">
        <f t="shared" si="1322"/>
        <v>0</v>
      </c>
      <c r="P5408" s="506"/>
      <c r="Q5408" s="520"/>
      <c r="R5408" s="412" t="str">
        <f t="shared" si="1317"/>
        <v/>
      </c>
      <c r="S5408" s="412" t="str">
        <f t="shared" si="1315"/>
        <v/>
      </c>
      <c r="T5408" s="427"/>
      <c r="U5408" s="429"/>
      <c r="W5408" s="6">
        <f>VLOOKUP(A5408,'[3]Cartilha Global'!$A:$A,1,FALSE)</f>
        <v>96812</v>
      </c>
    </row>
    <row r="5409" spans="1:23" ht="23.25" hidden="1" thickBot="1" x14ac:dyDescent="0.25">
      <c r="A5409" s="522">
        <v>96813</v>
      </c>
      <c r="B5409" s="508" t="s">
        <v>3144</v>
      </c>
      <c r="C5409" s="513" t="s">
        <v>2869</v>
      </c>
      <c r="D5409" s="498" t="s">
        <v>169</v>
      </c>
      <c r="E5409" s="499">
        <v>17.48</v>
      </c>
      <c r="F5409" s="500">
        <f t="shared" si="1316"/>
        <v>21.65</v>
      </c>
      <c r="G5409" s="527"/>
      <c r="H5409" s="518"/>
      <c r="I5409" s="517">
        <f t="shared" si="1319"/>
        <v>0</v>
      </c>
      <c r="J5409" s="517">
        <f t="shared" si="1320"/>
        <v>0</v>
      </c>
      <c r="K5409" s="504"/>
      <c r="L5409" s="518">
        <f t="shared" si="1318"/>
        <v>0</v>
      </c>
      <c r="M5409" s="518">
        <f t="shared" si="1318"/>
        <v>0</v>
      </c>
      <c r="N5409" s="519">
        <f t="shared" si="1321"/>
        <v>0</v>
      </c>
      <c r="O5409" s="519">
        <f t="shared" si="1322"/>
        <v>0</v>
      </c>
      <c r="P5409" s="506"/>
      <c r="Q5409" s="520"/>
      <c r="R5409" s="412" t="str">
        <f t="shared" si="1317"/>
        <v/>
      </c>
      <c r="S5409" s="412" t="str">
        <f t="shared" si="1315"/>
        <v/>
      </c>
      <c r="T5409" s="427"/>
      <c r="U5409" s="429"/>
      <c r="W5409" s="6">
        <f>VLOOKUP(A5409,'[3]Cartilha Global'!$A:$A,1,FALSE)</f>
        <v>96813</v>
      </c>
    </row>
    <row r="5410" spans="1:23" ht="23.25" hidden="1" thickBot="1" x14ac:dyDescent="0.25">
      <c r="A5410" s="522">
        <v>96814</v>
      </c>
      <c r="B5410" s="508" t="s">
        <v>3144</v>
      </c>
      <c r="C5410" s="513" t="s">
        <v>2870</v>
      </c>
      <c r="D5410" s="498" t="s">
        <v>169</v>
      </c>
      <c r="E5410" s="499">
        <v>15.01</v>
      </c>
      <c r="F5410" s="500">
        <f t="shared" si="1316"/>
        <v>18.59</v>
      </c>
      <c r="G5410" s="527"/>
      <c r="H5410" s="518"/>
      <c r="I5410" s="517">
        <f t="shared" si="1319"/>
        <v>0</v>
      </c>
      <c r="J5410" s="517">
        <f t="shared" si="1320"/>
        <v>0</v>
      </c>
      <c r="K5410" s="504"/>
      <c r="L5410" s="518">
        <f t="shared" si="1318"/>
        <v>0</v>
      </c>
      <c r="M5410" s="518">
        <f t="shared" si="1318"/>
        <v>0</v>
      </c>
      <c r="N5410" s="519">
        <f t="shared" si="1321"/>
        <v>0</v>
      </c>
      <c r="O5410" s="519">
        <f t="shared" si="1322"/>
        <v>0</v>
      </c>
      <c r="P5410" s="506"/>
      <c r="Q5410" s="520"/>
      <c r="R5410" s="412" t="str">
        <f t="shared" si="1317"/>
        <v/>
      </c>
      <c r="S5410" s="412" t="str">
        <f t="shared" si="1315"/>
        <v/>
      </c>
      <c r="T5410" s="427"/>
      <c r="U5410" s="429"/>
      <c r="W5410" s="6">
        <f>VLOOKUP(A5410,'[3]Cartilha Global'!$A:$A,1,FALSE)</f>
        <v>96814</v>
      </c>
    </row>
    <row r="5411" spans="1:23" ht="23.25" hidden="1" thickBot="1" x14ac:dyDescent="0.25">
      <c r="A5411" s="522">
        <v>96815</v>
      </c>
      <c r="B5411" s="508" t="s">
        <v>3144</v>
      </c>
      <c r="C5411" s="513" t="s">
        <v>2871</v>
      </c>
      <c r="D5411" s="498" t="s">
        <v>169</v>
      </c>
      <c r="E5411" s="499">
        <v>24.55</v>
      </c>
      <c r="F5411" s="500">
        <f t="shared" si="1316"/>
        <v>30.4</v>
      </c>
      <c r="G5411" s="527"/>
      <c r="H5411" s="518"/>
      <c r="I5411" s="517">
        <f t="shared" si="1319"/>
        <v>0</v>
      </c>
      <c r="J5411" s="517">
        <f t="shared" si="1320"/>
        <v>0</v>
      </c>
      <c r="K5411" s="504"/>
      <c r="L5411" s="518">
        <f t="shared" si="1318"/>
        <v>0</v>
      </c>
      <c r="M5411" s="518">
        <f t="shared" si="1318"/>
        <v>0</v>
      </c>
      <c r="N5411" s="519">
        <f t="shared" si="1321"/>
        <v>0</v>
      </c>
      <c r="O5411" s="519">
        <f t="shared" si="1322"/>
        <v>0</v>
      </c>
      <c r="P5411" s="506"/>
      <c r="Q5411" s="520"/>
      <c r="R5411" s="412" t="str">
        <f t="shared" si="1317"/>
        <v/>
      </c>
      <c r="S5411" s="412" t="str">
        <f t="shared" si="1315"/>
        <v/>
      </c>
      <c r="T5411" s="427"/>
      <c r="U5411" s="429"/>
      <c r="W5411" s="6">
        <f>VLOOKUP(A5411,'[3]Cartilha Global'!$A:$A,1,FALSE)</f>
        <v>96815</v>
      </c>
    </row>
    <row r="5412" spans="1:23" ht="23.25" hidden="1" thickBot="1" x14ac:dyDescent="0.25">
      <c r="A5412" s="522">
        <v>96816</v>
      </c>
      <c r="B5412" s="508" t="s">
        <v>3144</v>
      </c>
      <c r="C5412" s="513" t="s">
        <v>2872</v>
      </c>
      <c r="D5412" s="498" t="s">
        <v>169</v>
      </c>
      <c r="E5412" s="499">
        <v>20.54</v>
      </c>
      <c r="F5412" s="500">
        <f t="shared" si="1316"/>
        <v>25.44</v>
      </c>
      <c r="G5412" s="527"/>
      <c r="H5412" s="518"/>
      <c r="I5412" s="517">
        <f t="shared" si="1319"/>
        <v>0</v>
      </c>
      <c r="J5412" s="517">
        <f t="shared" si="1320"/>
        <v>0</v>
      </c>
      <c r="K5412" s="504"/>
      <c r="L5412" s="518">
        <f t="shared" si="1318"/>
        <v>0</v>
      </c>
      <c r="M5412" s="518">
        <f t="shared" si="1318"/>
        <v>0</v>
      </c>
      <c r="N5412" s="519">
        <f t="shared" si="1321"/>
        <v>0</v>
      </c>
      <c r="O5412" s="519">
        <f t="shared" si="1322"/>
        <v>0</v>
      </c>
      <c r="P5412" s="506"/>
      <c r="Q5412" s="520"/>
      <c r="R5412" s="412" t="str">
        <f t="shared" si="1317"/>
        <v/>
      </c>
      <c r="S5412" s="412" t="str">
        <f t="shared" si="1315"/>
        <v/>
      </c>
      <c r="T5412" s="427"/>
      <c r="U5412" s="429"/>
      <c r="W5412" s="6">
        <f>VLOOKUP(A5412,'[3]Cartilha Global'!$A:$A,1,FALSE)</f>
        <v>96816</v>
      </c>
    </row>
    <row r="5413" spans="1:23" ht="23.25" hidden="1" thickBot="1" x14ac:dyDescent="0.25">
      <c r="A5413" s="522">
        <v>96817</v>
      </c>
      <c r="B5413" s="508" t="s">
        <v>3144</v>
      </c>
      <c r="C5413" s="513" t="s">
        <v>2873</v>
      </c>
      <c r="D5413" s="498" t="s">
        <v>169</v>
      </c>
      <c r="E5413" s="499">
        <v>23.1</v>
      </c>
      <c r="F5413" s="500">
        <f t="shared" si="1316"/>
        <v>28.61</v>
      </c>
      <c r="G5413" s="527"/>
      <c r="H5413" s="518"/>
      <c r="I5413" s="517">
        <f t="shared" si="1319"/>
        <v>0</v>
      </c>
      <c r="J5413" s="517">
        <f t="shared" si="1320"/>
        <v>0</v>
      </c>
      <c r="K5413" s="504"/>
      <c r="L5413" s="518">
        <f t="shared" si="1318"/>
        <v>0</v>
      </c>
      <c r="M5413" s="518">
        <f t="shared" si="1318"/>
        <v>0</v>
      </c>
      <c r="N5413" s="519">
        <f t="shared" si="1321"/>
        <v>0</v>
      </c>
      <c r="O5413" s="519">
        <f t="shared" si="1322"/>
        <v>0</v>
      </c>
      <c r="P5413" s="506"/>
      <c r="Q5413" s="520"/>
      <c r="R5413" s="412" t="str">
        <f t="shared" si="1317"/>
        <v/>
      </c>
      <c r="S5413" s="412" t="str">
        <f t="shared" si="1315"/>
        <v/>
      </c>
      <c r="T5413" s="427"/>
      <c r="U5413" s="429"/>
      <c r="W5413" s="6">
        <f>VLOOKUP(A5413,'[3]Cartilha Global'!$A:$A,1,FALSE)</f>
        <v>96817</v>
      </c>
    </row>
    <row r="5414" spans="1:23" ht="23.25" hidden="1" thickBot="1" x14ac:dyDescent="0.25">
      <c r="A5414" s="522">
        <v>96818</v>
      </c>
      <c r="B5414" s="508" t="s">
        <v>3144</v>
      </c>
      <c r="C5414" s="513" t="s">
        <v>2874</v>
      </c>
      <c r="D5414" s="498" t="s">
        <v>169</v>
      </c>
      <c r="E5414" s="499">
        <v>21.64</v>
      </c>
      <c r="F5414" s="500">
        <f t="shared" si="1316"/>
        <v>26.8</v>
      </c>
      <c r="G5414" s="527"/>
      <c r="H5414" s="518"/>
      <c r="I5414" s="517">
        <f t="shared" si="1319"/>
        <v>0</v>
      </c>
      <c r="J5414" s="517">
        <f t="shared" si="1320"/>
        <v>0</v>
      </c>
      <c r="K5414" s="504"/>
      <c r="L5414" s="518">
        <f t="shared" si="1318"/>
        <v>0</v>
      </c>
      <c r="M5414" s="518">
        <f t="shared" si="1318"/>
        <v>0</v>
      </c>
      <c r="N5414" s="519">
        <f t="shared" si="1321"/>
        <v>0</v>
      </c>
      <c r="O5414" s="519">
        <f t="shared" si="1322"/>
        <v>0</v>
      </c>
      <c r="P5414" s="506"/>
      <c r="Q5414" s="520"/>
      <c r="R5414" s="412" t="str">
        <f t="shared" si="1317"/>
        <v/>
      </c>
      <c r="S5414" s="412" t="str">
        <f t="shared" si="1315"/>
        <v/>
      </c>
      <c r="T5414" s="427"/>
      <c r="U5414" s="429"/>
      <c r="W5414" s="6">
        <f>VLOOKUP(A5414,'[3]Cartilha Global'!$A:$A,1,FALSE)</f>
        <v>96818</v>
      </c>
    </row>
    <row r="5415" spans="1:23" ht="23.25" hidden="1" thickBot="1" x14ac:dyDescent="0.25">
      <c r="A5415" s="522">
        <v>96819</v>
      </c>
      <c r="B5415" s="508" t="s">
        <v>3144</v>
      </c>
      <c r="C5415" s="513" t="s">
        <v>2875</v>
      </c>
      <c r="D5415" s="498" t="s">
        <v>169</v>
      </c>
      <c r="E5415" s="499">
        <v>21.64</v>
      </c>
      <c r="F5415" s="500">
        <f t="shared" si="1316"/>
        <v>26.8</v>
      </c>
      <c r="G5415" s="527"/>
      <c r="H5415" s="518"/>
      <c r="I5415" s="517">
        <f t="shared" si="1319"/>
        <v>0</v>
      </c>
      <c r="J5415" s="517">
        <f t="shared" si="1320"/>
        <v>0</v>
      </c>
      <c r="K5415" s="504"/>
      <c r="L5415" s="518">
        <f t="shared" si="1318"/>
        <v>0</v>
      </c>
      <c r="M5415" s="518">
        <f t="shared" si="1318"/>
        <v>0</v>
      </c>
      <c r="N5415" s="519">
        <f t="shared" si="1321"/>
        <v>0</v>
      </c>
      <c r="O5415" s="519">
        <f t="shared" si="1322"/>
        <v>0</v>
      </c>
      <c r="P5415" s="506"/>
      <c r="Q5415" s="520"/>
      <c r="R5415" s="412" t="str">
        <f t="shared" si="1317"/>
        <v/>
      </c>
      <c r="S5415" s="412" t="str">
        <f t="shared" si="1315"/>
        <v/>
      </c>
      <c r="T5415" s="427"/>
      <c r="U5415" s="429"/>
      <c r="W5415" s="6">
        <f>VLOOKUP(A5415,'[3]Cartilha Global'!$A:$A,1,FALSE)</f>
        <v>96819</v>
      </c>
    </row>
    <row r="5416" spans="1:23" ht="23.25" hidden="1" thickBot="1" x14ac:dyDescent="0.25">
      <c r="A5416" s="522">
        <v>96820</v>
      </c>
      <c r="B5416" s="508" t="s">
        <v>3144</v>
      </c>
      <c r="C5416" s="513" t="s">
        <v>2876</v>
      </c>
      <c r="D5416" s="498" t="s">
        <v>169</v>
      </c>
      <c r="E5416" s="499">
        <v>38.24</v>
      </c>
      <c r="F5416" s="500">
        <f t="shared" si="1316"/>
        <v>47.36</v>
      </c>
      <c r="G5416" s="527"/>
      <c r="H5416" s="518"/>
      <c r="I5416" s="517">
        <f t="shared" si="1319"/>
        <v>0</v>
      </c>
      <c r="J5416" s="517">
        <f t="shared" si="1320"/>
        <v>0</v>
      </c>
      <c r="K5416" s="504"/>
      <c r="L5416" s="518">
        <f t="shared" si="1318"/>
        <v>0</v>
      </c>
      <c r="M5416" s="518">
        <f t="shared" si="1318"/>
        <v>0</v>
      </c>
      <c r="N5416" s="519">
        <f t="shared" si="1321"/>
        <v>0</v>
      </c>
      <c r="O5416" s="519">
        <f t="shared" si="1322"/>
        <v>0</v>
      </c>
      <c r="P5416" s="506"/>
      <c r="Q5416" s="520"/>
      <c r="R5416" s="412" t="str">
        <f t="shared" si="1317"/>
        <v/>
      </c>
      <c r="S5416" s="412" t="str">
        <f t="shared" si="1315"/>
        <v/>
      </c>
      <c r="T5416" s="427"/>
      <c r="U5416" s="429"/>
      <c r="W5416" s="6">
        <f>VLOOKUP(A5416,'[3]Cartilha Global'!$A:$A,1,FALSE)</f>
        <v>96820</v>
      </c>
    </row>
    <row r="5417" spans="1:23" ht="23.25" hidden="1" thickBot="1" x14ac:dyDescent="0.25">
      <c r="A5417" s="522">
        <v>96821</v>
      </c>
      <c r="B5417" s="508" t="s">
        <v>3144</v>
      </c>
      <c r="C5417" s="513" t="s">
        <v>2877</v>
      </c>
      <c r="D5417" s="498" t="s">
        <v>169</v>
      </c>
      <c r="E5417" s="499">
        <v>32.92</v>
      </c>
      <c r="F5417" s="500">
        <f t="shared" si="1316"/>
        <v>40.770000000000003</v>
      </c>
      <c r="G5417" s="527"/>
      <c r="H5417" s="518"/>
      <c r="I5417" s="517">
        <f t="shared" si="1319"/>
        <v>0</v>
      </c>
      <c r="J5417" s="517">
        <f t="shared" si="1320"/>
        <v>0</v>
      </c>
      <c r="K5417" s="504"/>
      <c r="L5417" s="518">
        <f t="shared" si="1318"/>
        <v>0</v>
      </c>
      <c r="M5417" s="518">
        <f t="shared" si="1318"/>
        <v>0</v>
      </c>
      <c r="N5417" s="519">
        <f t="shared" si="1321"/>
        <v>0</v>
      </c>
      <c r="O5417" s="519">
        <f t="shared" si="1322"/>
        <v>0</v>
      </c>
      <c r="P5417" s="506"/>
      <c r="Q5417" s="520"/>
      <c r="R5417" s="412" t="str">
        <f t="shared" si="1317"/>
        <v/>
      </c>
      <c r="S5417" s="412" t="str">
        <f t="shared" si="1315"/>
        <v/>
      </c>
      <c r="T5417" s="427"/>
      <c r="U5417" s="429"/>
      <c r="W5417" s="6">
        <f>VLOOKUP(A5417,'[3]Cartilha Global'!$A:$A,1,FALSE)</f>
        <v>96821</v>
      </c>
    </row>
    <row r="5418" spans="1:23" ht="23.25" hidden="1" thickBot="1" x14ac:dyDescent="0.25">
      <c r="A5418" s="522">
        <v>96822</v>
      </c>
      <c r="B5418" s="508" t="s">
        <v>3144</v>
      </c>
      <c r="C5418" s="513" t="s">
        <v>2878</v>
      </c>
      <c r="D5418" s="498" t="s">
        <v>169</v>
      </c>
      <c r="E5418" s="499">
        <v>33.33</v>
      </c>
      <c r="F5418" s="500">
        <f t="shared" si="1316"/>
        <v>41.28</v>
      </c>
      <c r="G5418" s="527"/>
      <c r="H5418" s="518"/>
      <c r="I5418" s="517">
        <f t="shared" si="1319"/>
        <v>0</v>
      </c>
      <c r="J5418" s="517">
        <f t="shared" si="1320"/>
        <v>0</v>
      </c>
      <c r="K5418" s="504"/>
      <c r="L5418" s="518">
        <f t="shared" si="1318"/>
        <v>0</v>
      </c>
      <c r="M5418" s="518">
        <f t="shared" si="1318"/>
        <v>0</v>
      </c>
      <c r="N5418" s="519">
        <f t="shared" si="1321"/>
        <v>0</v>
      </c>
      <c r="O5418" s="519">
        <f t="shared" si="1322"/>
        <v>0</v>
      </c>
      <c r="P5418" s="506"/>
      <c r="Q5418" s="520"/>
      <c r="R5418" s="412" t="str">
        <f t="shared" si="1317"/>
        <v/>
      </c>
      <c r="S5418" s="412" t="str">
        <f t="shared" si="1315"/>
        <v/>
      </c>
      <c r="T5418" s="427"/>
      <c r="U5418" s="429"/>
      <c r="W5418" s="6">
        <f>VLOOKUP(A5418,'[3]Cartilha Global'!$A:$A,1,FALSE)</f>
        <v>96822</v>
      </c>
    </row>
    <row r="5419" spans="1:23" ht="23.25" hidden="1" thickBot="1" x14ac:dyDescent="0.25">
      <c r="A5419" s="522">
        <v>96823</v>
      </c>
      <c r="B5419" s="508" t="s">
        <v>3144</v>
      </c>
      <c r="C5419" s="513" t="s">
        <v>2879</v>
      </c>
      <c r="D5419" s="498" t="s">
        <v>169</v>
      </c>
      <c r="E5419" s="499">
        <v>13.81</v>
      </c>
      <c r="F5419" s="500">
        <f t="shared" si="1316"/>
        <v>17.100000000000001</v>
      </c>
      <c r="G5419" s="527"/>
      <c r="H5419" s="518"/>
      <c r="I5419" s="517">
        <f t="shared" si="1319"/>
        <v>0</v>
      </c>
      <c r="J5419" s="517">
        <f t="shared" si="1320"/>
        <v>0</v>
      </c>
      <c r="K5419" s="504"/>
      <c r="L5419" s="518">
        <f t="shared" si="1318"/>
        <v>0</v>
      </c>
      <c r="M5419" s="518">
        <f t="shared" si="1318"/>
        <v>0</v>
      </c>
      <c r="N5419" s="519">
        <f t="shared" si="1321"/>
        <v>0</v>
      </c>
      <c r="O5419" s="519">
        <f t="shared" si="1322"/>
        <v>0</v>
      </c>
      <c r="P5419" s="506"/>
      <c r="Q5419" s="520"/>
      <c r="R5419" s="412" t="str">
        <f t="shared" si="1317"/>
        <v/>
      </c>
      <c r="S5419" s="412" t="str">
        <f t="shared" ref="S5419:S5482" si="1323">IF(Q5419="X","x",IF(Q5419="xx","x",IF(OR(J5419&gt;0,O5419&gt;0),"x","")))</f>
        <v/>
      </c>
      <c r="T5419" s="427"/>
      <c r="U5419" s="429"/>
      <c r="W5419" s="6">
        <f>VLOOKUP(A5419,'[3]Cartilha Global'!$A:$A,1,FALSE)</f>
        <v>96823</v>
      </c>
    </row>
    <row r="5420" spans="1:23" ht="23.25" hidden="1" thickBot="1" x14ac:dyDescent="0.25">
      <c r="A5420" s="522">
        <v>96824</v>
      </c>
      <c r="B5420" s="508" t="s">
        <v>3144</v>
      </c>
      <c r="C5420" s="513" t="s">
        <v>2880</v>
      </c>
      <c r="D5420" s="498" t="s">
        <v>169</v>
      </c>
      <c r="E5420" s="499">
        <v>15.44</v>
      </c>
      <c r="F5420" s="500">
        <f t="shared" si="1316"/>
        <v>19.12</v>
      </c>
      <c r="G5420" s="527"/>
      <c r="H5420" s="518"/>
      <c r="I5420" s="517">
        <f t="shared" si="1319"/>
        <v>0</v>
      </c>
      <c r="J5420" s="517">
        <f t="shared" si="1320"/>
        <v>0</v>
      </c>
      <c r="K5420" s="504"/>
      <c r="L5420" s="518">
        <f t="shared" si="1318"/>
        <v>0</v>
      </c>
      <c r="M5420" s="518">
        <f t="shared" si="1318"/>
        <v>0</v>
      </c>
      <c r="N5420" s="519">
        <f t="shared" si="1321"/>
        <v>0</v>
      </c>
      <c r="O5420" s="519">
        <f t="shared" si="1322"/>
        <v>0</v>
      </c>
      <c r="P5420" s="506"/>
      <c r="Q5420" s="520"/>
      <c r="R5420" s="412" t="str">
        <f t="shared" si="1317"/>
        <v/>
      </c>
      <c r="S5420" s="412" t="str">
        <f t="shared" si="1323"/>
        <v/>
      </c>
      <c r="T5420" s="427"/>
      <c r="U5420" s="429"/>
      <c r="W5420" s="6">
        <f>VLOOKUP(A5420,'[3]Cartilha Global'!$A:$A,1,FALSE)</f>
        <v>96824</v>
      </c>
    </row>
    <row r="5421" spans="1:23" ht="23.25" hidden="1" thickBot="1" x14ac:dyDescent="0.25">
      <c r="A5421" s="522">
        <v>96825</v>
      </c>
      <c r="B5421" s="508" t="s">
        <v>3144</v>
      </c>
      <c r="C5421" s="513" t="s">
        <v>2881</v>
      </c>
      <c r="D5421" s="498" t="s">
        <v>169</v>
      </c>
      <c r="E5421" s="499">
        <v>20.55</v>
      </c>
      <c r="F5421" s="500">
        <f t="shared" si="1316"/>
        <v>25.45</v>
      </c>
      <c r="G5421" s="527"/>
      <c r="H5421" s="518"/>
      <c r="I5421" s="517">
        <f t="shared" si="1319"/>
        <v>0</v>
      </c>
      <c r="J5421" s="517">
        <f t="shared" si="1320"/>
        <v>0</v>
      </c>
      <c r="K5421" s="504"/>
      <c r="L5421" s="518">
        <f t="shared" si="1318"/>
        <v>0</v>
      </c>
      <c r="M5421" s="518">
        <f t="shared" si="1318"/>
        <v>0</v>
      </c>
      <c r="N5421" s="519">
        <f t="shared" si="1321"/>
        <v>0</v>
      </c>
      <c r="O5421" s="519">
        <f t="shared" si="1322"/>
        <v>0</v>
      </c>
      <c r="P5421" s="506"/>
      <c r="Q5421" s="520"/>
      <c r="R5421" s="412" t="str">
        <f t="shared" si="1317"/>
        <v/>
      </c>
      <c r="S5421" s="412" t="str">
        <f t="shared" si="1323"/>
        <v/>
      </c>
      <c r="T5421" s="427"/>
      <c r="U5421" s="429"/>
      <c r="W5421" s="6">
        <f>VLOOKUP(A5421,'[3]Cartilha Global'!$A:$A,1,FALSE)</f>
        <v>96825</v>
      </c>
    </row>
    <row r="5422" spans="1:23" ht="23.25" hidden="1" thickBot="1" x14ac:dyDescent="0.25">
      <c r="A5422" s="522">
        <v>96826</v>
      </c>
      <c r="B5422" s="508" t="s">
        <v>3144</v>
      </c>
      <c r="C5422" s="513" t="s">
        <v>2882</v>
      </c>
      <c r="D5422" s="498" t="s">
        <v>169</v>
      </c>
      <c r="E5422" s="499">
        <v>18.93</v>
      </c>
      <c r="F5422" s="500">
        <f t="shared" ref="F5422:F5485" si="1324">IF(E5422=0,0,ROUND(E5422*(1+E$13)*(1-E$14),2))</f>
        <v>23.44</v>
      </c>
      <c r="G5422" s="527"/>
      <c r="H5422" s="518"/>
      <c r="I5422" s="517">
        <f t="shared" si="1319"/>
        <v>0</v>
      </c>
      <c r="J5422" s="517">
        <f t="shared" si="1320"/>
        <v>0</v>
      </c>
      <c r="K5422" s="504"/>
      <c r="L5422" s="518">
        <f t="shared" si="1318"/>
        <v>0</v>
      </c>
      <c r="M5422" s="518">
        <f t="shared" si="1318"/>
        <v>0</v>
      </c>
      <c r="N5422" s="519">
        <f t="shared" si="1321"/>
        <v>0</v>
      </c>
      <c r="O5422" s="519">
        <f t="shared" si="1322"/>
        <v>0</v>
      </c>
      <c r="P5422" s="506"/>
      <c r="Q5422" s="520"/>
      <c r="R5422" s="412" t="str">
        <f t="shared" si="1317"/>
        <v/>
      </c>
      <c r="S5422" s="412" t="str">
        <f t="shared" si="1323"/>
        <v/>
      </c>
      <c r="T5422" s="427"/>
      <c r="U5422" s="429"/>
      <c r="W5422" s="6">
        <f>VLOOKUP(A5422,'[3]Cartilha Global'!$A:$A,1,FALSE)</f>
        <v>96826</v>
      </c>
    </row>
    <row r="5423" spans="1:23" ht="23.25" hidden="1" thickBot="1" x14ac:dyDescent="0.25">
      <c r="A5423" s="522">
        <v>96827</v>
      </c>
      <c r="B5423" s="508" t="s">
        <v>3144</v>
      </c>
      <c r="C5423" s="513" t="s">
        <v>2883</v>
      </c>
      <c r="D5423" s="498" t="s">
        <v>169</v>
      </c>
      <c r="E5423" s="499">
        <v>19.600000000000001</v>
      </c>
      <c r="F5423" s="500">
        <f t="shared" si="1324"/>
        <v>24.27</v>
      </c>
      <c r="G5423" s="527"/>
      <c r="H5423" s="518"/>
      <c r="I5423" s="517">
        <f t="shared" si="1319"/>
        <v>0</v>
      </c>
      <c r="J5423" s="517">
        <f t="shared" si="1320"/>
        <v>0</v>
      </c>
      <c r="K5423" s="504"/>
      <c r="L5423" s="518">
        <f t="shared" si="1318"/>
        <v>0</v>
      </c>
      <c r="M5423" s="518">
        <f t="shared" si="1318"/>
        <v>0</v>
      </c>
      <c r="N5423" s="519">
        <f t="shared" si="1321"/>
        <v>0</v>
      </c>
      <c r="O5423" s="519">
        <f t="shared" si="1322"/>
        <v>0</v>
      </c>
      <c r="P5423" s="506"/>
      <c r="Q5423" s="520"/>
      <c r="R5423" s="412" t="str">
        <f t="shared" si="1317"/>
        <v/>
      </c>
      <c r="S5423" s="412" t="str">
        <f t="shared" si="1323"/>
        <v/>
      </c>
      <c r="T5423" s="427"/>
      <c r="U5423" s="429"/>
      <c r="W5423" s="6">
        <f>VLOOKUP(A5423,'[3]Cartilha Global'!$A:$A,1,FALSE)</f>
        <v>96827</v>
      </c>
    </row>
    <row r="5424" spans="1:23" ht="23.25" hidden="1" thickBot="1" x14ac:dyDescent="0.25">
      <c r="A5424" s="522">
        <v>96828</v>
      </c>
      <c r="B5424" s="508" t="s">
        <v>3144</v>
      </c>
      <c r="C5424" s="513" t="s">
        <v>2884</v>
      </c>
      <c r="D5424" s="498" t="s">
        <v>169</v>
      </c>
      <c r="E5424" s="499">
        <v>24.29</v>
      </c>
      <c r="F5424" s="500">
        <f t="shared" si="1324"/>
        <v>30.08</v>
      </c>
      <c r="G5424" s="527"/>
      <c r="H5424" s="518"/>
      <c r="I5424" s="517">
        <f t="shared" si="1319"/>
        <v>0</v>
      </c>
      <c r="J5424" s="517">
        <f t="shared" si="1320"/>
        <v>0</v>
      </c>
      <c r="K5424" s="504"/>
      <c r="L5424" s="518">
        <f t="shared" si="1318"/>
        <v>0</v>
      </c>
      <c r="M5424" s="518">
        <f t="shared" si="1318"/>
        <v>0</v>
      </c>
      <c r="N5424" s="519">
        <f t="shared" si="1321"/>
        <v>0</v>
      </c>
      <c r="O5424" s="519">
        <f t="shared" si="1322"/>
        <v>0</v>
      </c>
      <c r="P5424" s="506"/>
      <c r="Q5424" s="520"/>
      <c r="R5424" s="412" t="str">
        <f t="shared" si="1317"/>
        <v/>
      </c>
      <c r="S5424" s="412" t="str">
        <f t="shared" si="1323"/>
        <v/>
      </c>
      <c r="T5424" s="427"/>
      <c r="U5424" s="429"/>
      <c r="W5424" s="6">
        <f>VLOOKUP(A5424,'[3]Cartilha Global'!$A:$A,1,FALSE)</f>
        <v>96828</v>
      </c>
    </row>
    <row r="5425" spans="1:23" ht="23.25" hidden="1" thickBot="1" x14ac:dyDescent="0.25">
      <c r="A5425" s="522">
        <v>96829</v>
      </c>
      <c r="B5425" s="508" t="s">
        <v>3144</v>
      </c>
      <c r="C5425" s="513" t="s">
        <v>2885</v>
      </c>
      <c r="D5425" s="498" t="s">
        <v>169</v>
      </c>
      <c r="E5425" s="499">
        <v>18.91</v>
      </c>
      <c r="F5425" s="500">
        <f t="shared" si="1324"/>
        <v>23.42</v>
      </c>
      <c r="G5425" s="527"/>
      <c r="H5425" s="518"/>
      <c r="I5425" s="517">
        <f t="shared" si="1319"/>
        <v>0</v>
      </c>
      <c r="J5425" s="517">
        <f t="shared" si="1320"/>
        <v>0</v>
      </c>
      <c r="K5425" s="504"/>
      <c r="L5425" s="518">
        <f t="shared" si="1318"/>
        <v>0</v>
      </c>
      <c r="M5425" s="518">
        <f t="shared" si="1318"/>
        <v>0</v>
      </c>
      <c r="N5425" s="519">
        <f t="shared" si="1321"/>
        <v>0</v>
      </c>
      <c r="O5425" s="519">
        <f t="shared" si="1322"/>
        <v>0</v>
      </c>
      <c r="P5425" s="506"/>
      <c r="Q5425" s="520"/>
      <c r="R5425" s="412" t="str">
        <f t="shared" si="1317"/>
        <v/>
      </c>
      <c r="S5425" s="412" t="str">
        <f t="shared" si="1323"/>
        <v/>
      </c>
      <c r="T5425" s="427"/>
      <c r="U5425" s="429"/>
      <c r="W5425" s="6">
        <f>VLOOKUP(A5425,'[3]Cartilha Global'!$A:$A,1,FALSE)</f>
        <v>96829</v>
      </c>
    </row>
    <row r="5426" spans="1:23" ht="23.25" hidden="1" thickBot="1" x14ac:dyDescent="0.25">
      <c r="A5426" s="522">
        <v>96830</v>
      </c>
      <c r="B5426" s="508" t="s">
        <v>3144</v>
      </c>
      <c r="C5426" s="513" t="s">
        <v>2886</v>
      </c>
      <c r="D5426" s="498" t="s">
        <v>169</v>
      </c>
      <c r="E5426" s="499">
        <v>27.16</v>
      </c>
      <c r="F5426" s="500">
        <f t="shared" si="1324"/>
        <v>33.630000000000003</v>
      </c>
      <c r="G5426" s="527"/>
      <c r="H5426" s="518"/>
      <c r="I5426" s="517">
        <f t="shared" si="1319"/>
        <v>0</v>
      </c>
      <c r="J5426" s="517">
        <f t="shared" si="1320"/>
        <v>0</v>
      </c>
      <c r="K5426" s="504"/>
      <c r="L5426" s="518">
        <f t="shared" si="1318"/>
        <v>0</v>
      </c>
      <c r="M5426" s="518">
        <f t="shared" si="1318"/>
        <v>0</v>
      </c>
      <c r="N5426" s="519">
        <f t="shared" si="1321"/>
        <v>0</v>
      </c>
      <c r="O5426" s="519">
        <f t="shared" si="1322"/>
        <v>0</v>
      </c>
      <c r="P5426" s="506"/>
      <c r="Q5426" s="520"/>
      <c r="R5426" s="412" t="str">
        <f t="shared" si="1317"/>
        <v/>
      </c>
      <c r="S5426" s="412" t="str">
        <f t="shared" si="1323"/>
        <v/>
      </c>
      <c r="T5426" s="427"/>
      <c r="U5426" s="429"/>
      <c r="W5426" s="6">
        <f>VLOOKUP(A5426,'[3]Cartilha Global'!$A:$A,1,FALSE)</f>
        <v>96830</v>
      </c>
    </row>
    <row r="5427" spans="1:23" ht="23.25" hidden="1" thickBot="1" x14ac:dyDescent="0.25">
      <c r="A5427" s="522">
        <v>96831</v>
      </c>
      <c r="B5427" s="508" t="s">
        <v>3144</v>
      </c>
      <c r="C5427" s="513" t="s">
        <v>2887</v>
      </c>
      <c r="D5427" s="498" t="s">
        <v>169</v>
      </c>
      <c r="E5427" s="499">
        <v>22.42</v>
      </c>
      <c r="F5427" s="500">
        <f t="shared" si="1324"/>
        <v>27.76</v>
      </c>
      <c r="G5427" s="527"/>
      <c r="H5427" s="518"/>
      <c r="I5427" s="517">
        <f t="shared" si="1319"/>
        <v>0</v>
      </c>
      <c r="J5427" s="517">
        <f t="shared" si="1320"/>
        <v>0</v>
      </c>
      <c r="K5427" s="504"/>
      <c r="L5427" s="518">
        <f t="shared" si="1318"/>
        <v>0</v>
      </c>
      <c r="M5427" s="518">
        <f t="shared" si="1318"/>
        <v>0</v>
      </c>
      <c r="N5427" s="519">
        <f t="shared" si="1321"/>
        <v>0</v>
      </c>
      <c r="O5427" s="519">
        <f t="shared" si="1322"/>
        <v>0</v>
      </c>
      <c r="P5427" s="506"/>
      <c r="Q5427" s="520"/>
      <c r="R5427" s="412" t="str">
        <f t="shared" ref="R5427:R5490" si="1325">IF(Q5427="X","x",IF(Q5427="xx","x",IF(O5427&gt;0,"x","")))</f>
        <v/>
      </c>
      <c r="S5427" s="412" t="str">
        <f t="shared" si="1323"/>
        <v/>
      </c>
      <c r="T5427" s="427"/>
      <c r="U5427" s="429"/>
      <c r="W5427" s="6">
        <f>VLOOKUP(A5427,'[3]Cartilha Global'!$A:$A,1,FALSE)</f>
        <v>96831</v>
      </c>
    </row>
    <row r="5428" spans="1:23" ht="23.25" hidden="1" thickBot="1" x14ac:dyDescent="0.25">
      <c r="A5428" s="522">
        <v>96832</v>
      </c>
      <c r="B5428" s="508" t="s">
        <v>3144</v>
      </c>
      <c r="C5428" s="513" t="s">
        <v>2888</v>
      </c>
      <c r="D5428" s="498" t="s">
        <v>169</v>
      </c>
      <c r="E5428" s="499">
        <v>25.68</v>
      </c>
      <c r="F5428" s="500">
        <f t="shared" si="1324"/>
        <v>31.8</v>
      </c>
      <c r="G5428" s="527"/>
      <c r="H5428" s="518"/>
      <c r="I5428" s="517">
        <f t="shared" si="1319"/>
        <v>0</v>
      </c>
      <c r="J5428" s="517">
        <f t="shared" si="1320"/>
        <v>0</v>
      </c>
      <c r="K5428" s="504"/>
      <c r="L5428" s="518">
        <f t="shared" si="1318"/>
        <v>0</v>
      </c>
      <c r="M5428" s="518">
        <f t="shared" si="1318"/>
        <v>0</v>
      </c>
      <c r="N5428" s="519">
        <f t="shared" si="1321"/>
        <v>0</v>
      </c>
      <c r="O5428" s="519">
        <f t="shared" si="1322"/>
        <v>0</v>
      </c>
      <c r="P5428" s="506"/>
      <c r="Q5428" s="520"/>
      <c r="R5428" s="412" t="str">
        <f t="shared" si="1325"/>
        <v/>
      </c>
      <c r="S5428" s="412" t="str">
        <f t="shared" si="1323"/>
        <v/>
      </c>
      <c r="T5428" s="427"/>
      <c r="U5428" s="429"/>
      <c r="W5428" s="6">
        <f>VLOOKUP(A5428,'[3]Cartilha Global'!$A:$A,1,FALSE)</f>
        <v>96832</v>
      </c>
    </row>
    <row r="5429" spans="1:23" ht="23.25" hidden="1" thickBot="1" x14ac:dyDescent="0.25">
      <c r="A5429" s="522">
        <v>96833</v>
      </c>
      <c r="B5429" s="508" t="s">
        <v>3144</v>
      </c>
      <c r="C5429" s="513" t="s">
        <v>2889</v>
      </c>
      <c r="D5429" s="498" t="s">
        <v>169</v>
      </c>
      <c r="E5429" s="499">
        <v>24.14</v>
      </c>
      <c r="F5429" s="500">
        <f t="shared" si="1324"/>
        <v>29.89</v>
      </c>
      <c r="G5429" s="527"/>
      <c r="H5429" s="518"/>
      <c r="I5429" s="517">
        <f t="shared" si="1319"/>
        <v>0</v>
      </c>
      <c r="J5429" s="517">
        <f t="shared" si="1320"/>
        <v>0</v>
      </c>
      <c r="K5429" s="504"/>
      <c r="L5429" s="518">
        <f t="shared" si="1318"/>
        <v>0</v>
      </c>
      <c r="M5429" s="518">
        <f t="shared" si="1318"/>
        <v>0</v>
      </c>
      <c r="N5429" s="519">
        <f t="shared" si="1321"/>
        <v>0</v>
      </c>
      <c r="O5429" s="519">
        <f t="shared" si="1322"/>
        <v>0</v>
      </c>
      <c r="P5429" s="506"/>
      <c r="Q5429" s="520"/>
      <c r="R5429" s="412" t="str">
        <f t="shared" si="1325"/>
        <v/>
      </c>
      <c r="S5429" s="412" t="str">
        <f t="shared" si="1323"/>
        <v/>
      </c>
      <c r="T5429" s="427"/>
      <c r="U5429" s="429"/>
      <c r="W5429" s="6">
        <f>VLOOKUP(A5429,'[3]Cartilha Global'!$A:$A,1,FALSE)</f>
        <v>96833</v>
      </c>
    </row>
    <row r="5430" spans="1:23" ht="23.25" hidden="1" thickBot="1" x14ac:dyDescent="0.25">
      <c r="A5430" s="522">
        <v>96834</v>
      </c>
      <c r="B5430" s="508" t="s">
        <v>3144</v>
      </c>
      <c r="C5430" s="513" t="s">
        <v>2890</v>
      </c>
      <c r="D5430" s="498" t="s">
        <v>169</v>
      </c>
      <c r="E5430" s="499">
        <v>39.25</v>
      </c>
      <c r="F5430" s="500">
        <f t="shared" si="1324"/>
        <v>48.61</v>
      </c>
      <c r="G5430" s="527"/>
      <c r="H5430" s="518"/>
      <c r="I5430" s="517">
        <f t="shared" si="1319"/>
        <v>0</v>
      </c>
      <c r="J5430" s="517">
        <f t="shared" si="1320"/>
        <v>0</v>
      </c>
      <c r="K5430" s="504"/>
      <c r="L5430" s="518">
        <f t="shared" si="1318"/>
        <v>0</v>
      </c>
      <c r="M5430" s="518">
        <f t="shared" si="1318"/>
        <v>0</v>
      </c>
      <c r="N5430" s="519">
        <f t="shared" si="1321"/>
        <v>0</v>
      </c>
      <c r="O5430" s="519">
        <f t="shared" si="1322"/>
        <v>0</v>
      </c>
      <c r="P5430" s="506"/>
      <c r="Q5430" s="520"/>
      <c r="R5430" s="412" t="str">
        <f t="shared" si="1325"/>
        <v/>
      </c>
      <c r="S5430" s="412" t="str">
        <f t="shared" si="1323"/>
        <v/>
      </c>
      <c r="T5430" s="427"/>
      <c r="U5430" s="429"/>
      <c r="W5430" s="6">
        <f>VLOOKUP(A5430,'[3]Cartilha Global'!$A:$A,1,FALSE)</f>
        <v>96834</v>
      </c>
    </row>
    <row r="5431" spans="1:23" ht="23.25" hidden="1" thickBot="1" x14ac:dyDescent="0.25">
      <c r="A5431" s="522">
        <v>96835</v>
      </c>
      <c r="B5431" s="508" t="s">
        <v>3144</v>
      </c>
      <c r="C5431" s="513" t="s">
        <v>2891</v>
      </c>
      <c r="D5431" s="498" t="s">
        <v>169</v>
      </c>
      <c r="E5431" s="499">
        <v>34.18</v>
      </c>
      <c r="F5431" s="500">
        <f t="shared" si="1324"/>
        <v>42.33</v>
      </c>
      <c r="G5431" s="527"/>
      <c r="H5431" s="518"/>
      <c r="I5431" s="517">
        <f t="shared" si="1319"/>
        <v>0</v>
      </c>
      <c r="J5431" s="517">
        <f t="shared" si="1320"/>
        <v>0</v>
      </c>
      <c r="K5431" s="504"/>
      <c r="L5431" s="518">
        <f t="shared" si="1318"/>
        <v>0</v>
      </c>
      <c r="M5431" s="518">
        <f t="shared" si="1318"/>
        <v>0</v>
      </c>
      <c r="N5431" s="519">
        <f t="shared" si="1321"/>
        <v>0</v>
      </c>
      <c r="O5431" s="519">
        <f t="shared" si="1322"/>
        <v>0</v>
      </c>
      <c r="P5431" s="506"/>
      <c r="Q5431" s="520"/>
      <c r="R5431" s="412" t="str">
        <f t="shared" si="1325"/>
        <v/>
      </c>
      <c r="S5431" s="412" t="str">
        <f t="shared" si="1323"/>
        <v/>
      </c>
      <c r="T5431" s="427"/>
      <c r="U5431" s="429"/>
      <c r="W5431" s="6">
        <f>VLOOKUP(A5431,'[3]Cartilha Global'!$A:$A,1,FALSE)</f>
        <v>96835</v>
      </c>
    </row>
    <row r="5432" spans="1:23" ht="23.25" hidden="1" thickBot="1" x14ac:dyDescent="0.25">
      <c r="A5432" s="522">
        <v>96836</v>
      </c>
      <c r="B5432" s="508" t="s">
        <v>3144</v>
      </c>
      <c r="C5432" s="513" t="s">
        <v>2892</v>
      </c>
      <c r="D5432" s="498" t="s">
        <v>169</v>
      </c>
      <c r="E5432" s="499">
        <v>36.28</v>
      </c>
      <c r="F5432" s="500">
        <f t="shared" si="1324"/>
        <v>44.93</v>
      </c>
      <c r="G5432" s="527"/>
      <c r="H5432" s="518"/>
      <c r="I5432" s="517">
        <f t="shared" si="1319"/>
        <v>0</v>
      </c>
      <c r="J5432" s="517">
        <f t="shared" si="1320"/>
        <v>0</v>
      </c>
      <c r="K5432" s="504"/>
      <c r="L5432" s="518">
        <f t="shared" si="1318"/>
        <v>0</v>
      </c>
      <c r="M5432" s="518">
        <f t="shared" si="1318"/>
        <v>0</v>
      </c>
      <c r="N5432" s="519">
        <f t="shared" si="1321"/>
        <v>0</v>
      </c>
      <c r="O5432" s="519">
        <f t="shared" si="1322"/>
        <v>0</v>
      </c>
      <c r="P5432" s="506"/>
      <c r="Q5432" s="520"/>
      <c r="R5432" s="412" t="str">
        <f t="shared" si="1325"/>
        <v/>
      </c>
      <c r="S5432" s="412" t="str">
        <f t="shared" si="1323"/>
        <v/>
      </c>
      <c r="T5432" s="427"/>
      <c r="U5432" s="429"/>
      <c r="W5432" s="6">
        <f>VLOOKUP(A5432,'[3]Cartilha Global'!$A:$A,1,FALSE)</f>
        <v>96836</v>
      </c>
    </row>
    <row r="5433" spans="1:23" ht="23.25" hidden="1" thickBot="1" x14ac:dyDescent="0.25">
      <c r="A5433" s="522">
        <v>96837</v>
      </c>
      <c r="B5433" s="508" t="s">
        <v>3144</v>
      </c>
      <c r="C5433" s="513" t="s">
        <v>2893</v>
      </c>
      <c r="D5433" s="498" t="s">
        <v>169</v>
      </c>
      <c r="E5433" s="499">
        <v>20.74</v>
      </c>
      <c r="F5433" s="500">
        <f t="shared" si="1324"/>
        <v>25.68</v>
      </c>
      <c r="G5433" s="527"/>
      <c r="H5433" s="518"/>
      <c r="I5433" s="517">
        <f t="shared" si="1319"/>
        <v>0</v>
      </c>
      <c r="J5433" s="517">
        <f t="shared" si="1320"/>
        <v>0</v>
      </c>
      <c r="K5433" s="504"/>
      <c r="L5433" s="518">
        <f t="shared" ref="L5433:M5496" si="1326">G5433</f>
        <v>0</v>
      </c>
      <c r="M5433" s="518">
        <f t="shared" si="1326"/>
        <v>0</v>
      </c>
      <c r="N5433" s="519">
        <f t="shared" si="1321"/>
        <v>0</v>
      </c>
      <c r="O5433" s="519">
        <f t="shared" si="1322"/>
        <v>0</v>
      </c>
      <c r="P5433" s="506"/>
      <c r="Q5433" s="520"/>
      <c r="R5433" s="412" t="str">
        <f t="shared" si="1325"/>
        <v/>
      </c>
      <c r="S5433" s="412" t="str">
        <f t="shared" si="1323"/>
        <v/>
      </c>
      <c r="T5433" s="427"/>
      <c r="U5433" s="429"/>
      <c r="W5433" s="6">
        <f>VLOOKUP(A5433,'[3]Cartilha Global'!$A:$A,1,FALSE)</f>
        <v>96837</v>
      </c>
    </row>
    <row r="5434" spans="1:23" ht="23.25" hidden="1" thickBot="1" x14ac:dyDescent="0.25">
      <c r="A5434" s="522">
        <v>96838</v>
      </c>
      <c r="B5434" s="508" t="s">
        <v>3144</v>
      </c>
      <c r="C5434" s="513" t="s">
        <v>2894</v>
      </c>
      <c r="D5434" s="498" t="s">
        <v>169</v>
      </c>
      <c r="E5434" s="499">
        <v>19.22</v>
      </c>
      <c r="F5434" s="500">
        <f t="shared" si="1324"/>
        <v>23.8</v>
      </c>
      <c r="G5434" s="527"/>
      <c r="H5434" s="518"/>
      <c r="I5434" s="517">
        <f t="shared" ref="I5434:I5497" si="1327">IF(ISBLANK(E5434),0,ROUND(F5434*G5434,2))</f>
        <v>0</v>
      </c>
      <c r="J5434" s="517">
        <f t="shared" ref="J5434:J5497" si="1328">IF(ISBLANK(G5434),0,ROUND(G5434*H5434,2))</f>
        <v>0</v>
      </c>
      <c r="K5434" s="504"/>
      <c r="L5434" s="518">
        <f t="shared" si="1326"/>
        <v>0</v>
      </c>
      <c r="M5434" s="518">
        <f t="shared" si="1326"/>
        <v>0</v>
      </c>
      <c r="N5434" s="519">
        <f t="shared" ref="N5434:N5497" si="1329">IF(ISBLANK(E5434),0,ROUND(F5434*L5434,2))</f>
        <v>0</v>
      </c>
      <c r="O5434" s="519">
        <f t="shared" ref="O5434:O5497" si="1330">IF(ISBLANK(L5434),0,ROUND(L5434*M5434,2))</f>
        <v>0</v>
      </c>
      <c r="P5434" s="506"/>
      <c r="Q5434" s="520"/>
      <c r="R5434" s="412" t="str">
        <f t="shared" si="1325"/>
        <v/>
      </c>
      <c r="S5434" s="412" t="str">
        <f t="shared" si="1323"/>
        <v/>
      </c>
      <c r="T5434" s="427"/>
      <c r="U5434" s="429"/>
      <c r="W5434" s="6">
        <f>VLOOKUP(A5434,'[3]Cartilha Global'!$A:$A,1,FALSE)</f>
        <v>96838</v>
      </c>
    </row>
    <row r="5435" spans="1:23" ht="23.25" hidden="1" thickBot="1" x14ac:dyDescent="0.25">
      <c r="A5435" s="522">
        <v>96839</v>
      </c>
      <c r="B5435" s="508" t="s">
        <v>3144</v>
      </c>
      <c r="C5435" s="513" t="s">
        <v>2895</v>
      </c>
      <c r="D5435" s="498" t="s">
        <v>169</v>
      </c>
      <c r="E5435" s="499">
        <v>18.95</v>
      </c>
      <c r="F5435" s="500">
        <f t="shared" si="1324"/>
        <v>23.47</v>
      </c>
      <c r="G5435" s="527"/>
      <c r="H5435" s="518"/>
      <c r="I5435" s="517">
        <f t="shared" si="1327"/>
        <v>0</v>
      </c>
      <c r="J5435" s="517">
        <f t="shared" si="1328"/>
        <v>0</v>
      </c>
      <c r="K5435" s="504"/>
      <c r="L5435" s="518">
        <f t="shared" si="1326"/>
        <v>0</v>
      </c>
      <c r="M5435" s="518">
        <f t="shared" si="1326"/>
        <v>0</v>
      </c>
      <c r="N5435" s="519">
        <f t="shared" si="1329"/>
        <v>0</v>
      </c>
      <c r="O5435" s="519">
        <f t="shared" si="1330"/>
        <v>0</v>
      </c>
      <c r="P5435" s="506"/>
      <c r="Q5435" s="520"/>
      <c r="R5435" s="412" t="str">
        <f t="shared" si="1325"/>
        <v/>
      </c>
      <c r="S5435" s="412" t="str">
        <f t="shared" si="1323"/>
        <v/>
      </c>
      <c r="T5435" s="427"/>
      <c r="U5435" s="429"/>
      <c r="W5435" s="6">
        <f>VLOOKUP(A5435,'[3]Cartilha Global'!$A:$A,1,FALSE)</f>
        <v>96839</v>
      </c>
    </row>
    <row r="5436" spans="1:23" ht="23.25" hidden="1" thickBot="1" x14ac:dyDescent="0.25">
      <c r="A5436" s="522">
        <v>96840</v>
      </c>
      <c r="B5436" s="508" t="s">
        <v>3144</v>
      </c>
      <c r="C5436" s="513" t="s">
        <v>2896</v>
      </c>
      <c r="D5436" s="498" t="s">
        <v>169</v>
      </c>
      <c r="E5436" s="499">
        <v>24.28</v>
      </c>
      <c r="F5436" s="500">
        <f t="shared" si="1324"/>
        <v>30.07</v>
      </c>
      <c r="G5436" s="527"/>
      <c r="H5436" s="518"/>
      <c r="I5436" s="517">
        <f t="shared" si="1327"/>
        <v>0</v>
      </c>
      <c r="J5436" s="517">
        <f t="shared" si="1328"/>
        <v>0</v>
      </c>
      <c r="K5436" s="504"/>
      <c r="L5436" s="518">
        <f t="shared" si="1326"/>
        <v>0</v>
      </c>
      <c r="M5436" s="518">
        <f t="shared" si="1326"/>
        <v>0</v>
      </c>
      <c r="N5436" s="519">
        <f t="shared" si="1329"/>
        <v>0</v>
      </c>
      <c r="O5436" s="519">
        <f t="shared" si="1330"/>
        <v>0</v>
      </c>
      <c r="P5436" s="506"/>
      <c r="Q5436" s="520"/>
      <c r="R5436" s="412" t="str">
        <f t="shared" si="1325"/>
        <v/>
      </c>
      <c r="S5436" s="412" t="str">
        <f t="shared" si="1323"/>
        <v/>
      </c>
      <c r="T5436" s="427"/>
      <c r="U5436" s="429"/>
      <c r="W5436" s="6">
        <f>VLOOKUP(A5436,'[3]Cartilha Global'!$A:$A,1,FALSE)</f>
        <v>96840</v>
      </c>
    </row>
    <row r="5437" spans="1:23" ht="23.25" hidden="1" thickBot="1" x14ac:dyDescent="0.25">
      <c r="A5437" s="522">
        <v>96841</v>
      </c>
      <c r="B5437" s="508" t="s">
        <v>3144</v>
      </c>
      <c r="C5437" s="513" t="s">
        <v>2897</v>
      </c>
      <c r="D5437" s="498" t="s">
        <v>169</v>
      </c>
      <c r="E5437" s="499">
        <v>21.56</v>
      </c>
      <c r="F5437" s="500">
        <f t="shared" si="1324"/>
        <v>26.7</v>
      </c>
      <c r="G5437" s="527"/>
      <c r="H5437" s="518"/>
      <c r="I5437" s="517">
        <f t="shared" si="1327"/>
        <v>0</v>
      </c>
      <c r="J5437" s="517">
        <f t="shared" si="1328"/>
        <v>0</v>
      </c>
      <c r="K5437" s="504"/>
      <c r="L5437" s="518">
        <f t="shared" si="1326"/>
        <v>0</v>
      </c>
      <c r="M5437" s="518">
        <f t="shared" si="1326"/>
        <v>0</v>
      </c>
      <c r="N5437" s="519">
        <f t="shared" si="1329"/>
        <v>0</v>
      </c>
      <c r="O5437" s="519">
        <f t="shared" si="1330"/>
        <v>0</v>
      </c>
      <c r="P5437" s="506"/>
      <c r="Q5437" s="520"/>
      <c r="R5437" s="412" t="str">
        <f t="shared" si="1325"/>
        <v/>
      </c>
      <c r="S5437" s="412" t="str">
        <f t="shared" si="1323"/>
        <v/>
      </c>
      <c r="T5437" s="427"/>
      <c r="U5437" s="429"/>
      <c r="W5437" s="6">
        <f>VLOOKUP(A5437,'[3]Cartilha Global'!$A:$A,1,FALSE)</f>
        <v>96841</v>
      </c>
    </row>
    <row r="5438" spans="1:23" ht="23.25" hidden="1" thickBot="1" x14ac:dyDescent="0.25">
      <c r="A5438" s="522">
        <v>96842</v>
      </c>
      <c r="B5438" s="508" t="s">
        <v>3144</v>
      </c>
      <c r="C5438" s="513" t="s">
        <v>2898</v>
      </c>
      <c r="D5438" s="498" t="s">
        <v>169</v>
      </c>
      <c r="E5438" s="499">
        <v>26.77</v>
      </c>
      <c r="F5438" s="500">
        <f t="shared" si="1324"/>
        <v>33.15</v>
      </c>
      <c r="G5438" s="527"/>
      <c r="H5438" s="518"/>
      <c r="I5438" s="517">
        <f t="shared" si="1327"/>
        <v>0</v>
      </c>
      <c r="J5438" s="517">
        <f t="shared" si="1328"/>
        <v>0</v>
      </c>
      <c r="K5438" s="504"/>
      <c r="L5438" s="518">
        <f t="shared" si="1326"/>
        <v>0</v>
      </c>
      <c r="M5438" s="518">
        <f t="shared" si="1326"/>
        <v>0</v>
      </c>
      <c r="N5438" s="519">
        <f t="shared" si="1329"/>
        <v>0</v>
      </c>
      <c r="O5438" s="519">
        <f t="shared" si="1330"/>
        <v>0</v>
      </c>
      <c r="P5438" s="506"/>
      <c r="Q5438" s="520"/>
      <c r="R5438" s="412" t="str">
        <f t="shared" si="1325"/>
        <v/>
      </c>
      <c r="S5438" s="412" t="str">
        <f t="shared" si="1323"/>
        <v/>
      </c>
      <c r="T5438" s="427"/>
      <c r="U5438" s="429"/>
      <c r="W5438" s="6">
        <f>VLOOKUP(A5438,'[3]Cartilha Global'!$A:$A,1,FALSE)</f>
        <v>96842</v>
      </c>
    </row>
    <row r="5439" spans="1:23" ht="23.25" hidden="1" thickBot="1" x14ac:dyDescent="0.25">
      <c r="A5439" s="522">
        <v>96843</v>
      </c>
      <c r="B5439" s="508" t="s">
        <v>3144</v>
      </c>
      <c r="C5439" s="513" t="s">
        <v>2899</v>
      </c>
      <c r="D5439" s="498" t="s">
        <v>169</v>
      </c>
      <c r="E5439" s="499">
        <v>25.84</v>
      </c>
      <c r="F5439" s="500">
        <f t="shared" si="1324"/>
        <v>32</v>
      </c>
      <c r="G5439" s="527"/>
      <c r="H5439" s="518"/>
      <c r="I5439" s="517">
        <f t="shared" si="1327"/>
        <v>0</v>
      </c>
      <c r="J5439" s="517">
        <f t="shared" si="1328"/>
        <v>0</v>
      </c>
      <c r="K5439" s="504"/>
      <c r="L5439" s="518">
        <f t="shared" si="1326"/>
        <v>0</v>
      </c>
      <c r="M5439" s="518">
        <f t="shared" si="1326"/>
        <v>0</v>
      </c>
      <c r="N5439" s="519">
        <f t="shared" si="1329"/>
        <v>0</v>
      </c>
      <c r="O5439" s="519">
        <f t="shared" si="1330"/>
        <v>0</v>
      </c>
      <c r="P5439" s="506"/>
      <c r="Q5439" s="520"/>
      <c r="R5439" s="412" t="str">
        <f t="shared" si="1325"/>
        <v/>
      </c>
      <c r="S5439" s="412" t="str">
        <f t="shared" si="1323"/>
        <v/>
      </c>
      <c r="T5439" s="427"/>
      <c r="U5439" s="429"/>
      <c r="W5439" s="6">
        <f>VLOOKUP(A5439,'[3]Cartilha Global'!$A:$A,1,FALSE)</f>
        <v>96843</v>
      </c>
    </row>
    <row r="5440" spans="1:23" ht="23.25" hidden="1" thickBot="1" x14ac:dyDescent="0.25">
      <c r="A5440" s="522">
        <v>96844</v>
      </c>
      <c r="B5440" s="508" t="s">
        <v>3144</v>
      </c>
      <c r="C5440" s="513" t="s">
        <v>2900</v>
      </c>
      <c r="D5440" s="498" t="s">
        <v>169</v>
      </c>
      <c r="E5440" s="499">
        <v>34.340000000000003</v>
      </c>
      <c r="F5440" s="500">
        <f t="shared" si="1324"/>
        <v>42.53</v>
      </c>
      <c r="G5440" s="527"/>
      <c r="H5440" s="518"/>
      <c r="I5440" s="517">
        <f t="shared" si="1327"/>
        <v>0</v>
      </c>
      <c r="J5440" s="517">
        <f t="shared" si="1328"/>
        <v>0</v>
      </c>
      <c r="K5440" s="504"/>
      <c r="L5440" s="518">
        <f t="shared" si="1326"/>
        <v>0</v>
      </c>
      <c r="M5440" s="518">
        <f t="shared" si="1326"/>
        <v>0</v>
      </c>
      <c r="N5440" s="519">
        <f t="shared" si="1329"/>
        <v>0</v>
      </c>
      <c r="O5440" s="519">
        <f t="shared" si="1330"/>
        <v>0</v>
      </c>
      <c r="P5440" s="506"/>
      <c r="Q5440" s="520"/>
      <c r="R5440" s="412" t="str">
        <f t="shared" si="1325"/>
        <v/>
      </c>
      <c r="S5440" s="412" t="str">
        <f t="shared" si="1323"/>
        <v/>
      </c>
      <c r="T5440" s="427"/>
      <c r="U5440" s="429"/>
      <c r="W5440" s="6">
        <f>VLOOKUP(A5440,'[3]Cartilha Global'!$A:$A,1,FALSE)</f>
        <v>96844</v>
      </c>
    </row>
    <row r="5441" spans="1:23" ht="23.25" hidden="1" thickBot="1" x14ac:dyDescent="0.25">
      <c r="A5441" s="522">
        <v>96845</v>
      </c>
      <c r="B5441" s="508" t="s">
        <v>3144</v>
      </c>
      <c r="C5441" s="513" t="s">
        <v>2901</v>
      </c>
      <c r="D5441" s="498" t="s">
        <v>169</v>
      </c>
      <c r="E5441" s="499">
        <v>37.07</v>
      </c>
      <c r="F5441" s="500">
        <f t="shared" si="1324"/>
        <v>45.91</v>
      </c>
      <c r="G5441" s="527"/>
      <c r="H5441" s="518"/>
      <c r="I5441" s="517">
        <f t="shared" si="1327"/>
        <v>0</v>
      </c>
      <c r="J5441" s="517">
        <f t="shared" si="1328"/>
        <v>0</v>
      </c>
      <c r="K5441" s="504"/>
      <c r="L5441" s="518">
        <f t="shared" si="1326"/>
        <v>0</v>
      </c>
      <c r="M5441" s="518">
        <f t="shared" si="1326"/>
        <v>0</v>
      </c>
      <c r="N5441" s="519">
        <f t="shared" si="1329"/>
        <v>0</v>
      </c>
      <c r="O5441" s="519">
        <f t="shared" si="1330"/>
        <v>0</v>
      </c>
      <c r="P5441" s="506"/>
      <c r="Q5441" s="520"/>
      <c r="R5441" s="412" t="str">
        <f t="shared" si="1325"/>
        <v/>
      </c>
      <c r="S5441" s="412" t="str">
        <f t="shared" si="1323"/>
        <v/>
      </c>
      <c r="T5441" s="427"/>
      <c r="U5441" s="429"/>
      <c r="W5441" s="6">
        <f>VLOOKUP(A5441,'[3]Cartilha Global'!$A:$A,1,FALSE)</f>
        <v>96845</v>
      </c>
    </row>
    <row r="5442" spans="1:23" ht="23.25" hidden="1" thickBot="1" x14ac:dyDescent="0.25">
      <c r="A5442" s="522">
        <v>96846</v>
      </c>
      <c r="B5442" s="508" t="s">
        <v>3144</v>
      </c>
      <c r="C5442" s="513" t="s">
        <v>2902</v>
      </c>
      <c r="D5442" s="498" t="s">
        <v>169</v>
      </c>
      <c r="E5442" s="499">
        <v>29.81</v>
      </c>
      <c r="F5442" s="500">
        <f t="shared" si="1324"/>
        <v>36.92</v>
      </c>
      <c r="G5442" s="527"/>
      <c r="H5442" s="518"/>
      <c r="I5442" s="517">
        <f t="shared" si="1327"/>
        <v>0</v>
      </c>
      <c r="J5442" s="517">
        <f t="shared" si="1328"/>
        <v>0</v>
      </c>
      <c r="K5442" s="504"/>
      <c r="L5442" s="518">
        <f t="shared" si="1326"/>
        <v>0</v>
      </c>
      <c r="M5442" s="518">
        <f t="shared" si="1326"/>
        <v>0</v>
      </c>
      <c r="N5442" s="519">
        <f t="shared" si="1329"/>
        <v>0</v>
      </c>
      <c r="O5442" s="519">
        <f t="shared" si="1330"/>
        <v>0</v>
      </c>
      <c r="P5442" s="506"/>
      <c r="Q5442" s="520"/>
      <c r="R5442" s="412" t="str">
        <f t="shared" si="1325"/>
        <v/>
      </c>
      <c r="S5442" s="412" t="str">
        <f t="shared" si="1323"/>
        <v/>
      </c>
      <c r="T5442" s="427"/>
      <c r="U5442" s="429"/>
      <c r="W5442" s="6">
        <f>VLOOKUP(A5442,'[3]Cartilha Global'!$A:$A,1,FALSE)</f>
        <v>96846</v>
      </c>
    </row>
    <row r="5443" spans="1:23" ht="23.25" hidden="1" thickBot="1" x14ac:dyDescent="0.25">
      <c r="A5443" s="522">
        <v>96847</v>
      </c>
      <c r="B5443" s="508" t="s">
        <v>3144</v>
      </c>
      <c r="C5443" s="513" t="s">
        <v>2903</v>
      </c>
      <c r="D5443" s="498" t="s">
        <v>169</v>
      </c>
      <c r="E5443" s="499">
        <v>32.47</v>
      </c>
      <c r="F5443" s="500">
        <f t="shared" si="1324"/>
        <v>40.21</v>
      </c>
      <c r="G5443" s="527"/>
      <c r="H5443" s="518"/>
      <c r="I5443" s="517">
        <f t="shared" si="1327"/>
        <v>0</v>
      </c>
      <c r="J5443" s="517">
        <f t="shared" si="1328"/>
        <v>0</v>
      </c>
      <c r="K5443" s="504"/>
      <c r="L5443" s="518">
        <f t="shared" si="1326"/>
        <v>0</v>
      </c>
      <c r="M5443" s="518">
        <f t="shared" si="1326"/>
        <v>0</v>
      </c>
      <c r="N5443" s="519">
        <f t="shared" si="1329"/>
        <v>0</v>
      </c>
      <c r="O5443" s="519">
        <f t="shared" si="1330"/>
        <v>0</v>
      </c>
      <c r="P5443" s="506"/>
      <c r="Q5443" s="520"/>
      <c r="R5443" s="412" t="str">
        <f t="shared" si="1325"/>
        <v/>
      </c>
      <c r="S5443" s="412" t="str">
        <f t="shared" si="1323"/>
        <v/>
      </c>
      <c r="T5443" s="427"/>
      <c r="U5443" s="429"/>
      <c r="W5443" s="6">
        <f>VLOOKUP(A5443,'[3]Cartilha Global'!$A:$A,1,FALSE)</f>
        <v>96847</v>
      </c>
    </row>
    <row r="5444" spans="1:23" ht="23.25" hidden="1" thickBot="1" x14ac:dyDescent="0.25">
      <c r="A5444" s="522">
        <v>96848</v>
      </c>
      <c r="B5444" s="508" t="s">
        <v>3144</v>
      </c>
      <c r="C5444" s="513" t="s">
        <v>2904</v>
      </c>
      <c r="D5444" s="498" t="s">
        <v>169</v>
      </c>
      <c r="E5444" s="499">
        <v>47.87</v>
      </c>
      <c r="F5444" s="500">
        <f t="shared" si="1324"/>
        <v>59.28</v>
      </c>
      <c r="G5444" s="527"/>
      <c r="H5444" s="518"/>
      <c r="I5444" s="517">
        <f t="shared" si="1327"/>
        <v>0</v>
      </c>
      <c r="J5444" s="517">
        <f t="shared" si="1328"/>
        <v>0</v>
      </c>
      <c r="K5444" s="504"/>
      <c r="L5444" s="518">
        <f t="shared" si="1326"/>
        <v>0</v>
      </c>
      <c r="M5444" s="518">
        <f t="shared" si="1326"/>
        <v>0</v>
      </c>
      <c r="N5444" s="519">
        <f t="shared" si="1329"/>
        <v>0</v>
      </c>
      <c r="O5444" s="519">
        <f t="shared" si="1330"/>
        <v>0</v>
      </c>
      <c r="P5444" s="506"/>
      <c r="Q5444" s="520"/>
      <c r="R5444" s="412" t="str">
        <f t="shared" si="1325"/>
        <v/>
      </c>
      <c r="S5444" s="412" t="str">
        <f t="shared" si="1323"/>
        <v/>
      </c>
      <c r="T5444" s="427"/>
      <c r="U5444" s="429"/>
      <c r="W5444" s="6">
        <f>VLOOKUP(A5444,'[3]Cartilha Global'!$A:$A,1,FALSE)</f>
        <v>96848</v>
      </c>
    </row>
    <row r="5445" spans="1:23" ht="23.25" hidden="1" thickBot="1" x14ac:dyDescent="0.25">
      <c r="A5445" s="522">
        <v>96849</v>
      </c>
      <c r="B5445" s="508" t="s">
        <v>3144</v>
      </c>
      <c r="C5445" s="513" t="s">
        <v>2905</v>
      </c>
      <c r="D5445" s="498" t="s">
        <v>169</v>
      </c>
      <c r="E5445" s="499">
        <v>17.66</v>
      </c>
      <c r="F5445" s="500">
        <f t="shared" si="1324"/>
        <v>21.87</v>
      </c>
      <c r="G5445" s="527"/>
      <c r="H5445" s="518"/>
      <c r="I5445" s="517">
        <f t="shared" si="1327"/>
        <v>0</v>
      </c>
      <c r="J5445" s="517">
        <f t="shared" si="1328"/>
        <v>0</v>
      </c>
      <c r="K5445" s="504"/>
      <c r="L5445" s="518">
        <f t="shared" si="1326"/>
        <v>0</v>
      </c>
      <c r="M5445" s="518">
        <f t="shared" si="1326"/>
        <v>0</v>
      </c>
      <c r="N5445" s="519">
        <f t="shared" si="1329"/>
        <v>0</v>
      </c>
      <c r="O5445" s="519">
        <f t="shared" si="1330"/>
        <v>0</v>
      </c>
      <c r="P5445" s="506"/>
      <c r="Q5445" s="520"/>
      <c r="R5445" s="412" t="str">
        <f t="shared" si="1325"/>
        <v/>
      </c>
      <c r="S5445" s="412" t="str">
        <f t="shared" si="1323"/>
        <v/>
      </c>
      <c r="T5445" s="427"/>
      <c r="U5445" s="429"/>
      <c r="W5445" s="6">
        <f>VLOOKUP(A5445,'[3]Cartilha Global'!$A:$A,1,FALSE)</f>
        <v>96849</v>
      </c>
    </row>
    <row r="5446" spans="1:23" ht="23.25" hidden="1" thickBot="1" x14ac:dyDescent="0.25">
      <c r="A5446" s="522">
        <v>96850</v>
      </c>
      <c r="B5446" s="508" t="s">
        <v>3144</v>
      </c>
      <c r="C5446" s="513" t="s">
        <v>2906</v>
      </c>
      <c r="D5446" s="498" t="s">
        <v>169</v>
      </c>
      <c r="E5446" s="499">
        <v>20.38</v>
      </c>
      <c r="F5446" s="500">
        <f t="shared" si="1324"/>
        <v>25.24</v>
      </c>
      <c r="G5446" s="527"/>
      <c r="H5446" s="518"/>
      <c r="I5446" s="517">
        <f t="shared" si="1327"/>
        <v>0</v>
      </c>
      <c r="J5446" s="517">
        <f t="shared" si="1328"/>
        <v>0</v>
      </c>
      <c r="K5446" s="504"/>
      <c r="L5446" s="518">
        <f t="shared" si="1326"/>
        <v>0</v>
      </c>
      <c r="M5446" s="518">
        <f t="shared" si="1326"/>
        <v>0</v>
      </c>
      <c r="N5446" s="519">
        <f t="shared" si="1329"/>
        <v>0</v>
      </c>
      <c r="O5446" s="519">
        <f t="shared" si="1330"/>
        <v>0</v>
      </c>
      <c r="P5446" s="506"/>
      <c r="Q5446" s="520"/>
      <c r="R5446" s="412" t="str">
        <f t="shared" si="1325"/>
        <v/>
      </c>
      <c r="S5446" s="412" t="str">
        <f t="shared" si="1323"/>
        <v/>
      </c>
      <c r="T5446" s="427"/>
      <c r="U5446" s="429"/>
      <c r="W5446" s="6">
        <f>VLOOKUP(A5446,'[3]Cartilha Global'!$A:$A,1,FALSE)</f>
        <v>96850</v>
      </c>
    </row>
    <row r="5447" spans="1:23" ht="23.25" hidden="1" thickBot="1" x14ac:dyDescent="0.25">
      <c r="A5447" s="522">
        <v>96851</v>
      </c>
      <c r="B5447" s="508" t="s">
        <v>3144</v>
      </c>
      <c r="C5447" s="513" t="s">
        <v>2907</v>
      </c>
      <c r="D5447" s="498" t="s">
        <v>169</v>
      </c>
      <c r="E5447" s="499">
        <v>26.47</v>
      </c>
      <c r="F5447" s="500">
        <f t="shared" si="1324"/>
        <v>32.78</v>
      </c>
      <c r="G5447" s="527"/>
      <c r="H5447" s="518"/>
      <c r="I5447" s="517">
        <f t="shared" si="1327"/>
        <v>0</v>
      </c>
      <c r="J5447" s="517">
        <f t="shared" si="1328"/>
        <v>0</v>
      </c>
      <c r="K5447" s="504"/>
      <c r="L5447" s="518">
        <f t="shared" si="1326"/>
        <v>0</v>
      </c>
      <c r="M5447" s="518">
        <f t="shared" si="1326"/>
        <v>0</v>
      </c>
      <c r="N5447" s="519">
        <f t="shared" si="1329"/>
        <v>0</v>
      </c>
      <c r="O5447" s="519">
        <f t="shared" si="1330"/>
        <v>0</v>
      </c>
      <c r="P5447" s="506"/>
      <c r="Q5447" s="520"/>
      <c r="R5447" s="412" t="str">
        <f t="shared" si="1325"/>
        <v/>
      </c>
      <c r="S5447" s="412" t="str">
        <f t="shared" si="1323"/>
        <v/>
      </c>
      <c r="T5447" s="427"/>
      <c r="U5447" s="429"/>
      <c r="W5447" s="6">
        <f>VLOOKUP(A5447,'[3]Cartilha Global'!$A:$A,1,FALSE)</f>
        <v>96851</v>
      </c>
    </row>
    <row r="5448" spans="1:23" ht="23.25" hidden="1" thickBot="1" x14ac:dyDescent="0.25">
      <c r="A5448" s="522">
        <v>96852</v>
      </c>
      <c r="B5448" s="508" t="s">
        <v>3144</v>
      </c>
      <c r="C5448" s="513" t="s">
        <v>2908</v>
      </c>
      <c r="D5448" s="498" t="s">
        <v>169</v>
      </c>
      <c r="E5448" s="499">
        <v>23.26</v>
      </c>
      <c r="F5448" s="500">
        <f t="shared" si="1324"/>
        <v>28.81</v>
      </c>
      <c r="G5448" s="527"/>
      <c r="H5448" s="518"/>
      <c r="I5448" s="517">
        <f t="shared" si="1327"/>
        <v>0</v>
      </c>
      <c r="J5448" s="517">
        <f t="shared" si="1328"/>
        <v>0</v>
      </c>
      <c r="K5448" s="504"/>
      <c r="L5448" s="518">
        <f t="shared" si="1326"/>
        <v>0</v>
      </c>
      <c r="M5448" s="518">
        <f t="shared" si="1326"/>
        <v>0</v>
      </c>
      <c r="N5448" s="519">
        <f t="shared" si="1329"/>
        <v>0</v>
      </c>
      <c r="O5448" s="519">
        <f t="shared" si="1330"/>
        <v>0</v>
      </c>
      <c r="P5448" s="506"/>
      <c r="Q5448" s="520"/>
      <c r="R5448" s="412" t="str">
        <f t="shared" si="1325"/>
        <v/>
      </c>
      <c r="S5448" s="412" t="str">
        <f t="shared" si="1323"/>
        <v/>
      </c>
      <c r="T5448" s="427"/>
      <c r="U5448" s="429"/>
      <c r="W5448" s="6">
        <f>VLOOKUP(A5448,'[3]Cartilha Global'!$A:$A,1,FALSE)</f>
        <v>96852</v>
      </c>
    </row>
    <row r="5449" spans="1:23" ht="23.25" hidden="1" thickBot="1" x14ac:dyDescent="0.25">
      <c r="A5449" s="522">
        <v>96853</v>
      </c>
      <c r="B5449" s="508" t="s">
        <v>3144</v>
      </c>
      <c r="C5449" s="513" t="s">
        <v>2909</v>
      </c>
      <c r="D5449" s="498" t="s">
        <v>169</v>
      </c>
      <c r="E5449" s="499">
        <v>25.92</v>
      </c>
      <c r="F5449" s="500">
        <f t="shared" si="1324"/>
        <v>32.1</v>
      </c>
      <c r="G5449" s="527"/>
      <c r="H5449" s="518"/>
      <c r="I5449" s="517">
        <f t="shared" si="1327"/>
        <v>0</v>
      </c>
      <c r="J5449" s="517">
        <f t="shared" si="1328"/>
        <v>0</v>
      </c>
      <c r="K5449" s="504"/>
      <c r="L5449" s="518">
        <f t="shared" si="1326"/>
        <v>0</v>
      </c>
      <c r="M5449" s="518">
        <f t="shared" si="1326"/>
        <v>0</v>
      </c>
      <c r="N5449" s="519">
        <f t="shared" si="1329"/>
        <v>0</v>
      </c>
      <c r="O5449" s="519">
        <f t="shared" si="1330"/>
        <v>0</v>
      </c>
      <c r="P5449" s="506"/>
      <c r="Q5449" s="520"/>
      <c r="R5449" s="412" t="str">
        <f t="shared" si="1325"/>
        <v/>
      </c>
      <c r="S5449" s="412" t="str">
        <f t="shared" si="1323"/>
        <v/>
      </c>
      <c r="T5449" s="427"/>
      <c r="U5449" s="429"/>
      <c r="W5449" s="6">
        <f>VLOOKUP(A5449,'[3]Cartilha Global'!$A:$A,1,FALSE)</f>
        <v>96853</v>
      </c>
    </row>
    <row r="5450" spans="1:23" ht="23.25" hidden="1" thickBot="1" x14ac:dyDescent="0.25">
      <c r="A5450" s="522">
        <v>96854</v>
      </c>
      <c r="B5450" s="508" t="s">
        <v>3144</v>
      </c>
      <c r="C5450" s="513" t="s">
        <v>2910</v>
      </c>
      <c r="D5450" s="498" t="s">
        <v>169</v>
      </c>
      <c r="E5450" s="499">
        <v>30.63</v>
      </c>
      <c r="F5450" s="500">
        <f t="shared" si="1324"/>
        <v>37.93</v>
      </c>
      <c r="G5450" s="527"/>
      <c r="H5450" s="518"/>
      <c r="I5450" s="517">
        <f t="shared" si="1327"/>
        <v>0</v>
      </c>
      <c r="J5450" s="517">
        <f t="shared" si="1328"/>
        <v>0</v>
      </c>
      <c r="K5450" s="504"/>
      <c r="L5450" s="518">
        <f t="shared" si="1326"/>
        <v>0</v>
      </c>
      <c r="M5450" s="518">
        <f t="shared" si="1326"/>
        <v>0</v>
      </c>
      <c r="N5450" s="519">
        <f t="shared" si="1329"/>
        <v>0</v>
      </c>
      <c r="O5450" s="519">
        <f t="shared" si="1330"/>
        <v>0</v>
      </c>
      <c r="P5450" s="506"/>
      <c r="Q5450" s="520"/>
      <c r="R5450" s="412" t="str">
        <f t="shared" si="1325"/>
        <v/>
      </c>
      <c r="S5450" s="412" t="str">
        <f t="shared" si="1323"/>
        <v/>
      </c>
      <c r="T5450" s="427"/>
      <c r="U5450" s="429"/>
      <c r="W5450" s="6">
        <f>VLOOKUP(A5450,'[3]Cartilha Global'!$A:$A,1,FALSE)</f>
        <v>96854</v>
      </c>
    </row>
    <row r="5451" spans="1:23" ht="23.25" hidden="1" thickBot="1" x14ac:dyDescent="0.25">
      <c r="A5451" s="522">
        <v>96855</v>
      </c>
      <c r="B5451" s="508" t="s">
        <v>3144</v>
      </c>
      <c r="C5451" s="513" t="s">
        <v>2911</v>
      </c>
      <c r="D5451" s="498" t="s">
        <v>169</v>
      </c>
      <c r="E5451" s="499">
        <v>28.79</v>
      </c>
      <c r="F5451" s="500">
        <f t="shared" si="1324"/>
        <v>35.65</v>
      </c>
      <c r="G5451" s="527"/>
      <c r="H5451" s="518"/>
      <c r="I5451" s="517">
        <f t="shared" si="1327"/>
        <v>0</v>
      </c>
      <c r="J5451" s="517">
        <f t="shared" si="1328"/>
        <v>0</v>
      </c>
      <c r="K5451" s="504"/>
      <c r="L5451" s="518">
        <f t="shared" si="1326"/>
        <v>0</v>
      </c>
      <c r="M5451" s="518">
        <f t="shared" si="1326"/>
        <v>0</v>
      </c>
      <c r="N5451" s="519">
        <f t="shared" si="1329"/>
        <v>0</v>
      </c>
      <c r="O5451" s="519">
        <f t="shared" si="1330"/>
        <v>0</v>
      </c>
      <c r="P5451" s="506"/>
      <c r="Q5451" s="520"/>
      <c r="R5451" s="412" t="str">
        <f t="shared" si="1325"/>
        <v/>
      </c>
      <c r="S5451" s="412" t="str">
        <f t="shared" si="1323"/>
        <v/>
      </c>
      <c r="T5451" s="427"/>
      <c r="U5451" s="429"/>
      <c r="W5451" s="6">
        <f>VLOOKUP(A5451,'[3]Cartilha Global'!$A:$A,1,FALSE)</f>
        <v>96855</v>
      </c>
    </row>
    <row r="5452" spans="1:23" ht="23.25" hidden="1" thickBot="1" x14ac:dyDescent="0.25">
      <c r="A5452" s="522">
        <v>96856</v>
      </c>
      <c r="B5452" s="508" t="s">
        <v>3144</v>
      </c>
      <c r="C5452" s="513" t="s">
        <v>2912</v>
      </c>
      <c r="D5452" s="498" t="s">
        <v>169</v>
      </c>
      <c r="E5452" s="499">
        <v>29.17</v>
      </c>
      <c r="F5452" s="500">
        <f t="shared" si="1324"/>
        <v>36.119999999999997</v>
      </c>
      <c r="G5452" s="527"/>
      <c r="H5452" s="518"/>
      <c r="I5452" s="517">
        <f t="shared" si="1327"/>
        <v>0</v>
      </c>
      <c r="J5452" s="517">
        <f t="shared" si="1328"/>
        <v>0</v>
      </c>
      <c r="K5452" s="504"/>
      <c r="L5452" s="518">
        <f t="shared" si="1326"/>
        <v>0</v>
      </c>
      <c r="M5452" s="518">
        <f t="shared" si="1326"/>
        <v>0</v>
      </c>
      <c r="N5452" s="519">
        <f t="shared" si="1329"/>
        <v>0</v>
      </c>
      <c r="O5452" s="519">
        <f t="shared" si="1330"/>
        <v>0</v>
      </c>
      <c r="P5452" s="506"/>
      <c r="Q5452" s="520"/>
      <c r="R5452" s="412" t="str">
        <f t="shared" si="1325"/>
        <v/>
      </c>
      <c r="S5452" s="412" t="str">
        <f t="shared" si="1323"/>
        <v/>
      </c>
      <c r="T5452" s="427"/>
      <c r="U5452" s="429"/>
      <c r="W5452" s="6">
        <f>VLOOKUP(A5452,'[3]Cartilha Global'!$A:$A,1,FALSE)</f>
        <v>96856</v>
      </c>
    </row>
    <row r="5453" spans="1:23" ht="23.25" hidden="1" thickBot="1" x14ac:dyDescent="0.25">
      <c r="A5453" s="522">
        <v>96857</v>
      </c>
      <c r="B5453" s="508" t="s">
        <v>3144</v>
      </c>
      <c r="C5453" s="513" t="s">
        <v>2913</v>
      </c>
      <c r="D5453" s="498" t="s">
        <v>169</v>
      </c>
      <c r="E5453" s="499">
        <v>45.1</v>
      </c>
      <c r="F5453" s="500">
        <f t="shared" si="1324"/>
        <v>55.85</v>
      </c>
      <c r="G5453" s="527"/>
      <c r="H5453" s="518"/>
      <c r="I5453" s="517">
        <f t="shared" si="1327"/>
        <v>0</v>
      </c>
      <c r="J5453" s="517">
        <f t="shared" si="1328"/>
        <v>0</v>
      </c>
      <c r="K5453" s="504"/>
      <c r="L5453" s="518">
        <f t="shared" si="1326"/>
        <v>0</v>
      </c>
      <c r="M5453" s="518">
        <f t="shared" si="1326"/>
        <v>0</v>
      </c>
      <c r="N5453" s="519">
        <f t="shared" si="1329"/>
        <v>0</v>
      </c>
      <c r="O5453" s="519">
        <f t="shared" si="1330"/>
        <v>0</v>
      </c>
      <c r="P5453" s="506"/>
      <c r="Q5453" s="520"/>
      <c r="R5453" s="412" t="str">
        <f t="shared" si="1325"/>
        <v/>
      </c>
      <c r="S5453" s="412" t="str">
        <f t="shared" si="1323"/>
        <v/>
      </c>
      <c r="T5453" s="427"/>
      <c r="U5453" s="429"/>
      <c r="W5453" s="6">
        <f>VLOOKUP(A5453,'[3]Cartilha Global'!$A:$A,1,FALSE)</f>
        <v>96857</v>
      </c>
    </row>
    <row r="5454" spans="1:23" ht="23.25" hidden="1" thickBot="1" x14ac:dyDescent="0.25">
      <c r="A5454" s="522">
        <v>96858</v>
      </c>
      <c r="B5454" s="508" t="s">
        <v>3144</v>
      </c>
      <c r="C5454" s="513" t="s">
        <v>2914</v>
      </c>
      <c r="D5454" s="498" t="s">
        <v>169</v>
      </c>
      <c r="E5454" s="499">
        <v>46.11</v>
      </c>
      <c r="F5454" s="500">
        <f t="shared" si="1324"/>
        <v>57.1</v>
      </c>
      <c r="G5454" s="527"/>
      <c r="H5454" s="518"/>
      <c r="I5454" s="517">
        <f t="shared" si="1327"/>
        <v>0</v>
      </c>
      <c r="J5454" s="517">
        <f t="shared" si="1328"/>
        <v>0</v>
      </c>
      <c r="K5454" s="504"/>
      <c r="L5454" s="518">
        <f t="shared" si="1326"/>
        <v>0</v>
      </c>
      <c r="M5454" s="518">
        <f t="shared" si="1326"/>
        <v>0</v>
      </c>
      <c r="N5454" s="519">
        <f t="shared" si="1329"/>
        <v>0</v>
      </c>
      <c r="O5454" s="519">
        <f t="shared" si="1330"/>
        <v>0</v>
      </c>
      <c r="P5454" s="506"/>
      <c r="Q5454" s="520"/>
      <c r="R5454" s="412" t="str">
        <f t="shared" si="1325"/>
        <v/>
      </c>
      <c r="S5454" s="412" t="str">
        <f t="shared" si="1323"/>
        <v/>
      </c>
      <c r="T5454" s="427"/>
      <c r="U5454" s="429"/>
      <c r="W5454" s="6">
        <f>VLOOKUP(A5454,'[3]Cartilha Global'!$A:$A,1,FALSE)</f>
        <v>96858</v>
      </c>
    </row>
    <row r="5455" spans="1:23" ht="23.25" hidden="1" thickBot="1" x14ac:dyDescent="0.25">
      <c r="A5455" s="522">
        <v>96859</v>
      </c>
      <c r="B5455" s="508" t="s">
        <v>3144</v>
      </c>
      <c r="C5455" s="513" t="s">
        <v>2915</v>
      </c>
      <c r="D5455" s="498" t="s">
        <v>169</v>
      </c>
      <c r="E5455" s="499">
        <v>56.45</v>
      </c>
      <c r="F5455" s="500">
        <f t="shared" si="1324"/>
        <v>69.91</v>
      </c>
      <c r="G5455" s="527"/>
      <c r="H5455" s="518"/>
      <c r="I5455" s="517">
        <f t="shared" si="1327"/>
        <v>0</v>
      </c>
      <c r="J5455" s="517">
        <f t="shared" si="1328"/>
        <v>0</v>
      </c>
      <c r="K5455" s="504"/>
      <c r="L5455" s="518">
        <f t="shared" si="1326"/>
        <v>0</v>
      </c>
      <c r="M5455" s="518">
        <f t="shared" si="1326"/>
        <v>0</v>
      </c>
      <c r="N5455" s="519">
        <f t="shared" si="1329"/>
        <v>0</v>
      </c>
      <c r="O5455" s="519">
        <f t="shared" si="1330"/>
        <v>0</v>
      </c>
      <c r="P5455" s="506"/>
      <c r="Q5455" s="520"/>
      <c r="R5455" s="412" t="str">
        <f t="shared" si="1325"/>
        <v/>
      </c>
      <c r="S5455" s="412" t="str">
        <f t="shared" si="1323"/>
        <v/>
      </c>
      <c r="T5455" s="427"/>
      <c r="U5455" s="429"/>
      <c r="W5455" s="6">
        <f>VLOOKUP(A5455,'[3]Cartilha Global'!$A:$A,1,FALSE)</f>
        <v>96859</v>
      </c>
    </row>
    <row r="5456" spans="1:23" ht="23.25" hidden="1" thickBot="1" x14ac:dyDescent="0.25">
      <c r="A5456" s="522">
        <v>96860</v>
      </c>
      <c r="B5456" s="508" t="s">
        <v>3144</v>
      </c>
      <c r="C5456" s="513" t="s">
        <v>2916</v>
      </c>
      <c r="D5456" s="498" t="s">
        <v>169</v>
      </c>
      <c r="E5456" s="499">
        <v>24.45</v>
      </c>
      <c r="F5456" s="500">
        <f t="shared" si="1324"/>
        <v>30.28</v>
      </c>
      <c r="G5456" s="527"/>
      <c r="H5456" s="518"/>
      <c r="I5456" s="517">
        <f t="shared" si="1327"/>
        <v>0</v>
      </c>
      <c r="J5456" s="517">
        <f t="shared" si="1328"/>
        <v>0</v>
      </c>
      <c r="K5456" s="504"/>
      <c r="L5456" s="518">
        <f t="shared" si="1326"/>
        <v>0</v>
      </c>
      <c r="M5456" s="518">
        <f t="shared" si="1326"/>
        <v>0</v>
      </c>
      <c r="N5456" s="519">
        <f t="shared" si="1329"/>
        <v>0</v>
      </c>
      <c r="O5456" s="519">
        <f t="shared" si="1330"/>
        <v>0</v>
      </c>
      <c r="P5456" s="506"/>
      <c r="Q5456" s="520"/>
      <c r="R5456" s="412" t="str">
        <f t="shared" si="1325"/>
        <v/>
      </c>
      <c r="S5456" s="412" t="str">
        <f t="shared" si="1323"/>
        <v/>
      </c>
      <c r="T5456" s="427"/>
      <c r="U5456" s="429"/>
      <c r="W5456" s="6">
        <f>VLOOKUP(A5456,'[3]Cartilha Global'!$A:$A,1,FALSE)</f>
        <v>96860</v>
      </c>
    </row>
    <row r="5457" spans="1:23" ht="23.25" hidden="1" thickBot="1" x14ac:dyDescent="0.25">
      <c r="A5457" s="522">
        <v>96861</v>
      </c>
      <c r="B5457" s="508" t="s">
        <v>3144</v>
      </c>
      <c r="C5457" s="513" t="s">
        <v>2917</v>
      </c>
      <c r="D5457" s="498" t="s">
        <v>169</v>
      </c>
      <c r="E5457" s="499">
        <v>26.17</v>
      </c>
      <c r="F5457" s="500">
        <f t="shared" si="1324"/>
        <v>32.409999999999997</v>
      </c>
      <c r="G5457" s="527"/>
      <c r="H5457" s="518"/>
      <c r="I5457" s="517">
        <f t="shared" si="1327"/>
        <v>0</v>
      </c>
      <c r="J5457" s="517">
        <f t="shared" si="1328"/>
        <v>0</v>
      </c>
      <c r="K5457" s="504"/>
      <c r="L5457" s="518">
        <f t="shared" si="1326"/>
        <v>0</v>
      </c>
      <c r="M5457" s="518">
        <f t="shared" si="1326"/>
        <v>0</v>
      </c>
      <c r="N5457" s="519">
        <f t="shared" si="1329"/>
        <v>0</v>
      </c>
      <c r="O5457" s="519">
        <f t="shared" si="1330"/>
        <v>0</v>
      </c>
      <c r="P5457" s="506"/>
      <c r="Q5457" s="520"/>
      <c r="R5457" s="412" t="str">
        <f t="shared" si="1325"/>
        <v/>
      </c>
      <c r="S5457" s="412" t="str">
        <f t="shared" si="1323"/>
        <v/>
      </c>
      <c r="T5457" s="427"/>
      <c r="U5457" s="429"/>
      <c r="W5457" s="6">
        <f>VLOOKUP(A5457,'[3]Cartilha Global'!$A:$A,1,FALSE)</f>
        <v>96861</v>
      </c>
    </row>
    <row r="5458" spans="1:23" ht="23.25" hidden="1" thickBot="1" x14ac:dyDescent="0.25">
      <c r="A5458" s="522">
        <v>96862</v>
      </c>
      <c r="B5458" s="508" t="s">
        <v>3144</v>
      </c>
      <c r="C5458" s="513" t="s">
        <v>2918</v>
      </c>
      <c r="D5458" s="498" t="s">
        <v>169</v>
      </c>
      <c r="E5458" s="499">
        <v>29.41</v>
      </c>
      <c r="F5458" s="500">
        <f t="shared" si="1324"/>
        <v>36.42</v>
      </c>
      <c r="G5458" s="527"/>
      <c r="H5458" s="518"/>
      <c r="I5458" s="517">
        <f t="shared" si="1327"/>
        <v>0</v>
      </c>
      <c r="J5458" s="517">
        <f t="shared" si="1328"/>
        <v>0</v>
      </c>
      <c r="K5458" s="504"/>
      <c r="L5458" s="518">
        <f t="shared" si="1326"/>
        <v>0</v>
      </c>
      <c r="M5458" s="518">
        <f t="shared" si="1326"/>
        <v>0</v>
      </c>
      <c r="N5458" s="519">
        <f t="shared" si="1329"/>
        <v>0</v>
      </c>
      <c r="O5458" s="519">
        <f t="shared" si="1330"/>
        <v>0</v>
      </c>
      <c r="P5458" s="506"/>
      <c r="Q5458" s="520"/>
      <c r="R5458" s="412" t="str">
        <f t="shared" si="1325"/>
        <v/>
      </c>
      <c r="S5458" s="412" t="str">
        <f t="shared" si="1323"/>
        <v/>
      </c>
      <c r="T5458" s="427"/>
      <c r="U5458" s="429"/>
      <c r="W5458" s="6">
        <f>VLOOKUP(A5458,'[3]Cartilha Global'!$A:$A,1,FALSE)</f>
        <v>96862</v>
      </c>
    </row>
    <row r="5459" spans="1:23" ht="23.25" hidden="1" thickBot="1" x14ac:dyDescent="0.25">
      <c r="A5459" s="522">
        <v>96863</v>
      </c>
      <c r="B5459" s="508" t="s">
        <v>3144</v>
      </c>
      <c r="C5459" s="513" t="s">
        <v>2919</v>
      </c>
      <c r="D5459" s="498" t="s">
        <v>169</v>
      </c>
      <c r="E5459" s="499">
        <v>29.13</v>
      </c>
      <c r="F5459" s="500">
        <f t="shared" si="1324"/>
        <v>36.07</v>
      </c>
      <c r="G5459" s="527"/>
      <c r="H5459" s="518"/>
      <c r="I5459" s="517">
        <f t="shared" si="1327"/>
        <v>0</v>
      </c>
      <c r="J5459" s="517">
        <f t="shared" si="1328"/>
        <v>0</v>
      </c>
      <c r="K5459" s="504"/>
      <c r="L5459" s="518">
        <f t="shared" si="1326"/>
        <v>0</v>
      </c>
      <c r="M5459" s="518">
        <f t="shared" si="1326"/>
        <v>0</v>
      </c>
      <c r="N5459" s="519">
        <f t="shared" si="1329"/>
        <v>0</v>
      </c>
      <c r="O5459" s="519">
        <f t="shared" si="1330"/>
        <v>0</v>
      </c>
      <c r="P5459" s="506"/>
      <c r="Q5459" s="520"/>
      <c r="R5459" s="412" t="str">
        <f t="shared" si="1325"/>
        <v/>
      </c>
      <c r="S5459" s="412" t="str">
        <f t="shared" si="1323"/>
        <v/>
      </c>
      <c r="T5459" s="427"/>
      <c r="U5459" s="429"/>
      <c r="W5459" s="6">
        <f>VLOOKUP(A5459,'[3]Cartilha Global'!$A:$A,1,FALSE)</f>
        <v>96863</v>
      </c>
    </row>
    <row r="5460" spans="1:23" ht="23.25" hidden="1" thickBot="1" x14ac:dyDescent="0.25">
      <c r="A5460" s="522">
        <v>96864</v>
      </c>
      <c r="B5460" s="508" t="s">
        <v>3144</v>
      </c>
      <c r="C5460" s="513" t="s">
        <v>2920</v>
      </c>
      <c r="D5460" s="498" t="s">
        <v>169</v>
      </c>
      <c r="E5460" s="499">
        <v>44.82</v>
      </c>
      <c r="F5460" s="500">
        <f t="shared" si="1324"/>
        <v>55.51</v>
      </c>
      <c r="G5460" s="527"/>
      <c r="H5460" s="518"/>
      <c r="I5460" s="517">
        <f t="shared" si="1327"/>
        <v>0</v>
      </c>
      <c r="J5460" s="517">
        <f t="shared" si="1328"/>
        <v>0</v>
      </c>
      <c r="K5460" s="504"/>
      <c r="L5460" s="518">
        <f t="shared" si="1326"/>
        <v>0</v>
      </c>
      <c r="M5460" s="518">
        <f t="shared" si="1326"/>
        <v>0</v>
      </c>
      <c r="N5460" s="519">
        <f t="shared" si="1329"/>
        <v>0</v>
      </c>
      <c r="O5460" s="519">
        <f t="shared" si="1330"/>
        <v>0</v>
      </c>
      <c r="P5460" s="506"/>
      <c r="Q5460" s="520"/>
      <c r="R5460" s="412" t="str">
        <f t="shared" si="1325"/>
        <v/>
      </c>
      <c r="S5460" s="412" t="str">
        <f t="shared" si="1323"/>
        <v/>
      </c>
      <c r="T5460" s="427"/>
      <c r="U5460" s="429"/>
      <c r="W5460" s="6">
        <f>VLOOKUP(A5460,'[3]Cartilha Global'!$A:$A,1,FALSE)</f>
        <v>96864</v>
      </c>
    </row>
    <row r="5461" spans="1:23" ht="23.25" hidden="1" thickBot="1" x14ac:dyDescent="0.25">
      <c r="A5461" s="522">
        <v>96865</v>
      </c>
      <c r="B5461" s="508" t="s">
        <v>3144</v>
      </c>
      <c r="C5461" s="513" t="s">
        <v>2921</v>
      </c>
      <c r="D5461" s="498" t="s">
        <v>169</v>
      </c>
      <c r="E5461" s="499">
        <v>43.98</v>
      </c>
      <c r="F5461" s="500">
        <f t="shared" si="1324"/>
        <v>54.46</v>
      </c>
      <c r="G5461" s="527"/>
      <c r="H5461" s="518"/>
      <c r="I5461" s="517">
        <f t="shared" si="1327"/>
        <v>0</v>
      </c>
      <c r="J5461" s="517">
        <f t="shared" si="1328"/>
        <v>0</v>
      </c>
      <c r="K5461" s="504"/>
      <c r="L5461" s="518">
        <f t="shared" si="1326"/>
        <v>0</v>
      </c>
      <c r="M5461" s="518">
        <f t="shared" si="1326"/>
        <v>0</v>
      </c>
      <c r="N5461" s="519">
        <f t="shared" si="1329"/>
        <v>0</v>
      </c>
      <c r="O5461" s="519">
        <f t="shared" si="1330"/>
        <v>0</v>
      </c>
      <c r="P5461" s="506"/>
      <c r="Q5461" s="520"/>
      <c r="R5461" s="412" t="str">
        <f t="shared" si="1325"/>
        <v/>
      </c>
      <c r="S5461" s="412" t="str">
        <f t="shared" si="1323"/>
        <v/>
      </c>
      <c r="T5461" s="427"/>
      <c r="U5461" s="429"/>
      <c r="W5461" s="6">
        <f>VLOOKUP(A5461,'[3]Cartilha Global'!$A:$A,1,FALSE)</f>
        <v>96865</v>
      </c>
    </row>
    <row r="5462" spans="1:23" ht="23.25" hidden="1" thickBot="1" x14ac:dyDescent="0.25">
      <c r="A5462" s="522">
        <v>96866</v>
      </c>
      <c r="B5462" s="508" t="s">
        <v>3144</v>
      </c>
      <c r="C5462" s="513" t="s">
        <v>2922</v>
      </c>
      <c r="D5462" s="498" t="s">
        <v>169</v>
      </c>
      <c r="E5462" s="499">
        <v>58.57</v>
      </c>
      <c r="F5462" s="500">
        <f t="shared" si="1324"/>
        <v>72.53</v>
      </c>
      <c r="G5462" s="527"/>
      <c r="H5462" s="518"/>
      <c r="I5462" s="517">
        <f t="shared" si="1327"/>
        <v>0</v>
      </c>
      <c r="J5462" s="517">
        <f t="shared" si="1328"/>
        <v>0</v>
      </c>
      <c r="K5462" s="504"/>
      <c r="L5462" s="518">
        <f t="shared" si="1326"/>
        <v>0</v>
      </c>
      <c r="M5462" s="518">
        <f t="shared" si="1326"/>
        <v>0</v>
      </c>
      <c r="N5462" s="519">
        <f t="shared" si="1329"/>
        <v>0</v>
      </c>
      <c r="O5462" s="519">
        <f t="shared" si="1330"/>
        <v>0</v>
      </c>
      <c r="P5462" s="506"/>
      <c r="Q5462" s="520"/>
      <c r="R5462" s="412" t="str">
        <f t="shared" si="1325"/>
        <v/>
      </c>
      <c r="S5462" s="412" t="str">
        <f t="shared" si="1323"/>
        <v/>
      </c>
      <c r="T5462" s="427"/>
      <c r="U5462" s="429"/>
      <c r="W5462" s="6">
        <f>VLOOKUP(A5462,'[3]Cartilha Global'!$A:$A,1,FALSE)</f>
        <v>96866</v>
      </c>
    </row>
    <row r="5463" spans="1:23" ht="23.25" hidden="1" thickBot="1" x14ac:dyDescent="0.25">
      <c r="A5463" s="522">
        <v>96867</v>
      </c>
      <c r="B5463" s="508" t="s">
        <v>3144</v>
      </c>
      <c r="C5463" s="513" t="s">
        <v>2923</v>
      </c>
      <c r="D5463" s="498" t="s">
        <v>169</v>
      </c>
      <c r="E5463" s="499">
        <v>67.260000000000005</v>
      </c>
      <c r="F5463" s="500">
        <f t="shared" si="1324"/>
        <v>83.29</v>
      </c>
      <c r="G5463" s="527"/>
      <c r="H5463" s="518"/>
      <c r="I5463" s="517">
        <f t="shared" si="1327"/>
        <v>0</v>
      </c>
      <c r="J5463" s="517">
        <f t="shared" si="1328"/>
        <v>0</v>
      </c>
      <c r="K5463" s="504"/>
      <c r="L5463" s="518">
        <f t="shared" si="1326"/>
        <v>0</v>
      </c>
      <c r="M5463" s="518">
        <f t="shared" si="1326"/>
        <v>0</v>
      </c>
      <c r="N5463" s="519">
        <f t="shared" si="1329"/>
        <v>0</v>
      </c>
      <c r="O5463" s="519">
        <f t="shared" si="1330"/>
        <v>0</v>
      </c>
      <c r="P5463" s="506"/>
      <c r="Q5463" s="520"/>
      <c r="R5463" s="412" t="str">
        <f t="shared" si="1325"/>
        <v/>
      </c>
      <c r="S5463" s="412" t="str">
        <f t="shared" si="1323"/>
        <v/>
      </c>
      <c r="T5463" s="427"/>
      <c r="U5463" s="429"/>
      <c r="W5463" s="6">
        <f>VLOOKUP(A5463,'[3]Cartilha Global'!$A:$A,1,FALSE)</f>
        <v>96867</v>
      </c>
    </row>
    <row r="5464" spans="1:23" ht="23.25" hidden="1" thickBot="1" x14ac:dyDescent="0.25">
      <c r="A5464" s="522">
        <v>96868</v>
      </c>
      <c r="B5464" s="508" t="s">
        <v>3144</v>
      </c>
      <c r="C5464" s="513" t="s">
        <v>2924</v>
      </c>
      <c r="D5464" s="498" t="s">
        <v>169</v>
      </c>
      <c r="E5464" s="499">
        <v>27.01</v>
      </c>
      <c r="F5464" s="500">
        <f t="shared" si="1324"/>
        <v>33.450000000000003</v>
      </c>
      <c r="G5464" s="527"/>
      <c r="H5464" s="518"/>
      <c r="I5464" s="517">
        <f t="shared" si="1327"/>
        <v>0</v>
      </c>
      <c r="J5464" s="517">
        <f t="shared" si="1328"/>
        <v>0</v>
      </c>
      <c r="K5464" s="504"/>
      <c r="L5464" s="518">
        <f t="shared" si="1326"/>
        <v>0</v>
      </c>
      <c r="M5464" s="518">
        <f t="shared" si="1326"/>
        <v>0</v>
      </c>
      <c r="N5464" s="519">
        <f t="shared" si="1329"/>
        <v>0</v>
      </c>
      <c r="O5464" s="519">
        <f t="shared" si="1330"/>
        <v>0</v>
      </c>
      <c r="P5464" s="506"/>
      <c r="Q5464" s="520"/>
      <c r="R5464" s="412" t="str">
        <f t="shared" si="1325"/>
        <v/>
      </c>
      <c r="S5464" s="412" t="str">
        <f t="shared" si="1323"/>
        <v/>
      </c>
      <c r="T5464" s="427"/>
      <c r="U5464" s="429"/>
      <c r="W5464" s="6">
        <f>VLOOKUP(A5464,'[3]Cartilha Global'!$A:$A,1,FALSE)</f>
        <v>96868</v>
      </c>
    </row>
    <row r="5465" spans="1:23" ht="23.25" hidden="1" thickBot="1" x14ac:dyDescent="0.25">
      <c r="A5465" s="522">
        <v>96869</v>
      </c>
      <c r="B5465" s="508" t="s">
        <v>3144</v>
      </c>
      <c r="C5465" s="513" t="s">
        <v>2925</v>
      </c>
      <c r="D5465" s="498" t="s">
        <v>169</v>
      </c>
      <c r="E5465" s="499">
        <v>32.24</v>
      </c>
      <c r="F5465" s="500">
        <f t="shared" si="1324"/>
        <v>39.93</v>
      </c>
      <c r="G5465" s="527"/>
      <c r="H5465" s="518"/>
      <c r="I5465" s="517">
        <f t="shared" si="1327"/>
        <v>0</v>
      </c>
      <c r="J5465" s="517">
        <f t="shared" si="1328"/>
        <v>0</v>
      </c>
      <c r="K5465" s="504"/>
      <c r="L5465" s="518">
        <f t="shared" si="1326"/>
        <v>0</v>
      </c>
      <c r="M5465" s="518">
        <f t="shared" si="1326"/>
        <v>0</v>
      </c>
      <c r="N5465" s="519">
        <f t="shared" si="1329"/>
        <v>0</v>
      </c>
      <c r="O5465" s="519">
        <f t="shared" si="1330"/>
        <v>0</v>
      </c>
      <c r="P5465" s="506"/>
      <c r="Q5465" s="520"/>
      <c r="R5465" s="412" t="str">
        <f t="shared" si="1325"/>
        <v/>
      </c>
      <c r="S5465" s="412" t="str">
        <f t="shared" si="1323"/>
        <v/>
      </c>
      <c r="T5465" s="427"/>
      <c r="U5465" s="429"/>
      <c r="W5465" s="6">
        <f>VLOOKUP(A5465,'[3]Cartilha Global'!$A:$A,1,FALSE)</f>
        <v>96869</v>
      </c>
    </row>
    <row r="5466" spans="1:23" ht="12" hidden="1" thickBot="1" x14ac:dyDescent="0.25">
      <c r="A5466" s="522">
        <v>96870</v>
      </c>
      <c r="B5466" s="508" t="s">
        <v>3144</v>
      </c>
      <c r="C5466" s="513" t="s">
        <v>2926</v>
      </c>
      <c r="D5466" s="498" t="s">
        <v>169</v>
      </c>
      <c r="E5466" s="499">
        <v>49.94</v>
      </c>
      <c r="F5466" s="500">
        <f t="shared" si="1324"/>
        <v>61.85</v>
      </c>
      <c r="G5466" s="527"/>
      <c r="H5466" s="518"/>
      <c r="I5466" s="517">
        <f t="shared" si="1327"/>
        <v>0</v>
      </c>
      <c r="J5466" s="517">
        <f t="shared" si="1328"/>
        <v>0</v>
      </c>
      <c r="K5466" s="504"/>
      <c r="L5466" s="518">
        <f t="shared" si="1326"/>
        <v>0</v>
      </c>
      <c r="M5466" s="518">
        <f t="shared" si="1326"/>
        <v>0</v>
      </c>
      <c r="N5466" s="519">
        <f t="shared" si="1329"/>
        <v>0</v>
      </c>
      <c r="O5466" s="519">
        <f t="shared" si="1330"/>
        <v>0</v>
      </c>
      <c r="P5466" s="506"/>
      <c r="Q5466" s="520"/>
      <c r="R5466" s="412" t="str">
        <f t="shared" si="1325"/>
        <v/>
      </c>
      <c r="S5466" s="412" t="str">
        <f t="shared" si="1323"/>
        <v/>
      </c>
      <c r="T5466" s="427"/>
      <c r="U5466" s="429"/>
      <c r="W5466" s="6">
        <f>VLOOKUP(A5466,'[3]Cartilha Global'!$A:$A,1,FALSE)</f>
        <v>96870</v>
      </c>
    </row>
    <row r="5467" spans="1:23" ht="23.25" hidden="1" thickBot="1" x14ac:dyDescent="0.25">
      <c r="A5467" s="522">
        <v>96871</v>
      </c>
      <c r="B5467" s="508" t="s">
        <v>3144</v>
      </c>
      <c r="C5467" s="513" t="s">
        <v>2927</v>
      </c>
      <c r="D5467" s="498" t="s">
        <v>169</v>
      </c>
      <c r="E5467" s="499">
        <v>71.7</v>
      </c>
      <c r="F5467" s="500">
        <f t="shared" si="1324"/>
        <v>88.79</v>
      </c>
      <c r="G5467" s="527"/>
      <c r="H5467" s="518"/>
      <c r="I5467" s="517">
        <f t="shared" si="1327"/>
        <v>0</v>
      </c>
      <c r="J5467" s="517">
        <f t="shared" si="1328"/>
        <v>0</v>
      </c>
      <c r="K5467" s="504"/>
      <c r="L5467" s="518">
        <f t="shared" si="1326"/>
        <v>0</v>
      </c>
      <c r="M5467" s="518">
        <f t="shared" si="1326"/>
        <v>0</v>
      </c>
      <c r="N5467" s="519">
        <f t="shared" si="1329"/>
        <v>0</v>
      </c>
      <c r="O5467" s="519">
        <f t="shared" si="1330"/>
        <v>0</v>
      </c>
      <c r="P5467" s="506"/>
      <c r="Q5467" s="520"/>
      <c r="R5467" s="412" t="str">
        <f t="shared" si="1325"/>
        <v/>
      </c>
      <c r="S5467" s="412" t="str">
        <f t="shared" si="1323"/>
        <v/>
      </c>
      <c r="T5467" s="427"/>
      <c r="U5467" s="429"/>
      <c r="W5467" s="6">
        <f>VLOOKUP(A5467,'[3]Cartilha Global'!$A:$A,1,FALSE)</f>
        <v>96871</v>
      </c>
    </row>
    <row r="5468" spans="1:23" ht="23.25" hidden="1" thickBot="1" x14ac:dyDescent="0.25">
      <c r="A5468" s="522">
        <v>96872</v>
      </c>
      <c r="B5468" s="508" t="s">
        <v>3144</v>
      </c>
      <c r="C5468" s="513" t="s">
        <v>2928</v>
      </c>
      <c r="D5468" s="498" t="s">
        <v>169</v>
      </c>
      <c r="E5468" s="499">
        <v>70.39</v>
      </c>
      <c r="F5468" s="500">
        <f t="shared" si="1324"/>
        <v>87.17</v>
      </c>
      <c r="G5468" s="527"/>
      <c r="H5468" s="518"/>
      <c r="I5468" s="517">
        <f t="shared" si="1327"/>
        <v>0</v>
      </c>
      <c r="J5468" s="517">
        <f t="shared" si="1328"/>
        <v>0</v>
      </c>
      <c r="K5468" s="504"/>
      <c r="L5468" s="518">
        <f t="shared" si="1326"/>
        <v>0</v>
      </c>
      <c r="M5468" s="518">
        <f t="shared" si="1326"/>
        <v>0</v>
      </c>
      <c r="N5468" s="519">
        <f t="shared" si="1329"/>
        <v>0</v>
      </c>
      <c r="O5468" s="519">
        <f t="shared" si="1330"/>
        <v>0</v>
      </c>
      <c r="P5468" s="506"/>
      <c r="Q5468" s="520"/>
      <c r="R5468" s="412" t="str">
        <f t="shared" si="1325"/>
        <v/>
      </c>
      <c r="S5468" s="412" t="str">
        <f t="shared" si="1323"/>
        <v/>
      </c>
      <c r="T5468" s="427"/>
      <c r="U5468" s="429"/>
      <c r="W5468" s="6">
        <f>VLOOKUP(A5468,'[3]Cartilha Global'!$A:$A,1,FALSE)</f>
        <v>96872</v>
      </c>
    </row>
    <row r="5469" spans="1:23" ht="23.25" hidden="1" thickBot="1" x14ac:dyDescent="0.25">
      <c r="A5469" s="522">
        <v>96873</v>
      </c>
      <c r="B5469" s="508" t="s">
        <v>3144</v>
      </c>
      <c r="C5469" s="513" t="s">
        <v>2929</v>
      </c>
      <c r="D5469" s="498" t="s">
        <v>169</v>
      </c>
      <c r="E5469" s="499">
        <v>79.959999999999994</v>
      </c>
      <c r="F5469" s="500">
        <f t="shared" si="1324"/>
        <v>99.02</v>
      </c>
      <c r="G5469" s="527"/>
      <c r="H5469" s="518"/>
      <c r="I5469" s="517">
        <f t="shared" si="1327"/>
        <v>0</v>
      </c>
      <c r="J5469" s="517">
        <f t="shared" si="1328"/>
        <v>0</v>
      </c>
      <c r="K5469" s="504"/>
      <c r="L5469" s="518">
        <f t="shared" si="1326"/>
        <v>0</v>
      </c>
      <c r="M5469" s="518">
        <f t="shared" si="1326"/>
        <v>0</v>
      </c>
      <c r="N5469" s="519">
        <f t="shared" si="1329"/>
        <v>0</v>
      </c>
      <c r="O5469" s="519">
        <f t="shared" si="1330"/>
        <v>0</v>
      </c>
      <c r="P5469" s="506"/>
      <c r="Q5469" s="520"/>
      <c r="R5469" s="412" t="str">
        <f t="shared" si="1325"/>
        <v/>
      </c>
      <c r="S5469" s="412" t="str">
        <f t="shared" si="1323"/>
        <v/>
      </c>
      <c r="T5469" s="427"/>
      <c r="U5469" s="429"/>
      <c r="W5469" s="6">
        <f>VLOOKUP(A5469,'[3]Cartilha Global'!$A:$A,1,FALSE)</f>
        <v>96873</v>
      </c>
    </row>
    <row r="5470" spans="1:23" ht="23.25" hidden="1" thickBot="1" x14ac:dyDescent="0.25">
      <c r="A5470" s="522">
        <v>96874</v>
      </c>
      <c r="B5470" s="508" t="s">
        <v>3144</v>
      </c>
      <c r="C5470" s="513" t="s">
        <v>2930</v>
      </c>
      <c r="D5470" s="498" t="s">
        <v>169</v>
      </c>
      <c r="E5470" s="499">
        <v>85.84</v>
      </c>
      <c r="F5470" s="500">
        <f t="shared" si="1324"/>
        <v>106.3</v>
      </c>
      <c r="G5470" s="527"/>
      <c r="H5470" s="518"/>
      <c r="I5470" s="517">
        <f t="shared" si="1327"/>
        <v>0</v>
      </c>
      <c r="J5470" s="517">
        <f t="shared" si="1328"/>
        <v>0</v>
      </c>
      <c r="K5470" s="504"/>
      <c r="L5470" s="518">
        <f t="shared" si="1326"/>
        <v>0</v>
      </c>
      <c r="M5470" s="518">
        <f t="shared" si="1326"/>
        <v>0</v>
      </c>
      <c r="N5470" s="519">
        <f t="shared" si="1329"/>
        <v>0</v>
      </c>
      <c r="O5470" s="519">
        <f t="shared" si="1330"/>
        <v>0</v>
      </c>
      <c r="P5470" s="506"/>
      <c r="Q5470" s="520"/>
      <c r="R5470" s="412" t="str">
        <f t="shared" si="1325"/>
        <v/>
      </c>
      <c r="S5470" s="412" t="str">
        <f t="shared" si="1323"/>
        <v/>
      </c>
      <c r="T5470" s="427"/>
      <c r="U5470" s="429"/>
      <c r="W5470" s="6">
        <f>VLOOKUP(A5470,'[3]Cartilha Global'!$A:$A,1,FALSE)</f>
        <v>96874</v>
      </c>
    </row>
    <row r="5471" spans="1:23" ht="23.25" hidden="1" thickBot="1" x14ac:dyDescent="0.25">
      <c r="A5471" s="522">
        <v>96875</v>
      </c>
      <c r="B5471" s="508" t="s">
        <v>3144</v>
      </c>
      <c r="C5471" s="513" t="s">
        <v>2931</v>
      </c>
      <c r="D5471" s="498" t="s">
        <v>169</v>
      </c>
      <c r="E5471" s="499">
        <v>101.25</v>
      </c>
      <c r="F5471" s="500">
        <f t="shared" si="1324"/>
        <v>125.39</v>
      </c>
      <c r="G5471" s="527"/>
      <c r="H5471" s="518"/>
      <c r="I5471" s="517">
        <f t="shared" si="1327"/>
        <v>0</v>
      </c>
      <c r="J5471" s="517">
        <f t="shared" si="1328"/>
        <v>0</v>
      </c>
      <c r="K5471" s="504"/>
      <c r="L5471" s="518">
        <f t="shared" si="1326"/>
        <v>0</v>
      </c>
      <c r="M5471" s="518">
        <f t="shared" si="1326"/>
        <v>0</v>
      </c>
      <c r="N5471" s="519">
        <f t="shared" si="1329"/>
        <v>0</v>
      </c>
      <c r="O5471" s="519">
        <f t="shared" si="1330"/>
        <v>0</v>
      </c>
      <c r="P5471" s="506"/>
      <c r="Q5471" s="520"/>
      <c r="R5471" s="412" t="str">
        <f t="shared" si="1325"/>
        <v/>
      </c>
      <c r="S5471" s="412" t="str">
        <f t="shared" si="1323"/>
        <v/>
      </c>
      <c r="T5471" s="427"/>
      <c r="U5471" s="429"/>
      <c r="W5471" s="6">
        <f>VLOOKUP(A5471,'[3]Cartilha Global'!$A:$A,1,FALSE)</f>
        <v>96875</v>
      </c>
    </row>
    <row r="5472" spans="1:23" ht="23.25" hidden="1" thickBot="1" x14ac:dyDescent="0.25">
      <c r="A5472" s="522">
        <v>96876</v>
      </c>
      <c r="B5472" s="508" t="s">
        <v>3144</v>
      </c>
      <c r="C5472" s="513" t="s">
        <v>2932</v>
      </c>
      <c r="D5472" s="498" t="s">
        <v>169</v>
      </c>
      <c r="E5472" s="499">
        <v>176.32</v>
      </c>
      <c r="F5472" s="500">
        <f t="shared" si="1324"/>
        <v>218.35</v>
      </c>
      <c r="G5472" s="527"/>
      <c r="H5472" s="518"/>
      <c r="I5472" s="517">
        <f t="shared" si="1327"/>
        <v>0</v>
      </c>
      <c r="J5472" s="517">
        <f t="shared" si="1328"/>
        <v>0</v>
      </c>
      <c r="K5472" s="504"/>
      <c r="L5472" s="518">
        <f t="shared" si="1326"/>
        <v>0</v>
      </c>
      <c r="M5472" s="518">
        <f t="shared" si="1326"/>
        <v>0</v>
      </c>
      <c r="N5472" s="519">
        <f t="shared" si="1329"/>
        <v>0</v>
      </c>
      <c r="O5472" s="519">
        <f t="shared" si="1330"/>
        <v>0</v>
      </c>
      <c r="P5472" s="506"/>
      <c r="Q5472" s="520"/>
      <c r="R5472" s="412" t="str">
        <f t="shared" si="1325"/>
        <v/>
      </c>
      <c r="S5472" s="412" t="str">
        <f t="shared" si="1323"/>
        <v/>
      </c>
      <c r="T5472" s="427"/>
      <c r="U5472" s="429"/>
      <c r="W5472" s="6">
        <f>VLOOKUP(A5472,'[3]Cartilha Global'!$A:$A,1,FALSE)</f>
        <v>96876</v>
      </c>
    </row>
    <row r="5473" spans="1:23" ht="23.25" hidden="1" thickBot="1" x14ac:dyDescent="0.25">
      <c r="A5473" s="522">
        <v>96877</v>
      </c>
      <c r="B5473" s="508" t="s">
        <v>3144</v>
      </c>
      <c r="C5473" s="513" t="s">
        <v>2933</v>
      </c>
      <c r="D5473" s="498" t="s">
        <v>169</v>
      </c>
      <c r="E5473" s="499">
        <v>187.51</v>
      </c>
      <c r="F5473" s="500">
        <f t="shared" si="1324"/>
        <v>232.21</v>
      </c>
      <c r="G5473" s="527"/>
      <c r="H5473" s="518"/>
      <c r="I5473" s="517">
        <f t="shared" si="1327"/>
        <v>0</v>
      </c>
      <c r="J5473" s="517">
        <f t="shared" si="1328"/>
        <v>0</v>
      </c>
      <c r="K5473" s="504"/>
      <c r="L5473" s="518">
        <f t="shared" si="1326"/>
        <v>0</v>
      </c>
      <c r="M5473" s="518">
        <f t="shared" si="1326"/>
        <v>0</v>
      </c>
      <c r="N5473" s="519">
        <f t="shared" si="1329"/>
        <v>0</v>
      </c>
      <c r="O5473" s="519">
        <f t="shared" si="1330"/>
        <v>0</v>
      </c>
      <c r="P5473" s="506"/>
      <c r="Q5473" s="520"/>
      <c r="R5473" s="412" t="str">
        <f t="shared" si="1325"/>
        <v/>
      </c>
      <c r="S5473" s="412" t="str">
        <f t="shared" si="1323"/>
        <v/>
      </c>
      <c r="T5473" s="427"/>
      <c r="U5473" s="429"/>
      <c r="W5473" s="6">
        <f>VLOOKUP(A5473,'[3]Cartilha Global'!$A:$A,1,FALSE)</f>
        <v>96877</v>
      </c>
    </row>
    <row r="5474" spans="1:23" ht="23.25" hidden="1" thickBot="1" x14ac:dyDescent="0.25">
      <c r="A5474" s="522">
        <v>96878</v>
      </c>
      <c r="B5474" s="508" t="s">
        <v>3144</v>
      </c>
      <c r="C5474" s="513" t="s">
        <v>2934</v>
      </c>
      <c r="D5474" s="498" t="s">
        <v>169</v>
      </c>
      <c r="E5474" s="499">
        <v>189.59</v>
      </c>
      <c r="F5474" s="500">
        <f t="shared" si="1324"/>
        <v>234.79</v>
      </c>
      <c r="G5474" s="527"/>
      <c r="H5474" s="518"/>
      <c r="I5474" s="517">
        <f t="shared" si="1327"/>
        <v>0</v>
      </c>
      <c r="J5474" s="517">
        <f t="shared" si="1328"/>
        <v>0</v>
      </c>
      <c r="K5474" s="504"/>
      <c r="L5474" s="518">
        <f t="shared" si="1326"/>
        <v>0</v>
      </c>
      <c r="M5474" s="518">
        <f t="shared" si="1326"/>
        <v>0</v>
      </c>
      <c r="N5474" s="519">
        <f t="shared" si="1329"/>
        <v>0</v>
      </c>
      <c r="O5474" s="519">
        <f t="shared" si="1330"/>
        <v>0</v>
      </c>
      <c r="P5474" s="506"/>
      <c r="Q5474" s="520"/>
      <c r="R5474" s="412" t="str">
        <f t="shared" si="1325"/>
        <v/>
      </c>
      <c r="S5474" s="412" t="str">
        <f t="shared" si="1323"/>
        <v/>
      </c>
      <c r="T5474" s="427"/>
      <c r="U5474" s="429"/>
      <c r="W5474" s="6">
        <f>VLOOKUP(A5474,'[3]Cartilha Global'!$A:$A,1,FALSE)</f>
        <v>96878</v>
      </c>
    </row>
    <row r="5475" spans="1:23" ht="23.25" hidden="1" thickBot="1" x14ac:dyDescent="0.25">
      <c r="A5475" s="522">
        <v>96879</v>
      </c>
      <c r="B5475" s="508" t="s">
        <v>3144</v>
      </c>
      <c r="C5475" s="513" t="s">
        <v>2935</v>
      </c>
      <c r="D5475" s="498" t="s">
        <v>169</v>
      </c>
      <c r="E5475" s="499">
        <v>191.73</v>
      </c>
      <c r="F5475" s="500">
        <f t="shared" si="1324"/>
        <v>237.44</v>
      </c>
      <c r="G5475" s="527"/>
      <c r="H5475" s="518"/>
      <c r="I5475" s="517">
        <f t="shared" si="1327"/>
        <v>0</v>
      </c>
      <c r="J5475" s="517">
        <f t="shared" si="1328"/>
        <v>0</v>
      </c>
      <c r="K5475" s="504"/>
      <c r="L5475" s="518">
        <f t="shared" si="1326"/>
        <v>0</v>
      </c>
      <c r="M5475" s="518">
        <f t="shared" si="1326"/>
        <v>0</v>
      </c>
      <c r="N5475" s="519">
        <f t="shared" si="1329"/>
        <v>0</v>
      </c>
      <c r="O5475" s="519">
        <f t="shared" si="1330"/>
        <v>0</v>
      </c>
      <c r="P5475" s="506"/>
      <c r="Q5475" s="520"/>
      <c r="R5475" s="412" t="str">
        <f t="shared" si="1325"/>
        <v/>
      </c>
      <c r="S5475" s="412" t="str">
        <f t="shared" si="1323"/>
        <v/>
      </c>
      <c r="T5475" s="427"/>
      <c r="U5475" s="429"/>
      <c r="W5475" s="6">
        <f>VLOOKUP(A5475,'[3]Cartilha Global'!$A:$A,1,FALSE)</f>
        <v>96879</v>
      </c>
    </row>
    <row r="5476" spans="1:23" ht="23.25" hidden="1" thickBot="1" x14ac:dyDescent="0.25">
      <c r="A5476" s="522">
        <v>96880</v>
      </c>
      <c r="B5476" s="508" t="s">
        <v>3144</v>
      </c>
      <c r="C5476" s="513" t="s">
        <v>2936</v>
      </c>
      <c r="D5476" s="498" t="s">
        <v>169</v>
      </c>
      <c r="E5476" s="499">
        <v>216.78</v>
      </c>
      <c r="F5476" s="500">
        <f t="shared" si="1324"/>
        <v>268.45999999999998</v>
      </c>
      <c r="G5476" s="527"/>
      <c r="H5476" s="518"/>
      <c r="I5476" s="517">
        <f t="shared" si="1327"/>
        <v>0</v>
      </c>
      <c r="J5476" s="517">
        <f t="shared" si="1328"/>
        <v>0</v>
      </c>
      <c r="K5476" s="504"/>
      <c r="L5476" s="518">
        <f t="shared" si="1326"/>
        <v>0</v>
      </c>
      <c r="M5476" s="518">
        <f t="shared" si="1326"/>
        <v>0</v>
      </c>
      <c r="N5476" s="519">
        <f t="shared" si="1329"/>
        <v>0</v>
      </c>
      <c r="O5476" s="519">
        <f t="shared" si="1330"/>
        <v>0</v>
      </c>
      <c r="P5476" s="506"/>
      <c r="Q5476" s="520"/>
      <c r="R5476" s="412" t="str">
        <f t="shared" si="1325"/>
        <v/>
      </c>
      <c r="S5476" s="412" t="str">
        <f t="shared" si="1323"/>
        <v/>
      </c>
      <c r="T5476" s="427"/>
      <c r="U5476" s="429"/>
      <c r="W5476" s="6">
        <f>VLOOKUP(A5476,'[3]Cartilha Global'!$A:$A,1,FALSE)</f>
        <v>96880</v>
      </c>
    </row>
    <row r="5477" spans="1:23" ht="23.25" hidden="1" thickBot="1" x14ac:dyDescent="0.25">
      <c r="A5477" s="522">
        <v>96881</v>
      </c>
      <c r="B5477" s="508" t="s">
        <v>3144</v>
      </c>
      <c r="C5477" s="513" t="s">
        <v>2937</v>
      </c>
      <c r="D5477" s="498" t="s">
        <v>169</v>
      </c>
      <c r="E5477" s="499">
        <v>228.13</v>
      </c>
      <c r="F5477" s="500">
        <f t="shared" si="1324"/>
        <v>282.52</v>
      </c>
      <c r="G5477" s="527"/>
      <c r="H5477" s="518"/>
      <c r="I5477" s="517">
        <f t="shared" si="1327"/>
        <v>0</v>
      </c>
      <c r="J5477" s="517">
        <f t="shared" si="1328"/>
        <v>0</v>
      </c>
      <c r="K5477" s="504"/>
      <c r="L5477" s="518">
        <f t="shared" si="1326"/>
        <v>0</v>
      </c>
      <c r="M5477" s="518">
        <f t="shared" si="1326"/>
        <v>0</v>
      </c>
      <c r="N5477" s="519">
        <f t="shared" si="1329"/>
        <v>0</v>
      </c>
      <c r="O5477" s="519">
        <f t="shared" si="1330"/>
        <v>0</v>
      </c>
      <c r="P5477" s="506"/>
      <c r="Q5477" s="520"/>
      <c r="R5477" s="412" t="str">
        <f t="shared" si="1325"/>
        <v/>
      </c>
      <c r="S5477" s="412" t="str">
        <f t="shared" si="1323"/>
        <v/>
      </c>
      <c r="T5477" s="427"/>
      <c r="U5477" s="429"/>
      <c r="W5477" s="6">
        <f>VLOOKUP(A5477,'[3]Cartilha Global'!$A:$A,1,FALSE)</f>
        <v>96881</v>
      </c>
    </row>
    <row r="5478" spans="1:23" ht="23.25" hidden="1" thickBot="1" x14ac:dyDescent="0.25">
      <c r="A5478" s="522">
        <v>97425</v>
      </c>
      <c r="B5478" s="508" t="s">
        <v>3144</v>
      </c>
      <c r="C5478" s="513" t="s">
        <v>2938</v>
      </c>
      <c r="D5478" s="498" t="s">
        <v>169</v>
      </c>
      <c r="E5478" s="499">
        <v>34.96</v>
      </c>
      <c r="F5478" s="500">
        <f t="shared" si="1324"/>
        <v>43.29</v>
      </c>
      <c r="G5478" s="527"/>
      <c r="H5478" s="518"/>
      <c r="I5478" s="517">
        <f t="shared" si="1327"/>
        <v>0</v>
      </c>
      <c r="J5478" s="517">
        <f t="shared" si="1328"/>
        <v>0</v>
      </c>
      <c r="K5478" s="504"/>
      <c r="L5478" s="518">
        <f t="shared" si="1326"/>
        <v>0</v>
      </c>
      <c r="M5478" s="518">
        <f t="shared" si="1326"/>
        <v>0</v>
      </c>
      <c r="N5478" s="519">
        <f t="shared" si="1329"/>
        <v>0</v>
      </c>
      <c r="O5478" s="519">
        <f t="shared" si="1330"/>
        <v>0</v>
      </c>
      <c r="P5478" s="506"/>
      <c r="Q5478" s="520"/>
      <c r="R5478" s="412" t="str">
        <f t="shared" si="1325"/>
        <v/>
      </c>
      <c r="S5478" s="412" t="str">
        <f t="shared" si="1323"/>
        <v/>
      </c>
      <c r="T5478" s="427"/>
      <c r="U5478" s="429"/>
      <c r="W5478" s="6">
        <f>VLOOKUP(A5478,'[3]Cartilha Global'!$A:$A,1,FALSE)</f>
        <v>97425</v>
      </c>
    </row>
    <row r="5479" spans="1:23" ht="23.25" hidden="1" thickBot="1" x14ac:dyDescent="0.25">
      <c r="A5479" s="522">
        <v>97426</v>
      </c>
      <c r="B5479" s="508" t="s">
        <v>3144</v>
      </c>
      <c r="C5479" s="513" t="s">
        <v>2939</v>
      </c>
      <c r="D5479" s="498" t="s">
        <v>169</v>
      </c>
      <c r="E5479" s="499">
        <v>42.83</v>
      </c>
      <c r="F5479" s="500">
        <f t="shared" si="1324"/>
        <v>53.04</v>
      </c>
      <c r="G5479" s="527"/>
      <c r="H5479" s="518"/>
      <c r="I5479" s="517">
        <f t="shared" si="1327"/>
        <v>0</v>
      </c>
      <c r="J5479" s="517">
        <f t="shared" si="1328"/>
        <v>0</v>
      </c>
      <c r="K5479" s="504"/>
      <c r="L5479" s="518">
        <f t="shared" si="1326"/>
        <v>0</v>
      </c>
      <c r="M5479" s="518">
        <f t="shared" si="1326"/>
        <v>0</v>
      </c>
      <c r="N5479" s="519">
        <f t="shared" si="1329"/>
        <v>0</v>
      </c>
      <c r="O5479" s="519">
        <f t="shared" si="1330"/>
        <v>0</v>
      </c>
      <c r="P5479" s="506"/>
      <c r="Q5479" s="520"/>
      <c r="R5479" s="412" t="str">
        <f t="shared" si="1325"/>
        <v/>
      </c>
      <c r="S5479" s="412" t="str">
        <f t="shared" si="1323"/>
        <v/>
      </c>
      <c r="T5479" s="427"/>
      <c r="U5479" s="429"/>
      <c r="W5479" s="6">
        <f>VLOOKUP(A5479,'[3]Cartilha Global'!$A:$A,1,FALSE)</f>
        <v>97426</v>
      </c>
    </row>
    <row r="5480" spans="1:23" ht="23.25" hidden="1" thickBot="1" x14ac:dyDescent="0.25">
      <c r="A5480" s="522">
        <v>97427</v>
      </c>
      <c r="B5480" s="508" t="s">
        <v>3144</v>
      </c>
      <c r="C5480" s="513" t="s">
        <v>2940</v>
      </c>
      <c r="D5480" s="498" t="s">
        <v>169</v>
      </c>
      <c r="E5480" s="499">
        <v>48.77</v>
      </c>
      <c r="F5480" s="500">
        <f t="shared" si="1324"/>
        <v>60.4</v>
      </c>
      <c r="G5480" s="527"/>
      <c r="H5480" s="518"/>
      <c r="I5480" s="517">
        <f t="shared" si="1327"/>
        <v>0</v>
      </c>
      <c r="J5480" s="517">
        <f t="shared" si="1328"/>
        <v>0</v>
      </c>
      <c r="K5480" s="504"/>
      <c r="L5480" s="518">
        <f t="shared" si="1326"/>
        <v>0</v>
      </c>
      <c r="M5480" s="518">
        <f t="shared" si="1326"/>
        <v>0</v>
      </c>
      <c r="N5480" s="519">
        <f t="shared" si="1329"/>
        <v>0</v>
      </c>
      <c r="O5480" s="519">
        <f t="shared" si="1330"/>
        <v>0</v>
      </c>
      <c r="P5480" s="506"/>
      <c r="Q5480" s="520"/>
      <c r="R5480" s="412" t="str">
        <f t="shared" si="1325"/>
        <v/>
      </c>
      <c r="S5480" s="412" t="str">
        <f t="shared" si="1323"/>
        <v/>
      </c>
      <c r="T5480" s="427"/>
      <c r="U5480" s="429"/>
      <c r="W5480" s="6">
        <f>VLOOKUP(A5480,'[3]Cartilha Global'!$A:$A,1,FALSE)</f>
        <v>97427</v>
      </c>
    </row>
    <row r="5481" spans="1:23" ht="23.25" hidden="1" thickBot="1" x14ac:dyDescent="0.25">
      <c r="A5481" s="522">
        <v>97428</v>
      </c>
      <c r="B5481" s="508" t="s">
        <v>3144</v>
      </c>
      <c r="C5481" s="513" t="s">
        <v>2941</v>
      </c>
      <c r="D5481" s="498" t="s">
        <v>169</v>
      </c>
      <c r="E5481" s="499">
        <v>62.56</v>
      </c>
      <c r="F5481" s="500">
        <f t="shared" si="1324"/>
        <v>77.47</v>
      </c>
      <c r="G5481" s="527"/>
      <c r="H5481" s="518"/>
      <c r="I5481" s="517">
        <f t="shared" si="1327"/>
        <v>0</v>
      </c>
      <c r="J5481" s="517">
        <f t="shared" si="1328"/>
        <v>0</v>
      </c>
      <c r="K5481" s="504"/>
      <c r="L5481" s="518">
        <f t="shared" si="1326"/>
        <v>0</v>
      </c>
      <c r="M5481" s="518">
        <f t="shared" si="1326"/>
        <v>0</v>
      </c>
      <c r="N5481" s="519">
        <f t="shared" si="1329"/>
        <v>0</v>
      </c>
      <c r="O5481" s="519">
        <f t="shared" si="1330"/>
        <v>0</v>
      </c>
      <c r="P5481" s="506"/>
      <c r="Q5481" s="520"/>
      <c r="R5481" s="412" t="str">
        <f t="shared" si="1325"/>
        <v/>
      </c>
      <c r="S5481" s="412" t="str">
        <f t="shared" si="1323"/>
        <v/>
      </c>
      <c r="T5481" s="427"/>
      <c r="U5481" s="429"/>
      <c r="W5481" s="6">
        <f>VLOOKUP(A5481,'[3]Cartilha Global'!$A:$A,1,FALSE)</f>
        <v>97428</v>
      </c>
    </row>
    <row r="5482" spans="1:23" ht="23.25" hidden="1" thickBot="1" x14ac:dyDescent="0.25">
      <c r="A5482" s="522">
        <v>97429</v>
      </c>
      <c r="B5482" s="508" t="s">
        <v>3144</v>
      </c>
      <c r="C5482" s="513" t="s">
        <v>2942</v>
      </c>
      <c r="D5482" s="498" t="s">
        <v>169</v>
      </c>
      <c r="E5482" s="499">
        <v>75.260000000000005</v>
      </c>
      <c r="F5482" s="500">
        <f t="shared" si="1324"/>
        <v>93.2</v>
      </c>
      <c r="G5482" s="527"/>
      <c r="H5482" s="518"/>
      <c r="I5482" s="517">
        <f t="shared" si="1327"/>
        <v>0</v>
      </c>
      <c r="J5482" s="517">
        <f t="shared" si="1328"/>
        <v>0</v>
      </c>
      <c r="K5482" s="504"/>
      <c r="L5482" s="518">
        <f t="shared" si="1326"/>
        <v>0</v>
      </c>
      <c r="M5482" s="518">
        <f t="shared" si="1326"/>
        <v>0</v>
      </c>
      <c r="N5482" s="519">
        <f t="shared" si="1329"/>
        <v>0</v>
      </c>
      <c r="O5482" s="519">
        <f t="shared" si="1330"/>
        <v>0</v>
      </c>
      <c r="P5482" s="506"/>
      <c r="Q5482" s="520"/>
      <c r="R5482" s="412" t="str">
        <f t="shared" si="1325"/>
        <v/>
      </c>
      <c r="S5482" s="412" t="str">
        <f t="shared" si="1323"/>
        <v/>
      </c>
      <c r="T5482" s="427"/>
      <c r="U5482" s="429"/>
      <c r="W5482" s="6">
        <f>VLOOKUP(A5482,'[3]Cartilha Global'!$A:$A,1,FALSE)</f>
        <v>97429</v>
      </c>
    </row>
    <row r="5483" spans="1:23" ht="23.25" hidden="1" thickBot="1" x14ac:dyDescent="0.25">
      <c r="A5483" s="522">
        <v>97430</v>
      </c>
      <c r="B5483" s="508" t="s">
        <v>3144</v>
      </c>
      <c r="C5483" s="513" t="s">
        <v>4778</v>
      </c>
      <c r="D5483" s="498" t="s">
        <v>169</v>
      </c>
      <c r="E5483" s="499">
        <v>46.99</v>
      </c>
      <c r="F5483" s="500">
        <f t="shared" si="1324"/>
        <v>58.19</v>
      </c>
      <c r="G5483" s="527"/>
      <c r="H5483" s="518"/>
      <c r="I5483" s="517">
        <f t="shared" si="1327"/>
        <v>0</v>
      </c>
      <c r="J5483" s="517">
        <f t="shared" si="1328"/>
        <v>0</v>
      </c>
      <c r="K5483" s="504"/>
      <c r="L5483" s="518">
        <f t="shared" si="1326"/>
        <v>0</v>
      </c>
      <c r="M5483" s="518">
        <f t="shared" si="1326"/>
        <v>0</v>
      </c>
      <c r="N5483" s="519">
        <f t="shared" si="1329"/>
        <v>0</v>
      </c>
      <c r="O5483" s="519">
        <f t="shared" si="1330"/>
        <v>0</v>
      </c>
      <c r="P5483" s="506"/>
      <c r="Q5483" s="520"/>
      <c r="R5483" s="412" t="str">
        <f t="shared" si="1325"/>
        <v/>
      </c>
      <c r="S5483" s="412" t="str">
        <f t="shared" ref="S5483:S5546" si="1331">IF(Q5483="X","x",IF(Q5483="xx","x",IF(OR(J5483&gt;0,O5483&gt;0),"x","")))</f>
        <v/>
      </c>
      <c r="T5483" s="427"/>
      <c r="U5483" s="429"/>
      <c r="W5483" s="6">
        <f>VLOOKUP(A5483,'[3]Cartilha Global'!$A:$A,1,FALSE)</f>
        <v>97430</v>
      </c>
    </row>
    <row r="5484" spans="1:23" ht="23.25" hidden="1" thickBot="1" x14ac:dyDescent="0.25">
      <c r="A5484" s="522">
        <v>97431</v>
      </c>
      <c r="B5484" s="508" t="s">
        <v>3144</v>
      </c>
      <c r="C5484" s="513" t="s">
        <v>4779</v>
      </c>
      <c r="D5484" s="498" t="s">
        <v>169</v>
      </c>
      <c r="E5484" s="499">
        <v>52.28</v>
      </c>
      <c r="F5484" s="500">
        <f t="shared" si="1324"/>
        <v>64.739999999999995</v>
      </c>
      <c r="G5484" s="527"/>
      <c r="H5484" s="518"/>
      <c r="I5484" s="517">
        <f t="shared" si="1327"/>
        <v>0</v>
      </c>
      <c r="J5484" s="517">
        <f t="shared" si="1328"/>
        <v>0</v>
      </c>
      <c r="K5484" s="504"/>
      <c r="L5484" s="518">
        <f t="shared" si="1326"/>
        <v>0</v>
      </c>
      <c r="M5484" s="518">
        <f t="shared" si="1326"/>
        <v>0</v>
      </c>
      <c r="N5484" s="519">
        <f t="shared" si="1329"/>
        <v>0</v>
      </c>
      <c r="O5484" s="519">
        <f t="shared" si="1330"/>
        <v>0</v>
      </c>
      <c r="P5484" s="506"/>
      <c r="Q5484" s="520"/>
      <c r="R5484" s="412" t="str">
        <f t="shared" si="1325"/>
        <v/>
      </c>
      <c r="S5484" s="412" t="str">
        <f t="shared" si="1331"/>
        <v/>
      </c>
      <c r="T5484" s="427"/>
      <c r="U5484" s="429"/>
      <c r="W5484" s="6">
        <f>VLOOKUP(A5484,'[3]Cartilha Global'!$A:$A,1,FALSE)</f>
        <v>97431</v>
      </c>
    </row>
    <row r="5485" spans="1:23" ht="23.25" hidden="1" thickBot="1" x14ac:dyDescent="0.25">
      <c r="A5485" s="522">
        <v>97432</v>
      </c>
      <c r="B5485" s="508" t="s">
        <v>3144</v>
      </c>
      <c r="C5485" s="513" t="s">
        <v>4780</v>
      </c>
      <c r="D5485" s="498" t="s">
        <v>169</v>
      </c>
      <c r="E5485" s="499">
        <v>58.96</v>
      </c>
      <c r="F5485" s="500">
        <f t="shared" si="1324"/>
        <v>73.02</v>
      </c>
      <c r="G5485" s="527"/>
      <c r="H5485" s="518"/>
      <c r="I5485" s="517">
        <f t="shared" si="1327"/>
        <v>0</v>
      </c>
      <c r="J5485" s="517">
        <f t="shared" si="1328"/>
        <v>0</v>
      </c>
      <c r="K5485" s="504"/>
      <c r="L5485" s="518">
        <f t="shared" si="1326"/>
        <v>0</v>
      </c>
      <c r="M5485" s="518">
        <f t="shared" si="1326"/>
        <v>0</v>
      </c>
      <c r="N5485" s="519">
        <f t="shared" si="1329"/>
        <v>0</v>
      </c>
      <c r="O5485" s="519">
        <f t="shared" si="1330"/>
        <v>0</v>
      </c>
      <c r="P5485" s="506"/>
      <c r="Q5485" s="520"/>
      <c r="R5485" s="412" t="str">
        <f t="shared" si="1325"/>
        <v/>
      </c>
      <c r="S5485" s="412" t="str">
        <f t="shared" si="1331"/>
        <v/>
      </c>
      <c r="T5485" s="427"/>
      <c r="U5485" s="429"/>
      <c r="W5485" s="6">
        <f>VLOOKUP(A5485,'[3]Cartilha Global'!$A:$A,1,FALSE)</f>
        <v>97432</v>
      </c>
    </row>
    <row r="5486" spans="1:23" ht="23.25" hidden="1" thickBot="1" x14ac:dyDescent="0.25">
      <c r="A5486" s="522">
        <v>97433</v>
      </c>
      <c r="B5486" s="508" t="s">
        <v>3144</v>
      </c>
      <c r="C5486" s="513" t="s">
        <v>4781</v>
      </c>
      <c r="D5486" s="498" t="s">
        <v>169</v>
      </c>
      <c r="E5486" s="499">
        <v>110.12</v>
      </c>
      <c r="F5486" s="500">
        <f t="shared" ref="F5486:F5549" si="1332">IF(E5486=0,0,ROUND(E5486*(1+E$13)*(1-E$14),2))</f>
        <v>136.37</v>
      </c>
      <c r="G5486" s="527"/>
      <c r="H5486" s="518"/>
      <c r="I5486" s="517">
        <f t="shared" si="1327"/>
        <v>0</v>
      </c>
      <c r="J5486" s="517">
        <f t="shared" si="1328"/>
        <v>0</v>
      </c>
      <c r="K5486" s="504"/>
      <c r="L5486" s="518">
        <f t="shared" si="1326"/>
        <v>0</v>
      </c>
      <c r="M5486" s="518">
        <f t="shared" si="1326"/>
        <v>0</v>
      </c>
      <c r="N5486" s="519">
        <f t="shared" si="1329"/>
        <v>0</v>
      </c>
      <c r="O5486" s="519">
        <f t="shared" si="1330"/>
        <v>0</v>
      </c>
      <c r="P5486" s="506"/>
      <c r="Q5486" s="520"/>
      <c r="R5486" s="412" t="str">
        <f t="shared" si="1325"/>
        <v/>
      </c>
      <c r="S5486" s="412" t="str">
        <f t="shared" si="1331"/>
        <v/>
      </c>
      <c r="T5486" s="427"/>
      <c r="U5486" s="429"/>
      <c r="W5486" s="6">
        <f>VLOOKUP(A5486,'[3]Cartilha Global'!$A:$A,1,FALSE)</f>
        <v>97433</v>
      </c>
    </row>
    <row r="5487" spans="1:23" ht="23.25" hidden="1" thickBot="1" x14ac:dyDescent="0.25">
      <c r="A5487" s="522">
        <v>97434</v>
      </c>
      <c r="B5487" s="508" t="s">
        <v>3144</v>
      </c>
      <c r="C5487" s="513" t="s">
        <v>4782</v>
      </c>
      <c r="D5487" s="498" t="s">
        <v>169</v>
      </c>
      <c r="E5487" s="499">
        <v>112.29</v>
      </c>
      <c r="F5487" s="500">
        <f t="shared" si="1332"/>
        <v>139.06</v>
      </c>
      <c r="G5487" s="527"/>
      <c r="H5487" s="518"/>
      <c r="I5487" s="517">
        <f t="shared" si="1327"/>
        <v>0</v>
      </c>
      <c r="J5487" s="517">
        <f t="shared" si="1328"/>
        <v>0</v>
      </c>
      <c r="K5487" s="504"/>
      <c r="L5487" s="518">
        <f t="shared" si="1326"/>
        <v>0</v>
      </c>
      <c r="M5487" s="518">
        <f t="shared" si="1326"/>
        <v>0</v>
      </c>
      <c r="N5487" s="519">
        <f t="shared" si="1329"/>
        <v>0</v>
      </c>
      <c r="O5487" s="519">
        <f t="shared" si="1330"/>
        <v>0</v>
      </c>
      <c r="P5487" s="506"/>
      <c r="Q5487" s="520"/>
      <c r="R5487" s="412" t="str">
        <f t="shared" si="1325"/>
        <v/>
      </c>
      <c r="S5487" s="412" t="str">
        <f t="shared" si="1331"/>
        <v/>
      </c>
      <c r="T5487" s="427"/>
      <c r="U5487" s="429"/>
      <c r="W5487" s="6">
        <f>VLOOKUP(A5487,'[3]Cartilha Global'!$A:$A,1,FALSE)</f>
        <v>97434</v>
      </c>
    </row>
    <row r="5488" spans="1:23" ht="23.25" hidden="1" thickBot="1" x14ac:dyDescent="0.25">
      <c r="A5488" s="522">
        <v>97435</v>
      </c>
      <c r="B5488" s="508" t="s">
        <v>3144</v>
      </c>
      <c r="C5488" s="513" t="s">
        <v>4783</v>
      </c>
      <c r="D5488" s="498" t="s">
        <v>169</v>
      </c>
      <c r="E5488" s="499">
        <v>128.91999999999999</v>
      </c>
      <c r="F5488" s="500">
        <f t="shared" si="1332"/>
        <v>159.65</v>
      </c>
      <c r="G5488" s="527"/>
      <c r="H5488" s="518"/>
      <c r="I5488" s="517">
        <f t="shared" si="1327"/>
        <v>0</v>
      </c>
      <c r="J5488" s="517">
        <f t="shared" si="1328"/>
        <v>0</v>
      </c>
      <c r="K5488" s="504"/>
      <c r="L5488" s="518">
        <f t="shared" si="1326"/>
        <v>0</v>
      </c>
      <c r="M5488" s="518">
        <f t="shared" si="1326"/>
        <v>0</v>
      </c>
      <c r="N5488" s="519">
        <f t="shared" si="1329"/>
        <v>0</v>
      </c>
      <c r="O5488" s="519">
        <f t="shared" si="1330"/>
        <v>0</v>
      </c>
      <c r="P5488" s="506"/>
      <c r="Q5488" s="520"/>
      <c r="R5488" s="412" t="str">
        <f t="shared" si="1325"/>
        <v/>
      </c>
      <c r="S5488" s="412" t="str">
        <f t="shared" si="1331"/>
        <v/>
      </c>
      <c r="T5488" s="427"/>
      <c r="U5488" s="429"/>
      <c r="W5488" s="6">
        <f>VLOOKUP(A5488,'[3]Cartilha Global'!$A:$A,1,FALSE)</f>
        <v>97435</v>
      </c>
    </row>
    <row r="5489" spans="1:23" ht="23.25" hidden="1" thickBot="1" x14ac:dyDescent="0.25">
      <c r="A5489" s="522">
        <v>97436</v>
      </c>
      <c r="B5489" s="508" t="s">
        <v>3144</v>
      </c>
      <c r="C5489" s="513" t="s">
        <v>4784</v>
      </c>
      <c r="D5489" s="498" t="s">
        <v>169</v>
      </c>
      <c r="E5489" s="499">
        <v>133.09</v>
      </c>
      <c r="F5489" s="500">
        <f t="shared" si="1332"/>
        <v>164.82</v>
      </c>
      <c r="G5489" s="527"/>
      <c r="H5489" s="518"/>
      <c r="I5489" s="517">
        <f t="shared" si="1327"/>
        <v>0</v>
      </c>
      <c r="J5489" s="517">
        <f t="shared" si="1328"/>
        <v>0</v>
      </c>
      <c r="K5489" s="504"/>
      <c r="L5489" s="518">
        <f t="shared" si="1326"/>
        <v>0</v>
      </c>
      <c r="M5489" s="518">
        <f t="shared" si="1326"/>
        <v>0</v>
      </c>
      <c r="N5489" s="519">
        <f t="shared" si="1329"/>
        <v>0</v>
      </c>
      <c r="O5489" s="519">
        <f t="shared" si="1330"/>
        <v>0</v>
      </c>
      <c r="P5489" s="506"/>
      <c r="Q5489" s="520"/>
      <c r="R5489" s="412" t="str">
        <f t="shared" si="1325"/>
        <v/>
      </c>
      <c r="S5489" s="412" t="str">
        <f t="shared" si="1331"/>
        <v/>
      </c>
      <c r="T5489" s="427"/>
      <c r="U5489" s="429"/>
      <c r="W5489" s="6">
        <f>VLOOKUP(A5489,'[3]Cartilha Global'!$A:$A,1,FALSE)</f>
        <v>97436</v>
      </c>
    </row>
    <row r="5490" spans="1:23" ht="23.25" hidden="1" thickBot="1" x14ac:dyDescent="0.25">
      <c r="A5490" s="522">
        <v>97437</v>
      </c>
      <c r="B5490" s="508" t="s">
        <v>3144</v>
      </c>
      <c r="C5490" s="513" t="s">
        <v>4785</v>
      </c>
      <c r="D5490" s="498" t="s">
        <v>169</v>
      </c>
      <c r="E5490" s="499">
        <v>147.58000000000001</v>
      </c>
      <c r="F5490" s="500">
        <f t="shared" si="1332"/>
        <v>182.76</v>
      </c>
      <c r="G5490" s="527"/>
      <c r="H5490" s="518"/>
      <c r="I5490" s="517">
        <f t="shared" si="1327"/>
        <v>0</v>
      </c>
      <c r="J5490" s="517">
        <f t="shared" si="1328"/>
        <v>0</v>
      </c>
      <c r="K5490" s="504"/>
      <c r="L5490" s="518">
        <f t="shared" si="1326"/>
        <v>0</v>
      </c>
      <c r="M5490" s="518">
        <f t="shared" si="1326"/>
        <v>0</v>
      </c>
      <c r="N5490" s="519">
        <f t="shared" si="1329"/>
        <v>0</v>
      </c>
      <c r="O5490" s="519">
        <f t="shared" si="1330"/>
        <v>0</v>
      </c>
      <c r="P5490" s="506"/>
      <c r="Q5490" s="520"/>
      <c r="R5490" s="412" t="str">
        <f t="shared" si="1325"/>
        <v/>
      </c>
      <c r="S5490" s="412" t="str">
        <f t="shared" si="1331"/>
        <v/>
      </c>
      <c r="T5490" s="427"/>
      <c r="U5490" s="429"/>
      <c r="W5490" s="6">
        <f>VLOOKUP(A5490,'[3]Cartilha Global'!$A:$A,1,FALSE)</f>
        <v>97437</v>
      </c>
    </row>
    <row r="5491" spans="1:23" ht="23.25" hidden="1" thickBot="1" x14ac:dyDescent="0.25">
      <c r="A5491" s="522">
        <v>97438</v>
      </c>
      <c r="B5491" s="508" t="s">
        <v>3144</v>
      </c>
      <c r="C5491" s="513" t="s">
        <v>4786</v>
      </c>
      <c r="D5491" s="498" t="s">
        <v>169</v>
      </c>
      <c r="E5491" s="499">
        <v>152.05000000000001</v>
      </c>
      <c r="F5491" s="500">
        <f t="shared" si="1332"/>
        <v>188.3</v>
      </c>
      <c r="G5491" s="527"/>
      <c r="H5491" s="518"/>
      <c r="I5491" s="517">
        <f t="shared" si="1327"/>
        <v>0</v>
      </c>
      <c r="J5491" s="517">
        <f t="shared" si="1328"/>
        <v>0</v>
      </c>
      <c r="K5491" s="504"/>
      <c r="L5491" s="518">
        <f t="shared" si="1326"/>
        <v>0</v>
      </c>
      <c r="M5491" s="518">
        <f t="shared" si="1326"/>
        <v>0</v>
      </c>
      <c r="N5491" s="519">
        <f t="shared" si="1329"/>
        <v>0</v>
      </c>
      <c r="O5491" s="519">
        <f t="shared" si="1330"/>
        <v>0</v>
      </c>
      <c r="P5491" s="506"/>
      <c r="Q5491" s="520"/>
      <c r="R5491" s="412" t="str">
        <f t="shared" ref="R5491:R5554" si="1333">IF(Q5491="X","x",IF(Q5491="xx","x",IF(O5491&gt;0,"x","")))</f>
        <v/>
      </c>
      <c r="S5491" s="412" t="str">
        <f t="shared" si="1331"/>
        <v/>
      </c>
      <c r="T5491" s="427"/>
      <c r="U5491" s="429"/>
      <c r="W5491" s="6">
        <f>VLOOKUP(A5491,'[3]Cartilha Global'!$A:$A,1,FALSE)</f>
        <v>97438</v>
      </c>
    </row>
    <row r="5492" spans="1:23" ht="23.25" hidden="1" thickBot="1" x14ac:dyDescent="0.25">
      <c r="A5492" s="522">
        <v>97439</v>
      </c>
      <c r="B5492" s="508" t="s">
        <v>3144</v>
      </c>
      <c r="C5492" s="513" t="s">
        <v>4787</v>
      </c>
      <c r="D5492" s="498" t="s">
        <v>169</v>
      </c>
      <c r="E5492" s="499">
        <v>167.64</v>
      </c>
      <c r="F5492" s="500">
        <f t="shared" si="1332"/>
        <v>207.61</v>
      </c>
      <c r="G5492" s="527"/>
      <c r="H5492" s="518"/>
      <c r="I5492" s="517">
        <f t="shared" si="1327"/>
        <v>0</v>
      </c>
      <c r="J5492" s="517">
        <f t="shared" si="1328"/>
        <v>0</v>
      </c>
      <c r="K5492" s="504"/>
      <c r="L5492" s="518">
        <f t="shared" si="1326"/>
        <v>0</v>
      </c>
      <c r="M5492" s="518">
        <f t="shared" si="1326"/>
        <v>0</v>
      </c>
      <c r="N5492" s="519">
        <f t="shared" si="1329"/>
        <v>0</v>
      </c>
      <c r="O5492" s="519">
        <f t="shared" si="1330"/>
        <v>0</v>
      </c>
      <c r="P5492" s="506"/>
      <c r="Q5492" s="520"/>
      <c r="R5492" s="412" t="str">
        <f t="shared" si="1333"/>
        <v/>
      </c>
      <c r="S5492" s="412" t="str">
        <f t="shared" si="1331"/>
        <v/>
      </c>
      <c r="T5492" s="427"/>
      <c r="U5492" s="429"/>
      <c r="W5492" s="6">
        <f>VLOOKUP(A5492,'[3]Cartilha Global'!$A:$A,1,FALSE)</f>
        <v>97439</v>
      </c>
    </row>
    <row r="5493" spans="1:23" ht="23.25" hidden="1" thickBot="1" x14ac:dyDescent="0.25">
      <c r="A5493" s="522">
        <v>97440</v>
      </c>
      <c r="B5493" s="508" t="s">
        <v>3144</v>
      </c>
      <c r="C5493" s="513" t="s">
        <v>4788</v>
      </c>
      <c r="D5493" s="498" t="s">
        <v>169</v>
      </c>
      <c r="E5493" s="499">
        <v>201.32</v>
      </c>
      <c r="F5493" s="500">
        <f t="shared" si="1332"/>
        <v>249.31</v>
      </c>
      <c r="G5493" s="527"/>
      <c r="H5493" s="518"/>
      <c r="I5493" s="517">
        <f t="shared" si="1327"/>
        <v>0</v>
      </c>
      <c r="J5493" s="517">
        <f t="shared" si="1328"/>
        <v>0</v>
      </c>
      <c r="K5493" s="504"/>
      <c r="L5493" s="518">
        <f t="shared" si="1326"/>
        <v>0</v>
      </c>
      <c r="M5493" s="518">
        <f t="shared" si="1326"/>
        <v>0</v>
      </c>
      <c r="N5493" s="519">
        <f t="shared" si="1329"/>
        <v>0</v>
      </c>
      <c r="O5493" s="519">
        <f t="shared" si="1330"/>
        <v>0</v>
      </c>
      <c r="P5493" s="506"/>
      <c r="Q5493" s="520"/>
      <c r="R5493" s="412" t="str">
        <f t="shared" si="1333"/>
        <v/>
      </c>
      <c r="S5493" s="412" t="str">
        <f t="shared" si="1331"/>
        <v/>
      </c>
      <c r="T5493" s="427"/>
      <c r="U5493" s="429"/>
      <c r="W5493" s="6">
        <f>VLOOKUP(A5493,'[3]Cartilha Global'!$A:$A,1,FALSE)</f>
        <v>97440</v>
      </c>
    </row>
    <row r="5494" spans="1:23" ht="23.25" hidden="1" thickBot="1" x14ac:dyDescent="0.25">
      <c r="A5494" s="522">
        <v>97442</v>
      </c>
      <c r="B5494" s="508" t="s">
        <v>3144</v>
      </c>
      <c r="C5494" s="513" t="s">
        <v>4789</v>
      </c>
      <c r="D5494" s="498" t="s">
        <v>169</v>
      </c>
      <c r="E5494" s="499">
        <v>222.14</v>
      </c>
      <c r="F5494" s="500">
        <f t="shared" si="1332"/>
        <v>275.10000000000002</v>
      </c>
      <c r="G5494" s="527"/>
      <c r="H5494" s="518"/>
      <c r="I5494" s="517">
        <f t="shared" si="1327"/>
        <v>0</v>
      </c>
      <c r="J5494" s="517">
        <f t="shared" si="1328"/>
        <v>0</v>
      </c>
      <c r="K5494" s="504"/>
      <c r="L5494" s="518">
        <f t="shared" si="1326"/>
        <v>0</v>
      </c>
      <c r="M5494" s="518">
        <f t="shared" si="1326"/>
        <v>0</v>
      </c>
      <c r="N5494" s="519">
        <f t="shared" si="1329"/>
        <v>0</v>
      </c>
      <c r="O5494" s="519">
        <f t="shared" si="1330"/>
        <v>0</v>
      </c>
      <c r="P5494" s="506"/>
      <c r="Q5494" s="520"/>
      <c r="R5494" s="412" t="str">
        <f t="shared" si="1333"/>
        <v/>
      </c>
      <c r="S5494" s="412" t="str">
        <f t="shared" si="1331"/>
        <v/>
      </c>
      <c r="T5494" s="427"/>
      <c r="U5494" s="429"/>
      <c r="W5494" s="6">
        <f>VLOOKUP(A5494,'[3]Cartilha Global'!$A:$A,1,FALSE)</f>
        <v>97442</v>
      </c>
    </row>
    <row r="5495" spans="1:23" ht="23.25" hidden="1" thickBot="1" x14ac:dyDescent="0.25">
      <c r="A5495" s="522">
        <v>97443</v>
      </c>
      <c r="B5495" s="508" t="s">
        <v>3144</v>
      </c>
      <c r="C5495" s="513" t="s">
        <v>4790</v>
      </c>
      <c r="D5495" s="498" t="s">
        <v>169</v>
      </c>
      <c r="E5495" s="499">
        <v>120.74</v>
      </c>
      <c r="F5495" s="500">
        <f t="shared" si="1332"/>
        <v>149.52000000000001</v>
      </c>
      <c r="G5495" s="527"/>
      <c r="H5495" s="518"/>
      <c r="I5495" s="517">
        <f t="shared" si="1327"/>
        <v>0</v>
      </c>
      <c r="J5495" s="517">
        <f t="shared" si="1328"/>
        <v>0</v>
      </c>
      <c r="K5495" s="504"/>
      <c r="L5495" s="518">
        <f t="shared" si="1326"/>
        <v>0</v>
      </c>
      <c r="M5495" s="518">
        <f t="shared" si="1326"/>
        <v>0</v>
      </c>
      <c r="N5495" s="519">
        <f t="shared" si="1329"/>
        <v>0</v>
      </c>
      <c r="O5495" s="519">
        <f t="shared" si="1330"/>
        <v>0</v>
      </c>
      <c r="P5495" s="506"/>
      <c r="Q5495" s="520"/>
      <c r="R5495" s="412" t="str">
        <f t="shared" si="1333"/>
        <v/>
      </c>
      <c r="S5495" s="412" t="str">
        <f t="shared" si="1331"/>
        <v/>
      </c>
      <c r="T5495" s="427"/>
      <c r="U5495" s="429"/>
      <c r="W5495" s="6">
        <f>VLOOKUP(A5495,'[3]Cartilha Global'!$A:$A,1,FALSE)</f>
        <v>97443</v>
      </c>
    </row>
    <row r="5496" spans="1:23" ht="23.25" hidden="1" thickBot="1" x14ac:dyDescent="0.25">
      <c r="A5496" s="522">
        <v>97444</v>
      </c>
      <c r="B5496" s="508" t="s">
        <v>3144</v>
      </c>
      <c r="C5496" s="513" t="s">
        <v>4791</v>
      </c>
      <c r="D5496" s="498" t="s">
        <v>169</v>
      </c>
      <c r="E5496" s="499">
        <v>142.82</v>
      </c>
      <c r="F5496" s="500">
        <f t="shared" si="1332"/>
        <v>176.87</v>
      </c>
      <c r="G5496" s="527"/>
      <c r="H5496" s="518"/>
      <c r="I5496" s="517">
        <f t="shared" si="1327"/>
        <v>0</v>
      </c>
      <c r="J5496" s="517">
        <f t="shared" si="1328"/>
        <v>0</v>
      </c>
      <c r="K5496" s="504"/>
      <c r="L5496" s="518">
        <f t="shared" si="1326"/>
        <v>0</v>
      </c>
      <c r="M5496" s="518">
        <f t="shared" si="1326"/>
        <v>0</v>
      </c>
      <c r="N5496" s="519">
        <f t="shared" si="1329"/>
        <v>0</v>
      </c>
      <c r="O5496" s="519">
        <f t="shared" si="1330"/>
        <v>0</v>
      </c>
      <c r="P5496" s="506"/>
      <c r="Q5496" s="520"/>
      <c r="R5496" s="412" t="str">
        <f t="shared" si="1333"/>
        <v/>
      </c>
      <c r="S5496" s="412" t="str">
        <f t="shared" si="1331"/>
        <v/>
      </c>
      <c r="T5496" s="427"/>
      <c r="U5496" s="429"/>
      <c r="W5496" s="6">
        <f>VLOOKUP(A5496,'[3]Cartilha Global'!$A:$A,1,FALSE)</f>
        <v>97444</v>
      </c>
    </row>
    <row r="5497" spans="1:23" ht="23.25" hidden="1" thickBot="1" x14ac:dyDescent="0.25">
      <c r="A5497" s="522">
        <v>97446</v>
      </c>
      <c r="B5497" s="508" t="s">
        <v>3144</v>
      </c>
      <c r="C5497" s="513" t="s">
        <v>4792</v>
      </c>
      <c r="D5497" s="498" t="s">
        <v>169</v>
      </c>
      <c r="E5497" s="499">
        <v>249.8</v>
      </c>
      <c r="F5497" s="500">
        <f t="shared" si="1332"/>
        <v>309.35000000000002</v>
      </c>
      <c r="G5497" s="527"/>
      <c r="H5497" s="518"/>
      <c r="I5497" s="517">
        <f t="shared" si="1327"/>
        <v>0</v>
      </c>
      <c r="J5497" s="517">
        <f t="shared" si="1328"/>
        <v>0</v>
      </c>
      <c r="K5497" s="504"/>
      <c r="L5497" s="518">
        <f t="shared" ref="L5497:M5560" si="1334">G5497</f>
        <v>0</v>
      </c>
      <c r="M5497" s="518">
        <f t="shared" si="1334"/>
        <v>0</v>
      </c>
      <c r="N5497" s="519">
        <f t="shared" si="1329"/>
        <v>0</v>
      </c>
      <c r="O5497" s="519">
        <f t="shared" si="1330"/>
        <v>0</v>
      </c>
      <c r="P5497" s="506"/>
      <c r="Q5497" s="520"/>
      <c r="R5497" s="412" t="str">
        <f t="shared" si="1333"/>
        <v/>
      </c>
      <c r="S5497" s="412" t="str">
        <f t="shared" si="1331"/>
        <v/>
      </c>
      <c r="T5497" s="427"/>
      <c r="U5497" s="429"/>
      <c r="W5497" s="6">
        <f>VLOOKUP(A5497,'[3]Cartilha Global'!$A:$A,1,FALSE)</f>
        <v>97446</v>
      </c>
    </row>
    <row r="5498" spans="1:23" ht="23.25" hidden="1" thickBot="1" x14ac:dyDescent="0.25">
      <c r="A5498" s="522">
        <v>97447</v>
      </c>
      <c r="B5498" s="508" t="s">
        <v>3144</v>
      </c>
      <c r="C5498" s="513" t="s">
        <v>4793</v>
      </c>
      <c r="D5498" s="498" t="s">
        <v>169</v>
      </c>
      <c r="E5498" s="499">
        <v>249.8</v>
      </c>
      <c r="F5498" s="500">
        <f t="shared" si="1332"/>
        <v>309.35000000000002</v>
      </c>
      <c r="G5498" s="527"/>
      <c r="H5498" s="518"/>
      <c r="I5498" s="517">
        <f t="shared" ref="I5498:I5561" si="1335">IF(ISBLANK(E5498),0,ROUND(F5498*G5498,2))</f>
        <v>0</v>
      </c>
      <c r="J5498" s="517">
        <f t="shared" ref="J5498:J5561" si="1336">IF(ISBLANK(G5498),0,ROUND(G5498*H5498,2))</f>
        <v>0</v>
      </c>
      <c r="K5498" s="504"/>
      <c r="L5498" s="518">
        <f t="shared" si="1334"/>
        <v>0</v>
      </c>
      <c r="M5498" s="518">
        <f t="shared" si="1334"/>
        <v>0</v>
      </c>
      <c r="N5498" s="519">
        <f t="shared" ref="N5498:N5561" si="1337">IF(ISBLANK(E5498),0,ROUND(F5498*L5498,2))</f>
        <v>0</v>
      </c>
      <c r="O5498" s="519">
        <f t="shared" ref="O5498:O5561" si="1338">IF(ISBLANK(L5498),0,ROUND(L5498*M5498,2))</f>
        <v>0</v>
      </c>
      <c r="P5498" s="506"/>
      <c r="Q5498" s="520"/>
      <c r="R5498" s="412" t="str">
        <f t="shared" si="1333"/>
        <v/>
      </c>
      <c r="S5498" s="412" t="str">
        <f t="shared" si="1331"/>
        <v/>
      </c>
      <c r="T5498" s="427"/>
      <c r="U5498" s="429"/>
      <c r="W5498" s="6">
        <f>VLOOKUP(A5498,'[3]Cartilha Global'!$A:$A,1,FALSE)</f>
        <v>97447</v>
      </c>
    </row>
    <row r="5499" spans="1:23" ht="23.25" hidden="1" thickBot="1" x14ac:dyDescent="0.25">
      <c r="A5499" s="522">
        <v>97449</v>
      </c>
      <c r="B5499" s="508" t="s">
        <v>3144</v>
      </c>
      <c r="C5499" s="513" t="s">
        <v>4794</v>
      </c>
      <c r="D5499" s="498" t="s">
        <v>169</v>
      </c>
      <c r="E5499" s="499">
        <v>266.04000000000002</v>
      </c>
      <c r="F5499" s="500">
        <f t="shared" si="1332"/>
        <v>329.46</v>
      </c>
      <c r="G5499" s="527"/>
      <c r="H5499" s="518"/>
      <c r="I5499" s="517">
        <f t="shared" si="1335"/>
        <v>0</v>
      </c>
      <c r="J5499" s="517">
        <f t="shared" si="1336"/>
        <v>0</v>
      </c>
      <c r="K5499" s="504"/>
      <c r="L5499" s="518">
        <f t="shared" si="1334"/>
        <v>0</v>
      </c>
      <c r="M5499" s="518">
        <f t="shared" si="1334"/>
        <v>0</v>
      </c>
      <c r="N5499" s="519">
        <f t="shared" si="1337"/>
        <v>0</v>
      </c>
      <c r="O5499" s="519">
        <f t="shared" si="1338"/>
        <v>0</v>
      </c>
      <c r="P5499" s="506"/>
      <c r="Q5499" s="520"/>
      <c r="R5499" s="412" t="str">
        <f t="shared" si="1333"/>
        <v/>
      </c>
      <c r="S5499" s="412" t="str">
        <f t="shared" si="1331"/>
        <v/>
      </c>
      <c r="T5499" s="427"/>
      <c r="U5499" s="429"/>
      <c r="W5499" s="6">
        <f>VLOOKUP(A5499,'[3]Cartilha Global'!$A:$A,1,FALSE)</f>
        <v>97449</v>
      </c>
    </row>
    <row r="5500" spans="1:23" ht="23.25" hidden="1" thickBot="1" x14ac:dyDescent="0.25">
      <c r="A5500" s="522">
        <v>97450</v>
      </c>
      <c r="B5500" s="508" t="s">
        <v>3144</v>
      </c>
      <c r="C5500" s="513" t="s">
        <v>4795</v>
      </c>
      <c r="D5500" s="498" t="s">
        <v>169</v>
      </c>
      <c r="E5500" s="499">
        <v>326.19</v>
      </c>
      <c r="F5500" s="500">
        <f t="shared" si="1332"/>
        <v>403.95</v>
      </c>
      <c r="G5500" s="527"/>
      <c r="H5500" s="518"/>
      <c r="I5500" s="517">
        <f t="shared" si="1335"/>
        <v>0</v>
      </c>
      <c r="J5500" s="517">
        <f t="shared" si="1336"/>
        <v>0</v>
      </c>
      <c r="K5500" s="504"/>
      <c r="L5500" s="518">
        <f t="shared" si="1334"/>
        <v>0</v>
      </c>
      <c r="M5500" s="518">
        <f t="shared" si="1334"/>
        <v>0</v>
      </c>
      <c r="N5500" s="519">
        <f t="shared" si="1337"/>
        <v>0</v>
      </c>
      <c r="O5500" s="519">
        <f t="shared" si="1338"/>
        <v>0</v>
      </c>
      <c r="P5500" s="506"/>
      <c r="Q5500" s="520"/>
      <c r="R5500" s="412" t="str">
        <f t="shared" si="1333"/>
        <v/>
      </c>
      <c r="S5500" s="412" t="str">
        <f t="shared" si="1331"/>
        <v/>
      </c>
      <c r="T5500" s="427"/>
      <c r="U5500" s="429"/>
      <c r="W5500" s="6">
        <f>VLOOKUP(A5500,'[3]Cartilha Global'!$A:$A,1,FALSE)</f>
        <v>97450</v>
      </c>
    </row>
    <row r="5501" spans="1:23" ht="23.25" hidden="1" thickBot="1" x14ac:dyDescent="0.25">
      <c r="A5501" s="522">
        <v>97452</v>
      </c>
      <c r="B5501" s="508" t="s">
        <v>3144</v>
      </c>
      <c r="C5501" s="513" t="s">
        <v>4796</v>
      </c>
      <c r="D5501" s="498" t="s">
        <v>169</v>
      </c>
      <c r="E5501" s="499">
        <v>199.04</v>
      </c>
      <c r="F5501" s="500">
        <f t="shared" si="1332"/>
        <v>246.49</v>
      </c>
      <c r="G5501" s="527"/>
      <c r="H5501" s="518"/>
      <c r="I5501" s="517">
        <f t="shared" si="1335"/>
        <v>0</v>
      </c>
      <c r="J5501" s="517">
        <f t="shared" si="1336"/>
        <v>0</v>
      </c>
      <c r="K5501" s="504"/>
      <c r="L5501" s="518">
        <f t="shared" si="1334"/>
        <v>0</v>
      </c>
      <c r="M5501" s="518">
        <f t="shared" si="1334"/>
        <v>0</v>
      </c>
      <c r="N5501" s="519">
        <f t="shared" si="1337"/>
        <v>0</v>
      </c>
      <c r="O5501" s="519">
        <f t="shared" si="1338"/>
        <v>0</v>
      </c>
      <c r="P5501" s="506"/>
      <c r="Q5501" s="520"/>
      <c r="R5501" s="412" t="str">
        <f t="shared" si="1333"/>
        <v/>
      </c>
      <c r="S5501" s="412" t="str">
        <f t="shared" si="1331"/>
        <v/>
      </c>
      <c r="T5501" s="427"/>
      <c r="U5501" s="429"/>
      <c r="W5501" s="6">
        <f>VLOOKUP(A5501,'[3]Cartilha Global'!$A:$A,1,FALSE)</f>
        <v>97452</v>
      </c>
    </row>
    <row r="5502" spans="1:23" ht="23.25" hidden="1" thickBot="1" x14ac:dyDescent="0.25">
      <c r="A5502" s="522">
        <v>97453</v>
      </c>
      <c r="B5502" s="508" t="s">
        <v>3144</v>
      </c>
      <c r="C5502" s="513" t="s">
        <v>4797</v>
      </c>
      <c r="D5502" s="498" t="s">
        <v>169</v>
      </c>
      <c r="E5502" s="499">
        <v>211.65</v>
      </c>
      <c r="F5502" s="500">
        <f t="shared" si="1332"/>
        <v>262.11</v>
      </c>
      <c r="G5502" s="527"/>
      <c r="H5502" s="518"/>
      <c r="I5502" s="517">
        <f t="shared" si="1335"/>
        <v>0</v>
      </c>
      <c r="J5502" s="517">
        <f t="shared" si="1336"/>
        <v>0</v>
      </c>
      <c r="K5502" s="504"/>
      <c r="L5502" s="518">
        <f t="shared" si="1334"/>
        <v>0</v>
      </c>
      <c r="M5502" s="518">
        <f t="shared" si="1334"/>
        <v>0</v>
      </c>
      <c r="N5502" s="519">
        <f t="shared" si="1337"/>
        <v>0</v>
      </c>
      <c r="O5502" s="519">
        <f t="shared" si="1338"/>
        <v>0</v>
      </c>
      <c r="P5502" s="506"/>
      <c r="Q5502" s="520"/>
      <c r="R5502" s="412" t="str">
        <f t="shared" si="1333"/>
        <v/>
      </c>
      <c r="S5502" s="412" t="str">
        <f t="shared" si="1331"/>
        <v/>
      </c>
      <c r="T5502" s="427"/>
      <c r="U5502" s="429"/>
      <c r="W5502" s="6">
        <f>VLOOKUP(A5502,'[3]Cartilha Global'!$A:$A,1,FALSE)</f>
        <v>97453</v>
      </c>
    </row>
    <row r="5503" spans="1:23" ht="23.25" hidden="1" thickBot="1" x14ac:dyDescent="0.25">
      <c r="A5503" s="522">
        <v>97454</v>
      </c>
      <c r="B5503" s="508" t="s">
        <v>3144</v>
      </c>
      <c r="C5503" s="513" t="s">
        <v>4798</v>
      </c>
      <c r="D5503" s="498" t="s">
        <v>169</v>
      </c>
      <c r="E5503" s="499">
        <v>342.55</v>
      </c>
      <c r="F5503" s="500">
        <f t="shared" si="1332"/>
        <v>424.21</v>
      </c>
      <c r="G5503" s="527"/>
      <c r="H5503" s="518"/>
      <c r="I5503" s="517">
        <f t="shared" si="1335"/>
        <v>0</v>
      </c>
      <c r="J5503" s="517">
        <f t="shared" si="1336"/>
        <v>0</v>
      </c>
      <c r="K5503" s="504"/>
      <c r="L5503" s="518">
        <f t="shared" si="1334"/>
        <v>0</v>
      </c>
      <c r="M5503" s="518">
        <f t="shared" si="1334"/>
        <v>0</v>
      </c>
      <c r="N5503" s="519">
        <f t="shared" si="1337"/>
        <v>0</v>
      </c>
      <c r="O5503" s="519">
        <f t="shared" si="1338"/>
        <v>0</v>
      </c>
      <c r="P5503" s="506"/>
      <c r="Q5503" s="520"/>
      <c r="R5503" s="412" t="str">
        <f t="shared" si="1333"/>
        <v/>
      </c>
      <c r="S5503" s="412" t="str">
        <f t="shared" si="1331"/>
        <v/>
      </c>
      <c r="T5503" s="427"/>
      <c r="U5503" s="429"/>
      <c r="W5503" s="6">
        <f>VLOOKUP(A5503,'[3]Cartilha Global'!$A:$A,1,FALSE)</f>
        <v>97454</v>
      </c>
    </row>
    <row r="5504" spans="1:23" ht="23.25" hidden="1" thickBot="1" x14ac:dyDescent="0.25">
      <c r="A5504" s="522">
        <v>97455</v>
      </c>
      <c r="B5504" s="508" t="s">
        <v>3144</v>
      </c>
      <c r="C5504" s="513" t="s">
        <v>4799</v>
      </c>
      <c r="D5504" s="498" t="s">
        <v>169</v>
      </c>
      <c r="E5504" s="499">
        <v>362.72</v>
      </c>
      <c r="F5504" s="500">
        <f t="shared" si="1332"/>
        <v>449.19</v>
      </c>
      <c r="G5504" s="527"/>
      <c r="H5504" s="518"/>
      <c r="I5504" s="517">
        <f t="shared" si="1335"/>
        <v>0</v>
      </c>
      <c r="J5504" s="517">
        <f t="shared" si="1336"/>
        <v>0</v>
      </c>
      <c r="K5504" s="504"/>
      <c r="L5504" s="518">
        <f t="shared" si="1334"/>
        <v>0</v>
      </c>
      <c r="M5504" s="518">
        <f t="shared" si="1334"/>
        <v>0</v>
      </c>
      <c r="N5504" s="519">
        <f t="shared" si="1337"/>
        <v>0</v>
      </c>
      <c r="O5504" s="519">
        <f t="shared" si="1338"/>
        <v>0</v>
      </c>
      <c r="P5504" s="506"/>
      <c r="Q5504" s="520"/>
      <c r="R5504" s="412" t="str">
        <f t="shared" si="1333"/>
        <v/>
      </c>
      <c r="S5504" s="412" t="str">
        <f t="shared" si="1331"/>
        <v/>
      </c>
      <c r="T5504" s="427"/>
      <c r="U5504" s="429"/>
      <c r="W5504" s="6">
        <f>VLOOKUP(A5504,'[3]Cartilha Global'!$A:$A,1,FALSE)</f>
        <v>97455</v>
      </c>
    </row>
    <row r="5505" spans="1:23" ht="23.25" hidden="1" thickBot="1" x14ac:dyDescent="0.25">
      <c r="A5505" s="522">
        <v>97456</v>
      </c>
      <c r="B5505" s="508" t="s">
        <v>3144</v>
      </c>
      <c r="C5505" s="513" t="s">
        <v>4800</v>
      </c>
      <c r="D5505" s="498" t="s">
        <v>169</v>
      </c>
      <c r="E5505" s="499">
        <v>783.49</v>
      </c>
      <c r="F5505" s="500">
        <f t="shared" si="1332"/>
        <v>970.27</v>
      </c>
      <c r="G5505" s="527"/>
      <c r="H5505" s="518"/>
      <c r="I5505" s="517">
        <f t="shared" si="1335"/>
        <v>0</v>
      </c>
      <c r="J5505" s="517">
        <f t="shared" si="1336"/>
        <v>0</v>
      </c>
      <c r="K5505" s="504"/>
      <c r="L5505" s="518">
        <f t="shared" si="1334"/>
        <v>0</v>
      </c>
      <c r="M5505" s="518">
        <f t="shared" si="1334"/>
        <v>0</v>
      </c>
      <c r="N5505" s="519">
        <f t="shared" si="1337"/>
        <v>0</v>
      </c>
      <c r="O5505" s="519">
        <f t="shared" si="1338"/>
        <v>0</v>
      </c>
      <c r="P5505" s="506"/>
      <c r="Q5505" s="520"/>
      <c r="R5505" s="412" t="str">
        <f t="shared" si="1333"/>
        <v/>
      </c>
      <c r="S5505" s="412" t="str">
        <f t="shared" si="1331"/>
        <v/>
      </c>
      <c r="T5505" s="427"/>
      <c r="U5505" s="429"/>
      <c r="W5505" s="6">
        <f>VLOOKUP(A5505,'[3]Cartilha Global'!$A:$A,1,FALSE)</f>
        <v>97456</v>
      </c>
    </row>
    <row r="5506" spans="1:23" ht="23.25" hidden="1" thickBot="1" x14ac:dyDescent="0.25">
      <c r="A5506" s="522">
        <v>97457</v>
      </c>
      <c r="B5506" s="508" t="s">
        <v>3144</v>
      </c>
      <c r="C5506" s="513" t="s">
        <v>4801</v>
      </c>
      <c r="D5506" s="498" t="s">
        <v>169</v>
      </c>
      <c r="E5506" s="499">
        <v>693.03</v>
      </c>
      <c r="F5506" s="500">
        <f t="shared" si="1332"/>
        <v>858.25</v>
      </c>
      <c r="G5506" s="527"/>
      <c r="H5506" s="518"/>
      <c r="I5506" s="517">
        <f t="shared" si="1335"/>
        <v>0</v>
      </c>
      <c r="J5506" s="517">
        <f t="shared" si="1336"/>
        <v>0</v>
      </c>
      <c r="K5506" s="504"/>
      <c r="L5506" s="518">
        <f t="shared" si="1334"/>
        <v>0</v>
      </c>
      <c r="M5506" s="518">
        <f t="shared" si="1334"/>
        <v>0</v>
      </c>
      <c r="N5506" s="519">
        <f t="shared" si="1337"/>
        <v>0</v>
      </c>
      <c r="O5506" s="519">
        <f t="shared" si="1338"/>
        <v>0</v>
      </c>
      <c r="P5506" s="506"/>
      <c r="Q5506" s="520"/>
      <c r="R5506" s="412" t="str">
        <f t="shared" si="1333"/>
        <v/>
      </c>
      <c r="S5506" s="412" t="str">
        <f t="shared" si="1331"/>
        <v/>
      </c>
      <c r="T5506" s="427"/>
      <c r="U5506" s="429"/>
      <c r="W5506" s="6">
        <f>VLOOKUP(A5506,'[3]Cartilha Global'!$A:$A,1,FALSE)</f>
        <v>97457</v>
      </c>
    </row>
    <row r="5507" spans="1:23" ht="23.25" hidden="1" thickBot="1" x14ac:dyDescent="0.25">
      <c r="A5507" s="522">
        <v>97458</v>
      </c>
      <c r="B5507" s="508" t="s">
        <v>3144</v>
      </c>
      <c r="C5507" s="513" t="s">
        <v>4802</v>
      </c>
      <c r="D5507" s="498" t="s">
        <v>169</v>
      </c>
      <c r="E5507" s="499">
        <v>316.11</v>
      </c>
      <c r="F5507" s="500">
        <f t="shared" si="1332"/>
        <v>391.47</v>
      </c>
      <c r="G5507" s="527"/>
      <c r="H5507" s="518"/>
      <c r="I5507" s="517">
        <f t="shared" si="1335"/>
        <v>0</v>
      </c>
      <c r="J5507" s="517">
        <f t="shared" si="1336"/>
        <v>0</v>
      </c>
      <c r="K5507" s="504"/>
      <c r="L5507" s="518">
        <f t="shared" si="1334"/>
        <v>0</v>
      </c>
      <c r="M5507" s="518">
        <f t="shared" si="1334"/>
        <v>0</v>
      </c>
      <c r="N5507" s="519">
        <f t="shared" si="1337"/>
        <v>0</v>
      </c>
      <c r="O5507" s="519">
        <f t="shared" si="1338"/>
        <v>0</v>
      </c>
      <c r="P5507" s="506"/>
      <c r="Q5507" s="520"/>
      <c r="R5507" s="412" t="str">
        <f t="shared" si="1333"/>
        <v/>
      </c>
      <c r="S5507" s="412" t="str">
        <f t="shared" si="1331"/>
        <v/>
      </c>
      <c r="T5507" s="427"/>
      <c r="U5507" s="429"/>
      <c r="W5507" s="6">
        <f>VLOOKUP(A5507,'[3]Cartilha Global'!$A:$A,1,FALSE)</f>
        <v>97458</v>
      </c>
    </row>
    <row r="5508" spans="1:23" ht="23.25" hidden="1" thickBot="1" x14ac:dyDescent="0.25">
      <c r="A5508" s="522">
        <v>97459</v>
      </c>
      <c r="B5508" s="508" t="s">
        <v>3144</v>
      </c>
      <c r="C5508" s="513" t="s">
        <v>4803</v>
      </c>
      <c r="D5508" s="498" t="s">
        <v>169</v>
      </c>
      <c r="E5508" s="499">
        <v>547.4</v>
      </c>
      <c r="F5508" s="500">
        <f t="shared" si="1332"/>
        <v>677.9</v>
      </c>
      <c r="G5508" s="527"/>
      <c r="H5508" s="518"/>
      <c r="I5508" s="517">
        <f t="shared" si="1335"/>
        <v>0</v>
      </c>
      <c r="J5508" s="517">
        <f t="shared" si="1336"/>
        <v>0</v>
      </c>
      <c r="K5508" s="504"/>
      <c r="L5508" s="518">
        <f t="shared" si="1334"/>
        <v>0</v>
      </c>
      <c r="M5508" s="518">
        <f t="shared" si="1334"/>
        <v>0</v>
      </c>
      <c r="N5508" s="519">
        <f t="shared" si="1337"/>
        <v>0</v>
      </c>
      <c r="O5508" s="519">
        <f t="shared" si="1338"/>
        <v>0</v>
      </c>
      <c r="P5508" s="506"/>
      <c r="Q5508" s="520"/>
      <c r="R5508" s="412" t="str">
        <f t="shared" si="1333"/>
        <v/>
      </c>
      <c r="S5508" s="412" t="str">
        <f t="shared" si="1331"/>
        <v/>
      </c>
      <c r="T5508" s="427"/>
      <c r="U5508" s="429"/>
      <c r="W5508" s="6">
        <f>VLOOKUP(A5508,'[3]Cartilha Global'!$A:$A,1,FALSE)</f>
        <v>97459</v>
      </c>
    </row>
    <row r="5509" spans="1:23" ht="23.25" hidden="1" thickBot="1" x14ac:dyDescent="0.25">
      <c r="A5509" s="522">
        <v>97460</v>
      </c>
      <c r="B5509" s="508" t="s">
        <v>3144</v>
      </c>
      <c r="C5509" s="513" t="s">
        <v>4804</v>
      </c>
      <c r="D5509" s="498" t="s">
        <v>169</v>
      </c>
      <c r="E5509" s="499">
        <v>845.23</v>
      </c>
      <c r="F5509" s="500">
        <f t="shared" si="1332"/>
        <v>1046.73</v>
      </c>
      <c r="G5509" s="527"/>
      <c r="H5509" s="518"/>
      <c r="I5509" s="517">
        <f t="shared" si="1335"/>
        <v>0</v>
      </c>
      <c r="J5509" s="517">
        <f t="shared" si="1336"/>
        <v>0</v>
      </c>
      <c r="K5509" s="504"/>
      <c r="L5509" s="518">
        <f t="shared" si="1334"/>
        <v>0</v>
      </c>
      <c r="M5509" s="518">
        <f t="shared" si="1334"/>
        <v>0</v>
      </c>
      <c r="N5509" s="519">
        <f t="shared" si="1337"/>
        <v>0</v>
      </c>
      <c r="O5509" s="519">
        <f t="shared" si="1338"/>
        <v>0</v>
      </c>
      <c r="P5509" s="506"/>
      <c r="Q5509" s="520"/>
      <c r="R5509" s="412" t="str">
        <f t="shared" si="1333"/>
        <v/>
      </c>
      <c r="S5509" s="412" t="str">
        <f t="shared" si="1331"/>
        <v/>
      </c>
      <c r="T5509" s="427"/>
      <c r="U5509" s="429"/>
      <c r="W5509" s="6">
        <f>VLOOKUP(A5509,'[3]Cartilha Global'!$A:$A,1,FALSE)</f>
        <v>97460</v>
      </c>
    </row>
    <row r="5510" spans="1:23" ht="23.25" hidden="1" thickBot="1" x14ac:dyDescent="0.25">
      <c r="A5510" s="522">
        <v>97461</v>
      </c>
      <c r="B5510" s="508" t="s">
        <v>3144</v>
      </c>
      <c r="C5510" s="513" t="s">
        <v>4805</v>
      </c>
      <c r="D5510" s="498" t="s">
        <v>169</v>
      </c>
      <c r="E5510" s="499">
        <v>38.21</v>
      </c>
      <c r="F5510" s="500">
        <f t="shared" si="1332"/>
        <v>47.32</v>
      </c>
      <c r="G5510" s="527"/>
      <c r="H5510" s="518"/>
      <c r="I5510" s="517">
        <f t="shared" si="1335"/>
        <v>0</v>
      </c>
      <c r="J5510" s="517">
        <f t="shared" si="1336"/>
        <v>0</v>
      </c>
      <c r="K5510" s="504"/>
      <c r="L5510" s="518">
        <f t="shared" si="1334"/>
        <v>0</v>
      </c>
      <c r="M5510" s="518">
        <f t="shared" si="1334"/>
        <v>0</v>
      </c>
      <c r="N5510" s="519">
        <f t="shared" si="1337"/>
        <v>0</v>
      </c>
      <c r="O5510" s="519">
        <f t="shared" si="1338"/>
        <v>0</v>
      </c>
      <c r="P5510" s="506"/>
      <c r="Q5510" s="520"/>
      <c r="R5510" s="412" t="str">
        <f t="shared" si="1333"/>
        <v/>
      </c>
      <c r="S5510" s="412" t="str">
        <f t="shared" si="1331"/>
        <v/>
      </c>
      <c r="T5510" s="427"/>
      <c r="U5510" s="429"/>
      <c r="W5510" s="6">
        <f>VLOOKUP(A5510,'[3]Cartilha Global'!$A:$A,1,FALSE)</f>
        <v>97461</v>
      </c>
    </row>
    <row r="5511" spans="1:23" ht="23.25" hidden="1" thickBot="1" x14ac:dyDescent="0.25">
      <c r="A5511" s="522">
        <v>97462</v>
      </c>
      <c r="B5511" s="508" t="s">
        <v>3144</v>
      </c>
      <c r="C5511" s="513" t="s">
        <v>4806</v>
      </c>
      <c r="D5511" s="498" t="s">
        <v>169</v>
      </c>
      <c r="E5511" s="499">
        <v>31.74</v>
      </c>
      <c r="F5511" s="500">
        <f t="shared" si="1332"/>
        <v>39.31</v>
      </c>
      <c r="G5511" s="527"/>
      <c r="H5511" s="518"/>
      <c r="I5511" s="517">
        <f t="shared" si="1335"/>
        <v>0</v>
      </c>
      <c r="J5511" s="517">
        <f t="shared" si="1336"/>
        <v>0</v>
      </c>
      <c r="K5511" s="504"/>
      <c r="L5511" s="518">
        <f t="shared" si="1334"/>
        <v>0</v>
      </c>
      <c r="M5511" s="518">
        <f t="shared" si="1334"/>
        <v>0</v>
      </c>
      <c r="N5511" s="519">
        <f t="shared" si="1337"/>
        <v>0</v>
      </c>
      <c r="O5511" s="519">
        <f t="shared" si="1338"/>
        <v>0</v>
      </c>
      <c r="P5511" s="506"/>
      <c r="Q5511" s="520"/>
      <c r="R5511" s="412" t="str">
        <f t="shared" si="1333"/>
        <v/>
      </c>
      <c r="S5511" s="412" t="str">
        <f t="shared" si="1331"/>
        <v/>
      </c>
      <c r="T5511" s="427"/>
      <c r="U5511" s="429"/>
      <c r="W5511" s="6">
        <f>VLOOKUP(A5511,'[3]Cartilha Global'!$A:$A,1,FALSE)</f>
        <v>97462</v>
      </c>
    </row>
    <row r="5512" spans="1:23" ht="23.25" hidden="1" thickBot="1" x14ac:dyDescent="0.25">
      <c r="A5512" s="522">
        <v>97464</v>
      </c>
      <c r="B5512" s="508" t="s">
        <v>3144</v>
      </c>
      <c r="C5512" s="513" t="s">
        <v>4807</v>
      </c>
      <c r="D5512" s="498" t="s">
        <v>169</v>
      </c>
      <c r="E5512" s="499">
        <v>55.2</v>
      </c>
      <c r="F5512" s="500">
        <f t="shared" si="1332"/>
        <v>68.36</v>
      </c>
      <c r="G5512" s="527"/>
      <c r="H5512" s="518"/>
      <c r="I5512" s="517">
        <f t="shared" si="1335"/>
        <v>0</v>
      </c>
      <c r="J5512" s="517">
        <f t="shared" si="1336"/>
        <v>0</v>
      </c>
      <c r="K5512" s="504"/>
      <c r="L5512" s="518">
        <f t="shared" si="1334"/>
        <v>0</v>
      </c>
      <c r="M5512" s="518">
        <f t="shared" si="1334"/>
        <v>0</v>
      </c>
      <c r="N5512" s="519">
        <f t="shared" si="1337"/>
        <v>0</v>
      </c>
      <c r="O5512" s="519">
        <f t="shared" si="1338"/>
        <v>0</v>
      </c>
      <c r="P5512" s="506"/>
      <c r="Q5512" s="520"/>
      <c r="R5512" s="412" t="str">
        <f t="shared" si="1333"/>
        <v/>
      </c>
      <c r="S5512" s="412" t="str">
        <f t="shared" si="1331"/>
        <v/>
      </c>
      <c r="T5512" s="427"/>
      <c r="U5512" s="429"/>
      <c r="W5512" s="6">
        <f>VLOOKUP(A5512,'[3]Cartilha Global'!$A:$A,1,FALSE)</f>
        <v>97464</v>
      </c>
    </row>
    <row r="5513" spans="1:23" ht="23.25" hidden="1" thickBot="1" x14ac:dyDescent="0.25">
      <c r="A5513" s="522">
        <v>97465</v>
      </c>
      <c r="B5513" s="508" t="s">
        <v>3144</v>
      </c>
      <c r="C5513" s="513" t="s">
        <v>4808</v>
      </c>
      <c r="D5513" s="498" t="s">
        <v>169</v>
      </c>
      <c r="E5513" s="499">
        <v>66.11</v>
      </c>
      <c r="F5513" s="500">
        <f t="shared" si="1332"/>
        <v>81.87</v>
      </c>
      <c r="G5513" s="527"/>
      <c r="H5513" s="518"/>
      <c r="I5513" s="517">
        <f t="shared" si="1335"/>
        <v>0</v>
      </c>
      <c r="J5513" s="517">
        <f t="shared" si="1336"/>
        <v>0</v>
      </c>
      <c r="K5513" s="504"/>
      <c r="L5513" s="518">
        <f t="shared" si="1334"/>
        <v>0</v>
      </c>
      <c r="M5513" s="518">
        <f t="shared" si="1334"/>
        <v>0</v>
      </c>
      <c r="N5513" s="519">
        <f t="shared" si="1337"/>
        <v>0</v>
      </c>
      <c r="O5513" s="519">
        <f t="shared" si="1338"/>
        <v>0</v>
      </c>
      <c r="P5513" s="506"/>
      <c r="Q5513" s="520"/>
      <c r="R5513" s="412" t="str">
        <f t="shared" si="1333"/>
        <v/>
      </c>
      <c r="S5513" s="412" t="str">
        <f t="shared" si="1331"/>
        <v/>
      </c>
      <c r="T5513" s="427"/>
      <c r="U5513" s="429"/>
      <c r="W5513" s="6">
        <f>VLOOKUP(A5513,'[3]Cartilha Global'!$A:$A,1,FALSE)</f>
        <v>97465</v>
      </c>
    </row>
    <row r="5514" spans="1:23" ht="23.25" hidden="1" thickBot="1" x14ac:dyDescent="0.25">
      <c r="A5514" s="522">
        <v>97467</v>
      </c>
      <c r="B5514" s="508" t="s">
        <v>3144</v>
      </c>
      <c r="C5514" s="513" t="s">
        <v>4809</v>
      </c>
      <c r="D5514" s="498" t="s">
        <v>169</v>
      </c>
      <c r="E5514" s="499">
        <v>70.06</v>
      </c>
      <c r="F5514" s="500">
        <f t="shared" si="1332"/>
        <v>86.76</v>
      </c>
      <c r="G5514" s="527"/>
      <c r="H5514" s="518"/>
      <c r="I5514" s="517">
        <f t="shared" si="1335"/>
        <v>0</v>
      </c>
      <c r="J5514" s="517">
        <f t="shared" si="1336"/>
        <v>0</v>
      </c>
      <c r="K5514" s="504"/>
      <c r="L5514" s="518">
        <f t="shared" si="1334"/>
        <v>0</v>
      </c>
      <c r="M5514" s="518">
        <f t="shared" si="1334"/>
        <v>0</v>
      </c>
      <c r="N5514" s="519">
        <f t="shared" si="1337"/>
        <v>0</v>
      </c>
      <c r="O5514" s="519">
        <f t="shared" si="1338"/>
        <v>0</v>
      </c>
      <c r="P5514" s="506"/>
      <c r="Q5514" s="520"/>
      <c r="R5514" s="412" t="str">
        <f t="shared" si="1333"/>
        <v/>
      </c>
      <c r="S5514" s="412" t="str">
        <f t="shared" si="1331"/>
        <v/>
      </c>
      <c r="T5514" s="427"/>
      <c r="U5514" s="429"/>
      <c r="W5514" s="6">
        <f>VLOOKUP(A5514,'[3]Cartilha Global'!$A:$A,1,FALSE)</f>
        <v>97467</v>
      </c>
    </row>
    <row r="5515" spans="1:23" ht="23.25" hidden="1" thickBot="1" x14ac:dyDescent="0.25">
      <c r="A5515" s="522">
        <v>97468</v>
      </c>
      <c r="B5515" s="508" t="s">
        <v>3144</v>
      </c>
      <c r="C5515" s="513" t="s">
        <v>4810</v>
      </c>
      <c r="D5515" s="498" t="s">
        <v>169</v>
      </c>
      <c r="E5515" s="499">
        <v>84.03</v>
      </c>
      <c r="F5515" s="500">
        <f t="shared" si="1332"/>
        <v>104.06</v>
      </c>
      <c r="G5515" s="527"/>
      <c r="H5515" s="518"/>
      <c r="I5515" s="517">
        <f t="shared" si="1335"/>
        <v>0</v>
      </c>
      <c r="J5515" s="517">
        <f t="shared" si="1336"/>
        <v>0</v>
      </c>
      <c r="K5515" s="504"/>
      <c r="L5515" s="518">
        <f t="shared" si="1334"/>
        <v>0</v>
      </c>
      <c r="M5515" s="518">
        <f t="shared" si="1334"/>
        <v>0</v>
      </c>
      <c r="N5515" s="519">
        <f t="shared" si="1337"/>
        <v>0</v>
      </c>
      <c r="O5515" s="519">
        <f t="shared" si="1338"/>
        <v>0</v>
      </c>
      <c r="P5515" s="506"/>
      <c r="Q5515" s="520"/>
      <c r="R5515" s="412" t="str">
        <f t="shared" si="1333"/>
        <v/>
      </c>
      <c r="S5515" s="412" t="str">
        <f t="shared" si="1331"/>
        <v/>
      </c>
      <c r="T5515" s="427"/>
      <c r="U5515" s="429"/>
      <c r="W5515" s="6">
        <f>VLOOKUP(A5515,'[3]Cartilha Global'!$A:$A,1,FALSE)</f>
        <v>97468</v>
      </c>
    </row>
    <row r="5516" spans="1:23" ht="23.25" hidden="1" thickBot="1" x14ac:dyDescent="0.25">
      <c r="A5516" s="522">
        <v>97470</v>
      </c>
      <c r="B5516" s="508" t="s">
        <v>3144</v>
      </c>
      <c r="C5516" s="513" t="s">
        <v>4811</v>
      </c>
      <c r="D5516" s="498" t="s">
        <v>169</v>
      </c>
      <c r="E5516" s="499">
        <v>103.85</v>
      </c>
      <c r="F5516" s="500">
        <f t="shared" si="1332"/>
        <v>128.61000000000001</v>
      </c>
      <c r="G5516" s="527"/>
      <c r="H5516" s="518"/>
      <c r="I5516" s="517">
        <f t="shared" si="1335"/>
        <v>0</v>
      </c>
      <c r="J5516" s="517">
        <f t="shared" si="1336"/>
        <v>0</v>
      </c>
      <c r="K5516" s="504"/>
      <c r="L5516" s="518">
        <f t="shared" si="1334"/>
        <v>0</v>
      </c>
      <c r="M5516" s="518">
        <f t="shared" si="1334"/>
        <v>0</v>
      </c>
      <c r="N5516" s="519">
        <f t="shared" si="1337"/>
        <v>0</v>
      </c>
      <c r="O5516" s="519">
        <f t="shared" si="1338"/>
        <v>0</v>
      </c>
      <c r="P5516" s="506"/>
      <c r="Q5516" s="520"/>
      <c r="R5516" s="412" t="str">
        <f t="shared" si="1333"/>
        <v/>
      </c>
      <c r="S5516" s="412" t="str">
        <f t="shared" si="1331"/>
        <v/>
      </c>
      <c r="T5516" s="427"/>
      <c r="U5516" s="429"/>
      <c r="W5516" s="6">
        <f>VLOOKUP(A5516,'[3]Cartilha Global'!$A:$A,1,FALSE)</f>
        <v>97470</v>
      </c>
    </row>
    <row r="5517" spans="1:23" ht="23.25" hidden="1" thickBot="1" x14ac:dyDescent="0.25">
      <c r="A5517" s="522">
        <v>97471</v>
      </c>
      <c r="B5517" s="508" t="s">
        <v>3144</v>
      </c>
      <c r="C5517" s="513" t="s">
        <v>4812</v>
      </c>
      <c r="D5517" s="498" t="s">
        <v>169</v>
      </c>
      <c r="E5517" s="499">
        <v>125.93</v>
      </c>
      <c r="F5517" s="500">
        <f t="shared" si="1332"/>
        <v>155.94999999999999</v>
      </c>
      <c r="G5517" s="527"/>
      <c r="H5517" s="518"/>
      <c r="I5517" s="517">
        <f t="shared" si="1335"/>
        <v>0</v>
      </c>
      <c r="J5517" s="517">
        <f t="shared" si="1336"/>
        <v>0</v>
      </c>
      <c r="K5517" s="504"/>
      <c r="L5517" s="518">
        <f t="shared" si="1334"/>
        <v>0</v>
      </c>
      <c r="M5517" s="518">
        <f t="shared" si="1334"/>
        <v>0</v>
      </c>
      <c r="N5517" s="519">
        <f t="shared" si="1337"/>
        <v>0</v>
      </c>
      <c r="O5517" s="519">
        <f t="shared" si="1338"/>
        <v>0</v>
      </c>
      <c r="P5517" s="506"/>
      <c r="Q5517" s="520"/>
      <c r="R5517" s="412" t="str">
        <f t="shared" si="1333"/>
        <v/>
      </c>
      <c r="S5517" s="412" t="str">
        <f t="shared" si="1331"/>
        <v/>
      </c>
      <c r="T5517" s="427"/>
      <c r="U5517" s="429"/>
      <c r="W5517" s="6">
        <f>VLOOKUP(A5517,'[3]Cartilha Global'!$A:$A,1,FALSE)</f>
        <v>97471</v>
      </c>
    </row>
    <row r="5518" spans="1:23" ht="23.25" hidden="1" thickBot="1" x14ac:dyDescent="0.25">
      <c r="A5518" s="522">
        <v>97474</v>
      </c>
      <c r="B5518" s="508" t="s">
        <v>3144</v>
      </c>
      <c r="C5518" s="513" t="s">
        <v>4813</v>
      </c>
      <c r="D5518" s="498" t="s">
        <v>169</v>
      </c>
      <c r="E5518" s="499">
        <v>191.13</v>
      </c>
      <c r="F5518" s="500">
        <f t="shared" si="1332"/>
        <v>236.7</v>
      </c>
      <c r="G5518" s="527"/>
      <c r="H5518" s="518"/>
      <c r="I5518" s="517">
        <f t="shared" si="1335"/>
        <v>0</v>
      </c>
      <c r="J5518" s="517">
        <f t="shared" si="1336"/>
        <v>0</v>
      </c>
      <c r="K5518" s="504"/>
      <c r="L5518" s="518">
        <f t="shared" si="1334"/>
        <v>0</v>
      </c>
      <c r="M5518" s="518">
        <f t="shared" si="1334"/>
        <v>0</v>
      </c>
      <c r="N5518" s="519">
        <f t="shared" si="1337"/>
        <v>0</v>
      </c>
      <c r="O5518" s="519">
        <f t="shared" si="1338"/>
        <v>0</v>
      </c>
      <c r="P5518" s="506"/>
      <c r="Q5518" s="520"/>
      <c r="R5518" s="412" t="str">
        <f t="shared" si="1333"/>
        <v/>
      </c>
      <c r="S5518" s="412" t="str">
        <f t="shared" si="1331"/>
        <v/>
      </c>
      <c r="T5518" s="427"/>
      <c r="U5518" s="429"/>
      <c r="W5518" s="6">
        <f>VLOOKUP(A5518,'[3]Cartilha Global'!$A:$A,1,FALSE)</f>
        <v>97474</v>
      </c>
    </row>
    <row r="5519" spans="1:23" ht="23.25" hidden="1" thickBot="1" x14ac:dyDescent="0.25">
      <c r="A5519" s="522">
        <v>97475</v>
      </c>
      <c r="B5519" s="508" t="s">
        <v>3144</v>
      </c>
      <c r="C5519" s="513" t="s">
        <v>4814</v>
      </c>
      <c r="D5519" s="498" t="s">
        <v>169</v>
      </c>
      <c r="E5519" s="499">
        <v>235.78</v>
      </c>
      <c r="F5519" s="500">
        <f t="shared" si="1332"/>
        <v>291.99</v>
      </c>
      <c r="G5519" s="527"/>
      <c r="H5519" s="518"/>
      <c r="I5519" s="517">
        <f t="shared" si="1335"/>
        <v>0</v>
      </c>
      <c r="J5519" s="517">
        <f t="shared" si="1336"/>
        <v>0</v>
      </c>
      <c r="K5519" s="504"/>
      <c r="L5519" s="518">
        <f t="shared" si="1334"/>
        <v>0</v>
      </c>
      <c r="M5519" s="518">
        <f t="shared" si="1334"/>
        <v>0</v>
      </c>
      <c r="N5519" s="519">
        <f t="shared" si="1337"/>
        <v>0</v>
      </c>
      <c r="O5519" s="519">
        <f t="shared" si="1338"/>
        <v>0</v>
      </c>
      <c r="P5519" s="506"/>
      <c r="Q5519" s="520"/>
      <c r="R5519" s="412" t="str">
        <f t="shared" si="1333"/>
        <v/>
      </c>
      <c r="S5519" s="412" t="str">
        <f t="shared" si="1331"/>
        <v/>
      </c>
      <c r="T5519" s="427"/>
      <c r="U5519" s="429"/>
      <c r="W5519" s="6">
        <f>VLOOKUP(A5519,'[3]Cartilha Global'!$A:$A,1,FALSE)</f>
        <v>97475</v>
      </c>
    </row>
    <row r="5520" spans="1:23" ht="23.25" hidden="1" thickBot="1" x14ac:dyDescent="0.25">
      <c r="A5520" s="522">
        <v>97477</v>
      </c>
      <c r="B5520" s="508" t="s">
        <v>3144</v>
      </c>
      <c r="C5520" s="513" t="s">
        <v>4815</v>
      </c>
      <c r="D5520" s="498" t="s">
        <v>169</v>
      </c>
      <c r="E5520" s="499">
        <v>254.91</v>
      </c>
      <c r="F5520" s="500">
        <f t="shared" si="1332"/>
        <v>315.68</v>
      </c>
      <c r="G5520" s="527"/>
      <c r="H5520" s="518"/>
      <c r="I5520" s="517">
        <f t="shared" si="1335"/>
        <v>0</v>
      </c>
      <c r="J5520" s="517">
        <f t="shared" si="1336"/>
        <v>0</v>
      </c>
      <c r="K5520" s="504"/>
      <c r="L5520" s="518">
        <f t="shared" si="1334"/>
        <v>0</v>
      </c>
      <c r="M5520" s="518">
        <f t="shared" si="1334"/>
        <v>0</v>
      </c>
      <c r="N5520" s="519">
        <f t="shared" si="1337"/>
        <v>0</v>
      </c>
      <c r="O5520" s="519">
        <f t="shared" si="1338"/>
        <v>0</v>
      </c>
      <c r="P5520" s="506"/>
      <c r="Q5520" s="520"/>
      <c r="R5520" s="412" t="str">
        <f t="shared" si="1333"/>
        <v/>
      </c>
      <c r="S5520" s="412" t="str">
        <f t="shared" si="1331"/>
        <v/>
      </c>
      <c r="T5520" s="427"/>
      <c r="U5520" s="429"/>
      <c r="W5520" s="6">
        <f>VLOOKUP(A5520,'[3]Cartilha Global'!$A:$A,1,FALSE)</f>
        <v>97477</v>
      </c>
    </row>
    <row r="5521" spans="1:23" ht="23.25" hidden="1" thickBot="1" x14ac:dyDescent="0.25">
      <c r="A5521" s="522">
        <v>97478</v>
      </c>
      <c r="B5521" s="508" t="s">
        <v>3144</v>
      </c>
      <c r="C5521" s="513" t="s">
        <v>4816</v>
      </c>
      <c r="D5521" s="498" t="s">
        <v>169</v>
      </c>
      <c r="E5521" s="499">
        <v>315.06</v>
      </c>
      <c r="F5521" s="500">
        <f t="shared" si="1332"/>
        <v>390.17</v>
      </c>
      <c r="G5521" s="527"/>
      <c r="H5521" s="518"/>
      <c r="I5521" s="517">
        <f t="shared" si="1335"/>
        <v>0</v>
      </c>
      <c r="J5521" s="517">
        <f t="shared" si="1336"/>
        <v>0</v>
      </c>
      <c r="K5521" s="504"/>
      <c r="L5521" s="518">
        <f t="shared" si="1334"/>
        <v>0</v>
      </c>
      <c r="M5521" s="518">
        <f t="shared" si="1334"/>
        <v>0</v>
      </c>
      <c r="N5521" s="519">
        <f t="shared" si="1337"/>
        <v>0</v>
      </c>
      <c r="O5521" s="519">
        <f t="shared" si="1338"/>
        <v>0</v>
      </c>
      <c r="P5521" s="506"/>
      <c r="Q5521" s="520"/>
      <c r="R5521" s="412" t="str">
        <f t="shared" si="1333"/>
        <v/>
      </c>
      <c r="S5521" s="412" t="str">
        <f t="shared" si="1331"/>
        <v/>
      </c>
      <c r="T5521" s="427"/>
      <c r="U5521" s="429"/>
      <c r="W5521" s="6">
        <f>VLOOKUP(A5521,'[3]Cartilha Global'!$A:$A,1,FALSE)</f>
        <v>97478</v>
      </c>
    </row>
    <row r="5522" spans="1:23" ht="23.25" hidden="1" thickBot="1" x14ac:dyDescent="0.25">
      <c r="A5522" s="522">
        <v>97479</v>
      </c>
      <c r="B5522" s="508" t="s">
        <v>3144</v>
      </c>
      <c r="C5522" s="513" t="s">
        <v>4817</v>
      </c>
      <c r="D5522" s="498" t="s">
        <v>169</v>
      </c>
      <c r="E5522" s="499">
        <v>61.64</v>
      </c>
      <c r="F5522" s="500">
        <f t="shared" si="1332"/>
        <v>76.33</v>
      </c>
      <c r="G5522" s="527"/>
      <c r="H5522" s="518"/>
      <c r="I5522" s="517">
        <f t="shared" si="1335"/>
        <v>0</v>
      </c>
      <c r="J5522" s="517">
        <f t="shared" si="1336"/>
        <v>0</v>
      </c>
      <c r="K5522" s="504"/>
      <c r="L5522" s="518">
        <f t="shared" si="1334"/>
        <v>0</v>
      </c>
      <c r="M5522" s="518">
        <f t="shared" si="1334"/>
        <v>0</v>
      </c>
      <c r="N5522" s="519">
        <f t="shared" si="1337"/>
        <v>0</v>
      </c>
      <c r="O5522" s="519">
        <f t="shared" si="1338"/>
        <v>0</v>
      </c>
      <c r="P5522" s="506"/>
      <c r="Q5522" s="520"/>
      <c r="R5522" s="412" t="str">
        <f t="shared" si="1333"/>
        <v/>
      </c>
      <c r="S5522" s="412" t="str">
        <f t="shared" si="1331"/>
        <v/>
      </c>
      <c r="T5522" s="427"/>
      <c r="U5522" s="429"/>
      <c r="W5522" s="6">
        <f>VLOOKUP(A5522,'[3]Cartilha Global'!$A:$A,1,FALSE)</f>
        <v>97479</v>
      </c>
    </row>
    <row r="5523" spans="1:23" ht="23.25" hidden="1" thickBot="1" x14ac:dyDescent="0.25">
      <c r="A5523" s="522">
        <v>97480</v>
      </c>
      <c r="B5523" s="508" t="s">
        <v>3144</v>
      </c>
      <c r="C5523" s="513" t="s">
        <v>4818</v>
      </c>
      <c r="D5523" s="498" t="s">
        <v>169</v>
      </c>
      <c r="E5523" s="499">
        <v>61.64</v>
      </c>
      <c r="F5523" s="500">
        <f t="shared" si="1332"/>
        <v>76.33</v>
      </c>
      <c r="G5523" s="527"/>
      <c r="H5523" s="518"/>
      <c r="I5523" s="517">
        <f t="shared" si="1335"/>
        <v>0</v>
      </c>
      <c r="J5523" s="517">
        <f t="shared" si="1336"/>
        <v>0</v>
      </c>
      <c r="K5523" s="504"/>
      <c r="L5523" s="518">
        <f t="shared" si="1334"/>
        <v>0</v>
      </c>
      <c r="M5523" s="518">
        <f t="shared" si="1334"/>
        <v>0</v>
      </c>
      <c r="N5523" s="519">
        <f t="shared" si="1337"/>
        <v>0</v>
      </c>
      <c r="O5523" s="519">
        <f t="shared" si="1338"/>
        <v>0</v>
      </c>
      <c r="P5523" s="506"/>
      <c r="Q5523" s="520"/>
      <c r="R5523" s="412" t="str">
        <f t="shared" si="1333"/>
        <v/>
      </c>
      <c r="S5523" s="412" t="str">
        <f t="shared" si="1331"/>
        <v/>
      </c>
      <c r="T5523" s="427"/>
      <c r="U5523" s="429"/>
      <c r="W5523" s="6">
        <f>VLOOKUP(A5523,'[3]Cartilha Global'!$A:$A,1,FALSE)</f>
        <v>97480</v>
      </c>
    </row>
    <row r="5524" spans="1:23" ht="23.25" hidden="1" thickBot="1" x14ac:dyDescent="0.25">
      <c r="A5524" s="522">
        <v>97481</v>
      </c>
      <c r="B5524" s="508" t="s">
        <v>3144</v>
      </c>
      <c r="C5524" s="513" t="s">
        <v>4819</v>
      </c>
      <c r="D5524" s="498" t="s">
        <v>169</v>
      </c>
      <c r="E5524" s="499">
        <v>89.6</v>
      </c>
      <c r="F5524" s="500">
        <f t="shared" si="1332"/>
        <v>110.96</v>
      </c>
      <c r="G5524" s="527"/>
      <c r="H5524" s="518"/>
      <c r="I5524" s="517">
        <f t="shared" si="1335"/>
        <v>0</v>
      </c>
      <c r="J5524" s="517">
        <f t="shared" si="1336"/>
        <v>0</v>
      </c>
      <c r="K5524" s="504"/>
      <c r="L5524" s="518">
        <f t="shared" si="1334"/>
        <v>0</v>
      </c>
      <c r="M5524" s="518">
        <f t="shared" si="1334"/>
        <v>0</v>
      </c>
      <c r="N5524" s="519">
        <f t="shared" si="1337"/>
        <v>0</v>
      </c>
      <c r="O5524" s="519">
        <f t="shared" si="1338"/>
        <v>0</v>
      </c>
      <c r="P5524" s="506"/>
      <c r="Q5524" s="520"/>
      <c r="R5524" s="412" t="str">
        <f t="shared" si="1333"/>
        <v/>
      </c>
      <c r="S5524" s="412" t="str">
        <f t="shared" si="1331"/>
        <v/>
      </c>
      <c r="T5524" s="427"/>
      <c r="U5524" s="429"/>
      <c r="W5524" s="6">
        <f>VLOOKUP(A5524,'[3]Cartilha Global'!$A:$A,1,FALSE)</f>
        <v>97481</v>
      </c>
    </row>
    <row r="5525" spans="1:23" ht="23.25" hidden="1" thickBot="1" x14ac:dyDescent="0.25">
      <c r="A5525" s="522">
        <v>97482</v>
      </c>
      <c r="B5525" s="508" t="s">
        <v>3144</v>
      </c>
      <c r="C5525" s="513" t="s">
        <v>4820</v>
      </c>
      <c r="D5525" s="498" t="s">
        <v>169</v>
      </c>
      <c r="E5525" s="499">
        <v>89.6</v>
      </c>
      <c r="F5525" s="500">
        <f t="shared" si="1332"/>
        <v>110.96</v>
      </c>
      <c r="G5525" s="527"/>
      <c r="H5525" s="518"/>
      <c r="I5525" s="517">
        <f t="shared" si="1335"/>
        <v>0</v>
      </c>
      <c r="J5525" s="517">
        <f t="shared" si="1336"/>
        <v>0</v>
      </c>
      <c r="K5525" s="504"/>
      <c r="L5525" s="518">
        <f t="shared" si="1334"/>
        <v>0</v>
      </c>
      <c r="M5525" s="518">
        <f t="shared" si="1334"/>
        <v>0</v>
      </c>
      <c r="N5525" s="519">
        <f t="shared" si="1337"/>
        <v>0</v>
      </c>
      <c r="O5525" s="519">
        <f t="shared" si="1338"/>
        <v>0</v>
      </c>
      <c r="P5525" s="506"/>
      <c r="Q5525" s="520"/>
      <c r="R5525" s="412" t="str">
        <f t="shared" si="1333"/>
        <v/>
      </c>
      <c r="S5525" s="412" t="str">
        <f t="shared" si="1331"/>
        <v/>
      </c>
      <c r="T5525" s="427"/>
      <c r="U5525" s="429"/>
      <c r="W5525" s="6">
        <f>VLOOKUP(A5525,'[3]Cartilha Global'!$A:$A,1,FALSE)</f>
        <v>97482</v>
      </c>
    </row>
    <row r="5526" spans="1:23" ht="23.25" hidden="1" thickBot="1" x14ac:dyDescent="0.25">
      <c r="A5526" s="522">
        <v>97483</v>
      </c>
      <c r="B5526" s="508" t="s">
        <v>3144</v>
      </c>
      <c r="C5526" s="513" t="s">
        <v>4821</v>
      </c>
      <c r="D5526" s="498" t="s">
        <v>169</v>
      </c>
      <c r="E5526" s="499">
        <v>125.76</v>
      </c>
      <c r="F5526" s="500">
        <f t="shared" si="1332"/>
        <v>155.74</v>
      </c>
      <c r="G5526" s="527"/>
      <c r="H5526" s="518"/>
      <c r="I5526" s="517">
        <f t="shared" si="1335"/>
        <v>0</v>
      </c>
      <c r="J5526" s="517">
        <f t="shared" si="1336"/>
        <v>0</v>
      </c>
      <c r="K5526" s="504"/>
      <c r="L5526" s="518">
        <f t="shared" si="1334"/>
        <v>0</v>
      </c>
      <c r="M5526" s="518">
        <f t="shared" si="1334"/>
        <v>0</v>
      </c>
      <c r="N5526" s="519">
        <f t="shared" si="1337"/>
        <v>0</v>
      </c>
      <c r="O5526" s="519">
        <f t="shared" si="1338"/>
        <v>0</v>
      </c>
      <c r="P5526" s="506"/>
      <c r="Q5526" s="520"/>
      <c r="R5526" s="412" t="str">
        <f t="shared" si="1333"/>
        <v/>
      </c>
      <c r="S5526" s="412" t="str">
        <f t="shared" si="1331"/>
        <v/>
      </c>
      <c r="T5526" s="427"/>
      <c r="U5526" s="429"/>
      <c r="W5526" s="6">
        <f>VLOOKUP(A5526,'[3]Cartilha Global'!$A:$A,1,FALSE)</f>
        <v>97483</v>
      </c>
    </row>
    <row r="5527" spans="1:23" ht="23.25" hidden="1" thickBot="1" x14ac:dyDescent="0.25">
      <c r="A5527" s="522">
        <v>97484</v>
      </c>
      <c r="B5527" s="508" t="s">
        <v>3144</v>
      </c>
      <c r="C5527" s="513" t="s">
        <v>4822</v>
      </c>
      <c r="D5527" s="498" t="s">
        <v>169</v>
      </c>
      <c r="E5527" s="499">
        <v>125.76</v>
      </c>
      <c r="F5527" s="500">
        <f t="shared" si="1332"/>
        <v>155.74</v>
      </c>
      <c r="G5527" s="527"/>
      <c r="H5527" s="518"/>
      <c r="I5527" s="517">
        <f t="shared" si="1335"/>
        <v>0</v>
      </c>
      <c r="J5527" s="517">
        <f t="shared" si="1336"/>
        <v>0</v>
      </c>
      <c r="K5527" s="504"/>
      <c r="L5527" s="518">
        <f t="shared" si="1334"/>
        <v>0</v>
      </c>
      <c r="M5527" s="518">
        <f t="shared" si="1334"/>
        <v>0</v>
      </c>
      <c r="N5527" s="519">
        <f t="shared" si="1337"/>
        <v>0</v>
      </c>
      <c r="O5527" s="519">
        <f t="shared" si="1338"/>
        <v>0</v>
      </c>
      <c r="P5527" s="506"/>
      <c r="Q5527" s="520"/>
      <c r="R5527" s="412" t="str">
        <f t="shared" si="1333"/>
        <v/>
      </c>
      <c r="S5527" s="412" t="str">
        <f t="shared" si="1331"/>
        <v/>
      </c>
      <c r="T5527" s="427"/>
      <c r="U5527" s="429"/>
      <c r="W5527" s="6">
        <f>VLOOKUP(A5527,'[3]Cartilha Global'!$A:$A,1,FALSE)</f>
        <v>97484</v>
      </c>
    </row>
    <row r="5528" spans="1:23" ht="23.25" hidden="1" thickBot="1" x14ac:dyDescent="0.25">
      <c r="A5528" s="522">
        <v>97485</v>
      </c>
      <c r="B5528" s="508" t="s">
        <v>3144</v>
      </c>
      <c r="C5528" s="513" t="s">
        <v>4823</v>
      </c>
      <c r="D5528" s="498" t="s">
        <v>169</v>
      </c>
      <c r="E5528" s="499">
        <v>173.74</v>
      </c>
      <c r="F5528" s="500">
        <f t="shared" si="1332"/>
        <v>215.16</v>
      </c>
      <c r="G5528" s="527"/>
      <c r="H5528" s="518"/>
      <c r="I5528" s="517">
        <f t="shared" si="1335"/>
        <v>0</v>
      </c>
      <c r="J5528" s="517">
        <f t="shared" si="1336"/>
        <v>0</v>
      </c>
      <c r="K5528" s="504"/>
      <c r="L5528" s="518">
        <f t="shared" si="1334"/>
        <v>0</v>
      </c>
      <c r="M5528" s="518">
        <f t="shared" si="1334"/>
        <v>0</v>
      </c>
      <c r="N5528" s="519">
        <f t="shared" si="1337"/>
        <v>0</v>
      </c>
      <c r="O5528" s="519">
        <f t="shared" si="1338"/>
        <v>0</v>
      </c>
      <c r="P5528" s="506"/>
      <c r="Q5528" s="520"/>
      <c r="R5528" s="412" t="str">
        <f t="shared" si="1333"/>
        <v/>
      </c>
      <c r="S5528" s="412" t="str">
        <f t="shared" si="1331"/>
        <v/>
      </c>
      <c r="T5528" s="427"/>
      <c r="U5528" s="429"/>
      <c r="W5528" s="6">
        <f>VLOOKUP(A5528,'[3]Cartilha Global'!$A:$A,1,FALSE)</f>
        <v>97485</v>
      </c>
    </row>
    <row r="5529" spans="1:23" ht="23.25" hidden="1" thickBot="1" x14ac:dyDescent="0.25">
      <c r="A5529" s="522">
        <v>97486</v>
      </c>
      <c r="B5529" s="508" t="s">
        <v>3144</v>
      </c>
      <c r="C5529" s="513" t="s">
        <v>4824</v>
      </c>
      <c r="D5529" s="498" t="s">
        <v>169</v>
      </c>
      <c r="E5529" s="499">
        <v>186.35</v>
      </c>
      <c r="F5529" s="500">
        <f t="shared" si="1332"/>
        <v>230.78</v>
      </c>
      <c r="G5529" s="527"/>
      <c r="H5529" s="518"/>
      <c r="I5529" s="517">
        <f t="shared" si="1335"/>
        <v>0</v>
      </c>
      <c r="J5529" s="517">
        <f t="shared" si="1336"/>
        <v>0</v>
      </c>
      <c r="K5529" s="504"/>
      <c r="L5529" s="518">
        <f t="shared" si="1334"/>
        <v>0</v>
      </c>
      <c r="M5529" s="518">
        <f t="shared" si="1334"/>
        <v>0</v>
      </c>
      <c r="N5529" s="519">
        <f t="shared" si="1337"/>
        <v>0</v>
      </c>
      <c r="O5529" s="519">
        <f t="shared" si="1338"/>
        <v>0</v>
      </c>
      <c r="P5529" s="506"/>
      <c r="Q5529" s="520"/>
      <c r="R5529" s="412" t="str">
        <f t="shared" si="1333"/>
        <v/>
      </c>
      <c r="S5529" s="412" t="str">
        <f t="shared" si="1331"/>
        <v/>
      </c>
      <c r="T5529" s="427"/>
      <c r="U5529" s="429"/>
      <c r="W5529" s="6">
        <f>VLOOKUP(A5529,'[3]Cartilha Global'!$A:$A,1,FALSE)</f>
        <v>97486</v>
      </c>
    </row>
    <row r="5530" spans="1:23" ht="23.25" hidden="1" thickBot="1" x14ac:dyDescent="0.25">
      <c r="A5530" s="522">
        <v>97487</v>
      </c>
      <c r="B5530" s="508" t="s">
        <v>3144</v>
      </c>
      <c r="C5530" s="513" t="s">
        <v>4825</v>
      </c>
      <c r="D5530" s="498" t="s">
        <v>169</v>
      </c>
      <c r="E5530" s="499">
        <v>321.56</v>
      </c>
      <c r="F5530" s="500">
        <f t="shared" si="1332"/>
        <v>398.22</v>
      </c>
      <c r="G5530" s="527"/>
      <c r="H5530" s="518"/>
      <c r="I5530" s="517">
        <f t="shared" si="1335"/>
        <v>0</v>
      </c>
      <c r="J5530" s="517">
        <f t="shared" si="1336"/>
        <v>0</v>
      </c>
      <c r="K5530" s="504"/>
      <c r="L5530" s="518">
        <f t="shared" si="1334"/>
        <v>0</v>
      </c>
      <c r="M5530" s="518">
        <f t="shared" si="1334"/>
        <v>0</v>
      </c>
      <c r="N5530" s="519">
        <f t="shared" si="1337"/>
        <v>0</v>
      </c>
      <c r="O5530" s="519">
        <f t="shared" si="1338"/>
        <v>0</v>
      </c>
      <c r="P5530" s="506"/>
      <c r="Q5530" s="520"/>
      <c r="R5530" s="412" t="str">
        <f t="shared" si="1333"/>
        <v/>
      </c>
      <c r="S5530" s="412" t="str">
        <f t="shared" si="1331"/>
        <v/>
      </c>
      <c r="T5530" s="427"/>
      <c r="U5530" s="429"/>
      <c r="W5530" s="6">
        <f>VLOOKUP(A5530,'[3]Cartilha Global'!$A:$A,1,FALSE)</f>
        <v>97487</v>
      </c>
    </row>
    <row r="5531" spans="1:23" ht="23.25" hidden="1" thickBot="1" x14ac:dyDescent="0.25">
      <c r="A5531" s="522">
        <v>97488</v>
      </c>
      <c r="B5531" s="508" t="s">
        <v>3144</v>
      </c>
      <c r="C5531" s="513" t="s">
        <v>4826</v>
      </c>
      <c r="D5531" s="498" t="s">
        <v>169</v>
      </c>
      <c r="E5531" s="499">
        <v>341.73</v>
      </c>
      <c r="F5531" s="500">
        <f t="shared" si="1332"/>
        <v>423.2</v>
      </c>
      <c r="G5531" s="527"/>
      <c r="H5531" s="518"/>
      <c r="I5531" s="517">
        <f t="shared" si="1335"/>
        <v>0</v>
      </c>
      <c r="J5531" s="517">
        <f t="shared" si="1336"/>
        <v>0</v>
      </c>
      <c r="K5531" s="504"/>
      <c r="L5531" s="518">
        <f t="shared" si="1334"/>
        <v>0</v>
      </c>
      <c r="M5531" s="518">
        <f t="shared" si="1334"/>
        <v>0</v>
      </c>
      <c r="N5531" s="519">
        <f t="shared" si="1337"/>
        <v>0</v>
      </c>
      <c r="O5531" s="519">
        <f t="shared" si="1338"/>
        <v>0</v>
      </c>
      <c r="P5531" s="506"/>
      <c r="Q5531" s="520"/>
      <c r="R5531" s="412" t="str">
        <f t="shared" si="1333"/>
        <v/>
      </c>
      <c r="S5531" s="412" t="str">
        <f t="shared" si="1331"/>
        <v/>
      </c>
      <c r="T5531" s="427"/>
      <c r="U5531" s="429"/>
      <c r="W5531" s="6">
        <f>VLOOKUP(A5531,'[3]Cartilha Global'!$A:$A,1,FALSE)</f>
        <v>97488</v>
      </c>
    </row>
    <row r="5532" spans="1:23" ht="23.25" hidden="1" thickBot="1" x14ac:dyDescent="0.25">
      <c r="A5532" s="522">
        <v>97489</v>
      </c>
      <c r="B5532" s="508" t="s">
        <v>3144</v>
      </c>
      <c r="C5532" s="513" t="s">
        <v>4827</v>
      </c>
      <c r="D5532" s="498" t="s">
        <v>169</v>
      </c>
      <c r="E5532" s="499">
        <v>766.76</v>
      </c>
      <c r="F5532" s="500">
        <f t="shared" si="1332"/>
        <v>949.56</v>
      </c>
      <c r="G5532" s="527"/>
      <c r="H5532" s="518"/>
      <c r="I5532" s="517">
        <f t="shared" si="1335"/>
        <v>0</v>
      </c>
      <c r="J5532" s="517">
        <f t="shared" si="1336"/>
        <v>0</v>
      </c>
      <c r="K5532" s="504"/>
      <c r="L5532" s="518">
        <f t="shared" si="1334"/>
        <v>0</v>
      </c>
      <c r="M5532" s="518">
        <f t="shared" si="1334"/>
        <v>0</v>
      </c>
      <c r="N5532" s="519">
        <f t="shared" si="1337"/>
        <v>0</v>
      </c>
      <c r="O5532" s="519">
        <f t="shared" si="1338"/>
        <v>0</v>
      </c>
      <c r="P5532" s="506"/>
      <c r="Q5532" s="520"/>
      <c r="R5532" s="412" t="str">
        <f t="shared" si="1333"/>
        <v/>
      </c>
      <c r="S5532" s="412" t="str">
        <f t="shared" si="1331"/>
        <v/>
      </c>
      <c r="T5532" s="427"/>
      <c r="U5532" s="429"/>
      <c r="W5532" s="6">
        <f>VLOOKUP(A5532,'[3]Cartilha Global'!$A:$A,1,FALSE)</f>
        <v>97489</v>
      </c>
    </row>
    <row r="5533" spans="1:23" ht="23.25" hidden="1" thickBot="1" x14ac:dyDescent="0.25">
      <c r="A5533" s="522">
        <v>97490</v>
      </c>
      <c r="B5533" s="508" t="s">
        <v>3144</v>
      </c>
      <c r="C5533" s="513" t="s">
        <v>4828</v>
      </c>
      <c r="D5533" s="498" t="s">
        <v>169</v>
      </c>
      <c r="E5533" s="499">
        <v>676.3</v>
      </c>
      <c r="F5533" s="500">
        <f t="shared" si="1332"/>
        <v>837.53</v>
      </c>
      <c r="G5533" s="527"/>
      <c r="H5533" s="518"/>
      <c r="I5533" s="517">
        <f t="shared" si="1335"/>
        <v>0</v>
      </c>
      <c r="J5533" s="517">
        <f t="shared" si="1336"/>
        <v>0</v>
      </c>
      <c r="K5533" s="504"/>
      <c r="L5533" s="518">
        <f t="shared" si="1334"/>
        <v>0</v>
      </c>
      <c r="M5533" s="518">
        <f t="shared" si="1334"/>
        <v>0</v>
      </c>
      <c r="N5533" s="519">
        <f t="shared" si="1337"/>
        <v>0</v>
      </c>
      <c r="O5533" s="519">
        <f t="shared" si="1338"/>
        <v>0</v>
      </c>
      <c r="P5533" s="506"/>
      <c r="Q5533" s="520"/>
      <c r="R5533" s="412" t="str">
        <f t="shared" si="1333"/>
        <v/>
      </c>
      <c r="S5533" s="412" t="str">
        <f t="shared" si="1331"/>
        <v/>
      </c>
      <c r="T5533" s="427"/>
      <c r="U5533" s="429"/>
      <c r="W5533" s="6">
        <f>VLOOKUP(A5533,'[3]Cartilha Global'!$A:$A,1,FALSE)</f>
        <v>97490</v>
      </c>
    </row>
    <row r="5534" spans="1:23" ht="23.25" hidden="1" thickBot="1" x14ac:dyDescent="0.25">
      <c r="A5534" s="522">
        <v>97491</v>
      </c>
      <c r="B5534" s="508" t="s">
        <v>3144</v>
      </c>
      <c r="C5534" s="513" t="s">
        <v>4829</v>
      </c>
      <c r="D5534" s="498" t="s">
        <v>169</v>
      </c>
      <c r="E5534" s="499">
        <v>95.6</v>
      </c>
      <c r="F5534" s="500">
        <f t="shared" si="1332"/>
        <v>118.39</v>
      </c>
      <c r="G5534" s="527"/>
      <c r="H5534" s="518"/>
      <c r="I5534" s="517">
        <f t="shared" si="1335"/>
        <v>0</v>
      </c>
      <c r="J5534" s="517">
        <f t="shared" si="1336"/>
        <v>0</v>
      </c>
      <c r="K5534" s="504"/>
      <c r="L5534" s="518">
        <f t="shared" si="1334"/>
        <v>0</v>
      </c>
      <c r="M5534" s="518">
        <f t="shared" si="1334"/>
        <v>0</v>
      </c>
      <c r="N5534" s="519">
        <f t="shared" si="1337"/>
        <v>0</v>
      </c>
      <c r="O5534" s="519">
        <f t="shared" si="1338"/>
        <v>0</v>
      </c>
      <c r="P5534" s="506"/>
      <c r="Q5534" s="520"/>
      <c r="R5534" s="412" t="str">
        <f t="shared" si="1333"/>
        <v/>
      </c>
      <c r="S5534" s="412" t="str">
        <f t="shared" si="1331"/>
        <v/>
      </c>
      <c r="T5534" s="427"/>
      <c r="U5534" s="429"/>
      <c r="W5534" s="6">
        <f>VLOOKUP(A5534,'[3]Cartilha Global'!$A:$A,1,FALSE)</f>
        <v>97491</v>
      </c>
    </row>
    <row r="5535" spans="1:23" ht="23.25" hidden="1" thickBot="1" x14ac:dyDescent="0.25">
      <c r="A5535" s="522">
        <v>97492</v>
      </c>
      <c r="B5535" s="508" t="s">
        <v>3144</v>
      </c>
      <c r="C5535" s="513" t="s">
        <v>4830</v>
      </c>
      <c r="D5535" s="498" t="s">
        <v>169</v>
      </c>
      <c r="E5535" s="499">
        <v>140.6</v>
      </c>
      <c r="F5535" s="500">
        <f t="shared" si="1332"/>
        <v>174.12</v>
      </c>
      <c r="G5535" s="527"/>
      <c r="H5535" s="518"/>
      <c r="I5535" s="517">
        <f t="shared" si="1335"/>
        <v>0</v>
      </c>
      <c r="J5535" s="517">
        <f t="shared" si="1336"/>
        <v>0</v>
      </c>
      <c r="K5535" s="504"/>
      <c r="L5535" s="518">
        <f t="shared" si="1334"/>
        <v>0</v>
      </c>
      <c r="M5535" s="518">
        <f t="shared" si="1334"/>
        <v>0</v>
      </c>
      <c r="N5535" s="519">
        <f t="shared" si="1337"/>
        <v>0</v>
      </c>
      <c r="O5535" s="519">
        <f t="shared" si="1338"/>
        <v>0</v>
      </c>
      <c r="P5535" s="506"/>
      <c r="Q5535" s="520"/>
      <c r="R5535" s="412" t="str">
        <f t="shared" si="1333"/>
        <v/>
      </c>
      <c r="S5535" s="412" t="str">
        <f t="shared" si="1331"/>
        <v/>
      </c>
      <c r="T5535" s="427"/>
      <c r="U5535" s="429"/>
      <c r="W5535" s="6">
        <f>VLOOKUP(A5535,'[3]Cartilha Global'!$A:$A,1,FALSE)</f>
        <v>97492</v>
      </c>
    </row>
    <row r="5536" spans="1:23" ht="23.25" hidden="1" thickBot="1" x14ac:dyDescent="0.25">
      <c r="A5536" s="522">
        <v>97493</v>
      </c>
      <c r="B5536" s="508" t="s">
        <v>3144</v>
      </c>
      <c r="C5536" s="513" t="s">
        <v>4831</v>
      </c>
      <c r="D5536" s="498" t="s">
        <v>169</v>
      </c>
      <c r="E5536" s="499">
        <v>181.38</v>
      </c>
      <c r="F5536" s="500">
        <f t="shared" si="1332"/>
        <v>224.62</v>
      </c>
      <c r="G5536" s="527"/>
      <c r="H5536" s="518"/>
      <c r="I5536" s="517">
        <f t="shared" si="1335"/>
        <v>0</v>
      </c>
      <c r="J5536" s="517">
        <f t="shared" si="1336"/>
        <v>0</v>
      </c>
      <c r="K5536" s="504"/>
      <c r="L5536" s="518">
        <f t="shared" si="1334"/>
        <v>0</v>
      </c>
      <c r="M5536" s="518">
        <f t="shared" si="1334"/>
        <v>0</v>
      </c>
      <c r="N5536" s="519">
        <f t="shared" si="1337"/>
        <v>0</v>
      </c>
      <c r="O5536" s="519">
        <f t="shared" si="1338"/>
        <v>0</v>
      </c>
      <c r="P5536" s="506"/>
      <c r="Q5536" s="520"/>
      <c r="R5536" s="412" t="str">
        <f t="shared" si="1333"/>
        <v/>
      </c>
      <c r="S5536" s="412" t="str">
        <f t="shared" si="1331"/>
        <v/>
      </c>
      <c r="T5536" s="427"/>
      <c r="U5536" s="429"/>
      <c r="W5536" s="6">
        <f>VLOOKUP(A5536,'[3]Cartilha Global'!$A:$A,1,FALSE)</f>
        <v>97493</v>
      </c>
    </row>
    <row r="5537" spans="1:23" ht="23.25" hidden="1" thickBot="1" x14ac:dyDescent="0.25">
      <c r="A5537" s="522">
        <v>97494</v>
      </c>
      <c r="B5537" s="508" t="s">
        <v>3144</v>
      </c>
      <c r="C5537" s="513" t="s">
        <v>4832</v>
      </c>
      <c r="D5537" s="498" t="s">
        <v>169</v>
      </c>
      <c r="E5537" s="499">
        <v>282.32</v>
      </c>
      <c r="F5537" s="500">
        <f t="shared" si="1332"/>
        <v>349.63</v>
      </c>
      <c r="G5537" s="527"/>
      <c r="H5537" s="518"/>
      <c r="I5537" s="517">
        <f t="shared" si="1335"/>
        <v>0</v>
      </c>
      <c r="J5537" s="517">
        <f t="shared" si="1336"/>
        <v>0</v>
      </c>
      <c r="K5537" s="504"/>
      <c r="L5537" s="518">
        <f t="shared" si="1334"/>
        <v>0</v>
      </c>
      <c r="M5537" s="518">
        <f t="shared" si="1334"/>
        <v>0</v>
      </c>
      <c r="N5537" s="519">
        <f t="shared" si="1337"/>
        <v>0</v>
      </c>
      <c r="O5537" s="519">
        <f t="shared" si="1338"/>
        <v>0</v>
      </c>
      <c r="P5537" s="506"/>
      <c r="Q5537" s="520"/>
      <c r="R5537" s="412" t="str">
        <f t="shared" si="1333"/>
        <v/>
      </c>
      <c r="S5537" s="412" t="str">
        <f t="shared" si="1331"/>
        <v/>
      </c>
      <c r="T5537" s="427"/>
      <c r="U5537" s="429"/>
      <c r="W5537" s="6">
        <f>VLOOKUP(A5537,'[3]Cartilha Global'!$A:$A,1,FALSE)</f>
        <v>97494</v>
      </c>
    </row>
    <row r="5538" spans="1:23" ht="23.25" hidden="1" thickBot="1" x14ac:dyDescent="0.25">
      <c r="A5538" s="522">
        <v>97495</v>
      </c>
      <c r="B5538" s="508" t="s">
        <v>3144</v>
      </c>
      <c r="C5538" s="513" t="s">
        <v>4833</v>
      </c>
      <c r="D5538" s="498" t="s">
        <v>169</v>
      </c>
      <c r="E5538" s="499">
        <v>519.38</v>
      </c>
      <c r="F5538" s="500">
        <f t="shared" si="1332"/>
        <v>643.20000000000005</v>
      </c>
      <c r="G5538" s="527"/>
      <c r="H5538" s="518"/>
      <c r="I5538" s="517">
        <f t="shared" si="1335"/>
        <v>0</v>
      </c>
      <c r="J5538" s="517">
        <f t="shared" si="1336"/>
        <v>0</v>
      </c>
      <c r="K5538" s="504"/>
      <c r="L5538" s="518">
        <f t="shared" si="1334"/>
        <v>0</v>
      </c>
      <c r="M5538" s="518">
        <f t="shared" si="1334"/>
        <v>0</v>
      </c>
      <c r="N5538" s="519">
        <f t="shared" si="1337"/>
        <v>0</v>
      </c>
      <c r="O5538" s="519">
        <f t="shared" si="1338"/>
        <v>0</v>
      </c>
      <c r="P5538" s="506"/>
      <c r="Q5538" s="520"/>
      <c r="R5538" s="412" t="str">
        <f t="shared" si="1333"/>
        <v/>
      </c>
      <c r="S5538" s="412" t="str">
        <f t="shared" si="1331"/>
        <v/>
      </c>
      <c r="T5538" s="427"/>
      <c r="U5538" s="429"/>
      <c r="W5538" s="6">
        <f>VLOOKUP(A5538,'[3]Cartilha Global'!$A:$A,1,FALSE)</f>
        <v>97495</v>
      </c>
    </row>
    <row r="5539" spans="1:23" ht="23.25" hidden="1" thickBot="1" x14ac:dyDescent="0.25">
      <c r="A5539" s="522">
        <v>97496</v>
      </c>
      <c r="B5539" s="508" t="s">
        <v>3144</v>
      </c>
      <c r="C5539" s="513" t="s">
        <v>4834</v>
      </c>
      <c r="D5539" s="498" t="s">
        <v>169</v>
      </c>
      <c r="E5539" s="499">
        <v>822.97</v>
      </c>
      <c r="F5539" s="500">
        <f t="shared" si="1332"/>
        <v>1019.17</v>
      </c>
      <c r="G5539" s="527"/>
      <c r="H5539" s="518"/>
      <c r="I5539" s="517">
        <f t="shared" si="1335"/>
        <v>0</v>
      </c>
      <c r="J5539" s="517">
        <f t="shared" si="1336"/>
        <v>0</v>
      </c>
      <c r="K5539" s="504"/>
      <c r="L5539" s="518">
        <f t="shared" si="1334"/>
        <v>0</v>
      </c>
      <c r="M5539" s="518">
        <f t="shared" si="1334"/>
        <v>0</v>
      </c>
      <c r="N5539" s="519">
        <f t="shared" si="1337"/>
        <v>0</v>
      </c>
      <c r="O5539" s="519">
        <f t="shared" si="1338"/>
        <v>0</v>
      </c>
      <c r="P5539" s="506"/>
      <c r="Q5539" s="520"/>
      <c r="R5539" s="412" t="str">
        <f t="shared" si="1333"/>
        <v/>
      </c>
      <c r="S5539" s="412" t="str">
        <f t="shared" si="1331"/>
        <v/>
      </c>
      <c r="T5539" s="427"/>
      <c r="U5539" s="429"/>
      <c r="W5539" s="6">
        <f>VLOOKUP(A5539,'[3]Cartilha Global'!$A:$A,1,FALSE)</f>
        <v>97496</v>
      </c>
    </row>
    <row r="5540" spans="1:23" ht="23.25" hidden="1" thickBot="1" x14ac:dyDescent="0.25">
      <c r="A5540" s="522">
        <v>97499</v>
      </c>
      <c r="B5540" s="508" t="s">
        <v>3144</v>
      </c>
      <c r="C5540" s="513" t="s">
        <v>4835</v>
      </c>
      <c r="D5540" s="498" t="s">
        <v>169</v>
      </c>
      <c r="E5540" s="499">
        <v>35.49</v>
      </c>
      <c r="F5540" s="500">
        <f t="shared" si="1332"/>
        <v>43.95</v>
      </c>
      <c r="G5540" s="527"/>
      <c r="H5540" s="518"/>
      <c r="I5540" s="517">
        <f t="shared" si="1335"/>
        <v>0</v>
      </c>
      <c r="J5540" s="517">
        <f t="shared" si="1336"/>
        <v>0</v>
      </c>
      <c r="K5540" s="504"/>
      <c r="L5540" s="518">
        <f t="shared" si="1334"/>
        <v>0</v>
      </c>
      <c r="M5540" s="518">
        <f t="shared" si="1334"/>
        <v>0</v>
      </c>
      <c r="N5540" s="519">
        <f t="shared" si="1337"/>
        <v>0</v>
      </c>
      <c r="O5540" s="519">
        <f t="shared" si="1338"/>
        <v>0</v>
      </c>
      <c r="P5540" s="506"/>
      <c r="Q5540" s="520"/>
      <c r="R5540" s="412" t="str">
        <f t="shared" si="1333"/>
        <v/>
      </c>
      <c r="S5540" s="412" t="str">
        <f t="shared" si="1331"/>
        <v/>
      </c>
      <c r="T5540" s="427"/>
      <c r="U5540" s="429"/>
      <c r="W5540" s="6">
        <f>VLOOKUP(A5540,'[3]Cartilha Global'!$A:$A,1,FALSE)</f>
        <v>97499</v>
      </c>
    </row>
    <row r="5541" spans="1:23" ht="23.25" hidden="1" thickBot="1" x14ac:dyDescent="0.25">
      <c r="A5541" s="522">
        <v>97500</v>
      </c>
      <c r="B5541" s="508" t="s">
        <v>3144</v>
      </c>
      <c r="C5541" s="513" t="s">
        <v>4836</v>
      </c>
      <c r="D5541" s="498" t="s">
        <v>169</v>
      </c>
      <c r="E5541" s="499">
        <v>29.02</v>
      </c>
      <c r="F5541" s="500">
        <f t="shared" si="1332"/>
        <v>35.94</v>
      </c>
      <c r="G5541" s="527"/>
      <c r="H5541" s="518"/>
      <c r="I5541" s="517">
        <f t="shared" si="1335"/>
        <v>0</v>
      </c>
      <c r="J5541" s="517">
        <f t="shared" si="1336"/>
        <v>0</v>
      </c>
      <c r="K5541" s="504"/>
      <c r="L5541" s="518">
        <f t="shared" si="1334"/>
        <v>0</v>
      </c>
      <c r="M5541" s="518">
        <f t="shared" si="1334"/>
        <v>0</v>
      </c>
      <c r="N5541" s="519">
        <f t="shared" si="1337"/>
        <v>0</v>
      </c>
      <c r="O5541" s="519">
        <f t="shared" si="1338"/>
        <v>0</v>
      </c>
      <c r="P5541" s="506"/>
      <c r="Q5541" s="520"/>
      <c r="R5541" s="412" t="str">
        <f t="shared" si="1333"/>
        <v/>
      </c>
      <c r="S5541" s="412" t="str">
        <f t="shared" si="1331"/>
        <v/>
      </c>
      <c r="T5541" s="427"/>
      <c r="U5541" s="429"/>
      <c r="W5541" s="6">
        <f>VLOOKUP(A5541,'[3]Cartilha Global'!$A:$A,1,FALSE)</f>
        <v>97500</v>
      </c>
    </row>
    <row r="5542" spans="1:23" ht="23.25" hidden="1" thickBot="1" x14ac:dyDescent="0.25">
      <c r="A5542" s="522">
        <v>97502</v>
      </c>
      <c r="B5542" s="508" t="s">
        <v>3144</v>
      </c>
      <c r="C5542" s="513" t="s">
        <v>4837</v>
      </c>
      <c r="D5542" s="498" t="s">
        <v>169</v>
      </c>
      <c r="E5542" s="499">
        <v>50.15</v>
      </c>
      <c r="F5542" s="500">
        <f t="shared" si="1332"/>
        <v>62.11</v>
      </c>
      <c r="G5542" s="527"/>
      <c r="H5542" s="518"/>
      <c r="I5542" s="517">
        <f t="shared" si="1335"/>
        <v>0</v>
      </c>
      <c r="J5542" s="517">
        <f t="shared" si="1336"/>
        <v>0</v>
      </c>
      <c r="K5542" s="504"/>
      <c r="L5542" s="518">
        <f t="shared" si="1334"/>
        <v>0</v>
      </c>
      <c r="M5542" s="518">
        <f t="shared" si="1334"/>
        <v>0</v>
      </c>
      <c r="N5542" s="519">
        <f t="shared" si="1337"/>
        <v>0</v>
      </c>
      <c r="O5542" s="519">
        <f t="shared" si="1338"/>
        <v>0</v>
      </c>
      <c r="P5542" s="506"/>
      <c r="Q5542" s="520"/>
      <c r="R5542" s="412" t="str">
        <f t="shared" si="1333"/>
        <v/>
      </c>
      <c r="S5542" s="412" t="str">
        <f t="shared" si="1331"/>
        <v/>
      </c>
      <c r="T5542" s="427"/>
      <c r="U5542" s="429"/>
      <c r="W5542" s="6">
        <f>VLOOKUP(A5542,'[3]Cartilha Global'!$A:$A,1,FALSE)</f>
        <v>97502</v>
      </c>
    </row>
    <row r="5543" spans="1:23" ht="23.25" hidden="1" thickBot="1" x14ac:dyDescent="0.25">
      <c r="A5543" s="522">
        <v>97503</v>
      </c>
      <c r="B5543" s="508" t="s">
        <v>3144</v>
      </c>
      <c r="C5543" s="513" t="s">
        <v>4838</v>
      </c>
      <c r="D5543" s="498" t="s">
        <v>169</v>
      </c>
      <c r="E5543" s="499">
        <v>61.31</v>
      </c>
      <c r="F5543" s="500">
        <f t="shared" si="1332"/>
        <v>75.930000000000007</v>
      </c>
      <c r="G5543" s="527"/>
      <c r="H5543" s="518"/>
      <c r="I5543" s="517">
        <f t="shared" si="1335"/>
        <v>0</v>
      </c>
      <c r="J5543" s="517">
        <f t="shared" si="1336"/>
        <v>0</v>
      </c>
      <c r="K5543" s="504"/>
      <c r="L5543" s="518">
        <f t="shared" si="1334"/>
        <v>0</v>
      </c>
      <c r="M5543" s="518">
        <f t="shared" si="1334"/>
        <v>0</v>
      </c>
      <c r="N5543" s="519">
        <f t="shared" si="1337"/>
        <v>0</v>
      </c>
      <c r="O5543" s="519">
        <f t="shared" si="1338"/>
        <v>0</v>
      </c>
      <c r="P5543" s="506"/>
      <c r="Q5543" s="520"/>
      <c r="R5543" s="412" t="str">
        <f t="shared" si="1333"/>
        <v/>
      </c>
      <c r="S5543" s="412" t="str">
        <f t="shared" si="1331"/>
        <v/>
      </c>
      <c r="T5543" s="427"/>
      <c r="U5543" s="429"/>
      <c r="W5543" s="6">
        <f>VLOOKUP(A5543,'[3]Cartilha Global'!$A:$A,1,FALSE)</f>
        <v>97503</v>
      </c>
    </row>
    <row r="5544" spans="1:23" ht="23.25" hidden="1" thickBot="1" x14ac:dyDescent="0.25">
      <c r="A5544" s="522">
        <v>97505</v>
      </c>
      <c r="B5544" s="508" t="s">
        <v>3144</v>
      </c>
      <c r="C5544" s="513" t="s">
        <v>4839</v>
      </c>
      <c r="D5544" s="498" t="s">
        <v>169</v>
      </c>
      <c r="E5544" s="499">
        <v>62.94</v>
      </c>
      <c r="F5544" s="500">
        <f t="shared" si="1332"/>
        <v>77.94</v>
      </c>
      <c r="G5544" s="527"/>
      <c r="H5544" s="518"/>
      <c r="I5544" s="517">
        <f t="shared" si="1335"/>
        <v>0</v>
      </c>
      <c r="J5544" s="517">
        <f t="shared" si="1336"/>
        <v>0</v>
      </c>
      <c r="K5544" s="504"/>
      <c r="L5544" s="518">
        <f t="shared" si="1334"/>
        <v>0</v>
      </c>
      <c r="M5544" s="518">
        <f t="shared" si="1334"/>
        <v>0</v>
      </c>
      <c r="N5544" s="519">
        <f t="shared" si="1337"/>
        <v>0</v>
      </c>
      <c r="O5544" s="519">
        <f t="shared" si="1338"/>
        <v>0</v>
      </c>
      <c r="P5544" s="506"/>
      <c r="Q5544" s="520"/>
      <c r="R5544" s="412" t="str">
        <f t="shared" si="1333"/>
        <v/>
      </c>
      <c r="S5544" s="412" t="str">
        <f t="shared" si="1331"/>
        <v/>
      </c>
      <c r="T5544" s="427"/>
      <c r="U5544" s="429"/>
      <c r="W5544" s="6">
        <f>VLOOKUP(A5544,'[3]Cartilha Global'!$A:$A,1,FALSE)</f>
        <v>97505</v>
      </c>
    </row>
    <row r="5545" spans="1:23" ht="23.25" hidden="1" thickBot="1" x14ac:dyDescent="0.25">
      <c r="A5545" s="522">
        <v>97506</v>
      </c>
      <c r="B5545" s="508" t="s">
        <v>3144</v>
      </c>
      <c r="C5545" s="513" t="s">
        <v>4840</v>
      </c>
      <c r="D5545" s="498" t="s">
        <v>169</v>
      </c>
      <c r="E5545" s="499">
        <v>76.91</v>
      </c>
      <c r="F5545" s="500">
        <f t="shared" si="1332"/>
        <v>95.25</v>
      </c>
      <c r="G5545" s="527"/>
      <c r="H5545" s="518"/>
      <c r="I5545" s="517">
        <f t="shared" si="1335"/>
        <v>0</v>
      </c>
      <c r="J5545" s="517">
        <f t="shared" si="1336"/>
        <v>0</v>
      </c>
      <c r="K5545" s="504"/>
      <c r="L5545" s="518">
        <f t="shared" si="1334"/>
        <v>0</v>
      </c>
      <c r="M5545" s="518">
        <f t="shared" si="1334"/>
        <v>0</v>
      </c>
      <c r="N5545" s="519">
        <f t="shared" si="1337"/>
        <v>0</v>
      </c>
      <c r="O5545" s="519">
        <f t="shared" si="1338"/>
        <v>0</v>
      </c>
      <c r="P5545" s="506"/>
      <c r="Q5545" s="520"/>
      <c r="R5545" s="412" t="str">
        <f t="shared" si="1333"/>
        <v/>
      </c>
      <c r="S5545" s="412" t="str">
        <f t="shared" si="1331"/>
        <v/>
      </c>
      <c r="T5545" s="427"/>
      <c r="U5545" s="429"/>
      <c r="W5545" s="6">
        <f>VLOOKUP(A5545,'[3]Cartilha Global'!$A:$A,1,FALSE)</f>
        <v>97506</v>
      </c>
    </row>
    <row r="5546" spans="1:23" ht="23.25" hidden="1" thickBot="1" x14ac:dyDescent="0.25">
      <c r="A5546" s="522">
        <v>97508</v>
      </c>
      <c r="B5546" s="508" t="s">
        <v>3144</v>
      </c>
      <c r="C5546" s="513" t="s">
        <v>4841</v>
      </c>
      <c r="D5546" s="498" t="s">
        <v>169</v>
      </c>
      <c r="E5546" s="499">
        <v>93.77</v>
      </c>
      <c r="F5546" s="500">
        <f t="shared" si="1332"/>
        <v>116.12</v>
      </c>
      <c r="G5546" s="527"/>
      <c r="H5546" s="518"/>
      <c r="I5546" s="517">
        <f t="shared" si="1335"/>
        <v>0</v>
      </c>
      <c r="J5546" s="517">
        <f t="shared" si="1336"/>
        <v>0</v>
      </c>
      <c r="K5546" s="504"/>
      <c r="L5546" s="518">
        <f t="shared" si="1334"/>
        <v>0</v>
      </c>
      <c r="M5546" s="518">
        <f t="shared" si="1334"/>
        <v>0</v>
      </c>
      <c r="N5546" s="519">
        <f t="shared" si="1337"/>
        <v>0</v>
      </c>
      <c r="O5546" s="519">
        <f t="shared" si="1338"/>
        <v>0</v>
      </c>
      <c r="P5546" s="506"/>
      <c r="Q5546" s="520"/>
      <c r="R5546" s="412" t="str">
        <f t="shared" si="1333"/>
        <v/>
      </c>
      <c r="S5546" s="412" t="str">
        <f t="shared" si="1331"/>
        <v/>
      </c>
      <c r="T5546" s="427"/>
      <c r="U5546" s="429"/>
      <c r="W5546" s="6">
        <f>VLOOKUP(A5546,'[3]Cartilha Global'!$A:$A,1,FALSE)</f>
        <v>97508</v>
      </c>
    </row>
    <row r="5547" spans="1:23" ht="23.25" hidden="1" thickBot="1" x14ac:dyDescent="0.25">
      <c r="A5547" s="522">
        <v>97509</v>
      </c>
      <c r="B5547" s="508" t="s">
        <v>3144</v>
      </c>
      <c r="C5547" s="513" t="s">
        <v>4842</v>
      </c>
      <c r="D5547" s="498" t="s">
        <v>169</v>
      </c>
      <c r="E5547" s="499">
        <v>115.85</v>
      </c>
      <c r="F5547" s="500">
        <f t="shared" si="1332"/>
        <v>143.47</v>
      </c>
      <c r="G5547" s="527"/>
      <c r="H5547" s="518"/>
      <c r="I5547" s="517">
        <f t="shared" si="1335"/>
        <v>0</v>
      </c>
      <c r="J5547" s="517">
        <f t="shared" si="1336"/>
        <v>0</v>
      </c>
      <c r="K5547" s="504"/>
      <c r="L5547" s="518">
        <f t="shared" si="1334"/>
        <v>0</v>
      </c>
      <c r="M5547" s="518">
        <f t="shared" si="1334"/>
        <v>0</v>
      </c>
      <c r="N5547" s="519">
        <f t="shared" si="1337"/>
        <v>0</v>
      </c>
      <c r="O5547" s="519">
        <f t="shared" si="1338"/>
        <v>0</v>
      </c>
      <c r="P5547" s="506"/>
      <c r="Q5547" s="520"/>
      <c r="R5547" s="412" t="str">
        <f t="shared" si="1333"/>
        <v/>
      </c>
      <c r="S5547" s="412" t="str">
        <f t="shared" ref="S5547:S5610" si="1339">IF(Q5547="X","x",IF(Q5547="xx","x",IF(OR(J5547&gt;0,O5547&gt;0),"x","")))</f>
        <v/>
      </c>
      <c r="T5547" s="427"/>
      <c r="U5547" s="429"/>
      <c r="W5547" s="6">
        <f>VLOOKUP(A5547,'[3]Cartilha Global'!$A:$A,1,FALSE)</f>
        <v>97509</v>
      </c>
    </row>
    <row r="5548" spans="1:23" ht="23.25" hidden="1" thickBot="1" x14ac:dyDescent="0.25">
      <c r="A5548" s="522">
        <v>97511</v>
      </c>
      <c r="B5548" s="508" t="s">
        <v>3144</v>
      </c>
      <c r="C5548" s="513" t="s">
        <v>4843</v>
      </c>
      <c r="D5548" s="498" t="s">
        <v>169</v>
      </c>
      <c r="E5548" s="499">
        <v>176.65</v>
      </c>
      <c r="F5548" s="500">
        <f t="shared" si="1332"/>
        <v>218.76</v>
      </c>
      <c r="G5548" s="527"/>
      <c r="H5548" s="518"/>
      <c r="I5548" s="517">
        <f t="shared" si="1335"/>
        <v>0</v>
      </c>
      <c r="J5548" s="517">
        <f t="shared" si="1336"/>
        <v>0</v>
      </c>
      <c r="K5548" s="504"/>
      <c r="L5548" s="518">
        <f t="shared" si="1334"/>
        <v>0</v>
      </c>
      <c r="M5548" s="518">
        <f t="shared" si="1334"/>
        <v>0</v>
      </c>
      <c r="N5548" s="519">
        <f t="shared" si="1337"/>
        <v>0</v>
      </c>
      <c r="O5548" s="519">
        <f t="shared" si="1338"/>
        <v>0</v>
      </c>
      <c r="P5548" s="506"/>
      <c r="Q5548" s="520"/>
      <c r="R5548" s="412" t="str">
        <f t="shared" si="1333"/>
        <v/>
      </c>
      <c r="S5548" s="412" t="str">
        <f t="shared" si="1339"/>
        <v/>
      </c>
      <c r="T5548" s="427"/>
      <c r="U5548" s="429"/>
      <c r="W5548" s="6">
        <f>VLOOKUP(A5548,'[3]Cartilha Global'!$A:$A,1,FALSE)</f>
        <v>97511</v>
      </c>
    </row>
    <row r="5549" spans="1:23" ht="23.25" hidden="1" thickBot="1" x14ac:dyDescent="0.25">
      <c r="A5549" s="522">
        <v>97512</v>
      </c>
      <c r="B5549" s="508" t="s">
        <v>3144</v>
      </c>
      <c r="C5549" s="513" t="s">
        <v>4844</v>
      </c>
      <c r="D5549" s="498" t="s">
        <v>169</v>
      </c>
      <c r="E5549" s="499">
        <v>221.3</v>
      </c>
      <c r="F5549" s="500">
        <f t="shared" si="1332"/>
        <v>274.06</v>
      </c>
      <c r="G5549" s="527"/>
      <c r="H5549" s="518"/>
      <c r="I5549" s="517">
        <f t="shared" si="1335"/>
        <v>0</v>
      </c>
      <c r="J5549" s="517">
        <f t="shared" si="1336"/>
        <v>0</v>
      </c>
      <c r="K5549" s="504"/>
      <c r="L5549" s="518">
        <f t="shared" si="1334"/>
        <v>0</v>
      </c>
      <c r="M5549" s="518">
        <f t="shared" si="1334"/>
        <v>0</v>
      </c>
      <c r="N5549" s="519">
        <f t="shared" si="1337"/>
        <v>0</v>
      </c>
      <c r="O5549" s="519">
        <f t="shared" si="1338"/>
        <v>0</v>
      </c>
      <c r="P5549" s="506"/>
      <c r="Q5549" s="520"/>
      <c r="R5549" s="412" t="str">
        <f t="shared" si="1333"/>
        <v/>
      </c>
      <c r="S5549" s="412" t="str">
        <f t="shared" si="1339"/>
        <v/>
      </c>
      <c r="T5549" s="427"/>
      <c r="U5549" s="429"/>
      <c r="W5549" s="6">
        <f>VLOOKUP(A5549,'[3]Cartilha Global'!$A:$A,1,FALSE)</f>
        <v>97512</v>
      </c>
    </row>
    <row r="5550" spans="1:23" ht="23.25" hidden="1" thickBot="1" x14ac:dyDescent="0.25">
      <c r="A5550" s="522">
        <v>97514</v>
      </c>
      <c r="B5550" s="508" t="s">
        <v>3144</v>
      </c>
      <c r="C5550" s="513" t="s">
        <v>4845</v>
      </c>
      <c r="D5550" s="498" t="s">
        <v>169</v>
      </c>
      <c r="E5550" s="499">
        <v>235.86</v>
      </c>
      <c r="F5550" s="500">
        <f t="shared" ref="F5550:F5585" si="1340">IF(E5550=0,0,ROUND(E5550*(1+E$13)*(1-E$14),2))</f>
        <v>292.08999999999997</v>
      </c>
      <c r="G5550" s="527"/>
      <c r="H5550" s="518"/>
      <c r="I5550" s="517">
        <f t="shared" si="1335"/>
        <v>0</v>
      </c>
      <c r="J5550" s="517">
        <f t="shared" si="1336"/>
        <v>0</v>
      </c>
      <c r="K5550" s="504"/>
      <c r="L5550" s="518">
        <f t="shared" si="1334"/>
        <v>0</v>
      </c>
      <c r="M5550" s="518">
        <f t="shared" si="1334"/>
        <v>0</v>
      </c>
      <c r="N5550" s="519">
        <f t="shared" si="1337"/>
        <v>0</v>
      </c>
      <c r="O5550" s="519">
        <f t="shared" si="1338"/>
        <v>0</v>
      </c>
      <c r="P5550" s="506"/>
      <c r="Q5550" s="520"/>
      <c r="R5550" s="412" t="str">
        <f t="shared" si="1333"/>
        <v/>
      </c>
      <c r="S5550" s="412" t="str">
        <f t="shared" si="1339"/>
        <v/>
      </c>
      <c r="T5550" s="427"/>
      <c r="U5550" s="429"/>
      <c r="W5550" s="6">
        <f>VLOOKUP(A5550,'[3]Cartilha Global'!$A:$A,1,FALSE)</f>
        <v>97514</v>
      </c>
    </row>
    <row r="5551" spans="1:23" ht="23.25" hidden="1" thickBot="1" x14ac:dyDescent="0.25">
      <c r="A5551" s="522">
        <v>97515</v>
      </c>
      <c r="B5551" s="508" t="s">
        <v>3144</v>
      </c>
      <c r="C5551" s="513" t="s">
        <v>4846</v>
      </c>
      <c r="D5551" s="498" t="s">
        <v>169</v>
      </c>
      <c r="E5551" s="499">
        <v>296.01</v>
      </c>
      <c r="F5551" s="500">
        <f t="shared" si="1340"/>
        <v>366.58</v>
      </c>
      <c r="G5551" s="527"/>
      <c r="H5551" s="518"/>
      <c r="I5551" s="517">
        <f t="shared" si="1335"/>
        <v>0</v>
      </c>
      <c r="J5551" s="517">
        <f t="shared" si="1336"/>
        <v>0</v>
      </c>
      <c r="K5551" s="504"/>
      <c r="L5551" s="518">
        <f t="shared" si="1334"/>
        <v>0</v>
      </c>
      <c r="M5551" s="518">
        <f t="shared" si="1334"/>
        <v>0</v>
      </c>
      <c r="N5551" s="519">
        <f t="shared" si="1337"/>
        <v>0</v>
      </c>
      <c r="O5551" s="519">
        <f t="shared" si="1338"/>
        <v>0</v>
      </c>
      <c r="P5551" s="506"/>
      <c r="Q5551" s="520"/>
      <c r="R5551" s="412" t="str">
        <f t="shared" si="1333"/>
        <v/>
      </c>
      <c r="S5551" s="412" t="str">
        <f t="shared" si="1339"/>
        <v/>
      </c>
      <c r="T5551" s="427"/>
      <c r="U5551" s="429"/>
      <c r="W5551" s="6">
        <f>VLOOKUP(A5551,'[3]Cartilha Global'!$A:$A,1,FALSE)</f>
        <v>97515</v>
      </c>
    </row>
    <row r="5552" spans="1:23" ht="23.25" hidden="1" thickBot="1" x14ac:dyDescent="0.25">
      <c r="A5552" s="522">
        <v>97517</v>
      </c>
      <c r="B5552" s="508" t="s">
        <v>3144</v>
      </c>
      <c r="C5552" s="513" t="s">
        <v>4847</v>
      </c>
      <c r="D5552" s="498" t="s">
        <v>169</v>
      </c>
      <c r="E5552" s="499">
        <v>57.57</v>
      </c>
      <c r="F5552" s="500">
        <f t="shared" si="1340"/>
        <v>71.290000000000006</v>
      </c>
      <c r="G5552" s="527"/>
      <c r="H5552" s="518"/>
      <c r="I5552" s="517">
        <f t="shared" si="1335"/>
        <v>0</v>
      </c>
      <c r="J5552" s="517">
        <f t="shared" si="1336"/>
        <v>0</v>
      </c>
      <c r="K5552" s="504"/>
      <c r="L5552" s="518">
        <f t="shared" si="1334"/>
        <v>0</v>
      </c>
      <c r="M5552" s="518">
        <f t="shared" si="1334"/>
        <v>0</v>
      </c>
      <c r="N5552" s="519">
        <f t="shared" si="1337"/>
        <v>0</v>
      </c>
      <c r="O5552" s="519">
        <f t="shared" si="1338"/>
        <v>0</v>
      </c>
      <c r="P5552" s="506"/>
      <c r="Q5552" s="520"/>
      <c r="R5552" s="412" t="str">
        <f t="shared" si="1333"/>
        <v/>
      </c>
      <c r="S5552" s="412" t="str">
        <f t="shared" si="1339"/>
        <v/>
      </c>
      <c r="T5552" s="427"/>
      <c r="U5552" s="429"/>
      <c r="W5552" s="6">
        <f>VLOOKUP(A5552,'[3]Cartilha Global'!$A:$A,1,FALSE)</f>
        <v>97517</v>
      </c>
    </row>
    <row r="5553" spans="1:23" ht="23.25" hidden="1" thickBot="1" x14ac:dyDescent="0.25">
      <c r="A5553" s="522">
        <v>97518</v>
      </c>
      <c r="B5553" s="508" t="s">
        <v>3144</v>
      </c>
      <c r="C5553" s="513" t="s">
        <v>4848</v>
      </c>
      <c r="D5553" s="498" t="s">
        <v>169</v>
      </c>
      <c r="E5553" s="499">
        <v>57.57</v>
      </c>
      <c r="F5553" s="500">
        <f t="shared" si="1340"/>
        <v>71.290000000000006</v>
      </c>
      <c r="G5553" s="527"/>
      <c r="H5553" s="518"/>
      <c r="I5553" s="517">
        <f t="shared" si="1335"/>
        <v>0</v>
      </c>
      <c r="J5553" s="517">
        <f t="shared" si="1336"/>
        <v>0</v>
      </c>
      <c r="K5553" s="504"/>
      <c r="L5553" s="518">
        <f t="shared" si="1334"/>
        <v>0</v>
      </c>
      <c r="M5553" s="518">
        <f t="shared" si="1334"/>
        <v>0</v>
      </c>
      <c r="N5553" s="519">
        <f t="shared" si="1337"/>
        <v>0</v>
      </c>
      <c r="O5553" s="519">
        <f t="shared" si="1338"/>
        <v>0</v>
      </c>
      <c r="P5553" s="506"/>
      <c r="Q5553" s="520"/>
      <c r="R5553" s="412" t="str">
        <f t="shared" si="1333"/>
        <v/>
      </c>
      <c r="S5553" s="412" t="str">
        <f t="shared" si="1339"/>
        <v/>
      </c>
      <c r="T5553" s="427"/>
      <c r="U5553" s="429"/>
      <c r="W5553" s="6">
        <f>VLOOKUP(A5553,'[3]Cartilha Global'!$A:$A,1,FALSE)</f>
        <v>97518</v>
      </c>
    </row>
    <row r="5554" spans="1:23" ht="23.25" hidden="1" thickBot="1" x14ac:dyDescent="0.25">
      <c r="A5554" s="522">
        <v>97519</v>
      </c>
      <c r="B5554" s="508" t="s">
        <v>3144</v>
      </c>
      <c r="C5554" s="513" t="s">
        <v>4849</v>
      </c>
      <c r="D5554" s="498" t="s">
        <v>169</v>
      </c>
      <c r="E5554" s="499">
        <v>82.39</v>
      </c>
      <c r="F5554" s="500">
        <f t="shared" si="1340"/>
        <v>102.03</v>
      </c>
      <c r="G5554" s="527"/>
      <c r="H5554" s="518"/>
      <c r="I5554" s="517">
        <f t="shared" si="1335"/>
        <v>0</v>
      </c>
      <c r="J5554" s="517">
        <f t="shared" si="1336"/>
        <v>0</v>
      </c>
      <c r="K5554" s="504"/>
      <c r="L5554" s="518">
        <f t="shared" si="1334"/>
        <v>0</v>
      </c>
      <c r="M5554" s="518">
        <f t="shared" si="1334"/>
        <v>0</v>
      </c>
      <c r="N5554" s="519">
        <f t="shared" si="1337"/>
        <v>0</v>
      </c>
      <c r="O5554" s="519">
        <f t="shared" si="1338"/>
        <v>0</v>
      </c>
      <c r="P5554" s="506"/>
      <c r="Q5554" s="520"/>
      <c r="R5554" s="412" t="str">
        <f t="shared" si="1333"/>
        <v/>
      </c>
      <c r="S5554" s="412" t="str">
        <f t="shared" si="1339"/>
        <v/>
      </c>
      <c r="T5554" s="427"/>
      <c r="U5554" s="429"/>
      <c r="W5554" s="6">
        <f>VLOOKUP(A5554,'[3]Cartilha Global'!$A:$A,1,FALSE)</f>
        <v>97519</v>
      </c>
    </row>
    <row r="5555" spans="1:23" ht="23.25" hidden="1" thickBot="1" x14ac:dyDescent="0.25">
      <c r="A5555" s="522">
        <v>97520</v>
      </c>
      <c r="B5555" s="508" t="s">
        <v>3144</v>
      </c>
      <c r="C5555" s="513" t="s">
        <v>4850</v>
      </c>
      <c r="D5555" s="498" t="s">
        <v>169</v>
      </c>
      <c r="E5555" s="499">
        <v>82.39</v>
      </c>
      <c r="F5555" s="500">
        <f t="shared" si="1340"/>
        <v>102.03</v>
      </c>
      <c r="G5555" s="527"/>
      <c r="H5555" s="518"/>
      <c r="I5555" s="517">
        <f t="shared" si="1335"/>
        <v>0</v>
      </c>
      <c r="J5555" s="517">
        <f t="shared" si="1336"/>
        <v>0</v>
      </c>
      <c r="K5555" s="504"/>
      <c r="L5555" s="518">
        <f t="shared" si="1334"/>
        <v>0</v>
      </c>
      <c r="M5555" s="518">
        <f t="shared" si="1334"/>
        <v>0</v>
      </c>
      <c r="N5555" s="519">
        <f t="shared" si="1337"/>
        <v>0</v>
      </c>
      <c r="O5555" s="519">
        <f t="shared" si="1338"/>
        <v>0</v>
      </c>
      <c r="P5555" s="506"/>
      <c r="Q5555" s="520"/>
      <c r="R5555" s="412" t="str">
        <f t="shared" ref="R5555:R5674" si="1341">IF(Q5555="X","x",IF(Q5555="xx","x",IF(O5555&gt;0,"x","")))</f>
        <v/>
      </c>
      <c r="S5555" s="412" t="str">
        <f t="shared" si="1339"/>
        <v/>
      </c>
      <c r="T5555" s="427"/>
      <c r="U5555" s="429"/>
      <c r="W5555" s="6">
        <f>VLOOKUP(A5555,'[3]Cartilha Global'!$A:$A,1,FALSE)</f>
        <v>97520</v>
      </c>
    </row>
    <row r="5556" spans="1:23" ht="23.25" hidden="1" thickBot="1" x14ac:dyDescent="0.25">
      <c r="A5556" s="522">
        <v>97521</v>
      </c>
      <c r="B5556" s="508" t="s">
        <v>3144</v>
      </c>
      <c r="C5556" s="513" t="s">
        <v>4851</v>
      </c>
      <c r="D5556" s="498" t="s">
        <v>169</v>
      </c>
      <c r="E5556" s="499">
        <v>115.03</v>
      </c>
      <c r="F5556" s="500">
        <f t="shared" si="1340"/>
        <v>142.44999999999999</v>
      </c>
      <c r="G5556" s="527"/>
      <c r="H5556" s="518"/>
      <c r="I5556" s="517">
        <f t="shared" si="1335"/>
        <v>0</v>
      </c>
      <c r="J5556" s="517">
        <f t="shared" si="1336"/>
        <v>0</v>
      </c>
      <c r="K5556" s="504"/>
      <c r="L5556" s="518">
        <f t="shared" si="1334"/>
        <v>0</v>
      </c>
      <c r="M5556" s="518">
        <f t="shared" si="1334"/>
        <v>0</v>
      </c>
      <c r="N5556" s="519">
        <f t="shared" si="1337"/>
        <v>0</v>
      </c>
      <c r="O5556" s="519">
        <f t="shared" si="1338"/>
        <v>0</v>
      </c>
      <c r="P5556" s="506"/>
      <c r="Q5556" s="520"/>
      <c r="R5556" s="412" t="str">
        <f t="shared" si="1341"/>
        <v/>
      </c>
      <c r="S5556" s="412" t="str">
        <f t="shared" si="1339"/>
        <v/>
      </c>
      <c r="T5556" s="427"/>
      <c r="U5556" s="429"/>
      <c r="W5556" s="6">
        <f>VLOOKUP(A5556,'[3]Cartilha Global'!$A:$A,1,FALSE)</f>
        <v>97521</v>
      </c>
    </row>
    <row r="5557" spans="1:23" ht="23.25" hidden="1" thickBot="1" x14ac:dyDescent="0.25">
      <c r="A5557" s="522">
        <v>97522</v>
      </c>
      <c r="B5557" s="508" t="s">
        <v>3144</v>
      </c>
      <c r="C5557" s="513" t="s">
        <v>4852</v>
      </c>
      <c r="D5557" s="498" t="s">
        <v>169</v>
      </c>
      <c r="E5557" s="499">
        <v>115.03</v>
      </c>
      <c r="F5557" s="500">
        <f t="shared" si="1340"/>
        <v>142.44999999999999</v>
      </c>
      <c r="G5557" s="527"/>
      <c r="H5557" s="518"/>
      <c r="I5557" s="517">
        <f t="shared" si="1335"/>
        <v>0</v>
      </c>
      <c r="J5557" s="517">
        <f t="shared" si="1336"/>
        <v>0</v>
      </c>
      <c r="K5557" s="504"/>
      <c r="L5557" s="518">
        <f t="shared" si="1334"/>
        <v>0</v>
      </c>
      <c r="M5557" s="518">
        <f t="shared" si="1334"/>
        <v>0</v>
      </c>
      <c r="N5557" s="519">
        <f t="shared" si="1337"/>
        <v>0</v>
      </c>
      <c r="O5557" s="519">
        <f t="shared" si="1338"/>
        <v>0</v>
      </c>
      <c r="P5557" s="506"/>
      <c r="Q5557" s="520"/>
      <c r="R5557" s="412" t="str">
        <f t="shared" si="1341"/>
        <v/>
      </c>
      <c r="S5557" s="412" t="str">
        <f t="shared" si="1339"/>
        <v/>
      </c>
      <c r="T5557" s="427"/>
      <c r="U5557" s="429"/>
      <c r="W5557" s="6">
        <f>VLOOKUP(A5557,'[3]Cartilha Global'!$A:$A,1,FALSE)</f>
        <v>97522</v>
      </c>
    </row>
    <row r="5558" spans="1:23" ht="23.25" hidden="1" thickBot="1" x14ac:dyDescent="0.25">
      <c r="A5558" s="522">
        <v>97523</v>
      </c>
      <c r="B5558" s="508" t="s">
        <v>3144</v>
      </c>
      <c r="C5558" s="513" t="s">
        <v>4853</v>
      </c>
      <c r="D5558" s="498" t="s">
        <v>169</v>
      </c>
      <c r="E5558" s="499">
        <v>158.61000000000001</v>
      </c>
      <c r="F5558" s="500">
        <f t="shared" si="1340"/>
        <v>196.42</v>
      </c>
      <c r="G5558" s="527"/>
      <c r="H5558" s="518"/>
      <c r="I5558" s="517">
        <f t="shared" si="1335"/>
        <v>0</v>
      </c>
      <c r="J5558" s="517">
        <f t="shared" si="1336"/>
        <v>0</v>
      </c>
      <c r="K5558" s="504"/>
      <c r="L5558" s="518">
        <f t="shared" si="1334"/>
        <v>0</v>
      </c>
      <c r="M5558" s="518">
        <f t="shared" si="1334"/>
        <v>0</v>
      </c>
      <c r="N5558" s="519">
        <f t="shared" si="1337"/>
        <v>0</v>
      </c>
      <c r="O5558" s="519">
        <f t="shared" si="1338"/>
        <v>0</v>
      </c>
      <c r="P5558" s="506"/>
      <c r="Q5558" s="520"/>
      <c r="R5558" s="412" t="str">
        <f t="shared" si="1341"/>
        <v/>
      </c>
      <c r="S5558" s="412" t="str">
        <f t="shared" si="1339"/>
        <v/>
      </c>
      <c r="T5558" s="427"/>
      <c r="U5558" s="429"/>
      <c r="W5558" s="6">
        <f>VLOOKUP(A5558,'[3]Cartilha Global'!$A:$A,1,FALSE)</f>
        <v>97523</v>
      </c>
    </row>
    <row r="5559" spans="1:23" ht="23.25" hidden="1" thickBot="1" x14ac:dyDescent="0.25">
      <c r="A5559" s="522">
        <v>97524</v>
      </c>
      <c r="B5559" s="508" t="s">
        <v>3144</v>
      </c>
      <c r="C5559" s="513" t="s">
        <v>4854</v>
      </c>
      <c r="D5559" s="498" t="s">
        <v>169</v>
      </c>
      <c r="E5559" s="499">
        <v>171.22</v>
      </c>
      <c r="F5559" s="500">
        <f t="shared" si="1340"/>
        <v>212.04</v>
      </c>
      <c r="G5559" s="527"/>
      <c r="H5559" s="518"/>
      <c r="I5559" s="517">
        <f t="shared" si="1335"/>
        <v>0</v>
      </c>
      <c r="J5559" s="517">
        <f t="shared" si="1336"/>
        <v>0</v>
      </c>
      <c r="K5559" s="504"/>
      <c r="L5559" s="518">
        <f t="shared" si="1334"/>
        <v>0</v>
      </c>
      <c r="M5559" s="518">
        <f t="shared" si="1334"/>
        <v>0</v>
      </c>
      <c r="N5559" s="519">
        <f t="shared" si="1337"/>
        <v>0</v>
      </c>
      <c r="O5559" s="519">
        <f t="shared" si="1338"/>
        <v>0</v>
      </c>
      <c r="P5559" s="506"/>
      <c r="Q5559" s="520"/>
      <c r="R5559" s="412" t="str">
        <f t="shared" si="1341"/>
        <v/>
      </c>
      <c r="S5559" s="412" t="str">
        <f t="shared" si="1339"/>
        <v/>
      </c>
      <c r="T5559" s="427"/>
      <c r="U5559" s="429"/>
      <c r="W5559" s="6">
        <f>VLOOKUP(A5559,'[3]Cartilha Global'!$A:$A,1,FALSE)</f>
        <v>97524</v>
      </c>
    </row>
    <row r="5560" spans="1:23" ht="23.25" hidden="1" thickBot="1" x14ac:dyDescent="0.25">
      <c r="A5560" s="522">
        <v>97525</v>
      </c>
      <c r="B5560" s="508" t="s">
        <v>3144</v>
      </c>
      <c r="C5560" s="513" t="s">
        <v>4855</v>
      </c>
      <c r="D5560" s="498" t="s">
        <v>169</v>
      </c>
      <c r="E5560" s="499">
        <v>299.70999999999998</v>
      </c>
      <c r="F5560" s="500">
        <f t="shared" si="1340"/>
        <v>371.16</v>
      </c>
      <c r="G5560" s="527"/>
      <c r="H5560" s="518"/>
      <c r="I5560" s="517">
        <f t="shared" si="1335"/>
        <v>0</v>
      </c>
      <c r="J5560" s="517">
        <f t="shared" si="1336"/>
        <v>0</v>
      </c>
      <c r="K5560" s="504"/>
      <c r="L5560" s="518">
        <f t="shared" si="1334"/>
        <v>0</v>
      </c>
      <c r="M5560" s="518">
        <f t="shared" si="1334"/>
        <v>0</v>
      </c>
      <c r="N5560" s="519">
        <f t="shared" si="1337"/>
        <v>0</v>
      </c>
      <c r="O5560" s="519">
        <f t="shared" si="1338"/>
        <v>0</v>
      </c>
      <c r="P5560" s="506"/>
      <c r="Q5560" s="520"/>
      <c r="R5560" s="412" t="str">
        <f t="shared" si="1341"/>
        <v/>
      </c>
      <c r="S5560" s="412" t="str">
        <f t="shared" si="1339"/>
        <v/>
      </c>
      <c r="T5560" s="427"/>
      <c r="U5560" s="429"/>
      <c r="W5560" s="6">
        <f>VLOOKUP(A5560,'[3]Cartilha Global'!$A:$A,1,FALSE)</f>
        <v>97525</v>
      </c>
    </row>
    <row r="5561" spans="1:23" ht="23.25" hidden="1" thickBot="1" x14ac:dyDescent="0.25">
      <c r="A5561" s="522">
        <v>97526</v>
      </c>
      <c r="B5561" s="508" t="s">
        <v>3144</v>
      </c>
      <c r="C5561" s="513" t="s">
        <v>4856</v>
      </c>
      <c r="D5561" s="498" t="s">
        <v>169</v>
      </c>
      <c r="E5561" s="499">
        <v>319.88</v>
      </c>
      <c r="F5561" s="500">
        <f t="shared" si="1340"/>
        <v>396.14</v>
      </c>
      <c r="G5561" s="527"/>
      <c r="H5561" s="518"/>
      <c r="I5561" s="517">
        <f t="shared" si="1335"/>
        <v>0</v>
      </c>
      <c r="J5561" s="517">
        <f t="shared" si="1336"/>
        <v>0</v>
      </c>
      <c r="K5561" s="504"/>
      <c r="L5561" s="518">
        <f t="shared" ref="L5561:M5585" si="1342">G5561</f>
        <v>0</v>
      </c>
      <c r="M5561" s="518">
        <f t="shared" si="1342"/>
        <v>0</v>
      </c>
      <c r="N5561" s="519">
        <f t="shared" si="1337"/>
        <v>0</v>
      </c>
      <c r="O5561" s="519">
        <f t="shared" si="1338"/>
        <v>0</v>
      </c>
      <c r="P5561" s="506"/>
      <c r="Q5561" s="520"/>
      <c r="R5561" s="412" t="str">
        <f t="shared" si="1341"/>
        <v/>
      </c>
      <c r="S5561" s="412" t="str">
        <f t="shared" si="1339"/>
        <v/>
      </c>
      <c r="T5561" s="427"/>
      <c r="U5561" s="429"/>
      <c r="W5561" s="6">
        <f>VLOOKUP(A5561,'[3]Cartilha Global'!$A:$A,1,FALSE)</f>
        <v>97526</v>
      </c>
    </row>
    <row r="5562" spans="1:23" ht="23.25" hidden="1" thickBot="1" x14ac:dyDescent="0.25">
      <c r="A5562" s="522">
        <v>97527</v>
      </c>
      <c r="B5562" s="508" t="s">
        <v>3144</v>
      </c>
      <c r="C5562" s="513" t="s">
        <v>4857</v>
      </c>
      <c r="D5562" s="498" t="s">
        <v>169</v>
      </c>
      <c r="E5562" s="499">
        <v>738.26</v>
      </c>
      <c r="F5562" s="500">
        <f t="shared" si="1340"/>
        <v>914.26</v>
      </c>
      <c r="G5562" s="527"/>
      <c r="H5562" s="518"/>
      <c r="I5562" s="517">
        <f t="shared" ref="I5562:I5585" si="1343">IF(ISBLANK(E5562),0,ROUND(F5562*G5562,2))</f>
        <v>0</v>
      </c>
      <c r="J5562" s="517">
        <f t="shared" ref="J5562:J5585" si="1344">IF(ISBLANK(G5562),0,ROUND(G5562*H5562,2))</f>
        <v>0</v>
      </c>
      <c r="K5562" s="504"/>
      <c r="L5562" s="518">
        <f t="shared" si="1342"/>
        <v>0</v>
      </c>
      <c r="M5562" s="518">
        <f t="shared" si="1342"/>
        <v>0</v>
      </c>
      <c r="N5562" s="519">
        <f t="shared" ref="N5562:N5585" si="1345">IF(ISBLANK(E5562),0,ROUND(F5562*L5562,2))</f>
        <v>0</v>
      </c>
      <c r="O5562" s="519">
        <f t="shared" ref="O5562:O5585" si="1346">IF(ISBLANK(L5562),0,ROUND(L5562*M5562,2))</f>
        <v>0</v>
      </c>
      <c r="P5562" s="506"/>
      <c r="Q5562" s="520"/>
      <c r="R5562" s="412" t="str">
        <f t="shared" si="1341"/>
        <v/>
      </c>
      <c r="S5562" s="412" t="str">
        <f t="shared" si="1339"/>
        <v/>
      </c>
      <c r="T5562" s="427"/>
      <c r="U5562" s="429"/>
      <c r="W5562" s="6">
        <f>VLOOKUP(A5562,'[3]Cartilha Global'!$A:$A,1,FALSE)</f>
        <v>97527</v>
      </c>
    </row>
    <row r="5563" spans="1:23" ht="23.25" hidden="1" thickBot="1" x14ac:dyDescent="0.25">
      <c r="A5563" s="522">
        <v>97528</v>
      </c>
      <c r="B5563" s="508" t="s">
        <v>3144</v>
      </c>
      <c r="C5563" s="513" t="s">
        <v>4858</v>
      </c>
      <c r="D5563" s="498" t="s">
        <v>169</v>
      </c>
      <c r="E5563" s="499">
        <v>647.79999999999995</v>
      </c>
      <c r="F5563" s="500">
        <f t="shared" si="1340"/>
        <v>802.24</v>
      </c>
      <c r="G5563" s="527"/>
      <c r="H5563" s="518"/>
      <c r="I5563" s="517">
        <f t="shared" si="1343"/>
        <v>0</v>
      </c>
      <c r="J5563" s="517">
        <f t="shared" si="1344"/>
        <v>0</v>
      </c>
      <c r="K5563" s="504"/>
      <c r="L5563" s="518">
        <f t="shared" si="1342"/>
        <v>0</v>
      </c>
      <c r="M5563" s="518">
        <f t="shared" si="1342"/>
        <v>0</v>
      </c>
      <c r="N5563" s="519">
        <f t="shared" si="1345"/>
        <v>0</v>
      </c>
      <c r="O5563" s="519">
        <f t="shared" si="1346"/>
        <v>0</v>
      </c>
      <c r="P5563" s="506"/>
      <c r="Q5563" s="520"/>
      <c r="R5563" s="412" t="str">
        <f t="shared" si="1341"/>
        <v/>
      </c>
      <c r="S5563" s="412" t="str">
        <f t="shared" si="1339"/>
        <v/>
      </c>
      <c r="T5563" s="427"/>
      <c r="U5563" s="429"/>
      <c r="W5563" s="6">
        <f>VLOOKUP(A5563,'[3]Cartilha Global'!$A:$A,1,FALSE)</f>
        <v>97528</v>
      </c>
    </row>
    <row r="5564" spans="1:23" ht="23.25" hidden="1" thickBot="1" x14ac:dyDescent="0.25">
      <c r="A5564" s="522">
        <v>97529</v>
      </c>
      <c r="B5564" s="508" t="s">
        <v>3144</v>
      </c>
      <c r="C5564" s="513" t="s">
        <v>4859</v>
      </c>
      <c r="D5564" s="498" t="s">
        <v>169</v>
      </c>
      <c r="E5564" s="499">
        <v>90.23</v>
      </c>
      <c r="F5564" s="500">
        <f t="shared" si="1340"/>
        <v>111.74</v>
      </c>
      <c r="G5564" s="527"/>
      <c r="H5564" s="518"/>
      <c r="I5564" s="517">
        <f t="shared" si="1343"/>
        <v>0</v>
      </c>
      <c r="J5564" s="517">
        <f t="shared" si="1344"/>
        <v>0</v>
      </c>
      <c r="K5564" s="504"/>
      <c r="L5564" s="518">
        <f t="shared" si="1342"/>
        <v>0</v>
      </c>
      <c r="M5564" s="518">
        <f t="shared" si="1342"/>
        <v>0</v>
      </c>
      <c r="N5564" s="519">
        <f t="shared" si="1345"/>
        <v>0</v>
      </c>
      <c r="O5564" s="519">
        <f t="shared" si="1346"/>
        <v>0</v>
      </c>
      <c r="P5564" s="506"/>
      <c r="Q5564" s="520"/>
      <c r="R5564" s="412" t="str">
        <f t="shared" si="1341"/>
        <v/>
      </c>
      <c r="S5564" s="412" t="str">
        <f t="shared" si="1339"/>
        <v/>
      </c>
      <c r="T5564" s="427"/>
      <c r="U5564" s="429"/>
      <c r="W5564" s="6">
        <f>VLOOKUP(A5564,'[3]Cartilha Global'!$A:$A,1,FALSE)</f>
        <v>97529</v>
      </c>
    </row>
    <row r="5565" spans="1:23" ht="23.25" hidden="1" thickBot="1" x14ac:dyDescent="0.25">
      <c r="A5565" s="522">
        <v>97530</v>
      </c>
      <c r="B5565" s="508" t="s">
        <v>3144</v>
      </c>
      <c r="C5565" s="513" t="s">
        <v>4860</v>
      </c>
      <c r="D5565" s="498" t="s">
        <v>169</v>
      </c>
      <c r="E5565" s="499">
        <v>130.99</v>
      </c>
      <c r="F5565" s="500">
        <f t="shared" si="1340"/>
        <v>162.22</v>
      </c>
      <c r="G5565" s="527"/>
      <c r="H5565" s="518"/>
      <c r="I5565" s="517">
        <f t="shared" si="1343"/>
        <v>0</v>
      </c>
      <c r="J5565" s="517">
        <f t="shared" si="1344"/>
        <v>0</v>
      </c>
      <c r="K5565" s="504"/>
      <c r="L5565" s="518">
        <f t="shared" si="1342"/>
        <v>0</v>
      </c>
      <c r="M5565" s="518">
        <f t="shared" si="1342"/>
        <v>0</v>
      </c>
      <c r="N5565" s="519">
        <f t="shared" si="1345"/>
        <v>0</v>
      </c>
      <c r="O5565" s="519">
        <f t="shared" si="1346"/>
        <v>0</v>
      </c>
      <c r="P5565" s="506"/>
      <c r="Q5565" s="520"/>
      <c r="R5565" s="412" t="str">
        <f t="shared" si="1341"/>
        <v/>
      </c>
      <c r="S5565" s="412" t="str">
        <f t="shared" si="1339"/>
        <v/>
      </c>
      <c r="T5565" s="427"/>
      <c r="U5565" s="429"/>
      <c r="W5565" s="6">
        <f>VLOOKUP(A5565,'[3]Cartilha Global'!$A:$A,1,FALSE)</f>
        <v>97530</v>
      </c>
    </row>
    <row r="5566" spans="1:23" ht="23.25" hidden="1" thickBot="1" x14ac:dyDescent="0.25">
      <c r="A5566" s="522">
        <v>97531</v>
      </c>
      <c r="B5566" s="508" t="s">
        <v>3144</v>
      </c>
      <c r="C5566" s="513" t="s">
        <v>4861</v>
      </c>
      <c r="D5566" s="498" t="s">
        <v>169</v>
      </c>
      <c r="E5566" s="499">
        <v>167.06</v>
      </c>
      <c r="F5566" s="500">
        <f t="shared" si="1340"/>
        <v>206.89</v>
      </c>
      <c r="G5566" s="527"/>
      <c r="H5566" s="518"/>
      <c r="I5566" s="517">
        <f t="shared" si="1343"/>
        <v>0</v>
      </c>
      <c r="J5566" s="517">
        <f t="shared" si="1344"/>
        <v>0</v>
      </c>
      <c r="K5566" s="504"/>
      <c r="L5566" s="518">
        <f t="shared" si="1342"/>
        <v>0</v>
      </c>
      <c r="M5566" s="518">
        <f t="shared" si="1342"/>
        <v>0</v>
      </c>
      <c r="N5566" s="519">
        <f t="shared" si="1345"/>
        <v>0</v>
      </c>
      <c r="O5566" s="519">
        <f t="shared" si="1346"/>
        <v>0</v>
      </c>
      <c r="P5566" s="506"/>
      <c r="Q5566" s="520"/>
      <c r="R5566" s="412" t="str">
        <f t="shared" si="1341"/>
        <v/>
      </c>
      <c r="S5566" s="412" t="str">
        <f t="shared" si="1339"/>
        <v/>
      </c>
      <c r="T5566" s="427"/>
      <c r="U5566" s="429"/>
      <c r="W5566" s="6">
        <f>VLOOKUP(A5566,'[3]Cartilha Global'!$A:$A,1,FALSE)</f>
        <v>97531</v>
      </c>
    </row>
    <row r="5567" spans="1:23" ht="23.25" hidden="1" thickBot="1" x14ac:dyDescent="0.25">
      <c r="A5567" s="522">
        <v>97532</v>
      </c>
      <c r="B5567" s="508" t="s">
        <v>3144</v>
      </c>
      <c r="C5567" s="513" t="s">
        <v>4862</v>
      </c>
      <c r="D5567" s="498" t="s">
        <v>169</v>
      </c>
      <c r="E5567" s="499">
        <v>262.14999999999998</v>
      </c>
      <c r="F5567" s="500">
        <f t="shared" si="1340"/>
        <v>324.64999999999998</v>
      </c>
      <c r="G5567" s="527"/>
      <c r="H5567" s="518"/>
      <c r="I5567" s="517">
        <f t="shared" si="1343"/>
        <v>0</v>
      </c>
      <c r="J5567" s="517">
        <f t="shared" si="1344"/>
        <v>0</v>
      </c>
      <c r="K5567" s="504"/>
      <c r="L5567" s="518">
        <f t="shared" si="1342"/>
        <v>0</v>
      </c>
      <c r="M5567" s="518">
        <f t="shared" si="1342"/>
        <v>0</v>
      </c>
      <c r="N5567" s="519">
        <f t="shared" si="1345"/>
        <v>0</v>
      </c>
      <c r="O5567" s="519">
        <f t="shared" si="1346"/>
        <v>0</v>
      </c>
      <c r="P5567" s="506"/>
      <c r="Q5567" s="520"/>
      <c r="R5567" s="412" t="str">
        <f t="shared" si="1341"/>
        <v/>
      </c>
      <c r="S5567" s="412" t="str">
        <f t="shared" si="1339"/>
        <v/>
      </c>
      <c r="T5567" s="427"/>
      <c r="U5567" s="429"/>
      <c r="W5567" s="6">
        <f>VLOOKUP(A5567,'[3]Cartilha Global'!$A:$A,1,FALSE)</f>
        <v>97532</v>
      </c>
    </row>
    <row r="5568" spans="1:23" ht="23.25" hidden="1" thickBot="1" x14ac:dyDescent="0.25">
      <c r="A5568" s="522">
        <v>97533</v>
      </c>
      <c r="B5568" s="508" t="s">
        <v>3144</v>
      </c>
      <c r="C5568" s="513" t="s">
        <v>4863</v>
      </c>
      <c r="D5568" s="498" t="s">
        <v>169</v>
      </c>
      <c r="E5568" s="499">
        <v>494.57</v>
      </c>
      <c r="F5568" s="500">
        <f t="shared" si="1340"/>
        <v>612.48</v>
      </c>
      <c r="G5568" s="527"/>
      <c r="H5568" s="518"/>
      <c r="I5568" s="517">
        <f t="shared" si="1343"/>
        <v>0</v>
      </c>
      <c r="J5568" s="517">
        <f t="shared" si="1344"/>
        <v>0</v>
      </c>
      <c r="K5568" s="504"/>
      <c r="L5568" s="518">
        <f t="shared" si="1342"/>
        <v>0</v>
      </c>
      <c r="M5568" s="518">
        <f t="shared" si="1342"/>
        <v>0</v>
      </c>
      <c r="N5568" s="519">
        <f t="shared" si="1345"/>
        <v>0</v>
      </c>
      <c r="O5568" s="519">
        <f t="shared" si="1346"/>
        <v>0</v>
      </c>
      <c r="P5568" s="506"/>
      <c r="Q5568" s="520"/>
      <c r="R5568" s="412" t="str">
        <f t="shared" si="1341"/>
        <v/>
      </c>
      <c r="S5568" s="412" t="str">
        <f t="shared" si="1339"/>
        <v/>
      </c>
      <c r="T5568" s="427"/>
      <c r="U5568" s="429"/>
      <c r="W5568" s="6">
        <f>VLOOKUP(A5568,'[3]Cartilha Global'!$A:$A,1,FALSE)</f>
        <v>97533</v>
      </c>
    </row>
    <row r="5569" spans="1:23" ht="23.25" hidden="1" thickBot="1" x14ac:dyDescent="0.25">
      <c r="A5569" s="522">
        <v>97534</v>
      </c>
      <c r="B5569" s="508" t="s">
        <v>3144</v>
      </c>
      <c r="C5569" s="513" t="s">
        <v>4864</v>
      </c>
      <c r="D5569" s="498" t="s">
        <v>169</v>
      </c>
      <c r="E5569" s="499">
        <v>784.94</v>
      </c>
      <c r="F5569" s="500">
        <f t="shared" si="1340"/>
        <v>972.07</v>
      </c>
      <c r="G5569" s="527"/>
      <c r="H5569" s="518"/>
      <c r="I5569" s="517">
        <f t="shared" si="1343"/>
        <v>0</v>
      </c>
      <c r="J5569" s="517">
        <f t="shared" si="1344"/>
        <v>0</v>
      </c>
      <c r="K5569" s="504"/>
      <c r="L5569" s="518">
        <f t="shared" si="1342"/>
        <v>0</v>
      </c>
      <c r="M5569" s="518">
        <f t="shared" si="1342"/>
        <v>0</v>
      </c>
      <c r="N5569" s="519">
        <f t="shared" si="1345"/>
        <v>0</v>
      </c>
      <c r="O5569" s="519">
        <f t="shared" si="1346"/>
        <v>0</v>
      </c>
      <c r="P5569" s="506"/>
      <c r="Q5569" s="520"/>
      <c r="R5569" s="412" t="str">
        <f t="shared" si="1341"/>
        <v/>
      </c>
      <c r="S5569" s="412" t="str">
        <f t="shared" si="1339"/>
        <v/>
      </c>
      <c r="T5569" s="427"/>
      <c r="U5569" s="429"/>
      <c r="W5569" s="6">
        <f>VLOOKUP(A5569,'[3]Cartilha Global'!$A:$A,1,FALSE)</f>
        <v>97534</v>
      </c>
    </row>
    <row r="5570" spans="1:23" ht="23.25" hidden="1" thickBot="1" x14ac:dyDescent="0.25">
      <c r="A5570" s="522">
        <v>97537</v>
      </c>
      <c r="B5570" s="508" t="s">
        <v>3144</v>
      </c>
      <c r="C5570" s="513" t="s">
        <v>4865</v>
      </c>
      <c r="D5570" s="498" t="s">
        <v>169</v>
      </c>
      <c r="E5570" s="499">
        <v>26.39</v>
      </c>
      <c r="F5570" s="500">
        <f t="shared" si="1340"/>
        <v>32.68</v>
      </c>
      <c r="G5570" s="527"/>
      <c r="H5570" s="518"/>
      <c r="I5570" s="517">
        <f t="shared" si="1343"/>
        <v>0</v>
      </c>
      <c r="J5570" s="517">
        <f t="shared" si="1344"/>
        <v>0</v>
      </c>
      <c r="K5570" s="504"/>
      <c r="L5570" s="518">
        <f t="shared" si="1342"/>
        <v>0</v>
      </c>
      <c r="M5570" s="518">
        <f t="shared" si="1342"/>
        <v>0</v>
      </c>
      <c r="N5570" s="519">
        <f t="shared" si="1345"/>
        <v>0</v>
      </c>
      <c r="O5570" s="519">
        <f t="shared" si="1346"/>
        <v>0</v>
      </c>
      <c r="P5570" s="506"/>
      <c r="Q5570" s="520"/>
      <c r="R5570" s="412" t="str">
        <f t="shared" si="1341"/>
        <v/>
      </c>
      <c r="S5570" s="412" t="str">
        <f t="shared" si="1339"/>
        <v/>
      </c>
      <c r="T5570" s="427"/>
      <c r="U5570" s="429"/>
      <c r="W5570" s="6">
        <f>VLOOKUP(A5570,'[3]Cartilha Global'!$A:$A,1,FALSE)</f>
        <v>97537</v>
      </c>
    </row>
    <row r="5571" spans="1:23" ht="23.25" hidden="1" thickBot="1" x14ac:dyDescent="0.25">
      <c r="A5571" s="522">
        <v>97540</v>
      </c>
      <c r="B5571" s="508" t="s">
        <v>3144</v>
      </c>
      <c r="C5571" s="513" t="s">
        <v>4866</v>
      </c>
      <c r="D5571" s="498" t="s">
        <v>169</v>
      </c>
      <c r="E5571" s="499">
        <v>35.15</v>
      </c>
      <c r="F5571" s="500">
        <f t="shared" si="1340"/>
        <v>43.53</v>
      </c>
      <c r="G5571" s="527"/>
      <c r="H5571" s="518"/>
      <c r="I5571" s="517">
        <f t="shared" si="1343"/>
        <v>0</v>
      </c>
      <c r="J5571" s="517">
        <f t="shared" si="1344"/>
        <v>0</v>
      </c>
      <c r="K5571" s="504"/>
      <c r="L5571" s="518">
        <f t="shared" si="1342"/>
        <v>0</v>
      </c>
      <c r="M5571" s="518">
        <f t="shared" si="1342"/>
        <v>0</v>
      </c>
      <c r="N5571" s="519">
        <f t="shared" si="1345"/>
        <v>0</v>
      </c>
      <c r="O5571" s="519">
        <f t="shared" si="1346"/>
        <v>0</v>
      </c>
      <c r="P5571" s="506"/>
      <c r="Q5571" s="520"/>
      <c r="R5571" s="412" t="str">
        <f t="shared" si="1341"/>
        <v/>
      </c>
      <c r="S5571" s="412" t="str">
        <f t="shared" si="1339"/>
        <v/>
      </c>
      <c r="T5571" s="427"/>
      <c r="U5571" s="429"/>
      <c r="W5571" s="6">
        <f>VLOOKUP(A5571,'[3]Cartilha Global'!$A:$A,1,FALSE)</f>
        <v>97540</v>
      </c>
    </row>
    <row r="5572" spans="1:23" ht="23.25" hidden="1" thickBot="1" x14ac:dyDescent="0.25">
      <c r="A5572" s="522">
        <v>97541</v>
      </c>
      <c r="B5572" s="508" t="s">
        <v>3144</v>
      </c>
      <c r="C5572" s="513" t="s">
        <v>4867</v>
      </c>
      <c r="D5572" s="498" t="s">
        <v>169</v>
      </c>
      <c r="E5572" s="499">
        <v>29.78</v>
      </c>
      <c r="F5572" s="500">
        <f t="shared" si="1340"/>
        <v>36.880000000000003</v>
      </c>
      <c r="G5572" s="527"/>
      <c r="H5572" s="518"/>
      <c r="I5572" s="517">
        <f t="shared" si="1343"/>
        <v>0</v>
      </c>
      <c r="J5572" s="517">
        <f t="shared" si="1344"/>
        <v>0</v>
      </c>
      <c r="K5572" s="504"/>
      <c r="L5572" s="518">
        <f t="shared" si="1342"/>
        <v>0</v>
      </c>
      <c r="M5572" s="518">
        <f t="shared" si="1342"/>
        <v>0</v>
      </c>
      <c r="N5572" s="519">
        <f t="shared" si="1345"/>
        <v>0</v>
      </c>
      <c r="O5572" s="519">
        <f t="shared" si="1346"/>
        <v>0</v>
      </c>
      <c r="P5572" s="506"/>
      <c r="Q5572" s="520"/>
      <c r="R5572" s="412" t="str">
        <f t="shared" si="1341"/>
        <v/>
      </c>
      <c r="S5572" s="412" t="str">
        <f t="shared" si="1339"/>
        <v/>
      </c>
      <c r="T5572" s="427"/>
      <c r="U5572" s="429"/>
      <c r="W5572" s="6">
        <f>VLOOKUP(A5572,'[3]Cartilha Global'!$A:$A,1,FALSE)</f>
        <v>97541</v>
      </c>
    </row>
    <row r="5573" spans="1:23" ht="23.25" hidden="1" thickBot="1" x14ac:dyDescent="0.25">
      <c r="A5573" s="522">
        <v>97543</v>
      </c>
      <c r="B5573" s="508" t="s">
        <v>3144</v>
      </c>
      <c r="C5573" s="513" t="s">
        <v>4868</v>
      </c>
      <c r="D5573" s="498" t="s">
        <v>169</v>
      </c>
      <c r="E5573" s="499">
        <v>56.71</v>
      </c>
      <c r="F5573" s="500">
        <f t="shared" si="1340"/>
        <v>70.23</v>
      </c>
      <c r="G5573" s="527"/>
      <c r="H5573" s="518"/>
      <c r="I5573" s="517">
        <f t="shared" si="1343"/>
        <v>0</v>
      </c>
      <c r="J5573" s="517">
        <f t="shared" si="1344"/>
        <v>0</v>
      </c>
      <c r="K5573" s="504"/>
      <c r="L5573" s="518">
        <f t="shared" si="1342"/>
        <v>0</v>
      </c>
      <c r="M5573" s="518">
        <f t="shared" si="1342"/>
        <v>0</v>
      </c>
      <c r="N5573" s="519">
        <f t="shared" si="1345"/>
        <v>0</v>
      </c>
      <c r="O5573" s="519">
        <f t="shared" si="1346"/>
        <v>0</v>
      </c>
      <c r="P5573" s="506"/>
      <c r="Q5573" s="520"/>
      <c r="R5573" s="412" t="str">
        <f t="shared" si="1341"/>
        <v/>
      </c>
      <c r="S5573" s="412" t="str">
        <f t="shared" si="1339"/>
        <v/>
      </c>
      <c r="T5573" s="427"/>
      <c r="U5573" s="429"/>
      <c r="W5573" s="6">
        <f>VLOOKUP(A5573,'[3]Cartilha Global'!$A:$A,1,FALSE)</f>
        <v>97543</v>
      </c>
    </row>
    <row r="5574" spans="1:23" ht="23.25" hidden="1" thickBot="1" x14ac:dyDescent="0.25">
      <c r="A5574" s="522">
        <v>97544</v>
      </c>
      <c r="B5574" s="508" t="s">
        <v>3144</v>
      </c>
      <c r="C5574" s="513" t="s">
        <v>4869</v>
      </c>
      <c r="D5574" s="498" t="s">
        <v>169</v>
      </c>
      <c r="E5574" s="499">
        <v>50.24</v>
      </c>
      <c r="F5574" s="500">
        <f t="shared" si="1340"/>
        <v>62.22</v>
      </c>
      <c r="G5574" s="527"/>
      <c r="H5574" s="518"/>
      <c r="I5574" s="517">
        <f t="shared" si="1343"/>
        <v>0</v>
      </c>
      <c r="J5574" s="517">
        <f t="shared" si="1344"/>
        <v>0</v>
      </c>
      <c r="K5574" s="504"/>
      <c r="L5574" s="518">
        <f t="shared" si="1342"/>
        <v>0</v>
      </c>
      <c r="M5574" s="518">
        <f t="shared" si="1342"/>
        <v>0</v>
      </c>
      <c r="N5574" s="519">
        <f t="shared" si="1345"/>
        <v>0</v>
      </c>
      <c r="O5574" s="519">
        <f t="shared" si="1346"/>
        <v>0</v>
      </c>
      <c r="P5574" s="506"/>
      <c r="Q5574" s="520"/>
      <c r="R5574" s="412" t="str">
        <f t="shared" si="1341"/>
        <v/>
      </c>
      <c r="S5574" s="412" t="str">
        <f t="shared" si="1339"/>
        <v/>
      </c>
      <c r="T5574" s="427"/>
      <c r="U5574" s="429"/>
      <c r="W5574" s="6">
        <f>VLOOKUP(A5574,'[3]Cartilha Global'!$A:$A,1,FALSE)</f>
        <v>97544</v>
      </c>
    </row>
    <row r="5575" spans="1:23" ht="23.25" hidden="1" thickBot="1" x14ac:dyDescent="0.25">
      <c r="A5575" s="522">
        <v>97546</v>
      </c>
      <c r="B5575" s="508" t="s">
        <v>3144</v>
      </c>
      <c r="C5575" s="513" t="s">
        <v>4870</v>
      </c>
      <c r="D5575" s="498" t="s">
        <v>169</v>
      </c>
      <c r="E5575" s="499">
        <v>36.79</v>
      </c>
      <c r="F5575" s="500">
        <f t="shared" si="1340"/>
        <v>45.56</v>
      </c>
      <c r="G5575" s="527"/>
      <c r="H5575" s="518"/>
      <c r="I5575" s="517">
        <f t="shared" si="1343"/>
        <v>0</v>
      </c>
      <c r="J5575" s="517">
        <f t="shared" si="1344"/>
        <v>0</v>
      </c>
      <c r="K5575" s="504"/>
      <c r="L5575" s="518">
        <f t="shared" si="1342"/>
        <v>0</v>
      </c>
      <c r="M5575" s="518">
        <f t="shared" si="1342"/>
        <v>0</v>
      </c>
      <c r="N5575" s="519">
        <f t="shared" si="1345"/>
        <v>0</v>
      </c>
      <c r="O5575" s="519">
        <f t="shared" si="1346"/>
        <v>0</v>
      </c>
      <c r="P5575" s="506"/>
      <c r="Q5575" s="520"/>
      <c r="R5575" s="412" t="str">
        <f t="shared" si="1341"/>
        <v/>
      </c>
      <c r="S5575" s="412" t="str">
        <f t="shared" si="1339"/>
        <v/>
      </c>
      <c r="T5575" s="427"/>
      <c r="U5575" s="429"/>
      <c r="W5575" s="6">
        <f>VLOOKUP(A5575,'[3]Cartilha Global'!$A:$A,1,FALSE)</f>
        <v>97546</v>
      </c>
    </row>
    <row r="5576" spans="1:23" ht="23.25" hidden="1" thickBot="1" x14ac:dyDescent="0.25">
      <c r="A5576" s="522">
        <v>97547</v>
      </c>
      <c r="B5576" s="508" t="s">
        <v>3144</v>
      </c>
      <c r="C5576" s="513" t="s">
        <v>4871</v>
      </c>
      <c r="D5576" s="498" t="s">
        <v>169</v>
      </c>
      <c r="E5576" s="499">
        <v>36.79</v>
      </c>
      <c r="F5576" s="500">
        <f t="shared" si="1340"/>
        <v>45.56</v>
      </c>
      <c r="G5576" s="527"/>
      <c r="H5576" s="518"/>
      <c r="I5576" s="517">
        <f t="shared" si="1343"/>
        <v>0</v>
      </c>
      <c r="J5576" s="517">
        <f t="shared" si="1344"/>
        <v>0</v>
      </c>
      <c r="K5576" s="504"/>
      <c r="L5576" s="518">
        <f t="shared" si="1342"/>
        <v>0</v>
      </c>
      <c r="M5576" s="518">
        <f t="shared" si="1342"/>
        <v>0</v>
      </c>
      <c r="N5576" s="519">
        <f t="shared" si="1345"/>
        <v>0</v>
      </c>
      <c r="O5576" s="519">
        <f t="shared" si="1346"/>
        <v>0</v>
      </c>
      <c r="P5576" s="506"/>
      <c r="Q5576" s="520"/>
      <c r="R5576" s="412" t="str">
        <f t="shared" si="1341"/>
        <v/>
      </c>
      <c r="S5576" s="412" t="str">
        <f t="shared" si="1339"/>
        <v/>
      </c>
      <c r="T5576" s="427"/>
      <c r="U5576" s="429"/>
      <c r="W5576" s="6">
        <f>VLOOKUP(A5576,'[3]Cartilha Global'!$A:$A,1,FALSE)</f>
        <v>97547</v>
      </c>
    </row>
    <row r="5577" spans="1:23" ht="23.25" hidden="1" thickBot="1" x14ac:dyDescent="0.25">
      <c r="A5577" s="522">
        <v>97548</v>
      </c>
      <c r="B5577" s="508" t="s">
        <v>3144</v>
      </c>
      <c r="C5577" s="513" t="s">
        <v>4872</v>
      </c>
      <c r="D5577" s="498" t="s">
        <v>169</v>
      </c>
      <c r="E5577" s="499">
        <v>54.25</v>
      </c>
      <c r="F5577" s="500">
        <f t="shared" si="1340"/>
        <v>67.180000000000007</v>
      </c>
      <c r="G5577" s="527"/>
      <c r="H5577" s="518"/>
      <c r="I5577" s="517">
        <f t="shared" si="1343"/>
        <v>0</v>
      </c>
      <c r="J5577" s="517">
        <f t="shared" si="1344"/>
        <v>0</v>
      </c>
      <c r="K5577" s="504"/>
      <c r="L5577" s="518">
        <f t="shared" si="1342"/>
        <v>0</v>
      </c>
      <c r="M5577" s="518">
        <f t="shared" si="1342"/>
        <v>0</v>
      </c>
      <c r="N5577" s="519">
        <f t="shared" si="1345"/>
        <v>0</v>
      </c>
      <c r="O5577" s="519">
        <f t="shared" si="1346"/>
        <v>0</v>
      </c>
      <c r="P5577" s="506"/>
      <c r="Q5577" s="520"/>
      <c r="R5577" s="412" t="str">
        <f t="shared" si="1341"/>
        <v/>
      </c>
      <c r="S5577" s="412" t="str">
        <f t="shared" si="1339"/>
        <v/>
      </c>
      <c r="T5577" s="427"/>
      <c r="U5577" s="429"/>
      <c r="W5577" s="6">
        <f>VLOOKUP(A5577,'[3]Cartilha Global'!$A:$A,1,FALSE)</f>
        <v>97548</v>
      </c>
    </row>
    <row r="5578" spans="1:23" ht="23.25" hidden="1" thickBot="1" x14ac:dyDescent="0.25">
      <c r="A5578" s="522">
        <v>97549</v>
      </c>
      <c r="B5578" s="508" t="s">
        <v>3144</v>
      </c>
      <c r="C5578" s="513" t="s">
        <v>4873</v>
      </c>
      <c r="D5578" s="498" t="s">
        <v>169</v>
      </c>
      <c r="E5578" s="499">
        <v>54.25</v>
      </c>
      <c r="F5578" s="500">
        <f t="shared" si="1340"/>
        <v>67.180000000000007</v>
      </c>
      <c r="G5578" s="527"/>
      <c r="H5578" s="518"/>
      <c r="I5578" s="517">
        <f t="shared" si="1343"/>
        <v>0</v>
      </c>
      <c r="J5578" s="517">
        <f t="shared" si="1344"/>
        <v>0</v>
      </c>
      <c r="K5578" s="504"/>
      <c r="L5578" s="518">
        <f t="shared" si="1342"/>
        <v>0</v>
      </c>
      <c r="M5578" s="518">
        <f t="shared" si="1342"/>
        <v>0</v>
      </c>
      <c r="N5578" s="519">
        <f t="shared" si="1345"/>
        <v>0</v>
      </c>
      <c r="O5578" s="519">
        <f t="shared" si="1346"/>
        <v>0</v>
      </c>
      <c r="P5578" s="506"/>
      <c r="Q5578" s="520"/>
      <c r="R5578" s="412" t="str">
        <f t="shared" si="1341"/>
        <v/>
      </c>
      <c r="S5578" s="412" t="str">
        <f t="shared" si="1339"/>
        <v/>
      </c>
      <c r="T5578" s="427"/>
      <c r="U5578" s="429"/>
      <c r="W5578" s="6">
        <f>VLOOKUP(A5578,'[3]Cartilha Global'!$A:$A,1,FALSE)</f>
        <v>97549</v>
      </c>
    </row>
    <row r="5579" spans="1:23" ht="23.25" hidden="1" thickBot="1" x14ac:dyDescent="0.25">
      <c r="A5579" s="522">
        <v>97550</v>
      </c>
      <c r="B5579" s="508" t="s">
        <v>3144</v>
      </c>
      <c r="C5579" s="513" t="s">
        <v>4874</v>
      </c>
      <c r="D5579" s="498" t="s">
        <v>169</v>
      </c>
      <c r="E5579" s="499">
        <v>89.43</v>
      </c>
      <c r="F5579" s="500">
        <f t="shared" si="1340"/>
        <v>110.75</v>
      </c>
      <c r="G5579" s="527"/>
      <c r="H5579" s="518"/>
      <c r="I5579" s="517">
        <f t="shared" si="1343"/>
        <v>0</v>
      </c>
      <c r="J5579" s="517">
        <f t="shared" si="1344"/>
        <v>0</v>
      </c>
      <c r="K5579" s="504"/>
      <c r="L5579" s="518">
        <f t="shared" si="1342"/>
        <v>0</v>
      </c>
      <c r="M5579" s="518">
        <f t="shared" si="1342"/>
        <v>0</v>
      </c>
      <c r="N5579" s="519">
        <f t="shared" si="1345"/>
        <v>0</v>
      </c>
      <c r="O5579" s="519">
        <f t="shared" si="1346"/>
        <v>0</v>
      </c>
      <c r="P5579" s="506"/>
      <c r="Q5579" s="520"/>
      <c r="R5579" s="412" t="str">
        <f t="shared" si="1341"/>
        <v/>
      </c>
      <c r="S5579" s="412" t="str">
        <f t="shared" si="1339"/>
        <v/>
      </c>
      <c r="T5579" s="427"/>
      <c r="U5579" s="429"/>
      <c r="W5579" s="6">
        <f>VLOOKUP(A5579,'[3]Cartilha Global'!$A:$A,1,FALSE)</f>
        <v>97550</v>
      </c>
    </row>
    <row r="5580" spans="1:23" ht="23.25" hidden="1" thickBot="1" x14ac:dyDescent="0.25">
      <c r="A5580" s="522">
        <v>97551</v>
      </c>
      <c r="B5580" s="508" t="s">
        <v>3144</v>
      </c>
      <c r="C5580" s="513" t="s">
        <v>4875</v>
      </c>
      <c r="D5580" s="498" t="s">
        <v>169</v>
      </c>
      <c r="E5580" s="499">
        <v>89.43</v>
      </c>
      <c r="F5580" s="500">
        <f t="shared" si="1340"/>
        <v>110.75</v>
      </c>
      <c r="G5580" s="527"/>
      <c r="H5580" s="518"/>
      <c r="I5580" s="517">
        <f t="shared" si="1343"/>
        <v>0</v>
      </c>
      <c r="J5580" s="517">
        <f t="shared" si="1344"/>
        <v>0</v>
      </c>
      <c r="K5580" s="504"/>
      <c r="L5580" s="518">
        <f t="shared" si="1342"/>
        <v>0</v>
      </c>
      <c r="M5580" s="518">
        <f t="shared" si="1342"/>
        <v>0</v>
      </c>
      <c r="N5580" s="519">
        <f t="shared" si="1345"/>
        <v>0</v>
      </c>
      <c r="O5580" s="519">
        <f t="shared" si="1346"/>
        <v>0</v>
      </c>
      <c r="P5580" s="506"/>
      <c r="Q5580" s="520"/>
      <c r="R5580" s="412" t="str">
        <f t="shared" si="1341"/>
        <v/>
      </c>
      <c r="S5580" s="412" t="str">
        <f t="shared" si="1339"/>
        <v/>
      </c>
      <c r="T5580" s="427"/>
      <c r="U5580" s="429"/>
      <c r="W5580" s="6">
        <f>VLOOKUP(A5580,'[3]Cartilha Global'!$A:$A,1,FALSE)</f>
        <v>97551</v>
      </c>
    </row>
    <row r="5581" spans="1:23" ht="23.25" hidden="1" thickBot="1" x14ac:dyDescent="0.25">
      <c r="A5581" s="522">
        <v>100788</v>
      </c>
      <c r="B5581" s="508" t="s">
        <v>3144</v>
      </c>
      <c r="C5581" s="513" t="s">
        <v>4268</v>
      </c>
      <c r="D5581" s="498" t="s">
        <v>169</v>
      </c>
      <c r="E5581" s="499">
        <v>710.98</v>
      </c>
      <c r="F5581" s="500">
        <f t="shared" si="1340"/>
        <v>880.48</v>
      </c>
      <c r="G5581" s="527"/>
      <c r="H5581" s="518"/>
      <c r="I5581" s="517">
        <f t="shared" si="1343"/>
        <v>0</v>
      </c>
      <c r="J5581" s="517">
        <f t="shared" si="1344"/>
        <v>0</v>
      </c>
      <c r="K5581" s="504"/>
      <c r="L5581" s="518">
        <f t="shared" si="1342"/>
        <v>0</v>
      </c>
      <c r="M5581" s="518">
        <f t="shared" si="1342"/>
        <v>0</v>
      </c>
      <c r="N5581" s="519">
        <f t="shared" si="1345"/>
        <v>0</v>
      </c>
      <c r="O5581" s="519">
        <f t="shared" si="1346"/>
        <v>0</v>
      </c>
      <c r="P5581" s="506"/>
      <c r="Q5581" s="520"/>
      <c r="R5581" s="412" t="str">
        <f t="shared" si="1341"/>
        <v/>
      </c>
      <c r="S5581" s="412" t="str">
        <f t="shared" si="1339"/>
        <v/>
      </c>
      <c r="T5581" s="427"/>
      <c r="U5581" s="429"/>
      <c r="W5581" s="6">
        <f>VLOOKUP(A5581,'[3]Cartilha Global'!$A:$A,1,FALSE)</f>
        <v>100788</v>
      </c>
    </row>
    <row r="5582" spans="1:23" ht="23.25" hidden="1" thickBot="1" x14ac:dyDescent="0.25">
      <c r="A5582" s="522">
        <v>97552</v>
      </c>
      <c r="B5582" s="508" t="s">
        <v>3144</v>
      </c>
      <c r="C5582" s="513" t="s">
        <v>4876</v>
      </c>
      <c r="D5582" s="498" t="s">
        <v>169</v>
      </c>
      <c r="E5582" s="499">
        <v>53.75</v>
      </c>
      <c r="F5582" s="500">
        <f t="shared" si="1340"/>
        <v>66.56</v>
      </c>
      <c r="G5582" s="527"/>
      <c r="H5582" s="518"/>
      <c r="I5582" s="517">
        <f t="shared" si="1343"/>
        <v>0</v>
      </c>
      <c r="J5582" s="517">
        <f t="shared" si="1344"/>
        <v>0</v>
      </c>
      <c r="K5582" s="504"/>
      <c r="L5582" s="518">
        <f t="shared" si="1342"/>
        <v>0</v>
      </c>
      <c r="M5582" s="518">
        <f t="shared" si="1342"/>
        <v>0</v>
      </c>
      <c r="N5582" s="519">
        <f t="shared" si="1345"/>
        <v>0</v>
      </c>
      <c r="O5582" s="519">
        <f t="shared" si="1346"/>
        <v>0</v>
      </c>
      <c r="P5582" s="506"/>
      <c r="Q5582" s="520"/>
      <c r="R5582" s="412" t="str">
        <f t="shared" si="1341"/>
        <v/>
      </c>
      <c r="S5582" s="412" t="str">
        <f t="shared" si="1339"/>
        <v/>
      </c>
      <c r="T5582" s="427"/>
      <c r="U5582" s="429"/>
      <c r="W5582" s="6">
        <f>VLOOKUP(A5582,'[3]Cartilha Global'!$A:$A,1,FALSE)</f>
        <v>97552</v>
      </c>
    </row>
    <row r="5583" spans="1:23" ht="23.25" hidden="1" thickBot="1" x14ac:dyDescent="0.25">
      <c r="A5583" s="522">
        <v>97553</v>
      </c>
      <c r="B5583" s="508" t="s">
        <v>3144</v>
      </c>
      <c r="C5583" s="513" t="s">
        <v>4877</v>
      </c>
      <c r="D5583" s="498" t="s">
        <v>169</v>
      </c>
      <c r="E5583" s="499">
        <v>77.03</v>
      </c>
      <c r="F5583" s="500">
        <f t="shared" si="1340"/>
        <v>95.39</v>
      </c>
      <c r="G5583" s="527"/>
      <c r="H5583" s="518"/>
      <c r="I5583" s="517">
        <f t="shared" si="1343"/>
        <v>0</v>
      </c>
      <c r="J5583" s="517">
        <f t="shared" si="1344"/>
        <v>0</v>
      </c>
      <c r="K5583" s="504"/>
      <c r="L5583" s="518">
        <f t="shared" si="1342"/>
        <v>0</v>
      </c>
      <c r="M5583" s="518">
        <f t="shared" si="1342"/>
        <v>0</v>
      </c>
      <c r="N5583" s="519">
        <f t="shared" si="1345"/>
        <v>0</v>
      </c>
      <c r="O5583" s="519">
        <f t="shared" si="1346"/>
        <v>0</v>
      </c>
      <c r="P5583" s="506"/>
      <c r="Q5583" s="520"/>
      <c r="R5583" s="412" t="str">
        <f t="shared" si="1341"/>
        <v/>
      </c>
      <c r="S5583" s="412" t="str">
        <f t="shared" si="1339"/>
        <v/>
      </c>
      <c r="T5583" s="427"/>
      <c r="U5583" s="429"/>
      <c r="W5583" s="6">
        <f>VLOOKUP(A5583,'[3]Cartilha Global'!$A:$A,1,FALSE)</f>
        <v>97553</v>
      </c>
    </row>
    <row r="5584" spans="1:23" ht="23.25" hidden="1" thickBot="1" x14ac:dyDescent="0.25">
      <c r="A5584" s="522">
        <v>97554</v>
      </c>
      <c r="B5584" s="508" t="s">
        <v>3144</v>
      </c>
      <c r="C5584" s="513" t="s">
        <v>4878</v>
      </c>
      <c r="D5584" s="498" t="s">
        <v>169</v>
      </c>
      <c r="E5584" s="499">
        <v>132.74</v>
      </c>
      <c r="F5584" s="500">
        <f t="shared" si="1340"/>
        <v>164.39</v>
      </c>
      <c r="G5584" s="527"/>
      <c r="H5584" s="518"/>
      <c r="I5584" s="517">
        <f t="shared" si="1343"/>
        <v>0</v>
      </c>
      <c r="J5584" s="517">
        <f t="shared" si="1344"/>
        <v>0</v>
      </c>
      <c r="K5584" s="504"/>
      <c r="L5584" s="518">
        <f t="shared" si="1342"/>
        <v>0</v>
      </c>
      <c r="M5584" s="518">
        <f t="shared" si="1342"/>
        <v>0</v>
      </c>
      <c r="N5584" s="519">
        <f t="shared" si="1345"/>
        <v>0</v>
      </c>
      <c r="O5584" s="519">
        <f t="shared" si="1346"/>
        <v>0</v>
      </c>
      <c r="P5584" s="506"/>
      <c r="Q5584" s="520"/>
      <c r="R5584" s="412" t="str">
        <f t="shared" si="1341"/>
        <v/>
      </c>
      <c r="S5584" s="412" t="str">
        <f t="shared" si="1339"/>
        <v/>
      </c>
      <c r="T5584" s="427"/>
      <c r="U5584" s="429"/>
      <c r="W5584" s="6">
        <f>VLOOKUP(A5584,'[3]Cartilha Global'!$A:$A,1,FALSE)</f>
        <v>97554</v>
      </c>
    </row>
    <row r="5585" spans="1:23" ht="23.25" hidden="1" thickBot="1" x14ac:dyDescent="0.25">
      <c r="A5585" s="522">
        <v>98602</v>
      </c>
      <c r="B5585" s="508" t="s">
        <v>3144</v>
      </c>
      <c r="C5585" s="513" t="s">
        <v>2943</v>
      </c>
      <c r="D5585" s="498" t="s">
        <v>169</v>
      </c>
      <c r="E5585" s="499">
        <v>20.48</v>
      </c>
      <c r="F5585" s="500">
        <f t="shared" si="1340"/>
        <v>25.36</v>
      </c>
      <c r="G5585" s="527"/>
      <c r="H5585" s="518"/>
      <c r="I5585" s="517">
        <f t="shared" si="1343"/>
        <v>0</v>
      </c>
      <c r="J5585" s="517">
        <f t="shared" si="1344"/>
        <v>0</v>
      </c>
      <c r="K5585" s="504"/>
      <c r="L5585" s="518">
        <f t="shared" si="1342"/>
        <v>0</v>
      </c>
      <c r="M5585" s="518">
        <f t="shared" si="1342"/>
        <v>0</v>
      </c>
      <c r="N5585" s="519">
        <f t="shared" si="1345"/>
        <v>0</v>
      </c>
      <c r="O5585" s="519">
        <f t="shared" si="1346"/>
        <v>0</v>
      </c>
      <c r="P5585" s="506"/>
      <c r="Q5585" s="520"/>
      <c r="R5585" s="412" t="str">
        <f t="shared" si="1341"/>
        <v/>
      </c>
      <c r="S5585" s="412" t="str">
        <f t="shared" si="1339"/>
        <v/>
      </c>
      <c r="T5585" s="427"/>
      <c r="U5585" s="429"/>
      <c r="W5585" s="6">
        <f>VLOOKUP(A5585,'[3]Cartilha Global'!$A:$A,1,FALSE)</f>
        <v>98602</v>
      </c>
    </row>
    <row r="5586" spans="1:23" ht="12" hidden="1" thickBot="1" x14ac:dyDescent="0.25">
      <c r="A5586" s="522" t="s">
        <v>2764</v>
      </c>
      <c r="B5586" s="508"/>
      <c r="C5586" s="513" t="s">
        <v>60</v>
      </c>
      <c r="D5586" s="498">
        <v>0</v>
      </c>
      <c r="E5586" s="499"/>
      <c r="F5586" s="500">
        <f t="shared" ref="F5586:F5613" si="1347">IF(E5586=0,0,ROUND(E5586*(1+E$13)*(1-E$14),2))</f>
        <v>0</v>
      </c>
      <c r="G5586" s="556"/>
      <c r="H5586" s="556"/>
      <c r="I5586" s="557"/>
      <c r="J5586" s="558"/>
      <c r="K5586" s="504"/>
      <c r="L5586" s="556"/>
      <c r="M5586" s="556"/>
      <c r="N5586" s="557"/>
      <c r="O5586" s="558"/>
      <c r="P5586" s="506"/>
      <c r="Q5586" s="494" t="str">
        <f>IF(OR(SUM(J5588:J5654)&gt;0,SUM(O5588:O5654)&gt;0),"xx","")</f>
        <v/>
      </c>
      <c r="R5586" s="412" t="str">
        <f t="shared" si="1341"/>
        <v/>
      </c>
      <c r="S5586" s="412" t="str">
        <f t="shared" si="1339"/>
        <v/>
      </c>
      <c r="T5586" s="427"/>
      <c r="U5586" s="429"/>
      <c r="W5586" s="6" t="str">
        <f>VLOOKUP(A5586,'[3]Cartilha Global'!$A:$A,1,FALSE)</f>
        <v>9.3.35</v>
      </c>
    </row>
    <row r="5587" spans="1:23" ht="12" hidden="1" thickBot="1" x14ac:dyDescent="0.25">
      <c r="A5587" s="522" t="s">
        <v>6246</v>
      </c>
      <c r="B5587" s="508"/>
      <c r="C5587" s="513" t="s">
        <v>6247</v>
      </c>
      <c r="D5587" s="498">
        <v>0</v>
      </c>
      <c r="E5587" s="499"/>
      <c r="F5587" s="500">
        <f t="shared" si="1347"/>
        <v>0</v>
      </c>
      <c r="G5587" s="556"/>
      <c r="H5587" s="556"/>
      <c r="I5587" s="557"/>
      <c r="J5587" s="558"/>
      <c r="K5587" s="504"/>
      <c r="L5587" s="556"/>
      <c r="M5587" s="556"/>
      <c r="N5587" s="557"/>
      <c r="O5587" s="558"/>
      <c r="P5587" s="506"/>
      <c r="Q5587" s="494" t="str">
        <f>IF(OR(SUM(J5587)&gt;0,SUM(O5587)&gt;0),"xx","")</f>
        <v/>
      </c>
      <c r="R5587" s="412" t="str">
        <f t="shared" si="1341"/>
        <v/>
      </c>
      <c r="S5587" s="412" t="str">
        <f t="shared" si="1339"/>
        <v/>
      </c>
      <c r="T5587" s="427"/>
      <c r="U5587" s="429"/>
      <c r="W5587" s="6" t="e">
        <f>VLOOKUP(A5587,'[3]Cartilha Global'!$A:$A,1,FALSE)</f>
        <v>#N/A</v>
      </c>
    </row>
    <row r="5588" spans="1:23" ht="12" hidden="1" thickBot="1" x14ac:dyDescent="0.25">
      <c r="A5588" s="522" t="s">
        <v>2765</v>
      </c>
      <c r="B5588" s="508"/>
      <c r="C5588" s="513" t="s">
        <v>1554</v>
      </c>
      <c r="D5588" s="498">
        <v>0</v>
      </c>
      <c r="E5588" s="499"/>
      <c r="F5588" s="500">
        <f t="shared" si="1347"/>
        <v>0</v>
      </c>
      <c r="G5588" s="556"/>
      <c r="H5588" s="556"/>
      <c r="I5588" s="557"/>
      <c r="J5588" s="558"/>
      <c r="K5588" s="504"/>
      <c r="L5588" s="556"/>
      <c r="M5588" s="556"/>
      <c r="N5588" s="557"/>
      <c r="O5588" s="558"/>
      <c r="P5588" s="506"/>
      <c r="Q5588" s="494" t="str">
        <f>IF(OR(SUM(J5589:J5654)&gt;0,SUM(O5589:O5654)&gt;0),"xx","")</f>
        <v/>
      </c>
      <c r="R5588" s="412" t="str">
        <f t="shared" si="1341"/>
        <v/>
      </c>
      <c r="S5588" s="412" t="str">
        <f t="shared" si="1339"/>
        <v/>
      </c>
      <c r="T5588" s="427"/>
      <c r="U5588" s="429"/>
      <c r="W5588" s="6" t="str">
        <f>VLOOKUP(A5588,'[3]Cartilha Global'!$A:$A,1,FALSE)</f>
        <v>9.3.35.2</v>
      </c>
    </row>
    <row r="5589" spans="1:23" ht="23.25" hidden="1" thickBot="1" x14ac:dyDescent="0.25">
      <c r="A5589" s="522">
        <v>94869</v>
      </c>
      <c r="B5589" s="508" t="s">
        <v>3144</v>
      </c>
      <c r="C5589" s="513" t="s">
        <v>5744</v>
      </c>
      <c r="D5589" s="498" t="s">
        <v>6927</v>
      </c>
      <c r="E5589" s="499">
        <v>115.96</v>
      </c>
      <c r="F5589" s="500">
        <f t="shared" si="1347"/>
        <v>143.6</v>
      </c>
      <c r="G5589" s="527"/>
      <c r="H5589" s="518"/>
      <c r="I5589" s="517">
        <f>IF(ISBLANK(E5589),0,ROUND(F5589*G5589,2))</f>
        <v>0</v>
      </c>
      <c r="J5589" s="517">
        <f>IF(ISBLANK(G5589),0,ROUND(G5589*H5589,2))</f>
        <v>0</v>
      </c>
      <c r="K5589" s="504"/>
      <c r="L5589" s="518">
        <f t="shared" ref="L5589:M5654" si="1348">G5589</f>
        <v>0</v>
      </c>
      <c r="M5589" s="518">
        <f t="shared" si="1348"/>
        <v>0</v>
      </c>
      <c r="N5589" s="519">
        <f>IF(ISBLANK(E5589),0,ROUND(F5589*L5589,2))</f>
        <v>0</v>
      </c>
      <c r="O5589" s="519">
        <f>IF(ISBLANK(L5589),0,ROUND(L5589*M5589,2))</f>
        <v>0</v>
      </c>
      <c r="P5589" s="506"/>
      <c r="Q5589" s="520"/>
      <c r="R5589" s="412" t="str">
        <f t="shared" si="1341"/>
        <v/>
      </c>
      <c r="S5589" s="412" t="str">
        <f t="shared" si="1339"/>
        <v/>
      </c>
      <c r="T5589" s="427"/>
      <c r="U5589" s="429"/>
      <c r="W5589" s="6">
        <f>VLOOKUP(A5589,'[3]Cartilha Global'!$A:$A,1,FALSE)</f>
        <v>94869</v>
      </c>
    </row>
    <row r="5590" spans="1:23" ht="23.25" hidden="1" thickBot="1" x14ac:dyDescent="0.25">
      <c r="A5590" s="522">
        <v>94871</v>
      </c>
      <c r="B5590" s="508" t="s">
        <v>3144</v>
      </c>
      <c r="C5590" s="513" t="s">
        <v>5745</v>
      </c>
      <c r="D5590" s="498" t="s">
        <v>6927</v>
      </c>
      <c r="E5590" s="499">
        <v>181.29</v>
      </c>
      <c r="F5590" s="500">
        <f t="shared" si="1347"/>
        <v>224.51</v>
      </c>
      <c r="G5590" s="527"/>
      <c r="H5590" s="518"/>
      <c r="I5590" s="517">
        <f>IF(ISBLANK(E5590),0,ROUND(F5590*G5590,2))</f>
        <v>0</v>
      </c>
      <c r="J5590" s="517">
        <f>IF(ISBLANK(G5590),0,ROUND(G5590*H5590,2))</f>
        <v>0</v>
      </c>
      <c r="K5590" s="504"/>
      <c r="L5590" s="518">
        <f t="shared" si="1348"/>
        <v>0</v>
      </c>
      <c r="M5590" s="518">
        <f t="shared" si="1348"/>
        <v>0</v>
      </c>
      <c r="N5590" s="519">
        <f>IF(ISBLANK(E5590),0,ROUND(F5590*L5590,2))</f>
        <v>0</v>
      </c>
      <c r="O5590" s="519">
        <f>IF(ISBLANK(L5590),0,ROUND(L5590*M5590,2))</f>
        <v>0</v>
      </c>
      <c r="P5590" s="506"/>
      <c r="Q5590" s="494"/>
      <c r="R5590" s="412" t="str">
        <f t="shared" si="1341"/>
        <v/>
      </c>
      <c r="S5590" s="412" t="str">
        <f t="shared" si="1339"/>
        <v/>
      </c>
      <c r="T5590" s="427"/>
      <c r="U5590" s="429"/>
      <c r="W5590" s="6">
        <f>VLOOKUP(A5590,'[3]Cartilha Global'!$A:$A,1,FALSE)</f>
        <v>94871</v>
      </c>
    </row>
    <row r="5591" spans="1:23" ht="23.25" hidden="1" thickBot="1" x14ac:dyDescent="0.25">
      <c r="A5591" s="522">
        <v>94875</v>
      </c>
      <c r="B5591" s="508" t="s">
        <v>3144</v>
      </c>
      <c r="C5591" s="513" t="s">
        <v>5746</v>
      </c>
      <c r="D5591" s="498" t="s">
        <v>6927</v>
      </c>
      <c r="E5591" s="499">
        <v>1069.06</v>
      </c>
      <c r="F5591" s="500">
        <f t="shared" si="1347"/>
        <v>1323.92</v>
      </c>
      <c r="G5591" s="527"/>
      <c r="H5591" s="518"/>
      <c r="I5591" s="517">
        <f>IF(ISBLANK(E5591),0,ROUND(F5591*G5591,2))</f>
        <v>0</v>
      </c>
      <c r="J5591" s="517">
        <f>IF(ISBLANK(G5591),0,ROUND(G5591*H5591,2))</f>
        <v>0</v>
      </c>
      <c r="K5591" s="504"/>
      <c r="L5591" s="518">
        <f t="shared" si="1348"/>
        <v>0</v>
      </c>
      <c r="M5591" s="518">
        <f t="shared" si="1348"/>
        <v>0</v>
      </c>
      <c r="N5591" s="519">
        <f>IF(ISBLANK(E5591),0,ROUND(F5591*L5591,2))</f>
        <v>0</v>
      </c>
      <c r="O5591" s="519">
        <f>IF(ISBLANK(L5591),0,ROUND(L5591*M5591,2))</f>
        <v>0</v>
      </c>
      <c r="P5591" s="506"/>
      <c r="Q5591" s="494"/>
      <c r="R5591" s="412" t="str">
        <f t="shared" si="1341"/>
        <v/>
      </c>
      <c r="S5591" s="412" t="str">
        <f t="shared" si="1339"/>
        <v/>
      </c>
      <c r="T5591" s="427"/>
      <c r="U5591" s="429"/>
      <c r="W5591" s="6">
        <f>VLOOKUP(A5591,'[3]Cartilha Global'!$A:$A,1,FALSE)</f>
        <v>94875</v>
      </c>
    </row>
    <row r="5592" spans="1:23" ht="23.25" hidden="1" thickBot="1" x14ac:dyDescent="0.25">
      <c r="A5592" s="522">
        <v>94879</v>
      </c>
      <c r="B5592" s="508" t="s">
        <v>3144</v>
      </c>
      <c r="C5592" s="513" t="s">
        <v>6248</v>
      </c>
      <c r="D5592" s="498" t="s">
        <v>6927</v>
      </c>
      <c r="E5592" s="499">
        <v>1645.6</v>
      </c>
      <c r="F5592" s="500">
        <f t="shared" si="1347"/>
        <v>2037.91</v>
      </c>
      <c r="G5592" s="527"/>
      <c r="H5592" s="518"/>
      <c r="I5592" s="517">
        <f>IF(ISBLANK(E5592),0,ROUND(F5592*G5592,2))</f>
        <v>0</v>
      </c>
      <c r="J5592" s="517">
        <f>IF(ISBLANK(G5592),0,ROUND(G5592*H5592,2))</f>
        <v>0</v>
      </c>
      <c r="K5592" s="504"/>
      <c r="L5592" s="518">
        <f t="shared" si="1348"/>
        <v>0</v>
      </c>
      <c r="M5592" s="518">
        <f t="shared" si="1348"/>
        <v>0</v>
      </c>
      <c r="N5592" s="519">
        <f>IF(ISBLANK(E5592),0,ROUND(F5592*L5592,2))</f>
        <v>0</v>
      </c>
      <c r="O5592" s="519">
        <f>IF(ISBLANK(L5592),0,ROUND(L5592*M5592,2))</f>
        <v>0</v>
      </c>
      <c r="P5592" s="506"/>
      <c r="Q5592" s="494"/>
      <c r="R5592" s="412" t="str">
        <f t="shared" si="1341"/>
        <v/>
      </c>
      <c r="S5592" s="412" t="str">
        <f t="shared" si="1339"/>
        <v/>
      </c>
      <c r="T5592" s="427"/>
      <c r="U5592" s="429"/>
      <c r="W5592" s="6">
        <f>VLOOKUP(A5592,'[3]Cartilha Global'!$A:$A,1,FALSE)</f>
        <v>94879</v>
      </c>
    </row>
    <row r="5593" spans="1:23" ht="23.25" hidden="1" thickBot="1" x14ac:dyDescent="0.25">
      <c r="A5593" s="522">
        <v>94881</v>
      </c>
      <c r="B5593" s="508" t="s">
        <v>3144</v>
      </c>
      <c r="C5593" s="513" t="s">
        <v>6249</v>
      </c>
      <c r="D5593" s="498" t="s">
        <v>6927</v>
      </c>
      <c r="E5593" s="499">
        <v>2264.31</v>
      </c>
      <c r="F5593" s="500">
        <f t="shared" si="1347"/>
        <v>2804.12</v>
      </c>
      <c r="G5593" s="527"/>
      <c r="H5593" s="518"/>
      <c r="I5593" s="517">
        <f t="shared" ref="I5593:I5653" si="1349">IF(ISBLANK(E5593),0,ROUND(F5593*G5593,2))</f>
        <v>0</v>
      </c>
      <c r="J5593" s="517">
        <f t="shared" ref="J5593:J5653" si="1350">IF(ISBLANK(G5593),0,ROUND(G5593*H5593,2))</f>
        <v>0</v>
      </c>
      <c r="K5593" s="504"/>
      <c r="L5593" s="518">
        <f t="shared" si="1348"/>
        <v>0</v>
      </c>
      <c r="M5593" s="518">
        <f t="shared" si="1348"/>
        <v>0</v>
      </c>
      <c r="N5593" s="519">
        <f t="shared" ref="N5593:N5653" si="1351">IF(ISBLANK(E5593),0,ROUND(F5593*L5593,2))</f>
        <v>0</v>
      </c>
      <c r="O5593" s="519">
        <f t="shared" ref="O5593:O5653" si="1352">IF(ISBLANK(L5593),0,ROUND(L5593*M5593,2))</f>
        <v>0</v>
      </c>
      <c r="P5593" s="506"/>
      <c r="Q5593" s="494"/>
      <c r="R5593" s="412" t="str">
        <f t="shared" si="1341"/>
        <v/>
      </c>
      <c r="S5593" s="412" t="str">
        <f t="shared" si="1339"/>
        <v/>
      </c>
      <c r="T5593" s="427"/>
      <c r="U5593" s="429"/>
      <c r="W5593" s="6">
        <f>VLOOKUP(A5593,'[3]Cartilha Global'!$A:$A,1,FALSE)</f>
        <v>94881</v>
      </c>
    </row>
    <row r="5594" spans="1:23" ht="23.25" hidden="1" thickBot="1" x14ac:dyDescent="0.25">
      <c r="A5594" s="522">
        <v>103372</v>
      </c>
      <c r="B5594" s="508" t="s">
        <v>3144</v>
      </c>
      <c r="C5594" s="513" t="s">
        <v>6993</v>
      </c>
      <c r="D5594" s="498" t="s">
        <v>6927</v>
      </c>
      <c r="E5594" s="499">
        <v>5.93</v>
      </c>
      <c r="F5594" s="500">
        <f t="shared" si="1347"/>
        <v>7.34</v>
      </c>
      <c r="G5594" s="527"/>
      <c r="H5594" s="518"/>
      <c r="I5594" s="517">
        <f t="shared" si="1349"/>
        <v>0</v>
      </c>
      <c r="J5594" s="517">
        <f t="shared" si="1350"/>
        <v>0</v>
      </c>
      <c r="K5594" s="504"/>
      <c r="L5594" s="518">
        <f t="shared" si="1348"/>
        <v>0</v>
      </c>
      <c r="M5594" s="518">
        <f t="shared" si="1348"/>
        <v>0</v>
      </c>
      <c r="N5594" s="519">
        <f t="shared" si="1351"/>
        <v>0</v>
      </c>
      <c r="O5594" s="519">
        <f t="shared" si="1352"/>
        <v>0</v>
      </c>
      <c r="P5594" s="506"/>
      <c r="Q5594" s="494"/>
      <c r="R5594" s="412" t="str">
        <f t="shared" si="1341"/>
        <v/>
      </c>
      <c r="S5594" s="412" t="str">
        <f t="shared" si="1339"/>
        <v/>
      </c>
      <c r="T5594" s="427"/>
      <c r="U5594" s="429"/>
      <c r="W5594" s="6" t="e">
        <f>VLOOKUP(A5594,'[3]Cartilha Global'!$A:$A,1,FALSE)</f>
        <v>#N/A</v>
      </c>
    </row>
    <row r="5595" spans="1:23" ht="23.25" hidden="1" thickBot="1" x14ac:dyDescent="0.25">
      <c r="A5595" s="522">
        <v>103373</v>
      </c>
      <c r="B5595" s="508" t="s">
        <v>3144</v>
      </c>
      <c r="C5595" s="513" t="s">
        <v>6994</v>
      </c>
      <c r="D5595" s="498" t="s">
        <v>6927</v>
      </c>
      <c r="E5595" s="499">
        <v>11.63</v>
      </c>
      <c r="F5595" s="500">
        <f t="shared" si="1347"/>
        <v>14.4</v>
      </c>
      <c r="G5595" s="527"/>
      <c r="H5595" s="518"/>
      <c r="I5595" s="517">
        <f t="shared" si="1349"/>
        <v>0</v>
      </c>
      <c r="J5595" s="517">
        <f t="shared" si="1350"/>
        <v>0</v>
      </c>
      <c r="K5595" s="504"/>
      <c r="L5595" s="518">
        <f t="shared" si="1348"/>
        <v>0</v>
      </c>
      <c r="M5595" s="518">
        <f t="shared" si="1348"/>
        <v>0</v>
      </c>
      <c r="N5595" s="519">
        <f t="shared" si="1351"/>
        <v>0</v>
      </c>
      <c r="O5595" s="519">
        <f t="shared" si="1352"/>
        <v>0</v>
      </c>
      <c r="P5595" s="506"/>
      <c r="Q5595" s="494"/>
      <c r="R5595" s="412" t="str">
        <f t="shared" si="1341"/>
        <v/>
      </c>
      <c r="S5595" s="412" t="str">
        <f t="shared" si="1339"/>
        <v/>
      </c>
      <c r="T5595" s="427"/>
      <c r="U5595" s="429"/>
      <c r="W5595" s="6" t="e">
        <f>VLOOKUP(A5595,'[3]Cartilha Global'!$A:$A,1,FALSE)</f>
        <v>#N/A</v>
      </c>
    </row>
    <row r="5596" spans="1:23" ht="23.25" hidden="1" thickBot="1" x14ac:dyDescent="0.25">
      <c r="A5596" s="522">
        <v>103376</v>
      </c>
      <c r="B5596" s="508" t="s">
        <v>3144</v>
      </c>
      <c r="C5596" s="513" t="s">
        <v>6995</v>
      </c>
      <c r="D5596" s="498" t="s">
        <v>6927</v>
      </c>
      <c r="E5596" s="499">
        <v>138.80000000000001</v>
      </c>
      <c r="F5596" s="500">
        <f t="shared" si="1347"/>
        <v>171.89</v>
      </c>
      <c r="G5596" s="527"/>
      <c r="H5596" s="518"/>
      <c r="I5596" s="517">
        <f t="shared" si="1349"/>
        <v>0</v>
      </c>
      <c r="J5596" s="517">
        <f t="shared" si="1350"/>
        <v>0</v>
      </c>
      <c r="K5596" s="504"/>
      <c r="L5596" s="518">
        <f t="shared" si="1348"/>
        <v>0</v>
      </c>
      <c r="M5596" s="518">
        <f t="shared" si="1348"/>
        <v>0</v>
      </c>
      <c r="N5596" s="519">
        <f t="shared" si="1351"/>
        <v>0</v>
      </c>
      <c r="O5596" s="519">
        <f t="shared" si="1352"/>
        <v>0</v>
      </c>
      <c r="P5596" s="506"/>
      <c r="Q5596" s="494"/>
      <c r="R5596" s="412" t="str">
        <f t="shared" si="1341"/>
        <v/>
      </c>
      <c r="S5596" s="412" t="str">
        <f t="shared" si="1339"/>
        <v/>
      </c>
      <c r="T5596" s="427"/>
      <c r="U5596" s="429"/>
      <c r="W5596" s="6" t="e">
        <f>VLOOKUP(A5596,'[3]Cartilha Global'!$A:$A,1,FALSE)</f>
        <v>#N/A</v>
      </c>
    </row>
    <row r="5597" spans="1:23" ht="23.25" hidden="1" thickBot="1" x14ac:dyDescent="0.25">
      <c r="A5597" s="522">
        <v>103377</v>
      </c>
      <c r="B5597" s="508" t="s">
        <v>3144</v>
      </c>
      <c r="C5597" s="513" t="s">
        <v>6996</v>
      </c>
      <c r="D5597" s="498" t="s">
        <v>6927</v>
      </c>
      <c r="E5597" s="499">
        <v>1320.18</v>
      </c>
      <c r="F5597" s="500">
        <f t="shared" si="1347"/>
        <v>1634.91</v>
      </c>
      <c r="G5597" s="527"/>
      <c r="H5597" s="518"/>
      <c r="I5597" s="517">
        <f t="shared" si="1349"/>
        <v>0</v>
      </c>
      <c r="J5597" s="517">
        <f t="shared" si="1350"/>
        <v>0</v>
      </c>
      <c r="K5597" s="504"/>
      <c r="L5597" s="518">
        <f t="shared" si="1348"/>
        <v>0</v>
      </c>
      <c r="M5597" s="518">
        <f t="shared" si="1348"/>
        <v>0</v>
      </c>
      <c r="N5597" s="519">
        <f t="shared" si="1351"/>
        <v>0</v>
      </c>
      <c r="O5597" s="519">
        <f t="shared" si="1352"/>
        <v>0</v>
      </c>
      <c r="P5597" s="506"/>
      <c r="Q5597" s="494"/>
      <c r="R5597" s="412" t="str">
        <f t="shared" si="1341"/>
        <v/>
      </c>
      <c r="S5597" s="412" t="str">
        <f t="shared" si="1339"/>
        <v/>
      </c>
      <c r="T5597" s="427"/>
      <c r="U5597" s="429"/>
      <c r="W5597" s="6" t="e">
        <f>VLOOKUP(A5597,'[3]Cartilha Global'!$A:$A,1,FALSE)</f>
        <v>#N/A</v>
      </c>
    </row>
    <row r="5598" spans="1:23" ht="23.25" hidden="1" thickBot="1" x14ac:dyDescent="0.25">
      <c r="A5598" s="522">
        <v>103379</v>
      </c>
      <c r="B5598" s="508" t="s">
        <v>3144</v>
      </c>
      <c r="C5598" s="513" t="s">
        <v>6997</v>
      </c>
      <c r="D5598" s="498" t="s">
        <v>6927</v>
      </c>
      <c r="E5598" s="499">
        <v>462.48</v>
      </c>
      <c r="F5598" s="500">
        <f t="shared" si="1347"/>
        <v>572.74</v>
      </c>
      <c r="G5598" s="527"/>
      <c r="H5598" s="518"/>
      <c r="I5598" s="517">
        <f t="shared" si="1349"/>
        <v>0</v>
      </c>
      <c r="J5598" s="517">
        <f t="shared" si="1350"/>
        <v>0</v>
      </c>
      <c r="K5598" s="504"/>
      <c r="L5598" s="518">
        <f t="shared" si="1348"/>
        <v>0</v>
      </c>
      <c r="M5598" s="518">
        <f t="shared" si="1348"/>
        <v>0</v>
      </c>
      <c r="N5598" s="519">
        <f t="shared" si="1351"/>
        <v>0</v>
      </c>
      <c r="O5598" s="519">
        <f t="shared" si="1352"/>
        <v>0</v>
      </c>
      <c r="P5598" s="506"/>
      <c r="Q5598" s="494"/>
      <c r="R5598" s="412" t="str">
        <f t="shared" si="1341"/>
        <v/>
      </c>
      <c r="S5598" s="412" t="str">
        <f t="shared" si="1339"/>
        <v/>
      </c>
      <c r="T5598" s="427"/>
      <c r="U5598" s="429"/>
      <c r="W5598" s="6" t="e">
        <f>VLOOKUP(A5598,'[3]Cartilha Global'!$A:$A,1,FALSE)</f>
        <v>#N/A</v>
      </c>
    </row>
    <row r="5599" spans="1:23" ht="23.25" hidden="1" thickBot="1" x14ac:dyDescent="0.25">
      <c r="A5599" s="522">
        <v>103383</v>
      </c>
      <c r="B5599" s="508" t="s">
        <v>3144</v>
      </c>
      <c r="C5599" s="513" t="s">
        <v>6998</v>
      </c>
      <c r="D5599" s="498" t="s">
        <v>6927</v>
      </c>
      <c r="E5599" s="499">
        <v>1133.1300000000001</v>
      </c>
      <c r="F5599" s="500">
        <f t="shared" si="1347"/>
        <v>1403.27</v>
      </c>
      <c r="G5599" s="527"/>
      <c r="H5599" s="518"/>
      <c r="I5599" s="517">
        <f t="shared" si="1349"/>
        <v>0</v>
      </c>
      <c r="J5599" s="517">
        <f t="shared" si="1350"/>
        <v>0</v>
      </c>
      <c r="K5599" s="504"/>
      <c r="L5599" s="518">
        <f t="shared" si="1348"/>
        <v>0</v>
      </c>
      <c r="M5599" s="518">
        <f t="shared" si="1348"/>
        <v>0</v>
      </c>
      <c r="N5599" s="519">
        <f t="shared" si="1351"/>
        <v>0</v>
      </c>
      <c r="O5599" s="519">
        <f t="shared" si="1352"/>
        <v>0</v>
      </c>
      <c r="P5599" s="506"/>
      <c r="Q5599" s="494"/>
      <c r="R5599" s="412" t="str">
        <f t="shared" si="1341"/>
        <v/>
      </c>
      <c r="S5599" s="412" t="str">
        <f t="shared" si="1339"/>
        <v/>
      </c>
      <c r="T5599" s="427"/>
      <c r="U5599" s="429"/>
      <c r="W5599" s="6" t="e">
        <f>VLOOKUP(A5599,'[3]Cartilha Global'!$A:$A,1,FALSE)</f>
        <v>#N/A</v>
      </c>
    </row>
    <row r="5600" spans="1:23" ht="23.25" hidden="1" thickBot="1" x14ac:dyDescent="0.25">
      <c r="A5600" s="522">
        <v>103385</v>
      </c>
      <c r="B5600" s="508" t="s">
        <v>3144</v>
      </c>
      <c r="C5600" s="513" t="s">
        <v>6999</v>
      </c>
      <c r="D5600" s="498" t="s">
        <v>6927</v>
      </c>
      <c r="E5600" s="499">
        <v>1826.81</v>
      </c>
      <c r="F5600" s="500">
        <f t="shared" si="1347"/>
        <v>2262.3200000000002</v>
      </c>
      <c r="G5600" s="527"/>
      <c r="H5600" s="518"/>
      <c r="I5600" s="517">
        <f t="shared" si="1349"/>
        <v>0</v>
      </c>
      <c r="J5600" s="517">
        <f t="shared" si="1350"/>
        <v>0</v>
      </c>
      <c r="K5600" s="504"/>
      <c r="L5600" s="518">
        <f t="shared" si="1348"/>
        <v>0</v>
      </c>
      <c r="M5600" s="518">
        <f t="shared" si="1348"/>
        <v>0</v>
      </c>
      <c r="N5600" s="519">
        <f t="shared" si="1351"/>
        <v>0</v>
      </c>
      <c r="O5600" s="519">
        <f t="shared" si="1352"/>
        <v>0</v>
      </c>
      <c r="P5600" s="506"/>
      <c r="Q5600" s="494"/>
      <c r="R5600" s="412" t="str">
        <f t="shared" si="1341"/>
        <v/>
      </c>
      <c r="S5600" s="412" t="str">
        <f t="shared" si="1339"/>
        <v/>
      </c>
      <c r="T5600" s="427"/>
      <c r="U5600" s="429"/>
      <c r="W5600" s="6" t="e">
        <f>VLOOKUP(A5600,'[3]Cartilha Global'!$A:$A,1,FALSE)</f>
        <v>#N/A</v>
      </c>
    </row>
    <row r="5601" spans="1:23" ht="23.25" hidden="1" thickBot="1" x14ac:dyDescent="0.25">
      <c r="A5601" s="522">
        <v>103387</v>
      </c>
      <c r="B5601" s="508" t="s">
        <v>3144</v>
      </c>
      <c r="C5601" s="513" t="s">
        <v>7000</v>
      </c>
      <c r="D5601" s="498" t="s">
        <v>6927</v>
      </c>
      <c r="E5601" s="499">
        <v>3205.11</v>
      </c>
      <c r="F5601" s="500">
        <f t="shared" si="1347"/>
        <v>3969.21</v>
      </c>
      <c r="G5601" s="527"/>
      <c r="H5601" s="518"/>
      <c r="I5601" s="517">
        <f t="shared" si="1349"/>
        <v>0</v>
      </c>
      <c r="J5601" s="517">
        <f t="shared" si="1350"/>
        <v>0</v>
      </c>
      <c r="K5601" s="504"/>
      <c r="L5601" s="518">
        <f t="shared" si="1348"/>
        <v>0</v>
      </c>
      <c r="M5601" s="518">
        <f t="shared" si="1348"/>
        <v>0</v>
      </c>
      <c r="N5601" s="519">
        <f t="shared" si="1351"/>
        <v>0</v>
      </c>
      <c r="O5601" s="519">
        <f t="shared" si="1352"/>
        <v>0</v>
      </c>
      <c r="P5601" s="506"/>
      <c r="Q5601" s="494"/>
      <c r="R5601" s="412" t="str">
        <f t="shared" si="1341"/>
        <v/>
      </c>
      <c r="S5601" s="412" t="str">
        <f t="shared" si="1339"/>
        <v/>
      </c>
      <c r="T5601" s="427"/>
      <c r="U5601" s="429"/>
      <c r="W5601" s="6" t="e">
        <f>VLOOKUP(A5601,'[3]Cartilha Global'!$A:$A,1,FALSE)</f>
        <v>#N/A</v>
      </c>
    </row>
    <row r="5602" spans="1:23" ht="23.25" hidden="1" thickBot="1" x14ac:dyDescent="0.25">
      <c r="A5602" s="522">
        <v>103389</v>
      </c>
      <c r="B5602" s="508" t="s">
        <v>3144</v>
      </c>
      <c r="C5602" s="513" t="s">
        <v>7001</v>
      </c>
      <c r="D5602" s="498" t="s">
        <v>6927</v>
      </c>
      <c r="E5602" s="499">
        <v>4766.58</v>
      </c>
      <c r="F5602" s="500">
        <f t="shared" si="1347"/>
        <v>5902.93</v>
      </c>
      <c r="G5602" s="527"/>
      <c r="H5602" s="518"/>
      <c r="I5602" s="517">
        <f t="shared" si="1349"/>
        <v>0</v>
      </c>
      <c r="J5602" s="517">
        <f t="shared" si="1350"/>
        <v>0</v>
      </c>
      <c r="K5602" s="504"/>
      <c r="L5602" s="518">
        <f t="shared" si="1348"/>
        <v>0</v>
      </c>
      <c r="M5602" s="518">
        <f t="shared" si="1348"/>
        <v>0</v>
      </c>
      <c r="N5602" s="519">
        <f t="shared" si="1351"/>
        <v>0</v>
      </c>
      <c r="O5602" s="519">
        <f t="shared" si="1352"/>
        <v>0</v>
      </c>
      <c r="P5602" s="506"/>
      <c r="Q5602" s="494"/>
      <c r="R5602" s="412" t="str">
        <f t="shared" si="1341"/>
        <v/>
      </c>
      <c r="S5602" s="412" t="str">
        <f t="shared" si="1339"/>
        <v/>
      </c>
      <c r="T5602" s="427"/>
      <c r="U5602" s="429"/>
      <c r="W5602" s="6" t="e">
        <f>VLOOKUP(A5602,'[3]Cartilha Global'!$A:$A,1,FALSE)</f>
        <v>#N/A</v>
      </c>
    </row>
    <row r="5603" spans="1:23" ht="23.25" hidden="1" thickBot="1" x14ac:dyDescent="0.25">
      <c r="A5603" s="522">
        <v>103391</v>
      </c>
      <c r="B5603" s="508" t="s">
        <v>3144</v>
      </c>
      <c r="C5603" s="513" t="s">
        <v>7002</v>
      </c>
      <c r="D5603" s="498" t="s">
        <v>6927</v>
      </c>
      <c r="E5603" s="499">
        <v>3137.49</v>
      </c>
      <c r="F5603" s="500">
        <f t="shared" si="1347"/>
        <v>3885.47</v>
      </c>
      <c r="G5603" s="527"/>
      <c r="H5603" s="518"/>
      <c r="I5603" s="517">
        <f t="shared" si="1349"/>
        <v>0</v>
      </c>
      <c r="J5603" s="517">
        <f t="shared" si="1350"/>
        <v>0</v>
      </c>
      <c r="K5603" s="504"/>
      <c r="L5603" s="518">
        <f t="shared" si="1348"/>
        <v>0</v>
      </c>
      <c r="M5603" s="518">
        <f t="shared" si="1348"/>
        <v>0</v>
      </c>
      <c r="N5603" s="519">
        <f t="shared" si="1351"/>
        <v>0</v>
      </c>
      <c r="O5603" s="519">
        <f t="shared" si="1352"/>
        <v>0</v>
      </c>
      <c r="P5603" s="506"/>
      <c r="Q5603" s="494"/>
      <c r="R5603" s="412" t="str">
        <f t="shared" si="1341"/>
        <v/>
      </c>
      <c r="S5603" s="412" t="str">
        <f t="shared" si="1339"/>
        <v/>
      </c>
      <c r="T5603" s="427"/>
      <c r="U5603" s="429"/>
      <c r="W5603" s="6" t="e">
        <f>VLOOKUP(A5603,'[3]Cartilha Global'!$A:$A,1,FALSE)</f>
        <v>#N/A</v>
      </c>
    </row>
    <row r="5604" spans="1:23" ht="23.25" hidden="1" thickBot="1" x14ac:dyDescent="0.25">
      <c r="A5604" s="522">
        <v>103392</v>
      </c>
      <c r="B5604" s="508" t="s">
        <v>3144</v>
      </c>
      <c r="C5604" s="513" t="s">
        <v>7003</v>
      </c>
      <c r="D5604" s="498" t="s">
        <v>6927</v>
      </c>
      <c r="E5604" s="499">
        <v>5130.3999999999996</v>
      </c>
      <c r="F5604" s="500">
        <f t="shared" si="1347"/>
        <v>6353.49</v>
      </c>
      <c r="G5604" s="527"/>
      <c r="H5604" s="518"/>
      <c r="I5604" s="517">
        <f t="shared" si="1349"/>
        <v>0</v>
      </c>
      <c r="J5604" s="517">
        <f t="shared" si="1350"/>
        <v>0</v>
      </c>
      <c r="K5604" s="504"/>
      <c r="L5604" s="518">
        <f t="shared" si="1348"/>
        <v>0</v>
      </c>
      <c r="M5604" s="518">
        <f t="shared" si="1348"/>
        <v>0</v>
      </c>
      <c r="N5604" s="519">
        <f t="shared" si="1351"/>
        <v>0</v>
      </c>
      <c r="O5604" s="519">
        <f t="shared" si="1352"/>
        <v>0</v>
      </c>
      <c r="P5604" s="506"/>
      <c r="Q5604" s="494"/>
      <c r="R5604" s="412" t="str">
        <f t="shared" si="1341"/>
        <v/>
      </c>
      <c r="S5604" s="412" t="str">
        <f t="shared" si="1339"/>
        <v/>
      </c>
      <c r="T5604" s="427"/>
      <c r="U5604" s="429"/>
      <c r="W5604" s="6" t="e">
        <f>VLOOKUP(A5604,'[3]Cartilha Global'!$A:$A,1,FALSE)</f>
        <v>#N/A</v>
      </c>
    </row>
    <row r="5605" spans="1:23" ht="23.25" hidden="1" thickBot="1" x14ac:dyDescent="0.25">
      <c r="A5605" s="522">
        <v>103393</v>
      </c>
      <c r="B5605" s="508" t="s">
        <v>3144</v>
      </c>
      <c r="C5605" s="513" t="s">
        <v>7004</v>
      </c>
      <c r="D5605" s="498" t="s">
        <v>6927</v>
      </c>
      <c r="E5605" s="499">
        <v>5658.33</v>
      </c>
      <c r="F5605" s="500">
        <f t="shared" si="1347"/>
        <v>7007.28</v>
      </c>
      <c r="G5605" s="527"/>
      <c r="H5605" s="518"/>
      <c r="I5605" s="517">
        <f t="shared" si="1349"/>
        <v>0</v>
      </c>
      <c r="J5605" s="517">
        <f t="shared" si="1350"/>
        <v>0</v>
      </c>
      <c r="K5605" s="504"/>
      <c r="L5605" s="518">
        <f t="shared" si="1348"/>
        <v>0</v>
      </c>
      <c r="M5605" s="518">
        <f t="shared" si="1348"/>
        <v>0</v>
      </c>
      <c r="N5605" s="519">
        <f t="shared" si="1351"/>
        <v>0</v>
      </c>
      <c r="O5605" s="519">
        <f t="shared" si="1352"/>
        <v>0</v>
      </c>
      <c r="P5605" s="506"/>
      <c r="Q5605" s="494"/>
      <c r="R5605" s="412" t="str">
        <f t="shared" si="1341"/>
        <v/>
      </c>
      <c r="S5605" s="412" t="str">
        <f t="shared" si="1339"/>
        <v/>
      </c>
      <c r="T5605" s="427"/>
      <c r="U5605" s="429"/>
      <c r="W5605" s="6" t="e">
        <f>VLOOKUP(A5605,'[3]Cartilha Global'!$A:$A,1,FALSE)</f>
        <v>#N/A</v>
      </c>
    </row>
    <row r="5606" spans="1:23" ht="23.25" hidden="1" thickBot="1" x14ac:dyDescent="0.25">
      <c r="A5606" s="522">
        <v>103394</v>
      </c>
      <c r="B5606" s="508" t="s">
        <v>3144</v>
      </c>
      <c r="C5606" s="513" t="s">
        <v>7005</v>
      </c>
      <c r="D5606" s="498" t="s">
        <v>6927</v>
      </c>
      <c r="E5606" s="499">
        <v>4190.38</v>
      </c>
      <c r="F5606" s="500">
        <f t="shared" si="1347"/>
        <v>5189.37</v>
      </c>
      <c r="G5606" s="527"/>
      <c r="H5606" s="518"/>
      <c r="I5606" s="517">
        <f t="shared" si="1349"/>
        <v>0</v>
      </c>
      <c r="J5606" s="517">
        <f t="shared" si="1350"/>
        <v>0</v>
      </c>
      <c r="K5606" s="504"/>
      <c r="L5606" s="518">
        <f t="shared" si="1348"/>
        <v>0</v>
      </c>
      <c r="M5606" s="518">
        <f t="shared" si="1348"/>
        <v>0</v>
      </c>
      <c r="N5606" s="519">
        <f t="shared" si="1351"/>
        <v>0</v>
      </c>
      <c r="O5606" s="519">
        <f t="shared" si="1352"/>
        <v>0</v>
      </c>
      <c r="P5606" s="506"/>
      <c r="Q5606" s="494"/>
      <c r="R5606" s="412" t="str">
        <f t="shared" si="1341"/>
        <v/>
      </c>
      <c r="S5606" s="412" t="str">
        <f t="shared" si="1339"/>
        <v/>
      </c>
      <c r="T5606" s="427"/>
      <c r="U5606" s="429"/>
      <c r="W5606" s="6" t="e">
        <f>VLOOKUP(A5606,'[3]Cartilha Global'!$A:$A,1,FALSE)</f>
        <v>#N/A</v>
      </c>
    </row>
    <row r="5607" spans="1:23" ht="23.25" hidden="1" thickBot="1" x14ac:dyDescent="0.25">
      <c r="A5607" s="522">
        <v>103395</v>
      </c>
      <c r="B5607" s="508" t="s">
        <v>3144</v>
      </c>
      <c r="C5607" s="513" t="s">
        <v>7006</v>
      </c>
      <c r="D5607" s="498" t="s">
        <v>6927</v>
      </c>
      <c r="E5607" s="499">
        <v>2079.9299999999998</v>
      </c>
      <c r="F5607" s="500">
        <f t="shared" si="1347"/>
        <v>2575.79</v>
      </c>
      <c r="G5607" s="527"/>
      <c r="H5607" s="518"/>
      <c r="I5607" s="517">
        <f t="shared" si="1349"/>
        <v>0</v>
      </c>
      <c r="J5607" s="517">
        <f t="shared" si="1350"/>
        <v>0</v>
      </c>
      <c r="K5607" s="504"/>
      <c r="L5607" s="518">
        <f t="shared" si="1348"/>
        <v>0</v>
      </c>
      <c r="M5607" s="518">
        <f t="shared" si="1348"/>
        <v>0</v>
      </c>
      <c r="N5607" s="519">
        <f t="shared" si="1351"/>
        <v>0</v>
      </c>
      <c r="O5607" s="519">
        <f t="shared" si="1352"/>
        <v>0</v>
      </c>
      <c r="P5607" s="506"/>
      <c r="Q5607" s="494"/>
      <c r="R5607" s="412" t="str">
        <f t="shared" si="1341"/>
        <v/>
      </c>
      <c r="S5607" s="412" t="str">
        <f t="shared" si="1339"/>
        <v/>
      </c>
      <c r="T5607" s="427"/>
      <c r="U5607" s="429"/>
      <c r="W5607" s="6" t="e">
        <f>VLOOKUP(A5607,'[3]Cartilha Global'!$A:$A,1,FALSE)</f>
        <v>#N/A</v>
      </c>
    </row>
    <row r="5608" spans="1:23" ht="23.25" hidden="1" thickBot="1" x14ac:dyDescent="0.25">
      <c r="A5608" s="522">
        <v>103396</v>
      </c>
      <c r="B5608" s="508" t="s">
        <v>3144</v>
      </c>
      <c r="C5608" s="513" t="s">
        <v>7007</v>
      </c>
      <c r="D5608" s="498" t="s">
        <v>6927</v>
      </c>
      <c r="E5608" s="499">
        <v>1402.15</v>
      </c>
      <c r="F5608" s="500">
        <f t="shared" si="1347"/>
        <v>1736.42</v>
      </c>
      <c r="G5608" s="527"/>
      <c r="H5608" s="518"/>
      <c r="I5608" s="517">
        <f t="shared" si="1349"/>
        <v>0</v>
      </c>
      <c r="J5608" s="517">
        <f t="shared" si="1350"/>
        <v>0</v>
      </c>
      <c r="K5608" s="504"/>
      <c r="L5608" s="518">
        <f t="shared" si="1348"/>
        <v>0</v>
      </c>
      <c r="M5608" s="518">
        <f t="shared" si="1348"/>
        <v>0</v>
      </c>
      <c r="N5608" s="519">
        <f t="shared" si="1351"/>
        <v>0</v>
      </c>
      <c r="O5608" s="519">
        <f t="shared" si="1352"/>
        <v>0</v>
      </c>
      <c r="P5608" s="506"/>
      <c r="Q5608" s="494"/>
      <c r="R5608" s="412" t="str">
        <f t="shared" si="1341"/>
        <v/>
      </c>
      <c r="S5608" s="412" t="str">
        <f t="shared" si="1339"/>
        <v/>
      </c>
      <c r="T5608" s="427"/>
      <c r="U5608" s="429"/>
      <c r="W5608" s="6" t="e">
        <f>VLOOKUP(A5608,'[3]Cartilha Global'!$A:$A,1,FALSE)</f>
        <v>#N/A</v>
      </c>
    </row>
    <row r="5609" spans="1:23" ht="34.5" hidden="1" thickBot="1" x14ac:dyDescent="0.25">
      <c r="A5609" s="522">
        <v>103397</v>
      </c>
      <c r="B5609" s="508" t="s">
        <v>3144</v>
      </c>
      <c r="C5609" s="513" t="s">
        <v>7008</v>
      </c>
      <c r="D5609" s="498" t="s">
        <v>169</v>
      </c>
      <c r="E5609" s="499">
        <v>3.99</v>
      </c>
      <c r="F5609" s="500">
        <f t="shared" si="1347"/>
        <v>4.9400000000000004</v>
      </c>
      <c r="G5609" s="527"/>
      <c r="H5609" s="518"/>
      <c r="I5609" s="517">
        <f t="shared" si="1349"/>
        <v>0</v>
      </c>
      <c r="J5609" s="517">
        <f t="shared" si="1350"/>
        <v>0</v>
      </c>
      <c r="K5609" s="504"/>
      <c r="L5609" s="518">
        <f t="shared" si="1348"/>
        <v>0</v>
      </c>
      <c r="M5609" s="518">
        <f t="shared" si="1348"/>
        <v>0</v>
      </c>
      <c r="N5609" s="519">
        <f t="shared" si="1351"/>
        <v>0</v>
      </c>
      <c r="O5609" s="519">
        <f t="shared" si="1352"/>
        <v>0</v>
      </c>
      <c r="P5609" s="506"/>
      <c r="Q5609" s="494"/>
      <c r="R5609" s="412" t="str">
        <f t="shared" si="1341"/>
        <v/>
      </c>
      <c r="S5609" s="412" t="str">
        <f t="shared" si="1339"/>
        <v/>
      </c>
      <c r="T5609" s="427"/>
      <c r="U5609" s="429"/>
      <c r="W5609" s="6" t="e">
        <f>VLOOKUP(A5609,'[3]Cartilha Global'!$A:$A,1,FALSE)</f>
        <v>#N/A</v>
      </c>
    </row>
    <row r="5610" spans="1:23" ht="34.5" hidden="1" thickBot="1" x14ac:dyDescent="0.25">
      <c r="A5610" s="522">
        <v>103398</v>
      </c>
      <c r="B5610" s="508" t="s">
        <v>3144</v>
      </c>
      <c r="C5610" s="513" t="s">
        <v>7009</v>
      </c>
      <c r="D5610" s="498" t="s">
        <v>169</v>
      </c>
      <c r="E5610" s="499">
        <v>6.4</v>
      </c>
      <c r="F5610" s="500">
        <f t="shared" si="1347"/>
        <v>7.93</v>
      </c>
      <c r="G5610" s="527"/>
      <c r="H5610" s="518"/>
      <c r="I5610" s="517">
        <f t="shared" si="1349"/>
        <v>0</v>
      </c>
      <c r="J5610" s="517">
        <f t="shared" si="1350"/>
        <v>0</v>
      </c>
      <c r="K5610" s="504"/>
      <c r="L5610" s="518">
        <f t="shared" si="1348"/>
        <v>0</v>
      </c>
      <c r="M5610" s="518">
        <f t="shared" si="1348"/>
        <v>0</v>
      </c>
      <c r="N5610" s="519">
        <f t="shared" si="1351"/>
        <v>0</v>
      </c>
      <c r="O5610" s="519">
        <f t="shared" si="1352"/>
        <v>0</v>
      </c>
      <c r="P5610" s="506"/>
      <c r="Q5610" s="494"/>
      <c r="R5610" s="412" t="str">
        <f t="shared" si="1341"/>
        <v/>
      </c>
      <c r="S5610" s="412" t="str">
        <f t="shared" si="1339"/>
        <v/>
      </c>
      <c r="T5610" s="427"/>
      <c r="U5610" s="429"/>
      <c r="W5610" s="6" t="e">
        <f>VLOOKUP(A5610,'[3]Cartilha Global'!$A:$A,1,FALSE)</f>
        <v>#N/A</v>
      </c>
    </row>
    <row r="5611" spans="1:23" ht="34.5" hidden="1" thickBot="1" x14ac:dyDescent="0.25">
      <c r="A5611" s="522">
        <v>103399</v>
      </c>
      <c r="B5611" s="508" t="s">
        <v>3144</v>
      </c>
      <c r="C5611" s="513" t="s">
        <v>7010</v>
      </c>
      <c r="D5611" s="498" t="s">
        <v>169</v>
      </c>
      <c r="E5611" s="499">
        <v>12.6</v>
      </c>
      <c r="F5611" s="500">
        <f t="shared" si="1347"/>
        <v>15.6</v>
      </c>
      <c r="G5611" s="527"/>
      <c r="H5611" s="518"/>
      <c r="I5611" s="517">
        <f t="shared" si="1349"/>
        <v>0</v>
      </c>
      <c r="J5611" s="517">
        <f t="shared" si="1350"/>
        <v>0</v>
      </c>
      <c r="K5611" s="504"/>
      <c r="L5611" s="518">
        <f t="shared" si="1348"/>
        <v>0</v>
      </c>
      <c r="M5611" s="518">
        <f t="shared" si="1348"/>
        <v>0</v>
      </c>
      <c r="N5611" s="519">
        <f t="shared" si="1351"/>
        <v>0</v>
      </c>
      <c r="O5611" s="519">
        <f t="shared" si="1352"/>
        <v>0</v>
      </c>
      <c r="P5611" s="506"/>
      <c r="Q5611" s="494"/>
      <c r="R5611" s="412" t="str">
        <f t="shared" si="1341"/>
        <v/>
      </c>
      <c r="S5611" s="412" t="str">
        <f t="shared" ref="S5611:S5674" si="1353">IF(Q5611="X","x",IF(Q5611="xx","x",IF(OR(J5611&gt;0,O5611&gt;0),"x","")))</f>
        <v/>
      </c>
      <c r="T5611" s="427"/>
      <c r="U5611" s="429"/>
      <c r="W5611" s="6" t="e">
        <f>VLOOKUP(A5611,'[3]Cartilha Global'!$A:$A,1,FALSE)</f>
        <v>#N/A</v>
      </c>
    </row>
    <row r="5612" spans="1:23" ht="34.5" hidden="1" thickBot="1" x14ac:dyDescent="0.25">
      <c r="A5612" s="522">
        <v>103400</v>
      </c>
      <c r="B5612" s="508" t="s">
        <v>3144</v>
      </c>
      <c r="C5612" s="513" t="s">
        <v>7011</v>
      </c>
      <c r="D5612" s="498" t="s">
        <v>169</v>
      </c>
      <c r="E5612" s="499">
        <v>18</v>
      </c>
      <c r="F5612" s="500">
        <f t="shared" si="1347"/>
        <v>22.29</v>
      </c>
      <c r="G5612" s="527"/>
      <c r="H5612" s="518"/>
      <c r="I5612" s="517">
        <f t="shared" si="1349"/>
        <v>0</v>
      </c>
      <c r="J5612" s="517">
        <f t="shared" si="1350"/>
        <v>0</v>
      </c>
      <c r="K5612" s="504"/>
      <c r="L5612" s="518">
        <f t="shared" si="1348"/>
        <v>0</v>
      </c>
      <c r="M5612" s="518">
        <f t="shared" si="1348"/>
        <v>0</v>
      </c>
      <c r="N5612" s="519">
        <f t="shared" si="1351"/>
        <v>0</v>
      </c>
      <c r="O5612" s="519">
        <f t="shared" si="1352"/>
        <v>0</v>
      </c>
      <c r="P5612" s="506"/>
      <c r="Q5612" s="494"/>
      <c r="R5612" s="412" t="str">
        <f t="shared" si="1341"/>
        <v/>
      </c>
      <c r="S5612" s="412" t="str">
        <f t="shared" si="1353"/>
        <v/>
      </c>
      <c r="T5612" s="427"/>
      <c r="U5612" s="429"/>
      <c r="W5612" s="6" t="e">
        <f>VLOOKUP(A5612,'[3]Cartilha Global'!$A:$A,1,FALSE)</f>
        <v>#N/A</v>
      </c>
    </row>
    <row r="5613" spans="1:23" ht="34.5" hidden="1" thickBot="1" x14ac:dyDescent="0.25">
      <c r="A5613" s="522">
        <v>103401</v>
      </c>
      <c r="B5613" s="508" t="s">
        <v>3144</v>
      </c>
      <c r="C5613" s="513" t="s">
        <v>7012</v>
      </c>
      <c r="D5613" s="498" t="s">
        <v>169</v>
      </c>
      <c r="E5613" s="499">
        <v>22</v>
      </c>
      <c r="F5613" s="500">
        <f t="shared" si="1347"/>
        <v>27.24</v>
      </c>
      <c r="G5613" s="527"/>
      <c r="H5613" s="518"/>
      <c r="I5613" s="517">
        <f t="shared" si="1349"/>
        <v>0</v>
      </c>
      <c r="J5613" s="517">
        <f t="shared" si="1350"/>
        <v>0</v>
      </c>
      <c r="K5613" s="504"/>
      <c r="L5613" s="518">
        <f t="shared" si="1348"/>
        <v>0</v>
      </c>
      <c r="M5613" s="518">
        <f t="shared" si="1348"/>
        <v>0</v>
      </c>
      <c r="N5613" s="519">
        <f t="shared" si="1351"/>
        <v>0</v>
      </c>
      <c r="O5613" s="519">
        <f t="shared" si="1352"/>
        <v>0</v>
      </c>
      <c r="P5613" s="506"/>
      <c r="Q5613" s="494"/>
      <c r="R5613" s="412" t="str">
        <f t="shared" si="1341"/>
        <v/>
      </c>
      <c r="S5613" s="412" t="str">
        <f t="shared" si="1353"/>
        <v/>
      </c>
      <c r="T5613" s="427"/>
      <c r="U5613" s="429"/>
      <c r="W5613" s="6" t="e">
        <f>VLOOKUP(A5613,'[3]Cartilha Global'!$A:$A,1,FALSE)</f>
        <v>#N/A</v>
      </c>
    </row>
    <row r="5614" spans="1:23" ht="34.5" hidden="1" thickBot="1" x14ac:dyDescent="0.25">
      <c r="A5614" s="522">
        <v>103402</v>
      </c>
      <c r="B5614" s="508" t="s">
        <v>3144</v>
      </c>
      <c r="C5614" s="513" t="s">
        <v>7013</v>
      </c>
      <c r="D5614" s="498" t="s">
        <v>169</v>
      </c>
      <c r="E5614" s="499">
        <v>32.01</v>
      </c>
      <c r="F5614" s="500">
        <f t="shared" ref="F5614:F5654" si="1354">IF(E5614=0,0,ROUND(E5614*(1+E$13)*(1-E$14),2))</f>
        <v>39.64</v>
      </c>
      <c r="G5614" s="527"/>
      <c r="H5614" s="518"/>
      <c r="I5614" s="517">
        <f t="shared" si="1349"/>
        <v>0</v>
      </c>
      <c r="J5614" s="517">
        <f t="shared" si="1350"/>
        <v>0</v>
      </c>
      <c r="K5614" s="504"/>
      <c r="L5614" s="518">
        <f t="shared" si="1348"/>
        <v>0</v>
      </c>
      <c r="M5614" s="518">
        <f t="shared" si="1348"/>
        <v>0</v>
      </c>
      <c r="N5614" s="519">
        <f t="shared" si="1351"/>
        <v>0</v>
      </c>
      <c r="O5614" s="519">
        <f t="shared" si="1352"/>
        <v>0</v>
      </c>
      <c r="P5614" s="506"/>
      <c r="Q5614" s="494"/>
      <c r="R5614" s="412" t="str">
        <f t="shared" si="1341"/>
        <v/>
      </c>
      <c r="S5614" s="412" t="str">
        <f t="shared" si="1353"/>
        <v/>
      </c>
      <c r="T5614" s="427"/>
      <c r="U5614" s="429"/>
      <c r="W5614" s="6" t="e">
        <f>VLOOKUP(A5614,'[3]Cartilha Global'!$A:$A,1,FALSE)</f>
        <v>#N/A</v>
      </c>
    </row>
    <row r="5615" spans="1:23" ht="34.5" hidden="1" thickBot="1" x14ac:dyDescent="0.25">
      <c r="A5615" s="522">
        <v>103403</v>
      </c>
      <c r="B5615" s="508" t="s">
        <v>3144</v>
      </c>
      <c r="C5615" s="513" t="s">
        <v>7014</v>
      </c>
      <c r="D5615" s="498" t="s">
        <v>169</v>
      </c>
      <c r="E5615" s="499">
        <v>36</v>
      </c>
      <c r="F5615" s="500">
        <f t="shared" si="1354"/>
        <v>44.58</v>
      </c>
      <c r="G5615" s="527"/>
      <c r="H5615" s="518"/>
      <c r="I5615" s="517">
        <f t="shared" si="1349"/>
        <v>0</v>
      </c>
      <c r="J5615" s="517">
        <f t="shared" si="1350"/>
        <v>0</v>
      </c>
      <c r="K5615" s="504"/>
      <c r="L5615" s="518">
        <f t="shared" si="1348"/>
        <v>0</v>
      </c>
      <c r="M5615" s="518">
        <f t="shared" si="1348"/>
        <v>0</v>
      </c>
      <c r="N5615" s="519">
        <f t="shared" si="1351"/>
        <v>0</v>
      </c>
      <c r="O5615" s="519">
        <f t="shared" si="1352"/>
        <v>0</v>
      </c>
      <c r="P5615" s="506"/>
      <c r="Q5615" s="494"/>
      <c r="R5615" s="412" t="str">
        <f t="shared" si="1341"/>
        <v/>
      </c>
      <c r="S5615" s="412" t="str">
        <f t="shared" si="1353"/>
        <v/>
      </c>
      <c r="T5615" s="427"/>
      <c r="U5615" s="429"/>
      <c r="W5615" s="6" t="e">
        <f>VLOOKUP(A5615,'[3]Cartilha Global'!$A:$A,1,FALSE)</f>
        <v>#N/A</v>
      </c>
    </row>
    <row r="5616" spans="1:23" ht="34.5" hidden="1" thickBot="1" x14ac:dyDescent="0.25">
      <c r="A5616" s="522">
        <v>103404</v>
      </c>
      <c r="B5616" s="508" t="s">
        <v>3144</v>
      </c>
      <c r="C5616" s="513" t="s">
        <v>7015</v>
      </c>
      <c r="D5616" s="498" t="s">
        <v>169</v>
      </c>
      <c r="E5616" s="499">
        <v>40.01</v>
      </c>
      <c r="F5616" s="500">
        <f t="shared" si="1354"/>
        <v>49.55</v>
      </c>
      <c r="G5616" s="527"/>
      <c r="H5616" s="518"/>
      <c r="I5616" s="517">
        <f t="shared" si="1349"/>
        <v>0</v>
      </c>
      <c r="J5616" s="517">
        <f t="shared" si="1350"/>
        <v>0</v>
      </c>
      <c r="K5616" s="504"/>
      <c r="L5616" s="518">
        <f t="shared" si="1348"/>
        <v>0</v>
      </c>
      <c r="M5616" s="518">
        <f t="shared" si="1348"/>
        <v>0</v>
      </c>
      <c r="N5616" s="519">
        <f t="shared" si="1351"/>
        <v>0</v>
      </c>
      <c r="O5616" s="519">
        <f t="shared" si="1352"/>
        <v>0</v>
      </c>
      <c r="P5616" s="506"/>
      <c r="Q5616" s="494"/>
      <c r="R5616" s="412" t="str">
        <f t="shared" si="1341"/>
        <v/>
      </c>
      <c r="S5616" s="412" t="str">
        <f t="shared" si="1353"/>
        <v/>
      </c>
      <c r="T5616" s="427"/>
      <c r="U5616" s="429"/>
      <c r="W5616" s="6" t="e">
        <f>VLOOKUP(A5616,'[3]Cartilha Global'!$A:$A,1,FALSE)</f>
        <v>#N/A</v>
      </c>
    </row>
    <row r="5617" spans="1:23" ht="34.5" hidden="1" thickBot="1" x14ac:dyDescent="0.25">
      <c r="A5617" s="522">
        <v>103405</v>
      </c>
      <c r="B5617" s="508" t="s">
        <v>3144</v>
      </c>
      <c r="C5617" s="513" t="s">
        <v>7016</v>
      </c>
      <c r="D5617" s="498" t="s">
        <v>169</v>
      </c>
      <c r="E5617" s="499">
        <v>45.01</v>
      </c>
      <c r="F5617" s="500">
        <f t="shared" si="1354"/>
        <v>55.74</v>
      </c>
      <c r="G5617" s="527"/>
      <c r="H5617" s="518"/>
      <c r="I5617" s="517">
        <f t="shared" si="1349"/>
        <v>0</v>
      </c>
      <c r="J5617" s="517">
        <f t="shared" si="1350"/>
        <v>0</v>
      </c>
      <c r="K5617" s="504"/>
      <c r="L5617" s="518">
        <f t="shared" si="1348"/>
        <v>0</v>
      </c>
      <c r="M5617" s="518">
        <f t="shared" si="1348"/>
        <v>0</v>
      </c>
      <c r="N5617" s="519">
        <f t="shared" si="1351"/>
        <v>0</v>
      </c>
      <c r="O5617" s="519">
        <f t="shared" si="1352"/>
        <v>0</v>
      </c>
      <c r="P5617" s="506"/>
      <c r="Q5617" s="494"/>
      <c r="R5617" s="412" t="str">
        <f t="shared" si="1341"/>
        <v/>
      </c>
      <c r="S5617" s="412" t="str">
        <f t="shared" si="1353"/>
        <v/>
      </c>
      <c r="T5617" s="427"/>
      <c r="U5617" s="429"/>
      <c r="W5617" s="6" t="e">
        <f>VLOOKUP(A5617,'[3]Cartilha Global'!$A:$A,1,FALSE)</f>
        <v>#N/A</v>
      </c>
    </row>
    <row r="5618" spans="1:23" ht="34.5" hidden="1" thickBot="1" x14ac:dyDescent="0.25">
      <c r="A5618" s="522">
        <v>103406</v>
      </c>
      <c r="B5618" s="508" t="s">
        <v>3144</v>
      </c>
      <c r="C5618" s="513" t="s">
        <v>7017</v>
      </c>
      <c r="D5618" s="498" t="s">
        <v>169</v>
      </c>
      <c r="E5618" s="499">
        <v>50.01</v>
      </c>
      <c r="F5618" s="500">
        <f t="shared" si="1354"/>
        <v>61.93</v>
      </c>
      <c r="G5618" s="527"/>
      <c r="H5618" s="518"/>
      <c r="I5618" s="517">
        <f t="shared" si="1349"/>
        <v>0</v>
      </c>
      <c r="J5618" s="517">
        <f t="shared" si="1350"/>
        <v>0</v>
      </c>
      <c r="K5618" s="504"/>
      <c r="L5618" s="518">
        <f t="shared" si="1348"/>
        <v>0</v>
      </c>
      <c r="M5618" s="518">
        <f t="shared" si="1348"/>
        <v>0</v>
      </c>
      <c r="N5618" s="519">
        <f t="shared" si="1351"/>
        <v>0</v>
      </c>
      <c r="O5618" s="519">
        <f t="shared" si="1352"/>
        <v>0</v>
      </c>
      <c r="P5618" s="506"/>
      <c r="Q5618" s="494"/>
      <c r="R5618" s="412" t="str">
        <f t="shared" si="1341"/>
        <v/>
      </c>
      <c r="S5618" s="412" t="str">
        <f t="shared" si="1353"/>
        <v/>
      </c>
      <c r="T5618" s="427"/>
      <c r="U5618" s="429"/>
      <c r="W5618" s="6" t="e">
        <f>VLOOKUP(A5618,'[3]Cartilha Global'!$A:$A,1,FALSE)</f>
        <v>#N/A</v>
      </c>
    </row>
    <row r="5619" spans="1:23" ht="34.5" hidden="1" thickBot="1" x14ac:dyDescent="0.25">
      <c r="A5619" s="522">
        <v>103407</v>
      </c>
      <c r="B5619" s="508" t="s">
        <v>3144</v>
      </c>
      <c r="C5619" s="513" t="s">
        <v>7018</v>
      </c>
      <c r="D5619" s="498" t="s">
        <v>169</v>
      </c>
      <c r="E5619" s="499">
        <v>56.01</v>
      </c>
      <c r="F5619" s="500">
        <f t="shared" si="1354"/>
        <v>69.36</v>
      </c>
      <c r="G5619" s="527"/>
      <c r="H5619" s="518"/>
      <c r="I5619" s="517">
        <f t="shared" si="1349"/>
        <v>0</v>
      </c>
      <c r="J5619" s="517">
        <f t="shared" si="1350"/>
        <v>0</v>
      </c>
      <c r="K5619" s="504"/>
      <c r="L5619" s="518">
        <f t="shared" si="1348"/>
        <v>0</v>
      </c>
      <c r="M5619" s="518">
        <f t="shared" si="1348"/>
        <v>0</v>
      </c>
      <c r="N5619" s="519">
        <f t="shared" si="1351"/>
        <v>0</v>
      </c>
      <c r="O5619" s="519">
        <f t="shared" si="1352"/>
        <v>0</v>
      </c>
      <c r="P5619" s="506"/>
      <c r="Q5619" s="494"/>
      <c r="R5619" s="412" t="str">
        <f t="shared" si="1341"/>
        <v/>
      </c>
      <c r="S5619" s="412" t="str">
        <f t="shared" si="1353"/>
        <v/>
      </c>
      <c r="T5619" s="427"/>
      <c r="U5619" s="429"/>
      <c r="W5619" s="6" t="e">
        <f>VLOOKUP(A5619,'[3]Cartilha Global'!$A:$A,1,FALSE)</f>
        <v>#N/A</v>
      </c>
    </row>
    <row r="5620" spans="1:23" ht="34.5" hidden="1" thickBot="1" x14ac:dyDescent="0.25">
      <c r="A5620" s="522">
        <v>103408</v>
      </c>
      <c r="B5620" s="508" t="s">
        <v>3144</v>
      </c>
      <c r="C5620" s="513" t="s">
        <v>7019</v>
      </c>
      <c r="D5620" s="498" t="s">
        <v>169</v>
      </c>
      <c r="E5620" s="499">
        <v>63.02</v>
      </c>
      <c r="F5620" s="500">
        <f t="shared" si="1354"/>
        <v>78.040000000000006</v>
      </c>
      <c r="G5620" s="527"/>
      <c r="H5620" s="518"/>
      <c r="I5620" s="517">
        <f t="shared" si="1349"/>
        <v>0</v>
      </c>
      <c r="J5620" s="517">
        <f t="shared" si="1350"/>
        <v>0</v>
      </c>
      <c r="K5620" s="504"/>
      <c r="L5620" s="518">
        <f t="shared" si="1348"/>
        <v>0</v>
      </c>
      <c r="M5620" s="518">
        <f t="shared" si="1348"/>
        <v>0</v>
      </c>
      <c r="N5620" s="519">
        <f t="shared" si="1351"/>
        <v>0</v>
      </c>
      <c r="O5620" s="519">
        <f t="shared" si="1352"/>
        <v>0</v>
      </c>
      <c r="P5620" s="506"/>
      <c r="Q5620" s="494"/>
      <c r="R5620" s="412" t="str">
        <f t="shared" si="1341"/>
        <v/>
      </c>
      <c r="S5620" s="412" t="str">
        <f t="shared" si="1353"/>
        <v/>
      </c>
      <c r="T5620" s="427"/>
      <c r="U5620" s="429"/>
      <c r="W5620" s="6" t="e">
        <f>VLOOKUP(A5620,'[3]Cartilha Global'!$A:$A,1,FALSE)</f>
        <v>#N/A</v>
      </c>
    </row>
    <row r="5621" spans="1:23" ht="34.5" hidden="1" thickBot="1" x14ac:dyDescent="0.25">
      <c r="A5621" s="522">
        <v>103409</v>
      </c>
      <c r="B5621" s="508" t="s">
        <v>3144</v>
      </c>
      <c r="C5621" s="513" t="s">
        <v>7020</v>
      </c>
      <c r="D5621" s="498" t="s">
        <v>169</v>
      </c>
      <c r="E5621" s="499">
        <v>71.02</v>
      </c>
      <c r="F5621" s="500">
        <f t="shared" si="1354"/>
        <v>87.95</v>
      </c>
      <c r="G5621" s="527"/>
      <c r="H5621" s="518"/>
      <c r="I5621" s="517">
        <f t="shared" si="1349"/>
        <v>0</v>
      </c>
      <c r="J5621" s="517">
        <f t="shared" si="1350"/>
        <v>0</v>
      </c>
      <c r="K5621" s="504"/>
      <c r="L5621" s="518">
        <f t="shared" si="1348"/>
        <v>0</v>
      </c>
      <c r="M5621" s="518">
        <f t="shared" si="1348"/>
        <v>0</v>
      </c>
      <c r="N5621" s="519">
        <f t="shared" si="1351"/>
        <v>0</v>
      </c>
      <c r="O5621" s="519">
        <f t="shared" si="1352"/>
        <v>0</v>
      </c>
      <c r="P5621" s="506"/>
      <c r="Q5621" s="494"/>
      <c r="R5621" s="412" t="str">
        <f t="shared" si="1341"/>
        <v/>
      </c>
      <c r="S5621" s="412" t="str">
        <f t="shared" si="1353"/>
        <v/>
      </c>
      <c r="T5621" s="427"/>
      <c r="U5621" s="429"/>
      <c r="W5621" s="6" t="e">
        <f>VLOOKUP(A5621,'[3]Cartilha Global'!$A:$A,1,FALSE)</f>
        <v>#N/A</v>
      </c>
    </row>
    <row r="5622" spans="1:23" ht="34.5" hidden="1" thickBot="1" x14ac:dyDescent="0.25">
      <c r="A5622" s="522">
        <v>103410</v>
      </c>
      <c r="B5622" s="508" t="s">
        <v>3144</v>
      </c>
      <c r="C5622" s="513" t="s">
        <v>7021</v>
      </c>
      <c r="D5622" s="498" t="s">
        <v>169</v>
      </c>
      <c r="E5622" s="499">
        <v>80.02</v>
      </c>
      <c r="F5622" s="500">
        <f t="shared" si="1354"/>
        <v>99.1</v>
      </c>
      <c r="G5622" s="527"/>
      <c r="H5622" s="518"/>
      <c r="I5622" s="517">
        <f t="shared" si="1349"/>
        <v>0</v>
      </c>
      <c r="J5622" s="517">
        <f t="shared" si="1350"/>
        <v>0</v>
      </c>
      <c r="K5622" s="504"/>
      <c r="L5622" s="518">
        <f t="shared" si="1348"/>
        <v>0</v>
      </c>
      <c r="M5622" s="518">
        <f t="shared" si="1348"/>
        <v>0</v>
      </c>
      <c r="N5622" s="519">
        <f t="shared" si="1351"/>
        <v>0</v>
      </c>
      <c r="O5622" s="519">
        <f t="shared" si="1352"/>
        <v>0</v>
      </c>
      <c r="P5622" s="506"/>
      <c r="Q5622" s="494"/>
      <c r="R5622" s="412" t="str">
        <f t="shared" si="1341"/>
        <v/>
      </c>
      <c r="S5622" s="412" t="str">
        <f t="shared" si="1353"/>
        <v/>
      </c>
      <c r="T5622" s="427"/>
      <c r="U5622" s="429"/>
      <c r="W5622" s="6" t="e">
        <f>VLOOKUP(A5622,'[3]Cartilha Global'!$A:$A,1,FALSE)</f>
        <v>#N/A</v>
      </c>
    </row>
    <row r="5623" spans="1:23" ht="34.5" hidden="1" thickBot="1" x14ac:dyDescent="0.25">
      <c r="A5623" s="522">
        <v>103411</v>
      </c>
      <c r="B5623" s="508" t="s">
        <v>3144</v>
      </c>
      <c r="C5623" s="513" t="s">
        <v>7022</v>
      </c>
      <c r="D5623" s="498" t="s">
        <v>169</v>
      </c>
      <c r="E5623" s="499">
        <v>7.99</v>
      </c>
      <c r="F5623" s="500">
        <f t="shared" si="1354"/>
        <v>9.89</v>
      </c>
      <c r="G5623" s="527"/>
      <c r="H5623" s="518"/>
      <c r="I5623" s="517">
        <f t="shared" si="1349"/>
        <v>0</v>
      </c>
      <c r="J5623" s="517">
        <f t="shared" si="1350"/>
        <v>0</v>
      </c>
      <c r="K5623" s="504"/>
      <c r="L5623" s="518">
        <f t="shared" si="1348"/>
        <v>0</v>
      </c>
      <c r="M5623" s="518">
        <f t="shared" si="1348"/>
        <v>0</v>
      </c>
      <c r="N5623" s="519">
        <f t="shared" si="1351"/>
        <v>0</v>
      </c>
      <c r="O5623" s="519">
        <f t="shared" si="1352"/>
        <v>0</v>
      </c>
      <c r="P5623" s="506"/>
      <c r="Q5623" s="494"/>
      <c r="R5623" s="412" t="str">
        <f t="shared" si="1341"/>
        <v/>
      </c>
      <c r="S5623" s="412" t="str">
        <f t="shared" si="1353"/>
        <v/>
      </c>
      <c r="T5623" s="427"/>
      <c r="U5623" s="429"/>
      <c r="W5623" s="6" t="e">
        <f>VLOOKUP(A5623,'[3]Cartilha Global'!$A:$A,1,FALSE)</f>
        <v>#N/A</v>
      </c>
    </row>
    <row r="5624" spans="1:23" ht="34.5" hidden="1" thickBot="1" x14ac:dyDescent="0.25">
      <c r="A5624" s="522">
        <v>103412</v>
      </c>
      <c r="B5624" s="508" t="s">
        <v>3144</v>
      </c>
      <c r="C5624" s="513" t="s">
        <v>7023</v>
      </c>
      <c r="D5624" s="498" t="s">
        <v>169</v>
      </c>
      <c r="E5624" s="499">
        <v>12.8</v>
      </c>
      <c r="F5624" s="500">
        <f t="shared" si="1354"/>
        <v>15.85</v>
      </c>
      <c r="G5624" s="527"/>
      <c r="H5624" s="518"/>
      <c r="I5624" s="517">
        <f t="shared" si="1349"/>
        <v>0</v>
      </c>
      <c r="J5624" s="517">
        <f t="shared" si="1350"/>
        <v>0</v>
      </c>
      <c r="K5624" s="504"/>
      <c r="L5624" s="518">
        <f t="shared" si="1348"/>
        <v>0</v>
      </c>
      <c r="M5624" s="518">
        <f t="shared" si="1348"/>
        <v>0</v>
      </c>
      <c r="N5624" s="519">
        <f t="shared" si="1351"/>
        <v>0</v>
      </c>
      <c r="O5624" s="519">
        <f t="shared" si="1352"/>
        <v>0</v>
      </c>
      <c r="P5624" s="506"/>
      <c r="Q5624" s="494"/>
      <c r="R5624" s="412" t="str">
        <f t="shared" si="1341"/>
        <v/>
      </c>
      <c r="S5624" s="412" t="str">
        <f t="shared" si="1353"/>
        <v/>
      </c>
      <c r="T5624" s="427"/>
      <c r="U5624" s="429"/>
      <c r="W5624" s="6" t="e">
        <f>VLOOKUP(A5624,'[3]Cartilha Global'!$A:$A,1,FALSE)</f>
        <v>#N/A</v>
      </c>
    </row>
    <row r="5625" spans="1:23" ht="34.5" hidden="1" thickBot="1" x14ac:dyDescent="0.25">
      <c r="A5625" s="522">
        <v>103413</v>
      </c>
      <c r="B5625" s="508" t="s">
        <v>3144</v>
      </c>
      <c r="C5625" s="513" t="s">
        <v>7024</v>
      </c>
      <c r="D5625" s="498" t="s">
        <v>169</v>
      </c>
      <c r="E5625" s="499">
        <v>25.2</v>
      </c>
      <c r="F5625" s="500">
        <f t="shared" si="1354"/>
        <v>31.21</v>
      </c>
      <c r="G5625" s="527"/>
      <c r="H5625" s="518"/>
      <c r="I5625" s="517">
        <f t="shared" si="1349"/>
        <v>0</v>
      </c>
      <c r="J5625" s="517">
        <f t="shared" si="1350"/>
        <v>0</v>
      </c>
      <c r="K5625" s="504"/>
      <c r="L5625" s="518">
        <f t="shared" si="1348"/>
        <v>0</v>
      </c>
      <c r="M5625" s="518">
        <f t="shared" si="1348"/>
        <v>0</v>
      </c>
      <c r="N5625" s="519">
        <f t="shared" si="1351"/>
        <v>0</v>
      </c>
      <c r="O5625" s="519">
        <f t="shared" si="1352"/>
        <v>0</v>
      </c>
      <c r="P5625" s="506"/>
      <c r="Q5625" s="494"/>
      <c r="R5625" s="412" t="str">
        <f t="shared" si="1341"/>
        <v/>
      </c>
      <c r="S5625" s="412" t="str">
        <f t="shared" si="1353"/>
        <v/>
      </c>
      <c r="T5625" s="427"/>
      <c r="U5625" s="429"/>
      <c r="W5625" s="6" t="e">
        <f>VLOOKUP(A5625,'[3]Cartilha Global'!$A:$A,1,FALSE)</f>
        <v>#N/A</v>
      </c>
    </row>
    <row r="5626" spans="1:23" ht="34.5" hidden="1" thickBot="1" x14ac:dyDescent="0.25">
      <c r="A5626" s="522">
        <v>103414</v>
      </c>
      <c r="B5626" s="508" t="s">
        <v>3144</v>
      </c>
      <c r="C5626" s="513" t="s">
        <v>7025</v>
      </c>
      <c r="D5626" s="498" t="s">
        <v>169</v>
      </c>
      <c r="E5626" s="499">
        <v>36</v>
      </c>
      <c r="F5626" s="500">
        <f t="shared" si="1354"/>
        <v>44.58</v>
      </c>
      <c r="G5626" s="527"/>
      <c r="H5626" s="518"/>
      <c r="I5626" s="517">
        <f t="shared" si="1349"/>
        <v>0</v>
      </c>
      <c r="J5626" s="517">
        <f t="shared" si="1350"/>
        <v>0</v>
      </c>
      <c r="K5626" s="504"/>
      <c r="L5626" s="518">
        <f t="shared" si="1348"/>
        <v>0</v>
      </c>
      <c r="M5626" s="518">
        <f t="shared" si="1348"/>
        <v>0</v>
      </c>
      <c r="N5626" s="519">
        <f t="shared" si="1351"/>
        <v>0</v>
      </c>
      <c r="O5626" s="519">
        <f t="shared" si="1352"/>
        <v>0</v>
      </c>
      <c r="P5626" s="506"/>
      <c r="Q5626" s="494"/>
      <c r="R5626" s="412" t="str">
        <f t="shared" si="1341"/>
        <v/>
      </c>
      <c r="S5626" s="412" t="str">
        <f t="shared" si="1353"/>
        <v/>
      </c>
      <c r="T5626" s="427"/>
      <c r="U5626" s="429"/>
      <c r="W5626" s="6" t="e">
        <f>VLOOKUP(A5626,'[3]Cartilha Global'!$A:$A,1,FALSE)</f>
        <v>#N/A</v>
      </c>
    </row>
    <row r="5627" spans="1:23" ht="34.5" hidden="1" thickBot="1" x14ac:dyDescent="0.25">
      <c r="A5627" s="522">
        <v>103415</v>
      </c>
      <c r="B5627" s="508" t="s">
        <v>3144</v>
      </c>
      <c r="C5627" s="513" t="s">
        <v>7026</v>
      </c>
      <c r="D5627" s="498" t="s">
        <v>169</v>
      </c>
      <c r="E5627" s="499">
        <v>44</v>
      </c>
      <c r="F5627" s="500">
        <f t="shared" si="1354"/>
        <v>54.49</v>
      </c>
      <c r="G5627" s="527"/>
      <c r="H5627" s="518"/>
      <c r="I5627" s="517">
        <f t="shared" si="1349"/>
        <v>0</v>
      </c>
      <c r="J5627" s="517">
        <f t="shared" si="1350"/>
        <v>0</v>
      </c>
      <c r="K5627" s="504"/>
      <c r="L5627" s="518">
        <f t="shared" si="1348"/>
        <v>0</v>
      </c>
      <c r="M5627" s="518">
        <f t="shared" si="1348"/>
        <v>0</v>
      </c>
      <c r="N5627" s="519">
        <f t="shared" si="1351"/>
        <v>0</v>
      </c>
      <c r="O5627" s="519">
        <f t="shared" si="1352"/>
        <v>0</v>
      </c>
      <c r="P5627" s="506"/>
      <c r="Q5627" s="494"/>
      <c r="R5627" s="412" t="str">
        <f t="shared" si="1341"/>
        <v/>
      </c>
      <c r="S5627" s="412" t="str">
        <f t="shared" si="1353"/>
        <v/>
      </c>
      <c r="T5627" s="427"/>
      <c r="U5627" s="429"/>
      <c r="W5627" s="6" t="e">
        <f>VLOOKUP(A5627,'[3]Cartilha Global'!$A:$A,1,FALSE)</f>
        <v>#N/A</v>
      </c>
    </row>
    <row r="5628" spans="1:23" ht="34.5" hidden="1" thickBot="1" x14ac:dyDescent="0.25">
      <c r="A5628" s="522">
        <v>103416</v>
      </c>
      <c r="B5628" s="508" t="s">
        <v>3144</v>
      </c>
      <c r="C5628" s="513" t="s">
        <v>7027</v>
      </c>
      <c r="D5628" s="498" t="s">
        <v>169</v>
      </c>
      <c r="E5628" s="499">
        <v>64.02</v>
      </c>
      <c r="F5628" s="500">
        <f t="shared" si="1354"/>
        <v>79.28</v>
      </c>
      <c r="G5628" s="527"/>
      <c r="H5628" s="518"/>
      <c r="I5628" s="517">
        <f t="shared" si="1349"/>
        <v>0</v>
      </c>
      <c r="J5628" s="517">
        <f t="shared" si="1350"/>
        <v>0</v>
      </c>
      <c r="K5628" s="504"/>
      <c r="L5628" s="518">
        <f t="shared" si="1348"/>
        <v>0</v>
      </c>
      <c r="M5628" s="518">
        <f t="shared" si="1348"/>
        <v>0</v>
      </c>
      <c r="N5628" s="519">
        <f t="shared" si="1351"/>
        <v>0</v>
      </c>
      <c r="O5628" s="519">
        <f t="shared" si="1352"/>
        <v>0</v>
      </c>
      <c r="P5628" s="506"/>
      <c r="Q5628" s="494"/>
      <c r="R5628" s="412" t="str">
        <f t="shared" si="1341"/>
        <v/>
      </c>
      <c r="S5628" s="412" t="str">
        <f t="shared" si="1353"/>
        <v/>
      </c>
      <c r="T5628" s="427"/>
      <c r="U5628" s="429"/>
      <c r="W5628" s="6" t="e">
        <f>VLOOKUP(A5628,'[3]Cartilha Global'!$A:$A,1,FALSE)</f>
        <v>#N/A</v>
      </c>
    </row>
    <row r="5629" spans="1:23" ht="34.5" hidden="1" thickBot="1" x14ac:dyDescent="0.25">
      <c r="A5629" s="522">
        <v>103417</v>
      </c>
      <c r="B5629" s="508" t="s">
        <v>3144</v>
      </c>
      <c r="C5629" s="513" t="s">
        <v>7028</v>
      </c>
      <c r="D5629" s="498" t="s">
        <v>169</v>
      </c>
      <c r="E5629" s="499">
        <v>72.02</v>
      </c>
      <c r="F5629" s="500">
        <f t="shared" si="1354"/>
        <v>89.19</v>
      </c>
      <c r="G5629" s="527"/>
      <c r="H5629" s="518"/>
      <c r="I5629" s="517">
        <f t="shared" si="1349"/>
        <v>0</v>
      </c>
      <c r="J5629" s="517">
        <f t="shared" si="1350"/>
        <v>0</v>
      </c>
      <c r="K5629" s="504"/>
      <c r="L5629" s="518">
        <f t="shared" si="1348"/>
        <v>0</v>
      </c>
      <c r="M5629" s="518">
        <f t="shared" si="1348"/>
        <v>0</v>
      </c>
      <c r="N5629" s="519">
        <f t="shared" si="1351"/>
        <v>0</v>
      </c>
      <c r="O5629" s="519">
        <f t="shared" si="1352"/>
        <v>0</v>
      </c>
      <c r="P5629" s="506"/>
      <c r="Q5629" s="494"/>
      <c r="R5629" s="412" t="str">
        <f t="shared" si="1341"/>
        <v/>
      </c>
      <c r="S5629" s="412" t="str">
        <f t="shared" si="1353"/>
        <v/>
      </c>
      <c r="T5629" s="427"/>
      <c r="U5629" s="429"/>
      <c r="W5629" s="6" t="e">
        <f>VLOOKUP(A5629,'[3]Cartilha Global'!$A:$A,1,FALSE)</f>
        <v>#N/A</v>
      </c>
    </row>
    <row r="5630" spans="1:23" ht="34.5" hidden="1" thickBot="1" x14ac:dyDescent="0.25">
      <c r="A5630" s="522">
        <v>103418</v>
      </c>
      <c r="B5630" s="508" t="s">
        <v>3144</v>
      </c>
      <c r="C5630" s="513" t="s">
        <v>7029</v>
      </c>
      <c r="D5630" s="498" t="s">
        <v>169</v>
      </c>
      <c r="E5630" s="499">
        <v>80.02</v>
      </c>
      <c r="F5630" s="500">
        <f t="shared" si="1354"/>
        <v>99.1</v>
      </c>
      <c r="G5630" s="527"/>
      <c r="H5630" s="518"/>
      <c r="I5630" s="517">
        <f t="shared" si="1349"/>
        <v>0</v>
      </c>
      <c r="J5630" s="517">
        <f t="shared" si="1350"/>
        <v>0</v>
      </c>
      <c r="K5630" s="504"/>
      <c r="L5630" s="518">
        <f t="shared" si="1348"/>
        <v>0</v>
      </c>
      <c r="M5630" s="518">
        <f t="shared" si="1348"/>
        <v>0</v>
      </c>
      <c r="N5630" s="519">
        <f t="shared" si="1351"/>
        <v>0</v>
      </c>
      <c r="O5630" s="519">
        <f t="shared" si="1352"/>
        <v>0</v>
      </c>
      <c r="P5630" s="506"/>
      <c r="Q5630" s="494"/>
      <c r="R5630" s="412" t="str">
        <f t="shared" si="1341"/>
        <v/>
      </c>
      <c r="S5630" s="412" t="str">
        <f t="shared" si="1353"/>
        <v/>
      </c>
      <c r="T5630" s="427"/>
      <c r="U5630" s="429"/>
      <c r="W5630" s="6" t="e">
        <f>VLOOKUP(A5630,'[3]Cartilha Global'!$A:$A,1,FALSE)</f>
        <v>#N/A</v>
      </c>
    </row>
    <row r="5631" spans="1:23" ht="34.5" hidden="1" thickBot="1" x14ac:dyDescent="0.25">
      <c r="A5631" s="522">
        <v>103419</v>
      </c>
      <c r="B5631" s="508" t="s">
        <v>3144</v>
      </c>
      <c r="C5631" s="513" t="s">
        <v>7030</v>
      </c>
      <c r="D5631" s="498" t="s">
        <v>169</v>
      </c>
      <c r="E5631" s="499">
        <v>90.03</v>
      </c>
      <c r="F5631" s="500">
        <f t="shared" si="1354"/>
        <v>111.49</v>
      </c>
      <c r="G5631" s="527"/>
      <c r="H5631" s="518"/>
      <c r="I5631" s="517">
        <f t="shared" si="1349"/>
        <v>0</v>
      </c>
      <c r="J5631" s="517">
        <f t="shared" si="1350"/>
        <v>0</v>
      </c>
      <c r="K5631" s="504"/>
      <c r="L5631" s="518">
        <f t="shared" si="1348"/>
        <v>0</v>
      </c>
      <c r="M5631" s="518">
        <f t="shared" si="1348"/>
        <v>0</v>
      </c>
      <c r="N5631" s="519">
        <f t="shared" si="1351"/>
        <v>0</v>
      </c>
      <c r="O5631" s="519">
        <f t="shared" si="1352"/>
        <v>0</v>
      </c>
      <c r="P5631" s="506"/>
      <c r="Q5631" s="494"/>
      <c r="R5631" s="412" t="str">
        <f t="shared" si="1341"/>
        <v/>
      </c>
      <c r="S5631" s="412" t="str">
        <f t="shared" si="1353"/>
        <v/>
      </c>
      <c r="T5631" s="427"/>
      <c r="U5631" s="429"/>
      <c r="W5631" s="6" t="e">
        <f>VLOOKUP(A5631,'[3]Cartilha Global'!$A:$A,1,FALSE)</f>
        <v>#N/A</v>
      </c>
    </row>
    <row r="5632" spans="1:23" ht="34.5" hidden="1" thickBot="1" x14ac:dyDescent="0.25">
      <c r="A5632" s="522">
        <v>103420</v>
      </c>
      <c r="B5632" s="508" t="s">
        <v>3144</v>
      </c>
      <c r="C5632" s="513" t="s">
        <v>7031</v>
      </c>
      <c r="D5632" s="498" t="s">
        <v>169</v>
      </c>
      <c r="E5632" s="499">
        <v>100.03</v>
      </c>
      <c r="F5632" s="500">
        <f t="shared" si="1354"/>
        <v>123.88</v>
      </c>
      <c r="G5632" s="527"/>
      <c r="H5632" s="518"/>
      <c r="I5632" s="517">
        <f t="shared" si="1349"/>
        <v>0</v>
      </c>
      <c r="J5632" s="517">
        <f t="shared" si="1350"/>
        <v>0</v>
      </c>
      <c r="K5632" s="504"/>
      <c r="L5632" s="518">
        <f t="shared" si="1348"/>
        <v>0</v>
      </c>
      <c r="M5632" s="518">
        <f t="shared" si="1348"/>
        <v>0</v>
      </c>
      <c r="N5632" s="519">
        <f t="shared" si="1351"/>
        <v>0</v>
      </c>
      <c r="O5632" s="519">
        <f t="shared" si="1352"/>
        <v>0</v>
      </c>
      <c r="P5632" s="506"/>
      <c r="Q5632" s="494"/>
      <c r="R5632" s="412" t="str">
        <f t="shared" si="1341"/>
        <v/>
      </c>
      <c r="S5632" s="412" t="str">
        <f t="shared" si="1353"/>
        <v/>
      </c>
      <c r="T5632" s="427"/>
      <c r="U5632" s="429"/>
      <c r="W5632" s="6" t="e">
        <f>VLOOKUP(A5632,'[3]Cartilha Global'!$A:$A,1,FALSE)</f>
        <v>#N/A</v>
      </c>
    </row>
    <row r="5633" spans="1:23" ht="34.5" hidden="1" thickBot="1" x14ac:dyDescent="0.25">
      <c r="A5633" s="522">
        <v>103421</v>
      </c>
      <c r="B5633" s="508" t="s">
        <v>3144</v>
      </c>
      <c r="C5633" s="513" t="s">
        <v>7032</v>
      </c>
      <c r="D5633" s="498" t="s">
        <v>169</v>
      </c>
      <c r="E5633" s="499">
        <v>112.04</v>
      </c>
      <c r="F5633" s="500">
        <f t="shared" si="1354"/>
        <v>138.75</v>
      </c>
      <c r="G5633" s="527"/>
      <c r="H5633" s="518"/>
      <c r="I5633" s="517">
        <f t="shared" si="1349"/>
        <v>0</v>
      </c>
      <c r="J5633" s="517">
        <f t="shared" si="1350"/>
        <v>0</v>
      </c>
      <c r="K5633" s="504"/>
      <c r="L5633" s="518">
        <f t="shared" si="1348"/>
        <v>0</v>
      </c>
      <c r="M5633" s="518">
        <f t="shared" si="1348"/>
        <v>0</v>
      </c>
      <c r="N5633" s="519">
        <f t="shared" si="1351"/>
        <v>0</v>
      </c>
      <c r="O5633" s="519">
        <f t="shared" si="1352"/>
        <v>0</v>
      </c>
      <c r="P5633" s="506"/>
      <c r="Q5633" s="494"/>
      <c r="R5633" s="412" t="str">
        <f t="shared" si="1341"/>
        <v/>
      </c>
      <c r="S5633" s="412" t="str">
        <f t="shared" si="1353"/>
        <v/>
      </c>
      <c r="T5633" s="427"/>
      <c r="U5633" s="429"/>
      <c r="W5633" s="6" t="e">
        <f>VLOOKUP(A5633,'[3]Cartilha Global'!$A:$A,1,FALSE)</f>
        <v>#N/A</v>
      </c>
    </row>
    <row r="5634" spans="1:23" ht="34.5" hidden="1" thickBot="1" x14ac:dyDescent="0.25">
      <c r="A5634" s="522">
        <v>103422</v>
      </c>
      <c r="B5634" s="508" t="s">
        <v>3144</v>
      </c>
      <c r="C5634" s="513" t="s">
        <v>7033</v>
      </c>
      <c r="D5634" s="498" t="s">
        <v>169</v>
      </c>
      <c r="E5634" s="499">
        <v>126.04</v>
      </c>
      <c r="F5634" s="500">
        <f t="shared" si="1354"/>
        <v>156.09</v>
      </c>
      <c r="G5634" s="527"/>
      <c r="H5634" s="518"/>
      <c r="I5634" s="517">
        <f t="shared" si="1349"/>
        <v>0</v>
      </c>
      <c r="J5634" s="517">
        <f t="shared" si="1350"/>
        <v>0</v>
      </c>
      <c r="K5634" s="504"/>
      <c r="L5634" s="518">
        <f t="shared" si="1348"/>
        <v>0</v>
      </c>
      <c r="M5634" s="518">
        <f t="shared" si="1348"/>
        <v>0</v>
      </c>
      <c r="N5634" s="519">
        <f t="shared" si="1351"/>
        <v>0</v>
      </c>
      <c r="O5634" s="519">
        <f t="shared" si="1352"/>
        <v>0</v>
      </c>
      <c r="P5634" s="506"/>
      <c r="Q5634" s="494"/>
      <c r="R5634" s="412" t="str">
        <f t="shared" si="1341"/>
        <v/>
      </c>
      <c r="S5634" s="412" t="str">
        <f t="shared" si="1353"/>
        <v/>
      </c>
      <c r="T5634" s="427"/>
      <c r="U5634" s="429"/>
      <c r="W5634" s="6" t="e">
        <f>VLOOKUP(A5634,'[3]Cartilha Global'!$A:$A,1,FALSE)</f>
        <v>#N/A</v>
      </c>
    </row>
    <row r="5635" spans="1:23" ht="34.5" hidden="1" thickBot="1" x14ac:dyDescent="0.25">
      <c r="A5635" s="522">
        <v>103423</v>
      </c>
      <c r="B5635" s="508" t="s">
        <v>3144</v>
      </c>
      <c r="C5635" s="513" t="s">
        <v>7034</v>
      </c>
      <c r="D5635" s="498" t="s">
        <v>169</v>
      </c>
      <c r="E5635" s="499">
        <v>142.06</v>
      </c>
      <c r="F5635" s="500">
        <f t="shared" si="1354"/>
        <v>175.93</v>
      </c>
      <c r="G5635" s="527"/>
      <c r="H5635" s="518"/>
      <c r="I5635" s="517">
        <f t="shared" si="1349"/>
        <v>0</v>
      </c>
      <c r="J5635" s="517">
        <f t="shared" si="1350"/>
        <v>0</v>
      </c>
      <c r="K5635" s="504"/>
      <c r="L5635" s="518">
        <f t="shared" si="1348"/>
        <v>0</v>
      </c>
      <c r="M5635" s="518">
        <f t="shared" si="1348"/>
        <v>0</v>
      </c>
      <c r="N5635" s="519">
        <f t="shared" si="1351"/>
        <v>0</v>
      </c>
      <c r="O5635" s="519">
        <f t="shared" si="1352"/>
        <v>0</v>
      </c>
      <c r="P5635" s="506"/>
      <c r="Q5635" s="494"/>
      <c r="R5635" s="412" t="str">
        <f t="shared" si="1341"/>
        <v/>
      </c>
      <c r="S5635" s="412" t="str">
        <f t="shared" si="1353"/>
        <v/>
      </c>
      <c r="T5635" s="427"/>
      <c r="U5635" s="429"/>
      <c r="W5635" s="6" t="e">
        <f>VLOOKUP(A5635,'[3]Cartilha Global'!$A:$A,1,FALSE)</f>
        <v>#N/A</v>
      </c>
    </row>
    <row r="5636" spans="1:23" ht="34.5" hidden="1" thickBot="1" x14ac:dyDescent="0.25">
      <c r="A5636" s="522">
        <v>103424</v>
      </c>
      <c r="B5636" s="508" t="s">
        <v>3144</v>
      </c>
      <c r="C5636" s="513" t="s">
        <v>7035</v>
      </c>
      <c r="D5636" s="498" t="s">
        <v>169</v>
      </c>
      <c r="E5636" s="499">
        <v>160.06</v>
      </c>
      <c r="F5636" s="500">
        <f t="shared" si="1354"/>
        <v>198.22</v>
      </c>
      <c r="G5636" s="527"/>
      <c r="H5636" s="518"/>
      <c r="I5636" s="517">
        <f t="shared" si="1349"/>
        <v>0</v>
      </c>
      <c r="J5636" s="517">
        <f t="shared" si="1350"/>
        <v>0</v>
      </c>
      <c r="K5636" s="504"/>
      <c r="L5636" s="518">
        <f t="shared" si="1348"/>
        <v>0</v>
      </c>
      <c r="M5636" s="518">
        <f t="shared" si="1348"/>
        <v>0</v>
      </c>
      <c r="N5636" s="519">
        <f t="shared" si="1351"/>
        <v>0</v>
      </c>
      <c r="O5636" s="519">
        <f t="shared" si="1352"/>
        <v>0</v>
      </c>
      <c r="P5636" s="506"/>
      <c r="Q5636" s="494"/>
      <c r="R5636" s="412" t="str">
        <f t="shared" si="1341"/>
        <v/>
      </c>
      <c r="S5636" s="412" t="str">
        <f t="shared" si="1353"/>
        <v/>
      </c>
      <c r="T5636" s="427"/>
      <c r="U5636" s="429"/>
      <c r="W5636" s="6" t="e">
        <f>VLOOKUP(A5636,'[3]Cartilha Global'!$A:$A,1,FALSE)</f>
        <v>#N/A</v>
      </c>
    </row>
    <row r="5637" spans="1:23" ht="23.25" hidden="1" thickBot="1" x14ac:dyDescent="0.25">
      <c r="A5637" s="522">
        <v>103425</v>
      </c>
      <c r="B5637" s="508" t="s">
        <v>3144</v>
      </c>
      <c r="C5637" s="513" t="s">
        <v>7036</v>
      </c>
      <c r="D5637" s="498" t="s">
        <v>169</v>
      </c>
      <c r="E5637" s="499">
        <v>16.93</v>
      </c>
      <c r="F5637" s="500">
        <f t="shared" si="1354"/>
        <v>20.97</v>
      </c>
      <c r="G5637" s="527"/>
      <c r="H5637" s="518"/>
      <c r="I5637" s="517">
        <f t="shared" si="1349"/>
        <v>0</v>
      </c>
      <c r="J5637" s="517">
        <f t="shared" si="1350"/>
        <v>0</v>
      </c>
      <c r="K5637" s="504"/>
      <c r="L5637" s="518">
        <f t="shared" si="1348"/>
        <v>0</v>
      </c>
      <c r="M5637" s="518">
        <f t="shared" si="1348"/>
        <v>0</v>
      </c>
      <c r="N5637" s="519">
        <f t="shared" si="1351"/>
        <v>0</v>
      </c>
      <c r="O5637" s="519">
        <f t="shared" si="1352"/>
        <v>0</v>
      </c>
      <c r="P5637" s="506"/>
      <c r="Q5637" s="494"/>
      <c r="R5637" s="412" t="str">
        <f t="shared" si="1341"/>
        <v/>
      </c>
      <c r="S5637" s="412" t="str">
        <f t="shared" si="1353"/>
        <v/>
      </c>
      <c r="T5637" s="427"/>
      <c r="U5637" s="429"/>
      <c r="W5637" s="6" t="e">
        <f>VLOOKUP(A5637,'[3]Cartilha Global'!$A:$A,1,FALSE)</f>
        <v>#N/A</v>
      </c>
    </row>
    <row r="5638" spans="1:23" ht="23.25" hidden="1" thickBot="1" x14ac:dyDescent="0.25">
      <c r="A5638" s="522">
        <v>103426</v>
      </c>
      <c r="B5638" s="508" t="s">
        <v>3144</v>
      </c>
      <c r="C5638" s="513" t="s">
        <v>7037</v>
      </c>
      <c r="D5638" s="498" t="s">
        <v>169</v>
      </c>
      <c r="E5638" s="499">
        <v>20.350000000000001</v>
      </c>
      <c r="F5638" s="500">
        <f t="shared" si="1354"/>
        <v>25.2</v>
      </c>
      <c r="G5638" s="527"/>
      <c r="H5638" s="518"/>
      <c r="I5638" s="517">
        <f t="shared" si="1349"/>
        <v>0</v>
      </c>
      <c r="J5638" s="517">
        <f t="shared" si="1350"/>
        <v>0</v>
      </c>
      <c r="K5638" s="504"/>
      <c r="L5638" s="518">
        <f t="shared" si="1348"/>
        <v>0</v>
      </c>
      <c r="M5638" s="518">
        <f t="shared" si="1348"/>
        <v>0</v>
      </c>
      <c r="N5638" s="519">
        <f t="shared" si="1351"/>
        <v>0</v>
      </c>
      <c r="O5638" s="519">
        <f t="shared" si="1352"/>
        <v>0</v>
      </c>
      <c r="P5638" s="506"/>
      <c r="Q5638" s="494"/>
      <c r="R5638" s="412" t="str">
        <f t="shared" si="1341"/>
        <v/>
      </c>
      <c r="S5638" s="412" t="str">
        <f t="shared" si="1353"/>
        <v/>
      </c>
      <c r="T5638" s="427"/>
      <c r="U5638" s="429"/>
      <c r="W5638" s="6" t="e">
        <f>VLOOKUP(A5638,'[3]Cartilha Global'!$A:$A,1,FALSE)</f>
        <v>#N/A</v>
      </c>
    </row>
    <row r="5639" spans="1:23" ht="23.25" hidden="1" thickBot="1" x14ac:dyDescent="0.25">
      <c r="A5639" s="522">
        <v>103427</v>
      </c>
      <c r="B5639" s="508" t="s">
        <v>3144</v>
      </c>
      <c r="C5639" s="513" t="s">
        <v>7038</v>
      </c>
      <c r="D5639" s="498" t="s">
        <v>169</v>
      </c>
      <c r="E5639" s="499">
        <v>40.76</v>
      </c>
      <c r="F5639" s="500">
        <f t="shared" si="1354"/>
        <v>50.48</v>
      </c>
      <c r="G5639" s="527"/>
      <c r="H5639" s="518"/>
      <c r="I5639" s="517">
        <f t="shared" si="1349"/>
        <v>0</v>
      </c>
      <c r="J5639" s="517">
        <f t="shared" si="1350"/>
        <v>0</v>
      </c>
      <c r="K5639" s="504"/>
      <c r="L5639" s="518">
        <f t="shared" si="1348"/>
        <v>0</v>
      </c>
      <c r="M5639" s="518">
        <f t="shared" si="1348"/>
        <v>0</v>
      </c>
      <c r="N5639" s="519">
        <f t="shared" si="1351"/>
        <v>0</v>
      </c>
      <c r="O5639" s="519">
        <f t="shared" si="1352"/>
        <v>0</v>
      </c>
      <c r="P5639" s="506"/>
      <c r="Q5639" s="494"/>
      <c r="R5639" s="412" t="str">
        <f t="shared" si="1341"/>
        <v/>
      </c>
      <c r="S5639" s="412" t="str">
        <f t="shared" si="1353"/>
        <v/>
      </c>
      <c r="T5639" s="427"/>
      <c r="U5639" s="429"/>
      <c r="W5639" s="6" t="e">
        <f>VLOOKUP(A5639,'[3]Cartilha Global'!$A:$A,1,FALSE)</f>
        <v>#N/A</v>
      </c>
    </row>
    <row r="5640" spans="1:23" ht="23.25" hidden="1" thickBot="1" x14ac:dyDescent="0.25">
      <c r="A5640" s="522">
        <v>103428</v>
      </c>
      <c r="B5640" s="508" t="s">
        <v>3144</v>
      </c>
      <c r="C5640" s="513" t="s">
        <v>7039</v>
      </c>
      <c r="D5640" s="498" t="s">
        <v>169</v>
      </c>
      <c r="E5640" s="499">
        <v>271.51</v>
      </c>
      <c r="F5640" s="500">
        <f t="shared" si="1354"/>
        <v>336.24</v>
      </c>
      <c r="G5640" s="527"/>
      <c r="H5640" s="518"/>
      <c r="I5640" s="517">
        <f t="shared" si="1349"/>
        <v>0</v>
      </c>
      <c r="J5640" s="517">
        <f t="shared" si="1350"/>
        <v>0</v>
      </c>
      <c r="K5640" s="504"/>
      <c r="L5640" s="518">
        <f t="shared" si="1348"/>
        <v>0</v>
      </c>
      <c r="M5640" s="518">
        <f t="shared" si="1348"/>
        <v>0</v>
      </c>
      <c r="N5640" s="519">
        <f t="shared" si="1351"/>
        <v>0</v>
      </c>
      <c r="O5640" s="519">
        <f t="shared" si="1352"/>
        <v>0</v>
      </c>
      <c r="P5640" s="506"/>
      <c r="Q5640" s="494"/>
      <c r="R5640" s="412" t="str">
        <f t="shared" si="1341"/>
        <v/>
      </c>
      <c r="S5640" s="412" t="str">
        <f t="shared" si="1353"/>
        <v/>
      </c>
      <c r="T5640" s="427"/>
      <c r="U5640" s="429"/>
      <c r="W5640" s="6" t="e">
        <f>VLOOKUP(A5640,'[3]Cartilha Global'!$A:$A,1,FALSE)</f>
        <v>#N/A</v>
      </c>
    </row>
    <row r="5641" spans="1:23" ht="23.25" hidden="1" thickBot="1" x14ac:dyDescent="0.25">
      <c r="A5641" s="522">
        <v>103429</v>
      </c>
      <c r="B5641" s="508" t="s">
        <v>3144</v>
      </c>
      <c r="C5641" s="513" t="s">
        <v>7040</v>
      </c>
      <c r="D5641" s="498" t="s">
        <v>169</v>
      </c>
      <c r="E5641" s="499">
        <v>3007.45</v>
      </c>
      <c r="F5641" s="500">
        <f t="shared" si="1354"/>
        <v>3724.43</v>
      </c>
      <c r="G5641" s="527"/>
      <c r="H5641" s="518"/>
      <c r="I5641" s="517">
        <f t="shared" si="1349"/>
        <v>0</v>
      </c>
      <c r="J5641" s="517">
        <f t="shared" si="1350"/>
        <v>0</v>
      </c>
      <c r="K5641" s="504"/>
      <c r="L5641" s="518">
        <f t="shared" si="1348"/>
        <v>0</v>
      </c>
      <c r="M5641" s="518">
        <f t="shared" si="1348"/>
        <v>0</v>
      </c>
      <c r="N5641" s="519">
        <f t="shared" si="1351"/>
        <v>0</v>
      </c>
      <c r="O5641" s="519">
        <f t="shared" si="1352"/>
        <v>0</v>
      </c>
      <c r="P5641" s="506"/>
      <c r="Q5641" s="494"/>
      <c r="R5641" s="412" t="str">
        <f t="shared" si="1341"/>
        <v/>
      </c>
      <c r="S5641" s="412" t="str">
        <f t="shared" si="1353"/>
        <v/>
      </c>
      <c r="T5641" s="427"/>
      <c r="U5641" s="429"/>
      <c r="W5641" s="6" t="e">
        <f>VLOOKUP(A5641,'[3]Cartilha Global'!$A:$A,1,FALSE)</f>
        <v>#N/A</v>
      </c>
    </row>
    <row r="5642" spans="1:23" ht="23.25" hidden="1" thickBot="1" x14ac:dyDescent="0.25">
      <c r="A5642" s="522">
        <v>103430</v>
      </c>
      <c r="B5642" s="508" t="s">
        <v>3144</v>
      </c>
      <c r="C5642" s="513" t="s">
        <v>7041</v>
      </c>
      <c r="D5642" s="498" t="s">
        <v>169</v>
      </c>
      <c r="E5642" s="499">
        <v>36.369999999999997</v>
      </c>
      <c r="F5642" s="500">
        <f t="shared" si="1354"/>
        <v>45.04</v>
      </c>
      <c r="G5642" s="527"/>
      <c r="H5642" s="518"/>
      <c r="I5642" s="517">
        <f t="shared" si="1349"/>
        <v>0</v>
      </c>
      <c r="J5642" s="517">
        <f t="shared" si="1350"/>
        <v>0</v>
      </c>
      <c r="K5642" s="504"/>
      <c r="L5642" s="518">
        <f t="shared" si="1348"/>
        <v>0</v>
      </c>
      <c r="M5642" s="518">
        <f t="shared" si="1348"/>
        <v>0</v>
      </c>
      <c r="N5642" s="519">
        <f t="shared" si="1351"/>
        <v>0</v>
      </c>
      <c r="O5642" s="519">
        <f t="shared" si="1352"/>
        <v>0</v>
      </c>
      <c r="P5642" s="506"/>
      <c r="Q5642" s="494"/>
      <c r="R5642" s="412" t="str">
        <f t="shared" si="1341"/>
        <v/>
      </c>
      <c r="S5642" s="412" t="str">
        <f t="shared" si="1353"/>
        <v/>
      </c>
      <c r="T5642" s="427"/>
      <c r="U5642" s="429"/>
      <c r="W5642" s="6" t="e">
        <f>VLOOKUP(A5642,'[3]Cartilha Global'!$A:$A,1,FALSE)</f>
        <v>#N/A</v>
      </c>
    </row>
    <row r="5643" spans="1:23" ht="23.25" hidden="1" thickBot="1" x14ac:dyDescent="0.25">
      <c r="A5643" s="522">
        <v>103431</v>
      </c>
      <c r="B5643" s="508" t="s">
        <v>3144</v>
      </c>
      <c r="C5643" s="513" t="s">
        <v>7042</v>
      </c>
      <c r="D5643" s="498" t="s">
        <v>169</v>
      </c>
      <c r="E5643" s="499">
        <v>63.75</v>
      </c>
      <c r="F5643" s="500">
        <f t="shared" si="1354"/>
        <v>78.95</v>
      </c>
      <c r="G5643" s="527"/>
      <c r="H5643" s="518"/>
      <c r="I5643" s="517">
        <f t="shared" si="1349"/>
        <v>0</v>
      </c>
      <c r="J5643" s="517">
        <f t="shared" si="1350"/>
        <v>0</v>
      </c>
      <c r="K5643" s="504"/>
      <c r="L5643" s="518">
        <f t="shared" si="1348"/>
        <v>0</v>
      </c>
      <c r="M5643" s="518">
        <f t="shared" si="1348"/>
        <v>0</v>
      </c>
      <c r="N5643" s="519">
        <f t="shared" si="1351"/>
        <v>0</v>
      </c>
      <c r="O5643" s="519">
        <f t="shared" si="1352"/>
        <v>0</v>
      </c>
      <c r="P5643" s="506"/>
      <c r="Q5643" s="494"/>
      <c r="R5643" s="412" t="str">
        <f t="shared" si="1341"/>
        <v/>
      </c>
      <c r="S5643" s="412" t="str">
        <f t="shared" si="1353"/>
        <v/>
      </c>
      <c r="T5643" s="427"/>
      <c r="U5643" s="429"/>
      <c r="W5643" s="6" t="e">
        <f>VLOOKUP(A5643,'[3]Cartilha Global'!$A:$A,1,FALSE)</f>
        <v>#N/A</v>
      </c>
    </row>
    <row r="5644" spans="1:23" ht="23.25" hidden="1" thickBot="1" x14ac:dyDescent="0.25">
      <c r="A5644" s="522">
        <v>103432</v>
      </c>
      <c r="B5644" s="508" t="s">
        <v>3144</v>
      </c>
      <c r="C5644" s="513" t="s">
        <v>7043</v>
      </c>
      <c r="D5644" s="498" t="s">
        <v>169</v>
      </c>
      <c r="E5644" s="499">
        <v>1707.25</v>
      </c>
      <c r="F5644" s="500">
        <f t="shared" si="1354"/>
        <v>2114.2600000000002</v>
      </c>
      <c r="G5644" s="527"/>
      <c r="H5644" s="518"/>
      <c r="I5644" s="517">
        <f t="shared" si="1349"/>
        <v>0</v>
      </c>
      <c r="J5644" s="517">
        <f t="shared" si="1350"/>
        <v>0</v>
      </c>
      <c r="K5644" s="504"/>
      <c r="L5644" s="518">
        <f t="shared" si="1348"/>
        <v>0</v>
      </c>
      <c r="M5644" s="518">
        <f t="shared" si="1348"/>
        <v>0</v>
      </c>
      <c r="N5644" s="519">
        <f t="shared" si="1351"/>
        <v>0</v>
      </c>
      <c r="O5644" s="519">
        <f t="shared" si="1352"/>
        <v>0</v>
      </c>
      <c r="P5644" s="506"/>
      <c r="Q5644" s="494"/>
      <c r="R5644" s="412" t="str">
        <f t="shared" si="1341"/>
        <v/>
      </c>
      <c r="S5644" s="412" t="str">
        <f t="shared" si="1353"/>
        <v/>
      </c>
      <c r="T5644" s="427"/>
      <c r="U5644" s="429"/>
      <c r="W5644" s="6" t="e">
        <f>VLOOKUP(A5644,'[3]Cartilha Global'!$A:$A,1,FALSE)</f>
        <v>#N/A</v>
      </c>
    </row>
    <row r="5645" spans="1:23" ht="23.25" hidden="1" thickBot="1" x14ac:dyDescent="0.25">
      <c r="A5645" s="522">
        <v>103433</v>
      </c>
      <c r="B5645" s="508" t="s">
        <v>3144</v>
      </c>
      <c r="C5645" s="513" t="s">
        <v>7044</v>
      </c>
      <c r="D5645" s="498" t="s">
        <v>169</v>
      </c>
      <c r="E5645" s="499">
        <v>35.950000000000003</v>
      </c>
      <c r="F5645" s="500">
        <f t="shared" si="1354"/>
        <v>44.52</v>
      </c>
      <c r="G5645" s="527"/>
      <c r="H5645" s="518"/>
      <c r="I5645" s="517">
        <f t="shared" si="1349"/>
        <v>0</v>
      </c>
      <c r="J5645" s="517">
        <f t="shared" si="1350"/>
        <v>0</v>
      </c>
      <c r="K5645" s="504"/>
      <c r="L5645" s="518">
        <f t="shared" si="1348"/>
        <v>0</v>
      </c>
      <c r="M5645" s="518">
        <f t="shared" si="1348"/>
        <v>0</v>
      </c>
      <c r="N5645" s="519">
        <f t="shared" si="1351"/>
        <v>0</v>
      </c>
      <c r="O5645" s="519">
        <f t="shared" si="1352"/>
        <v>0</v>
      </c>
      <c r="P5645" s="506"/>
      <c r="Q5645" s="494"/>
      <c r="R5645" s="412" t="str">
        <f t="shared" si="1341"/>
        <v/>
      </c>
      <c r="S5645" s="412" t="str">
        <f t="shared" si="1353"/>
        <v/>
      </c>
      <c r="T5645" s="427"/>
      <c r="U5645" s="429"/>
      <c r="W5645" s="6" t="e">
        <f>VLOOKUP(A5645,'[3]Cartilha Global'!$A:$A,1,FALSE)</f>
        <v>#N/A</v>
      </c>
    </row>
    <row r="5646" spans="1:23" ht="23.25" hidden="1" thickBot="1" x14ac:dyDescent="0.25">
      <c r="A5646" s="522">
        <v>103434</v>
      </c>
      <c r="B5646" s="508" t="s">
        <v>3144</v>
      </c>
      <c r="C5646" s="513" t="s">
        <v>7045</v>
      </c>
      <c r="D5646" s="498" t="s">
        <v>169</v>
      </c>
      <c r="E5646" s="499">
        <v>49.75</v>
      </c>
      <c r="F5646" s="500">
        <f t="shared" si="1354"/>
        <v>61.61</v>
      </c>
      <c r="G5646" s="527"/>
      <c r="H5646" s="518"/>
      <c r="I5646" s="517">
        <f t="shared" si="1349"/>
        <v>0</v>
      </c>
      <c r="J5646" s="517">
        <f t="shared" si="1350"/>
        <v>0</v>
      </c>
      <c r="K5646" s="504"/>
      <c r="L5646" s="518">
        <f t="shared" si="1348"/>
        <v>0</v>
      </c>
      <c r="M5646" s="518">
        <f t="shared" si="1348"/>
        <v>0</v>
      </c>
      <c r="N5646" s="519">
        <f t="shared" si="1351"/>
        <v>0</v>
      </c>
      <c r="O5646" s="519">
        <f t="shared" si="1352"/>
        <v>0</v>
      </c>
      <c r="P5646" s="506"/>
      <c r="Q5646" s="494"/>
      <c r="R5646" s="412" t="str">
        <f t="shared" si="1341"/>
        <v/>
      </c>
      <c r="S5646" s="412" t="str">
        <f t="shared" si="1353"/>
        <v/>
      </c>
      <c r="T5646" s="427"/>
      <c r="U5646" s="429"/>
      <c r="W5646" s="6" t="e">
        <f>VLOOKUP(A5646,'[3]Cartilha Global'!$A:$A,1,FALSE)</f>
        <v>#N/A</v>
      </c>
    </row>
    <row r="5647" spans="1:23" ht="23.25" hidden="1" thickBot="1" x14ac:dyDescent="0.25">
      <c r="A5647" s="522">
        <v>103435</v>
      </c>
      <c r="B5647" s="508" t="s">
        <v>3144</v>
      </c>
      <c r="C5647" s="513" t="s">
        <v>7046</v>
      </c>
      <c r="D5647" s="498" t="s">
        <v>169</v>
      </c>
      <c r="E5647" s="499">
        <v>92.56</v>
      </c>
      <c r="F5647" s="500">
        <f t="shared" si="1354"/>
        <v>114.63</v>
      </c>
      <c r="G5647" s="527"/>
      <c r="H5647" s="518"/>
      <c r="I5647" s="517">
        <f t="shared" si="1349"/>
        <v>0</v>
      </c>
      <c r="J5647" s="517">
        <f t="shared" si="1350"/>
        <v>0</v>
      </c>
      <c r="K5647" s="504"/>
      <c r="L5647" s="518">
        <f t="shared" si="1348"/>
        <v>0</v>
      </c>
      <c r="M5647" s="518">
        <f t="shared" si="1348"/>
        <v>0</v>
      </c>
      <c r="N5647" s="519">
        <f t="shared" si="1351"/>
        <v>0</v>
      </c>
      <c r="O5647" s="519">
        <f t="shared" si="1352"/>
        <v>0</v>
      </c>
      <c r="P5647" s="506"/>
      <c r="Q5647" s="494"/>
      <c r="R5647" s="412" t="str">
        <f t="shared" si="1341"/>
        <v/>
      </c>
      <c r="S5647" s="412" t="str">
        <f t="shared" si="1353"/>
        <v/>
      </c>
      <c r="T5647" s="427"/>
      <c r="U5647" s="429"/>
      <c r="W5647" s="6" t="e">
        <f>VLOOKUP(A5647,'[3]Cartilha Global'!$A:$A,1,FALSE)</f>
        <v>#N/A</v>
      </c>
    </row>
    <row r="5648" spans="1:23" ht="34.5" hidden="1" thickBot="1" x14ac:dyDescent="0.25">
      <c r="A5648" s="522">
        <v>103436</v>
      </c>
      <c r="B5648" s="508" t="s">
        <v>3144</v>
      </c>
      <c r="C5648" s="513" t="s">
        <v>7047</v>
      </c>
      <c r="D5648" s="498" t="s">
        <v>169</v>
      </c>
      <c r="E5648" s="499">
        <v>2417.7199999999998</v>
      </c>
      <c r="F5648" s="500">
        <f t="shared" si="1354"/>
        <v>2994.1</v>
      </c>
      <c r="G5648" s="527"/>
      <c r="H5648" s="518"/>
      <c r="I5648" s="517">
        <f t="shared" si="1349"/>
        <v>0</v>
      </c>
      <c r="J5648" s="517">
        <f t="shared" si="1350"/>
        <v>0</v>
      </c>
      <c r="K5648" s="504"/>
      <c r="L5648" s="518">
        <f t="shared" si="1348"/>
        <v>0</v>
      </c>
      <c r="M5648" s="518">
        <f t="shared" si="1348"/>
        <v>0</v>
      </c>
      <c r="N5648" s="519">
        <f t="shared" si="1351"/>
        <v>0</v>
      </c>
      <c r="O5648" s="519">
        <f t="shared" si="1352"/>
        <v>0</v>
      </c>
      <c r="P5648" s="506"/>
      <c r="Q5648" s="494"/>
      <c r="R5648" s="412" t="str">
        <f t="shared" si="1341"/>
        <v/>
      </c>
      <c r="S5648" s="412" t="str">
        <f t="shared" si="1353"/>
        <v/>
      </c>
      <c r="T5648" s="427"/>
      <c r="U5648" s="429"/>
      <c r="W5648" s="6" t="e">
        <f>VLOOKUP(A5648,'[3]Cartilha Global'!$A:$A,1,FALSE)</f>
        <v>#N/A</v>
      </c>
    </row>
    <row r="5649" spans="1:23" ht="23.25" hidden="1" thickBot="1" x14ac:dyDescent="0.25">
      <c r="A5649" s="522">
        <v>103437</v>
      </c>
      <c r="B5649" s="508" t="s">
        <v>3144</v>
      </c>
      <c r="C5649" s="513" t="s">
        <v>7048</v>
      </c>
      <c r="D5649" s="498" t="s">
        <v>169</v>
      </c>
      <c r="E5649" s="499">
        <v>192.03</v>
      </c>
      <c r="F5649" s="500">
        <f t="shared" si="1354"/>
        <v>237.81</v>
      </c>
      <c r="G5649" s="527"/>
      <c r="H5649" s="518"/>
      <c r="I5649" s="517">
        <f t="shared" si="1349"/>
        <v>0</v>
      </c>
      <c r="J5649" s="517">
        <f t="shared" si="1350"/>
        <v>0</v>
      </c>
      <c r="K5649" s="504"/>
      <c r="L5649" s="518">
        <f t="shared" si="1348"/>
        <v>0</v>
      </c>
      <c r="M5649" s="518">
        <f t="shared" si="1348"/>
        <v>0</v>
      </c>
      <c r="N5649" s="519">
        <f t="shared" si="1351"/>
        <v>0</v>
      </c>
      <c r="O5649" s="519">
        <f t="shared" si="1352"/>
        <v>0</v>
      </c>
      <c r="P5649" s="506"/>
      <c r="Q5649" s="494"/>
      <c r="R5649" s="412" t="str">
        <f t="shared" si="1341"/>
        <v/>
      </c>
      <c r="S5649" s="412" t="str">
        <f t="shared" si="1353"/>
        <v/>
      </c>
      <c r="T5649" s="427"/>
      <c r="U5649" s="429"/>
      <c r="W5649" s="6" t="e">
        <f>VLOOKUP(A5649,'[3]Cartilha Global'!$A:$A,1,FALSE)</f>
        <v>#N/A</v>
      </c>
    </row>
    <row r="5650" spans="1:23" ht="23.25" hidden="1" thickBot="1" x14ac:dyDescent="0.25">
      <c r="A5650" s="522">
        <v>103438</v>
      </c>
      <c r="B5650" s="508" t="s">
        <v>3144</v>
      </c>
      <c r="C5650" s="513" t="s">
        <v>7049</v>
      </c>
      <c r="D5650" s="498" t="s">
        <v>169</v>
      </c>
      <c r="E5650" s="499">
        <v>192.03</v>
      </c>
      <c r="F5650" s="500">
        <f t="shared" si="1354"/>
        <v>237.81</v>
      </c>
      <c r="G5650" s="527"/>
      <c r="H5650" s="518"/>
      <c r="I5650" s="517">
        <f t="shared" si="1349"/>
        <v>0</v>
      </c>
      <c r="J5650" s="517">
        <f t="shared" si="1350"/>
        <v>0</v>
      </c>
      <c r="K5650" s="504"/>
      <c r="L5650" s="518">
        <f t="shared" si="1348"/>
        <v>0</v>
      </c>
      <c r="M5650" s="518">
        <f t="shared" si="1348"/>
        <v>0</v>
      </c>
      <c r="N5650" s="519">
        <f t="shared" si="1351"/>
        <v>0</v>
      </c>
      <c r="O5650" s="519">
        <f t="shared" si="1352"/>
        <v>0</v>
      </c>
      <c r="P5650" s="506"/>
      <c r="Q5650" s="494"/>
      <c r="R5650" s="412" t="str">
        <f t="shared" si="1341"/>
        <v/>
      </c>
      <c r="S5650" s="412" t="str">
        <f t="shared" si="1353"/>
        <v/>
      </c>
      <c r="T5650" s="427"/>
      <c r="U5650" s="429"/>
      <c r="W5650" s="6" t="e">
        <f>VLOOKUP(A5650,'[3]Cartilha Global'!$A:$A,1,FALSE)</f>
        <v>#N/A</v>
      </c>
    </row>
    <row r="5651" spans="1:23" ht="23.25" hidden="1" thickBot="1" x14ac:dyDescent="0.25">
      <c r="A5651" s="522">
        <v>103439</v>
      </c>
      <c r="B5651" s="508" t="s">
        <v>3144</v>
      </c>
      <c r="C5651" s="513" t="s">
        <v>7050</v>
      </c>
      <c r="D5651" s="498" t="s">
        <v>169</v>
      </c>
      <c r="E5651" s="499">
        <v>226.13</v>
      </c>
      <c r="F5651" s="500">
        <f t="shared" si="1354"/>
        <v>280.04000000000002</v>
      </c>
      <c r="G5651" s="527"/>
      <c r="H5651" s="518"/>
      <c r="I5651" s="517">
        <f t="shared" si="1349"/>
        <v>0</v>
      </c>
      <c r="J5651" s="517">
        <f t="shared" si="1350"/>
        <v>0</v>
      </c>
      <c r="K5651" s="504"/>
      <c r="L5651" s="518">
        <f t="shared" si="1348"/>
        <v>0</v>
      </c>
      <c r="M5651" s="518">
        <f t="shared" si="1348"/>
        <v>0</v>
      </c>
      <c r="N5651" s="519">
        <f t="shared" si="1351"/>
        <v>0</v>
      </c>
      <c r="O5651" s="519">
        <f t="shared" si="1352"/>
        <v>0</v>
      </c>
      <c r="P5651" s="506"/>
      <c r="Q5651" s="494"/>
      <c r="R5651" s="412" t="str">
        <f t="shared" si="1341"/>
        <v/>
      </c>
      <c r="S5651" s="412" t="str">
        <f t="shared" si="1353"/>
        <v/>
      </c>
      <c r="T5651" s="427"/>
      <c r="U5651" s="429"/>
      <c r="W5651" s="6" t="e">
        <f>VLOOKUP(A5651,'[3]Cartilha Global'!$A:$A,1,FALSE)</f>
        <v>#N/A</v>
      </c>
    </row>
    <row r="5652" spans="1:23" ht="23.25" hidden="1" thickBot="1" x14ac:dyDescent="0.25">
      <c r="A5652" s="522">
        <v>103440</v>
      </c>
      <c r="B5652" s="508" t="s">
        <v>3144</v>
      </c>
      <c r="C5652" s="513" t="s">
        <v>7051</v>
      </c>
      <c r="D5652" s="498" t="s">
        <v>169</v>
      </c>
      <c r="E5652" s="499">
        <v>433.21</v>
      </c>
      <c r="F5652" s="500">
        <f t="shared" si="1354"/>
        <v>536.49</v>
      </c>
      <c r="G5652" s="527"/>
      <c r="H5652" s="518"/>
      <c r="I5652" s="517">
        <f t="shared" si="1349"/>
        <v>0</v>
      </c>
      <c r="J5652" s="517">
        <f t="shared" si="1350"/>
        <v>0</v>
      </c>
      <c r="K5652" s="504"/>
      <c r="L5652" s="518">
        <f t="shared" si="1348"/>
        <v>0</v>
      </c>
      <c r="M5652" s="518">
        <f t="shared" si="1348"/>
        <v>0</v>
      </c>
      <c r="N5652" s="519">
        <f t="shared" si="1351"/>
        <v>0</v>
      </c>
      <c r="O5652" s="519">
        <f t="shared" si="1352"/>
        <v>0</v>
      </c>
      <c r="P5652" s="506"/>
      <c r="Q5652" s="494"/>
      <c r="R5652" s="412" t="str">
        <f t="shared" si="1341"/>
        <v/>
      </c>
      <c r="S5652" s="412" t="str">
        <f t="shared" si="1353"/>
        <v/>
      </c>
      <c r="T5652" s="427"/>
      <c r="U5652" s="429"/>
      <c r="W5652" s="6" t="e">
        <f>VLOOKUP(A5652,'[3]Cartilha Global'!$A:$A,1,FALSE)</f>
        <v>#N/A</v>
      </c>
    </row>
    <row r="5653" spans="1:23" ht="23.25" hidden="1" thickBot="1" x14ac:dyDescent="0.25">
      <c r="A5653" s="522">
        <v>103441</v>
      </c>
      <c r="B5653" s="508" t="s">
        <v>3144</v>
      </c>
      <c r="C5653" s="513" t="s">
        <v>7052</v>
      </c>
      <c r="D5653" s="498" t="s">
        <v>169</v>
      </c>
      <c r="E5653" s="499">
        <v>438.74</v>
      </c>
      <c r="F5653" s="500">
        <f t="shared" si="1354"/>
        <v>543.34</v>
      </c>
      <c r="G5653" s="527"/>
      <c r="H5653" s="518"/>
      <c r="I5653" s="517">
        <f t="shared" si="1349"/>
        <v>0</v>
      </c>
      <c r="J5653" s="517">
        <f t="shared" si="1350"/>
        <v>0</v>
      </c>
      <c r="K5653" s="504"/>
      <c r="L5653" s="518">
        <f t="shared" si="1348"/>
        <v>0</v>
      </c>
      <c r="M5653" s="518">
        <f t="shared" si="1348"/>
        <v>0</v>
      </c>
      <c r="N5653" s="519">
        <f t="shared" si="1351"/>
        <v>0</v>
      </c>
      <c r="O5653" s="519">
        <f t="shared" si="1352"/>
        <v>0</v>
      </c>
      <c r="P5653" s="506"/>
      <c r="Q5653" s="494"/>
      <c r="R5653" s="412" t="str">
        <f t="shared" si="1341"/>
        <v/>
      </c>
      <c r="S5653" s="412" t="str">
        <f t="shared" si="1353"/>
        <v/>
      </c>
      <c r="T5653" s="427"/>
      <c r="U5653" s="429"/>
      <c r="W5653" s="6" t="e">
        <f>VLOOKUP(A5653,'[3]Cartilha Global'!$A:$A,1,FALSE)</f>
        <v>#N/A</v>
      </c>
    </row>
    <row r="5654" spans="1:23" ht="23.25" hidden="1" thickBot="1" x14ac:dyDescent="0.25">
      <c r="A5654" s="522">
        <v>103442</v>
      </c>
      <c r="B5654" s="508" t="s">
        <v>3144</v>
      </c>
      <c r="C5654" s="513" t="s">
        <v>7053</v>
      </c>
      <c r="D5654" s="498" t="s">
        <v>169</v>
      </c>
      <c r="E5654" s="499">
        <v>572.05999999999995</v>
      </c>
      <c r="F5654" s="500">
        <f t="shared" si="1354"/>
        <v>708.44</v>
      </c>
      <c r="G5654" s="527"/>
      <c r="H5654" s="518"/>
      <c r="I5654" s="517">
        <f>IF(ISBLANK(E5654),0,ROUND(F5654*G5654,2))</f>
        <v>0</v>
      </c>
      <c r="J5654" s="517">
        <f>IF(ISBLANK(G5654),0,ROUND(G5654*H5654,2))</f>
        <v>0</v>
      </c>
      <c r="K5654" s="504"/>
      <c r="L5654" s="518">
        <f t="shared" si="1348"/>
        <v>0</v>
      </c>
      <c r="M5654" s="518">
        <f t="shared" si="1348"/>
        <v>0</v>
      </c>
      <c r="N5654" s="519">
        <f>IF(ISBLANK(E5654),0,ROUND(F5654*L5654,2))</f>
        <v>0</v>
      </c>
      <c r="O5654" s="519">
        <f>IF(ISBLANK(L5654),0,ROUND(L5654*M5654,2))</f>
        <v>0</v>
      </c>
      <c r="P5654" s="506"/>
      <c r="Q5654" s="494"/>
      <c r="R5654" s="412" t="str">
        <f t="shared" si="1341"/>
        <v/>
      </c>
      <c r="S5654" s="412" t="str">
        <f t="shared" si="1353"/>
        <v/>
      </c>
      <c r="T5654" s="427"/>
      <c r="U5654" s="429"/>
      <c r="W5654" s="6" t="e">
        <f>VLOOKUP(A5654,'[3]Cartilha Global'!$A:$A,1,FALSE)</f>
        <v>#N/A</v>
      </c>
    </row>
    <row r="5655" spans="1:23" ht="12" hidden="1" thickBot="1" x14ac:dyDescent="0.25">
      <c r="A5655" s="522" t="s">
        <v>1953</v>
      </c>
      <c r="B5655" s="508"/>
      <c r="C5655" s="592" t="s">
        <v>108</v>
      </c>
      <c r="D5655" s="498">
        <v>0</v>
      </c>
      <c r="E5655" s="499"/>
      <c r="F5655" s="500">
        <f t="shared" ref="F5655:F5677" si="1355">IF(E5655=0,0,ROUND(E5655*(1+E$13)*(1-E$14),2))</f>
        <v>0</v>
      </c>
      <c r="G5655" s="556"/>
      <c r="H5655" s="556"/>
      <c r="I5655" s="557"/>
      <c r="J5655" s="558"/>
      <c r="K5655" s="504"/>
      <c r="L5655" s="556"/>
      <c r="M5655" s="556"/>
      <c r="N5655" s="557"/>
      <c r="O5655" s="558"/>
      <c r="P5655" s="506"/>
      <c r="Q5655" s="494" t="str">
        <f>IF(OR(SUM(J5656:J5851)&gt;0,SUM(O5656:O5851)&gt;0),"xx","")</f>
        <v/>
      </c>
      <c r="R5655" s="412" t="str">
        <f t="shared" si="1341"/>
        <v/>
      </c>
      <c r="S5655" s="412" t="str">
        <f t="shared" si="1353"/>
        <v/>
      </c>
      <c r="T5655" s="427"/>
      <c r="U5655" s="429"/>
      <c r="W5655" s="6" t="str">
        <f>VLOOKUP(A5655,'[3]Cartilha Global'!$A:$A,1,FALSE)</f>
        <v>9.4</v>
      </c>
    </row>
    <row r="5656" spans="1:23" ht="12" hidden="1" thickBot="1" x14ac:dyDescent="0.25">
      <c r="A5656" s="601" t="s">
        <v>2002</v>
      </c>
      <c r="B5656" s="508"/>
      <c r="C5656" s="569" t="s">
        <v>109</v>
      </c>
      <c r="D5656" s="498">
        <v>0</v>
      </c>
      <c r="E5656" s="499"/>
      <c r="F5656" s="500">
        <f t="shared" si="1355"/>
        <v>0</v>
      </c>
      <c r="G5656" s="556"/>
      <c r="H5656" s="556"/>
      <c r="I5656" s="557"/>
      <c r="J5656" s="558"/>
      <c r="K5656" s="504"/>
      <c r="L5656" s="556"/>
      <c r="M5656" s="556"/>
      <c r="N5656" s="557"/>
      <c r="O5656" s="558"/>
      <c r="P5656" s="506"/>
      <c r="Q5656" s="494" t="str">
        <f>IF(OR(SUM(J5657:J5660)&gt;0,SUM(O5657:O5660)&gt;0),"xx","")</f>
        <v/>
      </c>
      <c r="R5656" s="412" t="str">
        <f t="shared" si="1341"/>
        <v/>
      </c>
      <c r="S5656" s="412" t="str">
        <f t="shared" si="1353"/>
        <v/>
      </c>
      <c r="T5656" s="427"/>
      <c r="U5656" s="429"/>
      <c r="W5656" s="6" t="str">
        <f>VLOOKUP(A5656,'[3]Cartilha Global'!$A:$A,1,FALSE)</f>
        <v>9.4.1</v>
      </c>
    </row>
    <row r="5657" spans="1:23" ht="12" hidden="1" thickBot="1" x14ac:dyDescent="0.25">
      <c r="A5657" s="522">
        <v>86886</v>
      </c>
      <c r="B5657" s="508" t="s">
        <v>3144</v>
      </c>
      <c r="C5657" s="513" t="s">
        <v>4122</v>
      </c>
      <c r="D5657" s="498" t="s">
        <v>169</v>
      </c>
      <c r="E5657" s="499">
        <v>89.23</v>
      </c>
      <c r="F5657" s="500">
        <f t="shared" si="1355"/>
        <v>110.5</v>
      </c>
      <c r="G5657" s="527"/>
      <c r="H5657" s="518"/>
      <c r="I5657" s="517">
        <f>IF(ISBLANK(E5657),0,ROUND(F5657*G5657,2))</f>
        <v>0</v>
      </c>
      <c r="J5657" s="517">
        <f>IF(ISBLANK(G5657),0,ROUND(G5657*H5657,2))</f>
        <v>0</v>
      </c>
      <c r="K5657" s="504"/>
      <c r="L5657" s="518">
        <f t="shared" ref="L5657:M5660" si="1356">G5657</f>
        <v>0</v>
      </c>
      <c r="M5657" s="518">
        <f t="shared" si="1356"/>
        <v>0</v>
      </c>
      <c r="N5657" s="519">
        <f>IF(ISBLANK(E5657),0,ROUND(F5657*L5657,2))</f>
        <v>0</v>
      </c>
      <c r="O5657" s="519">
        <f>IF(ISBLANK(L5657),0,ROUND(L5657*M5657,2))</f>
        <v>0</v>
      </c>
      <c r="P5657" s="506"/>
      <c r="Q5657" s="520"/>
      <c r="R5657" s="412" t="str">
        <f t="shared" si="1341"/>
        <v/>
      </c>
      <c r="S5657" s="412" t="str">
        <f t="shared" si="1353"/>
        <v/>
      </c>
      <c r="T5657" s="427"/>
      <c r="U5657" s="429"/>
      <c r="W5657" s="6">
        <f>VLOOKUP(A5657,'[3]Cartilha Global'!$A:$A,1,FALSE)</f>
        <v>86886</v>
      </c>
    </row>
    <row r="5658" spans="1:23" ht="12" hidden="1" thickBot="1" x14ac:dyDescent="0.25">
      <c r="A5658" s="522">
        <v>86887</v>
      </c>
      <c r="B5658" s="508" t="s">
        <v>3144</v>
      </c>
      <c r="C5658" s="513" t="s">
        <v>4123</v>
      </c>
      <c r="D5658" s="498" t="s">
        <v>169</v>
      </c>
      <c r="E5658" s="499">
        <v>97.16</v>
      </c>
      <c r="F5658" s="500">
        <f t="shared" si="1355"/>
        <v>120.32</v>
      </c>
      <c r="G5658" s="527"/>
      <c r="H5658" s="518"/>
      <c r="I5658" s="517">
        <f>IF(ISBLANK(E5658),0,ROUND(F5658*G5658,2))</f>
        <v>0</v>
      </c>
      <c r="J5658" s="517">
        <f>IF(ISBLANK(G5658),0,ROUND(G5658*H5658,2))</f>
        <v>0</v>
      </c>
      <c r="K5658" s="504"/>
      <c r="L5658" s="518">
        <f t="shared" si="1356"/>
        <v>0</v>
      </c>
      <c r="M5658" s="518">
        <f t="shared" si="1356"/>
        <v>0</v>
      </c>
      <c r="N5658" s="519">
        <f>IF(ISBLANK(E5658),0,ROUND(F5658*L5658,2))</f>
        <v>0</v>
      </c>
      <c r="O5658" s="519">
        <f>IF(ISBLANK(L5658),0,ROUND(L5658*M5658,2))</f>
        <v>0</v>
      </c>
      <c r="P5658" s="506"/>
      <c r="Q5658" s="520"/>
      <c r="R5658" s="412" t="str">
        <f t="shared" si="1341"/>
        <v/>
      </c>
      <c r="S5658" s="412" t="str">
        <f t="shared" si="1353"/>
        <v/>
      </c>
      <c r="T5658" s="427"/>
      <c r="U5658" s="429"/>
      <c r="W5658" s="6">
        <f>VLOOKUP(A5658,'[3]Cartilha Global'!$A:$A,1,FALSE)</f>
        <v>86887</v>
      </c>
    </row>
    <row r="5659" spans="1:23" ht="12" hidden="1" thickBot="1" x14ac:dyDescent="0.25">
      <c r="A5659" s="522">
        <v>86884</v>
      </c>
      <c r="B5659" s="508" t="s">
        <v>3144</v>
      </c>
      <c r="C5659" s="513" t="s">
        <v>4124</v>
      </c>
      <c r="D5659" s="498" t="s">
        <v>169</v>
      </c>
      <c r="E5659" s="499">
        <v>9.1999999999999993</v>
      </c>
      <c r="F5659" s="500">
        <f t="shared" si="1355"/>
        <v>11.39</v>
      </c>
      <c r="G5659" s="527"/>
      <c r="H5659" s="518"/>
      <c r="I5659" s="517">
        <f>IF(ISBLANK(E5659),0,ROUND(F5659*G5659,2))</f>
        <v>0</v>
      </c>
      <c r="J5659" s="517">
        <f>IF(ISBLANK(G5659),0,ROUND(G5659*H5659,2))</f>
        <v>0</v>
      </c>
      <c r="K5659" s="504"/>
      <c r="L5659" s="518">
        <f t="shared" si="1356"/>
        <v>0</v>
      </c>
      <c r="M5659" s="518">
        <f t="shared" si="1356"/>
        <v>0</v>
      </c>
      <c r="N5659" s="519">
        <f>IF(ISBLANK(E5659),0,ROUND(F5659*L5659,2))</f>
        <v>0</v>
      </c>
      <c r="O5659" s="519">
        <f>IF(ISBLANK(L5659),0,ROUND(L5659*M5659,2))</f>
        <v>0</v>
      </c>
      <c r="P5659" s="506"/>
      <c r="Q5659" s="520"/>
      <c r="R5659" s="412" t="str">
        <f t="shared" si="1341"/>
        <v/>
      </c>
      <c r="S5659" s="412" t="str">
        <f t="shared" si="1353"/>
        <v/>
      </c>
      <c r="T5659" s="427"/>
      <c r="U5659" s="429"/>
      <c r="W5659" s="6">
        <f>VLOOKUP(A5659,'[3]Cartilha Global'!$A:$A,1,FALSE)</f>
        <v>86884</v>
      </c>
    </row>
    <row r="5660" spans="1:23" ht="12" hidden="1" thickBot="1" x14ac:dyDescent="0.25">
      <c r="A5660" s="522">
        <v>86885</v>
      </c>
      <c r="B5660" s="508" t="s">
        <v>3144</v>
      </c>
      <c r="C5660" s="513" t="s">
        <v>4125</v>
      </c>
      <c r="D5660" s="498" t="s">
        <v>169</v>
      </c>
      <c r="E5660" s="499">
        <v>10.9</v>
      </c>
      <c r="F5660" s="500">
        <f t="shared" si="1355"/>
        <v>13.5</v>
      </c>
      <c r="G5660" s="527"/>
      <c r="H5660" s="518"/>
      <c r="I5660" s="517">
        <f>IF(ISBLANK(E5660),0,ROUND(F5660*G5660,2))</f>
        <v>0</v>
      </c>
      <c r="J5660" s="517">
        <f>IF(ISBLANK(G5660),0,ROUND(G5660*H5660,2))</f>
        <v>0</v>
      </c>
      <c r="K5660" s="504"/>
      <c r="L5660" s="518">
        <f t="shared" si="1356"/>
        <v>0</v>
      </c>
      <c r="M5660" s="518">
        <f t="shared" si="1356"/>
        <v>0</v>
      </c>
      <c r="N5660" s="519">
        <f>IF(ISBLANK(E5660),0,ROUND(F5660*L5660,2))</f>
        <v>0</v>
      </c>
      <c r="O5660" s="519">
        <f>IF(ISBLANK(L5660),0,ROUND(L5660*M5660,2))</f>
        <v>0</v>
      </c>
      <c r="P5660" s="506"/>
      <c r="Q5660" s="520"/>
      <c r="R5660" s="412" t="str">
        <f t="shared" si="1341"/>
        <v/>
      </c>
      <c r="S5660" s="412" t="str">
        <f t="shared" si="1353"/>
        <v/>
      </c>
      <c r="T5660" s="427"/>
      <c r="U5660" s="429"/>
      <c r="W5660" s="6">
        <f>VLOOKUP(A5660,'[3]Cartilha Global'!$A:$A,1,FALSE)</f>
        <v>86885</v>
      </c>
    </row>
    <row r="5661" spans="1:23" ht="12" hidden="1" thickBot="1" x14ac:dyDescent="0.25">
      <c r="A5661" s="522" t="s">
        <v>2003</v>
      </c>
      <c r="B5661" s="508"/>
      <c r="C5661" s="513" t="s">
        <v>110</v>
      </c>
      <c r="D5661" s="498">
        <v>0</v>
      </c>
      <c r="E5661" s="499"/>
      <c r="F5661" s="500">
        <f t="shared" si="1355"/>
        <v>0</v>
      </c>
      <c r="G5661" s="556"/>
      <c r="H5661" s="556"/>
      <c r="I5661" s="557"/>
      <c r="J5661" s="558"/>
      <c r="K5661" s="504"/>
      <c r="L5661" s="556"/>
      <c r="M5661" s="556"/>
      <c r="N5661" s="557"/>
      <c r="O5661" s="558"/>
      <c r="P5661" s="506"/>
      <c r="Q5661" s="494" t="str">
        <f>IF(OR(SUM(J5662:J5672)&gt;0,SUM(O5662:O5672)&gt;0),"xx","")</f>
        <v/>
      </c>
      <c r="R5661" s="412" t="str">
        <f t="shared" si="1341"/>
        <v/>
      </c>
      <c r="S5661" s="412" t="str">
        <f t="shared" si="1353"/>
        <v/>
      </c>
      <c r="T5661" s="427"/>
      <c r="U5661" s="429"/>
      <c r="W5661" s="6" t="str">
        <f>VLOOKUP(A5661,'[3]Cartilha Global'!$A:$A,1,FALSE)</f>
        <v>9.4.2</v>
      </c>
    </row>
    <row r="5662" spans="1:23" ht="23.25" hidden="1" thickBot="1" x14ac:dyDescent="0.25">
      <c r="A5662" s="522">
        <v>86895</v>
      </c>
      <c r="B5662" s="508" t="s">
        <v>3144</v>
      </c>
      <c r="C5662" s="513" t="s">
        <v>4126</v>
      </c>
      <c r="D5662" s="498" t="s">
        <v>169</v>
      </c>
      <c r="E5662" s="499">
        <v>390.12</v>
      </c>
      <c r="F5662" s="500">
        <f t="shared" si="1355"/>
        <v>483.12</v>
      </c>
      <c r="G5662" s="527"/>
      <c r="H5662" s="518"/>
      <c r="I5662" s="517">
        <f t="shared" ref="I5662:I5672" si="1357">IF(ISBLANK(E5662),0,ROUND(F5662*G5662,2))</f>
        <v>0</v>
      </c>
      <c r="J5662" s="517">
        <f t="shared" ref="J5662:J5672" si="1358">IF(ISBLANK(G5662),0,ROUND(G5662*H5662,2))</f>
        <v>0</v>
      </c>
      <c r="K5662" s="504"/>
      <c r="L5662" s="518">
        <f t="shared" ref="L5662:M5672" si="1359">G5662</f>
        <v>0</v>
      </c>
      <c r="M5662" s="518">
        <f t="shared" si="1359"/>
        <v>0</v>
      </c>
      <c r="N5662" s="519">
        <f t="shared" ref="N5662:N5672" si="1360">IF(ISBLANK(E5662),0,ROUND(F5662*L5662,2))</f>
        <v>0</v>
      </c>
      <c r="O5662" s="519">
        <f t="shared" ref="O5662:O5672" si="1361">IF(ISBLANK(L5662),0,ROUND(L5662*M5662,2))</f>
        <v>0</v>
      </c>
      <c r="P5662" s="506"/>
      <c r="Q5662" s="520"/>
      <c r="R5662" s="412" t="str">
        <f t="shared" si="1341"/>
        <v/>
      </c>
      <c r="S5662" s="412" t="str">
        <f t="shared" si="1353"/>
        <v/>
      </c>
      <c r="T5662" s="427"/>
      <c r="U5662" s="429"/>
      <c r="W5662" s="6">
        <f>VLOOKUP(A5662,'[3]Cartilha Global'!$A:$A,1,FALSE)</f>
        <v>86895</v>
      </c>
    </row>
    <row r="5663" spans="1:23" ht="23.25" hidden="1" thickBot="1" x14ac:dyDescent="0.25">
      <c r="A5663" s="522">
        <v>86889</v>
      </c>
      <c r="B5663" s="508" t="s">
        <v>3144</v>
      </c>
      <c r="C5663" s="513" t="s">
        <v>4127</v>
      </c>
      <c r="D5663" s="498" t="s">
        <v>169</v>
      </c>
      <c r="E5663" s="499">
        <v>790.44</v>
      </c>
      <c r="F5663" s="500">
        <f t="shared" si="1355"/>
        <v>978.88</v>
      </c>
      <c r="G5663" s="527"/>
      <c r="H5663" s="518"/>
      <c r="I5663" s="517">
        <f t="shared" si="1357"/>
        <v>0</v>
      </c>
      <c r="J5663" s="517">
        <f t="shared" si="1358"/>
        <v>0</v>
      </c>
      <c r="K5663" s="504"/>
      <c r="L5663" s="518">
        <f t="shared" si="1359"/>
        <v>0</v>
      </c>
      <c r="M5663" s="518">
        <f t="shared" si="1359"/>
        <v>0</v>
      </c>
      <c r="N5663" s="519">
        <f t="shared" si="1360"/>
        <v>0</v>
      </c>
      <c r="O5663" s="519">
        <f t="shared" si="1361"/>
        <v>0</v>
      </c>
      <c r="P5663" s="506"/>
      <c r="Q5663" s="520"/>
      <c r="R5663" s="412" t="str">
        <f t="shared" si="1341"/>
        <v/>
      </c>
      <c r="S5663" s="412" t="str">
        <f t="shared" si="1353"/>
        <v/>
      </c>
      <c r="T5663" s="427"/>
      <c r="U5663" s="429"/>
      <c r="W5663" s="6">
        <f>VLOOKUP(A5663,'[3]Cartilha Global'!$A:$A,1,FALSE)</f>
        <v>86889</v>
      </c>
    </row>
    <row r="5664" spans="1:23" ht="23.25" hidden="1" thickBot="1" x14ac:dyDescent="0.25">
      <c r="A5664" s="522">
        <v>86899</v>
      </c>
      <c r="B5664" s="508" t="s">
        <v>3144</v>
      </c>
      <c r="C5664" s="513" t="s">
        <v>4128</v>
      </c>
      <c r="D5664" s="498" t="s">
        <v>169</v>
      </c>
      <c r="E5664" s="499">
        <v>377.85</v>
      </c>
      <c r="F5664" s="500">
        <f t="shared" si="1355"/>
        <v>467.93</v>
      </c>
      <c r="G5664" s="527"/>
      <c r="H5664" s="518"/>
      <c r="I5664" s="517">
        <f t="shared" si="1357"/>
        <v>0</v>
      </c>
      <c r="J5664" s="517">
        <f t="shared" si="1358"/>
        <v>0</v>
      </c>
      <c r="K5664" s="504"/>
      <c r="L5664" s="518">
        <f t="shared" si="1359"/>
        <v>0</v>
      </c>
      <c r="M5664" s="518">
        <f t="shared" si="1359"/>
        <v>0</v>
      </c>
      <c r="N5664" s="519">
        <f t="shared" si="1360"/>
        <v>0</v>
      </c>
      <c r="O5664" s="519">
        <f t="shared" si="1361"/>
        <v>0</v>
      </c>
      <c r="P5664" s="506"/>
      <c r="Q5664" s="520"/>
      <c r="R5664" s="412" t="str">
        <f t="shared" si="1341"/>
        <v/>
      </c>
      <c r="S5664" s="412" t="str">
        <f t="shared" si="1353"/>
        <v/>
      </c>
      <c r="T5664" s="427"/>
      <c r="U5664" s="429"/>
      <c r="W5664" s="6">
        <f>VLOOKUP(A5664,'[3]Cartilha Global'!$A:$A,1,FALSE)</f>
        <v>86899</v>
      </c>
    </row>
    <row r="5665" spans="1:23" ht="34.5" hidden="1" thickBot="1" x14ac:dyDescent="0.25">
      <c r="A5665" s="522">
        <v>86947</v>
      </c>
      <c r="B5665" s="508" t="s">
        <v>3144</v>
      </c>
      <c r="C5665" s="513" t="s">
        <v>4129</v>
      </c>
      <c r="D5665" s="498" t="s">
        <v>169</v>
      </c>
      <c r="E5665" s="499">
        <v>1524.21</v>
      </c>
      <c r="F5665" s="500">
        <f t="shared" si="1355"/>
        <v>1887.58</v>
      </c>
      <c r="G5665" s="527"/>
      <c r="H5665" s="518"/>
      <c r="I5665" s="517">
        <f t="shared" si="1357"/>
        <v>0</v>
      </c>
      <c r="J5665" s="517">
        <f t="shared" si="1358"/>
        <v>0</v>
      </c>
      <c r="K5665" s="504"/>
      <c r="L5665" s="518">
        <f t="shared" si="1359"/>
        <v>0</v>
      </c>
      <c r="M5665" s="518">
        <f t="shared" si="1359"/>
        <v>0</v>
      </c>
      <c r="N5665" s="519">
        <f t="shared" si="1360"/>
        <v>0</v>
      </c>
      <c r="O5665" s="519">
        <f t="shared" si="1361"/>
        <v>0</v>
      </c>
      <c r="P5665" s="506"/>
      <c r="Q5665" s="520"/>
      <c r="R5665" s="412" t="str">
        <f t="shared" si="1341"/>
        <v/>
      </c>
      <c r="S5665" s="412" t="str">
        <f t="shared" si="1353"/>
        <v/>
      </c>
      <c r="T5665" s="427"/>
      <c r="U5665" s="429"/>
      <c r="W5665" s="6">
        <f>VLOOKUP(A5665,'[3]Cartilha Global'!$A:$A,1,FALSE)</f>
        <v>86947</v>
      </c>
    </row>
    <row r="5666" spans="1:23" ht="23.25" hidden="1" thickBot="1" x14ac:dyDescent="0.25">
      <c r="A5666" s="522">
        <v>86893</v>
      </c>
      <c r="B5666" s="508" t="s">
        <v>3144</v>
      </c>
      <c r="C5666" s="513" t="s">
        <v>4130</v>
      </c>
      <c r="D5666" s="498" t="s">
        <v>169</v>
      </c>
      <c r="E5666" s="499">
        <v>757.74</v>
      </c>
      <c r="F5666" s="500">
        <f t="shared" si="1355"/>
        <v>938.39</v>
      </c>
      <c r="G5666" s="527"/>
      <c r="H5666" s="518"/>
      <c r="I5666" s="517">
        <f t="shared" si="1357"/>
        <v>0</v>
      </c>
      <c r="J5666" s="517">
        <f t="shared" si="1358"/>
        <v>0</v>
      </c>
      <c r="K5666" s="504"/>
      <c r="L5666" s="518">
        <f t="shared" si="1359"/>
        <v>0</v>
      </c>
      <c r="M5666" s="518">
        <f t="shared" si="1359"/>
        <v>0</v>
      </c>
      <c r="N5666" s="519">
        <f t="shared" si="1360"/>
        <v>0</v>
      </c>
      <c r="O5666" s="519">
        <f t="shared" si="1361"/>
        <v>0</v>
      </c>
      <c r="P5666" s="506"/>
      <c r="Q5666" s="520"/>
      <c r="R5666" s="412" t="str">
        <f t="shared" si="1341"/>
        <v/>
      </c>
      <c r="S5666" s="412" t="str">
        <f t="shared" si="1353"/>
        <v/>
      </c>
      <c r="T5666" s="427"/>
      <c r="U5666" s="429"/>
      <c r="W5666" s="6">
        <f>VLOOKUP(A5666,'[3]Cartilha Global'!$A:$A,1,FALSE)</f>
        <v>86893</v>
      </c>
    </row>
    <row r="5667" spans="1:23" ht="23.25" hidden="1" thickBot="1" x14ac:dyDescent="0.25">
      <c r="A5667" s="522">
        <v>86894</v>
      </c>
      <c r="B5667" s="508" t="s">
        <v>3144</v>
      </c>
      <c r="C5667" s="513" t="s">
        <v>4131</v>
      </c>
      <c r="D5667" s="498" t="s">
        <v>169</v>
      </c>
      <c r="E5667" s="499">
        <v>271.57</v>
      </c>
      <c r="F5667" s="500">
        <f t="shared" si="1355"/>
        <v>336.31</v>
      </c>
      <c r="G5667" s="527"/>
      <c r="H5667" s="518"/>
      <c r="I5667" s="517">
        <f t="shared" si="1357"/>
        <v>0</v>
      </c>
      <c r="J5667" s="517">
        <f t="shared" si="1358"/>
        <v>0</v>
      </c>
      <c r="K5667" s="504"/>
      <c r="L5667" s="518">
        <f t="shared" si="1359"/>
        <v>0</v>
      </c>
      <c r="M5667" s="518">
        <f t="shared" si="1359"/>
        <v>0</v>
      </c>
      <c r="N5667" s="519">
        <f t="shared" si="1360"/>
        <v>0</v>
      </c>
      <c r="O5667" s="519">
        <f t="shared" si="1361"/>
        <v>0</v>
      </c>
      <c r="P5667" s="506"/>
      <c r="Q5667" s="520"/>
      <c r="R5667" s="412" t="str">
        <f t="shared" si="1341"/>
        <v/>
      </c>
      <c r="S5667" s="412" t="str">
        <f t="shared" si="1353"/>
        <v/>
      </c>
      <c r="T5667" s="427"/>
      <c r="U5667" s="429"/>
      <c r="W5667" s="6">
        <f>VLOOKUP(A5667,'[3]Cartilha Global'!$A:$A,1,FALSE)</f>
        <v>86894</v>
      </c>
    </row>
    <row r="5668" spans="1:23" ht="34.5" hidden="1" thickBot="1" x14ac:dyDescent="0.25">
      <c r="A5668" s="522">
        <v>86934</v>
      </c>
      <c r="B5668" s="508" t="s">
        <v>3144</v>
      </c>
      <c r="C5668" s="513" t="s">
        <v>4132</v>
      </c>
      <c r="D5668" s="498" t="s">
        <v>169</v>
      </c>
      <c r="E5668" s="499">
        <v>369.7</v>
      </c>
      <c r="F5668" s="500">
        <f t="shared" si="1355"/>
        <v>457.84</v>
      </c>
      <c r="G5668" s="527"/>
      <c r="H5668" s="518"/>
      <c r="I5668" s="517">
        <f t="shared" si="1357"/>
        <v>0</v>
      </c>
      <c r="J5668" s="517">
        <f t="shared" si="1358"/>
        <v>0</v>
      </c>
      <c r="K5668" s="504"/>
      <c r="L5668" s="518">
        <f t="shared" si="1359"/>
        <v>0</v>
      </c>
      <c r="M5668" s="518">
        <f t="shared" si="1359"/>
        <v>0</v>
      </c>
      <c r="N5668" s="519">
        <f t="shared" si="1360"/>
        <v>0</v>
      </c>
      <c r="O5668" s="519">
        <f t="shared" si="1361"/>
        <v>0</v>
      </c>
      <c r="P5668" s="506"/>
      <c r="Q5668" s="520"/>
      <c r="R5668" s="412" t="str">
        <f t="shared" si="1341"/>
        <v/>
      </c>
      <c r="S5668" s="412" t="str">
        <f t="shared" si="1353"/>
        <v/>
      </c>
      <c r="T5668" s="427"/>
      <c r="U5668" s="429"/>
      <c r="W5668" s="6">
        <f>VLOOKUP(A5668,'[3]Cartilha Global'!$A:$A,1,FALSE)</f>
        <v>86934</v>
      </c>
    </row>
    <row r="5669" spans="1:23" ht="34.5" hidden="1" thickBot="1" x14ac:dyDescent="0.25">
      <c r="A5669" s="522">
        <v>86933</v>
      </c>
      <c r="B5669" s="508" t="s">
        <v>3144</v>
      </c>
      <c r="C5669" s="513" t="s">
        <v>4133</v>
      </c>
      <c r="D5669" s="498" t="s">
        <v>169</v>
      </c>
      <c r="E5669" s="499">
        <v>378.29</v>
      </c>
      <c r="F5669" s="500">
        <f t="shared" si="1355"/>
        <v>468.47</v>
      </c>
      <c r="G5669" s="527"/>
      <c r="H5669" s="518"/>
      <c r="I5669" s="517">
        <f t="shared" si="1357"/>
        <v>0</v>
      </c>
      <c r="J5669" s="517">
        <f t="shared" si="1358"/>
        <v>0</v>
      </c>
      <c r="K5669" s="504"/>
      <c r="L5669" s="518">
        <f t="shared" si="1359"/>
        <v>0</v>
      </c>
      <c r="M5669" s="518">
        <f t="shared" si="1359"/>
        <v>0</v>
      </c>
      <c r="N5669" s="519">
        <f t="shared" si="1360"/>
        <v>0</v>
      </c>
      <c r="O5669" s="519">
        <f t="shared" si="1361"/>
        <v>0</v>
      </c>
      <c r="P5669" s="506"/>
      <c r="Q5669" s="520"/>
      <c r="R5669" s="412" t="str">
        <f t="shared" si="1341"/>
        <v/>
      </c>
      <c r="S5669" s="412" t="str">
        <f t="shared" si="1353"/>
        <v/>
      </c>
      <c r="T5669" s="427"/>
      <c r="U5669" s="429"/>
      <c r="W5669" s="6">
        <f>VLOOKUP(A5669,'[3]Cartilha Global'!$A:$A,1,FALSE)</f>
        <v>86933</v>
      </c>
    </row>
    <row r="5670" spans="1:23" ht="34.5" hidden="1" thickBot="1" x14ac:dyDescent="0.25">
      <c r="A5670" s="522">
        <v>93396</v>
      </c>
      <c r="B5670" s="508" t="s">
        <v>3144</v>
      </c>
      <c r="C5670" s="513" t="s">
        <v>4134</v>
      </c>
      <c r="D5670" s="498" t="s">
        <v>169</v>
      </c>
      <c r="E5670" s="499">
        <v>736.39</v>
      </c>
      <c r="F5670" s="500">
        <f t="shared" si="1355"/>
        <v>911.95</v>
      </c>
      <c r="G5670" s="527"/>
      <c r="H5670" s="518"/>
      <c r="I5670" s="517">
        <f t="shared" si="1357"/>
        <v>0</v>
      </c>
      <c r="J5670" s="517">
        <f t="shared" si="1358"/>
        <v>0</v>
      </c>
      <c r="K5670" s="504"/>
      <c r="L5670" s="518">
        <f t="shared" si="1359"/>
        <v>0</v>
      </c>
      <c r="M5670" s="518">
        <f t="shared" si="1359"/>
        <v>0</v>
      </c>
      <c r="N5670" s="519">
        <f t="shared" si="1360"/>
        <v>0</v>
      </c>
      <c r="O5670" s="519">
        <f t="shared" si="1361"/>
        <v>0</v>
      </c>
      <c r="P5670" s="506"/>
      <c r="Q5670" s="494"/>
      <c r="R5670" s="412" t="str">
        <f t="shared" si="1341"/>
        <v/>
      </c>
      <c r="S5670" s="412" t="str">
        <f t="shared" si="1353"/>
        <v/>
      </c>
      <c r="T5670" s="427"/>
      <c r="U5670" s="429"/>
      <c r="W5670" s="6">
        <f>VLOOKUP(A5670,'[3]Cartilha Global'!$A:$A,1,FALSE)</f>
        <v>93396</v>
      </c>
    </row>
    <row r="5671" spans="1:23" ht="34.5" hidden="1" thickBot="1" x14ac:dyDescent="0.25">
      <c r="A5671" s="522">
        <v>93441</v>
      </c>
      <c r="B5671" s="508" t="s">
        <v>3144</v>
      </c>
      <c r="C5671" s="513" t="s">
        <v>4135</v>
      </c>
      <c r="D5671" s="498" t="s">
        <v>169</v>
      </c>
      <c r="E5671" s="499">
        <v>1232.6099999999999</v>
      </c>
      <c r="F5671" s="500">
        <f t="shared" si="1355"/>
        <v>1526.46</v>
      </c>
      <c r="G5671" s="527"/>
      <c r="H5671" s="518"/>
      <c r="I5671" s="517">
        <f t="shared" si="1357"/>
        <v>0</v>
      </c>
      <c r="J5671" s="517">
        <f t="shared" si="1358"/>
        <v>0</v>
      </c>
      <c r="K5671" s="504"/>
      <c r="L5671" s="518">
        <f t="shared" si="1359"/>
        <v>0</v>
      </c>
      <c r="M5671" s="518">
        <f t="shared" si="1359"/>
        <v>0</v>
      </c>
      <c r="N5671" s="519">
        <f t="shared" si="1360"/>
        <v>0</v>
      </c>
      <c r="O5671" s="519">
        <f t="shared" si="1361"/>
        <v>0</v>
      </c>
      <c r="P5671" s="506"/>
      <c r="Q5671" s="494"/>
      <c r="R5671" s="412" t="str">
        <f t="shared" si="1341"/>
        <v/>
      </c>
      <c r="S5671" s="412" t="str">
        <f t="shared" si="1353"/>
        <v/>
      </c>
      <c r="T5671" s="427"/>
      <c r="U5671" s="429"/>
      <c r="W5671" s="6">
        <f>VLOOKUP(A5671,'[3]Cartilha Global'!$A:$A,1,FALSE)</f>
        <v>93441</v>
      </c>
    </row>
    <row r="5672" spans="1:23" ht="34.5" hidden="1" thickBot="1" x14ac:dyDescent="0.25">
      <c r="A5672" s="522">
        <v>93442</v>
      </c>
      <c r="B5672" s="508" t="s">
        <v>3144</v>
      </c>
      <c r="C5672" s="513" t="s">
        <v>4136</v>
      </c>
      <c r="D5672" s="498" t="s">
        <v>169</v>
      </c>
      <c r="E5672" s="499">
        <v>1595.96</v>
      </c>
      <c r="F5672" s="500">
        <f t="shared" si="1355"/>
        <v>1976.44</v>
      </c>
      <c r="G5672" s="527"/>
      <c r="H5672" s="518"/>
      <c r="I5672" s="517">
        <f t="shared" si="1357"/>
        <v>0</v>
      </c>
      <c r="J5672" s="517">
        <f t="shared" si="1358"/>
        <v>0</v>
      </c>
      <c r="K5672" s="504"/>
      <c r="L5672" s="518">
        <f t="shared" si="1359"/>
        <v>0</v>
      </c>
      <c r="M5672" s="518">
        <f t="shared" si="1359"/>
        <v>0</v>
      </c>
      <c r="N5672" s="519">
        <f t="shared" si="1360"/>
        <v>0</v>
      </c>
      <c r="O5672" s="519">
        <f t="shared" si="1361"/>
        <v>0</v>
      </c>
      <c r="P5672" s="506"/>
      <c r="Q5672" s="520"/>
      <c r="R5672" s="412" t="str">
        <f t="shared" si="1341"/>
        <v/>
      </c>
      <c r="S5672" s="412" t="str">
        <f t="shared" si="1353"/>
        <v/>
      </c>
      <c r="T5672" s="427"/>
      <c r="U5672" s="429"/>
      <c r="W5672" s="6">
        <f>VLOOKUP(A5672,'[3]Cartilha Global'!$A:$A,1,FALSE)</f>
        <v>93442</v>
      </c>
    </row>
    <row r="5673" spans="1:23" ht="12" hidden="1" thickBot="1" x14ac:dyDescent="0.25">
      <c r="A5673" s="522" t="s">
        <v>2004</v>
      </c>
      <c r="B5673" s="508"/>
      <c r="C5673" s="513" t="s">
        <v>111</v>
      </c>
      <c r="D5673" s="498">
        <v>0</v>
      </c>
      <c r="E5673" s="499"/>
      <c r="F5673" s="500">
        <f t="shared" si="1355"/>
        <v>0</v>
      </c>
      <c r="G5673" s="556"/>
      <c r="H5673" s="556"/>
      <c r="I5673" s="557"/>
      <c r="J5673" s="558"/>
      <c r="K5673" s="504"/>
      <c r="L5673" s="556"/>
      <c r="M5673" s="556"/>
      <c r="N5673" s="557"/>
      <c r="O5673" s="558"/>
      <c r="P5673" s="506"/>
      <c r="Q5673" s="494" t="str">
        <f>IF(OR(SUM(J5674:J5689)&gt;0,SUM(O5674:O5689)&gt;0),"xx","")</f>
        <v/>
      </c>
      <c r="R5673" s="412" t="str">
        <f t="shared" si="1341"/>
        <v/>
      </c>
      <c r="S5673" s="412" t="str">
        <f t="shared" si="1353"/>
        <v/>
      </c>
      <c r="T5673" s="427"/>
      <c r="U5673" s="429"/>
      <c r="W5673" s="6" t="str">
        <f>VLOOKUP(A5673,'[3]Cartilha Global'!$A:$A,1,FALSE)</f>
        <v>9.4.3</v>
      </c>
    </row>
    <row r="5674" spans="1:23" ht="23.25" hidden="1" thickBot="1" x14ac:dyDescent="0.25">
      <c r="A5674" s="522">
        <v>86872</v>
      </c>
      <c r="B5674" s="508" t="s">
        <v>3144</v>
      </c>
      <c r="C5674" s="513" t="s">
        <v>4137</v>
      </c>
      <c r="D5674" s="498" t="s">
        <v>169</v>
      </c>
      <c r="E5674" s="499">
        <v>704.93</v>
      </c>
      <c r="F5674" s="500">
        <f t="shared" si="1355"/>
        <v>872.99</v>
      </c>
      <c r="G5674" s="527"/>
      <c r="H5674" s="518"/>
      <c r="I5674" s="517">
        <f t="shared" ref="I5674:I5689" si="1362">IF(ISBLANK(E5674),0,ROUND(F5674*G5674,2))</f>
        <v>0</v>
      </c>
      <c r="J5674" s="517">
        <f t="shared" ref="J5674:J5689" si="1363">IF(ISBLANK(G5674),0,ROUND(G5674*H5674,2))</f>
        <v>0</v>
      </c>
      <c r="K5674" s="504"/>
      <c r="L5674" s="518">
        <f t="shared" ref="L5674:M5689" si="1364">G5674</f>
        <v>0</v>
      </c>
      <c r="M5674" s="518">
        <f t="shared" si="1364"/>
        <v>0</v>
      </c>
      <c r="N5674" s="519">
        <f t="shared" ref="N5674:N5689" si="1365">IF(ISBLANK(E5674),0,ROUND(F5674*L5674,2))</f>
        <v>0</v>
      </c>
      <c r="O5674" s="519">
        <f t="shared" ref="O5674:O5689" si="1366">IF(ISBLANK(L5674),0,ROUND(L5674*M5674,2))</f>
        <v>0</v>
      </c>
      <c r="P5674" s="506"/>
      <c r="Q5674" s="520"/>
      <c r="R5674" s="412" t="str">
        <f t="shared" si="1341"/>
        <v/>
      </c>
      <c r="S5674" s="412" t="str">
        <f t="shared" si="1353"/>
        <v/>
      </c>
      <c r="T5674" s="427"/>
      <c r="U5674" s="429"/>
      <c r="W5674" s="6">
        <f>VLOOKUP(A5674,'[3]Cartilha Global'!$A:$A,1,FALSE)</f>
        <v>86872</v>
      </c>
    </row>
    <row r="5675" spans="1:23" ht="34.5" hidden="1" thickBot="1" x14ac:dyDescent="0.25">
      <c r="A5675" s="522">
        <v>86920</v>
      </c>
      <c r="B5675" s="508" t="s">
        <v>3144</v>
      </c>
      <c r="C5675" s="513" t="s">
        <v>4138</v>
      </c>
      <c r="D5675" s="498" t="s">
        <v>169</v>
      </c>
      <c r="E5675" s="499">
        <v>766.75</v>
      </c>
      <c r="F5675" s="500">
        <f t="shared" si="1355"/>
        <v>949.54</v>
      </c>
      <c r="G5675" s="527"/>
      <c r="H5675" s="518"/>
      <c r="I5675" s="517">
        <f t="shared" si="1362"/>
        <v>0</v>
      </c>
      <c r="J5675" s="517">
        <f t="shared" si="1363"/>
        <v>0</v>
      </c>
      <c r="K5675" s="504"/>
      <c r="L5675" s="518">
        <f t="shared" si="1364"/>
        <v>0</v>
      </c>
      <c r="M5675" s="518">
        <f t="shared" si="1364"/>
        <v>0</v>
      </c>
      <c r="N5675" s="519">
        <f t="shared" si="1365"/>
        <v>0</v>
      </c>
      <c r="O5675" s="519">
        <f t="shared" si="1366"/>
        <v>0</v>
      </c>
      <c r="P5675" s="506"/>
      <c r="Q5675" s="520"/>
      <c r="R5675" s="412" t="str">
        <f t="shared" ref="R5675:R5735" si="1367">IF(Q5675="X","x",IF(Q5675="xx","x",IF(O5675&gt;0,"x","")))</f>
        <v/>
      </c>
      <c r="S5675" s="412" t="str">
        <f t="shared" ref="S5675:S5739" si="1368">IF(Q5675="X","x",IF(Q5675="xx","x",IF(OR(J5675&gt;0,O5675&gt;0),"x","")))</f>
        <v/>
      </c>
      <c r="T5675" s="427"/>
      <c r="U5675" s="429"/>
      <c r="W5675" s="6">
        <f>VLOOKUP(A5675,'[3]Cartilha Global'!$A:$A,1,FALSE)</f>
        <v>86920</v>
      </c>
    </row>
    <row r="5676" spans="1:23" ht="23.25" hidden="1" thickBot="1" x14ac:dyDescent="0.25">
      <c r="A5676" s="522">
        <v>86921</v>
      </c>
      <c r="B5676" s="508" t="s">
        <v>3144</v>
      </c>
      <c r="C5676" s="513" t="s">
        <v>4139</v>
      </c>
      <c r="D5676" s="498" t="s">
        <v>169</v>
      </c>
      <c r="E5676" s="499">
        <v>753.9</v>
      </c>
      <c r="F5676" s="500">
        <f t="shared" si="1355"/>
        <v>933.63</v>
      </c>
      <c r="G5676" s="527"/>
      <c r="H5676" s="518"/>
      <c r="I5676" s="517">
        <f t="shared" si="1362"/>
        <v>0</v>
      </c>
      <c r="J5676" s="517">
        <f t="shared" si="1363"/>
        <v>0</v>
      </c>
      <c r="K5676" s="504"/>
      <c r="L5676" s="518">
        <f t="shared" si="1364"/>
        <v>0</v>
      </c>
      <c r="M5676" s="518">
        <f t="shared" si="1364"/>
        <v>0</v>
      </c>
      <c r="N5676" s="519">
        <f t="shared" si="1365"/>
        <v>0</v>
      </c>
      <c r="O5676" s="519">
        <f t="shared" si="1366"/>
        <v>0</v>
      </c>
      <c r="P5676" s="506"/>
      <c r="Q5676" s="520"/>
      <c r="R5676" s="412" t="str">
        <f t="shared" si="1367"/>
        <v/>
      </c>
      <c r="S5676" s="412" t="str">
        <f t="shared" si="1368"/>
        <v/>
      </c>
      <c r="T5676" s="427"/>
      <c r="U5676" s="429"/>
      <c r="W5676" s="6">
        <f>VLOOKUP(A5676,'[3]Cartilha Global'!$A:$A,1,FALSE)</f>
        <v>86921</v>
      </c>
    </row>
    <row r="5677" spans="1:23" ht="23.25" hidden="1" thickBot="1" x14ac:dyDescent="0.25">
      <c r="A5677" s="522">
        <v>86874</v>
      </c>
      <c r="B5677" s="508" t="s">
        <v>3144</v>
      </c>
      <c r="C5677" s="513" t="s">
        <v>4140</v>
      </c>
      <c r="D5677" s="498" t="s">
        <v>169</v>
      </c>
      <c r="E5677" s="499">
        <v>492.93</v>
      </c>
      <c r="F5677" s="500">
        <f t="shared" si="1355"/>
        <v>610.44000000000005</v>
      </c>
      <c r="G5677" s="527"/>
      <c r="H5677" s="518"/>
      <c r="I5677" s="517">
        <f t="shared" si="1362"/>
        <v>0</v>
      </c>
      <c r="J5677" s="517">
        <f t="shared" si="1363"/>
        <v>0</v>
      </c>
      <c r="K5677" s="504"/>
      <c r="L5677" s="518">
        <f t="shared" si="1364"/>
        <v>0</v>
      </c>
      <c r="M5677" s="518">
        <f t="shared" si="1364"/>
        <v>0</v>
      </c>
      <c r="N5677" s="519">
        <f t="shared" si="1365"/>
        <v>0</v>
      </c>
      <c r="O5677" s="519">
        <f t="shared" si="1366"/>
        <v>0</v>
      </c>
      <c r="P5677" s="506"/>
      <c r="Q5677" s="520"/>
      <c r="R5677" s="412" t="str">
        <f t="shared" si="1367"/>
        <v/>
      </c>
      <c r="S5677" s="412" t="str">
        <f t="shared" si="1368"/>
        <v/>
      </c>
      <c r="T5677" s="427"/>
      <c r="U5677" s="429"/>
      <c r="W5677" s="6">
        <f>VLOOKUP(A5677,'[3]Cartilha Global'!$A:$A,1,FALSE)</f>
        <v>86874</v>
      </c>
    </row>
    <row r="5678" spans="1:23" ht="34.5" hidden="1" thickBot="1" x14ac:dyDescent="0.25">
      <c r="A5678" s="522">
        <v>86923</v>
      </c>
      <c r="B5678" s="508" t="s">
        <v>3144</v>
      </c>
      <c r="C5678" s="513" t="s">
        <v>4141</v>
      </c>
      <c r="D5678" s="498" t="s">
        <v>169</v>
      </c>
      <c r="E5678" s="499">
        <v>563.34</v>
      </c>
      <c r="F5678" s="500">
        <f t="shared" ref="F5678:F5689" si="1369">IF(E5678=0,0,ROUND(E5678*(1+E$13)*(1-E$14),2))</f>
        <v>697.64</v>
      </c>
      <c r="G5678" s="527"/>
      <c r="H5678" s="518"/>
      <c r="I5678" s="517">
        <f t="shared" si="1362"/>
        <v>0</v>
      </c>
      <c r="J5678" s="517">
        <f t="shared" si="1363"/>
        <v>0</v>
      </c>
      <c r="K5678" s="504"/>
      <c r="L5678" s="518">
        <f t="shared" si="1364"/>
        <v>0</v>
      </c>
      <c r="M5678" s="518">
        <f t="shared" si="1364"/>
        <v>0</v>
      </c>
      <c r="N5678" s="519">
        <f t="shared" si="1365"/>
        <v>0</v>
      </c>
      <c r="O5678" s="519">
        <f t="shared" si="1366"/>
        <v>0</v>
      </c>
      <c r="P5678" s="506"/>
      <c r="Q5678" s="520"/>
      <c r="R5678" s="412" t="str">
        <f t="shared" si="1367"/>
        <v/>
      </c>
      <c r="S5678" s="412" t="str">
        <f t="shared" si="1368"/>
        <v/>
      </c>
      <c r="T5678" s="427"/>
      <c r="U5678" s="429"/>
      <c r="W5678" s="6">
        <f>VLOOKUP(A5678,'[3]Cartilha Global'!$A:$A,1,FALSE)</f>
        <v>86923</v>
      </c>
    </row>
    <row r="5679" spans="1:23" ht="23.25" hidden="1" thickBot="1" x14ac:dyDescent="0.25">
      <c r="A5679" s="522">
        <v>86924</v>
      </c>
      <c r="B5679" s="508" t="s">
        <v>3144</v>
      </c>
      <c r="C5679" s="513" t="s">
        <v>4142</v>
      </c>
      <c r="D5679" s="498" t="s">
        <v>169</v>
      </c>
      <c r="E5679" s="499">
        <v>550.49</v>
      </c>
      <c r="F5679" s="500">
        <f t="shared" si="1369"/>
        <v>681.73</v>
      </c>
      <c r="G5679" s="527"/>
      <c r="H5679" s="518"/>
      <c r="I5679" s="517">
        <f t="shared" si="1362"/>
        <v>0</v>
      </c>
      <c r="J5679" s="517">
        <f t="shared" si="1363"/>
        <v>0</v>
      </c>
      <c r="K5679" s="504"/>
      <c r="L5679" s="518">
        <f t="shared" si="1364"/>
        <v>0</v>
      </c>
      <c r="M5679" s="518">
        <f t="shared" si="1364"/>
        <v>0</v>
      </c>
      <c r="N5679" s="519">
        <f t="shared" si="1365"/>
        <v>0</v>
      </c>
      <c r="O5679" s="519">
        <f t="shared" si="1366"/>
        <v>0</v>
      </c>
      <c r="P5679" s="506"/>
      <c r="Q5679" s="520"/>
      <c r="R5679" s="412" t="str">
        <f t="shared" si="1367"/>
        <v/>
      </c>
      <c r="S5679" s="412" t="str">
        <f t="shared" si="1368"/>
        <v/>
      </c>
      <c r="T5679" s="427"/>
      <c r="U5679" s="429"/>
      <c r="W5679" s="6">
        <f>VLOOKUP(A5679,'[3]Cartilha Global'!$A:$A,1,FALSE)</f>
        <v>86924</v>
      </c>
    </row>
    <row r="5680" spans="1:23" ht="34.5" hidden="1" thickBot="1" x14ac:dyDescent="0.25">
      <c r="A5680" s="522">
        <v>86922</v>
      </c>
      <c r="B5680" s="508" t="s">
        <v>3144</v>
      </c>
      <c r="C5680" s="513" t="s">
        <v>4143</v>
      </c>
      <c r="D5680" s="498" t="s">
        <v>169</v>
      </c>
      <c r="E5680" s="499">
        <v>1064.92</v>
      </c>
      <c r="F5680" s="500">
        <f t="shared" si="1369"/>
        <v>1318.8</v>
      </c>
      <c r="G5680" s="527"/>
      <c r="H5680" s="518"/>
      <c r="I5680" s="517">
        <f t="shared" si="1362"/>
        <v>0</v>
      </c>
      <c r="J5680" s="517">
        <f t="shared" si="1363"/>
        <v>0</v>
      </c>
      <c r="K5680" s="504"/>
      <c r="L5680" s="518">
        <f t="shared" si="1364"/>
        <v>0</v>
      </c>
      <c r="M5680" s="518">
        <f t="shared" si="1364"/>
        <v>0</v>
      </c>
      <c r="N5680" s="519">
        <f t="shared" si="1365"/>
        <v>0</v>
      </c>
      <c r="O5680" s="519">
        <f t="shared" si="1366"/>
        <v>0</v>
      </c>
      <c r="P5680" s="506"/>
      <c r="Q5680" s="520"/>
      <c r="R5680" s="412" t="str">
        <f t="shared" si="1367"/>
        <v/>
      </c>
      <c r="S5680" s="412" t="str">
        <f t="shared" si="1368"/>
        <v/>
      </c>
      <c r="T5680" s="427"/>
      <c r="U5680" s="429"/>
      <c r="W5680" s="6">
        <f>VLOOKUP(A5680,'[3]Cartilha Global'!$A:$A,1,FALSE)</f>
        <v>86922</v>
      </c>
    </row>
    <row r="5681" spans="1:23" ht="23.25" hidden="1" thickBot="1" x14ac:dyDescent="0.25">
      <c r="A5681" s="522">
        <v>86876</v>
      </c>
      <c r="B5681" s="508" t="s">
        <v>3144</v>
      </c>
      <c r="C5681" s="513" t="s">
        <v>4144</v>
      </c>
      <c r="D5681" s="498" t="s">
        <v>169</v>
      </c>
      <c r="E5681" s="499">
        <v>251.24</v>
      </c>
      <c r="F5681" s="500">
        <f t="shared" si="1369"/>
        <v>311.14</v>
      </c>
      <c r="G5681" s="527"/>
      <c r="H5681" s="518"/>
      <c r="I5681" s="517">
        <f t="shared" si="1362"/>
        <v>0</v>
      </c>
      <c r="J5681" s="517">
        <f t="shared" si="1363"/>
        <v>0</v>
      </c>
      <c r="K5681" s="504"/>
      <c r="L5681" s="518">
        <f t="shared" si="1364"/>
        <v>0</v>
      </c>
      <c r="M5681" s="518">
        <f t="shared" si="1364"/>
        <v>0</v>
      </c>
      <c r="N5681" s="519">
        <f t="shared" si="1365"/>
        <v>0</v>
      </c>
      <c r="O5681" s="519">
        <f t="shared" si="1366"/>
        <v>0</v>
      </c>
      <c r="P5681" s="506"/>
      <c r="Q5681" s="520"/>
      <c r="R5681" s="412" t="str">
        <f t="shared" si="1367"/>
        <v/>
      </c>
      <c r="S5681" s="412" t="str">
        <f t="shared" si="1368"/>
        <v/>
      </c>
      <c r="T5681" s="427"/>
      <c r="U5681" s="429"/>
      <c r="W5681" s="6">
        <f>VLOOKUP(A5681,'[3]Cartilha Global'!$A:$A,1,FALSE)</f>
        <v>86876</v>
      </c>
    </row>
    <row r="5682" spans="1:23" ht="34.5" hidden="1" thickBot="1" x14ac:dyDescent="0.25">
      <c r="A5682" s="522">
        <v>86929</v>
      </c>
      <c r="B5682" s="508" t="s">
        <v>3144</v>
      </c>
      <c r="C5682" s="513" t="s">
        <v>4145</v>
      </c>
      <c r="D5682" s="498" t="s">
        <v>169</v>
      </c>
      <c r="E5682" s="499">
        <v>313.06</v>
      </c>
      <c r="F5682" s="500">
        <f t="shared" si="1369"/>
        <v>387.69</v>
      </c>
      <c r="G5682" s="527"/>
      <c r="H5682" s="518"/>
      <c r="I5682" s="517">
        <f t="shared" si="1362"/>
        <v>0</v>
      </c>
      <c r="J5682" s="517">
        <f t="shared" si="1363"/>
        <v>0</v>
      </c>
      <c r="K5682" s="504"/>
      <c r="L5682" s="518">
        <f t="shared" si="1364"/>
        <v>0</v>
      </c>
      <c r="M5682" s="518">
        <f t="shared" si="1364"/>
        <v>0</v>
      </c>
      <c r="N5682" s="519">
        <f t="shared" si="1365"/>
        <v>0</v>
      </c>
      <c r="O5682" s="519">
        <f t="shared" si="1366"/>
        <v>0</v>
      </c>
      <c r="P5682" s="506"/>
      <c r="Q5682" s="520"/>
      <c r="R5682" s="412" t="str">
        <f t="shared" si="1367"/>
        <v/>
      </c>
      <c r="S5682" s="412" t="str">
        <f t="shared" si="1368"/>
        <v/>
      </c>
      <c r="T5682" s="427"/>
      <c r="U5682" s="429"/>
      <c r="W5682" s="6">
        <f>VLOOKUP(A5682,'[3]Cartilha Global'!$A:$A,1,FALSE)</f>
        <v>86929</v>
      </c>
    </row>
    <row r="5683" spans="1:23" ht="23.25" hidden="1" thickBot="1" x14ac:dyDescent="0.25">
      <c r="A5683" s="522">
        <v>86930</v>
      </c>
      <c r="B5683" s="508" t="s">
        <v>3144</v>
      </c>
      <c r="C5683" s="513" t="s">
        <v>4146</v>
      </c>
      <c r="D5683" s="498" t="s">
        <v>169</v>
      </c>
      <c r="E5683" s="499">
        <v>300.20999999999998</v>
      </c>
      <c r="F5683" s="500">
        <f t="shared" si="1369"/>
        <v>371.78</v>
      </c>
      <c r="G5683" s="527"/>
      <c r="H5683" s="518"/>
      <c r="I5683" s="517">
        <f t="shared" si="1362"/>
        <v>0</v>
      </c>
      <c r="J5683" s="517">
        <f t="shared" si="1363"/>
        <v>0</v>
      </c>
      <c r="K5683" s="504"/>
      <c r="L5683" s="518">
        <f t="shared" si="1364"/>
        <v>0</v>
      </c>
      <c r="M5683" s="518">
        <f t="shared" si="1364"/>
        <v>0</v>
      </c>
      <c r="N5683" s="519">
        <f t="shared" si="1365"/>
        <v>0</v>
      </c>
      <c r="O5683" s="519">
        <f t="shared" si="1366"/>
        <v>0</v>
      </c>
      <c r="P5683" s="506"/>
      <c r="Q5683" s="520"/>
      <c r="R5683" s="412" t="str">
        <f t="shared" si="1367"/>
        <v/>
      </c>
      <c r="S5683" s="412" t="str">
        <f t="shared" si="1368"/>
        <v/>
      </c>
      <c r="T5683" s="427"/>
      <c r="U5683" s="429"/>
      <c r="W5683" s="6">
        <f>VLOOKUP(A5683,'[3]Cartilha Global'!$A:$A,1,FALSE)</f>
        <v>86930</v>
      </c>
    </row>
    <row r="5684" spans="1:23" ht="34.5" hidden="1" thickBot="1" x14ac:dyDescent="0.25">
      <c r="A5684" s="522">
        <v>86919</v>
      </c>
      <c r="B5684" s="508" t="s">
        <v>3144</v>
      </c>
      <c r="C5684" s="513" t="s">
        <v>4147</v>
      </c>
      <c r="D5684" s="498" t="s">
        <v>169</v>
      </c>
      <c r="E5684" s="499">
        <v>913.18</v>
      </c>
      <c r="F5684" s="500">
        <f t="shared" si="1369"/>
        <v>1130.8800000000001</v>
      </c>
      <c r="G5684" s="527"/>
      <c r="H5684" s="518"/>
      <c r="I5684" s="517">
        <f t="shared" si="1362"/>
        <v>0</v>
      </c>
      <c r="J5684" s="517">
        <f t="shared" si="1363"/>
        <v>0</v>
      </c>
      <c r="K5684" s="504"/>
      <c r="L5684" s="518">
        <f t="shared" si="1364"/>
        <v>0</v>
      </c>
      <c r="M5684" s="518">
        <f t="shared" si="1364"/>
        <v>0</v>
      </c>
      <c r="N5684" s="519">
        <f t="shared" si="1365"/>
        <v>0</v>
      </c>
      <c r="O5684" s="519">
        <f t="shared" si="1366"/>
        <v>0</v>
      </c>
      <c r="P5684" s="506"/>
      <c r="Q5684" s="520"/>
      <c r="R5684" s="412" t="str">
        <f t="shared" si="1367"/>
        <v/>
      </c>
      <c r="S5684" s="412" t="str">
        <f t="shared" si="1368"/>
        <v/>
      </c>
      <c r="T5684" s="427"/>
      <c r="U5684" s="429"/>
      <c r="W5684" s="6">
        <f>VLOOKUP(A5684,'[3]Cartilha Global'!$A:$A,1,FALSE)</f>
        <v>86919</v>
      </c>
    </row>
    <row r="5685" spans="1:23" ht="34.5" hidden="1" thickBot="1" x14ac:dyDescent="0.25">
      <c r="A5685" s="522">
        <v>86927</v>
      </c>
      <c r="B5685" s="508" t="s">
        <v>3144</v>
      </c>
      <c r="C5685" s="513" t="s">
        <v>4148</v>
      </c>
      <c r="D5685" s="498" t="s">
        <v>169</v>
      </c>
      <c r="E5685" s="499">
        <v>321.64999999999998</v>
      </c>
      <c r="F5685" s="500">
        <f t="shared" si="1369"/>
        <v>398.33</v>
      </c>
      <c r="G5685" s="527"/>
      <c r="H5685" s="518"/>
      <c r="I5685" s="517">
        <f t="shared" si="1362"/>
        <v>0</v>
      </c>
      <c r="J5685" s="517">
        <f t="shared" si="1363"/>
        <v>0</v>
      </c>
      <c r="K5685" s="504"/>
      <c r="L5685" s="518">
        <f t="shared" si="1364"/>
        <v>0</v>
      </c>
      <c r="M5685" s="518">
        <f t="shared" si="1364"/>
        <v>0</v>
      </c>
      <c r="N5685" s="519">
        <f t="shared" si="1365"/>
        <v>0</v>
      </c>
      <c r="O5685" s="519">
        <f t="shared" si="1366"/>
        <v>0</v>
      </c>
      <c r="P5685" s="506"/>
      <c r="Q5685" s="520"/>
      <c r="R5685" s="412" t="str">
        <f t="shared" si="1367"/>
        <v/>
      </c>
      <c r="S5685" s="412" t="str">
        <f t="shared" si="1368"/>
        <v/>
      </c>
      <c r="T5685" s="427"/>
      <c r="U5685" s="429"/>
      <c r="W5685" s="6">
        <f>VLOOKUP(A5685,'[3]Cartilha Global'!$A:$A,1,FALSE)</f>
        <v>86927</v>
      </c>
    </row>
    <row r="5686" spans="1:23" ht="23.25" hidden="1" thickBot="1" x14ac:dyDescent="0.25">
      <c r="A5686" s="522">
        <v>86928</v>
      </c>
      <c r="B5686" s="508" t="s">
        <v>3144</v>
      </c>
      <c r="C5686" s="513" t="s">
        <v>4149</v>
      </c>
      <c r="D5686" s="498" t="s">
        <v>169</v>
      </c>
      <c r="E5686" s="499">
        <v>308.8</v>
      </c>
      <c r="F5686" s="500">
        <f t="shared" si="1369"/>
        <v>382.42</v>
      </c>
      <c r="G5686" s="527"/>
      <c r="H5686" s="518"/>
      <c r="I5686" s="517">
        <f t="shared" si="1362"/>
        <v>0</v>
      </c>
      <c r="J5686" s="517">
        <f t="shared" si="1363"/>
        <v>0</v>
      </c>
      <c r="K5686" s="504"/>
      <c r="L5686" s="518">
        <f t="shared" si="1364"/>
        <v>0</v>
      </c>
      <c r="M5686" s="518">
        <f t="shared" si="1364"/>
        <v>0</v>
      </c>
      <c r="N5686" s="519">
        <f t="shared" si="1365"/>
        <v>0</v>
      </c>
      <c r="O5686" s="519">
        <f t="shared" si="1366"/>
        <v>0</v>
      </c>
      <c r="P5686" s="506"/>
      <c r="Q5686" s="520"/>
      <c r="R5686" s="412" t="str">
        <f t="shared" si="1367"/>
        <v/>
      </c>
      <c r="S5686" s="412" t="str">
        <f t="shared" si="1368"/>
        <v/>
      </c>
      <c r="T5686" s="427"/>
      <c r="U5686" s="429"/>
      <c r="W5686" s="6">
        <f>VLOOKUP(A5686,'[3]Cartilha Global'!$A:$A,1,FALSE)</f>
        <v>86928</v>
      </c>
    </row>
    <row r="5687" spans="1:23" ht="34.5" hidden="1" thickBot="1" x14ac:dyDescent="0.25">
      <c r="A5687" s="522">
        <v>86925</v>
      </c>
      <c r="B5687" s="508" t="s">
        <v>3144</v>
      </c>
      <c r="C5687" s="513" t="s">
        <v>4150</v>
      </c>
      <c r="D5687" s="498" t="s">
        <v>169</v>
      </c>
      <c r="E5687" s="499">
        <v>495.93</v>
      </c>
      <c r="F5687" s="500">
        <f t="shared" si="1369"/>
        <v>614.16</v>
      </c>
      <c r="G5687" s="527"/>
      <c r="H5687" s="518"/>
      <c r="I5687" s="517">
        <f t="shared" si="1362"/>
        <v>0</v>
      </c>
      <c r="J5687" s="517">
        <f t="shared" si="1363"/>
        <v>0</v>
      </c>
      <c r="K5687" s="504"/>
      <c r="L5687" s="518">
        <f t="shared" si="1364"/>
        <v>0</v>
      </c>
      <c r="M5687" s="518">
        <f t="shared" si="1364"/>
        <v>0</v>
      </c>
      <c r="N5687" s="519">
        <f t="shared" si="1365"/>
        <v>0</v>
      </c>
      <c r="O5687" s="519">
        <f t="shared" si="1366"/>
        <v>0</v>
      </c>
      <c r="P5687" s="506"/>
      <c r="Q5687" s="520"/>
      <c r="R5687" s="412" t="str">
        <f t="shared" si="1367"/>
        <v/>
      </c>
      <c r="S5687" s="412" t="str">
        <f t="shared" si="1368"/>
        <v/>
      </c>
      <c r="T5687" s="427"/>
      <c r="U5687" s="429"/>
      <c r="W5687" s="6">
        <f>VLOOKUP(A5687,'[3]Cartilha Global'!$A:$A,1,FALSE)</f>
        <v>86925</v>
      </c>
    </row>
    <row r="5688" spans="1:23" ht="23.25" hidden="1" thickBot="1" x14ac:dyDescent="0.25">
      <c r="A5688" s="522">
        <v>86926</v>
      </c>
      <c r="B5688" s="508" t="s">
        <v>3144</v>
      </c>
      <c r="C5688" s="513" t="s">
        <v>4151</v>
      </c>
      <c r="D5688" s="498" t="s">
        <v>169</v>
      </c>
      <c r="E5688" s="499">
        <v>483.08</v>
      </c>
      <c r="F5688" s="500">
        <f t="shared" si="1369"/>
        <v>598.25</v>
      </c>
      <c r="G5688" s="527"/>
      <c r="H5688" s="518"/>
      <c r="I5688" s="517">
        <f t="shared" si="1362"/>
        <v>0</v>
      </c>
      <c r="J5688" s="517">
        <f t="shared" si="1363"/>
        <v>0</v>
      </c>
      <c r="K5688" s="504"/>
      <c r="L5688" s="518">
        <f t="shared" si="1364"/>
        <v>0</v>
      </c>
      <c r="M5688" s="518">
        <f t="shared" si="1364"/>
        <v>0</v>
      </c>
      <c r="N5688" s="519">
        <f t="shared" si="1365"/>
        <v>0</v>
      </c>
      <c r="O5688" s="519">
        <f t="shared" si="1366"/>
        <v>0</v>
      </c>
      <c r="P5688" s="506"/>
      <c r="Q5688" s="520"/>
      <c r="R5688" s="412" t="str">
        <f t="shared" si="1367"/>
        <v/>
      </c>
      <c r="S5688" s="412" t="str">
        <f t="shared" si="1368"/>
        <v/>
      </c>
      <c r="T5688" s="427"/>
      <c r="U5688" s="429"/>
      <c r="W5688" s="6">
        <f>VLOOKUP(A5688,'[3]Cartilha Global'!$A:$A,1,FALSE)</f>
        <v>86926</v>
      </c>
    </row>
    <row r="5689" spans="1:23" ht="23.25" hidden="1" thickBot="1" x14ac:dyDescent="0.25">
      <c r="A5689" s="522">
        <v>86875</v>
      </c>
      <c r="B5689" s="508" t="s">
        <v>3144</v>
      </c>
      <c r="C5689" s="513" t="s">
        <v>4152</v>
      </c>
      <c r="D5689" s="498" t="s">
        <v>169</v>
      </c>
      <c r="E5689" s="499">
        <v>434.11</v>
      </c>
      <c r="F5689" s="500">
        <f t="shared" si="1369"/>
        <v>537.6</v>
      </c>
      <c r="G5689" s="527"/>
      <c r="H5689" s="518"/>
      <c r="I5689" s="517">
        <f t="shared" si="1362"/>
        <v>0</v>
      </c>
      <c r="J5689" s="517">
        <f t="shared" si="1363"/>
        <v>0</v>
      </c>
      <c r="K5689" s="504"/>
      <c r="L5689" s="518">
        <f t="shared" si="1364"/>
        <v>0</v>
      </c>
      <c r="M5689" s="518">
        <f t="shared" si="1364"/>
        <v>0</v>
      </c>
      <c r="N5689" s="519">
        <f t="shared" si="1365"/>
        <v>0</v>
      </c>
      <c r="O5689" s="519">
        <f t="shared" si="1366"/>
        <v>0</v>
      </c>
      <c r="P5689" s="506"/>
      <c r="Q5689" s="494"/>
      <c r="R5689" s="412" t="str">
        <f t="shared" si="1367"/>
        <v/>
      </c>
      <c r="S5689" s="412" t="str">
        <f t="shared" si="1368"/>
        <v/>
      </c>
      <c r="T5689" s="427"/>
      <c r="U5689" s="429"/>
      <c r="W5689" s="6">
        <f>VLOOKUP(A5689,'[3]Cartilha Global'!$A:$A,1,FALSE)</f>
        <v>86875</v>
      </c>
    </row>
    <row r="5690" spans="1:23" ht="12" hidden="1" thickBot="1" x14ac:dyDescent="0.25">
      <c r="A5690" s="522" t="s">
        <v>2005</v>
      </c>
      <c r="B5690" s="508"/>
      <c r="C5690" s="513" t="s">
        <v>1555</v>
      </c>
      <c r="D5690" s="498">
        <v>0</v>
      </c>
      <c r="E5690" s="499"/>
      <c r="F5690" s="500">
        <f t="shared" ref="F5690:F5802" si="1370">IF(E5690=0,0,ROUND(E5690*(1+E$13)*(1-E$14),2))</f>
        <v>0</v>
      </c>
      <c r="G5690" s="556"/>
      <c r="H5690" s="556"/>
      <c r="I5690" s="557"/>
      <c r="J5690" s="558"/>
      <c r="K5690" s="504"/>
      <c r="L5690" s="556"/>
      <c r="M5690" s="556"/>
      <c r="N5690" s="557"/>
      <c r="O5690" s="558"/>
      <c r="P5690" s="506"/>
      <c r="Q5690" s="494" t="str">
        <f>IF(OR(SUM(J5691:J5697)&gt;0,SUM(O5691:O5697)&gt;0),"xx","")</f>
        <v/>
      </c>
      <c r="R5690" s="412" t="str">
        <f t="shared" si="1367"/>
        <v/>
      </c>
      <c r="S5690" s="412" t="str">
        <f t="shared" si="1368"/>
        <v/>
      </c>
      <c r="T5690" s="427"/>
      <c r="U5690" s="429"/>
      <c r="W5690" s="6" t="str">
        <f>VLOOKUP(A5690,'[3]Cartilha Global'!$A:$A,1,FALSE)</f>
        <v>9.4.4</v>
      </c>
    </row>
    <row r="5691" spans="1:23" ht="23.25" hidden="1" thickBot="1" x14ac:dyDescent="0.25">
      <c r="A5691" s="522">
        <v>86900</v>
      </c>
      <c r="B5691" s="508" t="s">
        <v>3144</v>
      </c>
      <c r="C5691" s="513" t="s">
        <v>4153</v>
      </c>
      <c r="D5691" s="498" t="s">
        <v>169</v>
      </c>
      <c r="E5691" s="499">
        <v>223.32</v>
      </c>
      <c r="F5691" s="500">
        <f t="shared" si="1370"/>
        <v>276.56</v>
      </c>
      <c r="G5691" s="527"/>
      <c r="H5691" s="518"/>
      <c r="I5691" s="517">
        <f t="shared" ref="I5691:I5697" si="1371">IF(ISBLANK(E5691),0,ROUND(F5691*G5691,2))</f>
        <v>0</v>
      </c>
      <c r="J5691" s="517">
        <f t="shared" ref="J5691:J5697" si="1372">IF(ISBLANK(G5691),0,ROUND(G5691*H5691,2))</f>
        <v>0</v>
      </c>
      <c r="K5691" s="504"/>
      <c r="L5691" s="518">
        <f t="shared" ref="L5691:M5697" si="1373">G5691</f>
        <v>0</v>
      </c>
      <c r="M5691" s="518">
        <f t="shared" si="1373"/>
        <v>0</v>
      </c>
      <c r="N5691" s="519">
        <f t="shared" ref="N5691:N5697" si="1374">IF(ISBLANK(E5691),0,ROUND(F5691*L5691,2))</f>
        <v>0</v>
      </c>
      <c r="O5691" s="519">
        <f t="shared" ref="O5691:O5697" si="1375">IF(ISBLANK(L5691),0,ROUND(L5691*M5691,2))</f>
        <v>0</v>
      </c>
      <c r="P5691" s="506"/>
      <c r="Q5691" s="494"/>
      <c r="R5691" s="412" t="str">
        <f t="shared" si="1367"/>
        <v/>
      </c>
      <c r="S5691" s="412" t="str">
        <f t="shared" si="1368"/>
        <v/>
      </c>
      <c r="T5691" s="427"/>
      <c r="U5691" s="429"/>
      <c r="W5691" s="6">
        <f>VLOOKUP(A5691,'[3]Cartilha Global'!$A:$A,1,FALSE)</f>
        <v>86900</v>
      </c>
    </row>
    <row r="5692" spans="1:23" ht="23.25" hidden="1" thickBot="1" x14ac:dyDescent="0.25">
      <c r="A5692" s="522">
        <v>86936</v>
      </c>
      <c r="B5692" s="508" t="s">
        <v>3144</v>
      </c>
      <c r="C5692" s="513" t="s">
        <v>4154</v>
      </c>
      <c r="D5692" s="498" t="s">
        <v>169</v>
      </c>
      <c r="E5692" s="499">
        <v>729.76</v>
      </c>
      <c r="F5692" s="500">
        <f t="shared" si="1370"/>
        <v>903.73</v>
      </c>
      <c r="G5692" s="527"/>
      <c r="H5692" s="518"/>
      <c r="I5692" s="517">
        <f t="shared" si="1371"/>
        <v>0</v>
      </c>
      <c r="J5692" s="517">
        <f t="shared" si="1372"/>
        <v>0</v>
      </c>
      <c r="K5692" s="504"/>
      <c r="L5692" s="518">
        <f t="shared" si="1373"/>
        <v>0</v>
      </c>
      <c r="M5692" s="518">
        <f t="shared" si="1373"/>
        <v>0</v>
      </c>
      <c r="N5692" s="519">
        <f t="shared" si="1374"/>
        <v>0</v>
      </c>
      <c r="O5692" s="519">
        <f t="shared" si="1375"/>
        <v>0</v>
      </c>
      <c r="P5692" s="506"/>
      <c r="Q5692" s="520"/>
      <c r="R5692" s="412" t="str">
        <f t="shared" si="1367"/>
        <v/>
      </c>
      <c r="S5692" s="412" t="str">
        <f t="shared" si="1368"/>
        <v/>
      </c>
      <c r="T5692" s="427"/>
      <c r="U5692" s="429"/>
      <c r="W5692" s="6">
        <f>VLOOKUP(A5692,'[3]Cartilha Global'!$A:$A,1,FALSE)</f>
        <v>86936</v>
      </c>
    </row>
    <row r="5693" spans="1:23" ht="23.25" hidden="1" thickBot="1" x14ac:dyDescent="0.25">
      <c r="A5693" s="522">
        <v>86935</v>
      </c>
      <c r="B5693" s="508" t="s">
        <v>3144</v>
      </c>
      <c r="C5693" s="513" t="s">
        <v>4155</v>
      </c>
      <c r="D5693" s="498" t="s">
        <v>169</v>
      </c>
      <c r="E5693" s="499">
        <v>366.02</v>
      </c>
      <c r="F5693" s="500">
        <f t="shared" si="1370"/>
        <v>453.28</v>
      </c>
      <c r="G5693" s="527"/>
      <c r="H5693" s="518"/>
      <c r="I5693" s="517">
        <f t="shared" si="1371"/>
        <v>0</v>
      </c>
      <c r="J5693" s="517">
        <f t="shared" si="1372"/>
        <v>0</v>
      </c>
      <c r="K5693" s="504"/>
      <c r="L5693" s="518">
        <f t="shared" si="1373"/>
        <v>0</v>
      </c>
      <c r="M5693" s="518">
        <f t="shared" si="1373"/>
        <v>0</v>
      </c>
      <c r="N5693" s="519">
        <f t="shared" si="1374"/>
        <v>0</v>
      </c>
      <c r="O5693" s="519">
        <f t="shared" si="1375"/>
        <v>0</v>
      </c>
      <c r="P5693" s="506"/>
      <c r="Q5693" s="520"/>
      <c r="R5693" s="412" t="str">
        <f t="shared" si="1367"/>
        <v/>
      </c>
      <c r="S5693" s="412" t="str">
        <f t="shared" si="1368"/>
        <v/>
      </c>
      <c r="T5693" s="427"/>
      <c r="U5693" s="429"/>
      <c r="W5693" s="6">
        <f>VLOOKUP(A5693,'[3]Cartilha Global'!$A:$A,1,FALSE)</f>
        <v>86935</v>
      </c>
    </row>
    <row r="5694" spans="1:23" ht="23.25" hidden="1" thickBot="1" x14ac:dyDescent="0.25">
      <c r="A5694" s="522">
        <v>86901</v>
      </c>
      <c r="B5694" s="508" t="s">
        <v>3144</v>
      </c>
      <c r="C5694" s="513" t="s">
        <v>4156</v>
      </c>
      <c r="D5694" s="498" t="s">
        <v>169</v>
      </c>
      <c r="E5694" s="499">
        <v>147.04</v>
      </c>
      <c r="F5694" s="500">
        <f t="shared" si="1370"/>
        <v>182.09</v>
      </c>
      <c r="G5694" s="527"/>
      <c r="H5694" s="518"/>
      <c r="I5694" s="517">
        <f t="shared" si="1371"/>
        <v>0</v>
      </c>
      <c r="J5694" s="517">
        <f t="shared" si="1372"/>
        <v>0</v>
      </c>
      <c r="K5694" s="504"/>
      <c r="L5694" s="518">
        <f t="shared" si="1373"/>
        <v>0</v>
      </c>
      <c r="M5694" s="518">
        <f t="shared" si="1373"/>
        <v>0</v>
      </c>
      <c r="N5694" s="519">
        <f t="shared" si="1374"/>
        <v>0</v>
      </c>
      <c r="O5694" s="519">
        <f t="shared" si="1375"/>
        <v>0</v>
      </c>
      <c r="P5694" s="506"/>
      <c r="Q5694" s="520"/>
      <c r="R5694" s="412" t="str">
        <f t="shared" si="1367"/>
        <v/>
      </c>
      <c r="S5694" s="412" t="str">
        <f t="shared" si="1368"/>
        <v/>
      </c>
      <c r="T5694" s="427"/>
      <c r="U5694" s="429"/>
      <c r="W5694" s="6">
        <f>VLOOKUP(A5694,'[3]Cartilha Global'!$A:$A,1,FALSE)</f>
        <v>86901</v>
      </c>
    </row>
    <row r="5695" spans="1:23" ht="23.25" hidden="1" thickBot="1" x14ac:dyDescent="0.25">
      <c r="A5695" s="522">
        <v>86938</v>
      </c>
      <c r="B5695" s="508" t="s">
        <v>3144</v>
      </c>
      <c r="C5695" s="513" t="s">
        <v>4157</v>
      </c>
      <c r="D5695" s="498" t="s">
        <v>169</v>
      </c>
      <c r="E5695" s="499">
        <v>643.63</v>
      </c>
      <c r="F5695" s="500">
        <f t="shared" si="1370"/>
        <v>797.07</v>
      </c>
      <c r="G5695" s="527"/>
      <c r="H5695" s="518"/>
      <c r="I5695" s="517">
        <f t="shared" si="1371"/>
        <v>0</v>
      </c>
      <c r="J5695" s="517">
        <f t="shared" si="1372"/>
        <v>0</v>
      </c>
      <c r="K5695" s="504"/>
      <c r="L5695" s="518">
        <f t="shared" si="1373"/>
        <v>0</v>
      </c>
      <c r="M5695" s="518">
        <f t="shared" si="1373"/>
        <v>0</v>
      </c>
      <c r="N5695" s="519">
        <f t="shared" si="1374"/>
        <v>0</v>
      </c>
      <c r="O5695" s="519">
        <f t="shared" si="1375"/>
        <v>0</v>
      </c>
      <c r="P5695" s="506"/>
      <c r="Q5695" s="520"/>
      <c r="R5695" s="412" t="str">
        <f t="shared" si="1367"/>
        <v/>
      </c>
      <c r="S5695" s="412" t="str">
        <f t="shared" si="1368"/>
        <v/>
      </c>
      <c r="T5695" s="427"/>
      <c r="U5695" s="429"/>
      <c r="W5695" s="6">
        <f>VLOOKUP(A5695,'[3]Cartilha Global'!$A:$A,1,FALSE)</f>
        <v>86938</v>
      </c>
    </row>
    <row r="5696" spans="1:23" ht="23.25" hidden="1" thickBot="1" x14ac:dyDescent="0.25">
      <c r="A5696" s="522">
        <v>86937</v>
      </c>
      <c r="B5696" s="508" t="s">
        <v>3144</v>
      </c>
      <c r="C5696" s="513" t="s">
        <v>4158</v>
      </c>
      <c r="D5696" s="498" t="s">
        <v>169</v>
      </c>
      <c r="E5696" s="499">
        <v>279.89</v>
      </c>
      <c r="F5696" s="500">
        <f t="shared" si="1370"/>
        <v>346.62</v>
      </c>
      <c r="G5696" s="527"/>
      <c r="H5696" s="518"/>
      <c r="I5696" s="517">
        <f t="shared" si="1371"/>
        <v>0</v>
      </c>
      <c r="J5696" s="517">
        <f t="shared" si="1372"/>
        <v>0</v>
      </c>
      <c r="K5696" s="504"/>
      <c r="L5696" s="518">
        <f t="shared" si="1373"/>
        <v>0</v>
      </c>
      <c r="M5696" s="518">
        <f t="shared" si="1373"/>
        <v>0</v>
      </c>
      <c r="N5696" s="519">
        <f t="shared" si="1374"/>
        <v>0</v>
      </c>
      <c r="O5696" s="519">
        <f t="shared" si="1375"/>
        <v>0</v>
      </c>
      <c r="P5696" s="506"/>
      <c r="Q5696" s="520"/>
      <c r="R5696" s="412" t="str">
        <f t="shared" si="1367"/>
        <v/>
      </c>
      <c r="S5696" s="412" t="str">
        <f t="shared" si="1368"/>
        <v/>
      </c>
      <c r="T5696" s="427"/>
      <c r="U5696" s="429"/>
      <c r="W5696" s="6">
        <f>VLOOKUP(A5696,'[3]Cartilha Global'!$A:$A,1,FALSE)</f>
        <v>86937</v>
      </c>
    </row>
    <row r="5697" spans="1:23" ht="23.25" hidden="1" thickBot="1" x14ac:dyDescent="0.25">
      <c r="A5697" s="522">
        <v>100852</v>
      </c>
      <c r="B5697" s="508" t="s">
        <v>3144</v>
      </c>
      <c r="C5697" s="513" t="s">
        <v>4280</v>
      </c>
      <c r="D5697" s="498" t="s">
        <v>169</v>
      </c>
      <c r="E5697" s="499">
        <v>244.36</v>
      </c>
      <c r="F5697" s="500">
        <f t="shared" si="1370"/>
        <v>302.62</v>
      </c>
      <c r="G5697" s="527"/>
      <c r="H5697" s="518"/>
      <c r="I5697" s="517">
        <f t="shared" si="1371"/>
        <v>0</v>
      </c>
      <c r="J5697" s="517">
        <f t="shared" si="1372"/>
        <v>0</v>
      </c>
      <c r="K5697" s="504"/>
      <c r="L5697" s="518">
        <f t="shared" si="1373"/>
        <v>0</v>
      </c>
      <c r="M5697" s="518">
        <f t="shared" si="1373"/>
        <v>0</v>
      </c>
      <c r="N5697" s="519">
        <f t="shared" si="1374"/>
        <v>0</v>
      </c>
      <c r="O5697" s="519">
        <f t="shared" si="1375"/>
        <v>0</v>
      </c>
      <c r="P5697" s="506"/>
      <c r="Q5697" s="520"/>
      <c r="R5697" s="412" t="str">
        <f t="shared" si="1367"/>
        <v/>
      </c>
      <c r="S5697" s="412" t="str">
        <f t="shared" si="1368"/>
        <v/>
      </c>
      <c r="T5697" s="427"/>
      <c r="U5697" s="429"/>
      <c r="W5697" s="6">
        <f>VLOOKUP(A5697,'[3]Cartilha Global'!$A:$A,1,FALSE)</f>
        <v>100852</v>
      </c>
    </row>
    <row r="5698" spans="1:23" ht="12" hidden="1" thickBot="1" x14ac:dyDescent="0.25">
      <c r="A5698" s="522" t="s">
        <v>2006</v>
      </c>
      <c r="B5698" s="508"/>
      <c r="C5698" s="513" t="s">
        <v>67</v>
      </c>
      <c r="D5698" s="498">
        <v>0</v>
      </c>
      <c r="E5698" s="499"/>
      <c r="F5698" s="500">
        <f t="shared" si="1370"/>
        <v>0</v>
      </c>
      <c r="G5698" s="556"/>
      <c r="H5698" s="556"/>
      <c r="I5698" s="557"/>
      <c r="J5698" s="558"/>
      <c r="K5698" s="504"/>
      <c r="L5698" s="556"/>
      <c r="M5698" s="556"/>
      <c r="N5698" s="557"/>
      <c r="O5698" s="558"/>
      <c r="P5698" s="506"/>
      <c r="Q5698" s="494" t="str">
        <f>IF(OR(SUM(J5699:J5705)&gt;0,SUM(O5699:O5705)&gt;0),"xx","")</f>
        <v/>
      </c>
      <c r="R5698" s="412" t="str">
        <f t="shared" si="1367"/>
        <v/>
      </c>
      <c r="S5698" s="412" t="str">
        <f t="shared" si="1368"/>
        <v/>
      </c>
      <c r="T5698" s="427"/>
      <c r="U5698" s="429"/>
      <c r="W5698" s="6" t="str">
        <f>VLOOKUP(A5698,'[3]Cartilha Global'!$A:$A,1,FALSE)</f>
        <v>9.4.5</v>
      </c>
    </row>
    <row r="5699" spans="1:23" ht="34.5" hidden="1" thickBot="1" x14ac:dyDescent="0.25">
      <c r="A5699" s="522">
        <v>86941</v>
      </c>
      <c r="B5699" s="508" t="s">
        <v>3144</v>
      </c>
      <c r="C5699" s="513" t="s">
        <v>4159</v>
      </c>
      <c r="D5699" s="498" t="s">
        <v>169</v>
      </c>
      <c r="E5699" s="499">
        <v>1044.5999999999999</v>
      </c>
      <c r="F5699" s="500">
        <f t="shared" si="1370"/>
        <v>1293.6300000000001</v>
      </c>
      <c r="G5699" s="527"/>
      <c r="H5699" s="518"/>
      <c r="I5699" s="517">
        <f t="shared" ref="I5699:I5705" si="1376">IF(ISBLANK(E5699),0,ROUND(F5699*G5699,2))</f>
        <v>0</v>
      </c>
      <c r="J5699" s="517">
        <f t="shared" ref="J5699:J5705" si="1377">IF(ISBLANK(G5699),0,ROUND(G5699*H5699,2))</f>
        <v>0</v>
      </c>
      <c r="K5699" s="504"/>
      <c r="L5699" s="518">
        <f t="shared" ref="L5699:M5705" si="1378">G5699</f>
        <v>0</v>
      </c>
      <c r="M5699" s="518">
        <f t="shared" si="1378"/>
        <v>0</v>
      </c>
      <c r="N5699" s="519">
        <f t="shared" ref="N5699:N5705" si="1379">IF(ISBLANK(E5699),0,ROUND(F5699*L5699,2))</f>
        <v>0</v>
      </c>
      <c r="O5699" s="519">
        <f t="shared" ref="O5699:O5705" si="1380">IF(ISBLANK(L5699),0,ROUND(L5699*M5699,2))</f>
        <v>0</v>
      </c>
      <c r="P5699" s="506"/>
      <c r="Q5699" s="520"/>
      <c r="R5699" s="412" t="str">
        <f t="shared" si="1367"/>
        <v/>
      </c>
      <c r="S5699" s="412" t="str">
        <f t="shared" si="1368"/>
        <v/>
      </c>
      <c r="T5699" s="427"/>
      <c r="U5699" s="429"/>
      <c r="W5699" s="6">
        <f>VLOOKUP(A5699,'[3]Cartilha Global'!$A:$A,1,FALSE)</f>
        <v>86941</v>
      </c>
    </row>
    <row r="5700" spans="1:23" ht="23.25" hidden="1" thickBot="1" x14ac:dyDescent="0.25">
      <c r="A5700" s="522">
        <v>86903</v>
      </c>
      <c r="B5700" s="508" t="s">
        <v>3144</v>
      </c>
      <c r="C5700" s="513" t="s">
        <v>4160</v>
      </c>
      <c r="D5700" s="498" t="s">
        <v>169</v>
      </c>
      <c r="E5700" s="499">
        <v>342.34</v>
      </c>
      <c r="F5700" s="500">
        <f t="shared" si="1370"/>
        <v>423.95</v>
      </c>
      <c r="G5700" s="527"/>
      <c r="H5700" s="518"/>
      <c r="I5700" s="517">
        <f t="shared" si="1376"/>
        <v>0</v>
      </c>
      <c r="J5700" s="517">
        <f t="shared" si="1377"/>
        <v>0</v>
      </c>
      <c r="K5700" s="504"/>
      <c r="L5700" s="518">
        <f t="shared" si="1378"/>
        <v>0</v>
      </c>
      <c r="M5700" s="518">
        <f t="shared" si="1378"/>
        <v>0</v>
      </c>
      <c r="N5700" s="519">
        <f t="shared" si="1379"/>
        <v>0</v>
      </c>
      <c r="O5700" s="519">
        <f t="shared" si="1380"/>
        <v>0</v>
      </c>
      <c r="P5700" s="506"/>
      <c r="Q5700" s="520"/>
      <c r="R5700" s="412" t="str">
        <f t="shared" si="1367"/>
        <v/>
      </c>
      <c r="S5700" s="412" t="str">
        <f t="shared" si="1368"/>
        <v/>
      </c>
      <c r="T5700" s="427"/>
      <c r="U5700" s="429"/>
      <c r="W5700" s="6">
        <f>VLOOKUP(A5700,'[3]Cartilha Global'!$A:$A,1,FALSE)</f>
        <v>86903</v>
      </c>
    </row>
    <row r="5701" spans="1:23" ht="23.25" hidden="1" thickBot="1" x14ac:dyDescent="0.25">
      <c r="A5701" s="522">
        <v>86904</v>
      </c>
      <c r="B5701" s="508" t="s">
        <v>3144</v>
      </c>
      <c r="C5701" s="513" t="s">
        <v>4161</v>
      </c>
      <c r="D5701" s="498" t="s">
        <v>169</v>
      </c>
      <c r="E5701" s="499">
        <v>142.84</v>
      </c>
      <c r="F5701" s="500">
        <f t="shared" si="1370"/>
        <v>176.89</v>
      </c>
      <c r="G5701" s="527"/>
      <c r="H5701" s="518"/>
      <c r="I5701" s="517">
        <f t="shared" si="1376"/>
        <v>0</v>
      </c>
      <c r="J5701" s="517">
        <f t="shared" si="1377"/>
        <v>0</v>
      </c>
      <c r="K5701" s="504"/>
      <c r="L5701" s="518">
        <f t="shared" si="1378"/>
        <v>0</v>
      </c>
      <c r="M5701" s="518">
        <f t="shared" si="1378"/>
        <v>0</v>
      </c>
      <c r="N5701" s="519">
        <f t="shared" si="1379"/>
        <v>0</v>
      </c>
      <c r="O5701" s="519">
        <f t="shared" si="1380"/>
        <v>0</v>
      </c>
      <c r="P5701" s="506"/>
      <c r="Q5701" s="520"/>
      <c r="R5701" s="412" t="str">
        <f t="shared" si="1367"/>
        <v/>
      </c>
      <c r="S5701" s="412" t="str">
        <f t="shared" si="1368"/>
        <v/>
      </c>
      <c r="T5701" s="427"/>
      <c r="U5701" s="429"/>
      <c r="W5701" s="6">
        <f>VLOOKUP(A5701,'[3]Cartilha Global'!$A:$A,1,FALSE)</f>
        <v>86904</v>
      </c>
    </row>
    <row r="5702" spans="1:23" ht="34.5" hidden="1" thickBot="1" x14ac:dyDescent="0.25">
      <c r="A5702" s="522">
        <v>86943</v>
      </c>
      <c r="B5702" s="508" t="s">
        <v>3144</v>
      </c>
      <c r="C5702" s="513" t="s">
        <v>4162</v>
      </c>
      <c r="D5702" s="498" t="s">
        <v>169</v>
      </c>
      <c r="E5702" s="499">
        <v>228.27</v>
      </c>
      <c r="F5702" s="500">
        <f t="shared" si="1370"/>
        <v>282.69</v>
      </c>
      <c r="G5702" s="527"/>
      <c r="H5702" s="518"/>
      <c r="I5702" s="517">
        <f t="shared" si="1376"/>
        <v>0</v>
      </c>
      <c r="J5702" s="517">
        <f t="shared" si="1377"/>
        <v>0</v>
      </c>
      <c r="K5702" s="504"/>
      <c r="L5702" s="518">
        <f t="shared" si="1378"/>
        <v>0</v>
      </c>
      <c r="M5702" s="518">
        <f t="shared" si="1378"/>
        <v>0</v>
      </c>
      <c r="N5702" s="519">
        <f t="shared" si="1379"/>
        <v>0</v>
      </c>
      <c r="O5702" s="519">
        <f t="shared" si="1380"/>
        <v>0</v>
      </c>
      <c r="P5702" s="506"/>
      <c r="Q5702" s="520"/>
      <c r="R5702" s="412" t="str">
        <f t="shared" si="1367"/>
        <v/>
      </c>
      <c r="S5702" s="412" t="str">
        <f t="shared" si="1368"/>
        <v/>
      </c>
      <c r="T5702" s="427"/>
      <c r="U5702" s="429"/>
      <c r="W5702" s="6">
        <f>VLOOKUP(A5702,'[3]Cartilha Global'!$A:$A,1,FALSE)</f>
        <v>86943</v>
      </c>
    </row>
    <row r="5703" spans="1:23" ht="34.5" hidden="1" thickBot="1" x14ac:dyDescent="0.25">
      <c r="A5703" s="522">
        <v>86942</v>
      </c>
      <c r="B5703" s="508" t="s">
        <v>3144</v>
      </c>
      <c r="C5703" s="513" t="s">
        <v>4163</v>
      </c>
      <c r="D5703" s="498" t="s">
        <v>169</v>
      </c>
      <c r="E5703" s="499">
        <v>236.86</v>
      </c>
      <c r="F5703" s="500">
        <f t="shared" si="1370"/>
        <v>293.33</v>
      </c>
      <c r="G5703" s="527"/>
      <c r="H5703" s="518"/>
      <c r="I5703" s="517">
        <f t="shared" si="1376"/>
        <v>0</v>
      </c>
      <c r="J5703" s="517">
        <f t="shared" si="1377"/>
        <v>0</v>
      </c>
      <c r="K5703" s="504"/>
      <c r="L5703" s="518">
        <f t="shared" si="1378"/>
        <v>0</v>
      </c>
      <c r="M5703" s="518">
        <f t="shared" si="1378"/>
        <v>0</v>
      </c>
      <c r="N5703" s="519">
        <f t="shared" si="1379"/>
        <v>0</v>
      </c>
      <c r="O5703" s="519">
        <f t="shared" si="1380"/>
        <v>0</v>
      </c>
      <c r="P5703" s="506"/>
      <c r="Q5703" s="520"/>
      <c r="R5703" s="412" t="str">
        <f t="shared" si="1367"/>
        <v/>
      </c>
      <c r="S5703" s="412" t="str">
        <f t="shared" si="1368"/>
        <v/>
      </c>
      <c r="T5703" s="427"/>
      <c r="U5703" s="429"/>
      <c r="W5703" s="6">
        <f>VLOOKUP(A5703,'[3]Cartilha Global'!$A:$A,1,FALSE)</f>
        <v>86942</v>
      </c>
    </row>
    <row r="5704" spans="1:23" ht="34.5" hidden="1" thickBot="1" x14ac:dyDescent="0.25">
      <c r="A5704" s="522">
        <v>86939</v>
      </c>
      <c r="B5704" s="508" t="s">
        <v>3144</v>
      </c>
      <c r="C5704" s="513" t="s">
        <v>4164</v>
      </c>
      <c r="D5704" s="498" t="s">
        <v>169</v>
      </c>
      <c r="E5704" s="499">
        <v>386.33</v>
      </c>
      <c r="F5704" s="500">
        <f t="shared" si="1370"/>
        <v>478.43</v>
      </c>
      <c r="G5704" s="527"/>
      <c r="H5704" s="518"/>
      <c r="I5704" s="517">
        <f t="shared" si="1376"/>
        <v>0</v>
      </c>
      <c r="J5704" s="517">
        <f t="shared" si="1377"/>
        <v>0</v>
      </c>
      <c r="K5704" s="504"/>
      <c r="L5704" s="518">
        <f t="shared" si="1378"/>
        <v>0</v>
      </c>
      <c r="M5704" s="518">
        <f t="shared" si="1378"/>
        <v>0</v>
      </c>
      <c r="N5704" s="519">
        <f t="shared" si="1379"/>
        <v>0</v>
      </c>
      <c r="O5704" s="519">
        <f t="shared" si="1380"/>
        <v>0</v>
      </c>
      <c r="P5704" s="506"/>
      <c r="Q5704" s="520"/>
      <c r="R5704" s="412" t="str">
        <f t="shared" si="1367"/>
        <v/>
      </c>
      <c r="S5704" s="412" t="str">
        <f t="shared" si="1368"/>
        <v/>
      </c>
      <c r="T5704" s="427"/>
      <c r="U5704" s="429"/>
      <c r="W5704" s="6">
        <f>VLOOKUP(A5704,'[3]Cartilha Global'!$A:$A,1,FALSE)</f>
        <v>86939</v>
      </c>
    </row>
    <row r="5705" spans="1:23" ht="34.5" hidden="1" thickBot="1" x14ac:dyDescent="0.25">
      <c r="A5705" s="522">
        <v>86940</v>
      </c>
      <c r="B5705" s="508" t="s">
        <v>3144</v>
      </c>
      <c r="C5705" s="513" t="s">
        <v>4165</v>
      </c>
      <c r="D5705" s="498" t="s">
        <v>169</v>
      </c>
      <c r="E5705" s="499">
        <v>1341.66</v>
      </c>
      <c r="F5705" s="500">
        <f t="shared" si="1370"/>
        <v>1661.51</v>
      </c>
      <c r="G5705" s="527"/>
      <c r="H5705" s="518"/>
      <c r="I5705" s="517">
        <f t="shared" si="1376"/>
        <v>0</v>
      </c>
      <c r="J5705" s="517">
        <f t="shared" si="1377"/>
        <v>0</v>
      </c>
      <c r="K5705" s="504"/>
      <c r="L5705" s="518">
        <f t="shared" si="1378"/>
        <v>0</v>
      </c>
      <c r="M5705" s="518">
        <f t="shared" si="1378"/>
        <v>0</v>
      </c>
      <c r="N5705" s="519">
        <f t="shared" si="1379"/>
        <v>0</v>
      </c>
      <c r="O5705" s="519">
        <f t="shared" si="1380"/>
        <v>0</v>
      </c>
      <c r="P5705" s="506"/>
      <c r="Q5705" s="520"/>
      <c r="R5705" s="412" t="str">
        <f t="shared" si="1367"/>
        <v/>
      </c>
      <c r="S5705" s="412" t="str">
        <f t="shared" si="1368"/>
        <v/>
      </c>
      <c r="T5705" s="427"/>
      <c r="U5705" s="429"/>
      <c r="W5705" s="6">
        <f>VLOOKUP(A5705,'[3]Cartilha Global'!$A:$A,1,FALSE)</f>
        <v>86940</v>
      </c>
    </row>
    <row r="5706" spans="1:23" ht="12" hidden="1" thickBot="1" x14ac:dyDescent="0.25">
      <c r="A5706" s="522" t="s">
        <v>2007</v>
      </c>
      <c r="B5706" s="508"/>
      <c r="C5706" s="513" t="s">
        <v>68</v>
      </c>
      <c r="D5706" s="498">
        <v>0</v>
      </c>
      <c r="E5706" s="499"/>
      <c r="F5706" s="500">
        <f t="shared" si="1370"/>
        <v>0</v>
      </c>
      <c r="G5706" s="556"/>
      <c r="H5706" s="556"/>
      <c r="I5706" s="557"/>
      <c r="J5706" s="558"/>
      <c r="K5706" s="504"/>
      <c r="L5706" s="556"/>
      <c r="M5706" s="556"/>
      <c r="N5706" s="557"/>
      <c r="O5706" s="558"/>
      <c r="P5706" s="506"/>
      <c r="Q5706" s="494" t="str">
        <f>IF(OR(SUM(J5707:J5720)&gt;0,SUM(O5707:O5720)&gt;0),"xx","")</f>
        <v/>
      </c>
      <c r="R5706" s="412" t="str">
        <f t="shared" si="1367"/>
        <v/>
      </c>
      <c r="S5706" s="412" t="str">
        <f t="shared" si="1368"/>
        <v/>
      </c>
      <c r="T5706" s="427"/>
      <c r="U5706" s="429"/>
      <c r="W5706" s="6" t="str">
        <f>VLOOKUP(A5706,'[3]Cartilha Global'!$A:$A,1,FALSE)</f>
        <v>9.4.6</v>
      </c>
    </row>
    <row r="5707" spans="1:23" ht="23.25" hidden="1" thickBot="1" x14ac:dyDescent="0.25">
      <c r="A5707" s="522">
        <v>86906</v>
      </c>
      <c r="B5707" s="508" t="s">
        <v>3144</v>
      </c>
      <c r="C5707" s="513" t="s">
        <v>4166</v>
      </c>
      <c r="D5707" s="498" t="s">
        <v>169</v>
      </c>
      <c r="E5707" s="499">
        <v>57.18</v>
      </c>
      <c r="F5707" s="500">
        <f t="shared" si="1370"/>
        <v>70.81</v>
      </c>
      <c r="G5707" s="527"/>
      <c r="H5707" s="518"/>
      <c r="I5707" s="517">
        <f t="shared" ref="I5707:I5720" si="1381">IF(ISBLANK(E5707),0,ROUND(F5707*G5707,2))</f>
        <v>0</v>
      </c>
      <c r="J5707" s="517">
        <f t="shared" ref="J5707:J5720" si="1382">IF(ISBLANK(G5707),0,ROUND(G5707*H5707,2))</f>
        <v>0</v>
      </c>
      <c r="K5707" s="504"/>
      <c r="L5707" s="518">
        <f t="shared" ref="L5707:M5720" si="1383">G5707</f>
        <v>0</v>
      </c>
      <c r="M5707" s="518">
        <f t="shared" si="1383"/>
        <v>0</v>
      </c>
      <c r="N5707" s="519">
        <f t="shared" ref="N5707:N5720" si="1384">IF(ISBLANK(E5707),0,ROUND(F5707*L5707,2))</f>
        <v>0</v>
      </c>
      <c r="O5707" s="519">
        <f t="shared" ref="O5707:O5720" si="1385">IF(ISBLANK(L5707),0,ROUND(L5707*M5707,2))</f>
        <v>0</v>
      </c>
      <c r="P5707" s="506"/>
      <c r="Q5707" s="520"/>
      <c r="R5707" s="412" t="str">
        <f t="shared" si="1367"/>
        <v/>
      </c>
      <c r="S5707" s="412" t="str">
        <f t="shared" si="1368"/>
        <v/>
      </c>
      <c r="T5707" s="427"/>
      <c r="U5707" s="429"/>
      <c r="W5707" s="6">
        <f>VLOOKUP(A5707,'[3]Cartilha Global'!$A:$A,1,FALSE)</f>
        <v>86906</v>
      </c>
    </row>
    <row r="5708" spans="1:23" ht="23.25" hidden="1" thickBot="1" x14ac:dyDescent="0.25">
      <c r="A5708" s="522">
        <v>86908</v>
      </c>
      <c r="B5708" s="508" t="s">
        <v>3144</v>
      </c>
      <c r="C5708" s="513" t="s">
        <v>4175</v>
      </c>
      <c r="D5708" s="498" t="s">
        <v>169</v>
      </c>
      <c r="E5708" s="499">
        <v>365.91</v>
      </c>
      <c r="F5708" s="500">
        <f t="shared" si="1370"/>
        <v>453.14</v>
      </c>
      <c r="G5708" s="527"/>
      <c r="H5708" s="518"/>
      <c r="I5708" s="517">
        <f t="shared" si="1381"/>
        <v>0</v>
      </c>
      <c r="J5708" s="517">
        <f t="shared" si="1382"/>
        <v>0</v>
      </c>
      <c r="K5708" s="504"/>
      <c r="L5708" s="518">
        <f t="shared" si="1383"/>
        <v>0</v>
      </c>
      <c r="M5708" s="518">
        <f t="shared" si="1383"/>
        <v>0</v>
      </c>
      <c r="N5708" s="519">
        <f t="shared" si="1384"/>
        <v>0</v>
      </c>
      <c r="O5708" s="519">
        <f t="shared" si="1385"/>
        <v>0</v>
      </c>
      <c r="P5708" s="506"/>
      <c r="Q5708" s="520"/>
      <c r="R5708" s="412" t="str">
        <f t="shared" si="1367"/>
        <v/>
      </c>
      <c r="S5708" s="412" t="str">
        <f t="shared" si="1368"/>
        <v/>
      </c>
      <c r="T5708" s="427"/>
      <c r="U5708" s="429"/>
      <c r="W5708" s="6">
        <f>VLOOKUP(A5708,'[3]Cartilha Global'!$A:$A,1,FALSE)</f>
        <v>86908</v>
      </c>
    </row>
    <row r="5709" spans="1:23" ht="23.25" hidden="1" thickBot="1" x14ac:dyDescent="0.25">
      <c r="A5709" s="522">
        <v>86909</v>
      </c>
      <c r="B5709" s="508" t="s">
        <v>3144</v>
      </c>
      <c r="C5709" s="513" t="s">
        <v>4168</v>
      </c>
      <c r="D5709" s="498" t="s">
        <v>169</v>
      </c>
      <c r="E5709" s="499">
        <v>99.26</v>
      </c>
      <c r="F5709" s="500">
        <f t="shared" si="1370"/>
        <v>122.92</v>
      </c>
      <c r="G5709" s="527"/>
      <c r="H5709" s="518"/>
      <c r="I5709" s="517">
        <f t="shared" si="1381"/>
        <v>0</v>
      </c>
      <c r="J5709" s="517">
        <f t="shared" si="1382"/>
        <v>0</v>
      </c>
      <c r="K5709" s="504"/>
      <c r="L5709" s="518">
        <f t="shared" si="1383"/>
        <v>0</v>
      </c>
      <c r="M5709" s="518">
        <f t="shared" si="1383"/>
        <v>0</v>
      </c>
      <c r="N5709" s="519">
        <f t="shared" si="1384"/>
        <v>0</v>
      </c>
      <c r="O5709" s="519">
        <f t="shared" si="1385"/>
        <v>0</v>
      </c>
      <c r="P5709" s="506"/>
      <c r="Q5709" s="520"/>
      <c r="R5709" s="412" t="str">
        <f t="shared" si="1367"/>
        <v/>
      </c>
      <c r="S5709" s="412" t="str">
        <f t="shared" si="1368"/>
        <v/>
      </c>
      <c r="T5709" s="427"/>
      <c r="U5709" s="429"/>
      <c r="W5709" s="6">
        <f>VLOOKUP(A5709,'[3]Cartilha Global'!$A:$A,1,FALSE)</f>
        <v>86909</v>
      </c>
    </row>
    <row r="5710" spans="1:23" ht="23.25" hidden="1" thickBot="1" x14ac:dyDescent="0.25">
      <c r="A5710" s="522">
        <v>86910</v>
      </c>
      <c r="B5710" s="508" t="s">
        <v>3144</v>
      </c>
      <c r="C5710" s="513" t="s">
        <v>4169</v>
      </c>
      <c r="D5710" s="498" t="s">
        <v>169</v>
      </c>
      <c r="E5710" s="499">
        <v>97.24</v>
      </c>
      <c r="F5710" s="500">
        <f t="shared" si="1370"/>
        <v>120.42</v>
      </c>
      <c r="G5710" s="527"/>
      <c r="H5710" s="518"/>
      <c r="I5710" s="517">
        <f t="shared" si="1381"/>
        <v>0</v>
      </c>
      <c r="J5710" s="517">
        <f t="shared" si="1382"/>
        <v>0</v>
      </c>
      <c r="K5710" s="504"/>
      <c r="L5710" s="518">
        <f t="shared" si="1383"/>
        <v>0</v>
      </c>
      <c r="M5710" s="518">
        <f t="shared" si="1383"/>
        <v>0</v>
      </c>
      <c r="N5710" s="519">
        <f t="shared" si="1384"/>
        <v>0</v>
      </c>
      <c r="O5710" s="519">
        <f t="shared" si="1385"/>
        <v>0</v>
      </c>
      <c r="P5710" s="506"/>
      <c r="Q5710" s="520"/>
      <c r="R5710" s="412" t="str">
        <f t="shared" si="1367"/>
        <v/>
      </c>
      <c r="S5710" s="412" t="str">
        <f t="shared" si="1368"/>
        <v/>
      </c>
      <c r="T5710" s="427"/>
      <c r="U5710" s="429"/>
      <c r="W5710" s="6">
        <f>VLOOKUP(A5710,'[3]Cartilha Global'!$A:$A,1,FALSE)</f>
        <v>86910</v>
      </c>
    </row>
    <row r="5711" spans="1:23" ht="23.25" hidden="1" thickBot="1" x14ac:dyDescent="0.25">
      <c r="A5711" s="522">
        <v>86911</v>
      </c>
      <c r="B5711" s="508" t="s">
        <v>3144</v>
      </c>
      <c r="C5711" s="513" t="s">
        <v>4167</v>
      </c>
      <c r="D5711" s="498" t="s">
        <v>169</v>
      </c>
      <c r="E5711" s="499">
        <v>66.95</v>
      </c>
      <c r="F5711" s="500">
        <f t="shared" si="1370"/>
        <v>82.91</v>
      </c>
      <c r="G5711" s="527"/>
      <c r="H5711" s="518"/>
      <c r="I5711" s="517">
        <f t="shared" si="1381"/>
        <v>0</v>
      </c>
      <c r="J5711" s="517">
        <f t="shared" si="1382"/>
        <v>0</v>
      </c>
      <c r="K5711" s="504"/>
      <c r="L5711" s="518">
        <f t="shared" si="1383"/>
        <v>0</v>
      </c>
      <c r="M5711" s="518">
        <f t="shared" si="1383"/>
        <v>0</v>
      </c>
      <c r="N5711" s="519">
        <f t="shared" si="1384"/>
        <v>0</v>
      </c>
      <c r="O5711" s="519">
        <f t="shared" si="1385"/>
        <v>0</v>
      </c>
      <c r="P5711" s="506"/>
      <c r="Q5711" s="520"/>
      <c r="R5711" s="412" t="str">
        <f t="shared" si="1367"/>
        <v/>
      </c>
      <c r="S5711" s="412" t="str">
        <f t="shared" si="1368"/>
        <v/>
      </c>
      <c r="T5711" s="427"/>
      <c r="U5711" s="429"/>
      <c r="W5711" s="6">
        <f>VLOOKUP(A5711,'[3]Cartilha Global'!$A:$A,1,FALSE)</f>
        <v>86911</v>
      </c>
    </row>
    <row r="5712" spans="1:23" ht="23.25" hidden="1" thickBot="1" x14ac:dyDescent="0.25">
      <c r="A5712" s="522">
        <v>86913</v>
      </c>
      <c r="B5712" s="508" t="s">
        <v>3144</v>
      </c>
      <c r="C5712" s="513" t="s">
        <v>4171</v>
      </c>
      <c r="D5712" s="498" t="s">
        <v>169</v>
      </c>
      <c r="E5712" s="499">
        <v>42.77</v>
      </c>
      <c r="F5712" s="500">
        <f t="shared" si="1370"/>
        <v>52.97</v>
      </c>
      <c r="G5712" s="527"/>
      <c r="H5712" s="518"/>
      <c r="I5712" s="517">
        <f t="shared" si="1381"/>
        <v>0</v>
      </c>
      <c r="J5712" s="517">
        <f t="shared" si="1382"/>
        <v>0</v>
      </c>
      <c r="K5712" s="504"/>
      <c r="L5712" s="518">
        <f t="shared" si="1383"/>
        <v>0</v>
      </c>
      <c r="M5712" s="518">
        <f t="shared" si="1383"/>
        <v>0</v>
      </c>
      <c r="N5712" s="519">
        <f t="shared" si="1384"/>
        <v>0</v>
      </c>
      <c r="O5712" s="519">
        <f t="shared" si="1385"/>
        <v>0</v>
      </c>
      <c r="P5712" s="506"/>
      <c r="Q5712" s="520"/>
      <c r="R5712" s="412" t="str">
        <f t="shared" si="1367"/>
        <v/>
      </c>
      <c r="S5712" s="412" t="str">
        <f t="shared" si="1368"/>
        <v/>
      </c>
      <c r="T5712" s="427"/>
      <c r="U5712" s="429"/>
      <c r="W5712" s="6">
        <f>VLOOKUP(A5712,'[3]Cartilha Global'!$A:$A,1,FALSE)</f>
        <v>86913</v>
      </c>
    </row>
    <row r="5713" spans="1:23" ht="23.25" hidden="1" thickBot="1" x14ac:dyDescent="0.25">
      <c r="A5713" s="522">
        <v>86914</v>
      </c>
      <c r="B5713" s="508" t="s">
        <v>3144</v>
      </c>
      <c r="C5713" s="513" t="s">
        <v>4170</v>
      </c>
      <c r="D5713" s="498" t="s">
        <v>169</v>
      </c>
      <c r="E5713" s="499">
        <v>75.400000000000006</v>
      </c>
      <c r="F5713" s="500">
        <f t="shared" si="1370"/>
        <v>93.38</v>
      </c>
      <c r="G5713" s="527"/>
      <c r="H5713" s="518"/>
      <c r="I5713" s="517">
        <f t="shared" si="1381"/>
        <v>0</v>
      </c>
      <c r="J5713" s="517">
        <f t="shared" si="1382"/>
        <v>0</v>
      </c>
      <c r="K5713" s="504"/>
      <c r="L5713" s="518">
        <f t="shared" si="1383"/>
        <v>0</v>
      </c>
      <c r="M5713" s="518">
        <f t="shared" si="1383"/>
        <v>0</v>
      </c>
      <c r="N5713" s="519">
        <f t="shared" si="1384"/>
        <v>0</v>
      </c>
      <c r="O5713" s="519">
        <f t="shared" si="1385"/>
        <v>0</v>
      </c>
      <c r="P5713" s="506"/>
      <c r="Q5713" s="520"/>
      <c r="R5713" s="412" t="str">
        <f t="shared" si="1367"/>
        <v/>
      </c>
      <c r="S5713" s="412" t="str">
        <f t="shared" si="1368"/>
        <v/>
      </c>
      <c r="T5713" s="427"/>
      <c r="U5713" s="429"/>
      <c r="W5713" s="6">
        <f>VLOOKUP(A5713,'[3]Cartilha Global'!$A:$A,1,FALSE)</f>
        <v>86914</v>
      </c>
    </row>
    <row r="5714" spans="1:23" ht="23.25" hidden="1" thickBot="1" x14ac:dyDescent="0.25">
      <c r="A5714" s="522">
        <v>86915</v>
      </c>
      <c r="B5714" s="508" t="s">
        <v>3144</v>
      </c>
      <c r="C5714" s="513" t="s">
        <v>4173</v>
      </c>
      <c r="D5714" s="498" t="s">
        <v>169</v>
      </c>
      <c r="E5714" s="499">
        <v>108.51</v>
      </c>
      <c r="F5714" s="500">
        <f t="shared" si="1370"/>
        <v>134.38</v>
      </c>
      <c r="G5714" s="527"/>
      <c r="H5714" s="518"/>
      <c r="I5714" s="517">
        <f t="shared" si="1381"/>
        <v>0</v>
      </c>
      <c r="J5714" s="517">
        <f t="shared" si="1382"/>
        <v>0</v>
      </c>
      <c r="K5714" s="504"/>
      <c r="L5714" s="518">
        <f t="shared" si="1383"/>
        <v>0</v>
      </c>
      <c r="M5714" s="518">
        <f t="shared" si="1383"/>
        <v>0</v>
      </c>
      <c r="N5714" s="519">
        <f t="shared" si="1384"/>
        <v>0</v>
      </c>
      <c r="O5714" s="519">
        <f t="shared" si="1385"/>
        <v>0</v>
      </c>
      <c r="P5714" s="506"/>
      <c r="Q5714" s="520"/>
      <c r="R5714" s="412" t="str">
        <f t="shared" si="1367"/>
        <v/>
      </c>
      <c r="S5714" s="412" t="str">
        <f t="shared" si="1368"/>
        <v/>
      </c>
      <c r="T5714" s="427"/>
      <c r="U5714" s="429"/>
      <c r="W5714" s="6">
        <f>VLOOKUP(A5714,'[3]Cartilha Global'!$A:$A,1,FALSE)</f>
        <v>86915</v>
      </c>
    </row>
    <row r="5715" spans="1:23" ht="12" hidden="1" thickBot="1" x14ac:dyDescent="0.25">
      <c r="A5715" s="522">
        <v>86916</v>
      </c>
      <c r="B5715" s="508" t="s">
        <v>3144</v>
      </c>
      <c r="C5715" s="513" t="s">
        <v>4172</v>
      </c>
      <c r="D5715" s="498" t="s">
        <v>169</v>
      </c>
      <c r="E5715" s="499">
        <v>29.92</v>
      </c>
      <c r="F5715" s="500">
        <f t="shared" si="1370"/>
        <v>37.049999999999997</v>
      </c>
      <c r="G5715" s="527"/>
      <c r="H5715" s="518"/>
      <c r="I5715" s="517">
        <f t="shared" si="1381"/>
        <v>0</v>
      </c>
      <c r="J5715" s="517">
        <f t="shared" si="1382"/>
        <v>0</v>
      </c>
      <c r="K5715" s="504"/>
      <c r="L5715" s="518">
        <f t="shared" si="1383"/>
        <v>0</v>
      </c>
      <c r="M5715" s="518">
        <f t="shared" si="1383"/>
        <v>0</v>
      </c>
      <c r="N5715" s="519">
        <f t="shared" si="1384"/>
        <v>0</v>
      </c>
      <c r="O5715" s="519">
        <f t="shared" si="1385"/>
        <v>0</v>
      </c>
      <c r="P5715" s="506"/>
      <c r="Q5715" s="494"/>
      <c r="R5715" s="412" t="str">
        <f t="shared" si="1367"/>
        <v/>
      </c>
      <c r="S5715" s="412" t="str">
        <f t="shared" si="1368"/>
        <v/>
      </c>
      <c r="T5715" s="427"/>
      <c r="U5715" s="429"/>
      <c r="W5715" s="6">
        <f>VLOOKUP(A5715,'[3]Cartilha Global'!$A:$A,1,FALSE)</f>
        <v>86916</v>
      </c>
    </row>
    <row r="5716" spans="1:23" ht="12" hidden="1" thickBot="1" x14ac:dyDescent="0.25">
      <c r="A5716" s="522">
        <v>100853</v>
      </c>
      <c r="B5716" s="508" t="s">
        <v>3144</v>
      </c>
      <c r="C5716" s="513" t="s">
        <v>6853</v>
      </c>
      <c r="D5716" s="498" t="s">
        <v>169</v>
      </c>
      <c r="E5716" s="499">
        <v>262.83</v>
      </c>
      <c r="F5716" s="500">
        <f t="shared" si="1370"/>
        <v>325.49</v>
      </c>
      <c r="G5716" s="527"/>
      <c r="H5716" s="518"/>
      <c r="I5716" s="517">
        <f t="shared" si="1381"/>
        <v>0</v>
      </c>
      <c r="J5716" s="517">
        <f t="shared" si="1382"/>
        <v>0</v>
      </c>
      <c r="K5716" s="504"/>
      <c r="L5716" s="518">
        <f t="shared" si="1383"/>
        <v>0</v>
      </c>
      <c r="M5716" s="518">
        <f t="shared" si="1383"/>
        <v>0</v>
      </c>
      <c r="N5716" s="519">
        <f t="shared" si="1384"/>
        <v>0</v>
      </c>
      <c r="O5716" s="519">
        <f t="shared" si="1385"/>
        <v>0</v>
      </c>
      <c r="P5716" s="506"/>
      <c r="Q5716" s="520"/>
      <c r="R5716" s="412" t="str">
        <f t="shared" si="1367"/>
        <v/>
      </c>
      <c r="S5716" s="412" t="str">
        <f t="shared" si="1368"/>
        <v/>
      </c>
      <c r="T5716" s="427"/>
      <c r="U5716" s="429"/>
      <c r="W5716" s="6" t="e">
        <f>VLOOKUP(A5716,'[3]Cartilha Global'!$A:$A,1,FALSE)</f>
        <v>#N/A</v>
      </c>
    </row>
    <row r="5717" spans="1:23" ht="12" hidden="1" thickBot="1" x14ac:dyDescent="0.25">
      <c r="A5717" s="522">
        <v>100854</v>
      </c>
      <c r="B5717" s="508" t="s">
        <v>3144</v>
      </c>
      <c r="C5717" s="513" t="s">
        <v>4281</v>
      </c>
      <c r="D5717" s="498" t="s">
        <v>169</v>
      </c>
      <c r="E5717" s="499">
        <v>1351.36</v>
      </c>
      <c r="F5717" s="500">
        <f t="shared" si="1370"/>
        <v>1673.52</v>
      </c>
      <c r="G5717" s="527"/>
      <c r="H5717" s="518"/>
      <c r="I5717" s="517">
        <f t="shared" si="1381"/>
        <v>0</v>
      </c>
      <c r="J5717" s="517">
        <f t="shared" si="1382"/>
        <v>0</v>
      </c>
      <c r="K5717" s="504"/>
      <c r="L5717" s="518">
        <f t="shared" si="1383"/>
        <v>0</v>
      </c>
      <c r="M5717" s="518">
        <f t="shared" si="1383"/>
        <v>0</v>
      </c>
      <c r="N5717" s="519">
        <f t="shared" si="1384"/>
        <v>0</v>
      </c>
      <c r="O5717" s="519">
        <f t="shared" si="1385"/>
        <v>0</v>
      </c>
      <c r="P5717" s="506"/>
      <c r="Q5717" s="520"/>
      <c r="R5717" s="412" t="str">
        <f t="shared" si="1367"/>
        <v/>
      </c>
      <c r="S5717" s="412" t="str">
        <f t="shared" si="1368"/>
        <v/>
      </c>
      <c r="T5717" s="427"/>
      <c r="U5717" s="429"/>
      <c r="W5717" s="6">
        <f>VLOOKUP(A5717,'[3]Cartilha Global'!$A:$A,1,FALSE)</f>
        <v>100854</v>
      </c>
    </row>
    <row r="5718" spans="1:23" ht="23.25" hidden="1" thickBot="1" x14ac:dyDescent="0.25">
      <c r="A5718" s="522">
        <v>86905</v>
      </c>
      <c r="B5718" s="508" t="s">
        <v>3144</v>
      </c>
      <c r="C5718" s="513" t="s">
        <v>4174</v>
      </c>
      <c r="D5718" s="498" t="s">
        <v>169</v>
      </c>
      <c r="E5718" s="499">
        <v>308.41000000000003</v>
      </c>
      <c r="F5718" s="500">
        <f t="shared" si="1370"/>
        <v>381.93</v>
      </c>
      <c r="G5718" s="527"/>
      <c r="H5718" s="518"/>
      <c r="I5718" s="517">
        <f t="shared" si="1381"/>
        <v>0</v>
      </c>
      <c r="J5718" s="517">
        <f t="shared" si="1382"/>
        <v>0</v>
      </c>
      <c r="K5718" s="504"/>
      <c r="L5718" s="518">
        <f t="shared" si="1383"/>
        <v>0</v>
      </c>
      <c r="M5718" s="518">
        <f t="shared" si="1383"/>
        <v>0</v>
      </c>
      <c r="N5718" s="519">
        <f t="shared" si="1384"/>
        <v>0</v>
      </c>
      <c r="O5718" s="519">
        <f t="shared" si="1385"/>
        <v>0</v>
      </c>
      <c r="P5718" s="506"/>
      <c r="Q5718" s="494"/>
      <c r="R5718" s="412" t="str">
        <f t="shared" si="1367"/>
        <v/>
      </c>
      <c r="S5718" s="412" t="str">
        <f t="shared" si="1368"/>
        <v/>
      </c>
      <c r="T5718" s="427"/>
      <c r="U5718" s="429"/>
      <c r="W5718" s="6">
        <f>VLOOKUP(A5718,'[3]Cartilha Global'!$A:$A,1,FALSE)</f>
        <v>86905</v>
      </c>
    </row>
    <row r="5719" spans="1:23" ht="23.25" hidden="1" thickBot="1" x14ac:dyDescent="0.25">
      <c r="A5719" s="522">
        <v>86908</v>
      </c>
      <c r="B5719" s="508" t="s">
        <v>3144</v>
      </c>
      <c r="C5719" s="513" t="s">
        <v>4175</v>
      </c>
      <c r="D5719" s="498" t="s">
        <v>169</v>
      </c>
      <c r="E5719" s="499">
        <v>365.91</v>
      </c>
      <c r="F5719" s="500">
        <f t="shared" si="1370"/>
        <v>453.14</v>
      </c>
      <c r="G5719" s="527"/>
      <c r="H5719" s="518"/>
      <c r="I5719" s="517">
        <f t="shared" si="1381"/>
        <v>0</v>
      </c>
      <c r="J5719" s="517">
        <f t="shared" si="1382"/>
        <v>0</v>
      </c>
      <c r="K5719" s="504"/>
      <c r="L5719" s="518">
        <f t="shared" si="1383"/>
        <v>0</v>
      </c>
      <c r="M5719" s="518">
        <f t="shared" si="1383"/>
        <v>0</v>
      </c>
      <c r="N5719" s="519">
        <f t="shared" si="1384"/>
        <v>0</v>
      </c>
      <c r="O5719" s="519">
        <f t="shared" si="1385"/>
        <v>0</v>
      </c>
      <c r="P5719" s="506"/>
      <c r="Q5719" s="520"/>
      <c r="R5719" s="412" t="str">
        <f t="shared" si="1367"/>
        <v/>
      </c>
      <c r="S5719" s="412" t="str">
        <f t="shared" si="1368"/>
        <v/>
      </c>
      <c r="T5719" s="427"/>
      <c r="U5719" s="429"/>
      <c r="W5719" s="6">
        <f>VLOOKUP(A5719,'[3]Cartilha Global'!$A:$A,1,FALSE)</f>
        <v>86908</v>
      </c>
    </row>
    <row r="5720" spans="1:23" ht="23.25" hidden="1" thickBot="1" x14ac:dyDescent="0.25">
      <c r="A5720" s="522">
        <v>89354</v>
      </c>
      <c r="B5720" s="508" t="s">
        <v>3144</v>
      </c>
      <c r="C5720" s="513" t="s">
        <v>1557</v>
      </c>
      <c r="D5720" s="498" t="s">
        <v>169</v>
      </c>
      <c r="E5720" s="499">
        <v>417.23</v>
      </c>
      <c r="F5720" s="500">
        <f t="shared" si="1370"/>
        <v>516.70000000000005</v>
      </c>
      <c r="G5720" s="527"/>
      <c r="H5720" s="518"/>
      <c r="I5720" s="517">
        <f t="shared" si="1381"/>
        <v>0</v>
      </c>
      <c r="J5720" s="517">
        <f t="shared" si="1382"/>
        <v>0</v>
      </c>
      <c r="K5720" s="504"/>
      <c r="L5720" s="518">
        <f t="shared" si="1383"/>
        <v>0</v>
      </c>
      <c r="M5720" s="518">
        <f t="shared" si="1383"/>
        <v>0</v>
      </c>
      <c r="N5720" s="519">
        <f t="shared" si="1384"/>
        <v>0</v>
      </c>
      <c r="O5720" s="519">
        <f t="shared" si="1385"/>
        <v>0</v>
      </c>
      <c r="P5720" s="506"/>
      <c r="Q5720" s="520"/>
      <c r="R5720" s="412" t="str">
        <f t="shared" si="1367"/>
        <v/>
      </c>
      <c r="S5720" s="412" t="str">
        <f t="shared" si="1368"/>
        <v/>
      </c>
      <c r="T5720" s="427"/>
      <c r="U5720" s="429"/>
      <c r="W5720" s="6">
        <f>VLOOKUP(A5720,'[3]Cartilha Global'!$A:$A,1,FALSE)</f>
        <v>89354</v>
      </c>
    </row>
    <row r="5721" spans="1:23" ht="12" hidden="1" thickBot="1" x14ac:dyDescent="0.25">
      <c r="A5721" s="522" t="s">
        <v>2008</v>
      </c>
      <c r="B5721" s="508"/>
      <c r="C5721" s="513" t="s">
        <v>69</v>
      </c>
      <c r="D5721" s="498">
        <v>0</v>
      </c>
      <c r="E5721" s="499"/>
      <c r="F5721" s="500">
        <f t="shared" si="1370"/>
        <v>0</v>
      </c>
      <c r="G5721" s="556"/>
      <c r="H5721" s="556"/>
      <c r="I5721" s="557"/>
      <c r="J5721" s="558"/>
      <c r="K5721" s="504"/>
      <c r="L5721" s="556"/>
      <c r="M5721" s="556"/>
      <c r="N5721" s="557"/>
      <c r="O5721" s="558"/>
      <c r="P5721" s="506"/>
      <c r="Q5721" s="494" t="str">
        <f>IF(OR(SUM(J5722:J5727)&gt;0,SUM(O5722:O5727)&gt;0),"xx","")</f>
        <v/>
      </c>
      <c r="R5721" s="412" t="str">
        <f t="shared" si="1367"/>
        <v/>
      </c>
      <c r="S5721" s="412" t="str">
        <f t="shared" si="1368"/>
        <v/>
      </c>
      <c r="T5721" s="427"/>
      <c r="U5721" s="429"/>
      <c r="W5721" s="6" t="str">
        <f>VLOOKUP(A5721,'[3]Cartilha Global'!$A:$A,1,FALSE)</f>
        <v>9.4.7</v>
      </c>
    </row>
    <row r="5722" spans="1:23" ht="12" hidden="1" thickBot="1" x14ac:dyDescent="0.25">
      <c r="A5722" s="522">
        <v>86883</v>
      </c>
      <c r="B5722" s="508" t="s">
        <v>3144</v>
      </c>
      <c r="C5722" s="513" t="s">
        <v>4176</v>
      </c>
      <c r="D5722" s="498" t="s">
        <v>169</v>
      </c>
      <c r="E5722" s="499">
        <v>11.57</v>
      </c>
      <c r="F5722" s="500">
        <f t="shared" si="1370"/>
        <v>14.33</v>
      </c>
      <c r="G5722" s="527"/>
      <c r="H5722" s="518"/>
      <c r="I5722" s="517">
        <f t="shared" ref="I5722:I5727" si="1386">IF(ISBLANK(E5722),0,ROUND(F5722*G5722,2))</f>
        <v>0</v>
      </c>
      <c r="J5722" s="517">
        <f t="shared" ref="J5722:J5727" si="1387">IF(ISBLANK(G5722),0,ROUND(G5722*H5722,2))</f>
        <v>0</v>
      </c>
      <c r="K5722" s="504"/>
      <c r="L5722" s="518">
        <f t="shared" ref="L5722:M5727" si="1388">G5722</f>
        <v>0</v>
      </c>
      <c r="M5722" s="518">
        <f t="shared" si="1388"/>
        <v>0</v>
      </c>
      <c r="N5722" s="519">
        <f t="shared" ref="N5722:N5727" si="1389">IF(ISBLANK(E5722),0,ROUND(F5722*L5722,2))</f>
        <v>0</v>
      </c>
      <c r="O5722" s="519">
        <f t="shared" ref="O5722:O5727" si="1390">IF(ISBLANK(L5722),0,ROUND(L5722*M5722,2))</f>
        <v>0</v>
      </c>
      <c r="P5722" s="506"/>
      <c r="Q5722" s="520"/>
      <c r="R5722" s="412" t="str">
        <f t="shared" si="1367"/>
        <v/>
      </c>
      <c r="S5722" s="412" t="str">
        <f t="shared" si="1368"/>
        <v/>
      </c>
      <c r="T5722" s="427"/>
      <c r="U5722" s="429"/>
      <c r="W5722" s="6">
        <f>VLOOKUP(A5722,'[3]Cartilha Global'!$A:$A,1,FALSE)</f>
        <v>86883</v>
      </c>
    </row>
    <row r="5723" spans="1:23" ht="23.25" hidden="1" thickBot="1" x14ac:dyDescent="0.25">
      <c r="A5723" s="522">
        <v>86881</v>
      </c>
      <c r="B5723" s="508" t="s">
        <v>3144</v>
      </c>
      <c r="C5723" s="513" t="s">
        <v>4177</v>
      </c>
      <c r="D5723" s="498" t="s">
        <v>169</v>
      </c>
      <c r="E5723" s="499">
        <v>375.31</v>
      </c>
      <c r="F5723" s="500">
        <f t="shared" si="1370"/>
        <v>464.78</v>
      </c>
      <c r="G5723" s="527"/>
      <c r="H5723" s="518"/>
      <c r="I5723" s="517">
        <f t="shared" si="1386"/>
        <v>0</v>
      </c>
      <c r="J5723" s="517">
        <f t="shared" si="1387"/>
        <v>0</v>
      </c>
      <c r="K5723" s="504"/>
      <c r="L5723" s="518">
        <f t="shared" si="1388"/>
        <v>0</v>
      </c>
      <c r="M5723" s="518">
        <f t="shared" si="1388"/>
        <v>0</v>
      </c>
      <c r="N5723" s="519">
        <f t="shared" si="1389"/>
        <v>0</v>
      </c>
      <c r="O5723" s="519">
        <f t="shared" si="1390"/>
        <v>0</v>
      </c>
      <c r="P5723" s="506"/>
      <c r="Q5723" s="494"/>
      <c r="R5723" s="412" t="str">
        <f t="shared" si="1367"/>
        <v/>
      </c>
      <c r="S5723" s="412" t="str">
        <f t="shared" si="1368"/>
        <v/>
      </c>
      <c r="T5723" s="427"/>
      <c r="U5723" s="429"/>
      <c r="W5723" s="6">
        <f>VLOOKUP(A5723,'[3]Cartilha Global'!$A:$A,1,FALSE)</f>
        <v>86881</v>
      </c>
    </row>
    <row r="5724" spans="1:23" ht="12" hidden="1" thickBot="1" x14ac:dyDescent="0.25">
      <c r="A5724" s="522">
        <v>86882</v>
      </c>
      <c r="B5724" s="508" t="s">
        <v>3144</v>
      </c>
      <c r="C5724" s="513" t="s">
        <v>4178</v>
      </c>
      <c r="D5724" s="498" t="s">
        <v>169</v>
      </c>
      <c r="E5724" s="499">
        <v>20.16</v>
      </c>
      <c r="F5724" s="500">
        <f t="shared" si="1370"/>
        <v>24.97</v>
      </c>
      <c r="G5724" s="527"/>
      <c r="H5724" s="518"/>
      <c r="I5724" s="517">
        <f t="shared" si="1386"/>
        <v>0</v>
      </c>
      <c r="J5724" s="517">
        <f t="shared" si="1387"/>
        <v>0</v>
      </c>
      <c r="K5724" s="504"/>
      <c r="L5724" s="518">
        <f t="shared" si="1388"/>
        <v>0</v>
      </c>
      <c r="M5724" s="518">
        <f t="shared" si="1388"/>
        <v>0</v>
      </c>
      <c r="N5724" s="519">
        <f t="shared" si="1389"/>
        <v>0</v>
      </c>
      <c r="O5724" s="519">
        <f t="shared" si="1390"/>
        <v>0</v>
      </c>
      <c r="P5724" s="506"/>
      <c r="Q5724" s="520"/>
      <c r="R5724" s="412" t="str">
        <f t="shared" si="1367"/>
        <v/>
      </c>
      <c r="S5724" s="412" t="str">
        <f t="shared" si="1368"/>
        <v/>
      </c>
      <c r="T5724" s="427"/>
      <c r="U5724" s="429"/>
      <c r="W5724" s="6">
        <f>VLOOKUP(A5724,'[3]Cartilha Global'!$A:$A,1,FALSE)</f>
        <v>86882</v>
      </c>
    </row>
    <row r="5725" spans="1:23" ht="23.25" hidden="1" thickBot="1" x14ac:dyDescent="0.25">
      <c r="A5725" s="522">
        <v>86878</v>
      </c>
      <c r="B5725" s="508" t="s">
        <v>3144</v>
      </c>
      <c r="C5725" s="513" t="s">
        <v>4179</v>
      </c>
      <c r="D5725" s="498" t="s">
        <v>169</v>
      </c>
      <c r="E5725" s="499">
        <v>131.13</v>
      </c>
      <c r="F5725" s="500">
        <f t="shared" si="1370"/>
        <v>162.38999999999999</v>
      </c>
      <c r="G5725" s="527"/>
      <c r="H5725" s="518"/>
      <c r="I5725" s="517">
        <f t="shared" si="1386"/>
        <v>0</v>
      </c>
      <c r="J5725" s="517">
        <f t="shared" si="1387"/>
        <v>0</v>
      </c>
      <c r="K5725" s="504"/>
      <c r="L5725" s="518">
        <f t="shared" si="1388"/>
        <v>0</v>
      </c>
      <c r="M5725" s="518">
        <f t="shared" si="1388"/>
        <v>0</v>
      </c>
      <c r="N5725" s="519">
        <f t="shared" si="1389"/>
        <v>0</v>
      </c>
      <c r="O5725" s="519">
        <f t="shared" si="1390"/>
        <v>0</v>
      </c>
      <c r="P5725" s="506"/>
      <c r="Q5725" s="520"/>
      <c r="R5725" s="412" t="str">
        <f t="shared" si="1367"/>
        <v/>
      </c>
      <c r="S5725" s="412" t="str">
        <f t="shared" si="1368"/>
        <v/>
      </c>
      <c r="T5725" s="427"/>
      <c r="U5725" s="429"/>
      <c r="W5725" s="6">
        <f>VLOOKUP(A5725,'[3]Cartilha Global'!$A:$A,1,FALSE)</f>
        <v>86878</v>
      </c>
    </row>
    <row r="5726" spans="1:23" ht="23.25" hidden="1" thickBot="1" x14ac:dyDescent="0.25">
      <c r="A5726" s="522">
        <v>86880</v>
      </c>
      <c r="B5726" s="508" t="s">
        <v>3144</v>
      </c>
      <c r="C5726" s="513" t="s">
        <v>4180</v>
      </c>
      <c r="D5726" s="498" t="s">
        <v>169</v>
      </c>
      <c r="E5726" s="499">
        <v>19.61</v>
      </c>
      <c r="F5726" s="500">
        <f t="shared" si="1370"/>
        <v>24.29</v>
      </c>
      <c r="G5726" s="527"/>
      <c r="H5726" s="518"/>
      <c r="I5726" s="517">
        <f t="shared" si="1386"/>
        <v>0</v>
      </c>
      <c r="J5726" s="517">
        <f t="shared" si="1387"/>
        <v>0</v>
      </c>
      <c r="K5726" s="504"/>
      <c r="L5726" s="518">
        <f t="shared" si="1388"/>
        <v>0</v>
      </c>
      <c r="M5726" s="518">
        <f t="shared" si="1388"/>
        <v>0</v>
      </c>
      <c r="N5726" s="519">
        <f t="shared" si="1389"/>
        <v>0</v>
      </c>
      <c r="O5726" s="519">
        <f t="shared" si="1390"/>
        <v>0</v>
      </c>
      <c r="P5726" s="506"/>
      <c r="Q5726" s="494"/>
      <c r="R5726" s="412" t="str">
        <f t="shared" si="1367"/>
        <v/>
      </c>
      <c r="S5726" s="412" t="str">
        <f t="shared" si="1368"/>
        <v/>
      </c>
      <c r="T5726" s="427"/>
      <c r="U5726" s="429"/>
      <c r="W5726" s="6">
        <f>VLOOKUP(A5726,'[3]Cartilha Global'!$A:$A,1,FALSE)</f>
        <v>86880</v>
      </c>
    </row>
    <row r="5727" spans="1:23" ht="23.25" hidden="1" thickBot="1" x14ac:dyDescent="0.25">
      <c r="A5727" s="522">
        <v>86879</v>
      </c>
      <c r="B5727" s="508" t="s">
        <v>3144</v>
      </c>
      <c r="C5727" s="513" t="s">
        <v>4181</v>
      </c>
      <c r="D5727" s="498" t="s">
        <v>169</v>
      </c>
      <c r="E5727" s="499">
        <v>7.48</v>
      </c>
      <c r="F5727" s="500">
        <f t="shared" si="1370"/>
        <v>9.26</v>
      </c>
      <c r="G5727" s="527"/>
      <c r="H5727" s="518"/>
      <c r="I5727" s="517">
        <f t="shared" si="1386"/>
        <v>0</v>
      </c>
      <c r="J5727" s="517">
        <f t="shared" si="1387"/>
        <v>0</v>
      </c>
      <c r="K5727" s="504"/>
      <c r="L5727" s="518">
        <f t="shared" si="1388"/>
        <v>0</v>
      </c>
      <c r="M5727" s="518">
        <f t="shared" si="1388"/>
        <v>0</v>
      </c>
      <c r="N5727" s="519">
        <f t="shared" si="1389"/>
        <v>0</v>
      </c>
      <c r="O5727" s="519">
        <f t="shared" si="1390"/>
        <v>0</v>
      </c>
      <c r="P5727" s="506"/>
      <c r="Q5727" s="520"/>
      <c r="R5727" s="412" t="str">
        <f t="shared" si="1367"/>
        <v/>
      </c>
      <c r="S5727" s="412" t="str">
        <f t="shared" si="1368"/>
        <v/>
      </c>
      <c r="T5727" s="427"/>
      <c r="U5727" s="429"/>
      <c r="W5727" s="6">
        <f>VLOOKUP(A5727,'[3]Cartilha Global'!$A:$A,1,FALSE)</f>
        <v>86879</v>
      </c>
    </row>
    <row r="5728" spans="1:23" ht="12" hidden="1" thickBot="1" x14ac:dyDescent="0.25">
      <c r="A5728" s="522" t="s">
        <v>2009</v>
      </c>
      <c r="B5728" s="508"/>
      <c r="C5728" s="513" t="s">
        <v>70</v>
      </c>
      <c r="D5728" s="498">
        <v>0</v>
      </c>
      <c r="E5728" s="499"/>
      <c r="F5728" s="500">
        <f t="shared" si="1370"/>
        <v>0</v>
      </c>
      <c r="G5728" s="556"/>
      <c r="H5728" s="556"/>
      <c r="I5728" s="557"/>
      <c r="J5728" s="558"/>
      <c r="K5728" s="504"/>
      <c r="L5728" s="556"/>
      <c r="M5728" s="556"/>
      <c r="N5728" s="557"/>
      <c r="O5728" s="558"/>
      <c r="P5728" s="506"/>
      <c r="Q5728" s="494" t="str">
        <f>IF(OR(SUM(J5729:J5741)&gt;0,SUM(O5729:O5741)&gt;0),"xx","")</f>
        <v/>
      </c>
      <c r="R5728" s="412" t="str">
        <f t="shared" si="1367"/>
        <v/>
      </c>
      <c r="S5728" s="412" t="str">
        <f t="shared" si="1368"/>
        <v/>
      </c>
      <c r="T5728" s="427"/>
      <c r="U5728" s="429"/>
      <c r="W5728" s="6" t="str">
        <f>VLOOKUP(A5728,'[3]Cartilha Global'!$A:$A,1,FALSE)</f>
        <v>9.4.8</v>
      </c>
    </row>
    <row r="5729" spans="1:23" ht="23.25" hidden="1" thickBot="1" x14ac:dyDescent="0.25">
      <c r="A5729" s="522">
        <v>86888</v>
      </c>
      <c r="B5729" s="508" t="s">
        <v>3144</v>
      </c>
      <c r="C5729" s="513" t="s">
        <v>4182</v>
      </c>
      <c r="D5729" s="498" t="s">
        <v>169</v>
      </c>
      <c r="E5729" s="499">
        <v>477.15</v>
      </c>
      <c r="F5729" s="500">
        <f t="shared" si="1370"/>
        <v>590.9</v>
      </c>
      <c r="G5729" s="527"/>
      <c r="H5729" s="518"/>
      <c r="I5729" s="517">
        <f t="shared" ref="I5729:I5741" si="1391">IF(ISBLANK(E5729),0,ROUND(F5729*G5729,2))</f>
        <v>0</v>
      </c>
      <c r="J5729" s="517">
        <f t="shared" ref="J5729:J5741" si="1392">IF(ISBLANK(G5729),0,ROUND(G5729*H5729,2))</f>
        <v>0</v>
      </c>
      <c r="K5729" s="504"/>
      <c r="L5729" s="518">
        <f t="shared" ref="L5729:M5741" si="1393">G5729</f>
        <v>0</v>
      </c>
      <c r="M5729" s="518">
        <f t="shared" si="1393"/>
        <v>0</v>
      </c>
      <c r="N5729" s="519">
        <f t="shared" ref="N5729:N5741" si="1394">IF(ISBLANK(E5729),0,ROUND(F5729*L5729,2))</f>
        <v>0</v>
      </c>
      <c r="O5729" s="519">
        <f t="shared" ref="O5729:O5741" si="1395">IF(ISBLANK(L5729),0,ROUND(L5729*M5729,2))</f>
        <v>0</v>
      </c>
      <c r="P5729" s="506"/>
      <c r="Q5729" s="520"/>
      <c r="R5729" s="412" t="str">
        <f t="shared" si="1367"/>
        <v/>
      </c>
      <c r="S5729" s="412" t="str">
        <f t="shared" si="1368"/>
        <v/>
      </c>
      <c r="T5729" s="427"/>
      <c r="U5729" s="429"/>
      <c r="W5729" s="6">
        <f>VLOOKUP(A5729,'[3]Cartilha Global'!$A:$A,1,FALSE)</f>
        <v>86888</v>
      </c>
    </row>
    <row r="5730" spans="1:23" ht="23.25" hidden="1" thickBot="1" x14ac:dyDescent="0.25">
      <c r="A5730" s="522">
        <v>86932</v>
      </c>
      <c r="B5730" s="508" t="s">
        <v>3144</v>
      </c>
      <c r="C5730" s="513" t="s">
        <v>4183</v>
      </c>
      <c r="D5730" s="498" t="s">
        <v>169</v>
      </c>
      <c r="E5730" s="499">
        <v>574.30999999999995</v>
      </c>
      <c r="F5730" s="500">
        <f t="shared" si="1370"/>
        <v>711.23</v>
      </c>
      <c r="G5730" s="527"/>
      <c r="H5730" s="518"/>
      <c r="I5730" s="517">
        <f t="shared" si="1391"/>
        <v>0</v>
      </c>
      <c r="J5730" s="517">
        <f t="shared" si="1392"/>
        <v>0</v>
      </c>
      <c r="K5730" s="504"/>
      <c r="L5730" s="518">
        <f t="shared" si="1393"/>
        <v>0</v>
      </c>
      <c r="M5730" s="518">
        <f t="shared" si="1393"/>
        <v>0</v>
      </c>
      <c r="N5730" s="519">
        <f t="shared" si="1394"/>
        <v>0</v>
      </c>
      <c r="O5730" s="519">
        <f t="shared" si="1395"/>
        <v>0</v>
      </c>
      <c r="P5730" s="506"/>
      <c r="Q5730" s="520"/>
      <c r="R5730" s="412" t="str">
        <f t="shared" si="1367"/>
        <v/>
      </c>
      <c r="S5730" s="412" t="str">
        <f t="shared" si="1368"/>
        <v/>
      </c>
      <c r="T5730" s="427"/>
      <c r="U5730" s="429"/>
      <c r="W5730" s="6">
        <f>VLOOKUP(A5730,'[3]Cartilha Global'!$A:$A,1,FALSE)</f>
        <v>86932</v>
      </c>
    </row>
    <row r="5731" spans="1:23" ht="23.25" hidden="1" thickBot="1" x14ac:dyDescent="0.25">
      <c r="A5731" s="522">
        <v>86931</v>
      </c>
      <c r="B5731" s="508" t="s">
        <v>3144</v>
      </c>
      <c r="C5731" s="513" t="s">
        <v>4184</v>
      </c>
      <c r="D5731" s="498" t="s">
        <v>169</v>
      </c>
      <c r="E5731" s="499">
        <v>488.05</v>
      </c>
      <c r="F5731" s="500">
        <f t="shared" si="1370"/>
        <v>604.4</v>
      </c>
      <c r="G5731" s="527"/>
      <c r="H5731" s="518"/>
      <c r="I5731" s="517">
        <f t="shared" si="1391"/>
        <v>0</v>
      </c>
      <c r="J5731" s="517">
        <f t="shared" si="1392"/>
        <v>0</v>
      </c>
      <c r="K5731" s="504"/>
      <c r="L5731" s="518">
        <f t="shared" si="1393"/>
        <v>0</v>
      </c>
      <c r="M5731" s="518">
        <f t="shared" si="1393"/>
        <v>0</v>
      </c>
      <c r="N5731" s="519">
        <f t="shared" si="1394"/>
        <v>0</v>
      </c>
      <c r="O5731" s="519">
        <f t="shared" si="1395"/>
        <v>0</v>
      </c>
      <c r="P5731" s="506"/>
      <c r="Q5731" s="520"/>
      <c r="R5731" s="412" t="str">
        <f t="shared" si="1367"/>
        <v/>
      </c>
      <c r="S5731" s="412" t="str">
        <f t="shared" si="1368"/>
        <v/>
      </c>
      <c r="T5731" s="427"/>
      <c r="U5731" s="429"/>
      <c r="W5731" s="6">
        <f>VLOOKUP(A5731,'[3]Cartilha Global'!$A:$A,1,FALSE)</f>
        <v>86931</v>
      </c>
    </row>
    <row r="5732" spans="1:23" ht="23.25" hidden="1" thickBot="1" x14ac:dyDescent="0.25">
      <c r="A5732" s="522">
        <v>95469</v>
      </c>
      <c r="B5732" s="508" t="s">
        <v>3144</v>
      </c>
      <c r="C5732" s="513" t="s">
        <v>4185</v>
      </c>
      <c r="D5732" s="498" t="s">
        <v>169</v>
      </c>
      <c r="E5732" s="499">
        <v>287.93</v>
      </c>
      <c r="F5732" s="500">
        <f t="shared" si="1370"/>
        <v>356.57</v>
      </c>
      <c r="G5732" s="527"/>
      <c r="H5732" s="518"/>
      <c r="I5732" s="517">
        <f t="shared" si="1391"/>
        <v>0</v>
      </c>
      <c r="J5732" s="517">
        <f t="shared" si="1392"/>
        <v>0</v>
      </c>
      <c r="K5732" s="504"/>
      <c r="L5732" s="518">
        <f t="shared" si="1393"/>
        <v>0</v>
      </c>
      <c r="M5732" s="518">
        <f t="shared" si="1393"/>
        <v>0</v>
      </c>
      <c r="N5732" s="519">
        <f t="shared" si="1394"/>
        <v>0</v>
      </c>
      <c r="O5732" s="519">
        <f t="shared" si="1395"/>
        <v>0</v>
      </c>
      <c r="P5732" s="506"/>
      <c r="Q5732" s="520"/>
      <c r="R5732" s="412" t="str">
        <f t="shared" si="1367"/>
        <v/>
      </c>
      <c r="S5732" s="412" t="str">
        <f t="shared" si="1368"/>
        <v/>
      </c>
      <c r="T5732" s="427"/>
      <c r="U5732" s="429"/>
      <c r="W5732" s="6">
        <f>VLOOKUP(A5732,'[3]Cartilha Global'!$A:$A,1,FALSE)</f>
        <v>95469</v>
      </c>
    </row>
    <row r="5733" spans="1:23" ht="23.25" hidden="1" thickBot="1" x14ac:dyDescent="0.25">
      <c r="A5733" s="522">
        <v>95470</v>
      </c>
      <c r="B5733" s="508" t="s">
        <v>3144</v>
      </c>
      <c r="C5733" s="513" t="s">
        <v>1558</v>
      </c>
      <c r="D5733" s="498" t="s">
        <v>169</v>
      </c>
      <c r="E5733" s="499">
        <v>296.94</v>
      </c>
      <c r="F5733" s="500">
        <f t="shared" si="1370"/>
        <v>367.73</v>
      </c>
      <c r="G5733" s="527"/>
      <c r="H5733" s="518"/>
      <c r="I5733" s="517">
        <f t="shared" si="1391"/>
        <v>0</v>
      </c>
      <c r="J5733" s="517">
        <f t="shared" si="1392"/>
        <v>0</v>
      </c>
      <c r="K5733" s="504"/>
      <c r="L5733" s="518">
        <f t="shared" si="1393"/>
        <v>0</v>
      </c>
      <c r="M5733" s="518">
        <f t="shared" si="1393"/>
        <v>0</v>
      </c>
      <c r="N5733" s="519">
        <f t="shared" si="1394"/>
        <v>0</v>
      </c>
      <c r="O5733" s="519">
        <f t="shared" si="1395"/>
        <v>0</v>
      </c>
      <c r="P5733" s="506"/>
      <c r="Q5733" s="520"/>
      <c r="R5733" s="412" t="str">
        <f t="shared" si="1367"/>
        <v/>
      </c>
      <c r="S5733" s="412" t="str">
        <f t="shared" si="1368"/>
        <v/>
      </c>
      <c r="T5733" s="427"/>
      <c r="U5733" s="429"/>
      <c r="W5733" s="6">
        <f>VLOOKUP(A5733,'[3]Cartilha Global'!$A:$A,1,FALSE)</f>
        <v>95470</v>
      </c>
    </row>
    <row r="5734" spans="1:23" ht="23.25" hidden="1" thickBot="1" x14ac:dyDescent="0.25">
      <c r="A5734" s="522">
        <v>95471</v>
      </c>
      <c r="B5734" s="508" t="s">
        <v>3144</v>
      </c>
      <c r="C5734" s="513" t="s">
        <v>4186</v>
      </c>
      <c r="D5734" s="498" t="s">
        <v>169</v>
      </c>
      <c r="E5734" s="499">
        <v>753.77</v>
      </c>
      <c r="F5734" s="500">
        <f t="shared" si="1370"/>
        <v>933.47</v>
      </c>
      <c r="G5734" s="527"/>
      <c r="H5734" s="518"/>
      <c r="I5734" s="517">
        <f t="shared" si="1391"/>
        <v>0</v>
      </c>
      <c r="J5734" s="517">
        <f t="shared" si="1392"/>
        <v>0</v>
      </c>
      <c r="K5734" s="504"/>
      <c r="L5734" s="518">
        <f t="shared" si="1393"/>
        <v>0</v>
      </c>
      <c r="M5734" s="518">
        <f t="shared" si="1393"/>
        <v>0</v>
      </c>
      <c r="N5734" s="519">
        <f t="shared" si="1394"/>
        <v>0</v>
      </c>
      <c r="O5734" s="519">
        <f t="shared" si="1395"/>
        <v>0</v>
      </c>
      <c r="P5734" s="506"/>
      <c r="Q5734" s="494"/>
      <c r="R5734" s="412" t="str">
        <f t="shared" si="1367"/>
        <v/>
      </c>
      <c r="S5734" s="412" t="str">
        <f t="shared" si="1368"/>
        <v/>
      </c>
      <c r="T5734" s="427"/>
      <c r="U5734" s="429"/>
      <c r="W5734" s="6">
        <f>VLOOKUP(A5734,'[3]Cartilha Global'!$A:$A,1,FALSE)</f>
        <v>95471</v>
      </c>
    </row>
    <row r="5735" spans="1:23" ht="34.5" hidden="1" thickBot="1" x14ac:dyDescent="0.25">
      <c r="A5735" s="522">
        <v>95472</v>
      </c>
      <c r="B5735" s="508" t="s">
        <v>3144</v>
      </c>
      <c r="C5735" s="513" t="s">
        <v>4187</v>
      </c>
      <c r="D5735" s="498" t="s">
        <v>169</v>
      </c>
      <c r="E5735" s="499">
        <v>762.78</v>
      </c>
      <c r="F5735" s="500">
        <f t="shared" si="1370"/>
        <v>944.63</v>
      </c>
      <c r="G5735" s="527"/>
      <c r="H5735" s="518"/>
      <c r="I5735" s="517">
        <f t="shared" si="1391"/>
        <v>0</v>
      </c>
      <c r="J5735" s="517">
        <f t="shared" si="1392"/>
        <v>0</v>
      </c>
      <c r="K5735" s="504"/>
      <c r="L5735" s="518">
        <f t="shared" si="1393"/>
        <v>0</v>
      </c>
      <c r="M5735" s="518">
        <f t="shared" si="1393"/>
        <v>0</v>
      </c>
      <c r="N5735" s="519">
        <f t="shared" si="1394"/>
        <v>0</v>
      </c>
      <c r="O5735" s="519">
        <f t="shared" si="1395"/>
        <v>0</v>
      </c>
      <c r="P5735" s="506"/>
      <c r="Q5735" s="520"/>
      <c r="R5735" s="412" t="str">
        <f t="shared" si="1367"/>
        <v/>
      </c>
      <c r="S5735" s="412" t="str">
        <f t="shared" si="1368"/>
        <v/>
      </c>
      <c r="T5735" s="427"/>
      <c r="U5735" s="429"/>
      <c r="W5735" s="6">
        <f>VLOOKUP(A5735,'[3]Cartilha Global'!$A:$A,1,FALSE)</f>
        <v>95472</v>
      </c>
    </row>
    <row r="5736" spans="1:23" ht="23.25" hidden="1" thickBot="1" x14ac:dyDescent="0.25">
      <c r="A5736" s="522">
        <v>100878</v>
      </c>
      <c r="B5736" s="508" t="s">
        <v>3144</v>
      </c>
      <c r="C5736" s="513" t="s">
        <v>6250</v>
      </c>
      <c r="D5736" s="498" t="s">
        <v>169</v>
      </c>
      <c r="E5736" s="499">
        <v>643.91</v>
      </c>
      <c r="F5736" s="500">
        <f t="shared" si="1370"/>
        <v>797.42</v>
      </c>
      <c r="G5736" s="527"/>
      <c r="H5736" s="518"/>
      <c r="I5736" s="517">
        <f>IF(ISBLANK(E5736),0,ROUND(F5736*G5736,2))</f>
        <v>0</v>
      </c>
      <c r="J5736" s="517">
        <f>IF(ISBLANK(G5736),0,ROUND(G5736*H5736,2))</f>
        <v>0</v>
      </c>
      <c r="K5736" s="504"/>
      <c r="L5736" s="518">
        <f>G5736</f>
        <v>0</v>
      </c>
      <c r="M5736" s="518">
        <f>H5736</f>
        <v>0</v>
      </c>
      <c r="N5736" s="519">
        <f>IF(ISBLANK(E5736),0,ROUND(F5736*L5736,2))</f>
        <v>0</v>
      </c>
      <c r="O5736" s="519">
        <f>IF(ISBLANK(L5736),0,ROUND(L5736*M5736,2))</f>
        <v>0</v>
      </c>
      <c r="P5736" s="506"/>
      <c r="Q5736" s="520"/>
      <c r="R5736" s="412" t="str">
        <f>IF(Q5736="X","x",IF(Q5736="xx","x",IF(O5736&gt;0,"x","")))</f>
        <v/>
      </c>
      <c r="S5736" s="412" t="str">
        <f t="shared" si="1368"/>
        <v/>
      </c>
      <c r="T5736" s="427"/>
      <c r="U5736" s="429"/>
      <c r="W5736" s="6" t="e">
        <f>VLOOKUP(A5736,'[3]Cartilha Global'!$A:$A,1,FALSE)</f>
        <v>#N/A</v>
      </c>
    </row>
    <row r="5737" spans="1:23" ht="12" hidden="1" thickBot="1" x14ac:dyDescent="0.25">
      <c r="A5737" s="522">
        <v>100848</v>
      </c>
      <c r="B5737" s="508" t="s">
        <v>3144</v>
      </c>
      <c r="C5737" s="513" t="s">
        <v>4277</v>
      </c>
      <c r="D5737" s="498" t="s">
        <v>169</v>
      </c>
      <c r="E5737" s="499">
        <v>538.92999999999995</v>
      </c>
      <c r="F5737" s="500">
        <f t="shared" si="1370"/>
        <v>667.41</v>
      </c>
      <c r="G5737" s="527"/>
      <c r="H5737" s="518"/>
      <c r="I5737" s="517">
        <f t="shared" si="1391"/>
        <v>0</v>
      </c>
      <c r="J5737" s="517">
        <f t="shared" si="1392"/>
        <v>0</v>
      </c>
      <c r="K5737" s="504"/>
      <c r="L5737" s="518">
        <f t="shared" si="1393"/>
        <v>0</v>
      </c>
      <c r="M5737" s="518">
        <f t="shared" si="1393"/>
        <v>0</v>
      </c>
      <c r="N5737" s="519">
        <f t="shared" si="1394"/>
        <v>0</v>
      </c>
      <c r="O5737" s="519">
        <f t="shared" si="1395"/>
        <v>0</v>
      </c>
      <c r="P5737" s="506"/>
      <c r="Q5737" s="520"/>
      <c r="R5737" s="412" t="s">
        <v>3666</v>
      </c>
      <c r="S5737" s="412" t="str">
        <f t="shared" si="1368"/>
        <v/>
      </c>
      <c r="T5737" s="427"/>
      <c r="U5737" s="429"/>
      <c r="W5737" s="6">
        <f>VLOOKUP(A5737,'[3]Cartilha Global'!$A:$A,1,FALSE)</f>
        <v>100848</v>
      </c>
    </row>
    <row r="5738" spans="1:23" ht="12" hidden="1" thickBot="1" x14ac:dyDescent="0.25">
      <c r="A5738" s="522">
        <v>100858</v>
      </c>
      <c r="B5738" s="508" t="s">
        <v>3144</v>
      </c>
      <c r="C5738" s="513" t="s">
        <v>4285</v>
      </c>
      <c r="D5738" s="498" t="s">
        <v>169</v>
      </c>
      <c r="E5738" s="499">
        <v>667.78</v>
      </c>
      <c r="F5738" s="500">
        <f t="shared" si="1370"/>
        <v>826.98</v>
      </c>
      <c r="G5738" s="527"/>
      <c r="H5738" s="518"/>
      <c r="I5738" s="517">
        <f>IF(ISBLANK(E5738),0,ROUND(F5738*G5738,2))</f>
        <v>0</v>
      </c>
      <c r="J5738" s="517">
        <f>IF(ISBLANK(G5738),0,ROUND(G5738*H5738,2))</f>
        <v>0</v>
      </c>
      <c r="K5738" s="504"/>
      <c r="L5738" s="518">
        <f>G5738</f>
        <v>0</v>
      </c>
      <c r="M5738" s="518">
        <f>H5738</f>
        <v>0</v>
      </c>
      <c r="N5738" s="519">
        <f>IF(ISBLANK(E5738),0,ROUND(F5738*L5738,2))</f>
        <v>0</v>
      </c>
      <c r="O5738" s="519">
        <f>IF(ISBLANK(L5738),0,ROUND(L5738*M5738,2))</f>
        <v>0</v>
      </c>
      <c r="P5738" s="506"/>
      <c r="Q5738" s="520"/>
      <c r="R5738" s="412" t="s">
        <v>3666</v>
      </c>
      <c r="S5738" s="412" t="str">
        <f t="shared" si="1368"/>
        <v/>
      </c>
      <c r="T5738" s="427"/>
      <c r="U5738" s="429"/>
      <c r="W5738" s="6">
        <f>VLOOKUP(A5738,'[3]Cartilha Global'!$A:$A,1,FALSE)</f>
        <v>100858</v>
      </c>
    </row>
    <row r="5739" spans="1:23" ht="23.25" hidden="1" thickBot="1" x14ac:dyDescent="0.25">
      <c r="A5739" s="522">
        <v>100859</v>
      </c>
      <c r="B5739" s="508" t="s">
        <v>3144</v>
      </c>
      <c r="C5739" s="513" t="s">
        <v>6251</v>
      </c>
      <c r="D5739" s="498" t="s">
        <v>169</v>
      </c>
      <c r="E5739" s="499">
        <v>1001.01</v>
      </c>
      <c r="F5739" s="500">
        <f t="shared" si="1370"/>
        <v>1239.6500000000001</v>
      </c>
      <c r="G5739" s="527"/>
      <c r="H5739" s="518"/>
      <c r="I5739" s="517">
        <f t="shared" si="1391"/>
        <v>0</v>
      </c>
      <c r="J5739" s="517">
        <f t="shared" si="1392"/>
        <v>0</v>
      </c>
      <c r="K5739" s="504"/>
      <c r="L5739" s="518">
        <f t="shared" si="1393"/>
        <v>0</v>
      </c>
      <c r="M5739" s="518">
        <f t="shared" si="1393"/>
        <v>0</v>
      </c>
      <c r="N5739" s="519">
        <f t="shared" si="1394"/>
        <v>0</v>
      </c>
      <c r="O5739" s="519">
        <f t="shared" si="1395"/>
        <v>0</v>
      </c>
      <c r="P5739" s="506"/>
      <c r="Q5739" s="520"/>
      <c r="R5739" s="412" t="s">
        <v>3666</v>
      </c>
      <c r="S5739" s="412" t="str">
        <f t="shared" si="1368"/>
        <v/>
      </c>
      <c r="T5739" s="427"/>
      <c r="U5739" s="429"/>
      <c r="W5739" s="6" t="e">
        <f>VLOOKUP(A5739,'[3]Cartilha Global'!$A:$A,1,FALSE)</f>
        <v>#N/A</v>
      </c>
    </row>
    <row r="5740" spans="1:23" ht="12" hidden="1" thickBot="1" x14ac:dyDescent="0.25">
      <c r="A5740" s="522">
        <v>100849</v>
      </c>
      <c r="B5740" s="508" t="s">
        <v>3144</v>
      </c>
      <c r="C5740" s="513" t="s">
        <v>4278</v>
      </c>
      <c r="D5740" s="498" t="s">
        <v>169</v>
      </c>
      <c r="E5740" s="499">
        <v>41.51</v>
      </c>
      <c r="F5740" s="500">
        <f t="shared" si="1370"/>
        <v>51.41</v>
      </c>
      <c r="G5740" s="527"/>
      <c r="H5740" s="518"/>
      <c r="I5740" s="517">
        <f t="shared" si="1391"/>
        <v>0</v>
      </c>
      <c r="J5740" s="517">
        <f t="shared" si="1392"/>
        <v>0</v>
      </c>
      <c r="K5740" s="504"/>
      <c r="L5740" s="518">
        <f t="shared" si="1393"/>
        <v>0</v>
      </c>
      <c r="M5740" s="518">
        <f t="shared" si="1393"/>
        <v>0</v>
      </c>
      <c r="N5740" s="519">
        <f t="shared" si="1394"/>
        <v>0</v>
      </c>
      <c r="O5740" s="519">
        <f t="shared" si="1395"/>
        <v>0</v>
      </c>
      <c r="P5740" s="506"/>
      <c r="Q5740" s="520"/>
      <c r="R5740" s="412" t="s">
        <v>3666</v>
      </c>
      <c r="S5740" s="412" t="str">
        <f t="shared" ref="S5740:S5820" si="1396">IF(Q5740="X","x",IF(Q5740="xx","x",IF(OR(J5740&gt;0,O5740&gt;0),"x","")))</f>
        <v/>
      </c>
      <c r="T5740" s="427"/>
      <c r="U5740" s="429"/>
      <c r="W5740" s="6">
        <f>VLOOKUP(A5740,'[3]Cartilha Global'!$A:$A,1,FALSE)</f>
        <v>100849</v>
      </c>
    </row>
    <row r="5741" spans="1:23" ht="12" hidden="1" thickBot="1" x14ac:dyDescent="0.25">
      <c r="A5741" s="522">
        <v>100851</v>
      </c>
      <c r="B5741" s="508" t="s">
        <v>3144</v>
      </c>
      <c r="C5741" s="513" t="s">
        <v>4279</v>
      </c>
      <c r="D5741" s="498" t="s">
        <v>169</v>
      </c>
      <c r="E5741" s="499">
        <v>82.34</v>
      </c>
      <c r="F5741" s="500">
        <f t="shared" si="1370"/>
        <v>101.97</v>
      </c>
      <c r="G5741" s="527"/>
      <c r="H5741" s="518"/>
      <c r="I5741" s="517">
        <f t="shared" si="1391"/>
        <v>0</v>
      </c>
      <c r="J5741" s="517">
        <f t="shared" si="1392"/>
        <v>0</v>
      </c>
      <c r="K5741" s="504"/>
      <c r="L5741" s="518">
        <f t="shared" si="1393"/>
        <v>0</v>
      </c>
      <c r="M5741" s="518">
        <f t="shared" si="1393"/>
        <v>0</v>
      </c>
      <c r="N5741" s="519">
        <f t="shared" si="1394"/>
        <v>0</v>
      </c>
      <c r="O5741" s="519">
        <f t="shared" si="1395"/>
        <v>0</v>
      </c>
      <c r="P5741" s="506"/>
      <c r="Q5741" s="520"/>
      <c r="R5741" s="412" t="s">
        <v>3666</v>
      </c>
      <c r="S5741" s="412" t="str">
        <f t="shared" si="1396"/>
        <v/>
      </c>
      <c r="T5741" s="427"/>
      <c r="U5741" s="429"/>
      <c r="W5741" s="6">
        <f>VLOOKUP(A5741,'[3]Cartilha Global'!$A:$A,1,FALSE)</f>
        <v>100851</v>
      </c>
    </row>
    <row r="5742" spans="1:23" ht="12" hidden="1" thickBot="1" x14ac:dyDescent="0.25">
      <c r="A5742" s="522" t="s">
        <v>2010</v>
      </c>
      <c r="B5742" s="508"/>
      <c r="C5742" s="513" t="s">
        <v>71</v>
      </c>
      <c r="D5742" s="498">
        <v>0</v>
      </c>
      <c r="E5742" s="499"/>
      <c r="F5742" s="500">
        <f t="shared" si="1370"/>
        <v>0</v>
      </c>
      <c r="G5742" s="556"/>
      <c r="H5742" s="556"/>
      <c r="I5742" s="557"/>
      <c r="J5742" s="558"/>
      <c r="K5742" s="504"/>
      <c r="L5742" s="556"/>
      <c r="M5742" s="556"/>
      <c r="N5742" s="557"/>
      <c r="O5742" s="558"/>
      <c r="P5742" s="506"/>
      <c r="Q5742" s="494" t="str">
        <f>IF(OR(SUM(J5743:J5767)&gt;0,SUM(O5743:O5767)&gt;0),"xx","")</f>
        <v/>
      </c>
      <c r="R5742" s="412" t="str">
        <f t="shared" ref="R5742:R5822" si="1397">IF(Q5742="X","x",IF(Q5742="xx","x",IF(O5742&gt;0,"x","")))</f>
        <v/>
      </c>
      <c r="S5742" s="412" t="str">
        <f t="shared" si="1396"/>
        <v/>
      </c>
      <c r="T5742" s="427"/>
      <c r="U5742" s="429"/>
      <c r="W5742" s="6" t="str">
        <f>VLOOKUP(A5742,'[3]Cartilha Global'!$A:$A,1,FALSE)</f>
        <v>9.4.9</v>
      </c>
    </row>
    <row r="5743" spans="1:23" ht="12" hidden="1" thickBot="1" x14ac:dyDescent="0.25">
      <c r="A5743" s="522">
        <v>95542</v>
      </c>
      <c r="B5743" s="508" t="s">
        <v>3144</v>
      </c>
      <c r="C5743" s="513" t="s">
        <v>4188</v>
      </c>
      <c r="D5743" s="498" t="s">
        <v>169</v>
      </c>
      <c r="E5743" s="499">
        <v>57.21</v>
      </c>
      <c r="F5743" s="500">
        <f t="shared" si="1370"/>
        <v>70.849999999999994</v>
      </c>
      <c r="G5743" s="527"/>
      <c r="H5743" s="518"/>
      <c r="I5743" s="517">
        <f t="shared" ref="I5743:I5767" si="1398">IF(ISBLANK(E5743),0,ROUND(F5743*G5743,2))</f>
        <v>0</v>
      </c>
      <c r="J5743" s="517">
        <f t="shared" ref="J5743:J5767" si="1399">IF(ISBLANK(G5743),0,ROUND(G5743*H5743,2))</f>
        <v>0</v>
      </c>
      <c r="K5743" s="504"/>
      <c r="L5743" s="518">
        <f t="shared" ref="L5743:M5767" si="1400">G5743</f>
        <v>0</v>
      </c>
      <c r="M5743" s="518">
        <f t="shared" si="1400"/>
        <v>0</v>
      </c>
      <c r="N5743" s="519">
        <f t="shared" ref="N5743:N5767" si="1401">IF(ISBLANK(E5743),0,ROUND(F5743*L5743,2))</f>
        <v>0</v>
      </c>
      <c r="O5743" s="519">
        <f t="shared" ref="O5743:O5767" si="1402">IF(ISBLANK(L5743),0,ROUND(L5743*M5743,2))</f>
        <v>0</v>
      </c>
      <c r="P5743" s="506"/>
      <c r="Q5743" s="520"/>
      <c r="R5743" s="412" t="str">
        <f t="shared" si="1397"/>
        <v/>
      </c>
      <c r="S5743" s="412" t="str">
        <f t="shared" si="1396"/>
        <v/>
      </c>
      <c r="T5743" s="427"/>
      <c r="U5743" s="429"/>
      <c r="W5743" s="6">
        <f>VLOOKUP(A5743,'[3]Cartilha Global'!$A:$A,1,FALSE)</f>
        <v>95542</v>
      </c>
    </row>
    <row r="5744" spans="1:23" ht="12" hidden="1" thickBot="1" x14ac:dyDescent="0.25">
      <c r="A5744" s="522">
        <v>95543</v>
      </c>
      <c r="B5744" s="508" t="s">
        <v>3144</v>
      </c>
      <c r="C5744" s="513" t="s">
        <v>4189</v>
      </c>
      <c r="D5744" s="498" t="s">
        <v>169</v>
      </c>
      <c r="E5744" s="499">
        <v>93.96</v>
      </c>
      <c r="F5744" s="500">
        <f t="shared" si="1370"/>
        <v>116.36</v>
      </c>
      <c r="G5744" s="527"/>
      <c r="H5744" s="518"/>
      <c r="I5744" s="517">
        <f t="shared" si="1398"/>
        <v>0</v>
      </c>
      <c r="J5744" s="517">
        <f t="shared" si="1399"/>
        <v>0</v>
      </c>
      <c r="K5744" s="504"/>
      <c r="L5744" s="518">
        <f t="shared" si="1400"/>
        <v>0</v>
      </c>
      <c r="M5744" s="518">
        <f t="shared" si="1400"/>
        <v>0</v>
      </c>
      <c r="N5744" s="519">
        <f t="shared" si="1401"/>
        <v>0</v>
      </c>
      <c r="O5744" s="519">
        <f t="shared" si="1402"/>
        <v>0</v>
      </c>
      <c r="P5744" s="506"/>
      <c r="Q5744" s="520"/>
      <c r="R5744" s="412" t="str">
        <f t="shared" si="1397"/>
        <v/>
      </c>
      <c r="S5744" s="412" t="str">
        <f t="shared" si="1396"/>
        <v/>
      </c>
      <c r="T5744" s="427"/>
      <c r="U5744" s="429"/>
      <c r="W5744" s="6">
        <f>VLOOKUP(A5744,'[3]Cartilha Global'!$A:$A,1,FALSE)</f>
        <v>95543</v>
      </c>
    </row>
    <row r="5745" spans="1:23" ht="12" hidden="1" thickBot="1" x14ac:dyDescent="0.25">
      <c r="A5745" s="522">
        <v>95544</v>
      </c>
      <c r="B5745" s="508" t="s">
        <v>3144</v>
      </c>
      <c r="C5745" s="513" t="s">
        <v>4190</v>
      </c>
      <c r="D5745" s="498" t="s">
        <v>169</v>
      </c>
      <c r="E5745" s="499">
        <v>71.510000000000005</v>
      </c>
      <c r="F5745" s="500">
        <f t="shared" si="1370"/>
        <v>88.56</v>
      </c>
      <c r="G5745" s="527"/>
      <c r="H5745" s="518"/>
      <c r="I5745" s="517">
        <f t="shared" si="1398"/>
        <v>0</v>
      </c>
      <c r="J5745" s="517">
        <f t="shared" si="1399"/>
        <v>0</v>
      </c>
      <c r="K5745" s="504"/>
      <c r="L5745" s="518">
        <f t="shared" si="1400"/>
        <v>0</v>
      </c>
      <c r="M5745" s="518">
        <f t="shared" si="1400"/>
        <v>0</v>
      </c>
      <c r="N5745" s="519">
        <f t="shared" si="1401"/>
        <v>0</v>
      </c>
      <c r="O5745" s="519">
        <f t="shared" si="1402"/>
        <v>0</v>
      </c>
      <c r="P5745" s="506"/>
      <c r="Q5745" s="520"/>
      <c r="R5745" s="412" t="str">
        <f t="shared" si="1397"/>
        <v/>
      </c>
      <c r="S5745" s="412" t="str">
        <f t="shared" si="1396"/>
        <v/>
      </c>
      <c r="T5745" s="427"/>
      <c r="U5745" s="429"/>
      <c r="W5745" s="6">
        <f>VLOOKUP(A5745,'[3]Cartilha Global'!$A:$A,1,FALSE)</f>
        <v>95544</v>
      </c>
    </row>
    <row r="5746" spans="1:23" ht="12" hidden="1" thickBot="1" x14ac:dyDescent="0.25">
      <c r="A5746" s="522">
        <v>95545</v>
      </c>
      <c r="B5746" s="508" t="s">
        <v>3144</v>
      </c>
      <c r="C5746" s="513" t="s">
        <v>4191</v>
      </c>
      <c r="D5746" s="498" t="s">
        <v>169</v>
      </c>
      <c r="E5746" s="499">
        <v>69.989999999999995</v>
      </c>
      <c r="F5746" s="500">
        <f t="shared" si="1370"/>
        <v>86.68</v>
      </c>
      <c r="G5746" s="527"/>
      <c r="H5746" s="518"/>
      <c r="I5746" s="517">
        <f t="shared" si="1398"/>
        <v>0</v>
      </c>
      <c r="J5746" s="517">
        <f t="shared" si="1399"/>
        <v>0</v>
      </c>
      <c r="K5746" s="504"/>
      <c r="L5746" s="518">
        <f t="shared" si="1400"/>
        <v>0</v>
      </c>
      <c r="M5746" s="518">
        <f t="shared" si="1400"/>
        <v>0</v>
      </c>
      <c r="N5746" s="519">
        <f t="shared" si="1401"/>
        <v>0</v>
      </c>
      <c r="O5746" s="519">
        <f t="shared" si="1402"/>
        <v>0</v>
      </c>
      <c r="P5746" s="506"/>
      <c r="Q5746" s="520"/>
      <c r="R5746" s="412" t="str">
        <f t="shared" si="1397"/>
        <v/>
      </c>
      <c r="S5746" s="412" t="str">
        <f t="shared" si="1396"/>
        <v/>
      </c>
      <c r="T5746" s="427"/>
      <c r="U5746" s="429"/>
      <c r="W5746" s="6">
        <f>VLOOKUP(A5746,'[3]Cartilha Global'!$A:$A,1,FALSE)</f>
        <v>95545</v>
      </c>
    </row>
    <row r="5747" spans="1:23" ht="12" hidden="1" thickBot="1" x14ac:dyDescent="0.25">
      <c r="A5747" s="522">
        <v>95546</v>
      </c>
      <c r="B5747" s="508" t="s">
        <v>3144</v>
      </c>
      <c r="C5747" s="513" t="s">
        <v>4192</v>
      </c>
      <c r="D5747" s="498" t="s">
        <v>169</v>
      </c>
      <c r="E5747" s="499">
        <v>221.4</v>
      </c>
      <c r="F5747" s="500">
        <f t="shared" si="1370"/>
        <v>274.18</v>
      </c>
      <c r="G5747" s="527"/>
      <c r="H5747" s="518"/>
      <c r="I5747" s="517">
        <f t="shared" si="1398"/>
        <v>0</v>
      </c>
      <c r="J5747" s="517">
        <f t="shared" si="1399"/>
        <v>0</v>
      </c>
      <c r="K5747" s="504"/>
      <c r="L5747" s="518">
        <f t="shared" si="1400"/>
        <v>0</v>
      </c>
      <c r="M5747" s="518">
        <f t="shared" si="1400"/>
        <v>0</v>
      </c>
      <c r="N5747" s="519">
        <f t="shared" si="1401"/>
        <v>0</v>
      </c>
      <c r="O5747" s="519">
        <f t="shared" si="1402"/>
        <v>0</v>
      </c>
      <c r="P5747" s="506"/>
      <c r="Q5747" s="520"/>
      <c r="R5747" s="412" t="str">
        <f t="shared" si="1397"/>
        <v/>
      </c>
      <c r="S5747" s="412" t="str">
        <f t="shared" si="1396"/>
        <v/>
      </c>
      <c r="T5747" s="427"/>
      <c r="U5747" s="429"/>
      <c r="W5747" s="6">
        <f>VLOOKUP(A5747,'[3]Cartilha Global'!$A:$A,1,FALSE)</f>
        <v>95546</v>
      </c>
    </row>
    <row r="5748" spans="1:23" ht="23.25" hidden="1" thickBot="1" x14ac:dyDescent="0.25">
      <c r="A5748" s="522">
        <v>95547</v>
      </c>
      <c r="B5748" s="508" t="s">
        <v>3144</v>
      </c>
      <c r="C5748" s="513" t="s">
        <v>4193</v>
      </c>
      <c r="D5748" s="498" t="s">
        <v>169</v>
      </c>
      <c r="E5748" s="499">
        <v>55.39</v>
      </c>
      <c r="F5748" s="500">
        <f t="shared" si="1370"/>
        <v>68.59</v>
      </c>
      <c r="G5748" s="527"/>
      <c r="H5748" s="518"/>
      <c r="I5748" s="517">
        <f t="shared" si="1398"/>
        <v>0</v>
      </c>
      <c r="J5748" s="517">
        <f t="shared" si="1399"/>
        <v>0</v>
      </c>
      <c r="K5748" s="504"/>
      <c r="L5748" s="518">
        <f t="shared" si="1400"/>
        <v>0</v>
      </c>
      <c r="M5748" s="518">
        <f t="shared" si="1400"/>
        <v>0</v>
      </c>
      <c r="N5748" s="519">
        <f t="shared" si="1401"/>
        <v>0</v>
      </c>
      <c r="O5748" s="519">
        <f t="shared" si="1402"/>
        <v>0</v>
      </c>
      <c r="P5748" s="506"/>
      <c r="Q5748" s="520"/>
      <c r="R5748" s="412" t="str">
        <f t="shared" si="1397"/>
        <v/>
      </c>
      <c r="S5748" s="412" t="str">
        <f t="shared" si="1396"/>
        <v/>
      </c>
      <c r="T5748" s="427"/>
      <c r="U5748" s="429"/>
      <c r="W5748" s="6">
        <f>VLOOKUP(A5748,'[3]Cartilha Global'!$A:$A,1,FALSE)</f>
        <v>95547</v>
      </c>
    </row>
    <row r="5749" spans="1:23" ht="23.25" hidden="1" thickBot="1" x14ac:dyDescent="0.25">
      <c r="A5749" s="522">
        <v>100855</v>
      </c>
      <c r="B5749" s="508" t="s">
        <v>3144</v>
      </c>
      <c r="C5749" s="513" t="s">
        <v>4282</v>
      </c>
      <c r="D5749" s="498" t="s">
        <v>169</v>
      </c>
      <c r="E5749" s="499">
        <v>69.989999999999995</v>
      </c>
      <c r="F5749" s="500">
        <f t="shared" si="1370"/>
        <v>86.68</v>
      </c>
      <c r="G5749" s="527"/>
      <c r="H5749" s="518"/>
      <c r="I5749" s="517">
        <f t="shared" si="1398"/>
        <v>0</v>
      </c>
      <c r="J5749" s="517">
        <f t="shared" si="1399"/>
        <v>0</v>
      </c>
      <c r="K5749" s="504"/>
      <c r="L5749" s="518">
        <f t="shared" si="1400"/>
        <v>0</v>
      </c>
      <c r="M5749" s="518">
        <f t="shared" si="1400"/>
        <v>0</v>
      </c>
      <c r="N5749" s="519">
        <f t="shared" si="1401"/>
        <v>0</v>
      </c>
      <c r="O5749" s="519">
        <f t="shared" si="1402"/>
        <v>0</v>
      </c>
      <c r="P5749" s="506"/>
      <c r="Q5749" s="520"/>
      <c r="R5749" s="412" t="str">
        <f t="shared" si="1397"/>
        <v/>
      </c>
      <c r="S5749" s="412" t="str">
        <f t="shared" si="1396"/>
        <v/>
      </c>
      <c r="T5749" s="427"/>
      <c r="U5749" s="429"/>
      <c r="W5749" s="6">
        <f>VLOOKUP(A5749,'[3]Cartilha Global'!$A:$A,1,FALSE)</f>
        <v>100855</v>
      </c>
    </row>
    <row r="5750" spans="1:23" ht="12" hidden="1" thickBot="1" x14ac:dyDescent="0.25">
      <c r="A5750" s="522">
        <v>100856</v>
      </c>
      <c r="B5750" s="508" t="s">
        <v>3144</v>
      </c>
      <c r="C5750" s="513" t="s">
        <v>4283</v>
      </c>
      <c r="D5750" s="498" t="s">
        <v>169</v>
      </c>
      <c r="E5750" s="499">
        <v>29.48</v>
      </c>
      <c r="F5750" s="500">
        <f t="shared" si="1370"/>
        <v>36.51</v>
      </c>
      <c r="G5750" s="527"/>
      <c r="H5750" s="518"/>
      <c r="I5750" s="517">
        <f t="shared" si="1398"/>
        <v>0</v>
      </c>
      <c r="J5750" s="517">
        <f t="shared" si="1399"/>
        <v>0</v>
      </c>
      <c r="K5750" s="504"/>
      <c r="L5750" s="518">
        <f t="shared" si="1400"/>
        <v>0</v>
      </c>
      <c r="M5750" s="518">
        <f t="shared" si="1400"/>
        <v>0</v>
      </c>
      <c r="N5750" s="519">
        <f t="shared" si="1401"/>
        <v>0</v>
      </c>
      <c r="O5750" s="519">
        <f t="shared" si="1402"/>
        <v>0</v>
      </c>
      <c r="P5750" s="506"/>
      <c r="Q5750" s="520"/>
      <c r="R5750" s="412" t="str">
        <f t="shared" si="1397"/>
        <v/>
      </c>
      <c r="S5750" s="412" t="str">
        <f t="shared" si="1396"/>
        <v/>
      </c>
      <c r="T5750" s="427"/>
      <c r="U5750" s="429"/>
      <c r="W5750" s="6">
        <f>VLOOKUP(A5750,'[3]Cartilha Global'!$A:$A,1,FALSE)</f>
        <v>100856</v>
      </c>
    </row>
    <row r="5751" spans="1:23" ht="12" hidden="1" thickBot="1" x14ac:dyDescent="0.25">
      <c r="A5751" s="522">
        <v>100857</v>
      </c>
      <c r="B5751" s="508" t="s">
        <v>3144</v>
      </c>
      <c r="C5751" s="513" t="s">
        <v>4284</v>
      </c>
      <c r="D5751" s="498" t="s">
        <v>169</v>
      </c>
      <c r="E5751" s="499">
        <v>397.63</v>
      </c>
      <c r="F5751" s="500">
        <f t="shared" si="1370"/>
        <v>492.42</v>
      </c>
      <c r="G5751" s="527"/>
      <c r="H5751" s="518"/>
      <c r="I5751" s="517">
        <f t="shared" si="1398"/>
        <v>0</v>
      </c>
      <c r="J5751" s="517">
        <f t="shared" si="1399"/>
        <v>0</v>
      </c>
      <c r="K5751" s="504"/>
      <c r="L5751" s="518">
        <f t="shared" si="1400"/>
        <v>0</v>
      </c>
      <c r="M5751" s="518">
        <f t="shared" si="1400"/>
        <v>0</v>
      </c>
      <c r="N5751" s="519">
        <f t="shared" si="1401"/>
        <v>0</v>
      </c>
      <c r="O5751" s="519">
        <f t="shared" si="1402"/>
        <v>0</v>
      </c>
      <c r="P5751" s="506"/>
      <c r="Q5751" s="520"/>
      <c r="R5751" s="412" t="str">
        <f t="shared" si="1397"/>
        <v/>
      </c>
      <c r="S5751" s="412" t="str">
        <f t="shared" si="1396"/>
        <v/>
      </c>
      <c r="T5751" s="427"/>
      <c r="U5751" s="429"/>
      <c r="W5751" s="6">
        <f>VLOOKUP(A5751,'[3]Cartilha Global'!$A:$A,1,FALSE)</f>
        <v>100857</v>
      </c>
    </row>
    <row r="5752" spans="1:23" ht="12" hidden="1" thickBot="1" x14ac:dyDescent="0.25">
      <c r="A5752" s="522">
        <v>100874</v>
      </c>
      <c r="B5752" s="508" t="s">
        <v>3144</v>
      </c>
      <c r="C5752" s="513" t="s">
        <v>4300</v>
      </c>
      <c r="D5752" s="498" t="s">
        <v>169</v>
      </c>
      <c r="E5752" s="499">
        <v>294.16000000000003</v>
      </c>
      <c r="F5752" s="500">
        <f t="shared" si="1370"/>
        <v>364.29</v>
      </c>
      <c r="G5752" s="527"/>
      <c r="H5752" s="518"/>
      <c r="I5752" s="517">
        <f t="shared" si="1398"/>
        <v>0</v>
      </c>
      <c r="J5752" s="517">
        <f t="shared" si="1399"/>
        <v>0</v>
      </c>
      <c r="K5752" s="504"/>
      <c r="L5752" s="518">
        <f t="shared" si="1400"/>
        <v>0</v>
      </c>
      <c r="M5752" s="518">
        <f t="shared" si="1400"/>
        <v>0</v>
      </c>
      <c r="N5752" s="519">
        <f t="shared" si="1401"/>
        <v>0</v>
      </c>
      <c r="O5752" s="519">
        <f t="shared" si="1402"/>
        <v>0</v>
      </c>
      <c r="P5752" s="506"/>
      <c r="Q5752" s="520"/>
      <c r="R5752" s="412" t="str">
        <f t="shared" si="1397"/>
        <v/>
      </c>
      <c r="S5752" s="412" t="str">
        <f t="shared" si="1396"/>
        <v/>
      </c>
      <c r="T5752" s="427"/>
      <c r="U5752" s="429"/>
      <c r="W5752" s="6">
        <f>VLOOKUP(A5752,'[3]Cartilha Global'!$A:$A,1,FALSE)</f>
        <v>100874</v>
      </c>
    </row>
    <row r="5753" spans="1:23" ht="23.25" hidden="1" thickBot="1" x14ac:dyDescent="0.25">
      <c r="A5753" s="522">
        <v>100875</v>
      </c>
      <c r="B5753" s="508" t="s">
        <v>3144</v>
      </c>
      <c r="C5753" s="513" t="s">
        <v>4301</v>
      </c>
      <c r="D5753" s="498" t="s">
        <v>169</v>
      </c>
      <c r="E5753" s="499">
        <v>1020.83</v>
      </c>
      <c r="F5753" s="500">
        <f t="shared" si="1370"/>
        <v>1264.2</v>
      </c>
      <c r="G5753" s="527"/>
      <c r="H5753" s="518"/>
      <c r="I5753" s="517">
        <f t="shared" si="1398"/>
        <v>0</v>
      </c>
      <c r="J5753" s="517">
        <f t="shared" si="1399"/>
        <v>0</v>
      </c>
      <c r="K5753" s="504"/>
      <c r="L5753" s="518">
        <f t="shared" si="1400"/>
        <v>0</v>
      </c>
      <c r="M5753" s="518">
        <f t="shared" si="1400"/>
        <v>0</v>
      </c>
      <c r="N5753" s="519">
        <f t="shared" si="1401"/>
        <v>0</v>
      </c>
      <c r="O5753" s="519">
        <f t="shared" si="1402"/>
        <v>0</v>
      </c>
      <c r="P5753" s="506"/>
      <c r="Q5753" s="520"/>
      <c r="R5753" s="412" t="str">
        <f t="shared" si="1397"/>
        <v/>
      </c>
      <c r="S5753" s="412" t="str">
        <f t="shared" si="1396"/>
        <v/>
      </c>
      <c r="T5753" s="427"/>
      <c r="U5753" s="429"/>
      <c r="W5753" s="6">
        <f>VLOOKUP(A5753,'[3]Cartilha Global'!$A:$A,1,FALSE)</f>
        <v>100875</v>
      </c>
    </row>
    <row r="5754" spans="1:23" ht="23.25" hidden="1" thickBot="1" x14ac:dyDescent="0.25">
      <c r="A5754" s="522">
        <v>100863</v>
      </c>
      <c r="B5754" s="508" t="s">
        <v>3144</v>
      </c>
      <c r="C5754" s="513" t="s">
        <v>4289</v>
      </c>
      <c r="D5754" s="498" t="s">
        <v>169</v>
      </c>
      <c r="E5754" s="499">
        <v>569.02</v>
      </c>
      <c r="F5754" s="500">
        <f t="shared" si="1370"/>
        <v>704.67</v>
      </c>
      <c r="G5754" s="527"/>
      <c r="H5754" s="518"/>
      <c r="I5754" s="517">
        <f t="shared" si="1398"/>
        <v>0</v>
      </c>
      <c r="J5754" s="517">
        <f t="shared" si="1399"/>
        <v>0</v>
      </c>
      <c r="K5754" s="504"/>
      <c r="L5754" s="518">
        <f t="shared" si="1400"/>
        <v>0</v>
      </c>
      <c r="M5754" s="518">
        <f t="shared" si="1400"/>
        <v>0</v>
      </c>
      <c r="N5754" s="519">
        <f t="shared" si="1401"/>
        <v>0</v>
      </c>
      <c r="O5754" s="519">
        <f t="shared" si="1402"/>
        <v>0</v>
      </c>
      <c r="P5754" s="506"/>
      <c r="Q5754" s="520"/>
      <c r="R5754" s="412" t="str">
        <f t="shared" si="1397"/>
        <v/>
      </c>
      <c r="S5754" s="412" t="str">
        <f t="shared" si="1396"/>
        <v/>
      </c>
      <c r="T5754" s="427"/>
      <c r="U5754" s="429"/>
      <c r="W5754" s="6">
        <f>VLOOKUP(A5754,'[3]Cartilha Global'!$A:$A,1,FALSE)</f>
        <v>100863</v>
      </c>
    </row>
    <row r="5755" spans="1:23" ht="23.25" hidden="1" thickBot="1" x14ac:dyDescent="0.25">
      <c r="A5755" s="522">
        <v>100864</v>
      </c>
      <c r="B5755" s="508" t="s">
        <v>3144</v>
      </c>
      <c r="C5755" s="513" t="s">
        <v>4290</v>
      </c>
      <c r="D5755" s="498" t="s">
        <v>169</v>
      </c>
      <c r="E5755" s="499">
        <v>624.58000000000004</v>
      </c>
      <c r="F5755" s="500">
        <f t="shared" si="1370"/>
        <v>773.48</v>
      </c>
      <c r="G5755" s="527"/>
      <c r="H5755" s="518"/>
      <c r="I5755" s="517">
        <f t="shared" si="1398"/>
        <v>0</v>
      </c>
      <c r="J5755" s="517">
        <f t="shared" si="1399"/>
        <v>0</v>
      </c>
      <c r="K5755" s="504"/>
      <c r="L5755" s="518">
        <f t="shared" si="1400"/>
        <v>0</v>
      </c>
      <c r="M5755" s="518">
        <f t="shared" si="1400"/>
        <v>0</v>
      </c>
      <c r="N5755" s="519">
        <f t="shared" si="1401"/>
        <v>0</v>
      </c>
      <c r="O5755" s="519">
        <f t="shared" si="1402"/>
        <v>0</v>
      </c>
      <c r="P5755" s="506"/>
      <c r="Q5755" s="520"/>
      <c r="R5755" s="412" t="str">
        <f t="shared" si="1397"/>
        <v/>
      </c>
      <c r="S5755" s="412" t="str">
        <f t="shared" si="1396"/>
        <v/>
      </c>
      <c r="T5755" s="427"/>
      <c r="U5755" s="429"/>
      <c r="W5755" s="6">
        <f>VLOOKUP(A5755,'[3]Cartilha Global'!$A:$A,1,FALSE)</f>
        <v>100864</v>
      </c>
    </row>
    <row r="5756" spans="1:23" ht="23.25" hidden="1" thickBot="1" x14ac:dyDescent="0.25">
      <c r="A5756" s="522">
        <v>100865</v>
      </c>
      <c r="B5756" s="508" t="s">
        <v>3144</v>
      </c>
      <c r="C5756" s="513" t="s">
        <v>4291</v>
      </c>
      <c r="D5756" s="498" t="s">
        <v>169</v>
      </c>
      <c r="E5756" s="499">
        <v>552.88</v>
      </c>
      <c r="F5756" s="500">
        <f t="shared" si="1370"/>
        <v>684.69</v>
      </c>
      <c r="G5756" s="527"/>
      <c r="H5756" s="518"/>
      <c r="I5756" s="517">
        <f t="shared" si="1398"/>
        <v>0</v>
      </c>
      <c r="J5756" s="517">
        <f t="shared" si="1399"/>
        <v>0</v>
      </c>
      <c r="K5756" s="504"/>
      <c r="L5756" s="518">
        <f t="shared" si="1400"/>
        <v>0</v>
      </c>
      <c r="M5756" s="518">
        <f t="shared" si="1400"/>
        <v>0</v>
      </c>
      <c r="N5756" s="519">
        <f t="shared" si="1401"/>
        <v>0</v>
      </c>
      <c r="O5756" s="519">
        <f t="shared" si="1402"/>
        <v>0</v>
      </c>
      <c r="P5756" s="506"/>
      <c r="Q5756" s="520"/>
      <c r="R5756" s="412" t="str">
        <f t="shared" si="1397"/>
        <v/>
      </c>
      <c r="S5756" s="412" t="str">
        <f t="shared" si="1396"/>
        <v/>
      </c>
      <c r="T5756" s="427"/>
      <c r="U5756" s="429"/>
      <c r="W5756" s="6">
        <f>VLOOKUP(A5756,'[3]Cartilha Global'!$A:$A,1,FALSE)</f>
        <v>100865</v>
      </c>
    </row>
    <row r="5757" spans="1:23" ht="23.25" hidden="1" thickBot="1" x14ac:dyDescent="0.25">
      <c r="A5757" s="522">
        <v>100866</v>
      </c>
      <c r="B5757" s="508" t="s">
        <v>3144</v>
      </c>
      <c r="C5757" s="513" t="s">
        <v>4292</v>
      </c>
      <c r="D5757" s="498" t="s">
        <v>169</v>
      </c>
      <c r="E5757" s="499">
        <v>294.16000000000003</v>
      </c>
      <c r="F5757" s="500">
        <f t="shared" si="1370"/>
        <v>364.29</v>
      </c>
      <c r="G5757" s="527"/>
      <c r="H5757" s="518"/>
      <c r="I5757" s="517">
        <f t="shared" si="1398"/>
        <v>0</v>
      </c>
      <c r="J5757" s="517">
        <f t="shared" si="1399"/>
        <v>0</v>
      </c>
      <c r="K5757" s="504"/>
      <c r="L5757" s="518">
        <f t="shared" si="1400"/>
        <v>0</v>
      </c>
      <c r="M5757" s="518">
        <f t="shared" si="1400"/>
        <v>0</v>
      </c>
      <c r="N5757" s="519">
        <f t="shared" si="1401"/>
        <v>0</v>
      </c>
      <c r="O5757" s="519">
        <f t="shared" si="1402"/>
        <v>0</v>
      </c>
      <c r="P5757" s="506"/>
      <c r="Q5757" s="520"/>
      <c r="R5757" s="412" t="str">
        <f t="shared" si="1397"/>
        <v/>
      </c>
      <c r="S5757" s="412" t="str">
        <f t="shared" si="1396"/>
        <v/>
      </c>
      <c r="T5757" s="427"/>
      <c r="U5757" s="429"/>
      <c r="W5757" s="6">
        <f>VLOOKUP(A5757,'[3]Cartilha Global'!$A:$A,1,FALSE)</f>
        <v>100866</v>
      </c>
    </row>
    <row r="5758" spans="1:23" ht="23.25" hidden="1" thickBot="1" x14ac:dyDescent="0.25">
      <c r="A5758" s="522">
        <v>100867</v>
      </c>
      <c r="B5758" s="508" t="s">
        <v>3144</v>
      </c>
      <c r="C5758" s="513" t="s">
        <v>4293</v>
      </c>
      <c r="D5758" s="498" t="s">
        <v>169</v>
      </c>
      <c r="E5758" s="499">
        <v>312.48</v>
      </c>
      <c r="F5758" s="500">
        <f t="shared" si="1370"/>
        <v>386.98</v>
      </c>
      <c r="G5758" s="527"/>
      <c r="H5758" s="518"/>
      <c r="I5758" s="517">
        <f t="shared" si="1398"/>
        <v>0</v>
      </c>
      <c r="J5758" s="517">
        <f t="shared" si="1399"/>
        <v>0</v>
      </c>
      <c r="K5758" s="504"/>
      <c r="L5758" s="518">
        <f t="shared" si="1400"/>
        <v>0</v>
      </c>
      <c r="M5758" s="518">
        <f t="shared" si="1400"/>
        <v>0</v>
      </c>
      <c r="N5758" s="519">
        <f t="shared" si="1401"/>
        <v>0</v>
      </c>
      <c r="O5758" s="519">
        <f t="shared" si="1402"/>
        <v>0</v>
      </c>
      <c r="P5758" s="506"/>
      <c r="Q5758" s="520"/>
      <c r="R5758" s="412" t="str">
        <f t="shared" si="1397"/>
        <v/>
      </c>
      <c r="S5758" s="412" t="str">
        <f t="shared" si="1396"/>
        <v/>
      </c>
      <c r="T5758" s="427"/>
      <c r="U5758" s="429"/>
      <c r="W5758" s="6">
        <f>VLOOKUP(A5758,'[3]Cartilha Global'!$A:$A,1,FALSE)</f>
        <v>100867</v>
      </c>
    </row>
    <row r="5759" spans="1:23" ht="23.25" hidden="1" thickBot="1" x14ac:dyDescent="0.25">
      <c r="A5759" s="522">
        <v>100868</v>
      </c>
      <c r="B5759" s="508" t="s">
        <v>3144</v>
      </c>
      <c r="C5759" s="513" t="s">
        <v>4294</v>
      </c>
      <c r="D5759" s="498" t="s">
        <v>169</v>
      </c>
      <c r="E5759" s="499">
        <v>324.67</v>
      </c>
      <c r="F5759" s="500">
        <f t="shared" si="1370"/>
        <v>402.07</v>
      </c>
      <c r="G5759" s="527"/>
      <c r="H5759" s="518"/>
      <c r="I5759" s="517">
        <f t="shared" si="1398"/>
        <v>0</v>
      </c>
      <c r="J5759" s="517">
        <f t="shared" si="1399"/>
        <v>0</v>
      </c>
      <c r="K5759" s="504"/>
      <c r="L5759" s="518">
        <f t="shared" si="1400"/>
        <v>0</v>
      </c>
      <c r="M5759" s="518">
        <f t="shared" si="1400"/>
        <v>0</v>
      </c>
      <c r="N5759" s="519">
        <f t="shared" si="1401"/>
        <v>0</v>
      </c>
      <c r="O5759" s="519">
        <f t="shared" si="1402"/>
        <v>0</v>
      </c>
      <c r="P5759" s="506"/>
      <c r="Q5759" s="520"/>
      <c r="R5759" s="412" t="str">
        <f t="shared" si="1397"/>
        <v/>
      </c>
      <c r="S5759" s="412" t="str">
        <f t="shared" si="1396"/>
        <v/>
      </c>
      <c r="T5759" s="427"/>
      <c r="U5759" s="429"/>
      <c r="W5759" s="6">
        <f>VLOOKUP(A5759,'[3]Cartilha Global'!$A:$A,1,FALSE)</f>
        <v>100868</v>
      </c>
    </row>
    <row r="5760" spans="1:23" ht="23.25" hidden="1" thickBot="1" x14ac:dyDescent="0.25">
      <c r="A5760" s="522">
        <v>100869</v>
      </c>
      <c r="B5760" s="508" t="s">
        <v>3144</v>
      </c>
      <c r="C5760" s="513" t="s">
        <v>4295</v>
      </c>
      <c r="D5760" s="498" t="s">
        <v>169</v>
      </c>
      <c r="E5760" s="499">
        <v>334.02</v>
      </c>
      <c r="F5760" s="500">
        <f t="shared" si="1370"/>
        <v>413.65</v>
      </c>
      <c r="G5760" s="527"/>
      <c r="H5760" s="518"/>
      <c r="I5760" s="517">
        <f t="shared" si="1398"/>
        <v>0</v>
      </c>
      <c r="J5760" s="517">
        <f t="shared" si="1399"/>
        <v>0</v>
      </c>
      <c r="K5760" s="504"/>
      <c r="L5760" s="518">
        <f t="shared" si="1400"/>
        <v>0</v>
      </c>
      <c r="M5760" s="518">
        <f t="shared" si="1400"/>
        <v>0</v>
      </c>
      <c r="N5760" s="519">
        <f t="shared" si="1401"/>
        <v>0</v>
      </c>
      <c r="O5760" s="519">
        <f t="shared" si="1402"/>
        <v>0</v>
      </c>
      <c r="P5760" s="506"/>
      <c r="Q5760" s="520"/>
      <c r="R5760" s="412" t="str">
        <f t="shared" si="1397"/>
        <v/>
      </c>
      <c r="S5760" s="412" t="str">
        <f t="shared" si="1396"/>
        <v/>
      </c>
      <c r="T5760" s="427"/>
      <c r="U5760" s="429"/>
      <c r="W5760" s="6">
        <f>VLOOKUP(A5760,'[3]Cartilha Global'!$A:$A,1,FALSE)</f>
        <v>100869</v>
      </c>
    </row>
    <row r="5761" spans="1:23" ht="23.25" hidden="1" thickBot="1" x14ac:dyDescent="0.25">
      <c r="A5761" s="522">
        <v>100870</v>
      </c>
      <c r="B5761" s="508" t="s">
        <v>3144</v>
      </c>
      <c r="C5761" s="513" t="s">
        <v>4296</v>
      </c>
      <c r="D5761" s="498" t="s">
        <v>169</v>
      </c>
      <c r="E5761" s="499">
        <v>249.36</v>
      </c>
      <c r="F5761" s="500">
        <f t="shared" si="1370"/>
        <v>308.81</v>
      </c>
      <c r="G5761" s="527"/>
      <c r="H5761" s="518"/>
      <c r="I5761" s="517">
        <f t="shared" si="1398"/>
        <v>0</v>
      </c>
      <c r="J5761" s="517">
        <f t="shared" si="1399"/>
        <v>0</v>
      </c>
      <c r="K5761" s="504"/>
      <c r="L5761" s="518">
        <f t="shared" si="1400"/>
        <v>0</v>
      </c>
      <c r="M5761" s="518">
        <f t="shared" si="1400"/>
        <v>0</v>
      </c>
      <c r="N5761" s="519">
        <f t="shared" si="1401"/>
        <v>0</v>
      </c>
      <c r="O5761" s="519">
        <f t="shared" si="1402"/>
        <v>0</v>
      </c>
      <c r="P5761" s="506"/>
      <c r="Q5761" s="520"/>
      <c r="R5761" s="412" t="str">
        <f t="shared" si="1397"/>
        <v/>
      </c>
      <c r="S5761" s="412" t="str">
        <f t="shared" si="1396"/>
        <v/>
      </c>
      <c r="T5761" s="427"/>
      <c r="U5761" s="429"/>
      <c r="W5761" s="6">
        <f>VLOOKUP(A5761,'[3]Cartilha Global'!$A:$A,1,FALSE)</f>
        <v>100870</v>
      </c>
    </row>
    <row r="5762" spans="1:23" ht="23.25" hidden="1" thickBot="1" x14ac:dyDescent="0.25">
      <c r="A5762" s="522">
        <v>100871</v>
      </c>
      <c r="B5762" s="508" t="s">
        <v>3144</v>
      </c>
      <c r="C5762" s="513" t="s">
        <v>4297</v>
      </c>
      <c r="D5762" s="498" t="s">
        <v>169</v>
      </c>
      <c r="E5762" s="499">
        <v>267.08</v>
      </c>
      <c r="F5762" s="500">
        <f t="shared" si="1370"/>
        <v>330.75</v>
      </c>
      <c r="G5762" s="527"/>
      <c r="H5762" s="518"/>
      <c r="I5762" s="517">
        <f t="shared" si="1398"/>
        <v>0</v>
      </c>
      <c r="J5762" s="517">
        <f t="shared" si="1399"/>
        <v>0</v>
      </c>
      <c r="K5762" s="504"/>
      <c r="L5762" s="518">
        <f t="shared" si="1400"/>
        <v>0</v>
      </c>
      <c r="M5762" s="518">
        <f t="shared" si="1400"/>
        <v>0</v>
      </c>
      <c r="N5762" s="519">
        <f t="shared" si="1401"/>
        <v>0</v>
      </c>
      <c r="O5762" s="519">
        <f t="shared" si="1402"/>
        <v>0</v>
      </c>
      <c r="P5762" s="506"/>
      <c r="Q5762" s="520"/>
      <c r="R5762" s="412" t="str">
        <f t="shared" si="1397"/>
        <v/>
      </c>
      <c r="S5762" s="412" t="str">
        <f t="shared" si="1396"/>
        <v/>
      </c>
      <c r="T5762" s="427"/>
      <c r="U5762" s="429"/>
      <c r="W5762" s="6">
        <f>VLOOKUP(A5762,'[3]Cartilha Global'!$A:$A,1,FALSE)</f>
        <v>100871</v>
      </c>
    </row>
    <row r="5763" spans="1:23" ht="23.25" hidden="1" thickBot="1" x14ac:dyDescent="0.25">
      <c r="A5763" s="522">
        <v>100872</v>
      </c>
      <c r="B5763" s="508" t="s">
        <v>3144</v>
      </c>
      <c r="C5763" s="513" t="s">
        <v>4298</v>
      </c>
      <c r="D5763" s="498" t="s">
        <v>169</v>
      </c>
      <c r="E5763" s="499">
        <v>278.39999999999998</v>
      </c>
      <c r="F5763" s="500">
        <f t="shared" si="1370"/>
        <v>344.77</v>
      </c>
      <c r="G5763" s="527"/>
      <c r="H5763" s="518"/>
      <c r="I5763" s="517">
        <f t="shared" si="1398"/>
        <v>0</v>
      </c>
      <c r="J5763" s="517">
        <f t="shared" si="1399"/>
        <v>0</v>
      </c>
      <c r="K5763" s="504"/>
      <c r="L5763" s="518">
        <f t="shared" si="1400"/>
        <v>0</v>
      </c>
      <c r="M5763" s="518">
        <f t="shared" si="1400"/>
        <v>0</v>
      </c>
      <c r="N5763" s="519">
        <f t="shared" si="1401"/>
        <v>0</v>
      </c>
      <c r="O5763" s="519">
        <f t="shared" si="1402"/>
        <v>0</v>
      </c>
      <c r="P5763" s="506"/>
      <c r="Q5763" s="520"/>
      <c r="R5763" s="412" t="str">
        <f t="shared" si="1397"/>
        <v/>
      </c>
      <c r="S5763" s="412" t="str">
        <f t="shared" si="1396"/>
        <v/>
      </c>
      <c r="T5763" s="427"/>
      <c r="U5763" s="429"/>
      <c r="W5763" s="6">
        <f>VLOOKUP(A5763,'[3]Cartilha Global'!$A:$A,1,FALSE)</f>
        <v>100872</v>
      </c>
    </row>
    <row r="5764" spans="1:23" ht="23.25" hidden="1" thickBot="1" x14ac:dyDescent="0.25">
      <c r="A5764" s="522">
        <v>100873</v>
      </c>
      <c r="B5764" s="508" t="s">
        <v>3144</v>
      </c>
      <c r="C5764" s="513" t="s">
        <v>4299</v>
      </c>
      <c r="D5764" s="498" t="s">
        <v>169</v>
      </c>
      <c r="E5764" s="499">
        <v>285.47000000000003</v>
      </c>
      <c r="F5764" s="500">
        <f t="shared" si="1370"/>
        <v>353.53</v>
      </c>
      <c r="G5764" s="527"/>
      <c r="H5764" s="518"/>
      <c r="I5764" s="517">
        <f t="shared" si="1398"/>
        <v>0</v>
      </c>
      <c r="J5764" s="517">
        <f t="shared" si="1399"/>
        <v>0</v>
      </c>
      <c r="K5764" s="504"/>
      <c r="L5764" s="518">
        <f t="shared" si="1400"/>
        <v>0</v>
      </c>
      <c r="M5764" s="518">
        <f t="shared" si="1400"/>
        <v>0</v>
      </c>
      <c r="N5764" s="519">
        <f t="shared" si="1401"/>
        <v>0</v>
      </c>
      <c r="O5764" s="519">
        <f t="shared" si="1402"/>
        <v>0</v>
      </c>
      <c r="P5764" s="506"/>
      <c r="Q5764" s="520"/>
      <c r="R5764" s="412" t="str">
        <f t="shared" si="1397"/>
        <v/>
      </c>
      <c r="S5764" s="412" t="str">
        <f t="shared" si="1396"/>
        <v/>
      </c>
      <c r="T5764" s="427"/>
      <c r="U5764" s="429"/>
      <c r="W5764" s="6">
        <f>VLOOKUP(A5764,'[3]Cartilha Global'!$A:$A,1,FALSE)</f>
        <v>100873</v>
      </c>
    </row>
    <row r="5765" spans="1:23" ht="23.25" hidden="1" thickBot="1" x14ac:dyDescent="0.25">
      <c r="A5765" s="522">
        <v>100860</v>
      </c>
      <c r="B5765" s="508" t="s">
        <v>3144</v>
      </c>
      <c r="C5765" s="513" t="s">
        <v>4286</v>
      </c>
      <c r="D5765" s="498" t="s">
        <v>169</v>
      </c>
      <c r="E5765" s="499">
        <v>87.7</v>
      </c>
      <c r="F5765" s="500">
        <f t="shared" si="1370"/>
        <v>108.61</v>
      </c>
      <c r="G5765" s="527"/>
      <c r="H5765" s="518"/>
      <c r="I5765" s="517">
        <f t="shared" si="1398"/>
        <v>0</v>
      </c>
      <c r="J5765" s="517">
        <f t="shared" si="1399"/>
        <v>0</v>
      </c>
      <c r="K5765" s="504"/>
      <c r="L5765" s="518">
        <f t="shared" si="1400"/>
        <v>0</v>
      </c>
      <c r="M5765" s="518">
        <f t="shared" si="1400"/>
        <v>0</v>
      </c>
      <c r="N5765" s="519">
        <f t="shared" si="1401"/>
        <v>0</v>
      </c>
      <c r="O5765" s="519">
        <f t="shared" si="1402"/>
        <v>0</v>
      </c>
      <c r="P5765" s="506"/>
      <c r="Q5765" s="520"/>
      <c r="R5765" s="412" t="str">
        <f t="shared" si="1397"/>
        <v/>
      </c>
      <c r="S5765" s="412" t="str">
        <f t="shared" si="1396"/>
        <v/>
      </c>
      <c r="T5765" s="427"/>
      <c r="U5765" s="429"/>
      <c r="W5765" s="6">
        <f>VLOOKUP(A5765,'[3]Cartilha Global'!$A:$A,1,FALSE)</f>
        <v>100860</v>
      </c>
    </row>
    <row r="5766" spans="1:23" ht="23.25" hidden="1" thickBot="1" x14ac:dyDescent="0.25">
      <c r="A5766" s="522">
        <v>100861</v>
      </c>
      <c r="B5766" s="508" t="s">
        <v>3144</v>
      </c>
      <c r="C5766" s="513" t="s">
        <v>4287</v>
      </c>
      <c r="D5766" s="498" t="s">
        <v>169</v>
      </c>
      <c r="E5766" s="499">
        <v>44.16</v>
      </c>
      <c r="F5766" s="500">
        <f t="shared" si="1370"/>
        <v>54.69</v>
      </c>
      <c r="G5766" s="527"/>
      <c r="H5766" s="518"/>
      <c r="I5766" s="517">
        <f t="shared" si="1398"/>
        <v>0</v>
      </c>
      <c r="J5766" s="517">
        <f t="shared" si="1399"/>
        <v>0</v>
      </c>
      <c r="K5766" s="504"/>
      <c r="L5766" s="518">
        <f t="shared" si="1400"/>
        <v>0</v>
      </c>
      <c r="M5766" s="518">
        <f t="shared" si="1400"/>
        <v>0</v>
      </c>
      <c r="N5766" s="519">
        <f t="shared" si="1401"/>
        <v>0</v>
      </c>
      <c r="O5766" s="519">
        <f t="shared" si="1402"/>
        <v>0</v>
      </c>
      <c r="P5766" s="506"/>
      <c r="Q5766" s="520"/>
      <c r="R5766" s="412" t="str">
        <f t="shared" si="1397"/>
        <v/>
      </c>
      <c r="S5766" s="412" t="str">
        <f t="shared" si="1396"/>
        <v/>
      </c>
      <c r="T5766" s="427"/>
      <c r="U5766" s="429"/>
      <c r="W5766" s="6">
        <f>VLOOKUP(A5766,'[3]Cartilha Global'!$A:$A,1,FALSE)</f>
        <v>100861</v>
      </c>
    </row>
    <row r="5767" spans="1:23" ht="23.25" hidden="1" thickBot="1" x14ac:dyDescent="0.25">
      <c r="A5767" s="522">
        <v>100862</v>
      </c>
      <c r="B5767" s="508" t="s">
        <v>3144</v>
      </c>
      <c r="C5767" s="513" t="s">
        <v>4288</v>
      </c>
      <c r="D5767" s="498" t="s">
        <v>169</v>
      </c>
      <c r="E5767" s="499">
        <v>49.32</v>
      </c>
      <c r="F5767" s="500">
        <f t="shared" si="1370"/>
        <v>61.08</v>
      </c>
      <c r="G5767" s="527"/>
      <c r="H5767" s="518"/>
      <c r="I5767" s="517">
        <f t="shared" si="1398"/>
        <v>0</v>
      </c>
      <c r="J5767" s="517">
        <f t="shared" si="1399"/>
        <v>0</v>
      </c>
      <c r="K5767" s="504"/>
      <c r="L5767" s="518">
        <f t="shared" si="1400"/>
        <v>0</v>
      </c>
      <c r="M5767" s="518">
        <f t="shared" si="1400"/>
        <v>0</v>
      </c>
      <c r="N5767" s="519">
        <f t="shared" si="1401"/>
        <v>0</v>
      </c>
      <c r="O5767" s="519">
        <f t="shared" si="1402"/>
        <v>0</v>
      </c>
      <c r="P5767" s="506"/>
      <c r="Q5767" s="520"/>
      <c r="R5767" s="412" t="str">
        <f t="shared" si="1397"/>
        <v/>
      </c>
      <c r="S5767" s="412" t="str">
        <f t="shared" si="1396"/>
        <v/>
      </c>
      <c r="T5767" s="427"/>
      <c r="U5767" s="429"/>
      <c r="W5767" s="6">
        <f>VLOOKUP(A5767,'[3]Cartilha Global'!$A:$A,1,FALSE)</f>
        <v>100862</v>
      </c>
    </row>
    <row r="5768" spans="1:23" ht="12" hidden="1" thickBot="1" x14ac:dyDescent="0.25">
      <c r="A5768" s="522" t="s">
        <v>2011</v>
      </c>
      <c r="B5768" s="508"/>
      <c r="C5768" s="513" t="s">
        <v>72</v>
      </c>
      <c r="D5768" s="498">
        <v>0</v>
      </c>
      <c r="E5768" s="499"/>
      <c r="F5768" s="500">
        <f t="shared" si="1370"/>
        <v>0</v>
      </c>
      <c r="G5768" s="556"/>
      <c r="H5768" s="556"/>
      <c r="I5768" s="557"/>
      <c r="J5768" s="558"/>
      <c r="K5768" s="504"/>
      <c r="L5768" s="556"/>
      <c r="M5768" s="556"/>
      <c r="N5768" s="557"/>
      <c r="O5768" s="558"/>
      <c r="P5768" s="506"/>
      <c r="Q5768" s="494" t="str">
        <f>IF(OR(SUM(J5769:J5851)&gt;0,SUM(O5769:O5851)&gt;0),"xx","")</f>
        <v/>
      </c>
      <c r="R5768" s="412" t="str">
        <f t="shared" si="1397"/>
        <v/>
      </c>
      <c r="S5768" s="412" t="str">
        <f t="shared" si="1396"/>
        <v/>
      </c>
      <c r="T5768" s="427"/>
      <c r="U5768" s="429"/>
      <c r="W5768" s="6" t="str">
        <f>VLOOKUP(A5768,'[3]Cartilha Global'!$A:$A,1,FALSE)</f>
        <v>9.4.10</v>
      </c>
    </row>
    <row r="5769" spans="1:23" ht="23.25" hidden="1" thickBot="1" x14ac:dyDescent="0.25">
      <c r="A5769" s="522">
        <v>89969</v>
      </c>
      <c r="B5769" s="508" t="s">
        <v>3144</v>
      </c>
      <c r="C5769" s="513" t="s">
        <v>1559</v>
      </c>
      <c r="D5769" s="498" t="s">
        <v>169</v>
      </c>
      <c r="E5769" s="499">
        <v>43.13</v>
      </c>
      <c r="F5769" s="500">
        <f t="shared" si="1370"/>
        <v>53.41</v>
      </c>
      <c r="G5769" s="527"/>
      <c r="H5769" s="518"/>
      <c r="I5769" s="517">
        <f t="shared" ref="I5769:I5832" si="1403">IF(ISBLANK(E5769),0,ROUND(F5769*G5769,2))</f>
        <v>0</v>
      </c>
      <c r="J5769" s="517">
        <f t="shared" ref="J5769:J5832" si="1404">IF(ISBLANK(G5769),0,ROUND(G5769*H5769,2))</f>
        <v>0</v>
      </c>
      <c r="K5769" s="504"/>
      <c r="L5769" s="518">
        <f t="shared" ref="L5769:M5817" si="1405">G5769</f>
        <v>0</v>
      </c>
      <c r="M5769" s="518">
        <f t="shared" si="1405"/>
        <v>0</v>
      </c>
      <c r="N5769" s="519">
        <f t="shared" ref="N5769:N5832" si="1406">IF(ISBLANK(E5769),0,ROUND(F5769*L5769,2))</f>
        <v>0</v>
      </c>
      <c r="O5769" s="519">
        <f t="shared" ref="O5769:O5832" si="1407">IF(ISBLANK(L5769),0,ROUND(L5769*M5769,2))</f>
        <v>0</v>
      </c>
      <c r="P5769" s="506"/>
      <c r="Q5769" s="520"/>
      <c r="R5769" s="412" t="str">
        <f t="shared" si="1397"/>
        <v/>
      </c>
      <c r="S5769" s="412" t="str">
        <f t="shared" si="1396"/>
        <v/>
      </c>
      <c r="T5769" s="427"/>
      <c r="U5769" s="429"/>
      <c r="W5769" s="6">
        <f>VLOOKUP(A5769,'[3]Cartilha Global'!$A:$A,1,FALSE)</f>
        <v>89969</v>
      </c>
    </row>
    <row r="5770" spans="1:23" ht="23.25" hidden="1" thickBot="1" x14ac:dyDescent="0.25">
      <c r="A5770" s="522">
        <v>89970</v>
      </c>
      <c r="B5770" s="508" t="s">
        <v>3144</v>
      </c>
      <c r="C5770" s="513" t="s">
        <v>1560</v>
      </c>
      <c r="D5770" s="498" t="s">
        <v>169</v>
      </c>
      <c r="E5770" s="499">
        <v>46.36</v>
      </c>
      <c r="F5770" s="500">
        <f t="shared" si="1370"/>
        <v>57.41</v>
      </c>
      <c r="G5770" s="527"/>
      <c r="H5770" s="518"/>
      <c r="I5770" s="517">
        <f t="shared" si="1403"/>
        <v>0</v>
      </c>
      <c r="J5770" s="517">
        <f t="shared" si="1404"/>
        <v>0</v>
      </c>
      <c r="K5770" s="504"/>
      <c r="L5770" s="518">
        <f t="shared" si="1405"/>
        <v>0</v>
      </c>
      <c r="M5770" s="518">
        <f t="shared" si="1405"/>
        <v>0</v>
      </c>
      <c r="N5770" s="519">
        <f t="shared" si="1406"/>
        <v>0</v>
      </c>
      <c r="O5770" s="519">
        <f t="shared" si="1407"/>
        <v>0</v>
      </c>
      <c r="P5770" s="506"/>
      <c r="Q5770" s="520"/>
      <c r="R5770" s="412" t="str">
        <f t="shared" si="1397"/>
        <v/>
      </c>
      <c r="S5770" s="412" t="str">
        <f t="shared" si="1396"/>
        <v/>
      </c>
      <c r="T5770" s="427"/>
      <c r="U5770" s="429"/>
      <c r="W5770" s="6">
        <f>VLOOKUP(A5770,'[3]Cartilha Global'!$A:$A,1,FALSE)</f>
        <v>89970</v>
      </c>
    </row>
    <row r="5771" spans="1:23" ht="23.25" hidden="1" thickBot="1" x14ac:dyDescent="0.25">
      <c r="A5771" s="522">
        <v>89971</v>
      </c>
      <c r="B5771" s="508" t="s">
        <v>3144</v>
      </c>
      <c r="C5771" s="513" t="s">
        <v>1561</v>
      </c>
      <c r="D5771" s="498" t="s">
        <v>169</v>
      </c>
      <c r="E5771" s="499">
        <v>45.38</v>
      </c>
      <c r="F5771" s="500">
        <f t="shared" si="1370"/>
        <v>56.2</v>
      </c>
      <c r="G5771" s="527"/>
      <c r="H5771" s="518"/>
      <c r="I5771" s="517">
        <f t="shared" si="1403"/>
        <v>0</v>
      </c>
      <c r="J5771" s="517">
        <f t="shared" si="1404"/>
        <v>0</v>
      </c>
      <c r="K5771" s="504"/>
      <c r="L5771" s="518">
        <f t="shared" si="1405"/>
        <v>0</v>
      </c>
      <c r="M5771" s="518">
        <f t="shared" si="1405"/>
        <v>0</v>
      </c>
      <c r="N5771" s="519">
        <f t="shared" si="1406"/>
        <v>0</v>
      </c>
      <c r="O5771" s="519">
        <f t="shared" si="1407"/>
        <v>0</v>
      </c>
      <c r="P5771" s="506"/>
      <c r="Q5771" s="520"/>
      <c r="R5771" s="412" t="str">
        <f t="shared" si="1397"/>
        <v/>
      </c>
      <c r="S5771" s="412" t="str">
        <f t="shared" si="1396"/>
        <v/>
      </c>
      <c r="T5771" s="427"/>
      <c r="U5771" s="429"/>
      <c r="W5771" s="6">
        <f>VLOOKUP(A5771,'[3]Cartilha Global'!$A:$A,1,FALSE)</f>
        <v>89971</v>
      </c>
    </row>
    <row r="5772" spans="1:23" ht="23.25" hidden="1" thickBot="1" x14ac:dyDescent="0.25">
      <c r="A5772" s="522">
        <v>89972</v>
      </c>
      <c r="B5772" s="508" t="s">
        <v>3144</v>
      </c>
      <c r="C5772" s="513" t="s">
        <v>1562</v>
      </c>
      <c r="D5772" s="498" t="s">
        <v>169</v>
      </c>
      <c r="E5772" s="499">
        <v>51.35</v>
      </c>
      <c r="F5772" s="500">
        <f t="shared" si="1370"/>
        <v>63.59</v>
      </c>
      <c r="G5772" s="527"/>
      <c r="H5772" s="518"/>
      <c r="I5772" s="517">
        <f t="shared" si="1403"/>
        <v>0</v>
      </c>
      <c r="J5772" s="517">
        <f t="shared" si="1404"/>
        <v>0</v>
      </c>
      <c r="K5772" s="504"/>
      <c r="L5772" s="518">
        <f t="shared" si="1405"/>
        <v>0</v>
      </c>
      <c r="M5772" s="518">
        <f t="shared" si="1405"/>
        <v>0</v>
      </c>
      <c r="N5772" s="519">
        <f t="shared" si="1406"/>
        <v>0</v>
      </c>
      <c r="O5772" s="519">
        <f t="shared" si="1407"/>
        <v>0</v>
      </c>
      <c r="P5772" s="506"/>
      <c r="Q5772" s="520"/>
      <c r="R5772" s="412" t="str">
        <f t="shared" si="1397"/>
        <v/>
      </c>
      <c r="S5772" s="412" t="str">
        <f t="shared" si="1396"/>
        <v/>
      </c>
      <c r="T5772" s="427"/>
      <c r="U5772" s="429"/>
      <c r="W5772" s="6">
        <f>VLOOKUP(A5772,'[3]Cartilha Global'!$A:$A,1,FALSE)</f>
        <v>89972</v>
      </c>
    </row>
    <row r="5773" spans="1:23" ht="23.25" hidden="1" thickBot="1" x14ac:dyDescent="0.25">
      <c r="A5773" s="522">
        <v>89973</v>
      </c>
      <c r="B5773" s="508" t="s">
        <v>3144</v>
      </c>
      <c r="C5773" s="513" t="s">
        <v>1556</v>
      </c>
      <c r="D5773" s="498" t="s">
        <v>169</v>
      </c>
      <c r="E5773" s="499">
        <v>693.53</v>
      </c>
      <c r="F5773" s="500">
        <f t="shared" si="1370"/>
        <v>858.87</v>
      </c>
      <c r="G5773" s="527"/>
      <c r="H5773" s="518"/>
      <c r="I5773" s="517">
        <f t="shared" si="1403"/>
        <v>0</v>
      </c>
      <c r="J5773" s="517">
        <f t="shared" si="1404"/>
        <v>0</v>
      </c>
      <c r="K5773" s="504"/>
      <c r="L5773" s="518">
        <f t="shared" si="1405"/>
        <v>0</v>
      </c>
      <c r="M5773" s="518">
        <f t="shared" si="1405"/>
        <v>0</v>
      </c>
      <c r="N5773" s="519">
        <f t="shared" si="1406"/>
        <v>0</v>
      </c>
      <c r="O5773" s="519">
        <f t="shared" si="1407"/>
        <v>0</v>
      </c>
      <c r="P5773" s="506"/>
      <c r="Q5773" s="520"/>
      <c r="R5773" s="412" t="str">
        <f t="shared" si="1397"/>
        <v/>
      </c>
      <c r="S5773" s="412" t="str">
        <f t="shared" si="1396"/>
        <v/>
      </c>
      <c r="T5773" s="427"/>
      <c r="U5773" s="429"/>
      <c r="W5773" s="6">
        <f>VLOOKUP(A5773,'[3]Cartilha Global'!$A:$A,1,FALSE)</f>
        <v>89973</v>
      </c>
    </row>
    <row r="5774" spans="1:23" ht="23.25" hidden="1" thickBot="1" x14ac:dyDescent="0.25">
      <c r="A5774" s="522">
        <v>103019</v>
      </c>
      <c r="B5774" s="508" t="s">
        <v>3144</v>
      </c>
      <c r="C5774" s="513" t="s">
        <v>6854</v>
      </c>
      <c r="D5774" s="498" t="s">
        <v>169</v>
      </c>
      <c r="E5774" s="499">
        <v>251.42</v>
      </c>
      <c r="F5774" s="500">
        <f t="shared" si="1370"/>
        <v>311.36</v>
      </c>
      <c r="G5774" s="527"/>
      <c r="H5774" s="518"/>
      <c r="I5774" s="517">
        <f t="shared" si="1403"/>
        <v>0</v>
      </c>
      <c r="J5774" s="517">
        <f t="shared" si="1404"/>
        <v>0</v>
      </c>
      <c r="K5774" s="504"/>
      <c r="L5774" s="518">
        <f t="shared" si="1405"/>
        <v>0</v>
      </c>
      <c r="M5774" s="518">
        <f t="shared" si="1405"/>
        <v>0</v>
      </c>
      <c r="N5774" s="519">
        <f t="shared" si="1406"/>
        <v>0</v>
      </c>
      <c r="O5774" s="519">
        <f t="shared" si="1407"/>
        <v>0</v>
      </c>
      <c r="P5774" s="506"/>
      <c r="Q5774" s="520"/>
      <c r="R5774" s="412" t="str">
        <f t="shared" si="1397"/>
        <v/>
      </c>
      <c r="S5774" s="412" t="str">
        <f t="shared" si="1396"/>
        <v/>
      </c>
      <c r="T5774" s="427"/>
      <c r="U5774" s="429"/>
      <c r="W5774" s="6" t="e">
        <f>VLOOKUP(A5774,'[3]Cartilha Global'!$A:$A,1,FALSE)</f>
        <v>#N/A</v>
      </c>
    </row>
    <row r="5775" spans="1:23" ht="12" hidden="1" thickBot="1" x14ac:dyDescent="0.25">
      <c r="A5775" s="522">
        <v>103029</v>
      </c>
      <c r="B5775" s="508" t="s">
        <v>3144</v>
      </c>
      <c r="C5775" s="513" t="s">
        <v>6855</v>
      </c>
      <c r="D5775" s="498" t="s">
        <v>169</v>
      </c>
      <c r="E5775" s="499">
        <v>41.26</v>
      </c>
      <c r="F5775" s="500">
        <f t="shared" si="1370"/>
        <v>51.1</v>
      </c>
      <c r="G5775" s="527"/>
      <c r="H5775" s="518"/>
      <c r="I5775" s="517">
        <f t="shared" si="1403"/>
        <v>0</v>
      </c>
      <c r="J5775" s="517">
        <f t="shared" si="1404"/>
        <v>0</v>
      </c>
      <c r="K5775" s="504"/>
      <c r="L5775" s="518">
        <f t="shared" si="1405"/>
        <v>0</v>
      </c>
      <c r="M5775" s="518">
        <f t="shared" si="1405"/>
        <v>0</v>
      </c>
      <c r="N5775" s="519">
        <f t="shared" si="1406"/>
        <v>0</v>
      </c>
      <c r="O5775" s="519">
        <f t="shared" si="1407"/>
        <v>0</v>
      </c>
      <c r="P5775" s="506"/>
      <c r="Q5775" s="520"/>
      <c r="R5775" s="412" t="str">
        <f t="shared" si="1397"/>
        <v/>
      </c>
      <c r="S5775" s="412" t="str">
        <f t="shared" si="1396"/>
        <v/>
      </c>
      <c r="T5775" s="427"/>
      <c r="U5775" s="429"/>
      <c r="W5775" s="6" t="e">
        <f>VLOOKUP(A5775,'[3]Cartilha Global'!$A:$A,1,FALSE)</f>
        <v>#N/A</v>
      </c>
    </row>
    <row r="5776" spans="1:23" ht="23.25" hidden="1" thickBot="1" x14ac:dyDescent="0.25">
      <c r="A5776" s="522">
        <v>103036</v>
      </c>
      <c r="B5776" s="508" t="s">
        <v>3144</v>
      </c>
      <c r="C5776" s="513" t="s">
        <v>6856</v>
      </c>
      <c r="D5776" s="498" t="s">
        <v>169</v>
      </c>
      <c r="E5776" s="499">
        <v>25.84</v>
      </c>
      <c r="F5776" s="500">
        <f t="shared" si="1370"/>
        <v>32</v>
      </c>
      <c r="G5776" s="527"/>
      <c r="H5776" s="518"/>
      <c r="I5776" s="517">
        <f t="shared" si="1403"/>
        <v>0</v>
      </c>
      <c r="J5776" s="517">
        <f t="shared" si="1404"/>
        <v>0</v>
      </c>
      <c r="K5776" s="504"/>
      <c r="L5776" s="518">
        <f t="shared" si="1405"/>
        <v>0</v>
      </c>
      <c r="M5776" s="518">
        <f t="shared" si="1405"/>
        <v>0</v>
      </c>
      <c r="N5776" s="519">
        <f t="shared" si="1406"/>
        <v>0</v>
      </c>
      <c r="O5776" s="519">
        <f t="shared" si="1407"/>
        <v>0</v>
      </c>
      <c r="P5776" s="506"/>
      <c r="Q5776" s="520"/>
      <c r="R5776" s="412" t="str">
        <f t="shared" si="1397"/>
        <v/>
      </c>
      <c r="S5776" s="412" t="str">
        <f t="shared" si="1396"/>
        <v/>
      </c>
      <c r="T5776" s="427"/>
      <c r="U5776" s="429"/>
      <c r="W5776" s="6" t="e">
        <f>VLOOKUP(A5776,'[3]Cartilha Global'!$A:$A,1,FALSE)</f>
        <v>#N/A</v>
      </c>
    </row>
    <row r="5777" spans="1:23" ht="23.25" hidden="1" thickBot="1" x14ac:dyDescent="0.25">
      <c r="A5777" s="522">
        <v>103037</v>
      </c>
      <c r="B5777" s="508" t="s">
        <v>3144</v>
      </c>
      <c r="C5777" s="513" t="s">
        <v>6857</v>
      </c>
      <c r="D5777" s="498" t="s">
        <v>169</v>
      </c>
      <c r="E5777" s="499">
        <v>50.89</v>
      </c>
      <c r="F5777" s="500">
        <f t="shared" si="1370"/>
        <v>63.02</v>
      </c>
      <c r="G5777" s="527"/>
      <c r="H5777" s="518"/>
      <c r="I5777" s="517">
        <f t="shared" si="1403"/>
        <v>0</v>
      </c>
      <c r="J5777" s="517">
        <f t="shared" si="1404"/>
        <v>0</v>
      </c>
      <c r="K5777" s="504"/>
      <c r="L5777" s="518">
        <f t="shared" si="1405"/>
        <v>0</v>
      </c>
      <c r="M5777" s="518">
        <f t="shared" si="1405"/>
        <v>0</v>
      </c>
      <c r="N5777" s="519">
        <f t="shared" si="1406"/>
        <v>0</v>
      </c>
      <c r="O5777" s="519">
        <f t="shared" si="1407"/>
        <v>0</v>
      </c>
      <c r="P5777" s="506"/>
      <c r="Q5777" s="520"/>
      <c r="R5777" s="412" t="str">
        <f t="shared" si="1397"/>
        <v/>
      </c>
      <c r="S5777" s="412" t="str">
        <f t="shared" si="1396"/>
        <v/>
      </c>
      <c r="T5777" s="427"/>
      <c r="U5777" s="429"/>
      <c r="W5777" s="6" t="e">
        <f>VLOOKUP(A5777,'[3]Cartilha Global'!$A:$A,1,FALSE)</f>
        <v>#N/A</v>
      </c>
    </row>
    <row r="5778" spans="1:23" ht="23.25" hidden="1" thickBot="1" x14ac:dyDescent="0.25">
      <c r="A5778" s="522">
        <v>103038</v>
      </c>
      <c r="B5778" s="508" t="s">
        <v>3144</v>
      </c>
      <c r="C5778" s="513" t="s">
        <v>6858</v>
      </c>
      <c r="D5778" s="498" t="s">
        <v>169</v>
      </c>
      <c r="E5778" s="499">
        <v>68.13</v>
      </c>
      <c r="F5778" s="500">
        <f t="shared" si="1370"/>
        <v>84.37</v>
      </c>
      <c r="G5778" s="527"/>
      <c r="H5778" s="518"/>
      <c r="I5778" s="517">
        <f t="shared" si="1403"/>
        <v>0</v>
      </c>
      <c r="J5778" s="517">
        <f t="shared" si="1404"/>
        <v>0</v>
      </c>
      <c r="K5778" s="504"/>
      <c r="L5778" s="518">
        <f t="shared" si="1405"/>
        <v>0</v>
      </c>
      <c r="M5778" s="518">
        <f t="shared" si="1405"/>
        <v>0</v>
      </c>
      <c r="N5778" s="519">
        <f t="shared" si="1406"/>
        <v>0</v>
      </c>
      <c r="O5778" s="519">
        <f t="shared" si="1407"/>
        <v>0</v>
      </c>
      <c r="P5778" s="506"/>
      <c r="Q5778" s="520"/>
      <c r="R5778" s="412" t="str">
        <f t="shared" si="1397"/>
        <v/>
      </c>
      <c r="S5778" s="412" t="str">
        <f t="shared" si="1396"/>
        <v/>
      </c>
      <c r="T5778" s="427"/>
      <c r="U5778" s="429"/>
      <c r="W5778" s="6" t="e">
        <f>VLOOKUP(A5778,'[3]Cartilha Global'!$A:$A,1,FALSE)</f>
        <v>#N/A</v>
      </c>
    </row>
    <row r="5779" spans="1:23" ht="23.25" hidden="1" thickBot="1" x14ac:dyDescent="0.25">
      <c r="A5779" s="522">
        <v>103039</v>
      </c>
      <c r="B5779" s="508" t="s">
        <v>3144</v>
      </c>
      <c r="C5779" s="513" t="s">
        <v>6859</v>
      </c>
      <c r="D5779" s="498" t="s">
        <v>169</v>
      </c>
      <c r="E5779" s="499">
        <v>74.14</v>
      </c>
      <c r="F5779" s="500">
        <f t="shared" si="1370"/>
        <v>91.81</v>
      </c>
      <c r="G5779" s="527"/>
      <c r="H5779" s="518"/>
      <c r="I5779" s="517">
        <f t="shared" si="1403"/>
        <v>0</v>
      </c>
      <c r="J5779" s="517">
        <f t="shared" si="1404"/>
        <v>0</v>
      </c>
      <c r="K5779" s="504"/>
      <c r="L5779" s="518">
        <f t="shared" si="1405"/>
        <v>0</v>
      </c>
      <c r="M5779" s="518">
        <f t="shared" si="1405"/>
        <v>0</v>
      </c>
      <c r="N5779" s="519">
        <f t="shared" si="1406"/>
        <v>0</v>
      </c>
      <c r="O5779" s="519">
        <f t="shared" si="1407"/>
        <v>0</v>
      </c>
      <c r="P5779" s="506"/>
      <c r="Q5779" s="520"/>
      <c r="R5779" s="412" t="str">
        <f t="shared" si="1397"/>
        <v/>
      </c>
      <c r="S5779" s="412" t="str">
        <f t="shared" si="1396"/>
        <v/>
      </c>
      <c r="T5779" s="427"/>
      <c r="U5779" s="429"/>
      <c r="W5779" s="6" t="e">
        <f>VLOOKUP(A5779,'[3]Cartilha Global'!$A:$A,1,FALSE)</f>
        <v>#N/A</v>
      </c>
    </row>
    <row r="5780" spans="1:23" ht="23.25" hidden="1" thickBot="1" x14ac:dyDescent="0.25">
      <c r="A5780" s="522">
        <v>103040</v>
      </c>
      <c r="B5780" s="508" t="s">
        <v>3144</v>
      </c>
      <c r="C5780" s="513" t="s">
        <v>6860</v>
      </c>
      <c r="D5780" s="498" t="s">
        <v>169</v>
      </c>
      <c r="E5780" s="499">
        <v>110.2</v>
      </c>
      <c r="F5780" s="500">
        <f t="shared" si="1370"/>
        <v>136.47</v>
      </c>
      <c r="G5780" s="527"/>
      <c r="H5780" s="518"/>
      <c r="I5780" s="517">
        <f t="shared" si="1403"/>
        <v>0</v>
      </c>
      <c r="J5780" s="517">
        <f t="shared" si="1404"/>
        <v>0</v>
      </c>
      <c r="K5780" s="504"/>
      <c r="L5780" s="518">
        <f t="shared" si="1405"/>
        <v>0</v>
      </c>
      <c r="M5780" s="518">
        <f t="shared" si="1405"/>
        <v>0</v>
      </c>
      <c r="N5780" s="519">
        <f t="shared" si="1406"/>
        <v>0</v>
      </c>
      <c r="O5780" s="519">
        <f t="shared" si="1407"/>
        <v>0</v>
      </c>
      <c r="P5780" s="506"/>
      <c r="Q5780" s="520"/>
      <c r="R5780" s="412" t="str">
        <f t="shared" si="1397"/>
        <v/>
      </c>
      <c r="S5780" s="412" t="str">
        <f t="shared" si="1396"/>
        <v/>
      </c>
      <c r="T5780" s="427"/>
      <c r="U5780" s="429"/>
      <c r="W5780" s="6" t="e">
        <f>VLOOKUP(A5780,'[3]Cartilha Global'!$A:$A,1,FALSE)</f>
        <v>#N/A</v>
      </c>
    </row>
    <row r="5781" spans="1:23" ht="23.25" hidden="1" thickBot="1" x14ac:dyDescent="0.25">
      <c r="A5781" s="522">
        <v>103041</v>
      </c>
      <c r="B5781" s="508" t="s">
        <v>3144</v>
      </c>
      <c r="C5781" s="513" t="s">
        <v>6861</v>
      </c>
      <c r="D5781" s="498" t="s">
        <v>169</v>
      </c>
      <c r="E5781" s="499">
        <v>21.53</v>
      </c>
      <c r="F5781" s="500">
        <f t="shared" si="1370"/>
        <v>26.66</v>
      </c>
      <c r="G5781" s="527"/>
      <c r="H5781" s="518"/>
      <c r="I5781" s="517">
        <f t="shared" si="1403"/>
        <v>0</v>
      </c>
      <c r="J5781" s="517">
        <f t="shared" si="1404"/>
        <v>0</v>
      </c>
      <c r="K5781" s="504"/>
      <c r="L5781" s="518">
        <f t="shared" si="1405"/>
        <v>0</v>
      </c>
      <c r="M5781" s="518">
        <f t="shared" si="1405"/>
        <v>0</v>
      </c>
      <c r="N5781" s="519">
        <f t="shared" si="1406"/>
        <v>0</v>
      </c>
      <c r="O5781" s="519">
        <f t="shared" si="1407"/>
        <v>0</v>
      </c>
      <c r="P5781" s="506"/>
      <c r="Q5781" s="520"/>
      <c r="R5781" s="412" t="str">
        <f t="shared" si="1397"/>
        <v/>
      </c>
      <c r="S5781" s="412" t="str">
        <f t="shared" si="1396"/>
        <v/>
      </c>
      <c r="T5781" s="427"/>
      <c r="U5781" s="429"/>
      <c r="W5781" s="6" t="e">
        <f>VLOOKUP(A5781,'[3]Cartilha Global'!$A:$A,1,FALSE)</f>
        <v>#N/A</v>
      </c>
    </row>
    <row r="5782" spans="1:23" ht="23.25" hidden="1" thickBot="1" x14ac:dyDescent="0.25">
      <c r="A5782" s="522">
        <v>103042</v>
      </c>
      <c r="B5782" s="508" t="s">
        <v>3144</v>
      </c>
      <c r="C5782" s="513" t="s">
        <v>6862</v>
      </c>
      <c r="D5782" s="498" t="s">
        <v>169</v>
      </c>
      <c r="E5782" s="499">
        <v>26.61</v>
      </c>
      <c r="F5782" s="500">
        <f t="shared" si="1370"/>
        <v>32.950000000000003</v>
      </c>
      <c r="G5782" s="527"/>
      <c r="H5782" s="518"/>
      <c r="I5782" s="517">
        <f t="shared" si="1403"/>
        <v>0</v>
      </c>
      <c r="J5782" s="517">
        <f t="shared" si="1404"/>
        <v>0</v>
      </c>
      <c r="K5782" s="504"/>
      <c r="L5782" s="518">
        <f t="shared" si="1405"/>
        <v>0</v>
      </c>
      <c r="M5782" s="518">
        <f t="shared" si="1405"/>
        <v>0</v>
      </c>
      <c r="N5782" s="519">
        <f t="shared" si="1406"/>
        <v>0</v>
      </c>
      <c r="O5782" s="519">
        <f t="shared" si="1407"/>
        <v>0</v>
      </c>
      <c r="P5782" s="506"/>
      <c r="Q5782" s="520"/>
      <c r="R5782" s="412" t="str">
        <f t="shared" si="1397"/>
        <v/>
      </c>
      <c r="S5782" s="412" t="str">
        <f t="shared" si="1396"/>
        <v/>
      </c>
      <c r="T5782" s="427"/>
      <c r="U5782" s="429"/>
      <c r="W5782" s="6" t="e">
        <f>VLOOKUP(A5782,'[3]Cartilha Global'!$A:$A,1,FALSE)</f>
        <v>#N/A</v>
      </c>
    </row>
    <row r="5783" spans="1:23" ht="23.25" hidden="1" thickBot="1" x14ac:dyDescent="0.25">
      <c r="A5783" s="522">
        <v>103043</v>
      </c>
      <c r="B5783" s="508" t="s">
        <v>3144</v>
      </c>
      <c r="C5783" s="513" t="s">
        <v>6863</v>
      </c>
      <c r="D5783" s="498" t="s">
        <v>169</v>
      </c>
      <c r="E5783" s="499">
        <v>24.87</v>
      </c>
      <c r="F5783" s="500">
        <f t="shared" si="1370"/>
        <v>30.8</v>
      </c>
      <c r="G5783" s="527"/>
      <c r="H5783" s="518"/>
      <c r="I5783" s="517">
        <f t="shared" si="1403"/>
        <v>0</v>
      </c>
      <c r="J5783" s="517">
        <f t="shared" si="1404"/>
        <v>0</v>
      </c>
      <c r="K5783" s="504"/>
      <c r="L5783" s="518">
        <f t="shared" si="1405"/>
        <v>0</v>
      </c>
      <c r="M5783" s="518">
        <f t="shared" si="1405"/>
        <v>0</v>
      </c>
      <c r="N5783" s="519">
        <f t="shared" si="1406"/>
        <v>0</v>
      </c>
      <c r="O5783" s="519">
        <f t="shared" si="1407"/>
        <v>0</v>
      </c>
      <c r="P5783" s="506"/>
      <c r="Q5783" s="520"/>
      <c r="R5783" s="412" t="str">
        <f t="shared" si="1397"/>
        <v/>
      </c>
      <c r="S5783" s="412" t="str">
        <f t="shared" si="1396"/>
        <v/>
      </c>
      <c r="T5783" s="427"/>
      <c r="U5783" s="429"/>
      <c r="W5783" s="6" t="e">
        <f>VLOOKUP(A5783,'[3]Cartilha Global'!$A:$A,1,FALSE)</f>
        <v>#N/A</v>
      </c>
    </row>
    <row r="5784" spans="1:23" ht="23.25" hidden="1" thickBot="1" x14ac:dyDescent="0.25">
      <c r="A5784" s="522">
        <v>103044</v>
      </c>
      <c r="B5784" s="508" t="s">
        <v>3144</v>
      </c>
      <c r="C5784" s="513" t="s">
        <v>6864</v>
      </c>
      <c r="D5784" s="498" t="s">
        <v>169</v>
      </c>
      <c r="E5784" s="499">
        <v>33.549999999999997</v>
      </c>
      <c r="F5784" s="500">
        <f t="shared" si="1370"/>
        <v>41.55</v>
      </c>
      <c r="G5784" s="527"/>
      <c r="H5784" s="518"/>
      <c r="I5784" s="517">
        <f t="shared" si="1403"/>
        <v>0</v>
      </c>
      <c r="J5784" s="517">
        <f t="shared" si="1404"/>
        <v>0</v>
      </c>
      <c r="K5784" s="504"/>
      <c r="L5784" s="518">
        <f t="shared" si="1405"/>
        <v>0</v>
      </c>
      <c r="M5784" s="518">
        <f t="shared" si="1405"/>
        <v>0</v>
      </c>
      <c r="N5784" s="519">
        <f t="shared" si="1406"/>
        <v>0</v>
      </c>
      <c r="O5784" s="519">
        <f t="shared" si="1407"/>
        <v>0</v>
      </c>
      <c r="P5784" s="506"/>
      <c r="Q5784" s="520"/>
      <c r="R5784" s="412" t="str">
        <f t="shared" si="1397"/>
        <v/>
      </c>
      <c r="S5784" s="412" t="str">
        <f t="shared" si="1396"/>
        <v/>
      </c>
      <c r="T5784" s="427"/>
      <c r="U5784" s="429"/>
      <c r="W5784" s="6" t="e">
        <f>VLOOKUP(A5784,'[3]Cartilha Global'!$A:$A,1,FALSE)</f>
        <v>#N/A</v>
      </c>
    </row>
    <row r="5785" spans="1:23" ht="23.25" hidden="1" thickBot="1" x14ac:dyDescent="0.25">
      <c r="A5785" s="522">
        <v>103045</v>
      </c>
      <c r="B5785" s="508" t="s">
        <v>3144</v>
      </c>
      <c r="C5785" s="513" t="s">
        <v>6865</v>
      </c>
      <c r="D5785" s="498" t="s">
        <v>169</v>
      </c>
      <c r="E5785" s="499">
        <v>10.59</v>
      </c>
      <c r="F5785" s="500">
        <f t="shared" si="1370"/>
        <v>13.11</v>
      </c>
      <c r="G5785" s="527"/>
      <c r="H5785" s="518"/>
      <c r="I5785" s="517">
        <f t="shared" si="1403"/>
        <v>0</v>
      </c>
      <c r="J5785" s="517">
        <f t="shared" si="1404"/>
        <v>0</v>
      </c>
      <c r="K5785" s="504"/>
      <c r="L5785" s="518">
        <f t="shared" si="1405"/>
        <v>0</v>
      </c>
      <c r="M5785" s="518">
        <f t="shared" si="1405"/>
        <v>0</v>
      </c>
      <c r="N5785" s="519">
        <f t="shared" si="1406"/>
        <v>0</v>
      </c>
      <c r="O5785" s="519">
        <f t="shared" si="1407"/>
        <v>0</v>
      </c>
      <c r="P5785" s="506"/>
      <c r="Q5785" s="520"/>
      <c r="R5785" s="412" t="str">
        <f t="shared" si="1397"/>
        <v/>
      </c>
      <c r="S5785" s="412" t="str">
        <f t="shared" si="1396"/>
        <v/>
      </c>
      <c r="T5785" s="427"/>
      <c r="U5785" s="429"/>
      <c r="W5785" s="6" t="e">
        <f>VLOOKUP(A5785,'[3]Cartilha Global'!$A:$A,1,FALSE)</f>
        <v>#N/A</v>
      </c>
    </row>
    <row r="5786" spans="1:23" ht="23.25" hidden="1" thickBot="1" x14ac:dyDescent="0.25">
      <c r="A5786" s="522">
        <v>103046</v>
      </c>
      <c r="B5786" s="508" t="s">
        <v>3144</v>
      </c>
      <c r="C5786" s="513" t="s">
        <v>6866</v>
      </c>
      <c r="D5786" s="498" t="s">
        <v>169</v>
      </c>
      <c r="E5786" s="499">
        <v>25.21</v>
      </c>
      <c r="F5786" s="500">
        <f t="shared" si="1370"/>
        <v>31.22</v>
      </c>
      <c r="G5786" s="527"/>
      <c r="H5786" s="518"/>
      <c r="I5786" s="517">
        <f t="shared" si="1403"/>
        <v>0</v>
      </c>
      <c r="J5786" s="517">
        <f t="shared" si="1404"/>
        <v>0</v>
      </c>
      <c r="K5786" s="504"/>
      <c r="L5786" s="518">
        <f t="shared" si="1405"/>
        <v>0</v>
      </c>
      <c r="M5786" s="518">
        <f t="shared" si="1405"/>
        <v>0</v>
      </c>
      <c r="N5786" s="519">
        <f t="shared" si="1406"/>
        <v>0</v>
      </c>
      <c r="O5786" s="519">
        <f t="shared" si="1407"/>
        <v>0</v>
      </c>
      <c r="P5786" s="506"/>
      <c r="Q5786" s="520"/>
      <c r="R5786" s="412" t="str">
        <f t="shared" si="1397"/>
        <v/>
      </c>
      <c r="S5786" s="412" t="str">
        <f t="shared" si="1396"/>
        <v/>
      </c>
      <c r="T5786" s="427"/>
      <c r="U5786" s="429"/>
      <c r="W5786" s="6" t="e">
        <f>VLOOKUP(A5786,'[3]Cartilha Global'!$A:$A,1,FALSE)</f>
        <v>#N/A</v>
      </c>
    </row>
    <row r="5787" spans="1:23" ht="23.25" hidden="1" thickBot="1" x14ac:dyDescent="0.25">
      <c r="A5787" s="522">
        <v>103047</v>
      </c>
      <c r="B5787" s="508" t="s">
        <v>3144</v>
      </c>
      <c r="C5787" s="513" t="s">
        <v>6867</v>
      </c>
      <c r="D5787" s="498" t="s">
        <v>169</v>
      </c>
      <c r="E5787" s="499">
        <v>26.46</v>
      </c>
      <c r="F5787" s="500">
        <f t="shared" si="1370"/>
        <v>32.770000000000003</v>
      </c>
      <c r="G5787" s="527"/>
      <c r="H5787" s="518"/>
      <c r="I5787" s="517">
        <f t="shared" si="1403"/>
        <v>0</v>
      </c>
      <c r="J5787" s="517">
        <f t="shared" si="1404"/>
        <v>0</v>
      </c>
      <c r="K5787" s="504"/>
      <c r="L5787" s="518">
        <f t="shared" si="1405"/>
        <v>0</v>
      </c>
      <c r="M5787" s="518">
        <f t="shared" si="1405"/>
        <v>0</v>
      </c>
      <c r="N5787" s="519">
        <f t="shared" si="1406"/>
        <v>0</v>
      </c>
      <c r="O5787" s="519">
        <f t="shared" si="1407"/>
        <v>0</v>
      </c>
      <c r="P5787" s="506"/>
      <c r="Q5787" s="520"/>
      <c r="R5787" s="412" t="str">
        <f t="shared" si="1397"/>
        <v/>
      </c>
      <c r="S5787" s="412" t="str">
        <f t="shared" si="1396"/>
        <v/>
      </c>
      <c r="T5787" s="427"/>
      <c r="U5787" s="429"/>
      <c r="W5787" s="6" t="e">
        <f>VLOOKUP(A5787,'[3]Cartilha Global'!$A:$A,1,FALSE)</f>
        <v>#N/A</v>
      </c>
    </row>
    <row r="5788" spans="1:23" ht="23.25" hidden="1" thickBot="1" x14ac:dyDescent="0.25">
      <c r="A5788" s="522">
        <v>103048</v>
      </c>
      <c r="B5788" s="508" t="s">
        <v>3144</v>
      </c>
      <c r="C5788" s="513" t="s">
        <v>6868</v>
      </c>
      <c r="D5788" s="498" t="s">
        <v>169</v>
      </c>
      <c r="E5788" s="499">
        <v>19.84</v>
      </c>
      <c r="F5788" s="500">
        <f t="shared" si="1370"/>
        <v>24.57</v>
      </c>
      <c r="G5788" s="527"/>
      <c r="H5788" s="518"/>
      <c r="I5788" s="517">
        <f t="shared" si="1403"/>
        <v>0</v>
      </c>
      <c r="J5788" s="517">
        <f t="shared" si="1404"/>
        <v>0</v>
      </c>
      <c r="K5788" s="504"/>
      <c r="L5788" s="518">
        <f t="shared" si="1405"/>
        <v>0</v>
      </c>
      <c r="M5788" s="518">
        <f t="shared" si="1405"/>
        <v>0</v>
      </c>
      <c r="N5788" s="519">
        <f t="shared" si="1406"/>
        <v>0</v>
      </c>
      <c r="O5788" s="519">
        <f t="shared" si="1407"/>
        <v>0</v>
      </c>
      <c r="P5788" s="506"/>
      <c r="Q5788" s="520"/>
      <c r="R5788" s="412" t="str">
        <f t="shared" si="1397"/>
        <v/>
      </c>
      <c r="S5788" s="412" t="str">
        <f t="shared" si="1396"/>
        <v/>
      </c>
      <c r="T5788" s="427"/>
      <c r="U5788" s="429"/>
      <c r="W5788" s="6" t="e">
        <f>VLOOKUP(A5788,'[3]Cartilha Global'!$A:$A,1,FALSE)</f>
        <v>#N/A</v>
      </c>
    </row>
    <row r="5789" spans="1:23" ht="23.25" hidden="1" thickBot="1" x14ac:dyDescent="0.25">
      <c r="A5789" s="522">
        <v>103049</v>
      </c>
      <c r="B5789" s="508" t="s">
        <v>3144</v>
      </c>
      <c r="C5789" s="513" t="s">
        <v>6869</v>
      </c>
      <c r="D5789" s="498" t="s">
        <v>169</v>
      </c>
      <c r="E5789" s="499">
        <v>21.63</v>
      </c>
      <c r="F5789" s="500">
        <f t="shared" si="1370"/>
        <v>26.79</v>
      </c>
      <c r="G5789" s="527"/>
      <c r="H5789" s="518"/>
      <c r="I5789" s="517">
        <f t="shared" si="1403"/>
        <v>0</v>
      </c>
      <c r="J5789" s="517">
        <f t="shared" si="1404"/>
        <v>0</v>
      </c>
      <c r="K5789" s="504"/>
      <c r="L5789" s="518">
        <f t="shared" si="1405"/>
        <v>0</v>
      </c>
      <c r="M5789" s="518">
        <f t="shared" si="1405"/>
        <v>0</v>
      </c>
      <c r="N5789" s="519">
        <f t="shared" si="1406"/>
        <v>0</v>
      </c>
      <c r="O5789" s="519">
        <f t="shared" si="1407"/>
        <v>0</v>
      </c>
      <c r="P5789" s="506"/>
      <c r="Q5789" s="520"/>
      <c r="R5789" s="412" t="str">
        <f t="shared" si="1397"/>
        <v/>
      </c>
      <c r="S5789" s="412" t="str">
        <f t="shared" si="1396"/>
        <v/>
      </c>
      <c r="T5789" s="427"/>
      <c r="U5789" s="429"/>
      <c r="W5789" s="6" t="e">
        <f>VLOOKUP(A5789,'[3]Cartilha Global'!$A:$A,1,FALSE)</f>
        <v>#N/A</v>
      </c>
    </row>
    <row r="5790" spans="1:23" ht="23.25" hidden="1" thickBot="1" x14ac:dyDescent="0.25">
      <c r="A5790" s="522">
        <v>90371</v>
      </c>
      <c r="B5790" s="508" t="s">
        <v>3144</v>
      </c>
      <c r="C5790" s="513" t="s">
        <v>1563</v>
      </c>
      <c r="D5790" s="498" t="s">
        <v>169</v>
      </c>
      <c r="E5790" s="499">
        <v>32.18</v>
      </c>
      <c r="F5790" s="500">
        <f t="shared" si="1370"/>
        <v>39.85</v>
      </c>
      <c r="G5790" s="527"/>
      <c r="H5790" s="518"/>
      <c r="I5790" s="517">
        <f t="shared" si="1403"/>
        <v>0</v>
      </c>
      <c r="J5790" s="517">
        <f t="shared" si="1404"/>
        <v>0</v>
      </c>
      <c r="K5790" s="504"/>
      <c r="L5790" s="518">
        <f t="shared" si="1405"/>
        <v>0</v>
      </c>
      <c r="M5790" s="518">
        <f t="shared" si="1405"/>
        <v>0</v>
      </c>
      <c r="N5790" s="519">
        <f t="shared" si="1406"/>
        <v>0</v>
      </c>
      <c r="O5790" s="519">
        <f t="shared" si="1407"/>
        <v>0</v>
      </c>
      <c r="P5790" s="506"/>
      <c r="Q5790" s="520"/>
      <c r="R5790" s="412" t="str">
        <f t="shared" si="1397"/>
        <v/>
      </c>
      <c r="S5790" s="412" t="str">
        <f t="shared" si="1396"/>
        <v/>
      </c>
      <c r="T5790" s="427"/>
      <c r="U5790" s="429"/>
      <c r="W5790" s="6">
        <f>VLOOKUP(A5790,'[3]Cartilha Global'!$A:$A,1,FALSE)</f>
        <v>90371</v>
      </c>
    </row>
    <row r="5791" spans="1:23" ht="34.5" hidden="1" thickBot="1" x14ac:dyDescent="0.25">
      <c r="A5791" s="522">
        <v>94489</v>
      </c>
      <c r="B5791" s="508" t="s">
        <v>3144</v>
      </c>
      <c r="C5791" s="513" t="s">
        <v>1564</v>
      </c>
      <c r="D5791" s="498" t="s">
        <v>169</v>
      </c>
      <c r="E5791" s="499">
        <v>32.65</v>
      </c>
      <c r="F5791" s="500">
        <f t="shared" si="1370"/>
        <v>40.43</v>
      </c>
      <c r="G5791" s="527"/>
      <c r="H5791" s="518"/>
      <c r="I5791" s="517">
        <f t="shared" si="1403"/>
        <v>0</v>
      </c>
      <c r="J5791" s="517">
        <f t="shared" si="1404"/>
        <v>0</v>
      </c>
      <c r="K5791" s="504"/>
      <c r="L5791" s="518">
        <f t="shared" si="1405"/>
        <v>0</v>
      </c>
      <c r="M5791" s="518">
        <f t="shared" si="1405"/>
        <v>0</v>
      </c>
      <c r="N5791" s="519">
        <f t="shared" si="1406"/>
        <v>0</v>
      </c>
      <c r="O5791" s="519">
        <f t="shared" si="1407"/>
        <v>0</v>
      </c>
      <c r="P5791" s="506"/>
      <c r="Q5791" s="520"/>
      <c r="R5791" s="412" t="str">
        <f t="shared" si="1397"/>
        <v/>
      </c>
      <c r="S5791" s="412" t="str">
        <f t="shared" si="1396"/>
        <v/>
      </c>
      <c r="T5791" s="427"/>
      <c r="U5791" s="429"/>
      <c r="W5791" s="6">
        <f>VLOOKUP(A5791,'[3]Cartilha Global'!$A:$A,1,FALSE)</f>
        <v>94489</v>
      </c>
    </row>
    <row r="5792" spans="1:23" ht="34.5" hidden="1" thickBot="1" x14ac:dyDescent="0.25">
      <c r="A5792" s="522">
        <v>94490</v>
      </c>
      <c r="B5792" s="508" t="s">
        <v>3144</v>
      </c>
      <c r="C5792" s="513" t="s">
        <v>1565</v>
      </c>
      <c r="D5792" s="498" t="s">
        <v>169</v>
      </c>
      <c r="E5792" s="499">
        <v>48.43</v>
      </c>
      <c r="F5792" s="500">
        <f t="shared" si="1370"/>
        <v>59.98</v>
      </c>
      <c r="G5792" s="527"/>
      <c r="H5792" s="518"/>
      <c r="I5792" s="517">
        <f t="shared" si="1403"/>
        <v>0</v>
      </c>
      <c r="J5792" s="517">
        <f t="shared" si="1404"/>
        <v>0</v>
      </c>
      <c r="K5792" s="504"/>
      <c r="L5792" s="518">
        <f t="shared" si="1405"/>
        <v>0</v>
      </c>
      <c r="M5792" s="518">
        <f t="shared" si="1405"/>
        <v>0</v>
      </c>
      <c r="N5792" s="519">
        <f t="shared" si="1406"/>
        <v>0</v>
      </c>
      <c r="O5792" s="519">
        <f t="shared" si="1407"/>
        <v>0</v>
      </c>
      <c r="P5792" s="506"/>
      <c r="Q5792" s="520"/>
      <c r="R5792" s="412" t="str">
        <f t="shared" si="1397"/>
        <v/>
      </c>
      <c r="S5792" s="412" t="str">
        <f t="shared" si="1396"/>
        <v/>
      </c>
      <c r="T5792" s="427"/>
      <c r="U5792" s="429"/>
      <c r="W5792" s="6">
        <f>VLOOKUP(A5792,'[3]Cartilha Global'!$A:$A,1,FALSE)</f>
        <v>94490</v>
      </c>
    </row>
    <row r="5793" spans="1:23" ht="34.5" hidden="1" thickBot="1" x14ac:dyDescent="0.25">
      <c r="A5793" s="522">
        <v>94491</v>
      </c>
      <c r="B5793" s="508" t="s">
        <v>3144</v>
      </c>
      <c r="C5793" s="513" t="s">
        <v>1566</v>
      </c>
      <c r="D5793" s="498" t="s">
        <v>169</v>
      </c>
      <c r="E5793" s="499">
        <v>66.040000000000006</v>
      </c>
      <c r="F5793" s="500">
        <f t="shared" si="1370"/>
        <v>81.78</v>
      </c>
      <c r="G5793" s="527"/>
      <c r="H5793" s="518"/>
      <c r="I5793" s="517">
        <f t="shared" si="1403"/>
        <v>0</v>
      </c>
      <c r="J5793" s="517">
        <f t="shared" si="1404"/>
        <v>0</v>
      </c>
      <c r="K5793" s="504"/>
      <c r="L5793" s="518">
        <f t="shared" si="1405"/>
        <v>0</v>
      </c>
      <c r="M5793" s="518">
        <f t="shared" si="1405"/>
        <v>0</v>
      </c>
      <c r="N5793" s="519">
        <f t="shared" si="1406"/>
        <v>0</v>
      </c>
      <c r="O5793" s="519">
        <f t="shared" si="1407"/>
        <v>0</v>
      </c>
      <c r="P5793" s="506"/>
      <c r="Q5793" s="520"/>
      <c r="R5793" s="412" t="str">
        <f t="shared" si="1397"/>
        <v/>
      </c>
      <c r="S5793" s="412" t="str">
        <f t="shared" si="1396"/>
        <v/>
      </c>
      <c r="T5793" s="427"/>
      <c r="U5793" s="429"/>
      <c r="W5793" s="6">
        <f>VLOOKUP(A5793,'[3]Cartilha Global'!$A:$A,1,FALSE)</f>
        <v>94491</v>
      </c>
    </row>
    <row r="5794" spans="1:23" ht="34.5" hidden="1" thickBot="1" x14ac:dyDescent="0.25">
      <c r="A5794" s="522">
        <v>94492</v>
      </c>
      <c r="B5794" s="508" t="s">
        <v>3144</v>
      </c>
      <c r="C5794" s="513" t="s">
        <v>1567</v>
      </c>
      <c r="D5794" s="498" t="s">
        <v>169</v>
      </c>
      <c r="E5794" s="499">
        <v>67.900000000000006</v>
      </c>
      <c r="F5794" s="500">
        <f t="shared" si="1370"/>
        <v>84.09</v>
      </c>
      <c r="G5794" s="527"/>
      <c r="H5794" s="518"/>
      <c r="I5794" s="517">
        <f t="shared" si="1403"/>
        <v>0</v>
      </c>
      <c r="J5794" s="517">
        <f t="shared" si="1404"/>
        <v>0</v>
      </c>
      <c r="K5794" s="504"/>
      <c r="L5794" s="518">
        <f t="shared" si="1405"/>
        <v>0</v>
      </c>
      <c r="M5794" s="518">
        <f t="shared" si="1405"/>
        <v>0</v>
      </c>
      <c r="N5794" s="519">
        <f t="shared" si="1406"/>
        <v>0</v>
      </c>
      <c r="O5794" s="519">
        <f t="shared" si="1407"/>
        <v>0</v>
      </c>
      <c r="P5794" s="506"/>
      <c r="Q5794" s="520"/>
      <c r="R5794" s="412" t="str">
        <f t="shared" si="1397"/>
        <v/>
      </c>
      <c r="S5794" s="412" t="str">
        <f t="shared" si="1396"/>
        <v/>
      </c>
      <c r="T5794" s="427"/>
      <c r="U5794" s="429"/>
      <c r="W5794" s="6">
        <f>VLOOKUP(A5794,'[3]Cartilha Global'!$A:$A,1,FALSE)</f>
        <v>94492</v>
      </c>
    </row>
    <row r="5795" spans="1:23" ht="34.5" hidden="1" thickBot="1" x14ac:dyDescent="0.25">
      <c r="A5795" s="522">
        <v>94493</v>
      </c>
      <c r="B5795" s="508" t="s">
        <v>3144</v>
      </c>
      <c r="C5795" s="513" t="s">
        <v>1568</v>
      </c>
      <c r="D5795" s="498" t="s">
        <v>169</v>
      </c>
      <c r="E5795" s="499">
        <v>124.45</v>
      </c>
      <c r="F5795" s="500">
        <f t="shared" si="1370"/>
        <v>154.12</v>
      </c>
      <c r="G5795" s="527"/>
      <c r="H5795" s="518"/>
      <c r="I5795" s="517">
        <f t="shared" si="1403"/>
        <v>0</v>
      </c>
      <c r="J5795" s="517">
        <f t="shared" si="1404"/>
        <v>0</v>
      </c>
      <c r="K5795" s="504"/>
      <c r="L5795" s="518">
        <f t="shared" si="1405"/>
        <v>0</v>
      </c>
      <c r="M5795" s="518">
        <f t="shared" si="1405"/>
        <v>0</v>
      </c>
      <c r="N5795" s="519">
        <f t="shared" si="1406"/>
        <v>0</v>
      </c>
      <c r="O5795" s="519">
        <f t="shared" si="1407"/>
        <v>0</v>
      </c>
      <c r="P5795" s="506"/>
      <c r="Q5795" s="520"/>
      <c r="R5795" s="412" t="str">
        <f t="shared" si="1397"/>
        <v/>
      </c>
      <c r="S5795" s="412" t="str">
        <f t="shared" si="1396"/>
        <v/>
      </c>
      <c r="T5795" s="427"/>
      <c r="U5795" s="429"/>
      <c r="W5795" s="6">
        <f>VLOOKUP(A5795,'[3]Cartilha Global'!$A:$A,1,FALSE)</f>
        <v>94493</v>
      </c>
    </row>
    <row r="5796" spans="1:23" ht="23.25" hidden="1" thickBot="1" x14ac:dyDescent="0.25">
      <c r="A5796" s="522">
        <v>89352</v>
      </c>
      <c r="B5796" s="508" t="s">
        <v>3144</v>
      </c>
      <c r="C5796" s="513" t="s">
        <v>1569</v>
      </c>
      <c r="D5796" s="498" t="s">
        <v>169</v>
      </c>
      <c r="E5796" s="499">
        <v>32.68</v>
      </c>
      <c r="F5796" s="500">
        <f t="shared" si="1370"/>
        <v>40.47</v>
      </c>
      <c r="G5796" s="527"/>
      <c r="H5796" s="518"/>
      <c r="I5796" s="517">
        <f t="shared" si="1403"/>
        <v>0</v>
      </c>
      <c r="J5796" s="517">
        <f t="shared" si="1404"/>
        <v>0</v>
      </c>
      <c r="K5796" s="504"/>
      <c r="L5796" s="518">
        <f t="shared" si="1405"/>
        <v>0</v>
      </c>
      <c r="M5796" s="518">
        <f t="shared" si="1405"/>
        <v>0</v>
      </c>
      <c r="N5796" s="519">
        <f t="shared" si="1406"/>
        <v>0</v>
      </c>
      <c r="O5796" s="519">
        <f t="shared" si="1407"/>
        <v>0</v>
      </c>
      <c r="P5796" s="506"/>
      <c r="Q5796" s="520"/>
      <c r="R5796" s="412" t="str">
        <f t="shared" si="1397"/>
        <v/>
      </c>
      <c r="S5796" s="412" t="str">
        <f t="shared" si="1396"/>
        <v/>
      </c>
      <c r="T5796" s="427"/>
      <c r="U5796" s="429"/>
      <c r="W5796" s="6">
        <f>VLOOKUP(A5796,'[3]Cartilha Global'!$A:$A,1,FALSE)</f>
        <v>89352</v>
      </c>
    </row>
    <row r="5797" spans="1:23" ht="23.25" hidden="1" thickBot="1" x14ac:dyDescent="0.25">
      <c r="A5797" s="522">
        <v>89353</v>
      </c>
      <c r="B5797" s="508" t="s">
        <v>3144</v>
      </c>
      <c r="C5797" s="513" t="s">
        <v>1570</v>
      </c>
      <c r="D5797" s="498" t="s">
        <v>169</v>
      </c>
      <c r="E5797" s="499">
        <v>36.229999999999997</v>
      </c>
      <c r="F5797" s="500">
        <f t="shared" si="1370"/>
        <v>44.87</v>
      </c>
      <c r="G5797" s="527"/>
      <c r="H5797" s="518"/>
      <c r="I5797" s="517">
        <f t="shared" si="1403"/>
        <v>0</v>
      </c>
      <c r="J5797" s="517">
        <f t="shared" si="1404"/>
        <v>0</v>
      </c>
      <c r="K5797" s="504"/>
      <c r="L5797" s="518">
        <f t="shared" si="1405"/>
        <v>0</v>
      </c>
      <c r="M5797" s="518">
        <f t="shared" si="1405"/>
        <v>0</v>
      </c>
      <c r="N5797" s="519">
        <f t="shared" si="1406"/>
        <v>0</v>
      </c>
      <c r="O5797" s="519">
        <f t="shared" si="1407"/>
        <v>0</v>
      </c>
      <c r="P5797" s="506"/>
      <c r="Q5797" s="520"/>
      <c r="R5797" s="412" t="str">
        <f t="shared" si="1397"/>
        <v/>
      </c>
      <c r="S5797" s="412" t="str">
        <f t="shared" si="1396"/>
        <v/>
      </c>
      <c r="T5797" s="427"/>
      <c r="U5797" s="429"/>
      <c r="W5797" s="6">
        <f>VLOOKUP(A5797,'[3]Cartilha Global'!$A:$A,1,FALSE)</f>
        <v>89353</v>
      </c>
    </row>
    <row r="5798" spans="1:23" ht="34.5" hidden="1" thickBot="1" x14ac:dyDescent="0.25">
      <c r="A5798" s="522">
        <v>94495</v>
      </c>
      <c r="B5798" s="508" t="s">
        <v>3144</v>
      </c>
      <c r="C5798" s="513" t="s">
        <v>1571</v>
      </c>
      <c r="D5798" s="498" t="s">
        <v>169</v>
      </c>
      <c r="E5798" s="499">
        <v>55.87</v>
      </c>
      <c r="F5798" s="500">
        <f t="shared" si="1370"/>
        <v>69.19</v>
      </c>
      <c r="G5798" s="527"/>
      <c r="H5798" s="518"/>
      <c r="I5798" s="517">
        <f t="shared" si="1403"/>
        <v>0</v>
      </c>
      <c r="J5798" s="517">
        <f t="shared" si="1404"/>
        <v>0</v>
      </c>
      <c r="K5798" s="504"/>
      <c r="L5798" s="518">
        <f t="shared" si="1405"/>
        <v>0</v>
      </c>
      <c r="M5798" s="518">
        <f t="shared" si="1405"/>
        <v>0</v>
      </c>
      <c r="N5798" s="519">
        <f t="shared" si="1406"/>
        <v>0</v>
      </c>
      <c r="O5798" s="519">
        <f t="shared" si="1407"/>
        <v>0</v>
      </c>
      <c r="P5798" s="506"/>
      <c r="Q5798" s="520"/>
      <c r="R5798" s="412" t="str">
        <f t="shared" si="1397"/>
        <v/>
      </c>
      <c r="S5798" s="412" t="str">
        <f t="shared" si="1396"/>
        <v/>
      </c>
      <c r="T5798" s="427"/>
      <c r="U5798" s="429"/>
      <c r="W5798" s="6">
        <f>VLOOKUP(A5798,'[3]Cartilha Global'!$A:$A,1,FALSE)</f>
        <v>94495</v>
      </c>
    </row>
    <row r="5799" spans="1:23" ht="34.5" hidden="1" thickBot="1" x14ac:dyDescent="0.25">
      <c r="A5799" s="522">
        <v>94496</v>
      </c>
      <c r="B5799" s="508" t="s">
        <v>3144</v>
      </c>
      <c r="C5799" s="513" t="s">
        <v>1572</v>
      </c>
      <c r="D5799" s="498" t="s">
        <v>169</v>
      </c>
      <c r="E5799" s="499">
        <v>76.11</v>
      </c>
      <c r="F5799" s="500">
        <f t="shared" si="1370"/>
        <v>94.25</v>
      </c>
      <c r="G5799" s="527"/>
      <c r="H5799" s="518"/>
      <c r="I5799" s="517">
        <f t="shared" si="1403"/>
        <v>0</v>
      </c>
      <c r="J5799" s="517">
        <f t="shared" si="1404"/>
        <v>0</v>
      </c>
      <c r="K5799" s="504"/>
      <c r="L5799" s="518">
        <f t="shared" si="1405"/>
        <v>0</v>
      </c>
      <c r="M5799" s="518">
        <f t="shared" si="1405"/>
        <v>0</v>
      </c>
      <c r="N5799" s="519">
        <f t="shared" si="1406"/>
        <v>0</v>
      </c>
      <c r="O5799" s="519">
        <f t="shared" si="1407"/>
        <v>0</v>
      </c>
      <c r="P5799" s="506"/>
      <c r="Q5799" s="520"/>
      <c r="R5799" s="412" t="str">
        <f t="shared" si="1397"/>
        <v/>
      </c>
      <c r="S5799" s="412" t="str">
        <f t="shared" si="1396"/>
        <v/>
      </c>
      <c r="T5799" s="427"/>
      <c r="U5799" s="429"/>
      <c r="W5799" s="6">
        <f>VLOOKUP(A5799,'[3]Cartilha Global'!$A:$A,1,FALSE)</f>
        <v>94496</v>
      </c>
    </row>
    <row r="5800" spans="1:23" ht="34.5" hidden="1" thickBot="1" x14ac:dyDescent="0.25">
      <c r="A5800" s="522">
        <v>94497</v>
      </c>
      <c r="B5800" s="508" t="s">
        <v>3144</v>
      </c>
      <c r="C5800" s="513" t="s">
        <v>1573</v>
      </c>
      <c r="D5800" s="498" t="s">
        <v>169</v>
      </c>
      <c r="E5800" s="499">
        <v>96.46</v>
      </c>
      <c r="F5800" s="500">
        <f t="shared" si="1370"/>
        <v>119.46</v>
      </c>
      <c r="G5800" s="527"/>
      <c r="H5800" s="518"/>
      <c r="I5800" s="517">
        <f t="shared" si="1403"/>
        <v>0</v>
      </c>
      <c r="J5800" s="517">
        <f t="shared" si="1404"/>
        <v>0</v>
      </c>
      <c r="K5800" s="504"/>
      <c r="L5800" s="518">
        <f t="shared" si="1405"/>
        <v>0</v>
      </c>
      <c r="M5800" s="518">
        <f t="shared" si="1405"/>
        <v>0</v>
      </c>
      <c r="N5800" s="519">
        <f t="shared" si="1406"/>
        <v>0</v>
      </c>
      <c r="O5800" s="519">
        <f t="shared" si="1407"/>
        <v>0</v>
      </c>
      <c r="P5800" s="506"/>
      <c r="Q5800" s="520"/>
      <c r="R5800" s="412" t="str">
        <f t="shared" si="1397"/>
        <v/>
      </c>
      <c r="S5800" s="412" t="str">
        <f t="shared" si="1396"/>
        <v/>
      </c>
      <c r="T5800" s="427"/>
      <c r="U5800" s="429"/>
      <c r="W5800" s="6">
        <f>VLOOKUP(A5800,'[3]Cartilha Global'!$A:$A,1,FALSE)</f>
        <v>94497</v>
      </c>
    </row>
    <row r="5801" spans="1:23" ht="34.5" hidden="1" thickBot="1" x14ac:dyDescent="0.25">
      <c r="A5801" s="522">
        <v>94498</v>
      </c>
      <c r="B5801" s="508" t="s">
        <v>3144</v>
      </c>
      <c r="C5801" s="513" t="s">
        <v>1574</v>
      </c>
      <c r="D5801" s="498" t="s">
        <v>169</v>
      </c>
      <c r="E5801" s="499">
        <v>132.96</v>
      </c>
      <c r="F5801" s="500">
        <f t="shared" si="1370"/>
        <v>164.66</v>
      </c>
      <c r="G5801" s="527"/>
      <c r="H5801" s="518"/>
      <c r="I5801" s="517">
        <f t="shared" si="1403"/>
        <v>0</v>
      </c>
      <c r="J5801" s="517">
        <f t="shared" si="1404"/>
        <v>0</v>
      </c>
      <c r="K5801" s="504"/>
      <c r="L5801" s="518">
        <f t="shared" si="1405"/>
        <v>0</v>
      </c>
      <c r="M5801" s="518">
        <f t="shared" si="1405"/>
        <v>0</v>
      </c>
      <c r="N5801" s="519">
        <f t="shared" si="1406"/>
        <v>0</v>
      </c>
      <c r="O5801" s="519">
        <f t="shared" si="1407"/>
        <v>0</v>
      </c>
      <c r="P5801" s="506"/>
      <c r="Q5801" s="520"/>
      <c r="R5801" s="412" t="str">
        <f t="shared" si="1397"/>
        <v/>
      </c>
      <c r="S5801" s="412" t="str">
        <f t="shared" si="1396"/>
        <v/>
      </c>
      <c r="T5801" s="427"/>
      <c r="U5801" s="429"/>
      <c r="W5801" s="6">
        <f>VLOOKUP(A5801,'[3]Cartilha Global'!$A:$A,1,FALSE)</f>
        <v>94498</v>
      </c>
    </row>
    <row r="5802" spans="1:23" ht="34.5" hidden="1" thickBot="1" x14ac:dyDescent="0.25">
      <c r="A5802" s="522">
        <v>94499</v>
      </c>
      <c r="B5802" s="508" t="s">
        <v>3144</v>
      </c>
      <c r="C5802" s="513" t="s">
        <v>1575</v>
      </c>
      <c r="D5802" s="498" t="s">
        <v>169</v>
      </c>
      <c r="E5802" s="499">
        <v>262.83999999999997</v>
      </c>
      <c r="F5802" s="500">
        <f t="shared" si="1370"/>
        <v>325.5</v>
      </c>
      <c r="G5802" s="527"/>
      <c r="H5802" s="518"/>
      <c r="I5802" s="517">
        <f t="shared" si="1403"/>
        <v>0</v>
      </c>
      <c r="J5802" s="517">
        <f t="shared" si="1404"/>
        <v>0</v>
      </c>
      <c r="K5802" s="504"/>
      <c r="L5802" s="518">
        <f t="shared" si="1405"/>
        <v>0</v>
      </c>
      <c r="M5802" s="518">
        <f t="shared" si="1405"/>
        <v>0</v>
      </c>
      <c r="N5802" s="519">
        <f t="shared" si="1406"/>
        <v>0</v>
      </c>
      <c r="O5802" s="519">
        <f t="shared" si="1407"/>
        <v>0</v>
      </c>
      <c r="P5802" s="506"/>
      <c r="Q5802" s="520"/>
      <c r="R5802" s="412" t="str">
        <f t="shared" si="1397"/>
        <v/>
      </c>
      <c r="S5802" s="412" t="str">
        <f t="shared" si="1396"/>
        <v/>
      </c>
      <c r="T5802" s="427"/>
      <c r="U5802" s="429"/>
      <c r="W5802" s="6">
        <f>VLOOKUP(A5802,'[3]Cartilha Global'!$A:$A,1,FALSE)</f>
        <v>94499</v>
      </c>
    </row>
    <row r="5803" spans="1:23" ht="34.5" hidden="1" thickBot="1" x14ac:dyDescent="0.25">
      <c r="A5803" s="522">
        <v>94500</v>
      </c>
      <c r="B5803" s="508" t="s">
        <v>3144</v>
      </c>
      <c r="C5803" s="513" t="s">
        <v>1576</v>
      </c>
      <c r="D5803" s="498" t="s">
        <v>169</v>
      </c>
      <c r="E5803" s="499">
        <v>319.14999999999998</v>
      </c>
      <c r="F5803" s="500">
        <f t="shared" ref="F5803:F5851" si="1408">IF(E5803=0,0,ROUND(E5803*(1+E$13)*(1-E$14),2))</f>
        <v>395.24</v>
      </c>
      <c r="G5803" s="527"/>
      <c r="H5803" s="518"/>
      <c r="I5803" s="517">
        <f t="shared" si="1403"/>
        <v>0</v>
      </c>
      <c r="J5803" s="517">
        <f t="shared" si="1404"/>
        <v>0</v>
      </c>
      <c r="K5803" s="504"/>
      <c r="L5803" s="518">
        <f t="shared" si="1405"/>
        <v>0</v>
      </c>
      <c r="M5803" s="518">
        <f t="shared" si="1405"/>
        <v>0</v>
      </c>
      <c r="N5803" s="519">
        <f t="shared" si="1406"/>
        <v>0</v>
      </c>
      <c r="O5803" s="519">
        <f t="shared" si="1407"/>
        <v>0</v>
      </c>
      <c r="P5803" s="506"/>
      <c r="Q5803" s="520"/>
      <c r="R5803" s="412" t="str">
        <f t="shared" si="1397"/>
        <v/>
      </c>
      <c r="S5803" s="412" t="str">
        <f t="shared" si="1396"/>
        <v/>
      </c>
      <c r="T5803" s="427"/>
      <c r="U5803" s="429"/>
      <c r="W5803" s="6">
        <f>VLOOKUP(A5803,'[3]Cartilha Global'!$A:$A,1,FALSE)</f>
        <v>94500</v>
      </c>
    </row>
    <row r="5804" spans="1:23" ht="34.5" hidden="1" thickBot="1" x14ac:dyDescent="0.25">
      <c r="A5804" s="522">
        <v>94501</v>
      </c>
      <c r="B5804" s="508" t="s">
        <v>3144</v>
      </c>
      <c r="C5804" s="513" t="s">
        <v>1577</v>
      </c>
      <c r="D5804" s="498" t="s">
        <v>169</v>
      </c>
      <c r="E5804" s="499">
        <v>641.15</v>
      </c>
      <c r="F5804" s="500">
        <f t="shared" si="1408"/>
        <v>794</v>
      </c>
      <c r="G5804" s="527"/>
      <c r="H5804" s="518"/>
      <c r="I5804" s="517">
        <f t="shared" si="1403"/>
        <v>0</v>
      </c>
      <c r="J5804" s="517">
        <f t="shared" si="1404"/>
        <v>0</v>
      </c>
      <c r="K5804" s="504"/>
      <c r="L5804" s="518">
        <f t="shared" si="1405"/>
        <v>0</v>
      </c>
      <c r="M5804" s="518">
        <f t="shared" si="1405"/>
        <v>0</v>
      </c>
      <c r="N5804" s="519">
        <f t="shared" si="1406"/>
        <v>0</v>
      </c>
      <c r="O5804" s="519">
        <f t="shared" si="1407"/>
        <v>0</v>
      </c>
      <c r="P5804" s="506"/>
      <c r="Q5804" s="520"/>
      <c r="R5804" s="412" t="str">
        <f t="shared" si="1397"/>
        <v/>
      </c>
      <c r="S5804" s="412" t="str">
        <f t="shared" si="1396"/>
        <v/>
      </c>
      <c r="T5804" s="427"/>
      <c r="U5804" s="429"/>
      <c r="W5804" s="6">
        <f>VLOOKUP(A5804,'[3]Cartilha Global'!$A:$A,1,FALSE)</f>
        <v>94501</v>
      </c>
    </row>
    <row r="5805" spans="1:23" ht="34.5" hidden="1" thickBot="1" x14ac:dyDescent="0.25">
      <c r="A5805" s="522">
        <v>94792</v>
      </c>
      <c r="B5805" s="508" t="s">
        <v>3144</v>
      </c>
      <c r="C5805" s="513" t="s">
        <v>1578</v>
      </c>
      <c r="D5805" s="498" t="s">
        <v>169</v>
      </c>
      <c r="E5805" s="499">
        <v>104.44</v>
      </c>
      <c r="F5805" s="500">
        <f t="shared" si="1408"/>
        <v>129.34</v>
      </c>
      <c r="G5805" s="527"/>
      <c r="H5805" s="518"/>
      <c r="I5805" s="517">
        <f t="shared" si="1403"/>
        <v>0</v>
      </c>
      <c r="J5805" s="517">
        <f t="shared" si="1404"/>
        <v>0</v>
      </c>
      <c r="K5805" s="504"/>
      <c r="L5805" s="518">
        <f t="shared" si="1405"/>
        <v>0</v>
      </c>
      <c r="M5805" s="518">
        <f t="shared" si="1405"/>
        <v>0</v>
      </c>
      <c r="N5805" s="519">
        <f t="shared" si="1406"/>
        <v>0</v>
      </c>
      <c r="O5805" s="519">
        <f t="shared" si="1407"/>
        <v>0</v>
      </c>
      <c r="P5805" s="506"/>
      <c r="Q5805" s="520"/>
      <c r="R5805" s="412" t="str">
        <f t="shared" si="1397"/>
        <v/>
      </c>
      <c r="S5805" s="412" t="str">
        <f t="shared" si="1396"/>
        <v/>
      </c>
      <c r="T5805" s="427"/>
      <c r="U5805" s="429"/>
      <c r="W5805" s="6">
        <f>VLOOKUP(A5805,'[3]Cartilha Global'!$A:$A,1,FALSE)</f>
        <v>94792</v>
      </c>
    </row>
    <row r="5806" spans="1:23" ht="34.5" hidden="1" thickBot="1" x14ac:dyDescent="0.25">
      <c r="A5806" s="522">
        <v>94793</v>
      </c>
      <c r="B5806" s="508" t="s">
        <v>3144</v>
      </c>
      <c r="C5806" s="513" t="s">
        <v>1579</v>
      </c>
      <c r="D5806" s="498" t="s">
        <v>169</v>
      </c>
      <c r="E5806" s="499">
        <v>142.77000000000001</v>
      </c>
      <c r="F5806" s="500">
        <f t="shared" si="1408"/>
        <v>176.81</v>
      </c>
      <c r="G5806" s="527"/>
      <c r="H5806" s="518"/>
      <c r="I5806" s="517">
        <f t="shared" si="1403"/>
        <v>0</v>
      </c>
      <c r="J5806" s="517">
        <f t="shared" si="1404"/>
        <v>0</v>
      </c>
      <c r="K5806" s="504"/>
      <c r="L5806" s="518">
        <f t="shared" si="1405"/>
        <v>0</v>
      </c>
      <c r="M5806" s="518">
        <f t="shared" si="1405"/>
        <v>0</v>
      </c>
      <c r="N5806" s="519">
        <f t="shared" si="1406"/>
        <v>0</v>
      </c>
      <c r="O5806" s="519">
        <f t="shared" si="1407"/>
        <v>0</v>
      </c>
      <c r="P5806" s="506"/>
      <c r="Q5806" s="520"/>
      <c r="R5806" s="412" t="str">
        <f t="shared" si="1397"/>
        <v/>
      </c>
      <c r="S5806" s="412" t="str">
        <f t="shared" si="1396"/>
        <v/>
      </c>
      <c r="T5806" s="427"/>
      <c r="U5806" s="429"/>
      <c r="W5806" s="6">
        <f>VLOOKUP(A5806,'[3]Cartilha Global'!$A:$A,1,FALSE)</f>
        <v>94793</v>
      </c>
    </row>
    <row r="5807" spans="1:23" ht="34.5" hidden="1" thickBot="1" x14ac:dyDescent="0.25">
      <c r="A5807" s="522">
        <v>94794</v>
      </c>
      <c r="B5807" s="508" t="s">
        <v>3144</v>
      </c>
      <c r="C5807" s="513" t="s">
        <v>1580</v>
      </c>
      <c r="D5807" s="498" t="s">
        <v>169</v>
      </c>
      <c r="E5807" s="499">
        <v>151.72</v>
      </c>
      <c r="F5807" s="500">
        <f t="shared" si="1408"/>
        <v>187.89</v>
      </c>
      <c r="G5807" s="527"/>
      <c r="H5807" s="518"/>
      <c r="I5807" s="517">
        <f t="shared" si="1403"/>
        <v>0</v>
      </c>
      <c r="J5807" s="517">
        <f t="shared" si="1404"/>
        <v>0</v>
      </c>
      <c r="K5807" s="504"/>
      <c r="L5807" s="518">
        <f t="shared" si="1405"/>
        <v>0</v>
      </c>
      <c r="M5807" s="518">
        <f t="shared" si="1405"/>
        <v>0</v>
      </c>
      <c r="N5807" s="519">
        <f t="shared" si="1406"/>
        <v>0</v>
      </c>
      <c r="O5807" s="519">
        <f t="shared" si="1407"/>
        <v>0</v>
      </c>
      <c r="P5807" s="506"/>
      <c r="Q5807" s="520"/>
      <c r="R5807" s="412" t="str">
        <f t="shared" si="1397"/>
        <v/>
      </c>
      <c r="S5807" s="412" t="str">
        <f t="shared" si="1396"/>
        <v/>
      </c>
      <c r="T5807" s="427"/>
      <c r="U5807" s="429"/>
      <c r="W5807" s="6">
        <f>VLOOKUP(A5807,'[3]Cartilha Global'!$A:$A,1,FALSE)</f>
        <v>94794</v>
      </c>
    </row>
    <row r="5808" spans="1:23" ht="23.25" hidden="1" thickBot="1" x14ac:dyDescent="0.25">
      <c r="A5808" s="522">
        <v>89986</v>
      </c>
      <c r="B5808" s="508" t="s">
        <v>3144</v>
      </c>
      <c r="C5808" s="513" t="s">
        <v>1581</v>
      </c>
      <c r="D5808" s="498" t="s">
        <v>169</v>
      </c>
      <c r="E5808" s="499">
        <v>75.34</v>
      </c>
      <c r="F5808" s="500">
        <f t="shared" si="1408"/>
        <v>93.3</v>
      </c>
      <c r="G5808" s="527"/>
      <c r="H5808" s="518"/>
      <c r="I5808" s="517">
        <f t="shared" si="1403"/>
        <v>0</v>
      </c>
      <c r="J5808" s="517">
        <f t="shared" si="1404"/>
        <v>0</v>
      </c>
      <c r="K5808" s="504"/>
      <c r="L5808" s="518">
        <f t="shared" si="1405"/>
        <v>0</v>
      </c>
      <c r="M5808" s="518">
        <f t="shared" si="1405"/>
        <v>0</v>
      </c>
      <c r="N5808" s="519">
        <f t="shared" si="1406"/>
        <v>0</v>
      </c>
      <c r="O5808" s="519">
        <f t="shared" si="1407"/>
        <v>0</v>
      </c>
      <c r="P5808" s="506"/>
      <c r="Q5808" s="520"/>
      <c r="R5808" s="412" t="str">
        <f t="shared" si="1397"/>
        <v/>
      </c>
      <c r="S5808" s="412" t="str">
        <f t="shared" si="1396"/>
        <v/>
      </c>
      <c r="T5808" s="427"/>
      <c r="U5808" s="429"/>
      <c r="W5808" s="6">
        <f>VLOOKUP(A5808,'[3]Cartilha Global'!$A:$A,1,FALSE)</f>
        <v>89986</v>
      </c>
    </row>
    <row r="5809" spans="1:23" ht="23.25" hidden="1" thickBot="1" x14ac:dyDescent="0.25">
      <c r="A5809" s="522">
        <v>89987</v>
      </c>
      <c r="B5809" s="508" t="s">
        <v>3144</v>
      </c>
      <c r="C5809" s="513" t="s">
        <v>1582</v>
      </c>
      <c r="D5809" s="498" t="s">
        <v>169</v>
      </c>
      <c r="E5809" s="499">
        <v>85.77</v>
      </c>
      <c r="F5809" s="500">
        <f t="shared" si="1408"/>
        <v>106.22</v>
      </c>
      <c r="G5809" s="527"/>
      <c r="H5809" s="518"/>
      <c r="I5809" s="517">
        <f t="shared" si="1403"/>
        <v>0</v>
      </c>
      <c r="J5809" s="517">
        <f t="shared" si="1404"/>
        <v>0</v>
      </c>
      <c r="K5809" s="504"/>
      <c r="L5809" s="518">
        <f t="shared" si="1405"/>
        <v>0</v>
      </c>
      <c r="M5809" s="518">
        <f t="shared" si="1405"/>
        <v>0</v>
      </c>
      <c r="N5809" s="519">
        <f t="shared" si="1406"/>
        <v>0</v>
      </c>
      <c r="O5809" s="519">
        <f t="shared" si="1407"/>
        <v>0</v>
      </c>
      <c r="P5809" s="506"/>
      <c r="Q5809" s="520"/>
      <c r="R5809" s="412" t="str">
        <f t="shared" si="1397"/>
        <v/>
      </c>
      <c r="S5809" s="412" t="str">
        <f t="shared" si="1396"/>
        <v/>
      </c>
      <c r="T5809" s="427"/>
      <c r="U5809" s="429"/>
      <c r="W5809" s="6">
        <f>VLOOKUP(A5809,'[3]Cartilha Global'!$A:$A,1,FALSE)</f>
        <v>89987</v>
      </c>
    </row>
    <row r="5810" spans="1:23" ht="23.25" hidden="1" thickBot="1" x14ac:dyDescent="0.25">
      <c r="A5810" s="522">
        <v>89349</v>
      </c>
      <c r="B5810" s="508" t="s">
        <v>3144</v>
      </c>
      <c r="C5810" s="513" t="s">
        <v>1583</v>
      </c>
      <c r="D5810" s="498" t="s">
        <v>169</v>
      </c>
      <c r="E5810" s="499">
        <v>24.25</v>
      </c>
      <c r="F5810" s="500">
        <f t="shared" si="1408"/>
        <v>30.03</v>
      </c>
      <c r="G5810" s="527"/>
      <c r="H5810" s="518"/>
      <c r="I5810" s="517">
        <f t="shared" si="1403"/>
        <v>0</v>
      </c>
      <c r="J5810" s="517">
        <f t="shared" si="1404"/>
        <v>0</v>
      </c>
      <c r="K5810" s="504"/>
      <c r="L5810" s="518">
        <f t="shared" si="1405"/>
        <v>0</v>
      </c>
      <c r="M5810" s="518">
        <f t="shared" si="1405"/>
        <v>0</v>
      </c>
      <c r="N5810" s="519">
        <f t="shared" si="1406"/>
        <v>0</v>
      </c>
      <c r="O5810" s="519">
        <f t="shared" si="1407"/>
        <v>0</v>
      </c>
      <c r="P5810" s="506"/>
      <c r="Q5810" s="520"/>
      <c r="R5810" s="412" t="str">
        <f t="shared" si="1397"/>
        <v/>
      </c>
      <c r="S5810" s="412" t="str">
        <f t="shared" si="1396"/>
        <v/>
      </c>
      <c r="T5810" s="427"/>
      <c r="U5810" s="429"/>
      <c r="W5810" s="6">
        <f>VLOOKUP(A5810,'[3]Cartilha Global'!$A:$A,1,FALSE)</f>
        <v>89349</v>
      </c>
    </row>
    <row r="5811" spans="1:23" ht="23.25" hidden="1" thickBot="1" x14ac:dyDescent="0.25">
      <c r="A5811" s="522">
        <v>89351</v>
      </c>
      <c r="B5811" s="508" t="s">
        <v>3144</v>
      </c>
      <c r="C5811" s="513" t="s">
        <v>3355</v>
      </c>
      <c r="D5811" s="498" t="s">
        <v>169</v>
      </c>
      <c r="E5811" s="499">
        <v>30.19</v>
      </c>
      <c r="F5811" s="500">
        <f t="shared" si="1408"/>
        <v>37.39</v>
      </c>
      <c r="G5811" s="527"/>
      <c r="H5811" s="518"/>
      <c r="I5811" s="517">
        <f t="shared" si="1403"/>
        <v>0</v>
      </c>
      <c r="J5811" s="517">
        <f t="shared" si="1404"/>
        <v>0</v>
      </c>
      <c r="K5811" s="504"/>
      <c r="L5811" s="518">
        <f t="shared" si="1405"/>
        <v>0</v>
      </c>
      <c r="M5811" s="518">
        <f t="shared" si="1405"/>
        <v>0</v>
      </c>
      <c r="N5811" s="519">
        <f t="shared" si="1406"/>
        <v>0</v>
      </c>
      <c r="O5811" s="519">
        <f t="shared" si="1407"/>
        <v>0</v>
      </c>
      <c r="P5811" s="506"/>
      <c r="Q5811" s="520"/>
      <c r="R5811" s="412" t="str">
        <f t="shared" si="1397"/>
        <v/>
      </c>
      <c r="S5811" s="412" t="str">
        <f t="shared" si="1396"/>
        <v/>
      </c>
      <c r="T5811" s="427"/>
      <c r="U5811" s="429"/>
      <c r="W5811" s="6">
        <f>VLOOKUP(A5811,'[3]Cartilha Global'!$A:$A,1,FALSE)</f>
        <v>89351</v>
      </c>
    </row>
    <row r="5812" spans="1:23" ht="23.25" hidden="1" thickBot="1" x14ac:dyDescent="0.25">
      <c r="A5812" s="522">
        <v>89984</v>
      </c>
      <c r="B5812" s="508" t="s">
        <v>3144</v>
      </c>
      <c r="C5812" s="513" t="s">
        <v>1584</v>
      </c>
      <c r="D5812" s="498" t="s">
        <v>169</v>
      </c>
      <c r="E5812" s="499">
        <v>77.28</v>
      </c>
      <c r="F5812" s="500">
        <f t="shared" si="1408"/>
        <v>95.7</v>
      </c>
      <c r="G5812" s="527"/>
      <c r="H5812" s="518"/>
      <c r="I5812" s="517">
        <f t="shared" si="1403"/>
        <v>0</v>
      </c>
      <c r="J5812" s="517">
        <f t="shared" si="1404"/>
        <v>0</v>
      </c>
      <c r="K5812" s="504"/>
      <c r="L5812" s="518">
        <f t="shared" si="1405"/>
        <v>0</v>
      </c>
      <c r="M5812" s="518">
        <f t="shared" si="1405"/>
        <v>0</v>
      </c>
      <c r="N5812" s="519">
        <f t="shared" si="1406"/>
        <v>0</v>
      </c>
      <c r="O5812" s="519">
        <f t="shared" si="1407"/>
        <v>0</v>
      </c>
      <c r="P5812" s="506"/>
      <c r="Q5812" s="520"/>
      <c r="R5812" s="412" t="str">
        <f t="shared" si="1397"/>
        <v/>
      </c>
      <c r="S5812" s="412" t="str">
        <f t="shared" si="1396"/>
        <v/>
      </c>
      <c r="T5812" s="427"/>
      <c r="U5812" s="429"/>
      <c r="W5812" s="6">
        <f>VLOOKUP(A5812,'[3]Cartilha Global'!$A:$A,1,FALSE)</f>
        <v>89984</v>
      </c>
    </row>
    <row r="5813" spans="1:23" ht="23.25" hidden="1" thickBot="1" x14ac:dyDescent="0.25">
      <c r="A5813" s="522">
        <v>89985</v>
      </c>
      <c r="B5813" s="508" t="s">
        <v>3144</v>
      </c>
      <c r="C5813" s="513" t="s">
        <v>1585</v>
      </c>
      <c r="D5813" s="498" t="s">
        <v>169</v>
      </c>
      <c r="E5813" s="499">
        <v>81.540000000000006</v>
      </c>
      <c r="F5813" s="500">
        <f t="shared" si="1408"/>
        <v>100.98</v>
      </c>
      <c r="G5813" s="527"/>
      <c r="H5813" s="518"/>
      <c r="I5813" s="517">
        <f t="shared" si="1403"/>
        <v>0</v>
      </c>
      <c r="J5813" s="517">
        <f t="shared" si="1404"/>
        <v>0</v>
      </c>
      <c r="K5813" s="504"/>
      <c r="L5813" s="518">
        <f t="shared" si="1405"/>
        <v>0</v>
      </c>
      <c r="M5813" s="518">
        <f t="shared" si="1405"/>
        <v>0</v>
      </c>
      <c r="N5813" s="519">
        <f t="shared" si="1406"/>
        <v>0</v>
      </c>
      <c r="O5813" s="519">
        <f t="shared" si="1407"/>
        <v>0</v>
      </c>
      <c r="P5813" s="506"/>
      <c r="Q5813" s="520"/>
      <c r="R5813" s="412" t="str">
        <f t="shared" si="1397"/>
        <v/>
      </c>
      <c r="S5813" s="412" t="str">
        <f t="shared" si="1396"/>
        <v/>
      </c>
      <c r="T5813" s="427"/>
      <c r="U5813" s="429"/>
      <c r="W5813" s="6">
        <f>VLOOKUP(A5813,'[3]Cartilha Global'!$A:$A,1,FALSE)</f>
        <v>89985</v>
      </c>
    </row>
    <row r="5814" spans="1:23" ht="23.25" hidden="1" thickBot="1" x14ac:dyDescent="0.25">
      <c r="A5814" s="522">
        <v>86877</v>
      </c>
      <c r="B5814" s="508" t="s">
        <v>3144</v>
      </c>
      <c r="C5814" s="513" t="s">
        <v>4194</v>
      </c>
      <c r="D5814" s="498" t="s">
        <v>169</v>
      </c>
      <c r="E5814" s="499">
        <v>121.28</v>
      </c>
      <c r="F5814" s="500">
        <f t="shared" si="1408"/>
        <v>150.19</v>
      </c>
      <c r="G5814" s="527"/>
      <c r="H5814" s="518"/>
      <c r="I5814" s="517">
        <f t="shared" si="1403"/>
        <v>0</v>
      </c>
      <c r="J5814" s="517">
        <f t="shared" si="1404"/>
        <v>0</v>
      </c>
      <c r="K5814" s="504"/>
      <c r="L5814" s="518">
        <f t="shared" si="1405"/>
        <v>0</v>
      </c>
      <c r="M5814" s="518">
        <f t="shared" si="1405"/>
        <v>0</v>
      </c>
      <c r="N5814" s="519">
        <f t="shared" si="1406"/>
        <v>0</v>
      </c>
      <c r="O5814" s="519">
        <f t="shared" si="1407"/>
        <v>0</v>
      </c>
      <c r="P5814" s="506"/>
      <c r="Q5814" s="520"/>
      <c r="R5814" s="412" t="str">
        <f t="shared" si="1397"/>
        <v/>
      </c>
      <c r="S5814" s="412" t="str">
        <f t="shared" si="1396"/>
        <v/>
      </c>
      <c r="T5814" s="427"/>
      <c r="U5814" s="429"/>
      <c r="W5814" s="6">
        <f>VLOOKUP(A5814,'[3]Cartilha Global'!$A:$A,1,FALSE)</f>
        <v>86877</v>
      </c>
    </row>
    <row r="5815" spans="1:23" ht="23.25" hidden="1" thickBot="1" x14ac:dyDescent="0.25">
      <c r="A5815" s="522">
        <v>103018</v>
      </c>
      <c r="B5815" s="508" t="s">
        <v>3144</v>
      </c>
      <c r="C5815" s="513" t="s">
        <v>6870</v>
      </c>
      <c r="D5815" s="498" t="s">
        <v>169</v>
      </c>
      <c r="E5815" s="499">
        <v>259.37</v>
      </c>
      <c r="F5815" s="500">
        <f t="shared" si="1408"/>
        <v>321.2</v>
      </c>
      <c r="G5815" s="527"/>
      <c r="H5815" s="518"/>
      <c r="I5815" s="517">
        <f t="shared" si="1403"/>
        <v>0</v>
      </c>
      <c r="J5815" s="517">
        <f t="shared" si="1404"/>
        <v>0</v>
      </c>
      <c r="K5815" s="504"/>
      <c r="L5815" s="518">
        <f t="shared" si="1405"/>
        <v>0</v>
      </c>
      <c r="M5815" s="518">
        <f t="shared" si="1405"/>
        <v>0</v>
      </c>
      <c r="N5815" s="519">
        <f t="shared" si="1406"/>
        <v>0</v>
      </c>
      <c r="O5815" s="519">
        <f t="shared" si="1407"/>
        <v>0</v>
      </c>
      <c r="P5815" s="506"/>
      <c r="Q5815" s="520"/>
      <c r="R5815" s="412" t="str">
        <f t="shared" si="1397"/>
        <v/>
      </c>
      <c r="S5815" s="412" t="str">
        <f t="shared" si="1396"/>
        <v/>
      </c>
      <c r="T5815" s="427"/>
      <c r="U5815" s="429"/>
      <c r="W5815" s="6" t="e">
        <f>VLOOKUP(A5815,'[3]Cartilha Global'!$A:$A,1,FALSE)</f>
        <v>#N/A</v>
      </c>
    </row>
    <row r="5816" spans="1:23" ht="23.25" hidden="1" thickBot="1" x14ac:dyDescent="0.25">
      <c r="A5816" s="522">
        <v>99635</v>
      </c>
      <c r="B5816" s="508" t="s">
        <v>3144</v>
      </c>
      <c r="C5816" s="513" t="s">
        <v>2740</v>
      </c>
      <c r="D5816" s="498" t="s">
        <v>169</v>
      </c>
      <c r="E5816" s="499">
        <v>316.83</v>
      </c>
      <c r="F5816" s="500">
        <f t="shared" si="1408"/>
        <v>392.36</v>
      </c>
      <c r="G5816" s="527"/>
      <c r="H5816" s="518"/>
      <c r="I5816" s="517">
        <f t="shared" si="1403"/>
        <v>0</v>
      </c>
      <c r="J5816" s="517">
        <f t="shared" si="1404"/>
        <v>0</v>
      </c>
      <c r="K5816" s="504"/>
      <c r="L5816" s="518">
        <f t="shared" si="1405"/>
        <v>0</v>
      </c>
      <c r="M5816" s="518">
        <f t="shared" si="1405"/>
        <v>0</v>
      </c>
      <c r="N5816" s="519">
        <f t="shared" si="1406"/>
        <v>0</v>
      </c>
      <c r="O5816" s="519">
        <f t="shared" si="1407"/>
        <v>0</v>
      </c>
      <c r="P5816" s="506"/>
      <c r="Q5816" s="520"/>
      <c r="R5816" s="412" t="str">
        <f t="shared" si="1397"/>
        <v/>
      </c>
      <c r="S5816" s="412" t="str">
        <f t="shared" si="1396"/>
        <v/>
      </c>
      <c r="T5816" s="427"/>
      <c r="U5816" s="429"/>
      <c r="W5816" s="6">
        <f>VLOOKUP(A5816,'[3]Cartilha Global'!$A:$A,1,FALSE)</f>
        <v>99635</v>
      </c>
    </row>
    <row r="5817" spans="1:23" ht="23.25" hidden="1" thickBot="1" x14ac:dyDescent="0.25">
      <c r="A5817" s="522">
        <v>99627</v>
      </c>
      <c r="B5817" s="508" t="s">
        <v>3144</v>
      </c>
      <c r="C5817" s="513" t="s">
        <v>2749</v>
      </c>
      <c r="D5817" s="498" t="s">
        <v>169</v>
      </c>
      <c r="E5817" s="499">
        <v>59.44</v>
      </c>
      <c r="F5817" s="500">
        <f t="shared" si="1408"/>
        <v>73.61</v>
      </c>
      <c r="G5817" s="527"/>
      <c r="H5817" s="518"/>
      <c r="I5817" s="517">
        <f t="shared" si="1403"/>
        <v>0</v>
      </c>
      <c r="J5817" s="517">
        <f t="shared" si="1404"/>
        <v>0</v>
      </c>
      <c r="K5817" s="504"/>
      <c r="L5817" s="518">
        <f t="shared" si="1405"/>
        <v>0</v>
      </c>
      <c r="M5817" s="518">
        <f t="shared" si="1405"/>
        <v>0</v>
      </c>
      <c r="N5817" s="519">
        <f t="shared" si="1406"/>
        <v>0</v>
      </c>
      <c r="O5817" s="519">
        <f t="shared" si="1407"/>
        <v>0</v>
      </c>
      <c r="P5817" s="506"/>
      <c r="Q5817" s="520"/>
      <c r="R5817" s="412" t="str">
        <f t="shared" si="1397"/>
        <v/>
      </c>
      <c r="S5817" s="412" t="str">
        <f t="shared" si="1396"/>
        <v/>
      </c>
      <c r="T5817" s="427"/>
      <c r="U5817" s="429"/>
      <c r="W5817" s="6">
        <f>VLOOKUP(A5817,'[3]Cartilha Global'!$A:$A,1,FALSE)</f>
        <v>99627</v>
      </c>
    </row>
    <row r="5818" spans="1:23" ht="23.25" hidden="1" thickBot="1" x14ac:dyDescent="0.25">
      <c r="A5818" s="522">
        <v>99628</v>
      </c>
      <c r="B5818" s="508" t="s">
        <v>3144</v>
      </c>
      <c r="C5818" s="513" t="s">
        <v>2750</v>
      </c>
      <c r="D5818" s="498" t="s">
        <v>169</v>
      </c>
      <c r="E5818" s="499">
        <v>65.14</v>
      </c>
      <c r="F5818" s="500">
        <f t="shared" si="1408"/>
        <v>80.67</v>
      </c>
      <c r="G5818" s="527"/>
      <c r="H5818" s="518"/>
      <c r="I5818" s="517">
        <f t="shared" si="1403"/>
        <v>0</v>
      </c>
      <c r="J5818" s="517">
        <f t="shared" si="1404"/>
        <v>0</v>
      </c>
      <c r="K5818" s="504"/>
      <c r="L5818" s="518">
        <f t="shared" ref="L5818:M5851" si="1409">G5818</f>
        <v>0</v>
      </c>
      <c r="M5818" s="518">
        <f t="shared" si="1409"/>
        <v>0</v>
      </c>
      <c r="N5818" s="519">
        <f t="shared" si="1406"/>
        <v>0</v>
      </c>
      <c r="O5818" s="519">
        <f t="shared" si="1407"/>
        <v>0</v>
      </c>
      <c r="P5818" s="506"/>
      <c r="Q5818" s="520"/>
      <c r="R5818" s="412" t="str">
        <f t="shared" si="1397"/>
        <v/>
      </c>
      <c r="S5818" s="412" t="str">
        <f t="shared" si="1396"/>
        <v/>
      </c>
      <c r="T5818" s="427"/>
      <c r="U5818" s="429"/>
      <c r="W5818" s="6">
        <f>VLOOKUP(A5818,'[3]Cartilha Global'!$A:$A,1,FALSE)</f>
        <v>99628</v>
      </c>
    </row>
    <row r="5819" spans="1:23" ht="23.25" hidden="1" thickBot="1" x14ac:dyDescent="0.25">
      <c r="A5819" s="522">
        <v>99629</v>
      </c>
      <c r="B5819" s="508" t="s">
        <v>3144</v>
      </c>
      <c r="C5819" s="513" t="s">
        <v>2751</v>
      </c>
      <c r="D5819" s="498" t="s">
        <v>169</v>
      </c>
      <c r="E5819" s="499">
        <v>72.63</v>
      </c>
      <c r="F5819" s="500">
        <f t="shared" si="1408"/>
        <v>89.94</v>
      </c>
      <c r="G5819" s="527"/>
      <c r="H5819" s="518"/>
      <c r="I5819" s="517">
        <f t="shared" si="1403"/>
        <v>0</v>
      </c>
      <c r="J5819" s="517">
        <f t="shared" si="1404"/>
        <v>0</v>
      </c>
      <c r="K5819" s="504"/>
      <c r="L5819" s="518">
        <f t="shared" si="1409"/>
        <v>0</v>
      </c>
      <c r="M5819" s="518">
        <f t="shared" si="1409"/>
        <v>0</v>
      </c>
      <c r="N5819" s="519">
        <f t="shared" si="1406"/>
        <v>0</v>
      </c>
      <c r="O5819" s="519">
        <f t="shared" si="1407"/>
        <v>0</v>
      </c>
      <c r="P5819" s="506"/>
      <c r="Q5819" s="520"/>
      <c r="R5819" s="412" t="str">
        <f t="shared" si="1397"/>
        <v/>
      </c>
      <c r="S5819" s="412" t="str">
        <f t="shared" si="1396"/>
        <v/>
      </c>
      <c r="T5819" s="427"/>
      <c r="U5819" s="429"/>
      <c r="W5819" s="6">
        <f>VLOOKUP(A5819,'[3]Cartilha Global'!$A:$A,1,FALSE)</f>
        <v>99629</v>
      </c>
    </row>
    <row r="5820" spans="1:23" ht="23.25" hidden="1" thickBot="1" x14ac:dyDescent="0.25">
      <c r="A5820" s="522">
        <v>99630</v>
      </c>
      <c r="B5820" s="508" t="s">
        <v>3144</v>
      </c>
      <c r="C5820" s="513" t="s">
        <v>2752</v>
      </c>
      <c r="D5820" s="498" t="s">
        <v>169</v>
      </c>
      <c r="E5820" s="499">
        <v>107.87</v>
      </c>
      <c r="F5820" s="500">
        <f t="shared" si="1408"/>
        <v>133.59</v>
      </c>
      <c r="G5820" s="527"/>
      <c r="H5820" s="518"/>
      <c r="I5820" s="517">
        <f t="shared" si="1403"/>
        <v>0</v>
      </c>
      <c r="J5820" s="517">
        <f t="shared" si="1404"/>
        <v>0</v>
      </c>
      <c r="K5820" s="504"/>
      <c r="L5820" s="518">
        <f t="shared" si="1409"/>
        <v>0</v>
      </c>
      <c r="M5820" s="518">
        <f t="shared" si="1409"/>
        <v>0</v>
      </c>
      <c r="N5820" s="519">
        <f t="shared" si="1406"/>
        <v>0</v>
      </c>
      <c r="O5820" s="519">
        <f t="shared" si="1407"/>
        <v>0</v>
      </c>
      <c r="P5820" s="506"/>
      <c r="Q5820" s="520"/>
      <c r="R5820" s="412" t="str">
        <f t="shared" si="1397"/>
        <v/>
      </c>
      <c r="S5820" s="412" t="str">
        <f t="shared" si="1396"/>
        <v/>
      </c>
      <c r="T5820" s="427"/>
      <c r="U5820" s="429"/>
      <c r="W5820" s="6">
        <f>VLOOKUP(A5820,'[3]Cartilha Global'!$A:$A,1,FALSE)</f>
        <v>99630</v>
      </c>
    </row>
    <row r="5821" spans="1:23" ht="23.25" hidden="1" thickBot="1" x14ac:dyDescent="0.25">
      <c r="A5821" s="522">
        <v>99631</v>
      </c>
      <c r="B5821" s="508" t="s">
        <v>3144</v>
      </c>
      <c r="C5821" s="513" t="s">
        <v>2753</v>
      </c>
      <c r="D5821" s="498" t="s">
        <v>169</v>
      </c>
      <c r="E5821" s="499">
        <v>125.8</v>
      </c>
      <c r="F5821" s="500">
        <f t="shared" si="1408"/>
        <v>155.79</v>
      </c>
      <c r="G5821" s="527"/>
      <c r="H5821" s="518"/>
      <c r="I5821" s="517">
        <f t="shared" si="1403"/>
        <v>0</v>
      </c>
      <c r="J5821" s="517">
        <f t="shared" si="1404"/>
        <v>0</v>
      </c>
      <c r="K5821" s="504"/>
      <c r="L5821" s="518">
        <f t="shared" si="1409"/>
        <v>0</v>
      </c>
      <c r="M5821" s="518">
        <f t="shared" si="1409"/>
        <v>0</v>
      </c>
      <c r="N5821" s="519">
        <f t="shared" si="1406"/>
        <v>0</v>
      </c>
      <c r="O5821" s="519">
        <f t="shared" si="1407"/>
        <v>0</v>
      </c>
      <c r="P5821" s="506"/>
      <c r="Q5821" s="520"/>
      <c r="R5821" s="412" t="str">
        <f t="shared" si="1397"/>
        <v/>
      </c>
      <c r="S5821" s="412" t="str">
        <f t="shared" ref="S5821:S5897" si="1410">IF(Q5821="X","x",IF(Q5821="xx","x",IF(OR(J5821&gt;0,O5821&gt;0),"x","")))</f>
        <v/>
      </c>
      <c r="T5821" s="427"/>
      <c r="U5821" s="429"/>
      <c r="W5821" s="6">
        <f>VLOOKUP(A5821,'[3]Cartilha Global'!$A:$A,1,FALSE)</f>
        <v>99631</v>
      </c>
    </row>
    <row r="5822" spans="1:23" ht="23.25" hidden="1" thickBot="1" x14ac:dyDescent="0.25">
      <c r="A5822" s="522">
        <v>99632</v>
      </c>
      <c r="B5822" s="508" t="s">
        <v>3144</v>
      </c>
      <c r="C5822" s="513" t="s">
        <v>2754</v>
      </c>
      <c r="D5822" s="498" t="s">
        <v>169</v>
      </c>
      <c r="E5822" s="499">
        <v>181.03</v>
      </c>
      <c r="F5822" s="500">
        <f t="shared" si="1408"/>
        <v>224.19</v>
      </c>
      <c r="G5822" s="527"/>
      <c r="H5822" s="518"/>
      <c r="I5822" s="517">
        <f t="shared" si="1403"/>
        <v>0</v>
      </c>
      <c r="J5822" s="517">
        <f t="shared" si="1404"/>
        <v>0</v>
      </c>
      <c r="K5822" s="504"/>
      <c r="L5822" s="518">
        <f t="shared" si="1409"/>
        <v>0</v>
      </c>
      <c r="M5822" s="518">
        <f t="shared" si="1409"/>
        <v>0</v>
      </c>
      <c r="N5822" s="519">
        <f t="shared" si="1406"/>
        <v>0</v>
      </c>
      <c r="O5822" s="519">
        <f t="shared" si="1407"/>
        <v>0</v>
      </c>
      <c r="P5822" s="506"/>
      <c r="Q5822" s="520"/>
      <c r="R5822" s="412" t="str">
        <f t="shared" si="1397"/>
        <v/>
      </c>
      <c r="S5822" s="412" t="str">
        <f t="shared" si="1410"/>
        <v/>
      </c>
      <c r="T5822" s="427"/>
      <c r="U5822" s="429"/>
      <c r="W5822" s="6">
        <f>VLOOKUP(A5822,'[3]Cartilha Global'!$A:$A,1,FALSE)</f>
        <v>99632</v>
      </c>
    </row>
    <row r="5823" spans="1:23" ht="23.25" hidden="1" thickBot="1" x14ac:dyDescent="0.25">
      <c r="A5823" s="522">
        <v>99633</v>
      </c>
      <c r="B5823" s="508" t="s">
        <v>3144</v>
      </c>
      <c r="C5823" s="513" t="s">
        <v>2755</v>
      </c>
      <c r="D5823" s="498" t="s">
        <v>169</v>
      </c>
      <c r="E5823" s="499">
        <v>387.09</v>
      </c>
      <c r="F5823" s="500">
        <f t="shared" si="1408"/>
        <v>479.37</v>
      </c>
      <c r="G5823" s="527"/>
      <c r="H5823" s="518"/>
      <c r="I5823" s="517">
        <f t="shared" si="1403"/>
        <v>0</v>
      </c>
      <c r="J5823" s="517">
        <f t="shared" si="1404"/>
        <v>0</v>
      </c>
      <c r="K5823" s="504"/>
      <c r="L5823" s="518">
        <f t="shared" si="1409"/>
        <v>0</v>
      </c>
      <c r="M5823" s="518">
        <f t="shared" si="1409"/>
        <v>0</v>
      </c>
      <c r="N5823" s="519">
        <f t="shared" si="1406"/>
        <v>0</v>
      </c>
      <c r="O5823" s="519">
        <f t="shared" si="1407"/>
        <v>0</v>
      </c>
      <c r="P5823" s="506"/>
      <c r="Q5823" s="520"/>
      <c r="R5823" s="412" t="str">
        <f t="shared" ref="R5823:R5899" si="1411">IF(Q5823="X","x",IF(Q5823="xx","x",IF(O5823&gt;0,"x","")))</f>
        <v/>
      </c>
      <c r="S5823" s="412" t="str">
        <f t="shared" si="1410"/>
        <v/>
      </c>
      <c r="T5823" s="427"/>
      <c r="U5823" s="429"/>
      <c r="W5823" s="6">
        <f>VLOOKUP(A5823,'[3]Cartilha Global'!$A:$A,1,FALSE)</f>
        <v>99633</v>
      </c>
    </row>
    <row r="5824" spans="1:23" ht="23.25" hidden="1" thickBot="1" x14ac:dyDescent="0.25">
      <c r="A5824" s="522">
        <v>99634</v>
      </c>
      <c r="B5824" s="508" t="s">
        <v>3144</v>
      </c>
      <c r="C5824" s="513" t="s">
        <v>2756</v>
      </c>
      <c r="D5824" s="498" t="s">
        <v>169</v>
      </c>
      <c r="E5824" s="499">
        <v>658.16</v>
      </c>
      <c r="F5824" s="500">
        <f t="shared" si="1408"/>
        <v>815.07</v>
      </c>
      <c r="G5824" s="527"/>
      <c r="H5824" s="518"/>
      <c r="I5824" s="517">
        <f t="shared" si="1403"/>
        <v>0</v>
      </c>
      <c r="J5824" s="517">
        <f t="shared" si="1404"/>
        <v>0</v>
      </c>
      <c r="K5824" s="504"/>
      <c r="L5824" s="518">
        <f t="shared" si="1409"/>
        <v>0</v>
      </c>
      <c r="M5824" s="518">
        <f t="shared" si="1409"/>
        <v>0</v>
      </c>
      <c r="N5824" s="519">
        <f t="shared" si="1406"/>
        <v>0</v>
      </c>
      <c r="O5824" s="519">
        <f t="shared" si="1407"/>
        <v>0</v>
      </c>
      <c r="P5824" s="506"/>
      <c r="Q5824" s="520"/>
      <c r="R5824" s="412" t="str">
        <f t="shared" si="1411"/>
        <v/>
      </c>
      <c r="S5824" s="412" t="str">
        <f t="shared" si="1410"/>
        <v/>
      </c>
      <c r="T5824" s="427"/>
      <c r="U5824" s="429"/>
      <c r="W5824" s="6">
        <f>VLOOKUP(A5824,'[3]Cartilha Global'!$A:$A,1,FALSE)</f>
        <v>99634</v>
      </c>
    </row>
    <row r="5825" spans="1:23" ht="23.25" hidden="1" thickBot="1" x14ac:dyDescent="0.25">
      <c r="A5825" s="522">
        <v>103009</v>
      </c>
      <c r="B5825" s="508" t="s">
        <v>3144</v>
      </c>
      <c r="C5825" s="513" t="s">
        <v>6871</v>
      </c>
      <c r="D5825" s="498" t="s">
        <v>169</v>
      </c>
      <c r="E5825" s="499">
        <v>285.43</v>
      </c>
      <c r="F5825" s="500">
        <f t="shared" si="1408"/>
        <v>353.48</v>
      </c>
      <c r="G5825" s="527"/>
      <c r="H5825" s="518"/>
      <c r="I5825" s="517">
        <f t="shared" si="1403"/>
        <v>0</v>
      </c>
      <c r="J5825" s="517">
        <f t="shared" si="1404"/>
        <v>0</v>
      </c>
      <c r="K5825" s="504"/>
      <c r="L5825" s="518">
        <f t="shared" si="1409"/>
        <v>0</v>
      </c>
      <c r="M5825" s="518">
        <f t="shared" si="1409"/>
        <v>0</v>
      </c>
      <c r="N5825" s="519">
        <f t="shared" si="1406"/>
        <v>0</v>
      </c>
      <c r="O5825" s="519">
        <f t="shared" si="1407"/>
        <v>0</v>
      </c>
      <c r="P5825" s="506"/>
      <c r="Q5825" s="520"/>
      <c r="R5825" s="412" t="str">
        <f t="shared" si="1411"/>
        <v/>
      </c>
      <c r="S5825" s="412" t="str">
        <f t="shared" si="1410"/>
        <v/>
      </c>
      <c r="T5825" s="427"/>
      <c r="U5825" s="429"/>
      <c r="W5825" s="6" t="e">
        <f>VLOOKUP(A5825,'[3]Cartilha Global'!$A:$A,1,FALSE)</f>
        <v>#N/A</v>
      </c>
    </row>
    <row r="5826" spans="1:23" ht="23.25" hidden="1" thickBot="1" x14ac:dyDescent="0.25">
      <c r="A5826" s="522">
        <v>103008</v>
      </c>
      <c r="B5826" s="508" t="s">
        <v>3144</v>
      </c>
      <c r="C5826" s="513" t="s">
        <v>6872</v>
      </c>
      <c r="D5826" s="498" t="s">
        <v>169</v>
      </c>
      <c r="E5826" s="499">
        <v>80.239999999999995</v>
      </c>
      <c r="F5826" s="500">
        <f t="shared" si="1408"/>
        <v>99.37</v>
      </c>
      <c r="G5826" s="527"/>
      <c r="H5826" s="518"/>
      <c r="I5826" s="517">
        <f t="shared" si="1403"/>
        <v>0</v>
      </c>
      <c r="J5826" s="517">
        <f t="shared" si="1404"/>
        <v>0</v>
      </c>
      <c r="K5826" s="504"/>
      <c r="L5826" s="518">
        <f t="shared" si="1409"/>
        <v>0</v>
      </c>
      <c r="M5826" s="518">
        <f t="shared" si="1409"/>
        <v>0</v>
      </c>
      <c r="N5826" s="519">
        <f t="shared" si="1406"/>
        <v>0</v>
      </c>
      <c r="O5826" s="519">
        <f t="shared" si="1407"/>
        <v>0</v>
      </c>
      <c r="P5826" s="506"/>
      <c r="Q5826" s="520"/>
      <c r="R5826" s="412" t="str">
        <f t="shared" si="1411"/>
        <v/>
      </c>
      <c r="S5826" s="412" t="str">
        <f t="shared" si="1410"/>
        <v/>
      </c>
      <c r="T5826" s="427"/>
      <c r="U5826" s="429"/>
      <c r="W5826" s="6" t="e">
        <f>VLOOKUP(A5826,'[3]Cartilha Global'!$A:$A,1,FALSE)</f>
        <v>#N/A</v>
      </c>
    </row>
    <row r="5827" spans="1:23" ht="23.25" hidden="1" thickBot="1" x14ac:dyDescent="0.25">
      <c r="A5827" s="522">
        <v>99619</v>
      </c>
      <c r="B5827" s="508" t="s">
        <v>3144</v>
      </c>
      <c r="C5827" s="513" t="s">
        <v>2741</v>
      </c>
      <c r="D5827" s="498" t="s">
        <v>169</v>
      </c>
      <c r="E5827" s="499">
        <v>98.41</v>
      </c>
      <c r="F5827" s="500">
        <f t="shared" si="1408"/>
        <v>121.87</v>
      </c>
      <c r="G5827" s="527"/>
      <c r="H5827" s="518"/>
      <c r="I5827" s="517">
        <f t="shared" si="1403"/>
        <v>0</v>
      </c>
      <c r="J5827" s="517">
        <f t="shared" si="1404"/>
        <v>0</v>
      </c>
      <c r="K5827" s="504"/>
      <c r="L5827" s="518">
        <f t="shared" si="1409"/>
        <v>0</v>
      </c>
      <c r="M5827" s="518">
        <f t="shared" si="1409"/>
        <v>0</v>
      </c>
      <c r="N5827" s="519">
        <f t="shared" si="1406"/>
        <v>0</v>
      </c>
      <c r="O5827" s="519">
        <f t="shared" si="1407"/>
        <v>0</v>
      </c>
      <c r="P5827" s="506"/>
      <c r="Q5827" s="520"/>
      <c r="R5827" s="412" t="str">
        <f t="shared" si="1411"/>
        <v/>
      </c>
      <c r="S5827" s="412" t="str">
        <f t="shared" si="1410"/>
        <v/>
      </c>
      <c r="T5827" s="427"/>
      <c r="U5827" s="429"/>
      <c r="W5827" s="6">
        <f>VLOOKUP(A5827,'[3]Cartilha Global'!$A:$A,1,FALSE)</f>
        <v>99619</v>
      </c>
    </row>
    <row r="5828" spans="1:23" ht="23.25" hidden="1" thickBot="1" x14ac:dyDescent="0.25">
      <c r="A5828" s="522">
        <v>99620</v>
      </c>
      <c r="B5828" s="508" t="s">
        <v>3144</v>
      </c>
      <c r="C5828" s="513" t="s">
        <v>2742</v>
      </c>
      <c r="D5828" s="498" t="s">
        <v>169</v>
      </c>
      <c r="E5828" s="499">
        <v>133.69999999999999</v>
      </c>
      <c r="F5828" s="500">
        <f t="shared" si="1408"/>
        <v>165.57</v>
      </c>
      <c r="G5828" s="527"/>
      <c r="H5828" s="518"/>
      <c r="I5828" s="517">
        <f t="shared" si="1403"/>
        <v>0</v>
      </c>
      <c r="J5828" s="517">
        <f t="shared" si="1404"/>
        <v>0</v>
      </c>
      <c r="K5828" s="504"/>
      <c r="L5828" s="518">
        <f t="shared" si="1409"/>
        <v>0</v>
      </c>
      <c r="M5828" s="518">
        <f t="shared" si="1409"/>
        <v>0</v>
      </c>
      <c r="N5828" s="519">
        <f t="shared" si="1406"/>
        <v>0</v>
      </c>
      <c r="O5828" s="519">
        <f t="shared" si="1407"/>
        <v>0</v>
      </c>
      <c r="P5828" s="506"/>
      <c r="Q5828" s="520"/>
      <c r="R5828" s="412" t="str">
        <f t="shared" si="1411"/>
        <v/>
      </c>
      <c r="S5828" s="412" t="str">
        <f t="shared" si="1410"/>
        <v/>
      </c>
      <c r="T5828" s="427"/>
      <c r="U5828" s="429"/>
      <c r="W5828" s="6">
        <f>VLOOKUP(A5828,'[3]Cartilha Global'!$A:$A,1,FALSE)</f>
        <v>99620</v>
      </c>
    </row>
    <row r="5829" spans="1:23" ht="23.25" hidden="1" thickBot="1" x14ac:dyDescent="0.25">
      <c r="A5829" s="522">
        <v>99621</v>
      </c>
      <c r="B5829" s="508" t="s">
        <v>3144</v>
      </c>
      <c r="C5829" s="513" t="s">
        <v>2743</v>
      </c>
      <c r="D5829" s="498" t="s">
        <v>169</v>
      </c>
      <c r="E5829" s="499">
        <v>199.08</v>
      </c>
      <c r="F5829" s="500">
        <f t="shared" si="1408"/>
        <v>246.54</v>
      </c>
      <c r="G5829" s="527"/>
      <c r="H5829" s="518"/>
      <c r="I5829" s="517">
        <f t="shared" si="1403"/>
        <v>0</v>
      </c>
      <c r="J5829" s="517">
        <f t="shared" si="1404"/>
        <v>0</v>
      </c>
      <c r="K5829" s="504"/>
      <c r="L5829" s="518">
        <f t="shared" si="1409"/>
        <v>0</v>
      </c>
      <c r="M5829" s="518">
        <f t="shared" si="1409"/>
        <v>0</v>
      </c>
      <c r="N5829" s="519">
        <f t="shared" si="1406"/>
        <v>0</v>
      </c>
      <c r="O5829" s="519">
        <f t="shared" si="1407"/>
        <v>0</v>
      </c>
      <c r="P5829" s="506"/>
      <c r="Q5829" s="520"/>
      <c r="R5829" s="412" t="str">
        <f t="shared" si="1411"/>
        <v/>
      </c>
      <c r="S5829" s="412" t="str">
        <f t="shared" si="1410"/>
        <v/>
      </c>
      <c r="T5829" s="427"/>
      <c r="U5829" s="429"/>
      <c r="W5829" s="6">
        <f>VLOOKUP(A5829,'[3]Cartilha Global'!$A:$A,1,FALSE)</f>
        <v>99621</v>
      </c>
    </row>
    <row r="5830" spans="1:23" ht="23.25" hidden="1" thickBot="1" x14ac:dyDescent="0.25">
      <c r="A5830" s="522">
        <v>99622</v>
      </c>
      <c r="B5830" s="508" t="s">
        <v>3144</v>
      </c>
      <c r="C5830" s="513" t="s">
        <v>2744</v>
      </c>
      <c r="D5830" s="498" t="s">
        <v>169</v>
      </c>
      <c r="E5830" s="499">
        <v>224.38</v>
      </c>
      <c r="F5830" s="500">
        <f t="shared" si="1408"/>
        <v>277.87</v>
      </c>
      <c r="G5830" s="527"/>
      <c r="H5830" s="518"/>
      <c r="I5830" s="517">
        <f t="shared" si="1403"/>
        <v>0</v>
      </c>
      <c r="J5830" s="517">
        <f t="shared" si="1404"/>
        <v>0</v>
      </c>
      <c r="K5830" s="504"/>
      <c r="L5830" s="518">
        <f t="shared" si="1409"/>
        <v>0</v>
      </c>
      <c r="M5830" s="518">
        <f t="shared" si="1409"/>
        <v>0</v>
      </c>
      <c r="N5830" s="519">
        <f t="shared" si="1406"/>
        <v>0</v>
      </c>
      <c r="O5830" s="519">
        <f t="shared" si="1407"/>
        <v>0</v>
      </c>
      <c r="P5830" s="506"/>
      <c r="Q5830" s="520"/>
      <c r="R5830" s="412" t="str">
        <f t="shared" si="1411"/>
        <v/>
      </c>
      <c r="S5830" s="412" t="str">
        <f t="shared" si="1410"/>
        <v/>
      </c>
      <c r="T5830" s="427"/>
      <c r="U5830" s="429"/>
      <c r="W5830" s="6">
        <f>VLOOKUP(A5830,'[3]Cartilha Global'!$A:$A,1,FALSE)</f>
        <v>99622</v>
      </c>
    </row>
    <row r="5831" spans="1:23" ht="23.25" hidden="1" thickBot="1" x14ac:dyDescent="0.25">
      <c r="A5831" s="522">
        <v>99623</v>
      </c>
      <c r="B5831" s="508" t="s">
        <v>3144</v>
      </c>
      <c r="C5831" s="513" t="s">
        <v>2745</v>
      </c>
      <c r="D5831" s="498" t="s">
        <v>169</v>
      </c>
      <c r="E5831" s="499">
        <v>312.85000000000002</v>
      </c>
      <c r="F5831" s="500">
        <f t="shared" si="1408"/>
        <v>387.43</v>
      </c>
      <c r="G5831" s="527"/>
      <c r="H5831" s="518"/>
      <c r="I5831" s="517">
        <f t="shared" si="1403"/>
        <v>0</v>
      </c>
      <c r="J5831" s="517">
        <f t="shared" si="1404"/>
        <v>0</v>
      </c>
      <c r="K5831" s="504"/>
      <c r="L5831" s="518">
        <f t="shared" si="1409"/>
        <v>0</v>
      </c>
      <c r="M5831" s="518">
        <f t="shared" si="1409"/>
        <v>0</v>
      </c>
      <c r="N5831" s="519">
        <f t="shared" si="1406"/>
        <v>0</v>
      </c>
      <c r="O5831" s="519">
        <f t="shared" si="1407"/>
        <v>0</v>
      </c>
      <c r="P5831" s="506"/>
      <c r="Q5831" s="520"/>
      <c r="R5831" s="412" t="str">
        <f t="shared" si="1411"/>
        <v/>
      </c>
      <c r="S5831" s="412" t="str">
        <f t="shared" si="1410"/>
        <v/>
      </c>
      <c r="T5831" s="427"/>
      <c r="U5831" s="429"/>
      <c r="W5831" s="6">
        <f>VLOOKUP(A5831,'[3]Cartilha Global'!$A:$A,1,FALSE)</f>
        <v>99623</v>
      </c>
    </row>
    <row r="5832" spans="1:23" ht="23.25" hidden="1" thickBot="1" x14ac:dyDescent="0.25">
      <c r="A5832" s="522">
        <v>99624</v>
      </c>
      <c r="B5832" s="508" t="s">
        <v>3144</v>
      </c>
      <c r="C5832" s="513" t="s">
        <v>2746</v>
      </c>
      <c r="D5832" s="498" t="s">
        <v>169</v>
      </c>
      <c r="E5832" s="499">
        <v>445.75</v>
      </c>
      <c r="F5832" s="500">
        <f t="shared" si="1408"/>
        <v>552.02</v>
      </c>
      <c r="G5832" s="527"/>
      <c r="H5832" s="518"/>
      <c r="I5832" s="517">
        <f t="shared" si="1403"/>
        <v>0</v>
      </c>
      <c r="J5832" s="517">
        <f t="shared" si="1404"/>
        <v>0</v>
      </c>
      <c r="K5832" s="504"/>
      <c r="L5832" s="518">
        <f t="shared" si="1409"/>
        <v>0</v>
      </c>
      <c r="M5832" s="518">
        <f t="shared" si="1409"/>
        <v>0</v>
      </c>
      <c r="N5832" s="519">
        <f t="shared" si="1406"/>
        <v>0</v>
      </c>
      <c r="O5832" s="519">
        <f t="shared" si="1407"/>
        <v>0</v>
      </c>
      <c r="P5832" s="506"/>
      <c r="Q5832" s="520"/>
      <c r="R5832" s="412" t="str">
        <f t="shared" si="1411"/>
        <v/>
      </c>
      <c r="S5832" s="412" t="str">
        <f t="shared" si="1410"/>
        <v/>
      </c>
      <c r="T5832" s="427"/>
      <c r="U5832" s="429"/>
      <c r="W5832" s="6">
        <f>VLOOKUP(A5832,'[3]Cartilha Global'!$A:$A,1,FALSE)</f>
        <v>99624</v>
      </c>
    </row>
    <row r="5833" spans="1:23" ht="23.25" hidden="1" thickBot="1" x14ac:dyDescent="0.25">
      <c r="A5833" s="522">
        <v>99625</v>
      </c>
      <c r="B5833" s="508" t="s">
        <v>3144</v>
      </c>
      <c r="C5833" s="513" t="s">
        <v>2747</v>
      </c>
      <c r="D5833" s="498" t="s">
        <v>169</v>
      </c>
      <c r="E5833" s="499">
        <v>612.61</v>
      </c>
      <c r="F5833" s="500">
        <f t="shared" si="1408"/>
        <v>758.66</v>
      </c>
      <c r="G5833" s="527"/>
      <c r="H5833" s="518"/>
      <c r="I5833" s="517">
        <f t="shared" ref="I5833:I5851" si="1412">IF(ISBLANK(E5833),0,ROUND(F5833*G5833,2))</f>
        <v>0</v>
      </c>
      <c r="J5833" s="517">
        <f t="shared" ref="J5833:J5851" si="1413">IF(ISBLANK(G5833),0,ROUND(G5833*H5833,2))</f>
        <v>0</v>
      </c>
      <c r="K5833" s="504"/>
      <c r="L5833" s="518">
        <f t="shared" si="1409"/>
        <v>0</v>
      </c>
      <c r="M5833" s="518">
        <f t="shared" si="1409"/>
        <v>0</v>
      </c>
      <c r="N5833" s="519">
        <f t="shared" ref="N5833:N5851" si="1414">IF(ISBLANK(E5833),0,ROUND(F5833*L5833,2))</f>
        <v>0</v>
      </c>
      <c r="O5833" s="519">
        <f t="shared" ref="O5833:O5851" si="1415">IF(ISBLANK(L5833),0,ROUND(L5833*M5833,2))</f>
        <v>0</v>
      </c>
      <c r="P5833" s="506"/>
      <c r="Q5833" s="520"/>
      <c r="R5833" s="412" t="str">
        <f t="shared" si="1411"/>
        <v/>
      </c>
      <c r="S5833" s="412" t="str">
        <f t="shared" si="1410"/>
        <v/>
      </c>
      <c r="T5833" s="427"/>
      <c r="U5833" s="429"/>
      <c r="W5833" s="6">
        <f>VLOOKUP(A5833,'[3]Cartilha Global'!$A:$A,1,FALSE)</f>
        <v>99625</v>
      </c>
    </row>
    <row r="5834" spans="1:23" ht="23.25" hidden="1" thickBot="1" x14ac:dyDescent="0.25">
      <c r="A5834" s="522">
        <v>99626</v>
      </c>
      <c r="B5834" s="508" t="s">
        <v>3144</v>
      </c>
      <c r="C5834" s="513" t="s">
        <v>2748</v>
      </c>
      <c r="D5834" s="498" t="s">
        <v>169</v>
      </c>
      <c r="E5834" s="499">
        <v>941.92</v>
      </c>
      <c r="F5834" s="500">
        <f t="shared" si="1408"/>
        <v>1166.47</v>
      </c>
      <c r="G5834" s="527"/>
      <c r="H5834" s="518"/>
      <c r="I5834" s="517">
        <f t="shared" si="1412"/>
        <v>0</v>
      </c>
      <c r="J5834" s="517">
        <f t="shared" si="1413"/>
        <v>0</v>
      </c>
      <c r="K5834" s="504"/>
      <c r="L5834" s="518">
        <f t="shared" si="1409"/>
        <v>0</v>
      </c>
      <c r="M5834" s="518">
        <f t="shared" si="1409"/>
        <v>0</v>
      </c>
      <c r="N5834" s="519">
        <f t="shared" si="1414"/>
        <v>0</v>
      </c>
      <c r="O5834" s="519">
        <f t="shared" si="1415"/>
        <v>0</v>
      </c>
      <c r="P5834" s="506"/>
      <c r="Q5834" s="520"/>
      <c r="R5834" s="412" t="str">
        <f t="shared" si="1411"/>
        <v/>
      </c>
      <c r="S5834" s="412" t="str">
        <f t="shared" si="1410"/>
        <v/>
      </c>
      <c r="T5834" s="427"/>
      <c r="U5834" s="429"/>
      <c r="W5834" s="6">
        <f>VLOOKUP(A5834,'[3]Cartilha Global'!$A:$A,1,FALSE)</f>
        <v>99626</v>
      </c>
    </row>
    <row r="5835" spans="1:23" ht="23.25" hidden="1" thickBot="1" x14ac:dyDescent="0.25">
      <c r="A5835" s="522">
        <v>103010</v>
      </c>
      <c r="B5835" s="508" t="s">
        <v>3144</v>
      </c>
      <c r="C5835" s="513" t="s">
        <v>6873</v>
      </c>
      <c r="D5835" s="498" t="s">
        <v>169</v>
      </c>
      <c r="E5835" s="499">
        <v>60.84</v>
      </c>
      <c r="F5835" s="500">
        <f t="shared" si="1408"/>
        <v>75.34</v>
      </c>
      <c r="G5835" s="527"/>
      <c r="H5835" s="518"/>
      <c r="I5835" s="517">
        <f t="shared" si="1412"/>
        <v>0</v>
      </c>
      <c r="J5835" s="517">
        <f t="shared" si="1413"/>
        <v>0</v>
      </c>
      <c r="K5835" s="504"/>
      <c r="L5835" s="518">
        <f t="shared" si="1409"/>
        <v>0</v>
      </c>
      <c r="M5835" s="518">
        <f t="shared" si="1409"/>
        <v>0</v>
      </c>
      <c r="N5835" s="519">
        <f t="shared" si="1414"/>
        <v>0</v>
      </c>
      <c r="O5835" s="519">
        <f t="shared" si="1415"/>
        <v>0</v>
      </c>
      <c r="P5835" s="506"/>
      <c r="Q5835" s="520"/>
      <c r="R5835" s="412" t="str">
        <f t="shared" si="1411"/>
        <v/>
      </c>
      <c r="S5835" s="412" t="str">
        <f t="shared" si="1410"/>
        <v/>
      </c>
      <c r="T5835" s="427"/>
      <c r="U5835" s="429"/>
      <c r="W5835" s="6" t="e">
        <f>VLOOKUP(A5835,'[3]Cartilha Global'!$A:$A,1,FALSE)</f>
        <v>#N/A</v>
      </c>
    </row>
    <row r="5836" spans="1:23" ht="23.25" hidden="1" thickBot="1" x14ac:dyDescent="0.25">
      <c r="A5836" s="522">
        <v>103011</v>
      </c>
      <c r="B5836" s="508" t="s">
        <v>3144</v>
      </c>
      <c r="C5836" s="513" t="s">
        <v>6874</v>
      </c>
      <c r="D5836" s="498" t="s">
        <v>169</v>
      </c>
      <c r="E5836" s="499">
        <v>67.97</v>
      </c>
      <c r="F5836" s="500">
        <f t="shared" si="1408"/>
        <v>84.17</v>
      </c>
      <c r="G5836" s="527"/>
      <c r="H5836" s="518"/>
      <c r="I5836" s="517">
        <f t="shared" si="1412"/>
        <v>0</v>
      </c>
      <c r="J5836" s="517">
        <f t="shared" si="1413"/>
        <v>0</v>
      </c>
      <c r="K5836" s="504"/>
      <c r="L5836" s="518">
        <f t="shared" si="1409"/>
        <v>0</v>
      </c>
      <c r="M5836" s="518">
        <f t="shared" si="1409"/>
        <v>0</v>
      </c>
      <c r="N5836" s="519">
        <f t="shared" si="1414"/>
        <v>0</v>
      </c>
      <c r="O5836" s="519">
        <f t="shared" si="1415"/>
        <v>0</v>
      </c>
      <c r="P5836" s="506"/>
      <c r="Q5836" s="520"/>
      <c r="R5836" s="412" t="str">
        <f t="shared" si="1411"/>
        <v/>
      </c>
      <c r="S5836" s="412" t="str">
        <f t="shared" si="1410"/>
        <v/>
      </c>
      <c r="T5836" s="427"/>
      <c r="U5836" s="429"/>
      <c r="W5836" s="6" t="e">
        <f>VLOOKUP(A5836,'[3]Cartilha Global'!$A:$A,1,FALSE)</f>
        <v>#N/A</v>
      </c>
    </row>
    <row r="5837" spans="1:23" ht="23.25" hidden="1" thickBot="1" x14ac:dyDescent="0.25">
      <c r="A5837" s="522">
        <v>103012</v>
      </c>
      <c r="B5837" s="508" t="s">
        <v>3144</v>
      </c>
      <c r="C5837" s="513" t="s">
        <v>6875</v>
      </c>
      <c r="D5837" s="498" t="s">
        <v>169</v>
      </c>
      <c r="E5837" s="499">
        <v>107.03</v>
      </c>
      <c r="F5837" s="500">
        <f t="shared" si="1408"/>
        <v>132.55000000000001</v>
      </c>
      <c r="G5837" s="527"/>
      <c r="H5837" s="518"/>
      <c r="I5837" s="517">
        <f t="shared" si="1412"/>
        <v>0</v>
      </c>
      <c r="J5837" s="517">
        <f t="shared" si="1413"/>
        <v>0</v>
      </c>
      <c r="K5837" s="504"/>
      <c r="L5837" s="518">
        <f t="shared" si="1409"/>
        <v>0</v>
      </c>
      <c r="M5837" s="518">
        <f t="shared" si="1409"/>
        <v>0</v>
      </c>
      <c r="N5837" s="519">
        <f t="shared" si="1414"/>
        <v>0</v>
      </c>
      <c r="O5837" s="519">
        <f t="shared" si="1415"/>
        <v>0</v>
      </c>
      <c r="P5837" s="506"/>
      <c r="Q5837" s="520"/>
      <c r="R5837" s="412" t="str">
        <f t="shared" si="1411"/>
        <v/>
      </c>
      <c r="S5837" s="412" t="str">
        <f t="shared" si="1410"/>
        <v/>
      </c>
      <c r="T5837" s="427"/>
      <c r="U5837" s="429"/>
      <c r="W5837" s="6" t="e">
        <f>VLOOKUP(A5837,'[3]Cartilha Global'!$A:$A,1,FALSE)</f>
        <v>#N/A</v>
      </c>
    </row>
    <row r="5838" spans="1:23" ht="23.25" hidden="1" thickBot="1" x14ac:dyDescent="0.25">
      <c r="A5838" s="522">
        <v>103013</v>
      </c>
      <c r="B5838" s="508" t="s">
        <v>3144</v>
      </c>
      <c r="C5838" s="513" t="s">
        <v>6876</v>
      </c>
      <c r="D5838" s="498" t="s">
        <v>169</v>
      </c>
      <c r="E5838" s="499">
        <v>115.43</v>
      </c>
      <c r="F5838" s="500">
        <f t="shared" si="1408"/>
        <v>142.94999999999999</v>
      </c>
      <c r="G5838" s="527"/>
      <c r="H5838" s="518"/>
      <c r="I5838" s="517">
        <f t="shared" si="1412"/>
        <v>0</v>
      </c>
      <c r="J5838" s="517">
        <f t="shared" si="1413"/>
        <v>0</v>
      </c>
      <c r="K5838" s="504"/>
      <c r="L5838" s="518">
        <f t="shared" si="1409"/>
        <v>0</v>
      </c>
      <c r="M5838" s="518">
        <f t="shared" si="1409"/>
        <v>0</v>
      </c>
      <c r="N5838" s="519">
        <f t="shared" si="1414"/>
        <v>0</v>
      </c>
      <c r="O5838" s="519">
        <f t="shared" si="1415"/>
        <v>0</v>
      </c>
      <c r="P5838" s="506"/>
      <c r="Q5838" s="520"/>
      <c r="R5838" s="412" t="str">
        <f t="shared" si="1411"/>
        <v/>
      </c>
      <c r="S5838" s="412" t="str">
        <f t="shared" si="1410"/>
        <v/>
      </c>
      <c r="T5838" s="427"/>
      <c r="U5838" s="429"/>
      <c r="W5838" s="6" t="e">
        <f>VLOOKUP(A5838,'[3]Cartilha Global'!$A:$A,1,FALSE)</f>
        <v>#N/A</v>
      </c>
    </row>
    <row r="5839" spans="1:23" ht="23.25" hidden="1" thickBot="1" x14ac:dyDescent="0.25">
      <c r="A5839" s="522">
        <v>103014</v>
      </c>
      <c r="B5839" s="508" t="s">
        <v>3144</v>
      </c>
      <c r="C5839" s="513" t="s">
        <v>6877</v>
      </c>
      <c r="D5839" s="498" t="s">
        <v>169</v>
      </c>
      <c r="E5839" s="499">
        <v>173.32</v>
      </c>
      <c r="F5839" s="500">
        <f t="shared" si="1408"/>
        <v>214.64</v>
      </c>
      <c r="G5839" s="527"/>
      <c r="H5839" s="518"/>
      <c r="I5839" s="517">
        <f t="shared" si="1412"/>
        <v>0</v>
      </c>
      <c r="J5839" s="517">
        <f t="shared" si="1413"/>
        <v>0</v>
      </c>
      <c r="K5839" s="504"/>
      <c r="L5839" s="518">
        <f t="shared" si="1409"/>
        <v>0</v>
      </c>
      <c r="M5839" s="518">
        <f t="shared" si="1409"/>
        <v>0</v>
      </c>
      <c r="N5839" s="519">
        <f t="shared" si="1414"/>
        <v>0</v>
      </c>
      <c r="O5839" s="519">
        <f t="shared" si="1415"/>
        <v>0</v>
      </c>
      <c r="P5839" s="506"/>
      <c r="Q5839" s="520"/>
      <c r="R5839" s="412" t="str">
        <f t="shared" si="1411"/>
        <v/>
      </c>
      <c r="S5839" s="412" t="str">
        <f t="shared" si="1410"/>
        <v/>
      </c>
      <c r="T5839" s="427"/>
      <c r="U5839" s="429"/>
      <c r="W5839" s="6" t="e">
        <f>VLOOKUP(A5839,'[3]Cartilha Global'!$A:$A,1,FALSE)</f>
        <v>#N/A</v>
      </c>
    </row>
    <row r="5840" spans="1:23" ht="23.25" hidden="1" thickBot="1" x14ac:dyDescent="0.25">
      <c r="A5840" s="522">
        <v>103015</v>
      </c>
      <c r="B5840" s="508" t="s">
        <v>3144</v>
      </c>
      <c r="C5840" s="513" t="s">
        <v>6878</v>
      </c>
      <c r="D5840" s="498" t="s">
        <v>169</v>
      </c>
      <c r="E5840" s="499">
        <v>305.79000000000002</v>
      </c>
      <c r="F5840" s="500">
        <f t="shared" si="1408"/>
        <v>378.69</v>
      </c>
      <c r="G5840" s="527"/>
      <c r="H5840" s="518"/>
      <c r="I5840" s="517">
        <f t="shared" si="1412"/>
        <v>0</v>
      </c>
      <c r="J5840" s="517">
        <f t="shared" si="1413"/>
        <v>0</v>
      </c>
      <c r="K5840" s="504"/>
      <c r="L5840" s="518">
        <f t="shared" si="1409"/>
        <v>0</v>
      </c>
      <c r="M5840" s="518">
        <f t="shared" si="1409"/>
        <v>0</v>
      </c>
      <c r="N5840" s="519">
        <f t="shared" si="1414"/>
        <v>0</v>
      </c>
      <c r="O5840" s="519">
        <f t="shared" si="1415"/>
        <v>0</v>
      </c>
      <c r="P5840" s="506"/>
      <c r="Q5840" s="520"/>
      <c r="R5840" s="412" t="str">
        <f t="shared" si="1411"/>
        <v/>
      </c>
      <c r="S5840" s="412" t="str">
        <f t="shared" si="1410"/>
        <v/>
      </c>
      <c r="T5840" s="427"/>
      <c r="U5840" s="429"/>
      <c r="W5840" s="6" t="e">
        <f>VLOOKUP(A5840,'[3]Cartilha Global'!$A:$A,1,FALSE)</f>
        <v>#N/A</v>
      </c>
    </row>
    <row r="5841" spans="1:23" ht="23.25" hidden="1" thickBot="1" x14ac:dyDescent="0.25">
      <c r="A5841" s="522">
        <v>103016</v>
      </c>
      <c r="B5841" s="508" t="s">
        <v>3144</v>
      </c>
      <c r="C5841" s="513" t="s">
        <v>6879</v>
      </c>
      <c r="D5841" s="498" t="s">
        <v>169</v>
      </c>
      <c r="E5841" s="499">
        <v>417.81</v>
      </c>
      <c r="F5841" s="500">
        <f t="shared" si="1408"/>
        <v>517.41999999999996</v>
      </c>
      <c r="G5841" s="527"/>
      <c r="H5841" s="518"/>
      <c r="I5841" s="517">
        <f t="shared" si="1412"/>
        <v>0</v>
      </c>
      <c r="J5841" s="517">
        <f t="shared" si="1413"/>
        <v>0</v>
      </c>
      <c r="K5841" s="504"/>
      <c r="L5841" s="518">
        <f t="shared" si="1409"/>
        <v>0</v>
      </c>
      <c r="M5841" s="518">
        <f t="shared" si="1409"/>
        <v>0</v>
      </c>
      <c r="N5841" s="519">
        <f t="shared" si="1414"/>
        <v>0</v>
      </c>
      <c r="O5841" s="519">
        <f t="shared" si="1415"/>
        <v>0</v>
      </c>
      <c r="P5841" s="506"/>
      <c r="Q5841" s="520"/>
      <c r="R5841" s="412" t="str">
        <f t="shared" si="1411"/>
        <v/>
      </c>
      <c r="S5841" s="412" t="str">
        <f t="shared" si="1410"/>
        <v/>
      </c>
      <c r="T5841" s="427"/>
      <c r="U5841" s="429"/>
      <c r="W5841" s="6" t="e">
        <f>VLOOKUP(A5841,'[3]Cartilha Global'!$A:$A,1,FALSE)</f>
        <v>#N/A</v>
      </c>
    </row>
    <row r="5842" spans="1:23" ht="23.25" hidden="1" thickBot="1" x14ac:dyDescent="0.25">
      <c r="A5842" s="522">
        <v>103017</v>
      </c>
      <c r="B5842" s="508" t="s">
        <v>3144</v>
      </c>
      <c r="C5842" s="513" t="s">
        <v>6880</v>
      </c>
      <c r="D5842" s="498" t="s">
        <v>169</v>
      </c>
      <c r="E5842" s="499">
        <v>728.12</v>
      </c>
      <c r="F5842" s="500">
        <f t="shared" si="1408"/>
        <v>901.7</v>
      </c>
      <c r="G5842" s="527"/>
      <c r="H5842" s="518"/>
      <c r="I5842" s="517">
        <f t="shared" si="1412"/>
        <v>0</v>
      </c>
      <c r="J5842" s="517">
        <f t="shared" si="1413"/>
        <v>0</v>
      </c>
      <c r="K5842" s="504"/>
      <c r="L5842" s="518">
        <f t="shared" si="1409"/>
        <v>0</v>
      </c>
      <c r="M5842" s="518">
        <f t="shared" si="1409"/>
        <v>0</v>
      </c>
      <c r="N5842" s="519">
        <f t="shared" si="1414"/>
        <v>0</v>
      </c>
      <c r="O5842" s="519">
        <f t="shared" si="1415"/>
        <v>0</v>
      </c>
      <c r="P5842" s="506"/>
      <c r="Q5842" s="520"/>
      <c r="R5842" s="412" t="str">
        <f t="shared" si="1411"/>
        <v/>
      </c>
      <c r="S5842" s="412" t="str">
        <f t="shared" si="1410"/>
        <v/>
      </c>
      <c r="T5842" s="427"/>
      <c r="U5842" s="429"/>
      <c r="W5842" s="6" t="e">
        <f>VLOOKUP(A5842,'[3]Cartilha Global'!$A:$A,1,FALSE)</f>
        <v>#N/A</v>
      </c>
    </row>
    <row r="5843" spans="1:23" ht="34.5" hidden="1" thickBot="1" x14ac:dyDescent="0.25">
      <c r="A5843" s="522">
        <v>95248</v>
      </c>
      <c r="B5843" s="508" t="s">
        <v>3144</v>
      </c>
      <c r="C5843" s="513" t="s">
        <v>1586</v>
      </c>
      <c r="D5843" s="498" t="s">
        <v>169</v>
      </c>
      <c r="E5843" s="499">
        <v>47.12</v>
      </c>
      <c r="F5843" s="500">
        <f t="shared" si="1408"/>
        <v>58.35</v>
      </c>
      <c r="G5843" s="527"/>
      <c r="H5843" s="518"/>
      <c r="I5843" s="517">
        <f t="shared" si="1412"/>
        <v>0</v>
      </c>
      <c r="J5843" s="517">
        <f t="shared" si="1413"/>
        <v>0</v>
      </c>
      <c r="K5843" s="504"/>
      <c r="L5843" s="518">
        <f t="shared" si="1409"/>
        <v>0</v>
      </c>
      <c r="M5843" s="518">
        <f t="shared" si="1409"/>
        <v>0</v>
      </c>
      <c r="N5843" s="519">
        <f t="shared" si="1414"/>
        <v>0</v>
      </c>
      <c r="O5843" s="519">
        <f t="shared" si="1415"/>
        <v>0</v>
      </c>
      <c r="P5843" s="506"/>
      <c r="Q5843" s="520"/>
      <c r="R5843" s="412" t="str">
        <f t="shared" si="1411"/>
        <v/>
      </c>
      <c r="S5843" s="412" t="str">
        <f t="shared" si="1410"/>
        <v/>
      </c>
      <c r="T5843" s="427"/>
      <c r="U5843" s="429"/>
      <c r="W5843" s="6">
        <f>VLOOKUP(A5843,'[3]Cartilha Global'!$A:$A,1,FALSE)</f>
        <v>95248</v>
      </c>
    </row>
    <row r="5844" spans="1:23" ht="34.5" hidden="1" thickBot="1" x14ac:dyDescent="0.25">
      <c r="A5844" s="522">
        <v>95249</v>
      </c>
      <c r="B5844" s="508" t="s">
        <v>3144</v>
      </c>
      <c r="C5844" s="513" t="s">
        <v>1587</v>
      </c>
      <c r="D5844" s="498" t="s">
        <v>169</v>
      </c>
      <c r="E5844" s="499">
        <v>55.77</v>
      </c>
      <c r="F5844" s="500">
        <f t="shared" si="1408"/>
        <v>69.069999999999993</v>
      </c>
      <c r="G5844" s="527"/>
      <c r="H5844" s="518"/>
      <c r="I5844" s="517">
        <f t="shared" si="1412"/>
        <v>0</v>
      </c>
      <c r="J5844" s="517">
        <f t="shared" si="1413"/>
        <v>0</v>
      </c>
      <c r="K5844" s="504"/>
      <c r="L5844" s="518">
        <f t="shared" si="1409"/>
        <v>0</v>
      </c>
      <c r="M5844" s="518">
        <f t="shared" si="1409"/>
        <v>0</v>
      </c>
      <c r="N5844" s="519">
        <f t="shared" si="1414"/>
        <v>0</v>
      </c>
      <c r="O5844" s="519">
        <f t="shared" si="1415"/>
        <v>0</v>
      </c>
      <c r="P5844" s="506"/>
      <c r="Q5844" s="520"/>
      <c r="R5844" s="412" t="str">
        <f t="shared" si="1411"/>
        <v/>
      </c>
      <c r="S5844" s="412" t="str">
        <f t="shared" si="1410"/>
        <v/>
      </c>
      <c r="T5844" s="427"/>
      <c r="U5844" s="429"/>
      <c r="W5844" s="6">
        <f>VLOOKUP(A5844,'[3]Cartilha Global'!$A:$A,1,FALSE)</f>
        <v>95249</v>
      </c>
    </row>
    <row r="5845" spans="1:23" ht="34.5" hidden="1" thickBot="1" x14ac:dyDescent="0.25">
      <c r="A5845" s="522">
        <v>95250</v>
      </c>
      <c r="B5845" s="508" t="s">
        <v>3144</v>
      </c>
      <c r="C5845" s="513" t="s">
        <v>1588</v>
      </c>
      <c r="D5845" s="498" t="s">
        <v>169</v>
      </c>
      <c r="E5845" s="499">
        <v>75.28</v>
      </c>
      <c r="F5845" s="500">
        <f t="shared" si="1408"/>
        <v>93.23</v>
      </c>
      <c r="G5845" s="527"/>
      <c r="H5845" s="518"/>
      <c r="I5845" s="517">
        <f t="shared" si="1412"/>
        <v>0</v>
      </c>
      <c r="J5845" s="517">
        <f t="shared" si="1413"/>
        <v>0</v>
      </c>
      <c r="K5845" s="504"/>
      <c r="L5845" s="518">
        <f t="shared" si="1409"/>
        <v>0</v>
      </c>
      <c r="M5845" s="518">
        <f t="shared" si="1409"/>
        <v>0</v>
      </c>
      <c r="N5845" s="519">
        <f t="shared" si="1414"/>
        <v>0</v>
      </c>
      <c r="O5845" s="519">
        <f t="shared" si="1415"/>
        <v>0</v>
      </c>
      <c r="P5845" s="506"/>
      <c r="Q5845" s="520"/>
      <c r="R5845" s="412" t="str">
        <f t="shared" si="1411"/>
        <v/>
      </c>
      <c r="S5845" s="412" t="str">
        <f t="shared" si="1410"/>
        <v/>
      </c>
      <c r="T5845" s="427"/>
      <c r="U5845" s="429"/>
      <c r="W5845" s="6">
        <f>VLOOKUP(A5845,'[3]Cartilha Global'!$A:$A,1,FALSE)</f>
        <v>95250</v>
      </c>
    </row>
    <row r="5846" spans="1:23" ht="34.5" hidden="1" thickBot="1" x14ac:dyDescent="0.25">
      <c r="A5846" s="522">
        <v>95251</v>
      </c>
      <c r="B5846" s="508" t="s">
        <v>3144</v>
      </c>
      <c r="C5846" s="513" t="s">
        <v>1589</v>
      </c>
      <c r="D5846" s="498" t="s">
        <v>169</v>
      </c>
      <c r="E5846" s="499">
        <v>111.19</v>
      </c>
      <c r="F5846" s="500">
        <f t="shared" si="1408"/>
        <v>137.69999999999999</v>
      </c>
      <c r="G5846" s="527"/>
      <c r="H5846" s="518"/>
      <c r="I5846" s="517">
        <f t="shared" si="1412"/>
        <v>0</v>
      </c>
      <c r="J5846" s="517">
        <f t="shared" si="1413"/>
        <v>0</v>
      </c>
      <c r="K5846" s="504"/>
      <c r="L5846" s="518">
        <f t="shared" si="1409"/>
        <v>0</v>
      </c>
      <c r="M5846" s="518">
        <f t="shared" si="1409"/>
        <v>0</v>
      </c>
      <c r="N5846" s="519">
        <f t="shared" si="1414"/>
        <v>0</v>
      </c>
      <c r="O5846" s="519">
        <f t="shared" si="1415"/>
        <v>0</v>
      </c>
      <c r="P5846" s="506"/>
      <c r="Q5846" s="520"/>
      <c r="R5846" s="412" t="str">
        <f t="shared" si="1411"/>
        <v/>
      </c>
      <c r="S5846" s="412" t="str">
        <f t="shared" si="1410"/>
        <v/>
      </c>
      <c r="T5846" s="427"/>
      <c r="U5846" s="429"/>
      <c r="W5846" s="6">
        <f>VLOOKUP(A5846,'[3]Cartilha Global'!$A:$A,1,FALSE)</f>
        <v>95251</v>
      </c>
    </row>
    <row r="5847" spans="1:23" ht="34.5" hidden="1" thickBot="1" x14ac:dyDescent="0.25">
      <c r="A5847" s="522">
        <v>95252</v>
      </c>
      <c r="B5847" s="508" t="s">
        <v>3144</v>
      </c>
      <c r="C5847" s="513" t="s">
        <v>1590</v>
      </c>
      <c r="D5847" s="498" t="s">
        <v>169</v>
      </c>
      <c r="E5847" s="499">
        <v>134.96</v>
      </c>
      <c r="F5847" s="500">
        <f t="shared" si="1408"/>
        <v>167.13</v>
      </c>
      <c r="G5847" s="527"/>
      <c r="H5847" s="518"/>
      <c r="I5847" s="517">
        <f t="shared" si="1412"/>
        <v>0</v>
      </c>
      <c r="J5847" s="517">
        <f t="shared" si="1413"/>
        <v>0</v>
      </c>
      <c r="K5847" s="504"/>
      <c r="L5847" s="518">
        <f t="shared" si="1409"/>
        <v>0</v>
      </c>
      <c r="M5847" s="518">
        <f t="shared" si="1409"/>
        <v>0</v>
      </c>
      <c r="N5847" s="519">
        <f t="shared" si="1414"/>
        <v>0</v>
      </c>
      <c r="O5847" s="519">
        <f t="shared" si="1415"/>
        <v>0</v>
      </c>
      <c r="P5847" s="506"/>
      <c r="Q5847" s="520"/>
      <c r="R5847" s="412" t="str">
        <f t="shared" si="1411"/>
        <v/>
      </c>
      <c r="S5847" s="412" t="str">
        <f t="shared" si="1410"/>
        <v/>
      </c>
      <c r="T5847" s="427"/>
      <c r="U5847" s="429"/>
      <c r="W5847" s="6">
        <f>VLOOKUP(A5847,'[3]Cartilha Global'!$A:$A,1,FALSE)</f>
        <v>95252</v>
      </c>
    </row>
    <row r="5848" spans="1:23" ht="34.5" hidden="1" thickBot="1" x14ac:dyDescent="0.25">
      <c r="A5848" s="522">
        <v>95253</v>
      </c>
      <c r="B5848" s="508" t="s">
        <v>3144</v>
      </c>
      <c r="C5848" s="513" t="s">
        <v>1591</v>
      </c>
      <c r="D5848" s="498" t="s">
        <v>169</v>
      </c>
      <c r="E5848" s="499">
        <v>204.69</v>
      </c>
      <c r="F5848" s="500">
        <f t="shared" si="1408"/>
        <v>253.49</v>
      </c>
      <c r="G5848" s="527"/>
      <c r="H5848" s="518"/>
      <c r="I5848" s="517">
        <f t="shared" si="1412"/>
        <v>0</v>
      </c>
      <c r="J5848" s="517">
        <f t="shared" si="1413"/>
        <v>0</v>
      </c>
      <c r="K5848" s="504"/>
      <c r="L5848" s="518">
        <f t="shared" si="1409"/>
        <v>0</v>
      </c>
      <c r="M5848" s="518">
        <f t="shared" si="1409"/>
        <v>0</v>
      </c>
      <c r="N5848" s="519">
        <f t="shared" si="1414"/>
        <v>0</v>
      </c>
      <c r="O5848" s="519">
        <f t="shared" si="1415"/>
        <v>0</v>
      </c>
      <c r="P5848" s="506"/>
      <c r="Q5848" s="520"/>
      <c r="R5848" s="412" t="str">
        <f t="shared" si="1411"/>
        <v/>
      </c>
      <c r="S5848" s="412" t="str">
        <f t="shared" si="1410"/>
        <v/>
      </c>
      <c r="T5848" s="427"/>
      <c r="U5848" s="429"/>
      <c r="W5848" s="6">
        <f>VLOOKUP(A5848,'[3]Cartilha Global'!$A:$A,1,FALSE)</f>
        <v>95253</v>
      </c>
    </row>
    <row r="5849" spans="1:23" ht="12" hidden="1" thickBot="1" x14ac:dyDescent="0.25">
      <c r="A5849" s="522">
        <v>103050</v>
      </c>
      <c r="B5849" s="508" t="s">
        <v>3144</v>
      </c>
      <c r="C5849" s="513" t="s">
        <v>6881</v>
      </c>
      <c r="D5849" s="498" t="s">
        <v>169</v>
      </c>
      <c r="E5849" s="499">
        <v>26.71</v>
      </c>
      <c r="F5849" s="500">
        <f t="shared" si="1408"/>
        <v>33.08</v>
      </c>
      <c r="G5849" s="527"/>
      <c r="H5849" s="518"/>
      <c r="I5849" s="517">
        <f t="shared" si="1412"/>
        <v>0</v>
      </c>
      <c r="J5849" s="517">
        <f t="shared" si="1413"/>
        <v>0</v>
      </c>
      <c r="K5849" s="504"/>
      <c r="L5849" s="518">
        <f t="shared" si="1409"/>
        <v>0</v>
      </c>
      <c r="M5849" s="518">
        <f t="shared" si="1409"/>
        <v>0</v>
      </c>
      <c r="N5849" s="519">
        <f t="shared" si="1414"/>
        <v>0</v>
      </c>
      <c r="O5849" s="519">
        <f t="shared" si="1415"/>
        <v>0</v>
      </c>
      <c r="P5849" s="506"/>
      <c r="Q5849" s="520"/>
      <c r="R5849" s="412" t="str">
        <f t="shared" si="1411"/>
        <v/>
      </c>
      <c r="S5849" s="412" t="str">
        <f t="shared" si="1410"/>
        <v/>
      </c>
      <c r="T5849" s="427"/>
      <c r="U5849" s="429"/>
      <c r="W5849" s="6" t="e">
        <f>VLOOKUP(A5849,'[3]Cartilha Global'!$A:$A,1,FALSE)</f>
        <v>#N/A</v>
      </c>
    </row>
    <row r="5850" spans="1:23" ht="12" hidden="1" thickBot="1" x14ac:dyDescent="0.25">
      <c r="A5850" s="522">
        <v>103051</v>
      </c>
      <c r="B5850" s="508" t="s">
        <v>3144</v>
      </c>
      <c r="C5850" s="513" t="s">
        <v>6882</v>
      </c>
      <c r="D5850" s="498" t="s">
        <v>169</v>
      </c>
      <c r="E5850" s="499">
        <v>32.68</v>
      </c>
      <c r="F5850" s="500">
        <f t="shared" si="1408"/>
        <v>40.47</v>
      </c>
      <c r="G5850" s="527"/>
      <c r="H5850" s="518"/>
      <c r="I5850" s="517">
        <f t="shared" si="1412"/>
        <v>0</v>
      </c>
      <c r="J5850" s="517">
        <f t="shared" si="1413"/>
        <v>0</v>
      </c>
      <c r="K5850" s="504"/>
      <c r="L5850" s="518">
        <f t="shared" si="1409"/>
        <v>0</v>
      </c>
      <c r="M5850" s="518">
        <f t="shared" si="1409"/>
        <v>0</v>
      </c>
      <c r="N5850" s="519">
        <f t="shared" si="1414"/>
        <v>0</v>
      </c>
      <c r="O5850" s="519">
        <f t="shared" si="1415"/>
        <v>0</v>
      </c>
      <c r="P5850" s="506"/>
      <c r="Q5850" s="520"/>
      <c r="R5850" s="412" t="str">
        <f t="shared" si="1411"/>
        <v/>
      </c>
      <c r="S5850" s="412" t="str">
        <f t="shared" si="1410"/>
        <v/>
      </c>
      <c r="T5850" s="427"/>
      <c r="U5850" s="429"/>
      <c r="W5850" s="6" t="e">
        <f>VLOOKUP(A5850,'[3]Cartilha Global'!$A:$A,1,FALSE)</f>
        <v>#N/A</v>
      </c>
    </row>
    <row r="5851" spans="1:23" ht="12" hidden="1" thickBot="1" x14ac:dyDescent="0.25">
      <c r="A5851" s="522">
        <v>103052</v>
      </c>
      <c r="B5851" s="508" t="s">
        <v>3144</v>
      </c>
      <c r="C5851" s="513" t="s">
        <v>6883</v>
      </c>
      <c r="D5851" s="498" t="s">
        <v>169</v>
      </c>
      <c r="E5851" s="499">
        <v>44.87</v>
      </c>
      <c r="F5851" s="500">
        <f t="shared" si="1408"/>
        <v>55.57</v>
      </c>
      <c r="G5851" s="527"/>
      <c r="H5851" s="518"/>
      <c r="I5851" s="517">
        <f t="shared" si="1412"/>
        <v>0</v>
      </c>
      <c r="J5851" s="517">
        <f t="shared" si="1413"/>
        <v>0</v>
      </c>
      <c r="K5851" s="504"/>
      <c r="L5851" s="518">
        <f t="shared" si="1409"/>
        <v>0</v>
      </c>
      <c r="M5851" s="518">
        <f t="shared" si="1409"/>
        <v>0</v>
      </c>
      <c r="N5851" s="519">
        <f t="shared" si="1414"/>
        <v>0</v>
      </c>
      <c r="O5851" s="519">
        <f t="shared" si="1415"/>
        <v>0</v>
      </c>
      <c r="P5851" s="506"/>
      <c r="Q5851" s="520"/>
      <c r="R5851" s="412" t="str">
        <f t="shared" si="1411"/>
        <v/>
      </c>
      <c r="S5851" s="412" t="str">
        <f t="shared" si="1410"/>
        <v/>
      </c>
      <c r="T5851" s="427"/>
      <c r="U5851" s="429"/>
      <c r="W5851" s="6" t="e">
        <f>VLOOKUP(A5851,'[3]Cartilha Global'!$A:$A,1,FALSE)</f>
        <v>#N/A</v>
      </c>
    </row>
    <row r="5852" spans="1:23" ht="23.25" hidden="1" thickBot="1" x14ac:dyDescent="0.25">
      <c r="A5852" s="531" t="s">
        <v>184</v>
      </c>
      <c r="B5852" s="598"/>
      <c r="C5852" s="532" t="s">
        <v>2012</v>
      </c>
      <c r="D5852" s="498">
        <v>0</v>
      </c>
      <c r="E5852" s="600"/>
      <c r="F5852" s="500">
        <f t="shared" ref="F5852:F5885" si="1416">IF(E5852=0,0,ROUND(E5852*(1+E$13)*(1-E$14),2))</f>
        <v>0</v>
      </c>
      <c r="G5852" s="556"/>
      <c r="H5852" s="556"/>
      <c r="I5852" s="557"/>
      <c r="J5852" s="558"/>
      <c r="K5852" s="504"/>
      <c r="L5852" s="556"/>
      <c r="M5852" s="556"/>
      <c r="N5852" s="557"/>
      <c r="O5852" s="558"/>
      <c r="P5852" s="506"/>
      <c r="Q5852" s="494" t="str">
        <f>IF(OR(SUM(J5853:J5912)&gt;0,SUM(O5853:O5912)&gt;0),"xx","")</f>
        <v/>
      </c>
      <c r="R5852" s="412" t="str">
        <f t="shared" si="1411"/>
        <v/>
      </c>
      <c r="S5852" s="412" t="str">
        <f t="shared" si="1410"/>
        <v/>
      </c>
      <c r="T5852" s="427"/>
      <c r="U5852" s="429"/>
      <c r="W5852" s="6" t="str">
        <f>VLOOKUP(A5852,'[3]Cartilha Global'!$A:$A,1,FALSE)</f>
        <v>x</v>
      </c>
    </row>
    <row r="5853" spans="1:23" ht="12" hidden="1" thickBot="1" x14ac:dyDescent="0.25">
      <c r="A5853" s="531" t="s">
        <v>184</v>
      </c>
      <c r="B5853" s="598"/>
      <c r="C5853" s="534"/>
      <c r="D5853" s="535">
        <v>0</v>
      </c>
      <c r="E5853" s="536"/>
      <c r="F5853" s="500">
        <f t="shared" si="1416"/>
        <v>0</v>
      </c>
      <c r="G5853" s="527"/>
      <c r="H5853" s="528"/>
      <c r="I5853" s="517">
        <f t="shared" ref="I5853:I5912" si="1417">IF(ISBLANK(E5853),0,ROUND(F5853*G5853,2))</f>
        <v>0</v>
      </c>
      <c r="J5853" s="517">
        <f t="shared" ref="J5853:J5912" si="1418">IF(ISBLANK(G5853),0,ROUND(G5853*H5853,2))</f>
        <v>0</v>
      </c>
      <c r="K5853" s="504"/>
      <c r="L5853" s="518">
        <f t="shared" ref="L5853:M5884" si="1419">G5853</f>
        <v>0</v>
      </c>
      <c r="M5853" s="518">
        <f t="shared" si="1419"/>
        <v>0</v>
      </c>
      <c r="N5853" s="517">
        <f t="shared" ref="N5853:N5912" si="1420">IF(ISBLANK(E5853),0,ROUND(F5853*L5853,2))</f>
        <v>0</v>
      </c>
      <c r="O5853" s="517">
        <f t="shared" ref="O5853:O5912" si="1421">IF(ISBLANK(L5853),0,ROUND(L5853*M5853,2))</f>
        <v>0</v>
      </c>
      <c r="P5853" s="506"/>
      <c r="Q5853" s="520"/>
      <c r="R5853" s="412" t="str">
        <f t="shared" si="1411"/>
        <v/>
      </c>
      <c r="S5853" s="412" t="str">
        <f t="shared" si="1410"/>
        <v/>
      </c>
      <c r="T5853" s="427"/>
      <c r="U5853" s="429"/>
      <c r="W5853" s="6" t="str">
        <f>VLOOKUP(A5853,'[3]Cartilha Global'!$A:$A,1,FALSE)</f>
        <v>x</v>
      </c>
    </row>
    <row r="5854" spans="1:23" ht="12" hidden="1" thickBot="1" x14ac:dyDescent="0.25">
      <c r="A5854" s="531" t="s">
        <v>184</v>
      </c>
      <c r="B5854" s="598"/>
      <c r="C5854" s="534"/>
      <c r="D5854" s="535">
        <v>0</v>
      </c>
      <c r="E5854" s="536"/>
      <c r="F5854" s="500">
        <f t="shared" si="1416"/>
        <v>0</v>
      </c>
      <c r="G5854" s="527"/>
      <c r="H5854" s="528"/>
      <c r="I5854" s="517">
        <f t="shared" si="1417"/>
        <v>0</v>
      </c>
      <c r="J5854" s="517">
        <f t="shared" si="1418"/>
        <v>0</v>
      </c>
      <c r="K5854" s="504"/>
      <c r="L5854" s="518">
        <f t="shared" si="1419"/>
        <v>0</v>
      </c>
      <c r="M5854" s="518">
        <f t="shared" si="1419"/>
        <v>0</v>
      </c>
      <c r="N5854" s="517">
        <f t="shared" si="1420"/>
        <v>0</v>
      </c>
      <c r="O5854" s="517">
        <f t="shared" si="1421"/>
        <v>0</v>
      </c>
      <c r="P5854" s="506"/>
      <c r="Q5854" s="520"/>
      <c r="R5854" s="412" t="str">
        <f t="shared" si="1411"/>
        <v/>
      </c>
      <c r="S5854" s="412" t="str">
        <f t="shared" si="1410"/>
        <v/>
      </c>
      <c r="T5854" s="427"/>
      <c r="U5854" s="429"/>
      <c r="W5854" s="6" t="str">
        <f>VLOOKUP(A5854,'[3]Cartilha Global'!$A:$A,1,FALSE)</f>
        <v>x</v>
      </c>
    </row>
    <row r="5855" spans="1:23" ht="12" hidden="1" thickBot="1" x14ac:dyDescent="0.25">
      <c r="A5855" s="531" t="s">
        <v>184</v>
      </c>
      <c r="B5855" s="598"/>
      <c r="C5855" s="534"/>
      <c r="D5855" s="535">
        <v>0</v>
      </c>
      <c r="E5855" s="536"/>
      <c r="F5855" s="500">
        <f t="shared" si="1416"/>
        <v>0</v>
      </c>
      <c r="G5855" s="527"/>
      <c r="H5855" s="528"/>
      <c r="I5855" s="517">
        <f t="shared" si="1417"/>
        <v>0</v>
      </c>
      <c r="J5855" s="517">
        <f t="shared" si="1418"/>
        <v>0</v>
      </c>
      <c r="K5855" s="504"/>
      <c r="L5855" s="518">
        <f t="shared" si="1419"/>
        <v>0</v>
      </c>
      <c r="M5855" s="518">
        <f t="shared" si="1419"/>
        <v>0</v>
      </c>
      <c r="N5855" s="517">
        <f t="shared" si="1420"/>
        <v>0</v>
      </c>
      <c r="O5855" s="517">
        <f t="shared" si="1421"/>
        <v>0</v>
      </c>
      <c r="P5855" s="506"/>
      <c r="Q5855" s="520"/>
      <c r="R5855" s="412" t="str">
        <f t="shared" si="1411"/>
        <v/>
      </c>
      <c r="S5855" s="412" t="str">
        <f t="shared" si="1410"/>
        <v/>
      </c>
      <c r="T5855" s="427"/>
      <c r="U5855" s="429"/>
      <c r="W5855" s="6" t="str">
        <f>VLOOKUP(A5855,'[3]Cartilha Global'!$A:$A,1,FALSE)</f>
        <v>x</v>
      </c>
    </row>
    <row r="5856" spans="1:23" ht="12" hidden="1" thickBot="1" x14ac:dyDescent="0.25">
      <c r="A5856" s="531" t="s">
        <v>184</v>
      </c>
      <c r="B5856" s="598"/>
      <c r="C5856" s="534"/>
      <c r="D5856" s="535">
        <v>0</v>
      </c>
      <c r="E5856" s="536"/>
      <c r="F5856" s="500">
        <f t="shared" si="1416"/>
        <v>0</v>
      </c>
      <c r="G5856" s="527"/>
      <c r="H5856" s="528"/>
      <c r="I5856" s="517">
        <f t="shared" si="1417"/>
        <v>0</v>
      </c>
      <c r="J5856" s="517">
        <f t="shared" si="1418"/>
        <v>0</v>
      </c>
      <c r="K5856" s="504"/>
      <c r="L5856" s="518">
        <f t="shared" si="1419"/>
        <v>0</v>
      </c>
      <c r="M5856" s="518">
        <f t="shared" si="1419"/>
        <v>0</v>
      </c>
      <c r="N5856" s="517">
        <f t="shared" si="1420"/>
        <v>0</v>
      </c>
      <c r="O5856" s="517">
        <f t="shared" si="1421"/>
        <v>0</v>
      </c>
      <c r="P5856" s="506"/>
      <c r="Q5856" s="520"/>
      <c r="R5856" s="412" t="str">
        <f t="shared" si="1411"/>
        <v/>
      </c>
      <c r="S5856" s="412" t="str">
        <f t="shared" si="1410"/>
        <v/>
      </c>
      <c r="T5856" s="427"/>
      <c r="U5856" s="429"/>
      <c r="W5856" s="6" t="str">
        <f>VLOOKUP(A5856,'[3]Cartilha Global'!$A:$A,1,FALSE)</f>
        <v>x</v>
      </c>
    </row>
    <row r="5857" spans="1:23" ht="12" hidden="1" thickBot="1" x14ac:dyDescent="0.25">
      <c r="A5857" s="531" t="s">
        <v>184</v>
      </c>
      <c r="B5857" s="598"/>
      <c r="C5857" s="534"/>
      <c r="D5857" s="535">
        <v>0</v>
      </c>
      <c r="E5857" s="536"/>
      <c r="F5857" s="500">
        <f t="shared" si="1416"/>
        <v>0</v>
      </c>
      <c r="G5857" s="527"/>
      <c r="H5857" s="528"/>
      <c r="I5857" s="517">
        <f t="shared" si="1417"/>
        <v>0</v>
      </c>
      <c r="J5857" s="517">
        <f t="shared" si="1418"/>
        <v>0</v>
      </c>
      <c r="K5857" s="504"/>
      <c r="L5857" s="518">
        <f t="shared" si="1419"/>
        <v>0</v>
      </c>
      <c r="M5857" s="518">
        <f t="shared" si="1419"/>
        <v>0</v>
      </c>
      <c r="N5857" s="517">
        <f t="shared" si="1420"/>
        <v>0</v>
      </c>
      <c r="O5857" s="517">
        <f t="shared" si="1421"/>
        <v>0</v>
      </c>
      <c r="P5857" s="506"/>
      <c r="Q5857" s="520"/>
      <c r="R5857" s="412" t="str">
        <f t="shared" si="1411"/>
        <v/>
      </c>
      <c r="S5857" s="412" t="str">
        <f t="shared" si="1410"/>
        <v/>
      </c>
      <c r="T5857" s="427"/>
      <c r="U5857" s="429"/>
      <c r="W5857" s="6" t="str">
        <f>VLOOKUP(A5857,'[3]Cartilha Global'!$A:$A,1,FALSE)</f>
        <v>x</v>
      </c>
    </row>
    <row r="5858" spans="1:23" ht="12" hidden="1" thickBot="1" x14ac:dyDescent="0.25">
      <c r="A5858" s="531" t="s">
        <v>184</v>
      </c>
      <c r="B5858" s="598"/>
      <c r="C5858" s="534"/>
      <c r="D5858" s="535">
        <v>0</v>
      </c>
      <c r="E5858" s="536"/>
      <c r="F5858" s="500">
        <f t="shared" si="1416"/>
        <v>0</v>
      </c>
      <c r="G5858" s="527"/>
      <c r="H5858" s="528"/>
      <c r="I5858" s="517">
        <f t="shared" si="1417"/>
        <v>0</v>
      </c>
      <c r="J5858" s="517">
        <f t="shared" si="1418"/>
        <v>0</v>
      </c>
      <c r="K5858" s="504"/>
      <c r="L5858" s="518">
        <f t="shared" si="1419"/>
        <v>0</v>
      </c>
      <c r="M5858" s="518">
        <f t="shared" si="1419"/>
        <v>0</v>
      </c>
      <c r="N5858" s="517">
        <f t="shared" si="1420"/>
        <v>0</v>
      </c>
      <c r="O5858" s="517">
        <f t="shared" si="1421"/>
        <v>0</v>
      </c>
      <c r="P5858" s="506"/>
      <c r="Q5858" s="520"/>
      <c r="R5858" s="412" t="str">
        <f t="shared" si="1411"/>
        <v/>
      </c>
      <c r="S5858" s="412" t="str">
        <f t="shared" si="1410"/>
        <v/>
      </c>
      <c r="T5858" s="427"/>
      <c r="U5858" s="429"/>
      <c r="W5858" s="6" t="str">
        <f>VLOOKUP(A5858,'[3]Cartilha Global'!$A:$A,1,FALSE)</f>
        <v>x</v>
      </c>
    </row>
    <row r="5859" spans="1:23" ht="12" hidden="1" thickBot="1" x14ac:dyDescent="0.25">
      <c r="A5859" s="531" t="s">
        <v>184</v>
      </c>
      <c r="B5859" s="598"/>
      <c r="C5859" s="534"/>
      <c r="D5859" s="535">
        <v>0</v>
      </c>
      <c r="E5859" s="536"/>
      <c r="F5859" s="500">
        <f t="shared" si="1416"/>
        <v>0</v>
      </c>
      <c r="G5859" s="527"/>
      <c r="H5859" s="528"/>
      <c r="I5859" s="517">
        <f t="shared" si="1417"/>
        <v>0</v>
      </c>
      <c r="J5859" s="517">
        <f t="shared" si="1418"/>
        <v>0</v>
      </c>
      <c r="K5859" s="504"/>
      <c r="L5859" s="518">
        <f t="shared" si="1419"/>
        <v>0</v>
      </c>
      <c r="M5859" s="518">
        <f t="shared" si="1419"/>
        <v>0</v>
      </c>
      <c r="N5859" s="517">
        <f t="shared" si="1420"/>
        <v>0</v>
      </c>
      <c r="O5859" s="517">
        <f t="shared" si="1421"/>
        <v>0</v>
      </c>
      <c r="P5859" s="506"/>
      <c r="Q5859" s="520"/>
      <c r="R5859" s="412" t="str">
        <f t="shared" si="1411"/>
        <v/>
      </c>
      <c r="S5859" s="412" t="str">
        <f t="shared" si="1410"/>
        <v/>
      </c>
      <c r="T5859" s="427"/>
      <c r="U5859" s="429"/>
      <c r="W5859" s="6" t="str">
        <f>VLOOKUP(A5859,'[3]Cartilha Global'!$A:$A,1,FALSE)</f>
        <v>x</v>
      </c>
    </row>
    <row r="5860" spans="1:23" ht="12" hidden="1" thickBot="1" x14ac:dyDescent="0.25">
      <c r="A5860" s="531" t="s">
        <v>184</v>
      </c>
      <c r="B5860" s="598"/>
      <c r="C5860" s="534"/>
      <c r="D5860" s="535">
        <v>0</v>
      </c>
      <c r="E5860" s="536"/>
      <c r="F5860" s="500">
        <f t="shared" si="1416"/>
        <v>0</v>
      </c>
      <c r="G5860" s="527"/>
      <c r="H5860" s="528"/>
      <c r="I5860" s="517">
        <f t="shared" si="1417"/>
        <v>0</v>
      </c>
      <c r="J5860" s="517">
        <f t="shared" si="1418"/>
        <v>0</v>
      </c>
      <c r="K5860" s="504"/>
      <c r="L5860" s="518">
        <f t="shared" si="1419"/>
        <v>0</v>
      </c>
      <c r="M5860" s="518">
        <f t="shared" si="1419"/>
        <v>0</v>
      </c>
      <c r="N5860" s="517">
        <f t="shared" si="1420"/>
        <v>0</v>
      </c>
      <c r="O5860" s="517">
        <f t="shared" si="1421"/>
        <v>0</v>
      </c>
      <c r="P5860" s="506"/>
      <c r="Q5860" s="520"/>
      <c r="R5860" s="412" t="str">
        <f t="shared" si="1411"/>
        <v/>
      </c>
      <c r="S5860" s="412" t="str">
        <f t="shared" si="1410"/>
        <v/>
      </c>
      <c r="T5860" s="427"/>
      <c r="U5860" s="429"/>
      <c r="W5860" s="6" t="str">
        <f>VLOOKUP(A5860,'[3]Cartilha Global'!$A:$A,1,FALSE)</f>
        <v>x</v>
      </c>
    </row>
    <row r="5861" spans="1:23" ht="12" hidden="1" thickBot="1" x14ac:dyDescent="0.25">
      <c r="A5861" s="531" t="s">
        <v>184</v>
      </c>
      <c r="B5861" s="598"/>
      <c r="C5861" s="534"/>
      <c r="D5861" s="535">
        <v>0</v>
      </c>
      <c r="E5861" s="536"/>
      <c r="F5861" s="500">
        <f t="shared" si="1416"/>
        <v>0</v>
      </c>
      <c r="G5861" s="527"/>
      <c r="H5861" s="528"/>
      <c r="I5861" s="517">
        <f t="shared" si="1417"/>
        <v>0</v>
      </c>
      <c r="J5861" s="517">
        <f t="shared" si="1418"/>
        <v>0</v>
      </c>
      <c r="K5861" s="504"/>
      <c r="L5861" s="518">
        <f t="shared" si="1419"/>
        <v>0</v>
      </c>
      <c r="M5861" s="518">
        <f t="shared" si="1419"/>
        <v>0</v>
      </c>
      <c r="N5861" s="517">
        <f t="shared" si="1420"/>
        <v>0</v>
      </c>
      <c r="O5861" s="517">
        <f t="shared" si="1421"/>
        <v>0</v>
      </c>
      <c r="P5861" s="506"/>
      <c r="Q5861" s="520"/>
      <c r="R5861" s="412" t="str">
        <f t="shared" si="1411"/>
        <v/>
      </c>
      <c r="S5861" s="412" t="str">
        <f t="shared" si="1410"/>
        <v/>
      </c>
      <c r="T5861" s="427"/>
      <c r="U5861" s="429"/>
      <c r="W5861" s="6" t="str">
        <f>VLOOKUP(A5861,'[3]Cartilha Global'!$A:$A,1,FALSE)</f>
        <v>x</v>
      </c>
    </row>
    <row r="5862" spans="1:23" ht="12" hidden="1" thickBot="1" x14ac:dyDescent="0.25">
      <c r="A5862" s="531" t="s">
        <v>184</v>
      </c>
      <c r="B5862" s="598"/>
      <c r="C5862" s="534"/>
      <c r="D5862" s="535">
        <v>0</v>
      </c>
      <c r="E5862" s="536"/>
      <c r="F5862" s="500">
        <f t="shared" si="1416"/>
        <v>0</v>
      </c>
      <c r="G5862" s="527"/>
      <c r="H5862" s="528"/>
      <c r="I5862" s="517">
        <f t="shared" si="1417"/>
        <v>0</v>
      </c>
      <c r="J5862" s="517">
        <f t="shared" si="1418"/>
        <v>0</v>
      </c>
      <c r="K5862" s="504"/>
      <c r="L5862" s="518">
        <f t="shared" si="1419"/>
        <v>0</v>
      </c>
      <c r="M5862" s="518">
        <f t="shared" si="1419"/>
        <v>0</v>
      </c>
      <c r="N5862" s="517">
        <f t="shared" si="1420"/>
        <v>0</v>
      </c>
      <c r="O5862" s="517">
        <f t="shared" si="1421"/>
        <v>0</v>
      </c>
      <c r="P5862" s="506"/>
      <c r="Q5862" s="520"/>
      <c r="R5862" s="412" t="str">
        <f t="shared" si="1411"/>
        <v/>
      </c>
      <c r="S5862" s="412" t="str">
        <f t="shared" si="1410"/>
        <v/>
      </c>
      <c r="T5862" s="427"/>
      <c r="U5862" s="429"/>
      <c r="W5862" s="6" t="str">
        <f>VLOOKUP(A5862,'[3]Cartilha Global'!$A:$A,1,FALSE)</f>
        <v>x</v>
      </c>
    </row>
    <row r="5863" spans="1:23" ht="12" hidden="1" thickBot="1" x14ac:dyDescent="0.25">
      <c r="A5863" s="531" t="s">
        <v>184</v>
      </c>
      <c r="B5863" s="598"/>
      <c r="C5863" s="534"/>
      <c r="D5863" s="535">
        <v>0</v>
      </c>
      <c r="E5863" s="536"/>
      <c r="F5863" s="500">
        <f t="shared" si="1416"/>
        <v>0</v>
      </c>
      <c r="G5863" s="527"/>
      <c r="H5863" s="528"/>
      <c r="I5863" s="517">
        <f t="shared" si="1417"/>
        <v>0</v>
      </c>
      <c r="J5863" s="517">
        <f t="shared" si="1418"/>
        <v>0</v>
      </c>
      <c r="K5863" s="504"/>
      <c r="L5863" s="518">
        <f t="shared" si="1419"/>
        <v>0</v>
      </c>
      <c r="M5863" s="518">
        <f t="shared" si="1419"/>
        <v>0</v>
      </c>
      <c r="N5863" s="517">
        <f t="shared" si="1420"/>
        <v>0</v>
      </c>
      <c r="O5863" s="517">
        <f t="shared" si="1421"/>
        <v>0</v>
      </c>
      <c r="P5863" s="506"/>
      <c r="Q5863" s="520"/>
      <c r="R5863" s="412" t="str">
        <f t="shared" si="1411"/>
        <v/>
      </c>
      <c r="S5863" s="412" t="str">
        <f t="shared" si="1410"/>
        <v/>
      </c>
      <c r="T5863" s="427"/>
      <c r="U5863" s="429"/>
      <c r="W5863" s="6" t="str">
        <f>VLOOKUP(A5863,'[3]Cartilha Global'!$A:$A,1,FALSE)</f>
        <v>x</v>
      </c>
    </row>
    <row r="5864" spans="1:23" ht="12" hidden="1" thickBot="1" x14ac:dyDescent="0.25">
      <c r="A5864" s="531" t="s">
        <v>184</v>
      </c>
      <c r="B5864" s="598"/>
      <c r="C5864" s="534"/>
      <c r="D5864" s="535">
        <v>0</v>
      </c>
      <c r="E5864" s="536"/>
      <c r="F5864" s="500">
        <f t="shared" si="1416"/>
        <v>0</v>
      </c>
      <c r="G5864" s="527"/>
      <c r="H5864" s="528"/>
      <c r="I5864" s="517">
        <f t="shared" si="1417"/>
        <v>0</v>
      </c>
      <c r="J5864" s="517">
        <f t="shared" si="1418"/>
        <v>0</v>
      </c>
      <c r="K5864" s="504"/>
      <c r="L5864" s="518">
        <f t="shared" si="1419"/>
        <v>0</v>
      </c>
      <c r="M5864" s="518">
        <f t="shared" si="1419"/>
        <v>0</v>
      </c>
      <c r="N5864" s="517">
        <f t="shared" si="1420"/>
        <v>0</v>
      </c>
      <c r="O5864" s="517">
        <f t="shared" si="1421"/>
        <v>0</v>
      </c>
      <c r="P5864" s="506"/>
      <c r="Q5864" s="520"/>
      <c r="R5864" s="412" t="str">
        <f t="shared" si="1411"/>
        <v/>
      </c>
      <c r="S5864" s="412" t="str">
        <f t="shared" si="1410"/>
        <v/>
      </c>
      <c r="T5864" s="427"/>
      <c r="U5864" s="429"/>
      <c r="W5864" s="6" t="str">
        <f>VLOOKUP(A5864,'[3]Cartilha Global'!$A:$A,1,FALSE)</f>
        <v>x</v>
      </c>
    </row>
    <row r="5865" spans="1:23" ht="12" hidden="1" thickBot="1" x14ac:dyDescent="0.25">
      <c r="A5865" s="531" t="s">
        <v>184</v>
      </c>
      <c r="B5865" s="598"/>
      <c r="C5865" s="534"/>
      <c r="D5865" s="535">
        <v>0</v>
      </c>
      <c r="E5865" s="536"/>
      <c r="F5865" s="500">
        <f t="shared" si="1416"/>
        <v>0</v>
      </c>
      <c r="G5865" s="527"/>
      <c r="H5865" s="528"/>
      <c r="I5865" s="517">
        <f t="shared" si="1417"/>
        <v>0</v>
      </c>
      <c r="J5865" s="517">
        <f t="shared" si="1418"/>
        <v>0</v>
      </c>
      <c r="K5865" s="504"/>
      <c r="L5865" s="518">
        <f t="shared" si="1419"/>
        <v>0</v>
      </c>
      <c r="M5865" s="518">
        <f t="shared" si="1419"/>
        <v>0</v>
      </c>
      <c r="N5865" s="517">
        <f t="shared" si="1420"/>
        <v>0</v>
      </c>
      <c r="O5865" s="517">
        <f t="shared" si="1421"/>
        <v>0</v>
      </c>
      <c r="P5865" s="506"/>
      <c r="Q5865" s="520"/>
      <c r="R5865" s="412" t="str">
        <f t="shared" si="1411"/>
        <v/>
      </c>
      <c r="S5865" s="412" t="str">
        <f t="shared" si="1410"/>
        <v/>
      </c>
      <c r="T5865" s="427"/>
      <c r="U5865" s="429"/>
      <c r="W5865" s="6" t="str">
        <f>VLOOKUP(A5865,'[3]Cartilha Global'!$A:$A,1,FALSE)</f>
        <v>x</v>
      </c>
    </row>
    <row r="5866" spans="1:23" ht="12" hidden="1" thickBot="1" x14ac:dyDescent="0.25">
      <c r="A5866" s="531" t="s">
        <v>184</v>
      </c>
      <c r="B5866" s="598"/>
      <c r="C5866" s="534"/>
      <c r="D5866" s="535">
        <v>0</v>
      </c>
      <c r="E5866" s="536"/>
      <c r="F5866" s="500">
        <f t="shared" si="1416"/>
        <v>0</v>
      </c>
      <c r="G5866" s="527"/>
      <c r="H5866" s="528"/>
      <c r="I5866" s="517">
        <f t="shared" si="1417"/>
        <v>0</v>
      </c>
      <c r="J5866" s="517">
        <f t="shared" si="1418"/>
        <v>0</v>
      </c>
      <c r="K5866" s="504"/>
      <c r="L5866" s="518">
        <f t="shared" si="1419"/>
        <v>0</v>
      </c>
      <c r="M5866" s="518">
        <f t="shared" si="1419"/>
        <v>0</v>
      </c>
      <c r="N5866" s="517">
        <f t="shared" si="1420"/>
        <v>0</v>
      </c>
      <c r="O5866" s="517">
        <f t="shared" si="1421"/>
        <v>0</v>
      </c>
      <c r="P5866" s="506"/>
      <c r="Q5866" s="520"/>
      <c r="R5866" s="412" t="str">
        <f t="shared" si="1411"/>
        <v/>
      </c>
      <c r="S5866" s="412" t="str">
        <f t="shared" si="1410"/>
        <v/>
      </c>
      <c r="T5866" s="427"/>
      <c r="U5866" s="429"/>
      <c r="W5866" s="6" t="str">
        <f>VLOOKUP(A5866,'[3]Cartilha Global'!$A:$A,1,FALSE)</f>
        <v>x</v>
      </c>
    </row>
    <row r="5867" spans="1:23" ht="12" hidden="1" thickBot="1" x14ac:dyDescent="0.25">
      <c r="A5867" s="531" t="s">
        <v>184</v>
      </c>
      <c r="B5867" s="598"/>
      <c r="C5867" s="534"/>
      <c r="D5867" s="535">
        <v>0</v>
      </c>
      <c r="E5867" s="536"/>
      <c r="F5867" s="500">
        <f t="shared" si="1416"/>
        <v>0</v>
      </c>
      <c r="G5867" s="527"/>
      <c r="H5867" s="528"/>
      <c r="I5867" s="517">
        <f t="shared" si="1417"/>
        <v>0</v>
      </c>
      <c r="J5867" s="517">
        <f t="shared" si="1418"/>
        <v>0</v>
      </c>
      <c r="K5867" s="504"/>
      <c r="L5867" s="518">
        <f t="shared" si="1419"/>
        <v>0</v>
      </c>
      <c r="M5867" s="518">
        <f t="shared" si="1419"/>
        <v>0</v>
      </c>
      <c r="N5867" s="517">
        <f t="shared" si="1420"/>
        <v>0</v>
      </c>
      <c r="O5867" s="517">
        <f t="shared" si="1421"/>
        <v>0</v>
      </c>
      <c r="P5867" s="506"/>
      <c r="Q5867" s="520"/>
      <c r="R5867" s="412" t="str">
        <f t="shared" si="1411"/>
        <v/>
      </c>
      <c r="S5867" s="412" t="str">
        <f t="shared" si="1410"/>
        <v/>
      </c>
      <c r="T5867" s="427"/>
      <c r="U5867" s="429"/>
      <c r="W5867" s="6" t="str">
        <f>VLOOKUP(A5867,'[3]Cartilha Global'!$A:$A,1,FALSE)</f>
        <v>x</v>
      </c>
    </row>
    <row r="5868" spans="1:23" ht="12" hidden="1" thickBot="1" x14ac:dyDescent="0.25">
      <c r="A5868" s="531" t="s">
        <v>184</v>
      </c>
      <c r="B5868" s="598"/>
      <c r="C5868" s="534"/>
      <c r="D5868" s="535">
        <v>0</v>
      </c>
      <c r="E5868" s="536"/>
      <c r="F5868" s="500">
        <f t="shared" si="1416"/>
        <v>0</v>
      </c>
      <c r="G5868" s="527"/>
      <c r="H5868" s="528"/>
      <c r="I5868" s="517">
        <f t="shared" si="1417"/>
        <v>0</v>
      </c>
      <c r="J5868" s="517">
        <f t="shared" si="1418"/>
        <v>0</v>
      </c>
      <c r="K5868" s="504"/>
      <c r="L5868" s="518">
        <f t="shared" si="1419"/>
        <v>0</v>
      </c>
      <c r="M5868" s="518">
        <f t="shared" si="1419"/>
        <v>0</v>
      </c>
      <c r="N5868" s="517">
        <f t="shared" si="1420"/>
        <v>0</v>
      </c>
      <c r="O5868" s="517">
        <f t="shared" si="1421"/>
        <v>0</v>
      </c>
      <c r="P5868" s="506"/>
      <c r="Q5868" s="520"/>
      <c r="R5868" s="412" t="str">
        <f t="shared" si="1411"/>
        <v/>
      </c>
      <c r="S5868" s="412" t="str">
        <f t="shared" si="1410"/>
        <v/>
      </c>
      <c r="T5868" s="427"/>
      <c r="U5868" s="429"/>
      <c r="W5868" s="6" t="str">
        <f>VLOOKUP(A5868,'[3]Cartilha Global'!$A:$A,1,FALSE)</f>
        <v>x</v>
      </c>
    </row>
    <row r="5869" spans="1:23" ht="12" hidden="1" thickBot="1" x14ac:dyDescent="0.25">
      <c r="A5869" s="531" t="s">
        <v>184</v>
      </c>
      <c r="B5869" s="598"/>
      <c r="C5869" s="534"/>
      <c r="D5869" s="535">
        <v>0</v>
      </c>
      <c r="E5869" s="536"/>
      <c r="F5869" s="500">
        <f t="shared" si="1416"/>
        <v>0</v>
      </c>
      <c r="G5869" s="527"/>
      <c r="H5869" s="528"/>
      <c r="I5869" s="517">
        <f t="shared" si="1417"/>
        <v>0</v>
      </c>
      <c r="J5869" s="517">
        <f t="shared" si="1418"/>
        <v>0</v>
      </c>
      <c r="K5869" s="504"/>
      <c r="L5869" s="518">
        <f t="shared" si="1419"/>
        <v>0</v>
      </c>
      <c r="M5869" s="518">
        <f t="shared" si="1419"/>
        <v>0</v>
      </c>
      <c r="N5869" s="517">
        <f t="shared" si="1420"/>
        <v>0</v>
      </c>
      <c r="O5869" s="517">
        <f t="shared" si="1421"/>
        <v>0</v>
      </c>
      <c r="P5869" s="506"/>
      <c r="Q5869" s="520"/>
      <c r="R5869" s="412" t="str">
        <f t="shared" si="1411"/>
        <v/>
      </c>
      <c r="S5869" s="412" t="str">
        <f t="shared" si="1410"/>
        <v/>
      </c>
      <c r="T5869" s="427"/>
      <c r="U5869" s="429"/>
      <c r="W5869" s="6" t="str">
        <f>VLOOKUP(A5869,'[3]Cartilha Global'!$A:$A,1,FALSE)</f>
        <v>x</v>
      </c>
    </row>
    <row r="5870" spans="1:23" ht="12" hidden="1" thickBot="1" x14ac:dyDescent="0.25">
      <c r="A5870" s="531" t="s">
        <v>184</v>
      </c>
      <c r="B5870" s="598"/>
      <c r="C5870" s="534"/>
      <c r="D5870" s="535">
        <v>0</v>
      </c>
      <c r="E5870" s="536"/>
      <c r="F5870" s="500">
        <f t="shared" si="1416"/>
        <v>0</v>
      </c>
      <c r="G5870" s="527"/>
      <c r="H5870" s="528"/>
      <c r="I5870" s="517">
        <f t="shared" si="1417"/>
        <v>0</v>
      </c>
      <c r="J5870" s="517">
        <f t="shared" si="1418"/>
        <v>0</v>
      </c>
      <c r="K5870" s="504"/>
      <c r="L5870" s="518">
        <f t="shared" si="1419"/>
        <v>0</v>
      </c>
      <c r="M5870" s="518">
        <f t="shared" si="1419"/>
        <v>0</v>
      </c>
      <c r="N5870" s="517">
        <f t="shared" si="1420"/>
        <v>0</v>
      </c>
      <c r="O5870" s="517">
        <f t="shared" si="1421"/>
        <v>0</v>
      </c>
      <c r="P5870" s="506"/>
      <c r="Q5870" s="520"/>
      <c r="R5870" s="412" t="str">
        <f t="shared" si="1411"/>
        <v/>
      </c>
      <c r="S5870" s="412" t="str">
        <f t="shared" si="1410"/>
        <v/>
      </c>
      <c r="T5870" s="427"/>
      <c r="U5870" s="429"/>
      <c r="W5870" s="6" t="str">
        <f>VLOOKUP(A5870,'[3]Cartilha Global'!$A:$A,1,FALSE)</f>
        <v>x</v>
      </c>
    </row>
    <row r="5871" spans="1:23" ht="12" hidden="1" thickBot="1" x14ac:dyDescent="0.25">
      <c r="A5871" s="531" t="s">
        <v>184</v>
      </c>
      <c r="B5871" s="598"/>
      <c r="C5871" s="534"/>
      <c r="D5871" s="535">
        <v>0</v>
      </c>
      <c r="E5871" s="536"/>
      <c r="F5871" s="500">
        <f t="shared" si="1416"/>
        <v>0</v>
      </c>
      <c r="G5871" s="527"/>
      <c r="H5871" s="528"/>
      <c r="I5871" s="517">
        <f t="shared" si="1417"/>
        <v>0</v>
      </c>
      <c r="J5871" s="517">
        <f t="shared" si="1418"/>
        <v>0</v>
      </c>
      <c r="K5871" s="504"/>
      <c r="L5871" s="518">
        <f t="shared" si="1419"/>
        <v>0</v>
      </c>
      <c r="M5871" s="518">
        <f t="shared" si="1419"/>
        <v>0</v>
      </c>
      <c r="N5871" s="517">
        <f t="shared" si="1420"/>
        <v>0</v>
      </c>
      <c r="O5871" s="517">
        <f t="shared" si="1421"/>
        <v>0</v>
      </c>
      <c r="P5871" s="506"/>
      <c r="Q5871" s="520"/>
      <c r="R5871" s="412" t="str">
        <f t="shared" si="1411"/>
        <v/>
      </c>
      <c r="S5871" s="412" t="str">
        <f t="shared" si="1410"/>
        <v/>
      </c>
      <c r="T5871" s="427"/>
      <c r="U5871" s="429"/>
      <c r="W5871" s="6" t="str">
        <f>VLOOKUP(A5871,'[3]Cartilha Global'!$A:$A,1,FALSE)</f>
        <v>x</v>
      </c>
    </row>
    <row r="5872" spans="1:23" ht="12" hidden="1" thickBot="1" x14ac:dyDescent="0.25">
      <c r="A5872" s="531" t="s">
        <v>184</v>
      </c>
      <c r="B5872" s="598"/>
      <c r="C5872" s="534"/>
      <c r="D5872" s="535">
        <v>0</v>
      </c>
      <c r="E5872" s="536"/>
      <c r="F5872" s="500">
        <f t="shared" si="1416"/>
        <v>0</v>
      </c>
      <c r="G5872" s="527"/>
      <c r="H5872" s="528"/>
      <c r="I5872" s="517">
        <f t="shared" si="1417"/>
        <v>0</v>
      </c>
      <c r="J5872" s="517">
        <f t="shared" si="1418"/>
        <v>0</v>
      </c>
      <c r="K5872" s="504"/>
      <c r="L5872" s="518">
        <f t="shared" si="1419"/>
        <v>0</v>
      </c>
      <c r="M5872" s="518">
        <f t="shared" si="1419"/>
        <v>0</v>
      </c>
      <c r="N5872" s="517">
        <f t="shared" si="1420"/>
        <v>0</v>
      </c>
      <c r="O5872" s="517">
        <f t="shared" si="1421"/>
        <v>0</v>
      </c>
      <c r="P5872" s="506"/>
      <c r="Q5872" s="520"/>
      <c r="R5872" s="412" t="str">
        <f t="shared" si="1411"/>
        <v/>
      </c>
      <c r="S5872" s="412" t="str">
        <f t="shared" si="1410"/>
        <v/>
      </c>
      <c r="T5872" s="427"/>
      <c r="U5872" s="429"/>
      <c r="W5872" s="6" t="str">
        <f>VLOOKUP(A5872,'[3]Cartilha Global'!$A:$A,1,FALSE)</f>
        <v>x</v>
      </c>
    </row>
    <row r="5873" spans="1:23" ht="12" hidden="1" thickBot="1" x14ac:dyDescent="0.25">
      <c r="A5873" s="531" t="s">
        <v>184</v>
      </c>
      <c r="B5873" s="598"/>
      <c r="C5873" s="534"/>
      <c r="D5873" s="535">
        <v>0</v>
      </c>
      <c r="E5873" s="536"/>
      <c r="F5873" s="500">
        <f t="shared" si="1416"/>
        <v>0</v>
      </c>
      <c r="G5873" s="527"/>
      <c r="H5873" s="528"/>
      <c r="I5873" s="517">
        <f t="shared" si="1417"/>
        <v>0</v>
      </c>
      <c r="J5873" s="517">
        <f t="shared" si="1418"/>
        <v>0</v>
      </c>
      <c r="K5873" s="504"/>
      <c r="L5873" s="518">
        <f t="shared" si="1419"/>
        <v>0</v>
      </c>
      <c r="M5873" s="518">
        <f t="shared" si="1419"/>
        <v>0</v>
      </c>
      <c r="N5873" s="517">
        <f t="shared" si="1420"/>
        <v>0</v>
      </c>
      <c r="O5873" s="517">
        <f t="shared" si="1421"/>
        <v>0</v>
      </c>
      <c r="P5873" s="506"/>
      <c r="Q5873" s="520"/>
      <c r="R5873" s="412" t="str">
        <f t="shared" si="1411"/>
        <v/>
      </c>
      <c r="S5873" s="412" t="str">
        <f t="shared" si="1410"/>
        <v/>
      </c>
      <c r="T5873" s="427"/>
      <c r="U5873" s="429"/>
      <c r="W5873" s="6" t="str">
        <f>VLOOKUP(A5873,'[3]Cartilha Global'!$A:$A,1,FALSE)</f>
        <v>x</v>
      </c>
    </row>
    <row r="5874" spans="1:23" ht="12" hidden="1" thickBot="1" x14ac:dyDescent="0.25">
      <c r="A5874" s="531" t="s">
        <v>184</v>
      </c>
      <c r="B5874" s="598"/>
      <c r="C5874" s="534"/>
      <c r="D5874" s="535">
        <v>0</v>
      </c>
      <c r="E5874" s="536"/>
      <c r="F5874" s="500">
        <f t="shared" si="1416"/>
        <v>0</v>
      </c>
      <c r="G5874" s="527"/>
      <c r="H5874" s="528"/>
      <c r="I5874" s="517">
        <f t="shared" si="1417"/>
        <v>0</v>
      </c>
      <c r="J5874" s="517">
        <f t="shared" si="1418"/>
        <v>0</v>
      </c>
      <c r="K5874" s="504"/>
      <c r="L5874" s="518">
        <f t="shared" si="1419"/>
        <v>0</v>
      </c>
      <c r="M5874" s="518">
        <f t="shared" si="1419"/>
        <v>0</v>
      </c>
      <c r="N5874" s="517">
        <f t="shared" si="1420"/>
        <v>0</v>
      </c>
      <c r="O5874" s="517">
        <f t="shared" si="1421"/>
        <v>0</v>
      </c>
      <c r="P5874" s="506"/>
      <c r="Q5874" s="520"/>
      <c r="R5874" s="412" t="str">
        <f t="shared" si="1411"/>
        <v/>
      </c>
      <c r="S5874" s="412" t="str">
        <f t="shared" si="1410"/>
        <v/>
      </c>
      <c r="T5874" s="427"/>
      <c r="U5874" s="429"/>
      <c r="W5874" s="6" t="str">
        <f>VLOOKUP(A5874,'[3]Cartilha Global'!$A:$A,1,FALSE)</f>
        <v>x</v>
      </c>
    </row>
    <row r="5875" spans="1:23" ht="12" hidden="1" thickBot="1" x14ac:dyDescent="0.25">
      <c r="A5875" s="531" t="s">
        <v>184</v>
      </c>
      <c r="B5875" s="598"/>
      <c r="C5875" s="534"/>
      <c r="D5875" s="535">
        <v>0</v>
      </c>
      <c r="E5875" s="536"/>
      <c r="F5875" s="500">
        <f t="shared" si="1416"/>
        <v>0</v>
      </c>
      <c r="G5875" s="527"/>
      <c r="H5875" s="528"/>
      <c r="I5875" s="517">
        <f t="shared" si="1417"/>
        <v>0</v>
      </c>
      <c r="J5875" s="517">
        <f t="shared" si="1418"/>
        <v>0</v>
      </c>
      <c r="K5875" s="504"/>
      <c r="L5875" s="518">
        <f t="shared" si="1419"/>
        <v>0</v>
      </c>
      <c r="M5875" s="518">
        <f t="shared" si="1419"/>
        <v>0</v>
      </c>
      <c r="N5875" s="517">
        <f t="shared" si="1420"/>
        <v>0</v>
      </c>
      <c r="O5875" s="517">
        <f t="shared" si="1421"/>
        <v>0</v>
      </c>
      <c r="P5875" s="506"/>
      <c r="Q5875" s="520"/>
      <c r="R5875" s="412" t="str">
        <f t="shared" si="1411"/>
        <v/>
      </c>
      <c r="S5875" s="412" t="str">
        <f t="shared" si="1410"/>
        <v/>
      </c>
      <c r="T5875" s="427"/>
      <c r="U5875" s="429"/>
      <c r="W5875" s="6" t="str">
        <f>VLOOKUP(A5875,'[3]Cartilha Global'!$A:$A,1,FALSE)</f>
        <v>x</v>
      </c>
    </row>
    <row r="5876" spans="1:23" ht="12" hidden="1" thickBot="1" x14ac:dyDescent="0.25">
      <c r="A5876" s="531" t="s">
        <v>184</v>
      </c>
      <c r="B5876" s="598"/>
      <c r="C5876" s="534"/>
      <c r="D5876" s="535">
        <v>0</v>
      </c>
      <c r="E5876" s="536"/>
      <c r="F5876" s="500">
        <f t="shared" si="1416"/>
        <v>0</v>
      </c>
      <c r="G5876" s="527"/>
      <c r="H5876" s="528"/>
      <c r="I5876" s="517">
        <f t="shared" si="1417"/>
        <v>0</v>
      </c>
      <c r="J5876" s="517">
        <f t="shared" si="1418"/>
        <v>0</v>
      </c>
      <c r="K5876" s="504"/>
      <c r="L5876" s="518">
        <f t="shared" si="1419"/>
        <v>0</v>
      </c>
      <c r="M5876" s="518">
        <f t="shared" si="1419"/>
        <v>0</v>
      </c>
      <c r="N5876" s="517">
        <f t="shared" si="1420"/>
        <v>0</v>
      </c>
      <c r="O5876" s="517">
        <f t="shared" si="1421"/>
        <v>0</v>
      </c>
      <c r="P5876" s="506"/>
      <c r="Q5876" s="520"/>
      <c r="R5876" s="412" t="str">
        <f t="shared" si="1411"/>
        <v/>
      </c>
      <c r="S5876" s="412" t="str">
        <f t="shared" si="1410"/>
        <v/>
      </c>
      <c r="T5876" s="427"/>
      <c r="U5876" s="429"/>
      <c r="W5876" s="6" t="str">
        <f>VLOOKUP(A5876,'[3]Cartilha Global'!$A:$A,1,FALSE)</f>
        <v>x</v>
      </c>
    </row>
    <row r="5877" spans="1:23" ht="12" hidden="1" thickBot="1" x14ac:dyDescent="0.25">
      <c r="A5877" s="531" t="s">
        <v>184</v>
      </c>
      <c r="B5877" s="598"/>
      <c r="C5877" s="534"/>
      <c r="D5877" s="535">
        <v>0</v>
      </c>
      <c r="E5877" s="536"/>
      <c r="F5877" s="500">
        <f t="shared" si="1416"/>
        <v>0</v>
      </c>
      <c r="G5877" s="527"/>
      <c r="H5877" s="528"/>
      <c r="I5877" s="517">
        <f t="shared" si="1417"/>
        <v>0</v>
      </c>
      <c r="J5877" s="517">
        <f t="shared" si="1418"/>
        <v>0</v>
      </c>
      <c r="K5877" s="504"/>
      <c r="L5877" s="518">
        <f t="shared" si="1419"/>
        <v>0</v>
      </c>
      <c r="M5877" s="518">
        <f t="shared" si="1419"/>
        <v>0</v>
      </c>
      <c r="N5877" s="517">
        <f t="shared" si="1420"/>
        <v>0</v>
      </c>
      <c r="O5877" s="517">
        <f t="shared" si="1421"/>
        <v>0</v>
      </c>
      <c r="P5877" s="506"/>
      <c r="Q5877" s="520"/>
      <c r="R5877" s="412" t="str">
        <f t="shared" si="1411"/>
        <v/>
      </c>
      <c r="S5877" s="412" t="str">
        <f t="shared" si="1410"/>
        <v/>
      </c>
      <c r="T5877" s="427"/>
      <c r="U5877" s="429"/>
      <c r="W5877" s="6" t="str">
        <f>VLOOKUP(A5877,'[3]Cartilha Global'!$A:$A,1,FALSE)</f>
        <v>x</v>
      </c>
    </row>
    <row r="5878" spans="1:23" ht="12" hidden="1" thickBot="1" x14ac:dyDescent="0.25">
      <c r="A5878" s="531" t="s">
        <v>184</v>
      </c>
      <c r="B5878" s="598"/>
      <c r="C5878" s="534"/>
      <c r="D5878" s="535">
        <v>0</v>
      </c>
      <c r="E5878" s="536"/>
      <c r="F5878" s="500">
        <f t="shared" si="1416"/>
        <v>0</v>
      </c>
      <c r="G5878" s="527"/>
      <c r="H5878" s="528"/>
      <c r="I5878" s="517">
        <f t="shared" si="1417"/>
        <v>0</v>
      </c>
      <c r="J5878" s="517">
        <f t="shared" si="1418"/>
        <v>0</v>
      </c>
      <c r="K5878" s="504"/>
      <c r="L5878" s="518">
        <f t="shared" si="1419"/>
        <v>0</v>
      </c>
      <c r="M5878" s="518">
        <f t="shared" si="1419"/>
        <v>0</v>
      </c>
      <c r="N5878" s="517">
        <f t="shared" si="1420"/>
        <v>0</v>
      </c>
      <c r="O5878" s="517">
        <f t="shared" si="1421"/>
        <v>0</v>
      </c>
      <c r="P5878" s="506"/>
      <c r="Q5878" s="520"/>
      <c r="R5878" s="412" t="str">
        <f t="shared" si="1411"/>
        <v/>
      </c>
      <c r="S5878" s="412" t="str">
        <f t="shared" si="1410"/>
        <v/>
      </c>
      <c r="T5878" s="427"/>
      <c r="U5878" s="429"/>
      <c r="W5878" s="6" t="str">
        <f>VLOOKUP(A5878,'[3]Cartilha Global'!$A:$A,1,FALSE)</f>
        <v>x</v>
      </c>
    </row>
    <row r="5879" spans="1:23" ht="12" hidden="1" thickBot="1" x14ac:dyDescent="0.25">
      <c r="A5879" s="531" t="s">
        <v>184</v>
      </c>
      <c r="B5879" s="598"/>
      <c r="C5879" s="534"/>
      <c r="D5879" s="535">
        <v>0</v>
      </c>
      <c r="E5879" s="536"/>
      <c r="F5879" s="500">
        <f t="shared" si="1416"/>
        <v>0</v>
      </c>
      <c r="G5879" s="527"/>
      <c r="H5879" s="528"/>
      <c r="I5879" s="517">
        <f t="shared" si="1417"/>
        <v>0</v>
      </c>
      <c r="J5879" s="517">
        <f t="shared" si="1418"/>
        <v>0</v>
      </c>
      <c r="K5879" s="504"/>
      <c r="L5879" s="518">
        <f t="shared" si="1419"/>
        <v>0</v>
      </c>
      <c r="M5879" s="518">
        <f t="shared" si="1419"/>
        <v>0</v>
      </c>
      <c r="N5879" s="517">
        <f t="shared" si="1420"/>
        <v>0</v>
      </c>
      <c r="O5879" s="517">
        <f t="shared" si="1421"/>
        <v>0</v>
      </c>
      <c r="P5879" s="506"/>
      <c r="Q5879" s="520"/>
      <c r="R5879" s="412" t="str">
        <f t="shared" si="1411"/>
        <v/>
      </c>
      <c r="S5879" s="412" t="str">
        <f t="shared" si="1410"/>
        <v/>
      </c>
      <c r="T5879" s="427"/>
      <c r="U5879" s="429"/>
      <c r="W5879" s="6" t="str">
        <f>VLOOKUP(A5879,'[3]Cartilha Global'!$A:$A,1,FALSE)</f>
        <v>x</v>
      </c>
    </row>
    <row r="5880" spans="1:23" ht="12" hidden="1" thickBot="1" x14ac:dyDescent="0.25">
      <c r="A5880" s="531" t="s">
        <v>184</v>
      </c>
      <c r="B5880" s="598"/>
      <c r="C5880" s="534"/>
      <c r="D5880" s="535">
        <v>0</v>
      </c>
      <c r="E5880" s="536"/>
      <c r="F5880" s="500">
        <f t="shared" si="1416"/>
        <v>0</v>
      </c>
      <c r="G5880" s="527"/>
      <c r="H5880" s="528"/>
      <c r="I5880" s="517">
        <f t="shared" si="1417"/>
        <v>0</v>
      </c>
      <c r="J5880" s="517">
        <f t="shared" si="1418"/>
        <v>0</v>
      </c>
      <c r="K5880" s="504"/>
      <c r="L5880" s="518">
        <f t="shared" si="1419"/>
        <v>0</v>
      </c>
      <c r="M5880" s="518">
        <f t="shared" si="1419"/>
        <v>0</v>
      </c>
      <c r="N5880" s="517">
        <f t="shared" si="1420"/>
        <v>0</v>
      </c>
      <c r="O5880" s="517">
        <f t="shared" si="1421"/>
        <v>0</v>
      </c>
      <c r="P5880" s="506"/>
      <c r="Q5880" s="520"/>
      <c r="R5880" s="412" t="str">
        <f t="shared" si="1411"/>
        <v/>
      </c>
      <c r="S5880" s="412" t="str">
        <f t="shared" si="1410"/>
        <v/>
      </c>
      <c r="T5880" s="427"/>
      <c r="U5880" s="429"/>
      <c r="W5880" s="6" t="str">
        <f>VLOOKUP(A5880,'[3]Cartilha Global'!$A:$A,1,FALSE)</f>
        <v>x</v>
      </c>
    </row>
    <row r="5881" spans="1:23" ht="12" hidden="1" thickBot="1" x14ac:dyDescent="0.25">
      <c r="A5881" s="531" t="s">
        <v>184</v>
      </c>
      <c r="B5881" s="598"/>
      <c r="C5881" s="534"/>
      <c r="D5881" s="535">
        <v>0</v>
      </c>
      <c r="E5881" s="536"/>
      <c r="F5881" s="500">
        <f t="shared" si="1416"/>
        <v>0</v>
      </c>
      <c r="G5881" s="527"/>
      <c r="H5881" s="528"/>
      <c r="I5881" s="517">
        <f t="shared" si="1417"/>
        <v>0</v>
      </c>
      <c r="J5881" s="517">
        <f t="shared" si="1418"/>
        <v>0</v>
      </c>
      <c r="K5881" s="504"/>
      <c r="L5881" s="518">
        <f t="shared" si="1419"/>
        <v>0</v>
      </c>
      <c r="M5881" s="518">
        <f t="shared" si="1419"/>
        <v>0</v>
      </c>
      <c r="N5881" s="517">
        <f t="shared" si="1420"/>
        <v>0</v>
      </c>
      <c r="O5881" s="517">
        <f t="shared" si="1421"/>
        <v>0</v>
      </c>
      <c r="P5881" s="506"/>
      <c r="Q5881" s="520"/>
      <c r="R5881" s="412" t="str">
        <f t="shared" si="1411"/>
        <v/>
      </c>
      <c r="S5881" s="412" t="str">
        <f t="shared" si="1410"/>
        <v/>
      </c>
      <c r="T5881" s="427"/>
      <c r="U5881" s="429"/>
      <c r="W5881" s="6" t="str">
        <f>VLOOKUP(A5881,'[3]Cartilha Global'!$A:$A,1,FALSE)</f>
        <v>x</v>
      </c>
    </row>
    <row r="5882" spans="1:23" ht="12" hidden="1" thickBot="1" x14ac:dyDescent="0.25">
      <c r="A5882" s="531" t="s">
        <v>184</v>
      </c>
      <c r="B5882" s="598"/>
      <c r="C5882" s="534"/>
      <c r="D5882" s="535">
        <v>0</v>
      </c>
      <c r="E5882" s="536"/>
      <c r="F5882" s="500">
        <f t="shared" si="1416"/>
        <v>0</v>
      </c>
      <c r="G5882" s="527"/>
      <c r="H5882" s="528"/>
      <c r="I5882" s="517">
        <f t="shared" si="1417"/>
        <v>0</v>
      </c>
      <c r="J5882" s="517">
        <f t="shared" si="1418"/>
        <v>0</v>
      </c>
      <c r="K5882" s="504"/>
      <c r="L5882" s="518">
        <f t="shared" si="1419"/>
        <v>0</v>
      </c>
      <c r="M5882" s="518">
        <f t="shared" si="1419"/>
        <v>0</v>
      </c>
      <c r="N5882" s="517">
        <f t="shared" si="1420"/>
        <v>0</v>
      </c>
      <c r="O5882" s="517">
        <f t="shared" si="1421"/>
        <v>0</v>
      </c>
      <c r="P5882" s="506"/>
      <c r="Q5882" s="520"/>
      <c r="R5882" s="412" t="str">
        <f t="shared" si="1411"/>
        <v/>
      </c>
      <c r="S5882" s="412" t="str">
        <f t="shared" si="1410"/>
        <v/>
      </c>
      <c r="T5882" s="427"/>
      <c r="U5882" s="429"/>
      <c r="W5882" s="6" t="str">
        <f>VLOOKUP(A5882,'[3]Cartilha Global'!$A:$A,1,FALSE)</f>
        <v>x</v>
      </c>
    </row>
    <row r="5883" spans="1:23" ht="12" hidden="1" thickBot="1" x14ac:dyDescent="0.25">
      <c r="A5883" s="531" t="s">
        <v>184</v>
      </c>
      <c r="B5883" s="598"/>
      <c r="C5883" s="534"/>
      <c r="D5883" s="535">
        <v>0</v>
      </c>
      <c r="E5883" s="536"/>
      <c r="F5883" s="500">
        <f t="shared" si="1416"/>
        <v>0</v>
      </c>
      <c r="G5883" s="527"/>
      <c r="H5883" s="528"/>
      <c r="I5883" s="517">
        <f t="shared" si="1417"/>
        <v>0</v>
      </c>
      <c r="J5883" s="517">
        <f t="shared" si="1418"/>
        <v>0</v>
      </c>
      <c r="K5883" s="504"/>
      <c r="L5883" s="518">
        <f t="shared" si="1419"/>
        <v>0</v>
      </c>
      <c r="M5883" s="518">
        <f t="shared" si="1419"/>
        <v>0</v>
      </c>
      <c r="N5883" s="517">
        <f t="shared" si="1420"/>
        <v>0</v>
      </c>
      <c r="O5883" s="517">
        <f t="shared" si="1421"/>
        <v>0</v>
      </c>
      <c r="P5883" s="506"/>
      <c r="Q5883" s="520"/>
      <c r="R5883" s="412" t="str">
        <f t="shared" si="1411"/>
        <v/>
      </c>
      <c r="S5883" s="412" t="str">
        <f t="shared" si="1410"/>
        <v/>
      </c>
      <c r="T5883" s="427"/>
      <c r="U5883" s="429"/>
      <c r="W5883" s="6" t="str">
        <f>VLOOKUP(A5883,'[3]Cartilha Global'!$A:$A,1,FALSE)</f>
        <v>x</v>
      </c>
    </row>
    <row r="5884" spans="1:23" ht="12" hidden="1" thickBot="1" x14ac:dyDescent="0.25">
      <c r="A5884" s="531" t="s">
        <v>184</v>
      </c>
      <c r="B5884" s="598"/>
      <c r="C5884" s="534"/>
      <c r="D5884" s="535">
        <v>0</v>
      </c>
      <c r="E5884" s="536"/>
      <c r="F5884" s="500">
        <f t="shared" si="1416"/>
        <v>0</v>
      </c>
      <c r="G5884" s="527"/>
      <c r="H5884" s="528"/>
      <c r="I5884" s="517">
        <f t="shared" si="1417"/>
        <v>0</v>
      </c>
      <c r="J5884" s="517">
        <f t="shared" si="1418"/>
        <v>0</v>
      </c>
      <c r="K5884" s="504"/>
      <c r="L5884" s="518">
        <f t="shared" si="1419"/>
        <v>0</v>
      </c>
      <c r="M5884" s="518">
        <f t="shared" si="1419"/>
        <v>0</v>
      </c>
      <c r="N5884" s="517">
        <f t="shared" si="1420"/>
        <v>0</v>
      </c>
      <c r="O5884" s="517">
        <f t="shared" si="1421"/>
        <v>0</v>
      </c>
      <c r="P5884" s="506"/>
      <c r="Q5884" s="520"/>
      <c r="R5884" s="412" t="str">
        <f t="shared" si="1411"/>
        <v/>
      </c>
      <c r="S5884" s="412" t="str">
        <f t="shared" si="1410"/>
        <v/>
      </c>
      <c r="T5884" s="427"/>
      <c r="U5884" s="429"/>
      <c r="W5884" s="6" t="str">
        <f>VLOOKUP(A5884,'[3]Cartilha Global'!$A:$A,1,FALSE)</f>
        <v>x</v>
      </c>
    </row>
    <row r="5885" spans="1:23" ht="12" hidden="1" thickBot="1" x14ac:dyDescent="0.25">
      <c r="A5885" s="531" t="s">
        <v>184</v>
      </c>
      <c r="B5885" s="598"/>
      <c r="C5885" s="534"/>
      <c r="D5885" s="535">
        <v>0</v>
      </c>
      <c r="E5885" s="536"/>
      <c r="F5885" s="500">
        <f t="shared" si="1416"/>
        <v>0</v>
      </c>
      <c r="G5885" s="527"/>
      <c r="H5885" s="528"/>
      <c r="I5885" s="517">
        <f t="shared" si="1417"/>
        <v>0</v>
      </c>
      <c r="J5885" s="517">
        <f t="shared" si="1418"/>
        <v>0</v>
      </c>
      <c r="K5885" s="504"/>
      <c r="L5885" s="518">
        <f t="shared" ref="L5885:M5912" si="1422">G5885</f>
        <v>0</v>
      </c>
      <c r="M5885" s="518">
        <f t="shared" si="1422"/>
        <v>0</v>
      </c>
      <c r="N5885" s="517">
        <f t="shared" si="1420"/>
        <v>0</v>
      </c>
      <c r="O5885" s="517">
        <f t="shared" si="1421"/>
        <v>0</v>
      </c>
      <c r="P5885" s="506"/>
      <c r="Q5885" s="520"/>
      <c r="R5885" s="412" t="str">
        <f t="shared" si="1411"/>
        <v/>
      </c>
      <c r="S5885" s="412" t="str">
        <f t="shared" si="1410"/>
        <v/>
      </c>
      <c r="T5885" s="427"/>
      <c r="U5885" s="429"/>
      <c r="W5885" s="6" t="str">
        <f>VLOOKUP(A5885,'[3]Cartilha Global'!$A:$A,1,FALSE)</f>
        <v>x</v>
      </c>
    </row>
    <row r="5886" spans="1:23" ht="12" hidden="1" thickBot="1" x14ac:dyDescent="0.25">
      <c r="A5886" s="531" t="s">
        <v>184</v>
      </c>
      <c r="B5886" s="598"/>
      <c r="C5886" s="534"/>
      <c r="D5886" s="535">
        <v>0</v>
      </c>
      <c r="E5886" s="536"/>
      <c r="F5886" s="500">
        <f t="shared" ref="F5886:F5960" si="1423">IF(E5886=0,0,ROUND(E5886*(1+E$13)*(1-E$14),2))</f>
        <v>0</v>
      </c>
      <c r="G5886" s="527"/>
      <c r="H5886" s="528"/>
      <c r="I5886" s="517">
        <f t="shared" si="1417"/>
        <v>0</v>
      </c>
      <c r="J5886" s="517">
        <f t="shared" si="1418"/>
        <v>0</v>
      </c>
      <c r="K5886" s="504"/>
      <c r="L5886" s="518">
        <f t="shared" si="1422"/>
        <v>0</v>
      </c>
      <c r="M5886" s="518">
        <f t="shared" si="1422"/>
        <v>0</v>
      </c>
      <c r="N5886" s="517">
        <f t="shared" si="1420"/>
        <v>0</v>
      </c>
      <c r="O5886" s="517">
        <f t="shared" si="1421"/>
        <v>0</v>
      </c>
      <c r="P5886" s="506"/>
      <c r="Q5886" s="520"/>
      <c r="R5886" s="412" t="str">
        <f t="shared" si="1411"/>
        <v/>
      </c>
      <c r="S5886" s="412" t="str">
        <f t="shared" si="1410"/>
        <v/>
      </c>
      <c r="T5886" s="427"/>
      <c r="U5886" s="429"/>
      <c r="W5886" s="6" t="str">
        <f>VLOOKUP(A5886,'[3]Cartilha Global'!$A:$A,1,FALSE)</f>
        <v>x</v>
      </c>
    </row>
    <row r="5887" spans="1:23" ht="12" hidden="1" thickBot="1" x14ac:dyDescent="0.25">
      <c r="A5887" s="531" t="s">
        <v>184</v>
      </c>
      <c r="B5887" s="598"/>
      <c r="C5887" s="534"/>
      <c r="D5887" s="535">
        <v>0</v>
      </c>
      <c r="E5887" s="536"/>
      <c r="F5887" s="500">
        <f t="shared" si="1423"/>
        <v>0</v>
      </c>
      <c r="G5887" s="527"/>
      <c r="H5887" s="528"/>
      <c r="I5887" s="517">
        <f t="shared" si="1417"/>
        <v>0</v>
      </c>
      <c r="J5887" s="517">
        <f t="shared" si="1418"/>
        <v>0</v>
      </c>
      <c r="K5887" s="504"/>
      <c r="L5887" s="518">
        <f t="shared" si="1422"/>
        <v>0</v>
      </c>
      <c r="M5887" s="518">
        <f t="shared" si="1422"/>
        <v>0</v>
      </c>
      <c r="N5887" s="517">
        <f t="shared" si="1420"/>
        <v>0</v>
      </c>
      <c r="O5887" s="517">
        <f t="shared" si="1421"/>
        <v>0</v>
      </c>
      <c r="P5887" s="506"/>
      <c r="Q5887" s="520"/>
      <c r="R5887" s="412" t="str">
        <f t="shared" si="1411"/>
        <v/>
      </c>
      <c r="S5887" s="412" t="str">
        <f t="shared" si="1410"/>
        <v/>
      </c>
      <c r="T5887" s="427"/>
      <c r="U5887" s="429"/>
      <c r="W5887" s="6" t="str">
        <f>VLOOKUP(A5887,'[3]Cartilha Global'!$A:$A,1,FALSE)</f>
        <v>x</v>
      </c>
    </row>
    <row r="5888" spans="1:23" ht="12" hidden="1" thickBot="1" x14ac:dyDescent="0.25">
      <c r="A5888" s="531" t="s">
        <v>184</v>
      </c>
      <c r="B5888" s="598"/>
      <c r="C5888" s="534"/>
      <c r="D5888" s="535">
        <v>0</v>
      </c>
      <c r="E5888" s="536"/>
      <c r="F5888" s="500">
        <f t="shared" si="1423"/>
        <v>0</v>
      </c>
      <c r="G5888" s="527"/>
      <c r="H5888" s="528"/>
      <c r="I5888" s="517">
        <f t="shared" si="1417"/>
        <v>0</v>
      </c>
      <c r="J5888" s="517">
        <f t="shared" si="1418"/>
        <v>0</v>
      </c>
      <c r="K5888" s="504"/>
      <c r="L5888" s="518">
        <f t="shared" si="1422"/>
        <v>0</v>
      </c>
      <c r="M5888" s="518">
        <f t="shared" si="1422"/>
        <v>0</v>
      </c>
      <c r="N5888" s="517">
        <f t="shared" si="1420"/>
        <v>0</v>
      </c>
      <c r="O5888" s="517">
        <f t="shared" si="1421"/>
        <v>0</v>
      </c>
      <c r="P5888" s="506"/>
      <c r="Q5888" s="520"/>
      <c r="R5888" s="412" t="str">
        <f t="shared" si="1411"/>
        <v/>
      </c>
      <c r="S5888" s="412" t="str">
        <f t="shared" si="1410"/>
        <v/>
      </c>
      <c r="T5888" s="427"/>
      <c r="U5888" s="429"/>
      <c r="W5888" s="6" t="str">
        <f>VLOOKUP(A5888,'[3]Cartilha Global'!$A:$A,1,FALSE)</f>
        <v>x</v>
      </c>
    </row>
    <row r="5889" spans="1:23" ht="12" hidden="1" thickBot="1" x14ac:dyDescent="0.25">
      <c r="A5889" s="531" t="s">
        <v>184</v>
      </c>
      <c r="B5889" s="598"/>
      <c r="C5889" s="534"/>
      <c r="D5889" s="535">
        <v>0</v>
      </c>
      <c r="E5889" s="536"/>
      <c r="F5889" s="500">
        <f t="shared" si="1423"/>
        <v>0</v>
      </c>
      <c r="G5889" s="527"/>
      <c r="H5889" s="528"/>
      <c r="I5889" s="517">
        <f t="shared" si="1417"/>
        <v>0</v>
      </c>
      <c r="J5889" s="517">
        <f t="shared" si="1418"/>
        <v>0</v>
      </c>
      <c r="K5889" s="504"/>
      <c r="L5889" s="518">
        <f t="shared" si="1422"/>
        <v>0</v>
      </c>
      <c r="M5889" s="518">
        <f t="shared" si="1422"/>
        <v>0</v>
      </c>
      <c r="N5889" s="517">
        <f t="shared" si="1420"/>
        <v>0</v>
      </c>
      <c r="O5889" s="517">
        <f t="shared" si="1421"/>
        <v>0</v>
      </c>
      <c r="P5889" s="506"/>
      <c r="Q5889" s="520"/>
      <c r="R5889" s="412" t="str">
        <f t="shared" si="1411"/>
        <v/>
      </c>
      <c r="S5889" s="412" t="str">
        <f t="shared" si="1410"/>
        <v/>
      </c>
      <c r="T5889" s="427"/>
      <c r="U5889" s="429"/>
      <c r="W5889" s="6" t="str">
        <f>VLOOKUP(A5889,'[3]Cartilha Global'!$A:$A,1,FALSE)</f>
        <v>x</v>
      </c>
    </row>
    <row r="5890" spans="1:23" ht="12" hidden="1" thickBot="1" x14ac:dyDescent="0.25">
      <c r="A5890" s="531" t="s">
        <v>184</v>
      </c>
      <c r="B5890" s="598"/>
      <c r="C5890" s="534"/>
      <c r="D5890" s="535">
        <v>0</v>
      </c>
      <c r="E5890" s="536"/>
      <c r="F5890" s="500">
        <f t="shared" si="1423"/>
        <v>0</v>
      </c>
      <c r="G5890" s="527"/>
      <c r="H5890" s="528"/>
      <c r="I5890" s="517">
        <f t="shared" si="1417"/>
        <v>0</v>
      </c>
      <c r="J5890" s="517">
        <f t="shared" si="1418"/>
        <v>0</v>
      </c>
      <c r="K5890" s="504"/>
      <c r="L5890" s="518">
        <f t="shared" si="1422"/>
        <v>0</v>
      </c>
      <c r="M5890" s="518">
        <f t="shared" si="1422"/>
        <v>0</v>
      </c>
      <c r="N5890" s="517">
        <f t="shared" si="1420"/>
        <v>0</v>
      </c>
      <c r="O5890" s="517">
        <f t="shared" si="1421"/>
        <v>0</v>
      </c>
      <c r="P5890" s="506"/>
      <c r="Q5890" s="520"/>
      <c r="R5890" s="412" t="str">
        <f t="shared" si="1411"/>
        <v/>
      </c>
      <c r="S5890" s="412" t="str">
        <f t="shared" si="1410"/>
        <v/>
      </c>
      <c r="T5890" s="427"/>
      <c r="U5890" s="429"/>
      <c r="W5890" s="6" t="str">
        <f>VLOOKUP(A5890,'[3]Cartilha Global'!$A:$A,1,FALSE)</f>
        <v>x</v>
      </c>
    </row>
    <row r="5891" spans="1:23" ht="12" hidden="1" thickBot="1" x14ac:dyDescent="0.25">
      <c r="A5891" s="531" t="s">
        <v>184</v>
      </c>
      <c r="B5891" s="598"/>
      <c r="C5891" s="534"/>
      <c r="D5891" s="535">
        <v>0</v>
      </c>
      <c r="E5891" s="536"/>
      <c r="F5891" s="500">
        <f t="shared" si="1423"/>
        <v>0</v>
      </c>
      <c r="G5891" s="527"/>
      <c r="H5891" s="528"/>
      <c r="I5891" s="517">
        <f t="shared" si="1417"/>
        <v>0</v>
      </c>
      <c r="J5891" s="517">
        <f t="shared" si="1418"/>
        <v>0</v>
      </c>
      <c r="K5891" s="504"/>
      <c r="L5891" s="518">
        <f t="shared" si="1422"/>
        <v>0</v>
      </c>
      <c r="M5891" s="518">
        <f t="shared" si="1422"/>
        <v>0</v>
      </c>
      <c r="N5891" s="517">
        <f t="shared" si="1420"/>
        <v>0</v>
      </c>
      <c r="O5891" s="517">
        <f t="shared" si="1421"/>
        <v>0</v>
      </c>
      <c r="P5891" s="506"/>
      <c r="Q5891" s="520"/>
      <c r="R5891" s="412" t="str">
        <f t="shared" si="1411"/>
        <v/>
      </c>
      <c r="S5891" s="412" t="str">
        <f t="shared" si="1410"/>
        <v/>
      </c>
      <c r="T5891" s="427"/>
      <c r="U5891" s="429"/>
      <c r="W5891" s="6" t="str">
        <f>VLOOKUP(A5891,'[3]Cartilha Global'!$A:$A,1,FALSE)</f>
        <v>x</v>
      </c>
    </row>
    <row r="5892" spans="1:23" ht="12" hidden="1" thickBot="1" x14ac:dyDescent="0.25">
      <c r="A5892" s="531" t="s">
        <v>184</v>
      </c>
      <c r="B5892" s="598"/>
      <c r="C5892" s="534"/>
      <c r="D5892" s="535">
        <v>0</v>
      </c>
      <c r="E5892" s="536"/>
      <c r="F5892" s="500">
        <f t="shared" si="1423"/>
        <v>0</v>
      </c>
      <c r="G5892" s="527"/>
      <c r="H5892" s="528"/>
      <c r="I5892" s="517">
        <f t="shared" si="1417"/>
        <v>0</v>
      </c>
      <c r="J5892" s="517">
        <f t="shared" si="1418"/>
        <v>0</v>
      </c>
      <c r="K5892" s="504"/>
      <c r="L5892" s="518">
        <f t="shared" si="1422"/>
        <v>0</v>
      </c>
      <c r="M5892" s="518">
        <f t="shared" si="1422"/>
        <v>0</v>
      </c>
      <c r="N5892" s="517">
        <f t="shared" si="1420"/>
        <v>0</v>
      </c>
      <c r="O5892" s="517">
        <f t="shared" si="1421"/>
        <v>0</v>
      </c>
      <c r="P5892" s="506"/>
      <c r="Q5892" s="520"/>
      <c r="R5892" s="412" t="str">
        <f t="shared" si="1411"/>
        <v/>
      </c>
      <c r="S5892" s="412" t="str">
        <f t="shared" si="1410"/>
        <v/>
      </c>
      <c r="T5892" s="427"/>
      <c r="U5892" s="429"/>
      <c r="W5892" s="6" t="str">
        <f>VLOOKUP(A5892,'[3]Cartilha Global'!$A:$A,1,FALSE)</f>
        <v>x</v>
      </c>
    </row>
    <row r="5893" spans="1:23" ht="12" hidden="1" thickBot="1" x14ac:dyDescent="0.25">
      <c r="A5893" s="531" t="s">
        <v>184</v>
      </c>
      <c r="B5893" s="598"/>
      <c r="C5893" s="534"/>
      <c r="D5893" s="535">
        <v>0</v>
      </c>
      <c r="E5893" s="536"/>
      <c r="F5893" s="500">
        <f t="shared" si="1423"/>
        <v>0</v>
      </c>
      <c r="G5893" s="527"/>
      <c r="H5893" s="528"/>
      <c r="I5893" s="517">
        <f t="shared" si="1417"/>
        <v>0</v>
      </c>
      <c r="J5893" s="517">
        <f t="shared" si="1418"/>
        <v>0</v>
      </c>
      <c r="K5893" s="504"/>
      <c r="L5893" s="518">
        <f t="shared" si="1422"/>
        <v>0</v>
      </c>
      <c r="M5893" s="518">
        <f t="shared" si="1422"/>
        <v>0</v>
      </c>
      <c r="N5893" s="517">
        <f t="shared" si="1420"/>
        <v>0</v>
      </c>
      <c r="O5893" s="517">
        <f t="shared" si="1421"/>
        <v>0</v>
      </c>
      <c r="P5893" s="506"/>
      <c r="Q5893" s="520"/>
      <c r="R5893" s="412" t="str">
        <f t="shared" si="1411"/>
        <v/>
      </c>
      <c r="S5893" s="412" t="str">
        <f t="shared" si="1410"/>
        <v/>
      </c>
      <c r="T5893" s="427"/>
      <c r="U5893" s="429"/>
      <c r="W5893" s="6" t="str">
        <f>VLOOKUP(A5893,'[3]Cartilha Global'!$A:$A,1,FALSE)</f>
        <v>x</v>
      </c>
    </row>
    <row r="5894" spans="1:23" ht="12" hidden="1" thickBot="1" x14ac:dyDescent="0.25">
      <c r="A5894" s="531" t="s">
        <v>184</v>
      </c>
      <c r="B5894" s="598"/>
      <c r="C5894" s="534"/>
      <c r="D5894" s="535">
        <v>0</v>
      </c>
      <c r="E5894" s="536"/>
      <c r="F5894" s="500">
        <f t="shared" si="1423"/>
        <v>0</v>
      </c>
      <c r="G5894" s="527"/>
      <c r="H5894" s="528"/>
      <c r="I5894" s="517">
        <f t="shared" si="1417"/>
        <v>0</v>
      </c>
      <c r="J5894" s="517">
        <f t="shared" si="1418"/>
        <v>0</v>
      </c>
      <c r="K5894" s="504"/>
      <c r="L5894" s="518">
        <f t="shared" si="1422"/>
        <v>0</v>
      </c>
      <c r="M5894" s="518">
        <f t="shared" si="1422"/>
        <v>0</v>
      </c>
      <c r="N5894" s="517">
        <f t="shared" si="1420"/>
        <v>0</v>
      </c>
      <c r="O5894" s="517">
        <f t="shared" si="1421"/>
        <v>0</v>
      </c>
      <c r="P5894" s="506"/>
      <c r="Q5894" s="520"/>
      <c r="R5894" s="412" t="str">
        <f t="shared" si="1411"/>
        <v/>
      </c>
      <c r="S5894" s="412" t="str">
        <f t="shared" si="1410"/>
        <v/>
      </c>
      <c r="T5894" s="427"/>
      <c r="U5894" s="429"/>
      <c r="W5894" s="6" t="str">
        <f>VLOOKUP(A5894,'[3]Cartilha Global'!$A:$A,1,FALSE)</f>
        <v>x</v>
      </c>
    </row>
    <row r="5895" spans="1:23" ht="12" hidden="1" thickBot="1" x14ac:dyDescent="0.25">
      <c r="A5895" s="531" t="s">
        <v>184</v>
      </c>
      <c r="B5895" s="598"/>
      <c r="C5895" s="534"/>
      <c r="D5895" s="535">
        <v>0</v>
      </c>
      <c r="E5895" s="536"/>
      <c r="F5895" s="500">
        <f t="shared" si="1423"/>
        <v>0</v>
      </c>
      <c r="G5895" s="527"/>
      <c r="H5895" s="528"/>
      <c r="I5895" s="517">
        <f t="shared" si="1417"/>
        <v>0</v>
      </c>
      <c r="J5895" s="517">
        <f t="shared" si="1418"/>
        <v>0</v>
      </c>
      <c r="K5895" s="504"/>
      <c r="L5895" s="518">
        <f t="shared" si="1422"/>
        <v>0</v>
      </c>
      <c r="M5895" s="518">
        <f t="shared" si="1422"/>
        <v>0</v>
      </c>
      <c r="N5895" s="517">
        <f t="shared" si="1420"/>
        <v>0</v>
      </c>
      <c r="O5895" s="517">
        <f t="shared" si="1421"/>
        <v>0</v>
      </c>
      <c r="P5895" s="506"/>
      <c r="Q5895" s="520"/>
      <c r="R5895" s="412" t="str">
        <f t="shared" si="1411"/>
        <v/>
      </c>
      <c r="S5895" s="412" t="str">
        <f t="shared" si="1410"/>
        <v/>
      </c>
      <c r="T5895" s="427"/>
      <c r="U5895" s="429"/>
      <c r="W5895" s="6" t="str">
        <f>VLOOKUP(A5895,'[3]Cartilha Global'!$A:$A,1,FALSE)</f>
        <v>x</v>
      </c>
    </row>
    <row r="5896" spans="1:23" ht="12" hidden="1" thickBot="1" x14ac:dyDescent="0.25">
      <c r="A5896" s="531" t="s">
        <v>184</v>
      </c>
      <c r="B5896" s="598"/>
      <c r="C5896" s="534"/>
      <c r="D5896" s="535">
        <v>0</v>
      </c>
      <c r="E5896" s="536"/>
      <c r="F5896" s="500">
        <f t="shared" si="1423"/>
        <v>0</v>
      </c>
      <c r="G5896" s="527"/>
      <c r="H5896" s="528"/>
      <c r="I5896" s="517">
        <f t="shared" si="1417"/>
        <v>0</v>
      </c>
      <c r="J5896" s="517">
        <f t="shared" si="1418"/>
        <v>0</v>
      </c>
      <c r="K5896" s="504"/>
      <c r="L5896" s="518">
        <f t="shared" si="1422"/>
        <v>0</v>
      </c>
      <c r="M5896" s="518">
        <f t="shared" si="1422"/>
        <v>0</v>
      </c>
      <c r="N5896" s="517">
        <f t="shared" si="1420"/>
        <v>0</v>
      </c>
      <c r="O5896" s="517">
        <f t="shared" si="1421"/>
        <v>0</v>
      </c>
      <c r="P5896" s="506"/>
      <c r="Q5896" s="520"/>
      <c r="R5896" s="412" t="str">
        <f t="shared" si="1411"/>
        <v/>
      </c>
      <c r="S5896" s="412" t="str">
        <f t="shared" si="1410"/>
        <v/>
      </c>
      <c r="T5896" s="427"/>
      <c r="U5896" s="429"/>
      <c r="W5896" s="6" t="str">
        <f>VLOOKUP(A5896,'[3]Cartilha Global'!$A:$A,1,FALSE)</f>
        <v>x</v>
      </c>
    </row>
    <row r="5897" spans="1:23" ht="12" hidden="1" thickBot="1" x14ac:dyDescent="0.25">
      <c r="A5897" s="531" t="s">
        <v>184</v>
      </c>
      <c r="B5897" s="598"/>
      <c r="C5897" s="534"/>
      <c r="D5897" s="535">
        <v>0</v>
      </c>
      <c r="E5897" s="536"/>
      <c r="F5897" s="500">
        <f t="shared" si="1423"/>
        <v>0</v>
      </c>
      <c r="G5897" s="527"/>
      <c r="H5897" s="528"/>
      <c r="I5897" s="517">
        <f t="shared" si="1417"/>
        <v>0</v>
      </c>
      <c r="J5897" s="517">
        <f t="shared" si="1418"/>
        <v>0</v>
      </c>
      <c r="K5897" s="504"/>
      <c r="L5897" s="518">
        <f t="shared" si="1422"/>
        <v>0</v>
      </c>
      <c r="M5897" s="518">
        <f t="shared" si="1422"/>
        <v>0</v>
      </c>
      <c r="N5897" s="517">
        <f t="shared" si="1420"/>
        <v>0</v>
      </c>
      <c r="O5897" s="517">
        <f t="shared" si="1421"/>
        <v>0</v>
      </c>
      <c r="P5897" s="506"/>
      <c r="Q5897" s="520"/>
      <c r="R5897" s="412" t="str">
        <f t="shared" si="1411"/>
        <v/>
      </c>
      <c r="S5897" s="412" t="str">
        <f t="shared" si="1410"/>
        <v/>
      </c>
      <c r="T5897" s="427"/>
      <c r="U5897" s="429"/>
      <c r="W5897" s="6" t="str">
        <f>VLOOKUP(A5897,'[3]Cartilha Global'!$A:$A,1,FALSE)</f>
        <v>x</v>
      </c>
    </row>
    <row r="5898" spans="1:23" ht="12" hidden="1" thickBot="1" x14ac:dyDescent="0.25">
      <c r="A5898" s="531" t="s">
        <v>184</v>
      </c>
      <c r="B5898" s="598"/>
      <c r="C5898" s="534"/>
      <c r="D5898" s="535">
        <v>0</v>
      </c>
      <c r="E5898" s="536"/>
      <c r="F5898" s="500">
        <f t="shared" si="1423"/>
        <v>0</v>
      </c>
      <c r="G5898" s="527"/>
      <c r="H5898" s="528"/>
      <c r="I5898" s="517">
        <f t="shared" si="1417"/>
        <v>0</v>
      </c>
      <c r="J5898" s="517">
        <f t="shared" si="1418"/>
        <v>0</v>
      </c>
      <c r="K5898" s="504"/>
      <c r="L5898" s="518">
        <f t="shared" si="1422"/>
        <v>0</v>
      </c>
      <c r="M5898" s="518">
        <f t="shared" si="1422"/>
        <v>0</v>
      </c>
      <c r="N5898" s="517">
        <f t="shared" si="1420"/>
        <v>0</v>
      </c>
      <c r="O5898" s="517">
        <f t="shared" si="1421"/>
        <v>0</v>
      </c>
      <c r="P5898" s="506"/>
      <c r="Q5898" s="520"/>
      <c r="R5898" s="412" t="str">
        <f t="shared" si="1411"/>
        <v/>
      </c>
      <c r="S5898" s="412" t="str">
        <f t="shared" ref="S5898:S5961" si="1424">IF(Q5898="X","x",IF(Q5898="xx","x",IF(OR(J5898&gt;0,O5898&gt;0),"x","")))</f>
        <v/>
      </c>
      <c r="T5898" s="427"/>
      <c r="U5898" s="429"/>
      <c r="W5898" s="6" t="str">
        <f>VLOOKUP(A5898,'[3]Cartilha Global'!$A:$A,1,FALSE)</f>
        <v>x</v>
      </c>
    </row>
    <row r="5899" spans="1:23" ht="12" hidden="1" thickBot="1" x14ac:dyDescent="0.25">
      <c r="A5899" s="531" t="s">
        <v>184</v>
      </c>
      <c r="B5899" s="598"/>
      <c r="C5899" s="534"/>
      <c r="D5899" s="535">
        <v>0</v>
      </c>
      <c r="E5899" s="536"/>
      <c r="F5899" s="500">
        <f t="shared" si="1423"/>
        <v>0</v>
      </c>
      <c r="G5899" s="527"/>
      <c r="H5899" s="528"/>
      <c r="I5899" s="517">
        <f t="shared" si="1417"/>
        <v>0</v>
      </c>
      <c r="J5899" s="517">
        <f t="shared" si="1418"/>
        <v>0</v>
      </c>
      <c r="K5899" s="504"/>
      <c r="L5899" s="518">
        <f t="shared" si="1422"/>
        <v>0</v>
      </c>
      <c r="M5899" s="518">
        <f t="shared" si="1422"/>
        <v>0</v>
      </c>
      <c r="N5899" s="517">
        <f t="shared" si="1420"/>
        <v>0</v>
      </c>
      <c r="O5899" s="517">
        <f t="shared" si="1421"/>
        <v>0</v>
      </c>
      <c r="P5899" s="506"/>
      <c r="Q5899" s="520"/>
      <c r="R5899" s="412" t="str">
        <f t="shared" si="1411"/>
        <v/>
      </c>
      <c r="S5899" s="412" t="str">
        <f t="shared" si="1424"/>
        <v/>
      </c>
      <c r="T5899" s="427"/>
      <c r="U5899" s="429"/>
      <c r="W5899" s="6" t="str">
        <f>VLOOKUP(A5899,'[3]Cartilha Global'!$A:$A,1,FALSE)</f>
        <v>x</v>
      </c>
    </row>
    <row r="5900" spans="1:23" ht="12" hidden="1" thickBot="1" x14ac:dyDescent="0.25">
      <c r="A5900" s="531" t="s">
        <v>184</v>
      </c>
      <c r="B5900" s="598"/>
      <c r="C5900" s="534"/>
      <c r="D5900" s="535">
        <v>0</v>
      </c>
      <c r="E5900" s="536"/>
      <c r="F5900" s="500">
        <f t="shared" si="1423"/>
        <v>0</v>
      </c>
      <c r="G5900" s="527"/>
      <c r="H5900" s="528"/>
      <c r="I5900" s="517">
        <f t="shared" si="1417"/>
        <v>0</v>
      </c>
      <c r="J5900" s="517">
        <f t="shared" si="1418"/>
        <v>0</v>
      </c>
      <c r="K5900" s="504"/>
      <c r="L5900" s="518">
        <f t="shared" si="1422"/>
        <v>0</v>
      </c>
      <c r="M5900" s="518">
        <f t="shared" si="1422"/>
        <v>0</v>
      </c>
      <c r="N5900" s="517">
        <f t="shared" si="1420"/>
        <v>0</v>
      </c>
      <c r="O5900" s="517">
        <f t="shared" si="1421"/>
        <v>0</v>
      </c>
      <c r="P5900" s="506"/>
      <c r="Q5900" s="520"/>
      <c r="R5900" s="412" t="str">
        <f t="shared" ref="R5900:R5963" si="1425">IF(Q5900="X","x",IF(Q5900="xx","x",IF(O5900&gt;0,"x","")))</f>
        <v/>
      </c>
      <c r="S5900" s="412" t="str">
        <f t="shared" si="1424"/>
        <v/>
      </c>
      <c r="T5900" s="427"/>
      <c r="U5900" s="429"/>
      <c r="W5900" s="6" t="str">
        <f>VLOOKUP(A5900,'[3]Cartilha Global'!$A:$A,1,FALSE)</f>
        <v>x</v>
      </c>
    </row>
    <row r="5901" spans="1:23" ht="12" hidden="1" thickBot="1" x14ac:dyDescent="0.25">
      <c r="A5901" s="531" t="s">
        <v>184</v>
      </c>
      <c r="B5901" s="598"/>
      <c r="C5901" s="534"/>
      <c r="D5901" s="535">
        <v>0</v>
      </c>
      <c r="E5901" s="536"/>
      <c r="F5901" s="500">
        <f t="shared" si="1423"/>
        <v>0</v>
      </c>
      <c r="G5901" s="527"/>
      <c r="H5901" s="528"/>
      <c r="I5901" s="517">
        <f t="shared" si="1417"/>
        <v>0</v>
      </c>
      <c r="J5901" s="517">
        <f t="shared" si="1418"/>
        <v>0</v>
      </c>
      <c r="K5901" s="504"/>
      <c r="L5901" s="518">
        <f t="shared" si="1422"/>
        <v>0</v>
      </c>
      <c r="M5901" s="518">
        <f t="shared" si="1422"/>
        <v>0</v>
      </c>
      <c r="N5901" s="517">
        <f t="shared" si="1420"/>
        <v>0</v>
      </c>
      <c r="O5901" s="517">
        <f t="shared" si="1421"/>
        <v>0</v>
      </c>
      <c r="P5901" s="506"/>
      <c r="Q5901" s="520"/>
      <c r="R5901" s="412" t="str">
        <f t="shared" si="1425"/>
        <v/>
      </c>
      <c r="S5901" s="412" t="str">
        <f t="shared" si="1424"/>
        <v/>
      </c>
      <c r="T5901" s="427"/>
      <c r="U5901" s="429"/>
      <c r="W5901" s="6" t="str">
        <f>VLOOKUP(A5901,'[3]Cartilha Global'!$A:$A,1,FALSE)</f>
        <v>x</v>
      </c>
    </row>
    <row r="5902" spans="1:23" ht="12" hidden="1" thickBot="1" x14ac:dyDescent="0.25">
      <c r="A5902" s="531" t="s">
        <v>184</v>
      </c>
      <c r="B5902" s="598"/>
      <c r="C5902" s="534"/>
      <c r="D5902" s="535">
        <v>0</v>
      </c>
      <c r="E5902" s="536"/>
      <c r="F5902" s="500">
        <f t="shared" si="1423"/>
        <v>0</v>
      </c>
      <c r="G5902" s="527"/>
      <c r="H5902" s="528"/>
      <c r="I5902" s="517">
        <f t="shared" si="1417"/>
        <v>0</v>
      </c>
      <c r="J5902" s="517">
        <f t="shared" si="1418"/>
        <v>0</v>
      </c>
      <c r="K5902" s="504"/>
      <c r="L5902" s="518">
        <f t="shared" si="1422"/>
        <v>0</v>
      </c>
      <c r="M5902" s="518">
        <f t="shared" si="1422"/>
        <v>0</v>
      </c>
      <c r="N5902" s="517">
        <f t="shared" si="1420"/>
        <v>0</v>
      </c>
      <c r="O5902" s="517">
        <f t="shared" si="1421"/>
        <v>0</v>
      </c>
      <c r="P5902" s="506"/>
      <c r="Q5902" s="520"/>
      <c r="R5902" s="412" t="str">
        <f t="shared" si="1425"/>
        <v/>
      </c>
      <c r="S5902" s="412" t="str">
        <f t="shared" si="1424"/>
        <v/>
      </c>
      <c r="T5902" s="427"/>
      <c r="U5902" s="429"/>
      <c r="W5902" s="6" t="str">
        <f>VLOOKUP(A5902,'[3]Cartilha Global'!$A:$A,1,FALSE)</f>
        <v>x</v>
      </c>
    </row>
    <row r="5903" spans="1:23" ht="12" hidden="1" thickBot="1" x14ac:dyDescent="0.25">
      <c r="A5903" s="531" t="s">
        <v>184</v>
      </c>
      <c r="B5903" s="598"/>
      <c r="C5903" s="534"/>
      <c r="D5903" s="535">
        <v>0</v>
      </c>
      <c r="E5903" s="536"/>
      <c r="F5903" s="500">
        <f t="shared" si="1423"/>
        <v>0</v>
      </c>
      <c r="G5903" s="527"/>
      <c r="H5903" s="528"/>
      <c r="I5903" s="517">
        <f t="shared" si="1417"/>
        <v>0</v>
      </c>
      <c r="J5903" s="517">
        <f t="shared" si="1418"/>
        <v>0</v>
      </c>
      <c r="K5903" s="504"/>
      <c r="L5903" s="518">
        <f t="shared" si="1422"/>
        <v>0</v>
      </c>
      <c r="M5903" s="518">
        <f t="shared" si="1422"/>
        <v>0</v>
      </c>
      <c r="N5903" s="517">
        <f t="shared" si="1420"/>
        <v>0</v>
      </c>
      <c r="O5903" s="517">
        <f t="shared" si="1421"/>
        <v>0</v>
      </c>
      <c r="P5903" s="506"/>
      <c r="Q5903" s="520"/>
      <c r="R5903" s="412" t="str">
        <f t="shared" si="1425"/>
        <v/>
      </c>
      <c r="S5903" s="412" t="str">
        <f t="shared" si="1424"/>
        <v/>
      </c>
      <c r="T5903" s="427"/>
      <c r="U5903" s="429"/>
      <c r="W5903" s="6" t="str">
        <f>VLOOKUP(A5903,'[3]Cartilha Global'!$A:$A,1,FALSE)</f>
        <v>x</v>
      </c>
    </row>
    <row r="5904" spans="1:23" ht="12" hidden="1" thickBot="1" x14ac:dyDescent="0.25">
      <c r="A5904" s="531" t="s">
        <v>184</v>
      </c>
      <c r="B5904" s="598"/>
      <c r="C5904" s="534"/>
      <c r="D5904" s="535">
        <v>0</v>
      </c>
      <c r="E5904" s="536"/>
      <c r="F5904" s="500">
        <f t="shared" si="1423"/>
        <v>0</v>
      </c>
      <c r="G5904" s="527"/>
      <c r="H5904" s="528"/>
      <c r="I5904" s="517">
        <f t="shared" si="1417"/>
        <v>0</v>
      </c>
      <c r="J5904" s="517">
        <f t="shared" si="1418"/>
        <v>0</v>
      </c>
      <c r="K5904" s="504"/>
      <c r="L5904" s="518">
        <f t="shared" si="1422"/>
        <v>0</v>
      </c>
      <c r="M5904" s="518">
        <f t="shared" si="1422"/>
        <v>0</v>
      </c>
      <c r="N5904" s="517">
        <f t="shared" si="1420"/>
        <v>0</v>
      </c>
      <c r="O5904" s="517">
        <f t="shared" si="1421"/>
        <v>0</v>
      </c>
      <c r="P5904" s="506"/>
      <c r="Q5904" s="520"/>
      <c r="R5904" s="412" t="str">
        <f t="shared" si="1425"/>
        <v/>
      </c>
      <c r="S5904" s="412" t="str">
        <f t="shared" si="1424"/>
        <v/>
      </c>
      <c r="T5904" s="427"/>
      <c r="U5904" s="429"/>
      <c r="W5904" s="6" t="str">
        <f>VLOOKUP(A5904,'[3]Cartilha Global'!$A:$A,1,FALSE)</f>
        <v>x</v>
      </c>
    </row>
    <row r="5905" spans="1:23" ht="12" hidden="1" thickBot="1" x14ac:dyDescent="0.25">
      <c r="A5905" s="531" t="s">
        <v>184</v>
      </c>
      <c r="B5905" s="598"/>
      <c r="C5905" s="534"/>
      <c r="D5905" s="535">
        <v>0</v>
      </c>
      <c r="E5905" s="536"/>
      <c r="F5905" s="500">
        <f t="shared" si="1423"/>
        <v>0</v>
      </c>
      <c r="G5905" s="527"/>
      <c r="H5905" s="528"/>
      <c r="I5905" s="517">
        <f t="shared" si="1417"/>
        <v>0</v>
      </c>
      <c r="J5905" s="517">
        <f t="shared" si="1418"/>
        <v>0</v>
      </c>
      <c r="K5905" s="504"/>
      <c r="L5905" s="518">
        <f t="shared" si="1422"/>
        <v>0</v>
      </c>
      <c r="M5905" s="518">
        <f t="shared" si="1422"/>
        <v>0</v>
      </c>
      <c r="N5905" s="517">
        <f t="shared" si="1420"/>
        <v>0</v>
      </c>
      <c r="O5905" s="517">
        <f t="shared" si="1421"/>
        <v>0</v>
      </c>
      <c r="P5905" s="506"/>
      <c r="Q5905" s="520"/>
      <c r="R5905" s="412" t="str">
        <f t="shared" si="1425"/>
        <v/>
      </c>
      <c r="S5905" s="412" t="str">
        <f t="shared" si="1424"/>
        <v/>
      </c>
      <c r="T5905" s="427"/>
      <c r="U5905" s="429"/>
      <c r="W5905" s="6" t="str">
        <f>VLOOKUP(A5905,'[3]Cartilha Global'!$A:$A,1,FALSE)</f>
        <v>x</v>
      </c>
    </row>
    <row r="5906" spans="1:23" ht="12" hidden="1" thickBot="1" x14ac:dyDescent="0.25">
      <c r="A5906" s="531" t="s">
        <v>184</v>
      </c>
      <c r="B5906" s="598"/>
      <c r="C5906" s="534"/>
      <c r="D5906" s="535">
        <v>0</v>
      </c>
      <c r="E5906" s="536"/>
      <c r="F5906" s="500">
        <f t="shared" si="1423"/>
        <v>0</v>
      </c>
      <c r="G5906" s="527"/>
      <c r="H5906" s="528"/>
      <c r="I5906" s="517">
        <f t="shared" si="1417"/>
        <v>0</v>
      </c>
      <c r="J5906" s="517">
        <f t="shared" si="1418"/>
        <v>0</v>
      </c>
      <c r="K5906" s="504"/>
      <c r="L5906" s="518">
        <f t="shared" si="1422"/>
        <v>0</v>
      </c>
      <c r="M5906" s="518">
        <f t="shared" si="1422"/>
        <v>0</v>
      </c>
      <c r="N5906" s="517">
        <f t="shared" si="1420"/>
        <v>0</v>
      </c>
      <c r="O5906" s="517">
        <f t="shared" si="1421"/>
        <v>0</v>
      </c>
      <c r="P5906" s="506"/>
      <c r="Q5906" s="520"/>
      <c r="R5906" s="412" t="str">
        <f t="shared" si="1425"/>
        <v/>
      </c>
      <c r="S5906" s="412" t="str">
        <f t="shared" si="1424"/>
        <v/>
      </c>
      <c r="T5906" s="427"/>
      <c r="U5906" s="429"/>
      <c r="W5906" s="6" t="str">
        <f>VLOOKUP(A5906,'[3]Cartilha Global'!$A:$A,1,FALSE)</f>
        <v>x</v>
      </c>
    </row>
    <row r="5907" spans="1:23" ht="12" hidden="1" thickBot="1" x14ac:dyDescent="0.25">
      <c r="A5907" s="531" t="s">
        <v>184</v>
      </c>
      <c r="B5907" s="598"/>
      <c r="C5907" s="534"/>
      <c r="D5907" s="535">
        <v>0</v>
      </c>
      <c r="E5907" s="536"/>
      <c r="F5907" s="500">
        <f t="shared" si="1423"/>
        <v>0</v>
      </c>
      <c r="G5907" s="527"/>
      <c r="H5907" s="528"/>
      <c r="I5907" s="517">
        <f t="shared" si="1417"/>
        <v>0</v>
      </c>
      <c r="J5907" s="517">
        <f t="shared" si="1418"/>
        <v>0</v>
      </c>
      <c r="K5907" s="504"/>
      <c r="L5907" s="518">
        <f t="shared" si="1422"/>
        <v>0</v>
      </c>
      <c r="M5907" s="518">
        <f t="shared" si="1422"/>
        <v>0</v>
      </c>
      <c r="N5907" s="517">
        <f t="shared" si="1420"/>
        <v>0</v>
      </c>
      <c r="O5907" s="517">
        <f t="shared" si="1421"/>
        <v>0</v>
      </c>
      <c r="P5907" s="506"/>
      <c r="Q5907" s="520"/>
      <c r="R5907" s="412" t="str">
        <f t="shared" si="1425"/>
        <v/>
      </c>
      <c r="S5907" s="412" t="str">
        <f t="shared" si="1424"/>
        <v/>
      </c>
      <c r="T5907" s="427"/>
      <c r="U5907" s="429"/>
      <c r="W5907" s="6" t="str">
        <f>VLOOKUP(A5907,'[3]Cartilha Global'!$A:$A,1,FALSE)</f>
        <v>x</v>
      </c>
    </row>
    <row r="5908" spans="1:23" ht="12" hidden="1" thickBot="1" x14ac:dyDescent="0.25">
      <c r="A5908" s="531" t="s">
        <v>184</v>
      </c>
      <c r="B5908" s="598"/>
      <c r="C5908" s="534"/>
      <c r="D5908" s="535">
        <v>0</v>
      </c>
      <c r="E5908" s="536"/>
      <c r="F5908" s="500">
        <f t="shared" si="1423"/>
        <v>0</v>
      </c>
      <c r="G5908" s="527"/>
      <c r="H5908" s="528"/>
      <c r="I5908" s="517">
        <f t="shared" si="1417"/>
        <v>0</v>
      </c>
      <c r="J5908" s="517">
        <f t="shared" si="1418"/>
        <v>0</v>
      </c>
      <c r="K5908" s="504"/>
      <c r="L5908" s="518">
        <f t="shared" si="1422"/>
        <v>0</v>
      </c>
      <c r="M5908" s="518">
        <f t="shared" si="1422"/>
        <v>0</v>
      </c>
      <c r="N5908" s="517">
        <f t="shared" si="1420"/>
        <v>0</v>
      </c>
      <c r="O5908" s="517">
        <f t="shared" si="1421"/>
        <v>0</v>
      </c>
      <c r="P5908" s="506"/>
      <c r="Q5908" s="520"/>
      <c r="R5908" s="412" t="str">
        <f t="shared" si="1425"/>
        <v/>
      </c>
      <c r="S5908" s="412" t="str">
        <f t="shared" si="1424"/>
        <v/>
      </c>
      <c r="T5908" s="427"/>
      <c r="U5908" s="429"/>
      <c r="W5908" s="6" t="str">
        <f>VLOOKUP(A5908,'[3]Cartilha Global'!$A:$A,1,FALSE)</f>
        <v>x</v>
      </c>
    </row>
    <row r="5909" spans="1:23" ht="12" hidden="1" thickBot="1" x14ac:dyDescent="0.25">
      <c r="A5909" s="531" t="s">
        <v>184</v>
      </c>
      <c r="B5909" s="598"/>
      <c r="C5909" s="534"/>
      <c r="D5909" s="535">
        <v>0</v>
      </c>
      <c r="E5909" s="536"/>
      <c r="F5909" s="500">
        <f t="shared" si="1423"/>
        <v>0</v>
      </c>
      <c r="G5909" s="527"/>
      <c r="H5909" s="528"/>
      <c r="I5909" s="517">
        <f t="shared" si="1417"/>
        <v>0</v>
      </c>
      <c r="J5909" s="517">
        <f t="shared" si="1418"/>
        <v>0</v>
      </c>
      <c r="K5909" s="504"/>
      <c r="L5909" s="518">
        <f t="shared" si="1422"/>
        <v>0</v>
      </c>
      <c r="M5909" s="518">
        <f t="shared" si="1422"/>
        <v>0</v>
      </c>
      <c r="N5909" s="517">
        <f t="shared" si="1420"/>
        <v>0</v>
      </c>
      <c r="O5909" s="517">
        <f t="shared" si="1421"/>
        <v>0</v>
      </c>
      <c r="P5909" s="506"/>
      <c r="Q5909" s="520"/>
      <c r="R5909" s="412" t="str">
        <f t="shared" si="1425"/>
        <v/>
      </c>
      <c r="S5909" s="412" t="str">
        <f t="shared" si="1424"/>
        <v/>
      </c>
      <c r="T5909" s="427"/>
      <c r="U5909" s="429"/>
      <c r="W5909" s="6" t="str">
        <f>VLOOKUP(A5909,'[3]Cartilha Global'!$A:$A,1,FALSE)</f>
        <v>x</v>
      </c>
    </row>
    <row r="5910" spans="1:23" ht="12" hidden="1" thickBot="1" x14ac:dyDescent="0.25">
      <c r="A5910" s="531" t="s">
        <v>184</v>
      </c>
      <c r="B5910" s="598"/>
      <c r="C5910" s="534"/>
      <c r="D5910" s="535">
        <v>0</v>
      </c>
      <c r="E5910" s="536"/>
      <c r="F5910" s="500">
        <f t="shared" si="1423"/>
        <v>0</v>
      </c>
      <c r="G5910" s="527"/>
      <c r="H5910" s="528"/>
      <c r="I5910" s="517">
        <f t="shared" si="1417"/>
        <v>0</v>
      </c>
      <c r="J5910" s="517">
        <f t="shared" si="1418"/>
        <v>0</v>
      </c>
      <c r="K5910" s="504"/>
      <c r="L5910" s="518">
        <f t="shared" si="1422"/>
        <v>0</v>
      </c>
      <c r="M5910" s="518">
        <f t="shared" si="1422"/>
        <v>0</v>
      </c>
      <c r="N5910" s="517">
        <f t="shared" si="1420"/>
        <v>0</v>
      </c>
      <c r="O5910" s="517">
        <f t="shared" si="1421"/>
        <v>0</v>
      </c>
      <c r="P5910" s="506"/>
      <c r="Q5910" s="520"/>
      <c r="R5910" s="412" t="str">
        <f t="shared" si="1425"/>
        <v/>
      </c>
      <c r="S5910" s="412" t="str">
        <f t="shared" si="1424"/>
        <v/>
      </c>
      <c r="T5910" s="427"/>
      <c r="U5910" s="429"/>
      <c r="W5910" s="6" t="str">
        <f>VLOOKUP(A5910,'[3]Cartilha Global'!$A:$A,1,FALSE)</f>
        <v>x</v>
      </c>
    </row>
    <row r="5911" spans="1:23" ht="12" hidden="1" thickBot="1" x14ac:dyDescent="0.25">
      <c r="A5911" s="531" t="s">
        <v>184</v>
      </c>
      <c r="B5911" s="598"/>
      <c r="C5911" s="534"/>
      <c r="D5911" s="535">
        <v>0</v>
      </c>
      <c r="E5911" s="536"/>
      <c r="F5911" s="500">
        <f t="shared" si="1423"/>
        <v>0</v>
      </c>
      <c r="G5911" s="527"/>
      <c r="H5911" s="528"/>
      <c r="I5911" s="517">
        <f t="shared" si="1417"/>
        <v>0</v>
      </c>
      <c r="J5911" s="517">
        <f t="shared" si="1418"/>
        <v>0</v>
      </c>
      <c r="K5911" s="504"/>
      <c r="L5911" s="518">
        <f t="shared" si="1422"/>
        <v>0</v>
      </c>
      <c r="M5911" s="518">
        <f t="shared" si="1422"/>
        <v>0</v>
      </c>
      <c r="N5911" s="517">
        <f t="shared" si="1420"/>
        <v>0</v>
      </c>
      <c r="O5911" s="517">
        <f t="shared" si="1421"/>
        <v>0</v>
      </c>
      <c r="P5911" s="506"/>
      <c r="Q5911" s="520"/>
      <c r="R5911" s="412" t="str">
        <f t="shared" si="1425"/>
        <v/>
      </c>
      <c r="S5911" s="412" t="str">
        <f t="shared" si="1424"/>
        <v/>
      </c>
      <c r="T5911" s="427"/>
      <c r="U5911" s="429"/>
      <c r="W5911" s="6" t="str">
        <f>VLOOKUP(A5911,'[3]Cartilha Global'!$A:$A,1,FALSE)</f>
        <v>x</v>
      </c>
    </row>
    <row r="5912" spans="1:23" ht="12" hidden="1" thickBot="1" x14ac:dyDescent="0.25">
      <c r="A5912" s="531" t="s">
        <v>184</v>
      </c>
      <c r="B5912" s="598"/>
      <c r="C5912" s="534"/>
      <c r="D5912" s="535">
        <v>0</v>
      </c>
      <c r="E5912" s="536"/>
      <c r="F5912" s="500">
        <f t="shared" si="1423"/>
        <v>0</v>
      </c>
      <c r="G5912" s="527"/>
      <c r="H5912" s="528"/>
      <c r="I5912" s="517">
        <f t="shared" si="1417"/>
        <v>0</v>
      </c>
      <c r="J5912" s="517">
        <f t="shared" si="1418"/>
        <v>0</v>
      </c>
      <c r="K5912" s="504"/>
      <c r="L5912" s="518">
        <f t="shared" si="1422"/>
        <v>0</v>
      </c>
      <c r="M5912" s="518">
        <f t="shared" si="1422"/>
        <v>0</v>
      </c>
      <c r="N5912" s="517">
        <f t="shared" si="1420"/>
        <v>0</v>
      </c>
      <c r="O5912" s="517">
        <f t="shared" si="1421"/>
        <v>0</v>
      </c>
      <c r="P5912" s="506"/>
      <c r="Q5912" s="520"/>
      <c r="R5912" s="412" t="str">
        <f t="shared" si="1425"/>
        <v/>
      </c>
      <c r="S5912" s="412" t="str">
        <f t="shared" si="1424"/>
        <v/>
      </c>
      <c r="T5912" s="427"/>
      <c r="U5912" s="429"/>
      <c r="W5912" s="6" t="str">
        <f>VLOOKUP(A5912,'[3]Cartilha Global'!$A:$A,1,FALSE)</f>
        <v>x</v>
      </c>
    </row>
    <row r="5913" spans="1:23" ht="12" thickBot="1" x14ac:dyDescent="0.25">
      <c r="A5913" s="485" t="s">
        <v>2053</v>
      </c>
      <c r="B5913" s="486"/>
      <c r="C5913" s="487" t="s">
        <v>2052</v>
      </c>
      <c r="D5913" s="488">
        <v>0</v>
      </c>
      <c r="E5913" s="547"/>
      <c r="F5913" s="490">
        <f t="shared" si="1423"/>
        <v>0</v>
      </c>
      <c r="G5913" s="491"/>
      <c r="H5913" s="491"/>
      <c r="I5913" s="4"/>
      <c r="J5913" s="4"/>
      <c r="K5913" s="492">
        <f>SUM(J5916:J6706)</f>
        <v>633.92000000000007</v>
      </c>
      <c r="L5913" s="491"/>
      <c r="M5913" s="491"/>
      <c r="N5913" s="4"/>
      <c r="O5913" s="493"/>
      <c r="P5913" s="492">
        <f>SUM(O5916:O6706)</f>
        <v>633.92000000000007</v>
      </c>
      <c r="Q5913" s="494" t="str">
        <f>IF(OR(K5913&gt;0,P5913&gt;0),"X","")</f>
        <v>X</v>
      </c>
      <c r="R5913" s="412" t="str">
        <f t="shared" si="1425"/>
        <v>x</v>
      </c>
      <c r="S5913" s="412" t="str">
        <f t="shared" si="1424"/>
        <v>x</v>
      </c>
      <c r="T5913" s="427"/>
      <c r="U5913" s="429"/>
      <c r="W5913" s="6" t="str">
        <f>VLOOKUP(A5913,'[3]Cartilha Global'!$A:$A,1,FALSE)</f>
        <v>10</v>
      </c>
    </row>
    <row r="5914" spans="1:23" x14ac:dyDescent="0.2">
      <c r="A5914" s="581" t="s">
        <v>2054</v>
      </c>
      <c r="B5914" s="508"/>
      <c r="C5914" s="582" t="s">
        <v>51</v>
      </c>
      <c r="D5914" s="498">
        <v>0</v>
      </c>
      <c r="E5914" s="499"/>
      <c r="F5914" s="500">
        <f t="shared" si="1423"/>
        <v>0</v>
      </c>
      <c r="G5914" s="556"/>
      <c r="H5914" s="556"/>
      <c r="I5914" s="557"/>
      <c r="J5914" s="558"/>
      <c r="K5914" s="504"/>
      <c r="L5914" s="556"/>
      <c r="M5914" s="556"/>
      <c r="N5914" s="557"/>
      <c r="O5914" s="558"/>
      <c r="P5914" s="506"/>
      <c r="Q5914" s="494" t="str">
        <f>IF(OR(SUM(J5916:J6077)&gt;0,SUM(O5916:O6077)&gt;0),"xx","")</f>
        <v>xx</v>
      </c>
      <c r="R5914" s="412" t="str">
        <f t="shared" si="1425"/>
        <v>x</v>
      </c>
      <c r="S5914" s="412" t="str">
        <f t="shared" si="1424"/>
        <v>x</v>
      </c>
      <c r="T5914" s="427"/>
      <c r="U5914" s="429"/>
      <c r="W5914" s="6" t="str">
        <f>VLOOKUP(A5914,'[3]Cartilha Global'!$A:$A,1,FALSE)</f>
        <v>10.1</v>
      </c>
    </row>
    <row r="5915" spans="1:23" hidden="1" x14ac:dyDescent="0.2">
      <c r="A5915" s="616" t="s">
        <v>2055</v>
      </c>
      <c r="B5915" s="595"/>
      <c r="C5915" s="617" t="s">
        <v>52</v>
      </c>
      <c r="D5915" s="498">
        <v>0</v>
      </c>
      <c r="E5915" s="499"/>
      <c r="F5915" s="500">
        <f t="shared" si="1423"/>
        <v>0</v>
      </c>
      <c r="G5915" s="556"/>
      <c r="H5915" s="556"/>
      <c r="I5915" s="557"/>
      <c r="J5915" s="558"/>
      <c r="K5915" s="504"/>
      <c r="L5915" s="556"/>
      <c r="M5915" s="556"/>
      <c r="N5915" s="557"/>
      <c r="O5915" s="558"/>
      <c r="P5915" s="506"/>
      <c r="Q5915" s="494"/>
      <c r="R5915" s="412" t="str">
        <f t="shared" si="1425"/>
        <v/>
      </c>
      <c r="S5915" s="412" t="str">
        <f t="shared" si="1424"/>
        <v/>
      </c>
      <c r="T5915" s="427"/>
      <c r="U5915" s="429"/>
      <c r="W5915" s="6" t="str">
        <f>VLOOKUP(A5915,'[3]Cartilha Global'!$A:$A,1,FALSE)</f>
        <v>10.1.1</v>
      </c>
    </row>
    <row r="5916" spans="1:23" x14ac:dyDescent="0.2">
      <c r="A5916" s="522" t="s">
        <v>2056</v>
      </c>
      <c r="B5916" s="508"/>
      <c r="C5916" s="513" t="s">
        <v>53</v>
      </c>
      <c r="D5916" s="498">
        <v>0</v>
      </c>
      <c r="E5916" s="499"/>
      <c r="F5916" s="500">
        <f t="shared" si="1423"/>
        <v>0</v>
      </c>
      <c r="G5916" s="556"/>
      <c r="H5916" s="556"/>
      <c r="I5916" s="557"/>
      <c r="J5916" s="558"/>
      <c r="K5916" s="504"/>
      <c r="L5916" s="556"/>
      <c r="M5916" s="556"/>
      <c r="N5916" s="557"/>
      <c r="O5916" s="558"/>
      <c r="P5916" s="506"/>
      <c r="Q5916" s="494" t="str">
        <f>IF(OR(SUM(J5917:J5948)&gt;0,SUM(O5917:O5948)&gt;0),"xx","")</f>
        <v>xx</v>
      </c>
      <c r="R5916" s="412" t="str">
        <f t="shared" si="1425"/>
        <v>x</v>
      </c>
      <c r="S5916" s="412" t="str">
        <f t="shared" si="1424"/>
        <v>x</v>
      </c>
      <c r="T5916" s="427"/>
      <c r="U5916" s="429"/>
      <c r="W5916" s="6" t="str">
        <f>VLOOKUP(A5916,'[3]Cartilha Global'!$A:$A,1,FALSE)</f>
        <v>10.1.2</v>
      </c>
    </row>
    <row r="5917" spans="1:23" ht="22.5" hidden="1" x14ac:dyDescent="0.2">
      <c r="A5917" s="522">
        <v>87871</v>
      </c>
      <c r="B5917" s="508" t="s">
        <v>3144</v>
      </c>
      <c r="C5917" s="513" t="s">
        <v>1639</v>
      </c>
      <c r="D5917" s="498" t="s">
        <v>170</v>
      </c>
      <c r="E5917" s="499">
        <v>14.53</v>
      </c>
      <c r="F5917" s="500">
        <f t="shared" si="1423"/>
        <v>17.989999999999998</v>
      </c>
      <c r="G5917" s="527"/>
      <c r="H5917" s="518"/>
      <c r="I5917" s="517">
        <f t="shared" ref="I5917:I5948" si="1426">IF(ISBLANK(E5917),0,ROUND(F5917*G5917,2))</f>
        <v>0</v>
      </c>
      <c r="J5917" s="517">
        <f t="shared" ref="J5917:J5948" si="1427">IF(ISBLANK(G5917),0,ROUND(G5917*H5917,2))</f>
        <v>0</v>
      </c>
      <c r="K5917" s="504"/>
      <c r="L5917" s="518">
        <f t="shared" ref="L5917:M5948" si="1428">G5917</f>
        <v>0</v>
      </c>
      <c r="M5917" s="518">
        <f t="shared" si="1428"/>
        <v>0</v>
      </c>
      <c r="N5917" s="519">
        <f t="shared" ref="N5917:N5948" si="1429">IF(ISBLANK(E5917),0,ROUND(F5917*L5917,2))</f>
        <v>0</v>
      </c>
      <c r="O5917" s="519">
        <f t="shared" ref="O5917:O5948" si="1430">IF(ISBLANK(L5917),0,ROUND(L5917*M5917,2))</f>
        <v>0</v>
      </c>
      <c r="P5917" s="506"/>
      <c r="Q5917" s="520"/>
      <c r="R5917" s="412" t="str">
        <f t="shared" si="1425"/>
        <v/>
      </c>
      <c r="S5917" s="412" t="str">
        <f t="shared" si="1424"/>
        <v/>
      </c>
      <c r="T5917" s="427"/>
      <c r="U5917" s="429"/>
      <c r="W5917" s="6">
        <f>VLOOKUP(A5917,'[3]Cartilha Global'!$A:$A,1,FALSE)</f>
        <v>87871</v>
      </c>
    </row>
    <row r="5918" spans="1:23" ht="33.75" hidden="1" x14ac:dyDescent="0.2">
      <c r="A5918" s="522">
        <v>87872</v>
      </c>
      <c r="B5918" s="508" t="s">
        <v>3144</v>
      </c>
      <c r="C5918" s="513" t="s">
        <v>1640</v>
      </c>
      <c r="D5918" s="498" t="s">
        <v>170</v>
      </c>
      <c r="E5918" s="499">
        <v>13.71</v>
      </c>
      <c r="F5918" s="500">
        <f t="shared" si="1423"/>
        <v>16.98</v>
      </c>
      <c r="G5918" s="527"/>
      <c r="H5918" s="518"/>
      <c r="I5918" s="517">
        <f t="shared" si="1426"/>
        <v>0</v>
      </c>
      <c r="J5918" s="517">
        <f t="shared" si="1427"/>
        <v>0</v>
      </c>
      <c r="K5918" s="504"/>
      <c r="L5918" s="518">
        <f t="shared" si="1428"/>
        <v>0</v>
      </c>
      <c r="M5918" s="518">
        <f t="shared" si="1428"/>
        <v>0</v>
      </c>
      <c r="N5918" s="519">
        <f t="shared" si="1429"/>
        <v>0</v>
      </c>
      <c r="O5918" s="519">
        <f t="shared" si="1430"/>
        <v>0</v>
      </c>
      <c r="P5918" s="506"/>
      <c r="Q5918" s="520"/>
      <c r="R5918" s="412" t="str">
        <f t="shared" si="1425"/>
        <v/>
      </c>
      <c r="S5918" s="412" t="str">
        <f t="shared" si="1424"/>
        <v/>
      </c>
      <c r="T5918" s="427"/>
      <c r="U5918" s="429"/>
      <c r="W5918" s="6">
        <f>VLOOKUP(A5918,'[3]Cartilha Global'!$A:$A,1,FALSE)</f>
        <v>87872</v>
      </c>
    </row>
    <row r="5919" spans="1:23" ht="33.75" hidden="1" x14ac:dyDescent="0.2">
      <c r="A5919" s="522">
        <v>87873</v>
      </c>
      <c r="B5919" s="508" t="s">
        <v>3144</v>
      </c>
      <c r="C5919" s="513" t="s">
        <v>1641</v>
      </c>
      <c r="D5919" s="498" t="s">
        <v>170</v>
      </c>
      <c r="E5919" s="499">
        <v>6.04</v>
      </c>
      <c r="F5919" s="500">
        <f t="shared" si="1423"/>
        <v>7.48</v>
      </c>
      <c r="G5919" s="527"/>
      <c r="H5919" s="518"/>
      <c r="I5919" s="517">
        <f t="shared" si="1426"/>
        <v>0</v>
      </c>
      <c r="J5919" s="517">
        <f t="shared" si="1427"/>
        <v>0</v>
      </c>
      <c r="K5919" s="504"/>
      <c r="L5919" s="518">
        <f t="shared" si="1428"/>
        <v>0</v>
      </c>
      <c r="M5919" s="518">
        <f t="shared" si="1428"/>
        <v>0</v>
      </c>
      <c r="N5919" s="519">
        <f t="shared" si="1429"/>
        <v>0</v>
      </c>
      <c r="O5919" s="519">
        <f t="shared" si="1430"/>
        <v>0</v>
      </c>
      <c r="P5919" s="506"/>
      <c r="Q5919" s="520"/>
      <c r="R5919" s="412" t="str">
        <f t="shared" si="1425"/>
        <v/>
      </c>
      <c r="S5919" s="412" t="str">
        <f t="shared" si="1424"/>
        <v/>
      </c>
      <c r="T5919" s="427"/>
      <c r="U5919" s="429"/>
      <c r="W5919" s="6">
        <f>VLOOKUP(A5919,'[3]Cartilha Global'!$A:$A,1,FALSE)</f>
        <v>87873</v>
      </c>
    </row>
    <row r="5920" spans="1:23" ht="33.75" hidden="1" x14ac:dyDescent="0.2">
      <c r="A5920" s="522">
        <v>87874</v>
      </c>
      <c r="B5920" s="508" t="s">
        <v>3144</v>
      </c>
      <c r="C5920" s="513" t="s">
        <v>1642</v>
      </c>
      <c r="D5920" s="498" t="s">
        <v>170</v>
      </c>
      <c r="E5920" s="499">
        <v>5.86</v>
      </c>
      <c r="F5920" s="500">
        <f t="shared" si="1423"/>
        <v>7.26</v>
      </c>
      <c r="G5920" s="527"/>
      <c r="H5920" s="518"/>
      <c r="I5920" s="517">
        <f t="shared" si="1426"/>
        <v>0</v>
      </c>
      <c r="J5920" s="517">
        <f t="shared" si="1427"/>
        <v>0</v>
      </c>
      <c r="K5920" s="504"/>
      <c r="L5920" s="518">
        <f t="shared" si="1428"/>
        <v>0</v>
      </c>
      <c r="M5920" s="518">
        <f t="shared" si="1428"/>
        <v>0</v>
      </c>
      <c r="N5920" s="519">
        <f t="shared" si="1429"/>
        <v>0</v>
      </c>
      <c r="O5920" s="519">
        <f t="shared" si="1430"/>
        <v>0</v>
      </c>
      <c r="P5920" s="506"/>
      <c r="Q5920" s="520"/>
      <c r="R5920" s="412" t="str">
        <f t="shared" si="1425"/>
        <v/>
      </c>
      <c r="S5920" s="412" t="str">
        <f t="shared" si="1424"/>
        <v/>
      </c>
      <c r="T5920" s="427"/>
      <c r="U5920" s="429"/>
      <c r="W5920" s="6">
        <f>VLOOKUP(A5920,'[3]Cartilha Global'!$A:$A,1,FALSE)</f>
        <v>87874</v>
      </c>
    </row>
    <row r="5921" spans="1:23" ht="22.5" hidden="1" x14ac:dyDescent="0.2">
      <c r="A5921" s="522">
        <v>87876</v>
      </c>
      <c r="B5921" s="508" t="s">
        <v>3144</v>
      </c>
      <c r="C5921" s="513" t="s">
        <v>1643</v>
      </c>
      <c r="D5921" s="498" t="s">
        <v>170</v>
      </c>
      <c r="E5921" s="499">
        <v>8.68</v>
      </c>
      <c r="F5921" s="500">
        <f t="shared" si="1423"/>
        <v>10.75</v>
      </c>
      <c r="G5921" s="527"/>
      <c r="H5921" s="518"/>
      <c r="I5921" s="517">
        <f t="shared" si="1426"/>
        <v>0</v>
      </c>
      <c r="J5921" s="517">
        <f t="shared" si="1427"/>
        <v>0</v>
      </c>
      <c r="K5921" s="504"/>
      <c r="L5921" s="518">
        <f t="shared" si="1428"/>
        <v>0</v>
      </c>
      <c r="M5921" s="518">
        <f t="shared" si="1428"/>
        <v>0</v>
      </c>
      <c r="N5921" s="519">
        <f t="shared" si="1429"/>
        <v>0</v>
      </c>
      <c r="O5921" s="519">
        <f t="shared" si="1430"/>
        <v>0</v>
      </c>
      <c r="P5921" s="506"/>
      <c r="Q5921" s="520"/>
      <c r="R5921" s="412" t="str">
        <f t="shared" si="1425"/>
        <v/>
      </c>
      <c r="S5921" s="412" t="str">
        <f t="shared" si="1424"/>
        <v/>
      </c>
      <c r="T5921" s="427"/>
      <c r="U5921" s="429"/>
      <c r="W5921" s="6">
        <f>VLOOKUP(A5921,'[3]Cartilha Global'!$A:$A,1,FALSE)</f>
        <v>87876</v>
      </c>
    </row>
    <row r="5922" spans="1:23" ht="33.75" hidden="1" x14ac:dyDescent="0.2">
      <c r="A5922" s="522">
        <v>87877</v>
      </c>
      <c r="B5922" s="508" t="s">
        <v>3144</v>
      </c>
      <c r="C5922" s="513" t="s">
        <v>1644</v>
      </c>
      <c r="D5922" s="498" t="s">
        <v>170</v>
      </c>
      <c r="E5922" s="499">
        <v>8.27</v>
      </c>
      <c r="F5922" s="500">
        <f t="shared" si="1423"/>
        <v>10.24</v>
      </c>
      <c r="G5922" s="527"/>
      <c r="H5922" s="518"/>
      <c r="I5922" s="517">
        <f t="shared" si="1426"/>
        <v>0</v>
      </c>
      <c r="J5922" s="517">
        <f t="shared" si="1427"/>
        <v>0</v>
      </c>
      <c r="K5922" s="504"/>
      <c r="L5922" s="518">
        <f t="shared" si="1428"/>
        <v>0</v>
      </c>
      <c r="M5922" s="518">
        <f t="shared" si="1428"/>
        <v>0</v>
      </c>
      <c r="N5922" s="519">
        <f t="shared" si="1429"/>
        <v>0</v>
      </c>
      <c r="O5922" s="519">
        <f t="shared" si="1430"/>
        <v>0</v>
      </c>
      <c r="P5922" s="506"/>
      <c r="Q5922" s="520"/>
      <c r="R5922" s="412" t="str">
        <f t="shared" si="1425"/>
        <v/>
      </c>
      <c r="S5922" s="412" t="str">
        <f t="shared" si="1424"/>
        <v/>
      </c>
      <c r="T5922" s="427"/>
      <c r="U5922" s="429"/>
      <c r="W5922" s="6">
        <f>VLOOKUP(A5922,'[3]Cartilha Global'!$A:$A,1,FALSE)</f>
        <v>87877</v>
      </c>
    </row>
    <row r="5923" spans="1:23" ht="22.5" x14ac:dyDescent="0.2">
      <c r="A5923" s="522">
        <v>87878</v>
      </c>
      <c r="B5923" s="508" t="s">
        <v>3144</v>
      </c>
      <c r="C5923" s="513" t="s">
        <v>1645</v>
      </c>
      <c r="D5923" s="498" t="s">
        <v>170</v>
      </c>
      <c r="E5923" s="499">
        <v>4.67</v>
      </c>
      <c r="F5923" s="500">
        <f t="shared" si="1423"/>
        <v>5.78</v>
      </c>
      <c r="G5923" s="527">
        <v>8</v>
      </c>
      <c r="H5923" s="518">
        <f>F5923</f>
        <v>5.78</v>
      </c>
      <c r="I5923" s="517">
        <f t="shared" si="1426"/>
        <v>46.24</v>
      </c>
      <c r="J5923" s="517">
        <f t="shared" si="1427"/>
        <v>46.24</v>
      </c>
      <c r="K5923" s="504"/>
      <c r="L5923" s="518">
        <f t="shared" si="1428"/>
        <v>8</v>
      </c>
      <c r="M5923" s="518">
        <f t="shared" si="1428"/>
        <v>5.78</v>
      </c>
      <c r="N5923" s="519">
        <f t="shared" si="1429"/>
        <v>46.24</v>
      </c>
      <c r="O5923" s="519">
        <f t="shared" si="1430"/>
        <v>46.24</v>
      </c>
      <c r="P5923" s="506"/>
      <c r="Q5923" s="520"/>
      <c r="R5923" s="412" t="str">
        <f t="shared" si="1425"/>
        <v>x</v>
      </c>
      <c r="S5923" s="412" t="str">
        <f t="shared" si="1424"/>
        <v>x</v>
      </c>
      <c r="T5923" s="427"/>
      <c r="U5923" s="429"/>
      <c r="W5923" s="6">
        <f>VLOOKUP(A5923,'[3]Cartilha Global'!$A:$A,1,FALSE)</f>
        <v>87878</v>
      </c>
    </row>
    <row r="5924" spans="1:23" ht="22.5" hidden="1" x14ac:dyDescent="0.2">
      <c r="A5924" s="522">
        <v>87879</v>
      </c>
      <c r="B5924" s="508" t="s">
        <v>3144</v>
      </c>
      <c r="C5924" s="513" t="s">
        <v>1646</v>
      </c>
      <c r="D5924" s="498" t="s">
        <v>170</v>
      </c>
      <c r="E5924" s="499">
        <v>4.07</v>
      </c>
      <c r="F5924" s="500">
        <f t="shared" si="1423"/>
        <v>5.04</v>
      </c>
      <c r="G5924" s="527"/>
      <c r="H5924" s="518"/>
      <c r="I5924" s="517">
        <f t="shared" si="1426"/>
        <v>0</v>
      </c>
      <c r="J5924" s="517">
        <f t="shared" si="1427"/>
        <v>0</v>
      </c>
      <c r="K5924" s="504"/>
      <c r="L5924" s="518">
        <f t="shared" si="1428"/>
        <v>0</v>
      </c>
      <c r="M5924" s="518">
        <f t="shared" si="1428"/>
        <v>0</v>
      </c>
      <c r="N5924" s="519">
        <f t="shared" si="1429"/>
        <v>0</v>
      </c>
      <c r="O5924" s="519">
        <f t="shared" si="1430"/>
        <v>0</v>
      </c>
      <c r="P5924" s="506"/>
      <c r="Q5924" s="520"/>
      <c r="R5924" s="412" t="str">
        <f t="shared" si="1425"/>
        <v/>
      </c>
      <c r="S5924" s="412" t="str">
        <f t="shared" si="1424"/>
        <v/>
      </c>
      <c r="T5924" s="427"/>
      <c r="U5924" s="429"/>
      <c r="W5924" s="6">
        <f>VLOOKUP(A5924,'[3]Cartilha Global'!$A:$A,1,FALSE)</f>
        <v>87879</v>
      </c>
    </row>
    <row r="5925" spans="1:23" ht="22.5" hidden="1" x14ac:dyDescent="0.2">
      <c r="A5925" s="522">
        <v>87881</v>
      </c>
      <c r="B5925" s="508" t="s">
        <v>3144</v>
      </c>
      <c r="C5925" s="513" t="s">
        <v>501</v>
      </c>
      <c r="D5925" s="498" t="s">
        <v>170</v>
      </c>
      <c r="E5925" s="499">
        <v>5.91</v>
      </c>
      <c r="F5925" s="500">
        <f t="shared" si="1423"/>
        <v>7.32</v>
      </c>
      <c r="G5925" s="527"/>
      <c r="H5925" s="518"/>
      <c r="I5925" s="517">
        <f t="shared" si="1426"/>
        <v>0</v>
      </c>
      <c r="J5925" s="517">
        <f t="shared" si="1427"/>
        <v>0</v>
      </c>
      <c r="K5925" s="504"/>
      <c r="L5925" s="518">
        <f t="shared" si="1428"/>
        <v>0</v>
      </c>
      <c r="M5925" s="518">
        <f t="shared" si="1428"/>
        <v>0</v>
      </c>
      <c r="N5925" s="519">
        <f t="shared" si="1429"/>
        <v>0</v>
      </c>
      <c r="O5925" s="519">
        <f t="shared" si="1430"/>
        <v>0</v>
      </c>
      <c r="P5925" s="506"/>
      <c r="Q5925" s="520"/>
      <c r="R5925" s="412" t="str">
        <f t="shared" si="1425"/>
        <v/>
      </c>
      <c r="S5925" s="412" t="str">
        <f t="shared" si="1424"/>
        <v/>
      </c>
      <c r="T5925" s="427"/>
      <c r="U5925" s="429"/>
      <c r="W5925" s="6">
        <f>VLOOKUP(A5925,'[3]Cartilha Global'!$A:$A,1,FALSE)</f>
        <v>87881</v>
      </c>
    </row>
    <row r="5926" spans="1:23" ht="22.5" hidden="1" x14ac:dyDescent="0.2">
      <c r="A5926" s="522">
        <v>87882</v>
      </c>
      <c r="B5926" s="508" t="s">
        <v>3144</v>
      </c>
      <c r="C5926" s="513" t="s">
        <v>294</v>
      </c>
      <c r="D5926" s="498" t="s">
        <v>170</v>
      </c>
      <c r="E5926" s="499">
        <v>5.73</v>
      </c>
      <c r="F5926" s="500">
        <f t="shared" si="1423"/>
        <v>7.1</v>
      </c>
      <c r="G5926" s="527"/>
      <c r="H5926" s="518"/>
      <c r="I5926" s="517">
        <f t="shared" si="1426"/>
        <v>0</v>
      </c>
      <c r="J5926" s="517">
        <f t="shared" si="1427"/>
        <v>0</v>
      </c>
      <c r="K5926" s="504"/>
      <c r="L5926" s="518">
        <f t="shared" si="1428"/>
        <v>0</v>
      </c>
      <c r="M5926" s="518">
        <f t="shared" si="1428"/>
        <v>0</v>
      </c>
      <c r="N5926" s="519">
        <f t="shared" si="1429"/>
        <v>0</v>
      </c>
      <c r="O5926" s="519">
        <f t="shared" si="1430"/>
        <v>0</v>
      </c>
      <c r="P5926" s="506"/>
      <c r="Q5926" s="520"/>
      <c r="R5926" s="412" t="str">
        <f t="shared" si="1425"/>
        <v/>
      </c>
      <c r="S5926" s="412" t="str">
        <f t="shared" si="1424"/>
        <v/>
      </c>
      <c r="T5926" s="427"/>
      <c r="U5926" s="429"/>
      <c r="W5926" s="6">
        <f>VLOOKUP(A5926,'[3]Cartilha Global'!$A:$A,1,FALSE)</f>
        <v>87882</v>
      </c>
    </row>
    <row r="5927" spans="1:23" ht="22.5" hidden="1" x14ac:dyDescent="0.2">
      <c r="A5927" s="522">
        <v>87884</v>
      </c>
      <c r="B5927" s="508" t="s">
        <v>3144</v>
      </c>
      <c r="C5927" s="513" t="s">
        <v>295</v>
      </c>
      <c r="D5927" s="498" t="s">
        <v>170</v>
      </c>
      <c r="E5927" s="499">
        <v>8.5500000000000007</v>
      </c>
      <c r="F5927" s="500">
        <f t="shared" si="1423"/>
        <v>10.59</v>
      </c>
      <c r="G5927" s="527"/>
      <c r="H5927" s="518"/>
      <c r="I5927" s="517">
        <f t="shared" si="1426"/>
        <v>0</v>
      </c>
      <c r="J5927" s="517">
        <f t="shared" si="1427"/>
        <v>0</v>
      </c>
      <c r="K5927" s="504"/>
      <c r="L5927" s="518">
        <f t="shared" si="1428"/>
        <v>0</v>
      </c>
      <c r="M5927" s="518">
        <f t="shared" si="1428"/>
        <v>0</v>
      </c>
      <c r="N5927" s="519">
        <f t="shared" si="1429"/>
        <v>0</v>
      </c>
      <c r="O5927" s="519">
        <f t="shared" si="1430"/>
        <v>0</v>
      </c>
      <c r="P5927" s="506"/>
      <c r="Q5927" s="520"/>
      <c r="R5927" s="412" t="str">
        <f t="shared" si="1425"/>
        <v/>
      </c>
      <c r="S5927" s="412" t="str">
        <f t="shared" si="1424"/>
        <v/>
      </c>
      <c r="T5927" s="427"/>
      <c r="U5927" s="429"/>
      <c r="W5927" s="6">
        <f>VLOOKUP(A5927,'[3]Cartilha Global'!$A:$A,1,FALSE)</f>
        <v>87884</v>
      </c>
    </row>
    <row r="5928" spans="1:23" ht="22.5" hidden="1" x14ac:dyDescent="0.2">
      <c r="A5928" s="522">
        <v>87885</v>
      </c>
      <c r="B5928" s="508" t="s">
        <v>3144</v>
      </c>
      <c r="C5928" s="513" t="s">
        <v>1647</v>
      </c>
      <c r="D5928" s="498" t="s">
        <v>170</v>
      </c>
      <c r="E5928" s="499">
        <v>8.14</v>
      </c>
      <c r="F5928" s="500">
        <f t="shared" si="1423"/>
        <v>10.08</v>
      </c>
      <c r="G5928" s="527"/>
      <c r="H5928" s="518"/>
      <c r="I5928" s="517">
        <f t="shared" si="1426"/>
        <v>0</v>
      </c>
      <c r="J5928" s="517">
        <f t="shared" si="1427"/>
        <v>0</v>
      </c>
      <c r="K5928" s="504"/>
      <c r="L5928" s="518">
        <f t="shared" si="1428"/>
        <v>0</v>
      </c>
      <c r="M5928" s="518">
        <f t="shared" si="1428"/>
        <v>0</v>
      </c>
      <c r="N5928" s="519">
        <f t="shared" si="1429"/>
        <v>0</v>
      </c>
      <c r="O5928" s="519">
        <f t="shared" si="1430"/>
        <v>0</v>
      </c>
      <c r="P5928" s="506"/>
      <c r="Q5928" s="520"/>
      <c r="R5928" s="412" t="str">
        <f t="shared" si="1425"/>
        <v/>
      </c>
      <c r="S5928" s="412" t="str">
        <f t="shared" si="1424"/>
        <v/>
      </c>
      <c r="T5928" s="427"/>
      <c r="U5928" s="429"/>
      <c r="W5928" s="6">
        <f>VLOOKUP(A5928,'[3]Cartilha Global'!$A:$A,1,FALSE)</f>
        <v>87885</v>
      </c>
    </row>
    <row r="5929" spans="1:23" ht="22.5" hidden="1" x14ac:dyDescent="0.2">
      <c r="A5929" s="522">
        <v>87886</v>
      </c>
      <c r="B5929" s="508" t="s">
        <v>3144</v>
      </c>
      <c r="C5929" s="513" t="s">
        <v>502</v>
      </c>
      <c r="D5929" s="498" t="s">
        <v>170</v>
      </c>
      <c r="E5929" s="499">
        <v>21.95</v>
      </c>
      <c r="F5929" s="500">
        <f t="shared" si="1423"/>
        <v>27.18</v>
      </c>
      <c r="G5929" s="527"/>
      <c r="H5929" s="518"/>
      <c r="I5929" s="517">
        <f t="shared" si="1426"/>
        <v>0</v>
      </c>
      <c r="J5929" s="517">
        <f t="shared" si="1427"/>
        <v>0</v>
      </c>
      <c r="K5929" s="504"/>
      <c r="L5929" s="518">
        <f t="shared" si="1428"/>
        <v>0</v>
      </c>
      <c r="M5929" s="518">
        <f t="shared" si="1428"/>
        <v>0</v>
      </c>
      <c r="N5929" s="519">
        <f t="shared" si="1429"/>
        <v>0</v>
      </c>
      <c r="O5929" s="519">
        <f t="shared" si="1430"/>
        <v>0</v>
      </c>
      <c r="P5929" s="506"/>
      <c r="Q5929" s="520"/>
      <c r="R5929" s="412" t="str">
        <f t="shared" si="1425"/>
        <v/>
      </c>
      <c r="S5929" s="412" t="str">
        <f t="shared" si="1424"/>
        <v/>
      </c>
      <c r="T5929" s="427"/>
      <c r="U5929" s="429"/>
      <c r="W5929" s="6">
        <f>VLOOKUP(A5929,'[3]Cartilha Global'!$A:$A,1,FALSE)</f>
        <v>87886</v>
      </c>
    </row>
    <row r="5930" spans="1:23" ht="22.5" hidden="1" x14ac:dyDescent="0.2">
      <c r="A5930" s="522">
        <v>87887</v>
      </c>
      <c r="B5930" s="508" t="s">
        <v>3144</v>
      </c>
      <c r="C5930" s="513" t="s">
        <v>503</v>
      </c>
      <c r="D5930" s="498" t="s">
        <v>170</v>
      </c>
      <c r="E5930" s="499">
        <v>21.13</v>
      </c>
      <c r="F5930" s="500">
        <f t="shared" si="1423"/>
        <v>26.17</v>
      </c>
      <c r="G5930" s="527"/>
      <c r="H5930" s="518"/>
      <c r="I5930" s="517">
        <f t="shared" si="1426"/>
        <v>0</v>
      </c>
      <c r="J5930" s="517">
        <f t="shared" si="1427"/>
        <v>0</v>
      </c>
      <c r="K5930" s="504"/>
      <c r="L5930" s="518">
        <f t="shared" si="1428"/>
        <v>0</v>
      </c>
      <c r="M5930" s="518">
        <f t="shared" si="1428"/>
        <v>0</v>
      </c>
      <c r="N5930" s="519">
        <f t="shared" si="1429"/>
        <v>0</v>
      </c>
      <c r="O5930" s="519">
        <f t="shared" si="1430"/>
        <v>0</v>
      </c>
      <c r="P5930" s="506"/>
      <c r="Q5930" s="520"/>
      <c r="R5930" s="412" t="str">
        <f t="shared" si="1425"/>
        <v/>
      </c>
      <c r="S5930" s="412" t="str">
        <f t="shared" si="1424"/>
        <v/>
      </c>
      <c r="T5930" s="427"/>
      <c r="U5930" s="429"/>
      <c r="W5930" s="6">
        <f>VLOOKUP(A5930,'[3]Cartilha Global'!$A:$A,1,FALSE)</f>
        <v>87887</v>
      </c>
    </row>
    <row r="5931" spans="1:23" ht="33.75" hidden="1" x14ac:dyDescent="0.2">
      <c r="A5931" s="522">
        <v>87888</v>
      </c>
      <c r="B5931" s="508" t="s">
        <v>3144</v>
      </c>
      <c r="C5931" s="513" t="s">
        <v>1648</v>
      </c>
      <c r="D5931" s="498" t="s">
        <v>170</v>
      </c>
      <c r="E5931" s="499">
        <v>7.61</v>
      </c>
      <c r="F5931" s="500">
        <f t="shared" si="1423"/>
        <v>9.42</v>
      </c>
      <c r="G5931" s="527"/>
      <c r="H5931" s="518"/>
      <c r="I5931" s="517">
        <f t="shared" si="1426"/>
        <v>0</v>
      </c>
      <c r="J5931" s="517">
        <f t="shared" si="1427"/>
        <v>0</v>
      </c>
      <c r="K5931" s="504"/>
      <c r="L5931" s="518">
        <f t="shared" si="1428"/>
        <v>0</v>
      </c>
      <c r="M5931" s="518">
        <f t="shared" si="1428"/>
        <v>0</v>
      </c>
      <c r="N5931" s="519">
        <f t="shared" si="1429"/>
        <v>0</v>
      </c>
      <c r="O5931" s="519">
        <f t="shared" si="1430"/>
        <v>0</v>
      </c>
      <c r="P5931" s="506"/>
      <c r="Q5931" s="520"/>
      <c r="R5931" s="412" t="str">
        <f t="shared" si="1425"/>
        <v/>
      </c>
      <c r="S5931" s="412" t="str">
        <f t="shared" si="1424"/>
        <v/>
      </c>
      <c r="T5931" s="427"/>
      <c r="U5931" s="429"/>
      <c r="W5931" s="6">
        <f>VLOOKUP(A5931,'[3]Cartilha Global'!$A:$A,1,FALSE)</f>
        <v>87888</v>
      </c>
    </row>
    <row r="5932" spans="1:23" ht="33.75" hidden="1" x14ac:dyDescent="0.2">
      <c r="A5932" s="522">
        <v>87889</v>
      </c>
      <c r="B5932" s="508" t="s">
        <v>3144</v>
      </c>
      <c r="C5932" s="513" t="s">
        <v>1649</v>
      </c>
      <c r="D5932" s="498" t="s">
        <v>170</v>
      </c>
      <c r="E5932" s="499">
        <v>7.43</v>
      </c>
      <c r="F5932" s="500">
        <f t="shared" si="1423"/>
        <v>9.1999999999999993</v>
      </c>
      <c r="G5932" s="527"/>
      <c r="H5932" s="518"/>
      <c r="I5932" s="517">
        <f t="shared" si="1426"/>
        <v>0</v>
      </c>
      <c r="J5932" s="517">
        <f t="shared" si="1427"/>
        <v>0</v>
      </c>
      <c r="K5932" s="504"/>
      <c r="L5932" s="518">
        <f t="shared" si="1428"/>
        <v>0</v>
      </c>
      <c r="M5932" s="518">
        <f t="shared" si="1428"/>
        <v>0</v>
      </c>
      <c r="N5932" s="519">
        <f t="shared" si="1429"/>
        <v>0</v>
      </c>
      <c r="O5932" s="519">
        <f t="shared" si="1430"/>
        <v>0</v>
      </c>
      <c r="P5932" s="506"/>
      <c r="Q5932" s="520"/>
      <c r="R5932" s="412" t="str">
        <f t="shared" si="1425"/>
        <v/>
      </c>
      <c r="S5932" s="412" t="str">
        <f t="shared" si="1424"/>
        <v/>
      </c>
      <c r="T5932" s="427"/>
      <c r="U5932" s="429"/>
      <c r="W5932" s="6">
        <f>VLOOKUP(A5932,'[3]Cartilha Global'!$A:$A,1,FALSE)</f>
        <v>87889</v>
      </c>
    </row>
    <row r="5933" spans="1:23" ht="33.75" hidden="1" x14ac:dyDescent="0.2">
      <c r="A5933" s="522">
        <v>87891</v>
      </c>
      <c r="B5933" s="508" t="s">
        <v>3144</v>
      </c>
      <c r="C5933" s="513" t="s">
        <v>1650</v>
      </c>
      <c r="D5933" s="498" t="s">
        <v>170</v>
      </c>
      <c r="E5933" s="499">
        <v>10.25</v>
      </c>
      <c r="F5933" s="500">
        <f t="shared" si="1423"/>
        <v>12.69</v>
      </c>
      <c r="G5933" s="527"/>
      <c r="H5933" s="518"/>
      <c r="I5933" s="517">
        <f t="shared" si="1426"/>
        <v>0</v>
      </c>
      <c r="J5933" s="517">
        <f t="shared" si="1427"/>
        <v>0</v>
      </c>
      <c r="K5933" s="504"/>
      <c r="L5933" s="518">
        <f t="shared" si="1428"/>
        <v>0</v>
      </c>
      <c r="M5933" s="518">
        <f t="shared" si="1428"/>
        <v>0</v>
      </c>
      <c r="N5933" s="519">
        <f t="shared" si="1429"/>
        <v>0</v>
      </c>
      <c r="O5933" s="519">
        <f t="shared" si="1430"/>
        <v>0</v>
      </c>
      <c r="P5933" s="506"/>
      <c r="Q5933" s="520"/>
      <c r="R5933" s="412" t="str">
        <f t="shared" si="1425"/>
        <v/>
      </c>
      <c r="S5933" s="412" t="str">
        <f t="shared" si="1424"/>
        <v/>
      </c>
      <c r="T5933" s="427"/>
      <c r="U5933" s="429"/>
      <c r="W5933" s="6">
        <f>VLOOKUP(A5933,'[3]Cartilha Global'!$A:$A,1,FALSE)</f>
        <v>87891</v>
      </c>
    </row>
    <row r="5934" spans="1:23" ht="33.75" hidden="1" x14ac:dyDescent="0.2">
      <c r="A5934" s="522">
        <v>87892</v>
      </c>
      <c r="B5934" s="508" t="s">
        <v>3144</v>
      </c>
      <c r="C5934" s="513" t="s">
        <v>1651</v>
      </c>
      <c r="D5934" s="498" t="s">
        <v>170</v>
      </c>
      <c r="E5934" s="499">
        <v>9.84</v>
      </c>
      <c r="F5934" s="500">
        <f t="shared" si="1423"/>
        <v>12.19</v>
      </c>
      <c r="G5934" s="527"/>
      <c r="H5934" s="518"/>
      <c r="I5934" s="517">
        <f t="shared" si="1426"/>
        <v>0</v>
      </c>
      <c r="J5934" s="517">
        <f t="shared" si="1427"/>
        <v>0</v>
      </c>
      <c r="K5934" s="504"/>
      <c r="L5934" s="518">
        <f t="shared" si="1428"/>
        <v>0</v>
      </c>
      <c r="M5934" s="518">
        <f t="shared" si="1428"/>
        <v>0</v>
      </c>
      <c r="N5934" s="519">
        <f t="shared" si="1429"/>
        <v>0</v>
      </c>
      <c r="O5934" s="519">
        <f t="shared" si="1430"/>
        <v>0</v>
      </c>
      <c r="P5934" s="506"/>
      <c r="Q5934" s="520"/>
      <c r="R5934" s="412" t="str">
        <f t="shared" si="1425"/>
        <v/>
      </c>
      <c r="S5934" s="412" t="str">
        <f t="shared" si="1424"/>
        <v/>
      </c>
      <c r="T5934" s="427"/>
      <c r="U5934" s="429"/>
      <c r="W5934" s="6">
        <f>VLOOKUP(A5934,'[3]Cartilha Global'!$A:$A,1,FALSE)</f>
        <v>87892</v>
      </c>
    </row>
    <row r="5935" spans="1:23" ht="33.75" hidden="1" x14ac:dyDescent="0.2">
      <c r="A5935" s="522">
        <v>87893</v>
      </c>
      <c r="B5935" s="508" t="s">
        <v>3144</v>
      </c>
      <c r="C5935" s="513" t="s">
        <v>1652</v>
      </c>
      <c r="D5935" s="498" t="s">
        <v>170</v>
      </c>
      <c r="E5935" s="499">
        <v>7.4</v>
      </c>
      <c r="F5935" s="500">
        <f t="shared" si="1423"/>
        <v>9.16</v>
      </c>
      <c r="G5935" s="527"/>
      <c r="H5935" s="518"/>
      <c r="I5935" s="517">
        <f t="shared" si="1426"/>
        <v>0</v>
      </c>
      <c r="J5935" s="517">
        <f t="shared" si="1427"/>
        <v>0</v>
      </c>
      <c r="K5935" s="504"/>
      <c r="L5935" s="518">
        <f t="shared" si="1428"/>
        <v>0</v>
      </c>
      <c r="M5935" s="518">
        <f t="shared" si="1428"/>
        <v>0</v>
      </c>
      <c r="N5935" s="519">
        <f t="shared" si="1429"/>
        <v>0</v>
      </c>
      <c r="O5935" s="519">
        <f t="shared" si="1430"/>
        <v>0</v>
      </c>
      <c r="P5935" s="506"/>
      <c r="Q5935" s="520"/>
      <c r="R5935" s="412" t="str">
        <f t="shared" si="1425"/>
        <v/>
      </c>
      <c r="S5935" s="412" t="str">
        <f t="shared" si="1424"/>
        <v/>
      </c>
      <c r="T5935" s="427"/>
      <c r="U5935" s="429"/>
      <c r="W5935" s="6">
        <f>VLOOKUP(A5935,'[3]Cartilha Global'!$A:$A,1,FALSE)</f>
        <v>87893</v>
      </c>
    </row>
    <row r="5936" spans="1:23" ht="33.75" hidden="1" x14ac:dyDescent="0.2">
      <c r="A5936" s="522">
        <v>87894</v>
      </c>
      <c r="B5936" s="508" t="s">
        <v>3144</v>
      </c>
      <c r="C5936" s="513" t="s">
        <v>1653</v>
      </c>
      <c r="D5936" s="498" t="s">
        <v>170</v>
      </c>
      <c r="E5936" s="499">
        <v>6.8</v>
      </c>
      <c r="F5936" s="500">
        <f t="shared" si="1423"/>
        <v>8.42</v>
      </c>
      <c r="G5936" s="527"/>
      <c r="H5936" s="518"/>
      <c r="I5936" s="517">
        <f t="shared" si="1426"/>
        <v>0</v>
      </c>
      <c r="J5936" s="517">
        <f t="shared" si="1427"/>
        <v>0</v>
      </c>
      <c r="K5936" s="504"/>
      <c r="L5936" s="518">
        <f t="shared" si="1428"/>
        <v>0</v>
      </c>
      <c r="M5936" s="518">
        <f t="shared" si="1428"/>
        <v>0</v>
      </c>
      <c r="N5936" s="519">
        <f t="shared" si="1429"/>
        <v>0</v>
      </c>
      <c r="O5936" s="519">
        <f t="shared" si="1430"/>
        <v>0</v>
      </c>
      <c r="P5936" s="506"/>
      <c r="Q5936" s="520"/>
      <c r="R5936" s="412" t="str">
        <f t="shared" si="1425"/>
        <v/>
      </c>
      <c r="S5936" s="412" t="str">
        <f t="shared" si="1424"/>
        <v/>
      </c>
      <c r="T5936" s="427"/>
      <c r="U5936" s="429"/>
      <c r="W5936" s="6">
        <f>VLOOKUP(A5936,'[3]Cartilha Global'!$A:$A,1,FALSE)</f>
        <v>87894</v>
      </c>
    </row>
    <row r="5937" spans="1:23" ht="33.75" hidden="1" x14ac:dyDescent="0.2">
      <c r="A5937" s="522">
        <v>87896</v>
      </c>
      <c r="B5937" s="508" t="s">
        <v>3144</v>
      </c>
      <c r="C5937" s="513" t="s">
        <v>1654</v>
      </c>
      <c r="D5937" s="498" t="s">
        <v>170</v>
      </c>
      <c r="E5937" s="499">
        <v>6.7</v>
      </c>
      <c r="F5937" s="500">
        <f t="shared" si="1423"/>
        <v>8.3000000000000007</v>
      </c>
      <c r="G5937" s="527"/>
      <c r="H5937" s="518"/>
      <c r="I5937" s="517">
        <f t="shared" si="1426"/>
        <v>0</v>
      </c>
      <c r="J5937" s="517">
        <f t="shared" si="1427"/>
        <v>0</v>
      </c>
      <c r="K5937" s="504"/>
      <c r="L5937" s="518">
        <f t="shared" si="1428"/>
        <v>0</v>
      </c>
      <c r="M5937" s="518">
        <f t="shared" si="1428"/>
        <v>0</v>
      </c>
      <c r="N5937" s="519">
        <f t="shared" si="1429"/>
        <v>0</v>
      </c>
      <c r="O5937" s="519">
        <f t="shared" si="1430"/>
        <v>0</v>
      </c>
      <c r="P5937" s="506"/>
      <c r="Q5937" s="520"/>
      <c r="R5937" s="412" t="str">
        <f t="shared" si="1425"/>
        <v/>
      </c>
      <c r="S5937" s="412" t="str">
        <f t="shared" si="1424"/>
        <v/>
      </c>
      <c r="T5937" s="427"/>
      <c r="U5937" s="429"/>
      <c r="W5937" s="6">
        <f>VLOOKUP(A5937,'[3]Cartilha Global'!$A:$A,1,FALSE)</f>
        <v>87896</v>
      </c>
    </row>
    <row r="5938" spans="1:23" ht="33.75" hidden="1" x14ac:dyDescent="0.2">
      <c r="A5938" s="522">
        <v>87897</v>
      </c>
      <c r="B5938" s="508" t="s">
        <v>3144</v>
      </c>
      <c r="C5938" s="513" t="s">
        <v>1655</v>
      </c>
      <c r="D5938" s="498" t="s">
        <v>170</v>
      </c>
      <c r="E5938" s="499">
        <v>6.1</v>
      </c>
      <c r="F5938" s="500">
        <f t="shared" si="1423"/>
        <v>7.55</v>
      </c>
      <c r="G5938" s="527"/>
      <c r="H5938" s="518"/>
      <c r="I5938" s="517">
        <f t="shared" si="1426"/>
        <v>0</v>
      </c>
      <c r="J5938" s="517">
        <f t="shared" si="1427"/>
        <v>0</v>
      </c>
      <c r="K5938" s="504"/>
      <c r="L5938" s="518">
        <f t="shared" si="1428"/>
        <v>0</v>
      </c>
      <c r="M5938" s="518">
        <f t="shared" si="1428"/>
        <v>0</v>
      </c>
      <c r="N5938" s="519">
        <f t="shared" si="1429"/>
        <v>0</v>
      </c>
      <c r="O5938" s="519">
        <f t="shared" si="1430"/>
        <v>0</v>
      </c>
      <c r="P5938" s="506"/>
      <c r="Q5938" s="520"/>
      <c r="R5938" s="412" t="str">
        <f t="shared" si="1425"/>
        <v/>
      </c>
      <c r="S5938" s="412" t="str">
        <f t="shared" si="1424"/>
        <v/>
      </c>
      <c r="T5938" s="427"/>
      <c r="U5938" s="429"/>
      <c r="W5938" s="6">
        <f>VLOOKUP(A5938,'[3]Cartilha Global'!$A:$A,1,FALSE)</f>
        <v>87897</v>
      </c>
    </row>
    <row r="5939" spans="1:23" ht="33.75" hidden="1" x14ac:dyDescent="0.2">
      <c r="A5939" s="522">
        <v>87899</v>
      </c>
      <c r="B5939" s="508" t="s">
        <v>3144</v>
      </c>
      <c r="C5939" s="513" t="s">
        <v>1656</v>
      </c>
      <c r="D5939" s="498" t="s">
        <v>170</v>
      </c>
      <c r="E5939" s="499">
        <v>9</v>
      </c>
      <c r="F5939" s="500">
        <f t="shared" si="1423"/>
        <v>11.15</v>
      </c>
      <c r="G5939" s="527"/>
      <c r="H5939" s="518"/>
      <c r="I5939" s="517">
        <f t="shared" si="1426"/>
        <v>0</v>
      </c>
      <c r="J5939" s="517">
        <f t="shared" si="1427"/>
        <v>0</v>
      </c>
      <c r="K5939" s="504"/>
      <c r="L5939" s="518">
        <f t="shared" si="1428"/>
        <v>0</v>
      </c>
      <c r="M5939" s="518">
        <f t="shared" si="1428"/>
        <v>0</v>
      </c>
      <c r="N5939" s="519">
        <f t="shared" si="1429"/>
        <v>0</v>
      </c>
      <c r="O5939" s="519">
        <f t="shared" si="1430"/>
        <v>0</v>
      </c>
      <c r="P5939" s="506"/>
      <c r="Q5939" s="520"/>
      <c r="R5939" s="412" t="str">
        <f t="shared" si="1425"/>
        <v/>
      </c>
      <c r="S5939" s="412" t="str">
        <f t="shared" si="1424"/>
        <v/>
      </c>
      <c r="T5939" s="427"/>
      <c r="U5939" s="429"/>
      <c r="W5939" s="6">
        <f>VLOOKUP(A5939,'[3]Cartilha Global'!$A:$A,1,FALSE)</f>
        <v>87899</v>
      </c>
    </row>
    <row r="5940" spans="1:23" ht="33.75" hidden="1" x14ac:dyDescent="0.2">
      <c r="A5940" s="522">
        <v>87900</v>
      </c>
      <c r="B5940" s="508" t="s">
        <v>3144</v>
      </c>
      <c r="C5940" s="513" t="s">
        <v>1657</v>
      </c>
      <c r="D5940" s="498" t="s">
        <v>170</v>
      </c>
      <c r="E5940" s="499">
        <v>8.82</v>
      </c>
      <c r="F5940" s="500">
        <f t="shared" si="1423"/>
        <v>10.92</v>
      </c>
      <c r="G5940" s="527"/>
      <c r="H5940" s="518"/>
      <c r="I5940" s="517">
        <f t="shared" si="1426"/>
        <v>0</v>
      </c>
      <c r="J5940" s="517">
        <f t="shared" si="1427"/>
        <v>0</v>
      </c>
      <c r="K5940" s="504"/>
      <c r="L5940" s="518">
        <f t="shared" si="1428"/>
        <v>0</v>
      </c>
      <c r="M5940" s="518">
        <f t="shared" si="1428"/>
        <v>0</v>
      </c>
      <c r="N5940" s="519">
        <f t="shared" si="1429"/>
        <v>0</v>
      </c>
      <c r="O5940" s="519">
        <f t="shared" si="1430"/>
        <v>0</v>
      </c>
      <c r="P5940" s="506"/>
      <c r="Q5940" s="520"/>
      <c r="R5940" s="412" t="str">
        <f t="shared" si="1425"/>
        <v/>
      </c>
      <c r="S5940" s="412" t="str">
        <f t="shared" si="1424"/>
        <v/>
      </c>
      <c r="T5940" s="427"/>
      <c r="U5940" s="429"/>
      <c r="W5940" s="6">
        <f>VLOOKUP(A5940,'[3]Cartilha Global'!$A:$A,1,FALSE)</f>
        <v>87900</v>
      </c>
    </row>
    <row r="5941" spans="1:23" ht="33.75" hidden="1" x14ac:dyDescent="0.2">
      <c r="A5941" s="522">
        <v>87902</v>
      </c>
      <c r="B5941" s="508" t="s">
        <v>3144</v>
      </c>
      <c r="C5941" s="513" t="s">
        <v>1658</v>
      </c>
      <c r="D5941" s="498" t="s">
        <v>170</v>
      </c>
      <c r="E5941" s="499">
        <v>11.64</v>
      </c>
      <c r="F5941" s="500">
        <f t="shared" si="1423"/>
        <v>14.41</v>
      </c>
      <c r="G5941" s="527"/>
      <c r="H5941" s="518"/>
      <c r="I5941" s="517">
        <f t="shared" si="1426"/>
        <v>0</v>
      </c>
      <c r="J5941" s="517">
        <f t="shared" si="1427"/>
        <v>0</v>
      </c>
      <c r="K5941" s="504"/>
      <c r="L5941" s="518">
        <f t="shared" si="1428"/>
        <v>0</v>
      </c>
      <c r="M5941" s="518">
        <f t="shared" si="1428"/>
        <v>0</v>
      </c>
      <c r="N5941" s="519">
        <f t="shared" si="1429"/>
        <v>0</v>
      </c>
      <c r="O5941" s="519">
        <f t="shared" si="1430"/>
        <v>0</v>
      </c>
      <c r="P5941" s="506"/>
      <c r="Q5941" s="520"/>
      <c r="R5941" s="412" t="str">
        <f t="shared" si="1425"/>
        <v/>
      </c>
      <c r="S5941" s="412" t="str">
        <f t="shared" si="1424"/>
        <v/>
      </c>
      <c r="T5941" s="427"/>
      <c r="U5941" s="429"/>
      <c r="W5941" s="6">
        <f>VLOOKUP(A5941,'[3]Cartilha Global'!$A:$A,1,FALSE)</f>
        <v>87902</v>
      </c>
    </row>
    <row r="5942" spans="1:23" ht="33.75" hidden="1" x14ac:dyDescent="0.2">
      <c r="A5942" s="522">
        <v>87903</v>
      </c>
      <c r="B5942" s="508" t="s">
        <v>3144</v>
      </c>
      <c r="C5942" s="513" t="s">
        <v>1659</v>
      </c>
      <c r="D5942" s="498" t="s">
        <v>170</v>
      </c>
      <c r="E5942" s="499">
        <v>11.23</v>
      </c>
      <c r="F5942" s="500">
        <f t="shared" si="1423"/>
        <v>13.91</v>
      </c>
      <c r="G5942" s="527"/>
      <c r="H5942" s="518"/>
      <c r="I5942" s="517">
        <f t="shared" si="1426"/>
        <v>0</v>
      </c>
      <c r="J5942" s="517">
        <f t="shared" si="1427"/>
        <v>0</v>
      </c>
      <c r="K5942" s="504"/>
      <c r="L5942" s="518">
        <f t="shared" si="1428"/>
        <v>0</v>
      </c>
      <c r="M5942" s="518">
        <f t="shared" si="1428"/>
        <v>0</v>
      </c>
      <c r="N5942" s="519">
        <f t="shared" si="1429"/>
        <v>0</v>
      </c>
      <c r="O5942" s="519">
        <f t="shared" si="1430"/>
        <v>0</v>
      </c>
      <c r="P5942" s="506"/>
      <c r="Q5942" s="520"/>
      <c r="R5942" s="412" t="str">
        <f t="shared" si="1425"/>
        <v/>
      </c>
      <c r="S5942" s="412" t="str">
        <f t="shared" si="1424"/>
        <v/>
      </c>
      <c r="T5942" s="427"/>
      <c r="U5942" s="429"/>
      <c r="W5942" s="6">
        <f>VLOOKUP(A5942,'[3]Cartilha Global'!$A:$A,1,FALSE)</f>
        <v>87903</v>
      </c>
    </row>
    <row r="5943" spans="1:23" ht="33.75" hidden="1" x14ac:dyDescent="0.2">
      <c r="A5943" s="522">
        <v>87904</v>
      </c>
      <c r="B5943" s="508" t="s">
        <v>3144</v>
      </c>
      <c r="C5943" s="513" t="s">
        <v>1660</v>
      </c>
      <c r="D5943" s="498" t="s">
        <v>170</v>
      </c>
      <c r="E5943" s="499">
        <v>9.7200000000000006</v>
      </c>
      <c r="F5943" s="500">
        <f t="shared" si="1423"/>
        <v>12.04</v>
      </c>
      <c r="G5943" s="527"/>
      <c r="H5943" s="518"/>
      <c r="I5943" s="517">
        <f t="shared" si="1426"/>
        <v>0</v>
      </c>
      <c r="J5943" s="517">
        <f t="shared" si="1427"/>
        <v>0</v>
      </c>
      <c r="K5943" s="504"/>
      <c r="L5943" s="518">
        <f t="shared" si="1428"/>
        <v>0</v>
      </c>
      <c r="M5943" s="518">
        <f t="shared" si="1428"/>
        <v>0</v>
      </c>
      <c r="N5943" s="519">
        <f t="shared" si="1429"/>
        <v>0</v>
      </c>
      <c r="O5943" s="519">
        <f t="shared" si="1430"/>
        <v>0</v>
      </c>
      <c r="P5943" s="506"/>
      <c r="Q5943" s="520"/>
      <c r="R5943" s="412" t="str">
        <f t="shared" si="1425"/>
        <v/>
      </c>
      <c r="S5943" s="412" t="str">
        <f t="shared" si="1424"/>
        <v/>
      </c>
      <c r="T5943" s="427"/>
      <c r="U5943" s="429"/>
      <c r="W5943" s="6">
        <f>VLOOKUP(A5943,'[3]Cartilha Global'!$A:$A,1,FALSE)</f>
        <v>87904</v>
      </c>
    </row>
    <row r="5944" spans="1:23" ht="33.75" hidden="1" x14ac:dyDescent="0.2">
      <c r="A5944" s="522">
        <v>87905</v>
      </c>
      <c r="B5944" s="508" t="s">
        <v>3144</v>
      </c>
      <c r="C5944" s="513" t="s">
        <v>1661</v>
      </c>
      <c r="D5944" s="498" t="s">
        <v>170</v>
      </c>
      <c r="E5944" s="499">
        <v>9.1199999999999992</v>
      </c>
      <c r="F5944" s="500">
        <f t="shared" si="1423"/>
        <v>11.29</v>
      </c>
      <c r="G5944" s="527"/>
      <c r="H5944" s="518"/>
      <c r="I5944" s="517">
        <f t="shared" si="1426"/>
        <v>0</v>
      </c>
      <c r="J5944" s="517">
        <f t="shared" si="1427"/>
        <v>0</v>
      </c>
      <c r="K5944" s="504"/>
      <c r="L5944" s="518">
        <f t="shared" si="1428"/>
        <v>0</v>
      </c>
      <c r="M5944" s="518">
        <f t="shared" si="1428"/>
        <v>0</v>
      </c>
      <c r="N5944" s="519">
        <f t="shared" si="1429"/>
        <v>0</v>
      </c>
      <c r="O5944" s="519">
        <f t="shared" si="1430"/>
        <v>0</v>
      </c>
      <c r="P5944" s="506"/>
      <c r="Q5944" s="520"/>
      <c r="R5944" s="412" t="str">
        <f t="shared" si="1425"/>
        <v/>
      </c>
      <c r="S5944" s="412" t="str">
        <f t="shared" si="1424"/>
        <v/>
      </c>
      <c r="T5944" s="427"/>
      <c r="U5944" s="429"/>
      <c r="W5944" s="6">
        <f>VLOOKUP(A5944,'[3]Cartilha Global'!$A:$A,1,FALSE)</f>
        <v>87905</v>
      </c>
    </row>
    <row r="5945" spans="1:23" ht="33.75" hidden="1" x14ac:dyDescent="0.2">
      <c r="A5945" s="522">
        <v>87907</v>
      </c>
      <c r="B5945" s="508" t="s">
        <v>3144</v>
      </c>
      <c r="C5945" s="513" t="s">
        <v>1662</v>
      </c>
      <c r="D5945" s="498" t="s">
        <v>170</v>
      </c>
      <c r="E5945" s="499">
        <v>8.69</v>
      </c>
      <c r="F5945" s="500">
        <f t="shared" si="1423"/>
        <v>10.76</v>
      </c>
      <c r="G5945" s="527"/>
      <c r="H5945" s="518"/>
      <c r="I5945" s="517">
        <f t="shared" si="1426"/>
        <v>0</v>
      </c>
      <c r="J5945" s="517">
        <f t="shared" si="1427"/>
        <v>0</v>
      </c>
      <c r="K5945" s="504"/>
      <c r="L5945" s="518">
        <f t="shared" si="1428"/>
        <v>0</v>
      </c>
      <c r="M5945" s="518">
        <f t="shared" si="1428"/>
        <v>0</v>
      </c>
      <c r="N5945" s="519">
        <f t="shared" si="1429"/>
        <v>0</v>
      </c>
      <c r="O5945" s="519">
        <f t="shared" si="1430"/>
        <v>0</v>
      </c>
      <c r="P5945" s="506"/>
      <c r="Q5945" s="520"/>
      <c r="R5945" s="412" t="str">
        <f t="shared" si="1425"/>
        <v/>
      </c>
      <c r="S5945" s="412" t="str">
        <f t="shared" si="1424"/>
        <v/>
      </c>
      <c r="T5945" s="427"/>
      <c r="U5945" s="429"/>
      <c r="W5945" s="6">
        <f>VLOOKUP(A5945,'[3]Cartilha Global'!$A:$A,1,FALSE)</f>
        <v>87907</v>
      </c>
    </row>
    <row r="5946" spans="1:23" ht="33.75" hidden="1" x14ac:dyDescent="0.2">
      <c r="A5946" s="522">
        <v>87908</v>
      </c>
      <c r="B5946" s="508" t="s">
        <v>3144</v>
      </c>
      <c r="C5946" s="513" t="s">
        <v>1663</v>
      </c>
      <c r="D5946" s="498" t="s">
        <v>170</v>
      </c>
      <c r="E5946" s="499">
        <v>8.09</v>
      </c>
      <c r="F5946" s="500">
        <f t="shared" si="1423"/>
        <v>10.02</v>
      </c>
      <c r="G5946" s="527"/>
      <c r="H5946" s="518"/>
      <c r="I5946" s="517">
        <f t="shared" si="1426"/>
        <v>0</v>
      </c>
      <c r="J5946" s="517">
        <f t="shared" si="1427"/>
        <v>0</v>
      </c>
      <c r="K5946" s="504"/>
      <c r="L5946" s="518">
        <f t="shared" si="1428"/>
        <v>0</v>
      </c>
      <c r="M5946" s="518">
        <f t="shared" si="1428"/>
        <v>0</v>
      </c>
      <c r="N5946" s="519">
        <f t="shared" si="1429"/>
        <v>0</v>
      </c>
      <c r="O5946" s="519">
        <f t="shared" si="1430"/>
        <v>0</v>
      </c>
      <c r="P5946" s="506"/>
      <c r="Q5946" s="520"/>
      <c r="R5946" s="412" t="str">
        <f t="shared" si="1425"/>
        <v/>
      </c>
      <c r="S5946" s="412" t="str">
        <f t="shared" si="1424"/>
        <v/>
      </c>
      <c r="T5946" s="427"/>
      <c r="U5946" s="429"/>
      <c r="W5946" s="6">
        <f>VLOOKUP(A5946,'[3]Cartilha Global'!$A:$A,1,FALSE)</f>
        <v>87908</v>
      </c>
    </row>
    <row r="5947" spans="1:23" ht="22.5" hidden="1" x14ac:dyDescent="0.2">
      <c r="A5947" s="522">
        <v>87910</v>
      </c>
      <c r="B5947" s="508" t="s">
        <v>3144</v>
      </c>
      <c r="C5947" s="513" t="s">
        <v>296</v>
      </c>
      <c r="D5947" s="498" t="s">
        <v>170</v>
      </c>
      <c r="E5947" s="499">
        <v>21.7</v>
      </c>
      <c r="F5947" s="500">
        <f t="shared" si="1423"/>
        <v>26.87</v>
      </c>
      <c r="G5947" s="527"/>
      <c r="H5947" s="518"/>
      <c r="I5947" s="517">
        <f t="shared" si="1426"/>
        <v>0</v>
      </c>
      <c r="J5947" s="517">
        <f t="shared" si="1427"/>
        <v>0</v>
      </c>
      <c r="K5947" s="504"/>
      <c r="L5947" s="518">
        <f t="shared" si="1428"/>
        <v>0</v>
      </c>
      <c r="M5947" s="518">
        <f t="shared" si="1428"/>
        <v>0</v>
      </c>
      <c r="N5947" s="519">
        <f t="shared" si="1429"/>
        <v>0</v>
      </c>
      <c r="O5947" s="519">
        <f t="shared" si="1430"/>
        <v>0</v>
      </c>
      <c r="P5947" s="506"/>
      <c r="Q5947" s="520"/>
      <c r="R5947" s="412" t="str">
        <f t="shared" si="1425"/>
        <v/>
      </c>
      <c r="S5947" s="412" t="str">
        <f t="shared" si="1424"/>
        <v/>
      </c>
      <c r="T5947" s="427"/>
      <c r="U5947" s="429"/>
      <c r="W5947" s="6">
        <f>VLOOKUP(A5947,'[3]Cartilha Global'!$A:$A,1,FALSE)</f>
        <v>87910</v>
      </c>
    </row>
    <row r="5948" spans="1:23" ht="22.5" hidden="1" x14ac:dyDescent="0.2">
      <c r="A5948" s="522">
        <v>87911</v>
      </c>
      <c r="B5948" s="508" t="s">
        <v>3144</v>
      </c>
      <c r="C5948" s="513" t="s">
        <v>297</v>
      </c>
      <c r="D5948" s="498" t="s">
        <v>170</v>
      </c>
      <c r="E5948" s="499">
        <v>20.88</v>
      </c>
      <c r="F5948" s="500">
        <f t="shared" si="1423"/>
        <v>25.86</v>
      </c>
      <c r="G5948" s="527"/>
      <c r="H5948" s="518"/>
      <c r="I5948" s="517">
        <f t="shared" si="1426"/>
        <v>0</v>
      </c>
      <c r="J5948" s="517">
        <f t="shared" si="1427"/>
        <v>0</v>
      </c>
      <c r="K5948" s="504"/>
      <c r="L5948" s="518">
        <f t="shared" si="1428"/>
        <v>0</v>
      </c>
      <c r="M5948" s="518">
        <f t="shared" si="1428"/>
        <v>0</v>
      </c>
      <c r="N5948" s="519">
        <f t="shared" si="1429"/>
        <v>0</v>
      </c>
      <c r="O5948" s="519">
        <f t="shared" si="1430"/>
        <v>0</v>
      </c>
      <c r="P5948" s="506"/>
      <c r="Q5948" s="520"/>
      <c r="R5948" s="412" t="str">
        <f t="shared" si="1425"/>
        <v/>
      </c>
      <c r="S5948" s="412" t="str">
        <f t="shared" si="1424"/>
        <v/>
      </c>
      <c r="T5948" s="427"/>
      <c r="U5948" s="429"/>
      <c r="W5948" s="6">
        <f>VLOOKUP(A5948,'[3]Cartilha Global'!$A:$A,1,FALSE)</f>
        <v>87911</v>
      </c>
    </row>
    <row r="5949" spans="1:23" hidden="1" x14ac:dyDescent="0.2">
      <c r="A5949" s="522" t="s">
        <v>2057</v>
      </c>
      <c r="B5949" s="508"/>
      <c r="C5949" s="513" t="s">
        <v>54</v>
      </c>
      <c r="D5949" s="498">
        <v>0</v>
      </c>
      <c r="E5949" s="499"/>
      <c r="F5949" s="500">
        <f t="shared" si="1423"/>
        <v>0</v>
      </c>
      <c r="G5949" s="556"/>
      <c r="H5949" s="556"/>
      <c r="I5949" s="557"/>
      <c r="J5949" s="558"/>
      <c r="K5949" s="504"/>
      <c r="L5949" s="556"/>
      <c r="M5949" s="556"/>
      <c r="N5949" s="557"/>
      <c r="O5949" s="558"/>
      <c r="P5949" s="506"/>
      <c r="Q5949" s="494" t="str">
        <f>IF(OR(SUM(J5950:J6012)&gt;0,SUM(O5950:O6012)&gt;0),"xx","")</f>
        <v/>
      </c>
      <c r="R5949" s="412" t="str">
        <f t="shared" si="1425"/>
        <v/>
      </c>
      <c r="S5949" s="412" t="str">
        <f t="shared" si="1424"/>
        <v/>
      </c>
      <c r="T5949" s="427"/>
      <c r="U5949" s="429"/>
      <c r="W5949" s="6" t="str">
        <f>VLOOKUP(A5949,'[3]Cartilha Global'!$A:$A,1,FALSE)</f>
        <v>10.1.3</v>
      </c>
    </row>
    <row r="5950" spans="1:23" ht="45" hidden="1" x14ac:dyDescent="0.2">
      <c r="A5950" s="522">
        <v>89173</v>
      </c>
      <c r="B5950" s="508" t="s">
        <v>3144</v>
      </c>
      <c r="C5950" s="513" t="s">
        <v>504</v>
      </c>
      <c r="D5950" s="498" t="s">
        <v>170</v>
      </c>
      <c r="E5950" s="499">
        <v>33.86</v>
      </c>
      <c r="F5950" s="500">
        <f t="shared" si="1423"/>
        <v>41.93</v>
      </c>
      <c r="G5950" s="527"/>
      <c r="H5950" s="518"/>
      <c r="I5950" s="517">
        <f t="shared" ref="I5950:I6012" si="1431">IF(ISBLANK(E5950),0,ROUND(F5950*G5950,2))</f>
        <v>0</v>
      </c>
      <c r="J5950" s="517">
        <f t="shared" ref="J5950:J6012" si="1432">IF(ISBLANK(G5950),0,ROUND(G5950*H5950,2))</f>
        <v>0</v>
      </c>
      <c r="K5950" s="504"/>
      <c r="L5950" s="518">
        <f t="shared" ref="L5950:M5981" si="1433">G5950</f>
        <v>0</v>
      </c>
      <c r="M5950" s="518">
        <f t="shared" si="1433"/>
        <v>0</v>
      </c>
      <c r="N5950" s="519">
        <f t="shared" ref="N5950:N6012" si="1434">IF(ISBLANK(E5950),0,ROUND(F5950*L5950,2))</f>
        <v>0</v>
      </c>
      <c r="O5950" s="519">
        <f t="shared" ref="O5950:O6012" si="1435">IF(ISBLANK(L5950),0,ROUND(L5950*M5950,2))</f>
        <v>0</v>
      </c>
      <c r="P5950" s="506"/>
      <c r="Q5950" s="520"/>
      <c r="R5950" s="412" t="str">
        <f t="shared" si="1425"/>
        <v/>
      </c>
      <c r="S5950" s="412" t="str">
        <f t="shared" si="1424"/>
        <v/>
      </c>
      <c r="T5950" s="427"/>
      <c r="U5950" s="429"/>
      <c r="W5950" s="6">
        <f>VLOOKUP(A5950,'[3]Cartilha Global'!$A:$A,1,FALSE)</f>
        <v>89173</v>
      </c>
    </row>
    <row r="5951" spans="1:23" ht="33.75" hidden="1" x14ac:dyDescent="0.2">
      <c r="A5951" s="522">
        <v>89048</v>
      </c>
      <c r="B5951" s="508" t="s">
        <v>3144</v>
      </c>
      <c r="C5951" s="513" t="s">
        <v>505</v>
      </c>
      <c r="D5951" s="498" t="s">
        <v>170</v>
      </c>
      <c r="E5951" s="499">
        <v>34.5</v>
      </c>
      <c r="F5951" s="500">
        <f t="shared" si="1423"/>
        <v>42.72</v>
      </c>
      <c r="G5951" s="527"/>
      <c r="H5951" s="518"/>
      <c r="I5951" s="517">
        <f t="shared" si="1431"/>
        <v>0</v>
      </c>
      <c r="J5951" s="517">
        <f t="shared" si="1432"/>
        <v>0</v>
      </c>
      <c r="K5951" s="504"/>
      <c r="L5951" s="518">
        <f t="shared" si="1433"/>
        <v>0</v>
      </c>
      <c r="M5951" s="518">
        <f t="shared" si="1433"/>
        <v>0</v>
      </c>
      <c r="N5951" s="519">
        <f t="shared" si="1434"/>
        <v>0</v>
      </c>
      <c r="O5951" s="519">
        <f t="shared" si="1435"/>
        <v>0</v>
      </c>
      <c r="P5951" s="506"/>
      <c r="Q5951" s="520"/>
      <c r="R5951" s="412" t="str">
        <f t="shared" si="1425"/>
        <v/>
      </c>
      <c r="S5951" s="412" t="str">
        <f t="shared" si="1424"/>
        <v/>
      </c>
      <c r="T5951" s="427"/>
      <c r="U5951" s="429"/>
      <c r="W5951" s="6">
        <f>VLOOKUP(A5951,'[3]Cartilha Global'!$A:$A,1,FALSE)</f>
        <v>89048</v>
      </c>
    </row>
    <row r="5952" spans="1:23" hidden="1" x14ac:dyDescent="0.2">
      <c r="A5952" s="522">
        <v>94224</v>
      </c>
      <c r="B5952" s="508" t="s">
        <v>3144</v>
      </c>
      <c r="C5952" s="513" t="s">
        <v>3888</v>
      </c>
      <c r="D5952" s="498" t="s">
        <v>6927</v>
      </c>
      <c r="E5952" s="499">
        <v>25.56</v>
      </c>
      <c r="F5952" s="500">
        <f t="shared" si="1423"/>
        <v>31.65</v>
      </c>
      <c r="G5952" s="527"/>
      <c r="H5952" s="518"/>
      <c r="I5952" s="517">
        <f t="shared" si="1431"/>
        <v>0</v>
      </c>
      <c r="J5952" s="517">
        <f t="shared" si="1432"/>
        <v>0</v>
      </c>
      <c r="K5952" s="504"/>
      <c r="L5952" s="518">
        <f t="shared" si="1433"/>
        <v>0</v>
      </c>
      <c r="M5952" s="518">
        <f t="shared" si="1433"/>
        <v>0</v>
      </c>
      <c r="N5952" s="519">
        <f t="shared" si="1434"/>
        <v>0</v>
      </c>
      <c r="O5952" s="519">
        <f t="shared" si="1435"/>
        <v>0</v>
      </c>
      <c r="P5952" s="506"/>
      <c r="Q5952" s="520"/>
      <c r="R5952" s="412" t="str">
        <f t="shared" si="1425"/>
        <v/>
      </c>
      <c r="S5952" s="412" t="str">
        <f t="shared" si="1424"/>
        <v/>
      </c>
      <c r="T5952" s="427"/>
      <c r="U5952" s="429"/>
      <c r="W5952" s="6">
        <f>VLOOKUP(A5952,'[3]Cartilha Global'!$A:$A,1,FALSE)</f>
        <v>94224</v>
      </c>
    </row>
    <row r="5953" spans="1:23" ht="33.75" hidden="1" x14ac:dyDescent="0.2">
      <c r="A5953" s="522">
        <v>87527</v>
      </c>
      <c r="B5953" s="508" t="s">
        <v>3144</v>
      </c>
      <c r="C5953" s="513" t="s">
        <v>1664</v>
      </c>
      <c r="D5953" s="498" t="s">
        <v>170</v>
      </c>
      <c r="E5953" s="499">
        <v>37.65</v>
      </c>
      <c r="F5953" s="500">
        <f t="shared" si="1423"/>
        <v>46.63</v>
      </c>
      <c r="G5953" s="527"/>
      <c r="H5953" s="518"/>
      <c r="I5953" s="517">
        <f t="shared" si="1431"/>
        <v>0</v>
      </c>
      <c r="J5953" s="517">
        <f t="shared" si="1432"/>
        <v>0</v>
      </c>
      <c r="K5953" s="504"/>
      <c r="L5953" s="518">
        <f t="shared" si="1433"/>
        <v>0</v>
      </c>
      <c r="M5953" s="518">
        <f t="shared" si="1433"/>
        <v>0</v>
      </c>
      <c r="N5953" s="519">
        <f t="shared" si="1434"/>
        <v>0</v>
      </c>
      <c r="O5953" s="519">
        <f t="shared" si="1435"/>
        <v>0</v>
      </c>
      <c r="P5953" s="506"/>
      <c r="Q5953" s="520"/>
      <c r="R5953" s="412" t="str">
        <f t="shared" si="1425"/>
        <v/>
      </c>
      <c r="S5953" s="412" t="str">
        <f t="shared" si="1424"/>
        <v/>
      </c>
      <c r="T5953" s="427"/>
      <c r="U5953" s="429"/>
      <c r="W5953" s="6">
        <f>VLOOKUP(A5953,'[3]Cartilha Global'!$A:$A,1,FALSE)</f>
        <v>87527</v>
      </c>
    </row>
    <row r="5954" spans="1:23" ht="33.75" hidden="1" x14ac:dyDescent="0.2">
      <c r="A5954" s="522">
        <v>87528</v>
      </c>
      <c r="B5954" s="508" t="s">
        <v>3144</v>
      </c>
      <c r="C5954" s="513" t="s">
        <v>1665</v>
      </c>
      <c r="D5954" s="498" t="s">
        <v>170</v>
      </c>
      <c r="E5954" s="499">
        <v>42.83</v>
      </c>
      <c r="F5954" s="500">
        <f t="shared" si="1423"/>
        <v>53.04</v>
      </c>
      <c r="G5954" s="527"/>
      <c r="H5954" s="518"/>
      <c r="I5954" s="517">
        <f t="shared" si="1431"/>
        <v>0</v>
      </c>
      <c r="J5954" s="517">
        <f t="shared" si="1432"/>
        <v>0</v>
      </c>
      <c r="K5954" s="504"/>
      <c r="L5954" s="518">
        <f t="shared" si="1433"/>
        <v>0</v>
      </c>
      <c r="M5954" s="518">
        <f t="shared" si="1433"/>
        <v>0</v>
      </c>
      <c r="N5954" s="519">
        <f t="shared" si="1434"/>
        <v>0</v>
      </c>
      <c r="O5954" s="519">
        <f t="shared" si="1435"/>
        <v>0</v>
      </c>
      <c r="P5954" s="506"/>
      <c r="Q5954" s="520"/>
      <c r="R5954" s="412" t="str">
        <f t="shared" si="1425"/>
        <v/>
      </c>
      <c r="S5954" s="412" t="str">
        <f t="shared" si="1424"/>
        <v/>
      </c>
      <c r="T5954" s="427"/>
      <c r="U5954" s="429"/>
      <c r="W5954" s="6">
        <f>VLOOKUP(A5954,'[3]Cartilha Global'!$A:$A,1,FALSE)</f>
        <v>87528</v>
      </c>
    </row>
    <row r="5955" spans="1:23" ht="33.75" hidden="1" x14ac:dyDescent="0.2">
      <c r="A5955" s="522">
        <v>87531</v>
      </c>
      <c r="B5955" s="508" t="s">
        <v>3144</v>
      </c>
      <c r="C5955" s="513" t="s">
        <v>1666</v>
      </c>
      <c r="D5955" s="498" t="s">
        <v>170</v>
      </c>
      <c r="E5955" s="499">
        <v>32.229999999999997</v>
      </c>
      <c r="F5955" s="500">
        <f t="shared" si="1423"/>
        <v>39.909999999999997</v>
      </c>
      <c r="G5955" s="527"/>
      <c r="H5955" s="518"/>
      <c r="I5955" s="517">
        <f t="shared" si="1431"/>
        <v>0</v>
      </c>
      <c r="J5955" s="517">
        <f t="shared" si="1432"/>
        <v>0</v>
      </c>
      <c r="K5955" s="504"/>
      <c r="L5955" s="518">
        <f t="shared" si="1433"/>
        <v>0</v>
      </c>
      <c r="M5955" s="518">
        <f t="shared" si="1433"/>
        <v>0</v>
      </c>
      <c r="N5955" s="519">
        <f t="shared" si="1434"/>
        <v>0</v>
      </c>
      <c r="O5955" s="519">
        <f t="shared" si="1435"/>
        <v>0</v>
      </c>
      <c r="P5955" s="506"/>
      <c r="Q5955" s="520"/>
      <c r="R5955" s="412" t="str">
        <f t="shared" si="1425"/>
        <v/>
      </c>
      <c r="S5955" s="412" t="str">
        <f t="shared" si="1424"/>
        <v/>
      </c>
      <c r="T5955" s="427"/>
      <c r="U5955" s="429"/>
      <c r="W5955" s="6">
        <f>VLOOKUP(A5955,'[3]Cartilha Global'!$A:$A,1,FALSE)</f>
        <v>87531</v>
      </c>
    </row>
    <row r="5956" spans="1:23" ht="33.75" hidden="1" x14ac:dyDescent="0.2">
      <c r="A5956" s="522">
        <v>87532</v>
      </c>
      <c r="B5956" s="508" t="s">
        <v>3144</v>
      </c>
      <c r="C5956" s="513" t="s">
        <v>1667</v>
      </c>
      <c r="D5956" s="498" t="s">
        <v>170</v>
      </c>
      <c r="E5956" s="499">
        <v>37.409999999999997</v>
      </c>
      <c r="F5956" s="500">
        <f t="shared" si="1423"/>
        <v>46.33</v>
      </c>
      <c r="G5956" s="527"/>
      <c r="H5956" s="518"/>
      <c r="I5956" s="517">
        <f t="shared" si="1431"/>
        <v>0</v>
      </c>
      <c r="J5956" s="517">
        <f t="shared" si="1432"/>
        <v>0</v>
      </c>
      <c r="K5956" s="504"/>
      <c r="L5956" s="518">
        <f t="shared" si="1433"/>
        <v>0</v>
      </c>
      <c r="M5956" s="518">
        <f t="shared" si="1433"/>
        <v>0</v>
      </c>
      <c r="N5956" s="519">
        <f t="shared" si="1434"/>
        <v>0</v>
      </c>
      <c r="O5956" s="519">
        <f t="shared" si="1435"/>
        <v>0</v>
      </c>
      <c r="P5956" s="506"/>
      <c r="Q5956" s="520"/>
      <c r="R5956" s="412" t="str">
        <f t="shared" si="1425"/>
        <v/>
      </c>
      <c r="S5956" s="412" t="str">
        <f t="shared" si="1424"/>
        <v/>
      </c>
      <c r="T5956" s="427"/>
      <c r="U5956" s="429"/>
      <c r="W5956" s="6">
        <f>VLOOKUP(A5956,'[3]Cartilha Global'!$A:$A,1,FALSE)</f>
        <v>87532</v>
      </c>
    </row>
    <row r="5957" spans="1:23" ht="33.75" hidden="1" x14ac:dyDescent="0.2">
      <c r="A5957" s="522">
        <v>87535</v>
      </c>
      <c r="B5957" s="508" t="s">
        <v>3144</v>
      </c>
      <c r="C5957" s="513" t="s">
        <v>1668</v>
      </c>
      <c r="D5957" s="498" t="s">
        <v>170</v>
      </c>
      <c r="E5957" s="499">
        <v>28.24</v>
      </c>
      <c r="F5957" s="500">
        <f t="shared" si="1423"/>
        <v>34.97</v>
      </c>
      <c r="G5957" s="527"/>
      <c r="H5957" s="518"/>
      <c r="I5957" s="517">
        <f t="shared" si="1431"/>
        <v>0</v>
      </c>
      <c r="J5957" s="517">
        <f t="shared" si="1432"/>
        <v>0</v>
      </c>
      <c r="K5957" s="504"/>
      <c r="L5957" s="518">
        <f t="shared" si="1433"/>
        <v>0</v>
      </c>
      <c r="M5957" s="518">
        <f t="shared" si="1433"/>
        <v>0</v>
      </c>
      <c r="N5957" s="519">
        <f t="shared" si="1434"/>
        <v>0</v>
      </c>
      <c r="O5957" s="519">
        <f t="shared" si="1435"/>
        <v>0</v>
      </c>
      <c r="P5957" s="506"/>
      <c r="Q5957" s="520"/>
      <c r="R5957" s="412" t="str">
        <f t="shared" si="1425"/>
        <v/>
      </c>
      <c r="S5957" s="412" t="str">
        <f t="shared" si="1424"/>
        <v/>
      </c>
      <c r="T5957" s="427"/>
      <c r="U5957" s="429"/>
      <c r="W5957" s="6">
        <f>VLOOKUP(A5957,'[3]Cartilha Global'!$A:$A,1,FALSE)</f>
        <v>87535</v>
      </c>
    </row>
    <row r="5958" spans="1:23" ht="33.75" hidden="1" x14ac:dyDescent="0.2">
      <c r="A5958" s="522">
        <v>87536</v>
      </c>
      <c r="B5958" s="508" t="s">
        <v>3144</v>
      </c>
      <c r="C5958" s="513" t="s">
        <v>1669</v>
      </c>
      <c r="D5958" s="498" t="s">
        <v>170</v>
      </c>
      <c r="E5958" s="499">
        <v>33.42</v>
      </c>
      <c r="F5958" s="500">
        <f t="shared" si="1423"/>
        <v>41.39</v>
      </c>
      <c r="G5958" s="527"/>
      <c r="H5958" s="518"/>
      <c r="I5958" s="517">
        <f t="shared" si="1431"/>
        <v>0</v>
      </c>
      <c r="J5958" s="517">
        <f t="shared" si="1432"/>
        <v>0</v>
      </c>
      <c r="K5958" s="504"/>
      <c r="L5958" s="518">
        <f t="shared" si="1433"/>
        <v>0</v>
      </c>
      <c r="M5958" s="518">
        <f t="shared" si="1433"/>
        <v>0</v>
      </c>
      <c r="N5958" s="519">
        <f t="shared" si="1434"/>
        <v>0</v>
      </c>
      <c r="O5958" s="519">
        <f t="shared" si="1435"/>
        <v>0</v>
      </c>
      <c r="P5958" s="506"/>
      <c r="Q5958" s="520"/>
      <c r="R5958" s="412" t="str">
        <f t="shared" si="1425"/>
        <v/>
      </c>
      <c r="S5958" s="412" t="str">
        <f t="shared" si="1424"/>
        <v/>
      </c>
      <c r="T5958" s="427"/>
      <c r="U5958" s="429"/>
      <c r="W5958" s="6">
        <f>VLOOKUP(A5958,'[3]Cartilha Global'!$A:$A,1,FALSE)</f>
        <v>87536</v>
      </c>
    </row>
    <row r="5959" spans="1:23" ht="45" hidden="1" x14ac:dyDescent="0.2">
      <c r="A5959" s="522">
        <v>87537</v>
      </c>
      <c r="B5959" s="508" t="s">
        <v>3144</v>
      </c>
      <c r="C5959" s="513" t="s">
        <v>1670</v>
      </c>
      <c r="D5959" s="498" t="s">
        <v>170</v>
      </c>
      <c r="E5959" s="499">
        <v>74.290000000000006</v>
      </c>
      <c r="F5959" s="500">
        <f t="shared" si="1423"/>
        <v>92</v>
      </c>
      <c r="G5959" s="527"/>
      <c r="H5959" s="518"/>
      <c r="I5959" s="517">
        <f t="shared" si="1431"/>
        <v>0</v>
      </c>
      <c r="J5959" s="517">
        <f t="shared" si="1432"/>
        <v>0</v>
      </c>
      <c r="K5959" s="504"/>
      <c r="L5959" s="518">
        <f t="shared" si="1433"/>
        <v>0</v>
      </c>
      <c r="M5959" s="518">
        <f t="shared" si="1433"/>
        <v>0</v>
      </c>
      <c r="N5959" s="519">
        <f t="shared" si="1434"/>
        <v>0</v>
      </c>
      <c r="O5959" s="519">
        <f t="shared" si="1435"/>
        <v>0</v>
      </c>
      <c r="P5959" s="506"/>
      <c r="Q5959" s="520"/>
      <c r="R5959" s="412" t="str">
        <f t="shared" si="1425"/>
        <v/>
      </c>
      <c r="S5959" s="412" t="str">
        <f t="shared" si="1424"/>
        <v/>
      </c>
      <c r="T5959" s="427"/>
      <c r="U5959" s="429"/>
      <c r="W5959" s="6">
        <f>VLOOKUP(A5959,'[3]Cartilha Global'!$A:$A,1,FALSE)</f>
        <v>87537</v>
      </c>
    </row>
    <row r="5960" spans="1:23" ht="45" hidden="1" x14ac:dyDescent="0.2">
      <c r="A5960" s="522">
        <v>87539</v>
      </c>
      <c r="B5960" s="508" t="s">
        <v>3144</v>
      </c>
      <c r="C5960" s="513" t="s">
        <v>1671</v>
      </c>
      <c r="D5960" s="498" t="s">
        <v>170</v>
      </c>
      <c r="E5960" s="499">
        <v>69.64</v>
      </c>
      <c r="F5960" s="500">
        <f t="shared" si="1423"/>
        <v>86.24</v>
      </c>
      <c r="G5960" s="527"/>
      <c r="H5960" s="518"/>
      <c r="I5960" s="517">
        <f t="shared" si="1431"/>
        <v>0</v>
      </c>
      <c r="J5960" s="517">
        <f t="shared" si="1432"/>
        <v>0</v>
      </c>
      <c r="K5960" s="504"/>
      <c r="L5960" s="518">
        <f t="shared" si="1433"/>
        <v>0</v>
      </c>
      <c r="M5960" s="518">
        <f t="shared" si="1433"/>
        <v>0</v>
      </c>
      <c r="N5960" s="519">
        <f t="shared" si="1434"/>
        <v>0</v>
      </c>
      <c r="O5960" s="519">
        <f t="shared" si="1435"/>
        <v>0</v>
      </c>
      <c r="P5960" s="506"/>
      <c r="Q5960" s="520"/>
      <c r="R5960" s="412" t="str">
        <f t="shared" si="1425"/>
        <v/>
      </c>
      <c r="S5960" s="412" t="str">
        <f t="shared" si="1424"/>
        <v/>
      </c>
      <c r="T5960" s="427"/>
      <c r="U5960" s="429"/>
      <c r="W5960" s="6">
        <f>VLOOKUP(A5960,'[3]Cartilha Global'!$A:$A,1,FALSE)</f>
        <v>87539</v>
      </c>
    </row>
    <row r="5961" spans="1:23" ht="45" hidden="1" x14ac:dyDescent="0.2">
      <c r="A5961" s="522">
        <v>87541</v>
      </c>
      <c r="B5961" s="508" t="s">
        <v>3144</v>
      </c>
      <c r="C5961" s="513" t="s">
        <v>1672</v>
      </c>
      <c r="D5961" s="498" t="s">
        <v>170</v>
      </c>
      <c r="E5961" s="499">
        <v>66.209999999999994</v>
      </c>
      <c r="F5961" s="500">
        <f t="shared" ref="F5961:F6012" si="1436">IF(E5961=0,0,ROUND(E5961*(1+E$13)*(1-E$14),2))</f>
        <v>81.99</v>
      </c>
      <c r="G5961" s="527"/>
      <c r="H5961" s="518"/>
      <c r="I5961" s="517">
        <f t="shared" si="1431"/>
        <v>0</v>
      </c>
      <c r="J5961" s="517">
        <f t="shared" si="1432"/>
        <v>0</v>
      </c>
      <c r="K5961" s="504"/>
      <c r="L5961" s="518">
        <f t="shared" si="1433"/>
        <v>0</v>
      </c>
      <c r="M5961" s="518">
        <f t="shared" si="1433"/>
        <v>0</v>
      </c>
      <c r="N5961" s="519">
        <f t="shared" si="1434"/>
        <v>0</v>
      </c>
      <c r="O5961" s="519">
        <f t="shared" si="1435"/>
        <v>0</v>
      </c>
      <c r="P5961" s="506"/>
      <c r="Q5961" s="520"/>
      <c r="R5961" s="412" t="str">
        <f t="shared" si="1425"/>
        <v/>
      </c>
      <c r="S5961" s="412" t="str">
        <f t="shared" si="1424"/>
        <v/>
      </c>
      <c r="T5961" s="427"/>
      <c r="U5961" s="429"/>
      <c r="W5961" s="6">
        <f>VLOOKUP(A5961,'[3]Cartilha Global'!$A:$A,1,FALSE)</f>
        <v>87541</v>
      </c>
    </row>
    <row r="5962" spans="1:23" ht="33.75" hidden="1" x14ac:dyDescent="0.2">
      <c r="A5962" s="522">
        <v>87545</v>
      </c>
      <c r="B5962" s="508" t="s">
        <v>3144</v>
      </c>
      <c r="C5962" s="513" t="s">
        <v>1673</v>
      </c>
      <c r="D5962" s="498" t="s">
        <v>170</v>
      </c>
      <c r="E5962" s="499">
        <v>26.09</v>
      </c>
      <c r="F5962" s="500">
        <f t="shared" si="1436"/>
        <v>32.31</v>
      </c>
      <c r="G5962" s="527"/>
      <c r="H5962" s="518"/>
      <c r="I5962" s="517">
        <f t="shared" si="1431"/>
        <v>0</v>
      </c>
      <c r="J5962" s="517">
        <f t="shared" si="1432"/>
        <v>0</v>
      </c>
      <c r="K5962" s="504"/>
      <c r="L5962" s="518">
        <f t="shared" si="1433"/>
        <v>0</v>
      </c>
      <c r="M5962" s="518">
        <f t="shared" si="1433"/>
        <v>0</v>
      </c>
      <c r="N5962" s="519">
        <f t="shared" si="1434"/>
        <v>0</v>
      </c>
      <c r="O5962" s="519">
        <f t="shared" si="1435"/>
        <v>0</v>
      </c>
      <c r="P5962" s="506"/>
      <c r="Q5962" s="520"/>
      <c r="R5962" s="412" t="str">
        <f t="shared" si="1425"/>
        <v/>
      </c>
      <c r="S5962" s="412" t="str">
        <f t="shared" ref="S5962:S6025" si="1437">IF(Q5962="X","x",IF(Q5962="xx","x",IF(OR(J5962&gt;0,O5962&gt;0),"x","")))</f>
        <v/>
      </c>
      <c r="T5962" s="427"/>
      <c r="U5962" s="429"/>
      <c r="W5962" s="6">
        <f>VLOOKUP(A5962,'[3]Cartilha Global'!$A:$A,1,FALSE)</f>
        <v>87545</v>
      </c>
    </row>
    <row r="5963" spans="1:23" ht="33.75" hidden="1" x14ac:dyDescent="0.2">
      <c r="A5963" s="522">
        <v>87546</v>
      </c>
      <c r="B5963" s="508" t="s">
        <v>3144</v>
      </c>
      <c r="C5963" s="513" t="s">
        <v>1674</v>
      </c>
      <c r="D5963" s="498" t="s">
        <v>170</v>
      </c>
      <c r="E5963" s="499">
        <v>29.03</v>
      </c>
      <c r="F5963" s="500">
        <f t="shared" si="1436"/>
        <v>35.950000000000003</v>
      </c>
      <c r="G5963" s="527"/>
      <c r="H5963" s="518"/>
      <c r="I5963" s="517">
        <f t="shared" si="1431"/>
        <v>0</v>
      </c>
      <c r="J5963" s="517">
        <f t="shared" si="1432"/>
        <v>0</v>
      </c>
      <c r="K5963" s="504"/>
      <c r="L5963" s="518">
        <f t="shared" si="1433"/>
        <v>0</v>
      </c>
      <c r="M5963" s="518">
        <f t="shared" si="1433"/>
        <v>0</v>
      </c>
      <c r="N5963" s="519">
        <f t="shared" si="1434"/>
        <v>0</v>
      </c>
      <c r="O5963" s="519">
        <f t="shared" si="1435"/>
        <v>0</v>
      </c>
      <c r="P5963" s="506"/>
      <c r="Q5963" s="520"/>
      <c r="R5963" s="412" t="str">
        <f t="shared" si="1425"/>
        <v/>
      </c>
      <c r="S5963" s="412" t="str">
        <f t="shared" si="1437"/>
        <v/>
      </c>
      <c r="T5963" s="427"/>
      <c r="U5963" s="429"/>
      <c r="W5963" s="6">
        <f>VLOOKUP(A5963,'[3]Cartilha Global'!$A:$A,1,FALSE)</f>
        <v>87546</v>
      </c>
    </row>
    <row r="5964" spans="1:23" ht="33.75" hidden="1" x14ac:dyDescent="0.2">
      <c r="A5964" s="522">
        <v>87549</v>
      </c>
      <c r="B5964" s="508" t="s">
        <v>3144</v>
      </c>
      <c r="C5964" s="513" t="s">
        <v>1675</v>
      </c>
      <c r="D5964" s="498" t="s">
        <v>170</v>
      </c>
      <c r="E5964" s="499">
        <v>20.67</v>
      </c>
      <c r="F5964" s="500">
        <f t="shared" si="1436"/>
        <v>25.6</v>
      </c>
      <c r="G5964" s="527"/>
      <c r="H5964" s="518"/>
      <c r="I5964" s="517">
        <f t="shared" si="1431"/>
        <v>0</v>
      </c>
      <c r="J5964" s="517">
        <f t="shared" si="1432"/>
        <v>0</v>
      </c>
      <c r="K5964" s="504"/>
      <c r="L5964" s="518">
        <f t="shared" si="1433"/>
        <v>0</v>
      </c>
      <c r="M5964" s="518">
        <f t="shared" si="1433"/>
        <v>0</v>
      </c>
      <c r="N5964" s="519">
        <f t="shared" si="1434"/>
        <v>0</v>
      </c>
      <c r="O5964" s="519">
        <f t="shared" si="1435"/>
        <v>0</v>
      </c>
      <c r="P5964" s="506"/>
      <c r="Q5964" s="520"/>
      <c r="R5964" s="412" t="str">
        <f t="shared" ref="R5964:R6027" si="1438">IF(Q5964="X","x",IF(Q5964="xx","x",IF(O5964&gt;0,"x","")))</f>
        <v/>
      </c>
      <c r="S5964" s="412" t="str">
        <f t="shared" si="1437"/>
        <v/>
      </c>
      <c r="T5964" s="427"/>
      <c r="U5964" s="429"/>
      <c r="W5964" s="6">
        <f>VLOOKUP(A5964,'[3]Cartilha Global'!$A:$A,1,FALSE)</f>
        <v>87549</v>
      </c>
    </row>
    <row r="5965" spans="1:23" ht="33.75" hidden="1" x14ac:dyDescent="0.2">
      <c r="A5965" s="522">
        <v>87550</v>
      </c>
      <c r="B5965" s="508" t="s">
        <v>3144</v>
      </c>
      <c r="C5965" s="513" t="s">
        <v>1676</v>
      </c>
      <c r="D5965" s="498" t="s">
        <v>170</v>
      </c>
      <c r="E5965" s="499">
        <v>23.61</v>
      </c>
      <c r="F5965" s="500">
        <f t="shared" si="1436"/>
        <v>29.24</v>
      </c>
      <c r="G5965" s="527"/>
      <c r="H5965" s="518"/>
      <c r="I5965" s="517">
        <f t="shared" si="1431"/>
        <v>0</v>
      </c>
      <c r="J5965" s="517">
        <f t="shared" si="1432"/>
        <v>0</v>
      </c>
      <c r="K5965" s="504"/>
      <c r="L5965" s="518">
        <f t="shared" si="1433"/>
        <v>0</v>
      </c>
      <c r="M5965" s="518">
        <f t="shared" si="1433"/>
        <v>0</v>
      </c>
      <c r="N5965" s="519">
        <f t="shared" si="1434"/>
        <v>0</v>
      </c>
      <c r="O5965" s="519">
        <f t="shared" si="1435"/>
        <v>0</v>
      </c>
      <c r="P5965" s="506"/>
      <c r="Q5965" s="520"/>
      <c r="R5965" s="412" t="str">
        <f t="shared" si="1438"/>
        <v/>
      </c>
      <c r="S5965" s="412" t="str">
        <f t="shared" si="1437"/>
        <v/>
      </c>
      <c r="T5965" s="427"/>
      <c r="U5965" s="429"/>
      <c r="W5965" s="6">
        <f>VLOOKUP(A5965,'[3]Cartilha Global'!$A:$A,1,FALSE)</f>
        <v>87550</v>
      </c>
    </row>
    <row r="5966" spans="1:23" ht="33.75" hidden="1" x14ac:dyDescent="0.2">
      <c r="A5966" s="522">
        <v>87553</v>
      </c>
      <c r="B5966" s="508" t="s">
        <v>3144</v>
      </c>
      <c r="C5966" s="513" t="s">
        <v>1677</v>
      </c>
      <c r="D5966" s="498" t="s">
        <v>170</v>
      </c>
      <c r="E5966" s="499">
        <v>16.670000000000002</v>
      </c>
      <c r="F5966" s="500">
        <f t="shared" si="1436"/>
        <v>20.64</v>
      </c>
      <c r="G5966" s="527"/>
      <c r="H5966" s="518"/>
      <c r="I5966" s="517">
        <f t="shared" si="1431"/>
        <v>0</v>
      </c>
      <c r="J5966" s="517">
        <f t="shared" si="1432"/>
        <v>0</v>
      </c>
      <c r="K5966" s="504"/>
      <c r="L5966" s="518">
        <f t="shared" si="1433"/>
        <v>0</v>
      </c>
      <c r="M5966" s="518">
        <f t="shared" si="1433"/>
        <v>0</v>
      </c>
      <c r="N5966" s="519">
        <f t="shared" si="1434"/>
        <v>0</v>
      </c>
      <c r="O5966" s="519">
        <f t="shared" si="1435"/>
        <v>0</v>
      </c>
      <c r="P5966" s="506"/>
      <c r="Q5966" s="520"/>
      <c r="R5966" s="412" t="str">
        <f t="shared" si="1438"/>
        <v/>
      </c>
      <c r="S5966" s="412" t="str">
        <f t="shared" si="1437"/>
        <v/>
      </c>
      <c r="T5966" s="427"/>
      <c r="U5966" s="429"/>
      <c r="W5966" s="6">
        <f>VLOOKUP(A5966,'[3]Cartilha Global'!$A:$A,1,FALSE)</f>
        <v>87553</v>
      </c>
    </row>
    <row r="5967" spans="1:23" ht="33.75" hidden="1" x14ac:dyDescent="0.2">
      <c r="A5967" s="522">
        <v>87554</v>
      </c>
      <c r="B5967" s="508" t="s">
        <v>3144</v>
      </c>
      <c r="C5967" s="513" t="s">
        <v>1678</v>
      </c>
      <c r="D5967" s="498" t="s">
        <v>170</v>
      </c>
      <c r="E5967" s="499">
        <v>19.61</v>
      </c>
      <c r="F5967" s="500">
        <f t="shared" si="1436"/>
        <v>24.29</v>
      </c>
      <c r="G5967" s="527"/>
      <c r="H5967" s="518"/>
      <c r="I5967" s="517">
        <f t="shared" si="1431"/>
        <v>0</v>
      </c>
      <c r="J5967" s="517">
        <f t="shared" si="1432"/>
        <v>0</v>
      </c>
      <c r="K5967" s="504"/>
      <c r="L5967" s="518">
        <f t="shared" si="1433"/>
        <v>0</v>
      </c>
      <c r="M5967" s="518">
        <f t="shared" si="1433"/>
        <v>0</v>
      </c>
      <c r="N5967" s="519">
        <f t="shared" si="1434"/>
        <v>0</v>
      </c>
      <c r="O5967" s="519">
        <f t="shared" si="1435"/>
        <v>0</v>
      </c>
      <c r="P5967" s="506"/>
      <c r="Q5967" s="520"/>
      <c r="R5967" s="412" t="str">
        <f t="shared" si="1438"/>
        <v/>
      </c>
      <c r="S5967" s="412" t="str">
        <f t="shared" si="1437"/>
        <v/>
      </c>
      <c r="T5967" s="427"/>
      <c r="U5967" s="429"/>
      <c r="W5967" s="6">
        <f>VLOOKUP(A5967,'[3]Cartilha Global'!$A:$A,1,FALSE)</f>
        <v>87554</v>
      </c>
    </row>
    <row r="5968" spans="1:23" ht="45" hidden="1" x14ac:dyDescent="0.2">
      <c r="A5968" s="522">
        <v>87555</v>
      </c>
      <c r="B5968" s="508" t="s">
        <v>3144</v>
      </c>
      <c r="C5968" s="513" t="s">
        <v>1679</v>
      </c>
      <c r="D5968" s="498" t="s">
        <v>170</v>
      </c>
      <c r="E5968" s="499">
        <v>45.62</v>
      </c>
      <c r="F5968" s="500">
        <f t="shared" si="1436"/>
        <v>56.5</v>
      </c>
      <c r="G5968" s="527"/>
      <c r="H5968" s="518"/>
      <c r="I5968" s="517">
        <f t="shared" si="1431"/>
        <v>0</v>
      </c>
      <c r="J5968" s="517">
        <f t="shared" si="1432"/>
        <v>0</v>
      </c>
      <c r="K5968" s="504"/>
      <c r="L5968" s="518">
        <f t="shared" si="1433"/>
        <v>0</v>
      </c>
      <c r="M5968" s="518">
        <f t="shared" si="1433"/>
        <v>0</v>
      </c>
      <c r="N5968" s="519">
        <f t="shared" si="1434"/>
        <v>0</v>
      </c>
      <c r="O5968" s="519">
        <f t="shared" si="1435"/>
        <v>0</v>
      </c>
      <c r="P5968" s="506"/>
      <c r="Q5968" s="520"/>
      <c r="R5968" s="412" t="str">
        <f t="shared" si="1438"/>
        <v/>
      </c>
      <c r="S5968" s="412" t="str">
        <f t="shared" si="1437"/>
        <v/>
      </c>
      <c r="T5968" s="427"/>
      <c r="U5968" s="429"/>
      <c r="W5968" s="6">
        <f>VLOOKUP(A5968,'[3]Cartilha Global'!$A:$A,1,FALSE)</f>
        <v>87555</v>
      </c>
    </row>
    <row r="5969" spans="1:23" ht="45" hidden="1" x14ac:dyDescent="0.2">
      <c r="A5969" s="522">
        <v>87557</v>
      </c>
      <c r="B5969" s="508" t="s">
        <v>3144</v>
      </c>
      <c r="C5969" s="513" t="s">
        <v>1680</v>
      </c>
      <c r="D5969" s="498" t="s">
        <v>170</v>
      </c>
      <c r="E5969" s="499">
        <v>40.98</v>
      </c>
      <c r="F5969" s="500">
        <f t="shared" si="1436"/>
        <v>50.75</v>
      </c>
      <c r="G5969" s="527"/>
      <c r="H5969" s="518"/>
      <c r="I5969" s="517">
        <f t="shared" si="1431"/>
        <v>0</v>
      </c>
      <c r="J5969" s="517">
        <f t="shared" si="1432"/>
        <v>0</v>
      </c>
      <c r="K5969" s="504"/>
      <c r="L5969" s="518">
        <f t="shared" si="1433"/>
        <v>0</v>
      </c>
      <c r="M5969" s="518">
        <f t="shared" si="1433"/>
        <v>0</v>
      </c>
      <c r="N5969" s="519">
        <f t="shared" si="1434"/>
        <v>0</v>
      </c>
      <c r="O5969" s="519">
        <f t="shared" si="1435"/>
        <v>0</v>
      </c>
      <c r="P5969" s="506"/>
      <c r="Q5969" s="520"/>
      <c r="R5969" s="412" t="str">
        <f t="shared" si="1438"/>
        <v/>
      </c>
      <c r="S5969" s="412" t="str">
        <f t="shared" si="1437"/>
        <v/>
      </c>
      <c r="T5969" s="427"/>
      <c r="U5969" s="429"/>
      <c r="W5969" s="6">
        <f>VLOOKUP(A5969,'[3]Cartilha Global'!$A:$A,1,FALSE)</f>
        <v>87557</v>
      </c>
    </row>
    <row r="5970" spans="1:23" ht="45" hidden="1" x14ac:dyDescent="0.2">
      <c r="A5970" s="522">
        <v>87559</v>
      </c>
      <c r="B5970" s="508" t="s">
        <v>3144</v>
      </c>
      <c r="C5970" s="513" t="s">
        <v>1681</v>
      </c>
      <c r="D5970" s="498" t="s">
        <v>170</v>
      </c>
      <c r="E5970" s="499">
        <v>37.549999999999997</v>
      </c>
      <c r="F5970" s="500">
        <f t="shared" si="1436"/>
        <v>46.5</v>
      </c>
      <c r="G5970" s="527"/>
      <c r="H5970" s="518"/>
      <c r="I5970" s="517">
        <f t="shared" si="1431"/>
        <v>0</v>
      </c>
      <c r="J5970" s="517">
        <f t="shared" si="1432"/>
        <v>0</v>
      </c>
      <c r="K5970" s="504"/>
      <c r="L5970" s="518">
        <f t="shared" si="1433"/>
        <v>0</v>
      </c>
      <c r="M5970" s="518">
        <f t="shared" si="1433"/>
        <v>0</v>
      </c>
      <c r="N5970" s="519">
        <f t="shared" si="1434"/>
        <v>0</v>
      </c>
      <c r="O5970" s="519">
        <f t="shared" si="1435"/>
        <v>0</v>
      </c>
      <c r="P5970" s="506"/>
      <c r="Q5970" s="520"/>
      <c r="R5970" s="412" t="str">
        <f t="shared" si="1438"/>
        <v/>
      </c>
      <c r="S5970" s="412" t="str">
        <f t="shared" si="1437"/>
        <v/>
      </c>
      <c r="T5970" s="427"/>
      <c r="U5970" s="429"/>
      <c r="W5970" s="6">
        <f>VLOOKUP(A5970,'[3]Cartilha Global'!$A:$A,1,FALSE)</f>
        <v>87559</v>
      </c>
    </row>
    <row r="5971" spans="1:23" ht="33.75" hidden="1" x14ac:dyDescent="0.2">
      <c r="A5971" s="522">
        <v>87775</v>
      </c>
      <c r="B5971" s="508" t="s">
        <v>3144</v>
      </c>
      <c r="C5971" s="513" t="s">
        <v>506</v>
      </c>
      <c r="D5971" s="498" t="s">
        <v>170</v>
      </c>
      <c r="E5971" s="499">
        <v>56.77</v>
      </c>
      <c r="F5971" s="500">
        <f t="shared" si="1436"/>
        <v>70.3</v>
      </c>
      <c r="G5971" s="527"/>
      <c r="H5971" s="518"/>
      <c r="I5971" s="517">
        <f t="shared" si="1431"/>
        <v>0</v>
      </c>
      <c r="J5971" s="517">
        <f t="shared" si="1432"/>
        <v>0</v>
      </c>
      <c r="K5971" s="504"/>
      <c r="L5971" s="518">
        <f t="shared" si="1433"/>
        <v>0</v>
      </c>
      <c r="M5971" s="518">
        <f t="shared" si="1433"/>
        <v>0</v>
      </c>
      <c r="N5971" s="519">
        <f t="shared" si="1434"/>
        <v>0</v>
      </c>
      <c r="O5971" s="519">
        <f t="shared" si="1435"/>
        <v>0</v>
      </c>
      <c r="P5971" s="506"/>
      <c r="Q5971" s="520"/>
      <c r="R5971" s="412" t="str">
        <f t="shared" si="1438"/>
        <v/>
      </c>
      <c r="S5971" s="412" t="str">
        <f t="shared" si="1437"/>
        <v/>
      </c>
      <c r="T5971" s="427"/>
      <c r="U5971" s="429"/>
      <c r="W5971" s="6">
        <f>VLOOKUP(A5971,'[3]Cartilha Global'!$A:$A,1,FALSE)</f>
        <v>87775</v>
      </c>
    </row>
    <row r="5972" spans="1:23" ht="33.75" hidden="1" x14ac:dyDescent="0.2">
      <c r="A5972" s="522">
        <v>87777</v>
      </c>
      <c r="B5972" s="508" t="s">
        <v>3144</v>
      </c>
      <c r="C5972" s="513" t="s">
        <v>298</v>
      </c>
      <c r="D5972" s="498" t="s">
        <v>170</v>
      </c>
      <c r="E5972" s="499">
        <v>61.09</v>
      </c>
      <c r="F5972" s="500">
        <f t="shared" si="1436"/>
        <v>75.650000000000006</v>
      </c>
      <c r="G5972" s="527"/>
      <c r="H5972" s="518"/>
      <c r="I5972" s="517">
        <f t="shared" si="1431"/>
        <v>0</v>
      </c>
      <c r="J5972" s="517">
        <f t="shared" si="1432"/>
        <v>0</v>
      </c>
      <c r="K5972" s="504"/>
      <c r="L5972" s="518">
        <f t="shared" si="1433"/>
        <v>0</v>
      </c>
      <c r="M5972" s="518">
        <f t="shared" si="1433"/>
        <v>0</v>
      </c>
      <c r="N5972" s="519">
        <f t="shared" si="1434"/>
        <v>0</v>
      </c>
      <c r="O5972" s="519">
        <f t="shared" si="1435"/>
        <v>0</v>
      </c>
      <c r="P5972" s="506"/>
      <c r="Q5972" s="520"/>
      <c r="R5972" s="412" t="str">
        <f t="shared" si="1438"/>
        <v/>
      </c>
      <c r="S5972" s="412" t="str">
        <f t="shared" si="1437"/>
        <v/>
      </c>
      <c r="T5972" s="427"/>
      <c r="U5972" s="429"/>
      <c r="W5972" s="6">
        <f>VLOOKUP(A5972,'[3]Cartilha Global'!$A:$A,1,FALSE)</f>
        <v>87777</v>
      </c>
    </row>
    <row r="5973" spans="1:23" ht="33.75" hidden="1" x14ac:dyDescent="0.2">
      <c r="A5973" s="522">
        <v>87778</v>
      </c>
      <c r="B5973" s="508" t="s">
        <v>3144</v>
      </c>
      <c r="C5973" s="513" t="s">
        <v>299</v>
      </c>
      <c r="D5973" s="498" t="s">
        <v>170</v>
      </c>
      <c r="E5973" s="499">
        <v>84.42</v>
      </c>
      <c r="F5973" s="500">
        <f t="shared" si="1436"/>
        <v>104.55</v>
      </c>
      <c r="G5973" s="527"/>
      <c r="H5973" s="518"/>
      <c r="I5973" s="517">
        <f t="shared" si="1431"/>
        <v>0</v>
      </c>
      <c r="J5973" s="517">
        <f t="shared" si="1432"/>
        <v>0</v>
      </c>
      <c r="K5973" s="504"/>
      <c r="L5973" s="518">
        <f t="shared" si="1433"/>
        <v>0</v>
      </c>
      <c r="M5973" s="518">
        <f t="shared" si="1433"/>
        <v>0</v>
      </c>
      <c r="N5973" s="519">
        <f t="shared" si="1434"/>
        <v>0</v>
      </c>
      <c r="O5973" s="519">
        <f t="shared" si="1435"/>
        <v>0</v>
      </c>
      <c r="P5973" s="506"/>
      <c r="Q5973" s="520"/>
      <c r="R5973" s="412" t="str">
        <f t="shared" si="1438"/>
        <v/>
      </c>
      <c r="S5973" s="412" t="str">
        <f t="shared" si="1437"/>
        <v/>
      </c>
      <c r="T5973" s="427"/>
      <c r="U5973" s="429"/>
      <c r="W5973" s="6">
        <f>VLOOKUP(A5973,'[3]Cartilha Global'!$A:$A,1,FALSE)</f>
        <v>87778</v>
      </c>
    </row>
    <row r="5974" spans="1:23" ht="33.75" hidden="1" x14ac:dyDescent="0.2">
      <c r="A5974" s="522">
        <v>87779</v>
      </c>
      <c r="B5974" s="508" t="s">
        <v>3144</v>
      </c>
      <c r="C5974" s="513" t="s">
        <v>507</v>
      </c>
      <c r="D5974" s="498" t="s">
        <v>170</v>
      </c>
      <c r="E5974" s="499">
        <v>65.510000000000005</v>
      </c>
      <c r="F5974" s="500">
        <f t="shared" si="1436"/>
        <v>81.13</v>
      </c>
      <c r="G5974" s="527"/>
      <c r="H5974" s="518"/>
      <c r="I5974" s="517">
        <f t="shared" si="1431"/>
        <v>0</v>
      </c>
      <c r="J5974" s="517">
        <f t="shared" si="1432"/>
        <v>0</v>
      </c>
      <c r="K5974" s="504"/>
      <c r="L5974" s="518">
        <f t="shared" si="1433"/>
        <v>0</v>
      </c>
      <c r="M5974" s="518">
        <f t="shared" si="1433"/>
        <v>0</v>
      </c>
      <c r="N5974" s="519">
        <f t="shared" si="1434"/>
        <v>0</v>
      </c>
      <c r="O5974" s="519">
        <f t="shared" si="1435"/>
        <v>0</v>
      </c>
      <c r="P5974" s="506"/>
      <c r="Q5974" s="520"/>
      <c r="R5974" s="412" t="str">
        <f t="shared" si="1438"/>
        <v/>
      </c>
      <c r="S5974" s="412" t="str">
        <f t="shared" si="1437"/>
        <v/>
      </c>
      <c r="T5974" s="427"/>
      <c r="U5974" s="429"/>
      <c r="W5974" s="6">
        <f>VLOOKUP(A5974,'[3]Cartilha Global'!$A:$A,1,FALSE)</f>
        <v>87779</v>
      </c>
    </row>
    <row r="5975" spans="1:23" ht="33.75" hidden="1" x14ac:dyDescent="0.2">
      <c r="A5975" s="522">
        <v>87781</v>
      </c>
      <c r="B5975" s="508" t="s">
        <v>3144</v>
      </c>
      <c r="C5975" s="513" t="s">
        <v>300</v>
      </c>
      <c r="D5975" s="498" t="s">
        <v>170</v>
      </c>
      <c r="E5975" s="499">
        <v>71.31</v>
      </c>
      <c r="F5975" s="500">
        <f t="shared" si="1436"/>
        <v>88.31</v>
      </c>
      <c r="G5975" s="527"/>
      <c r="H5975" s="518"/>
      <c r="I5975" s="517">
        <f t="shared" si="1431"/>
        <v>0</v>
      </c>
      <c r="J5975" s="517">
        <f t="shared" si="1432"/>
        <v>0</v>
      </c>
      <c r="K5975" s="504"/>
      <c r="L5975" s="518">
        <f t="shared" si="1433"/>
        <v>0</v>
      </c>
      <c r="M5975" s="518">
        <f t="shared" si="1433"/>
        <v>0</v>
      </c>
      <c r="N5975" s="519">
        <f t="shared" si="1434"/>
        <v>0</v>
      </c>
      <c r="O5975" s="519">
        <f t="shared" si="1435"/>
        <v>0</v>
      </c>
      <c r="P5975" s="506"/>
      <c r="Q5975" s="520"/>
      <c r="R5975" s="412" t="str">
        <f t="shared" si="1438"/>
        <v/>
      </c>
      <c r="S5975" s="412" t="str">
        <f t="shared" si="1437"/>
        <v/>
      </c>
      <c r="T5975" s="427"/>
      <c r="U5975" s="429"/>
      <c r="W5975" s="6">
        <f>VLOOKUP(A5975,'[3]Cartilha Global'!$A:$A,1,FALSE)</f>
        <v>87781</v>
      </c>
    </row>
    <row r="5976" spans="1:23" ht="33.75" hidden="1" x14ac:dyDescent="0.2">
      <c r="A5976" s="522">
        <v>87783</v>
      </c>
      <c r="B5976" s="508" t="s">
        <v>3144</v>
      </c>
      <c r="C5976" s="513" t="s">
        <v>301</v>
      </c>
      <c r="D5976" s="498" t="s">
        <v>170</v>
      </c>
      <c r="E5976" s="499">
        <v>104.8</v>
      </c>
      <c r="F5976" s="500">
        <f t="shared" si="1436"/>
        <v>129.78</v>
      </c>
      <c r="G5976" s="527"/>
      <c r="H5976" s="518"/>
      <c r="I5976" s="517">
        <f t="shared" si="1431"/>
        <v>0</v>
      </c>
      <c r="J5976" s="517">
        <f t="shared" si="1432"/>
        <v>0</v>
      </c>
      <c r="K5976" s="504"/>
      <c r="L5976" s="518">
        <f t="shared" si="1433"/>
        <v>0</v>
      </c>
      <c r="M5976" s="518">
        <f t="shared" si="1433"/>
        <v>0</v>
      </c>
      <c r="N5976" s="519">
        <f t="shared" si="1434"/>
        <v>0</v>
      </c>
      <c r="O5976" s="519">
        <f t="shared" si="1435"/>
        <v>0</v>
      </c>
      <c r="P5976" s="506"/>
      <c r="Q5976" s="520"/>
      <c r="R5976" s="412" t="str">
        <f t="shared" si="1438"/>
        <v/>
      </c>
      <c r="S5976" s="412" t="str">
        <f t="shared" si="1437"/>
        <v/>
      </c>
      <c r="T5976" s="427"/>
      <c r="U5976" s="429"/>
      <c r="W5976" s="6">
        <f>VLOOKUP(A5976,'[3]Cartilha Global'!$A:$A,1,FALSE)</f>
        <v>87783</v>
      </c>
    </row>
    <row r="5977" spans="1:23" ht="33.75" hidden="1" x14ac:dyDescent="0.2">
      <c r="A5977" s="522">
        <v>87784</v>
      </c>
      <c r="B5977" s="508" t="s">
        <v>3144</v>
      </c>
      <c r="C5977" s="513" t="s">
        <v>508</v>
      </c>
      <c r="D5977" s="498" t="s">
        <v>170</v>
      </c>
      <c r="E5977" s="499">
        <v>74.25</v>
      </c>
      <c r="F5977" s="500">
        <f t="shared" si="1436"/>
        <v>91.95</v>
      </c>
      <c r="G5977" s="527"/>
      <c r="H5977" s="518"/>
      <c r="I5977" s="517">
        <f t="shared" si="1431"/>
        <v>0</v>
      </c>
      <c r="J5977" s="517">
        <f t="shared" si="1432"/>
        <v>0</v>
      </c>
      <c r="K5977" s="504"/>
      <c r="L5977" s="518">
        <f t="shared" si="1433"/>
        <v>0</v>
      </c>
      <c r="M5977" s="518">
        <f t="shared" si="1433"/>
        <v>0</v>
      </c>
      <c r="N5977" s="519">
        <f t="shared" si="1434"/>
        <v>0</v>
      </c>
      <c r="O5977" s="519">
        <f t="shared" si="1435"/>
        <v>0</v>
      </c>
      <c r="P5977" s="506"/>
      <c r="Q5977" s="520"/>
      <c r="R5977" s="412" t="str">
        <f t="shared" si="1438"/>
        <v/>
      </c>
      <c r="S5977" s="412" t="str">
        <f t="shared" si="1437"/>
        <v/>
      </c>
      <c r="T5977" s="427"/>
      <c r="U5977" s="429"/>
      <c r="W5977" s="6">
        <f>VLOOKUP(A5977,'[3]Cartilha Global'!$A:$A,1,FALSE)</f>
        <v>87784</v>
      </c>
    </row>
    <row r="5978" spans="1:23" ht="33.75" hidden="1" x14ac:dyDescent="0.2">
      <c r="A5978" s="522">
        <v>87786</v>
      </c>
      <c r="B5978" s="508" t="s">
        <v>3144</v>
      </c>
      <c r="C5978" s="513" t="s">
        <v>302</v>
      </c>
      <c r="D5978" s="498" t="s">
        <v>170</v>
      </c>
      <c r="E5978" s="499">
        <v>81.52</v>
      </c>
      <c r="F5978" s="500">
        <f t="shared" si="1436"/>
        <v>100.95</v>
      </c>
      <c r="G5978" s="527"/>
      <c r="H5978" s="518"/>
      <c r="I5978" s="517">
        <f t="shared" si="1431"/>
        <v>0</v>
      </c>
      <c r="J5978" s="517">
        <f t="shared" si="1432"/>
        <v>0</v>
      </c>
      <c r="K5978" s="504"/>
      <c r="L5978" s="518">
        <f t="shared" si="1433"/>
        <v>0</v>
      </c>
      <c r="M5978" s="518">
        <f t="shared" si="1433"/>
        <v>0</v>
      </c>
      <c r="N5978" s="519">
        <f t="shared" si="1434"/>
        <v>0</v>
      </c>
      <c r="O5978" s="519">
        <f t="shared" si="1435"/>
        <v>0</v>
      </c>
      <c r="P5978" s="506"/>
      <c r="Q5978" s="520"/>
      <c r="R5978" s="412" t="str">
        <f t="shared" si="1438"/>
        <v/>
      </c>
      <c r="S5978" s="412" t="str">
        <f t="shared" si="1437"/>
        <v/>
      </c>
      <c r="T5978" s="427"/>
      <c r="U5978" s="429"/>
      <c r="W5978" s="6">
        <f>VLOOKUP(A5978,'[3]Cartilha Global'!$A:$A,1,FALSE)</f>
        <v>87786</v>
      </c>
    </row>
    <row r="5979" spans="1:23" ht="33.75" hidden="1" x14ac:dyDescent="0.2">
      <c r="A5979" s="522">
        <v>87787</v>
      </c>
      <c r="B5979" s="508" t="s">
        <v>3144</v>
      </c>
      <c r="C5979" s="513" t="s">
        <v>303</v>
      </c>
      <c r="D5979" s="498" t="s">
        <v>170</v>
      </c>
      <c r="E5979" s="499">
        <v>125.19</v>
      </c>
      <c r="F5979" s="500">
        <f t="shared" si="1436"/>
        <v>155.04</v>
      </c>
      <c r="G5979" s="527"/>
      <c r="H5979" s="518"/>
      <c r="I5979" s="517">
        <f t="shared" si="1431"/>
        <v>0</v>
      </c>
      <c r="J5979" s="517">
        <f t="shared" si="1432"/>
        <v>0</v>
      </c>
      <c r="K5979" s="504"/>
      <c r="L5979" s="518">
        <f t="shared" si="1433"/>
        <v>0</v>
      </c>
      <c r="M5979" s="518">
        <f t="shared" si="1433"/>
        <v>0</v>
      </c>
      <c r="N5979" s="519">
        <f t="shared" si="1434"/>
        <v>0</v>
      </c>
      <c r="O5979" s="519">
        <f t="shared" si="1435"/>
        <v>0</v>
      </c>
      <c r="P5979" s="506"/>
      <c r="Q5979" s="520"/>
      <c r="R5979" s="412" t="str">
        <f t="shared" si="1438"/>
        <v/>
      </c>
      <c r="S5979" s="412" t="str">
        <f t="shared" si="1437"/>
        <v/>
      </c>
      <c r="T5979" s="427"/>
      <c r="U5979" s="429"/>
      <c r="W5979" s="6">
        <f>VLOOKUP(A5979,'[3]Cartilha Global'!$A:$A,1,FALSE)</f>
        <v>87787</v>
      </c>
    </row>
    <row r="5980" spans="1:23" ht="33.75" hidden="1" x14ac:dyDescent="0.2">
      <c r="A5980" s="522">
        <v>87788</v>
      </c>
      <c r="B5980" s="508" t="s">
        <v>3144</v>
      </c>
      <c r="C5980" s="513" t="s">
        <v>509</v>
      </c>
      <c r="D5980" s="498" t="s">
        <v>170</v>
      </c>
      <c r="E5980" s="499">
        <v>96.19</v>
      </c>
      <c r="F5980" s="500">
        <f t="shared" si="1436"/>
        <v>119.12</v>
      </c>
      <c r="G5980" s="527"/>
      <c r="H5980" s="518"/>
      <c r="I5980" s="517">
        <f t="shared" si="1431"/>
        <v>0</v>
      </c>
      <c r="J5980" s="517">
        <f t="shared" si="1432"/>
        <v>0</v>
      </c>
      <c r="K5980" s="504"/>
      <c r="L5980" s="518">
        <f t="shared" si="1433"/>
        <v>0</v>
      </c>
      <c r="M5980" s="518">
        <f t="shared" si="1433"/>
        <v>0</v>
      </c>
      <c r="N5980" s="519">
        <f t="shared" si="1434"/>
        <v>0</v>
      </c>
      <c r="O5980" s="519">
        <f t="shared" si="1435"/>
        <v>0</v>
      </c>
      <c r="P5980" s="506"/>
      <c r="Q5980" s="520"/>
      <c r="R5980" s="412" t="str">
        <f t="shared" si="1438"/>
        <v/>
      </c>
      <c r="S5980" s="412" t="str">
        <f t="shared" si="1437"/>
        <v/>
      </c>
      <c r="T5980" s="427"/>
      <c r="U5980" s="429"/>
      <c r="W5980" s="6">
        <f>VLOOKUP(A5980,'[3]Cartilha Global'!$A:$A,1,FALSE)</f>
        <v>87788</v>
      </c>
    </row>
    <row r="5981" spans="1:23" ht="33.75" hidden="1" x14ac:dyDescent="0.2">
      <c r="A5981" s="522">
        <v>87790</v>
      </c>
      <c r="B5981" s="508" t="s">
        <v>3144</v>
      </c>
      <c r="C5981" s="513" t="s">
        <v>304</v>
      </c>
      <c r="D5981" s="498" t="s">
        <v>170</v>
      </c>
      <c r="E5981" s="499">
        <v>104.19</v>
      </c>
      <c r="F5981" s="500">
        <f t="shared" si="1436"/>
        <v>129.03</v>
      </c>
      <c r="G5981" s="527"/>
      <c r="H5981" s="518"/>
      <c r="I5981" s="517">
        <f t="shared" si="1431"/>
        <v>0</v>
      </c>
      <c r="J5981" s="517">
        <f t="shared" si="1432"/>
        <v>0</v>
      </c>
      <c r="K5981" s="504"/>
      <c r="L5981" s="518">
        <f t="shared" si="1433"/>
        <v>0</v>
      </c>
      <c r="M5981" s="518">
        <f t="shared" si="1433"/>
        <v>0</v>
      </c>
      <c r="N5981" s="519">
        <f t="shared" si="1434"/>
        <v>0</v>
      </c>
      <c r="O5981" s="519">
        <f t="shared" si="1435"/>
        <v>0</v>
      </c>
      <c r="P5981" s="506"/>
      <c r="Q5981" s="520"/>
      <c r="R5981" s="412" t="str">
        <f t="shared" si="1438"/>
        <v/>
      </c>
      <c r="S5981" s="412" t="str">
        <f t="shared" si="1437"/>
        <v/>
      </c>
      <c r="T5981" s="427"/>
      <c r="U5981" s="429"/>
      <c r="W5981" s="6">
        <f>VLOOKUP(A5981,'[3]Cartilha Global'!$A:$A,1,FALSE)</f>
        <v>87790</v>
      </c>
    </row>
    <row r="5982" spans="1:23" ht="33.75" hidden="1" x14ac:dyDescent="0.2">
      <c r="A5982" s="522">
        <v>87791</v>
      </c>
      <c r="B5982" s="508" t="s">
        <v>3144</v>
      </c>
      <c r="C5982" s="513" t="s">
        <v>305</v>
      </c>
      <c r="D5982" s="498" t="s">
        <v>170</v>
      </c>
      <c r="E5982" s="499">
        <v>148.38</v>
      </c>
      <c r="F5982" s="500">
        <f t="shared" si="1436"/>
        <v>183.75</v>
      </c>
      <c r="G5982" s="527"/>
      <c r="H5982" s="518"/>
      <c r="I5982" s="517">
        <f t="shared" si="1431"/>
        <v>0</v>
      </c>
      <c r="J5982" s="517">
        <f t="shared" si="1432"/>
        <v>0</v>
      </c>
      <c r="K5982" s="504"/>
      <c r="L5982" s="518">
        <f t="shared" ref="L5982:M6012" si="1439">G5982</f>
        <v>0</v>
      </c>
      <c r="M5982" s="518">
        <f t="shared" si="1439"/>
        <v>0</v>
      </c>
      <c r="N5982" s="519">
        <f t="shared" si="1434"/>
        <v>0</v>
      </c>
      <c r="O5982" s="519">
        <f t="shared" si="1435"/>
        <v>0</v>
      </c>
      <c r="P5982" s="506"/>
      <c r="Q5982" s="520"/>
      <c r="R5982" s="412" t="str">
        <f t="shared" si="1438"/>
        <v/>
      </c>
      <c r="S5982" s="412" t="str">
        <f t="shared" si="1437"/>
        <v/>
      </c>
      <c r="T5982" s="427"/>
      <c r="U5982" s="429"/>
      <c r="W5982" s="6">
        <f>VLOOKUP(A5982,'[3]Cartilha Global'!$A:$A,1,FALSE)</f>
        <v>87791</v>
      </c>
    </row>
    <row r="5983" spans="1:23" ht="33.75" hidden="1" x14ac:dyDescent="0.2">
      <c r="A5983" s="522">
        <v>87792</v>
      </c>
      <c r="B5983" s="508" t="s">
        <v>3144</v>
      </c>
      <c r="C5983" s="513" t="s">
        <v>510</v>
      </c>
      <c r="D5983" s="498" t="s">
        <v>170</v>
      </c>
      <c r="E5983" s="499">
        <v>37.270000000000003</v>
      </c>
      <c r="F5983" s="500">
        <f t="shared" si="1436"/>
        <v>46.16</v>
      </c>
      <c r="G5983" s="527"/>
      <c r="H5983" s="518"/>
      <c r="I5983" s="517">
        <f t="shared" si="1431"/>
        <v>0</v>
      </c>
      <c r="J5983" s="517">
        <f t="shared" si="1432"/>
        <v>0</v>
      </c>
      <c r="K5983" s="504"/>
      <c r="L5983" s="518">
        <f t="shared" si="1439"/>
        <v>0</v>
      </c>
      <c r="M5983" s="518">
        <f t="shared" si="1439"/>
        <v>0</v>
      </c>
      <c r="N5983" s="519">
        <f t="shared" si="1434"/>
        <v>0</v>
      </c>
      <c r="O5983" s="519">
        <f t="shared" si="1435"/>
        <v>0</v>
      </c>
      <c r="P5983" s="506"/>
      <c r="Q5983" s="520"/>
      <c r="R5983" s="412" t="str">
        <f t="shared" si="1438"/>
        <v/>
      </c>
      <c r="S5983" s="412" t="str">
        <f t="shared" si="1437"/>
        <v/>
      </c>
      <c r="T5983" s="427"/>
      <c r="U5983" s="429"/>
      <c r="W5983" s="6">
        <f>VLOOKUP(A5983,'[3]Cartilha Global'!$A:$A,1,FALSE)</f>
        <v>87792</v>
      </c>
    </row>
    <row r="5984" spans="1:23" ht="33.75" hidden="1" x14ac:dyDescent="0.2">
      <c r="A5984" s="522">
        <v>87794</v>
      </c>
      <c r="B5984" s="508" t="s">
        <v>3144</v>
      </c>
      <c r="C5984" s="513" t="s">
        <v>306</v>
      </c>
      <c r="D5984" s="498" t="s">
        <v>170</v>
      </c>
      <c r="E5984" s="499">
        <v>41.31</v>
      </c>
      <c r="F5984" s="500">
        <f t="shared" si="1436"/>
        <v>51.16</v>
      </c>
      <c r="G5984" s="527"/>
      <c r="H5984" s="518"/>
      <c r="I5984" s="517">
        <f t="shared" si="1431"/>
        <v>0</v>
      </c>
      <c r="J5984" s="517">
        <f t="shared" si="1432"/>
        <v>0</v>
      </c>
      <c r="K5984" s="504"/>
      <c r="L5984" s="518">
        <f t="shared" si="1439"/>
        <v>0</v>
      </c>
      <c r="M5984" s="518">
        <f t="shared" si="1439"/>
        <v>0</v>
      </c>
      <c r="N5984" s="519">
        <f t="shared" si="1434"/>
        <v>0</v>
      </c>
      <c r="O5984" s="519">
        <f t="shared" si="1435"/>
        <v>0</v>
      </c>
      <c r="P5984" s="506"/>
      <c r="Q5984" s="520"/>
      <c r="R5984" s="412" t="str">
        <f t="shared" si="1438"/>
        <v/>
      </c>
      <c r="S5984" s="412" t="str">
        <f t="shared" si="1437"/>
        <v/>
      </c>
      <c r="T5984" s="427"/>
      <c r="U5984" s="429"/>
      <c r="W5984" s="6">
        <f>VLOOKUP(A5984,'[3]Cartilha Global'!$A:$A,1,FALSE)</f>
        <v>87794</v>
      </c>
    </row>
    <row r="5985" spans="1:23" ht="33.75" hidden="1" x14ac:dyDescent="0.2">
      <c r="A5985" s="522">
        <v>87795</v>
      </c>
      <c r="B5985" s="508" t="s">
        <v>3144</v>
      </c>
      <c r="C5985" s="513" t="s">
        <v>511</v>
      </c>
      <c r="D5985" s="498" t="s">
        <v>170</v>
      </c>
      <c r="E5985" s="499">
        <v>62.63</v>
      </c>
      <c r="F5985" s="500">
        <f t="shared" si="1436"/>
        <v>77.56</v>
      </c>
      <c r="G5985" s="527"/>
      <c r="H5985" s="518"/>
      <c r="I5985" s="517">
        <f t="shared" si="1431"/>
        <v>0</v>
      </c>
      <c r="J5985" s="517">
        <f t="shared" si="1432"/>
        <v>0</v>
      </c>
      <c r="K5985" s="504"/>
      <c r="L5985" s="518">
        <f t="shared" si="1439"/>
        <v>0</v>
      </c>
      <c r="M5985" s="518">
        <f t="shared" si="1439"/>
        <v>0</v>
      </c>
      <c r="N5985" s="519">
        <f t="shared" si="1434"/>
        <v>0</v>
      </c>
      <c r="O5985" s="519">
        <f t="shared" si="1435"/>
        <v>0</v>
      </c>
      <c r="P5985" s="506"/>
      <c r="Q5985" s="520"/>
      <c r="R5985" s="412" t="str">
        <f t="shared" si="1438"/>
        <v/>
      </c>
      <c r="S5985" s="412" t="str">
        <f t="shared" si="1437"/>
        <v/>
      </c>
      <c r="T5985" s="427"/>
      <c r="U5985" s="429"/>
      <c r="W5985" s="6">
        <f>VLOOKUP(A5985,'[3]Cartilha Global'!$A:$A,1,FALSE)</f>
        <v>87795</v>
      </c>
    </row>
    <row r="5986" spans="1:23" ht="33.75" hidden="1" x14ac:dyDescent="0.2">
      <c r="A5986" s="522">
        <v>87797</v>
      </c>
      <c r="B5986" s="508" t="s">
        <v>3144</v>
      </c>
      <c r="C5986" s="513" t="s">
        <v>512</v>
      </c>
      <c r="D5986" s="498" t="s">
        <v>170</v>
      </c>
      <c r="E5986" s="499">
        <v>45.7</v>
      </c>
      <c r="F5986" s="500">
        <f t="shared" si="1436"/>
        <v>56.59</v>
      </c>
      <c r="G5986" s="527"/>
      <c r="H5986" s="518"/>
      <c r="I5986" s="517">
        <f t="shared" si="1431"/>
        <v>0</v>
      </c>
      <c r="J5986" s="517">
        <f t="shared" si="1432"/>
        <v>0</v>
      </c>
      <c r="K5986" s="504"/>
      <c r="L5986" s="518">
        <f t="shared" si="1439"/>
        <v>0</v>
      </c>
      <c r="M5986" s="518">
        <f t="shared" si="1439"/>
        <v>0</v>
      </c>
      <c r="N5986" s="519">
        <f t="shared" si="1434"/>
        <v>0</v>
      </c>
      <c r="O5986" s="519">
        <f t="shared" si="1435"/>
        <v>0</v>
      </c>
      <c r="P5986" s="506"/>
      <c r="Q5986" s="520"/>
      <c r="R5986" s="412" t="str">
        <f t="shared" si="1438"/>
        <v/>
      </c>
      <c r="S5986" s="412" t="str">
        <f t="shared" si="1437"/>
        <v/>
      </c>
      <c r="T5986" s="427"/>
      <c r="U5986" s="429"/>
      <c r="W5986" s="6">
        <f>VLOOKUP(A5986,'[3]Cartilha Global'!$A:$A,1,FALSE)</f>
        <v>87797</v>
      </c>
    </row>
    <row r="5987" spans="1:23" ht="33.75" hidden="1" x14ac:dyDescent="0.2">
      <c r="A5987" s="522">
        <v>87799</v>
      </c>
      <c r="B5987" s="508" t="s">
        <v>3144</v>
      </c>
      <c r="C5987" s="513" t="s">
        <v>307</v>
      </c>
      <c r="D5987" s="498" t="s">
        <v>170</v>
      </c>
      <c r="E5987" s="499">
        <v>51.12</v>
      </c>
      <c r="F5987" s="500">
        <f t="shared" si="1436"/>
        <v>63.31</v>
      </c>
      <c r="G5987" s="527"/>
      <c r="H5987" s="518"/>
      <c r="I5987" s="517">
        <f t="shared" si="1431"/>
        <v>0</v>
      </c>
      <c r="J5987" s="517">
        <f t="shared" si="1432"/>
        <v>0</v>
      </c>
      <c r="K5987" s="504"/>
      <c r="L5987" s="518">
        <f t="shared" si="1439"/>
        <v>0</v>
      </c>
      <c r="M5987" s="518">
        <f t="shared" si="1439"/>
        <v>0</v>
      </c>
      <c r="N5987" s="519">
        <f t="shared" si="1434"/>
        <v>0</v>
      </c>
      <c r="O5987" s="519">
        <f t="shared" si="1435"/>
        <v>0</v>
      </c>
      <c r="P5987" s="506"/>
      <c r="Q5987" s="520"/>
      <c r="R5987" s="412" t="str">
        <f t="shared" si="1438"/>
        <v/>
      </c>
      <c r="S5987" s="412" t="str">
        <f t="shared" si="1437"/>
        <v/>
      </c>
      <c r="T5987" s="427"/>
      <c r="U5987" s="429"/>
      <c r="W5987" s="6">
        <f>VLOOKUP(A5987,'[3]Cartilha Global'!$A:$A,1,FALSE)</f>
        <v>87799</v>
      </c>
    </row>
    <row r="5988" spans="1:23" ht="33.75" hidden="1" x14ac:dyDescent="0.2">
      <c r="A5988" s="522">
        <v>87800</v>
      </c>
      <c r="B5988" s="508" t="s">
        <v>3144</v>
      </c>
      <c r="C5988" s="513" t="s">
        <v>308</v>
      </c>
      <c r="D5988" s="498" t="s">
        <v>170</v>
      </c>
      <c r="E5988" s="499">
        <v>81.95</v>
      </c>
      <c r="F5988" s="500">
        <f t="shared" si="1436"/>
        <v>101.49</v>
      </c>
      <c r="G5988" s="527"/>
      <c r="H5988" s="518"/>
      <c r="I5988" s="517">
        <f t="shared" si="1431"/>
        <v>0</v>
      </c>
      <c r="J5988" s="517">
        <f t="shared" si="1432"/>
        <v>0</v>
      </c>
      <c r="K5988" s="504"/>
      <c r="L5988" s="518">
        <f t="shared" si="1439"/>
        <v>0</v>
      </c>
      <c r="M5988" s="518">
        <f t="shared" si="1439"/>
        <v>0</v>
      </c>
      <c r="N5988" s="519">
        <f t="shared" si="1434"/>
        <v>0</v>
      </c>
      <c r="O5988" s="519">
        <f t="shared" si="1435"/>
        <v>0</v>
      </c>
      <c r="P5988" s="506"/>
      <c r="Q5988" s="520"/>
      <c r="R5988" s="412" t="str">
        <f t="shared" si="1438"/>
        <v/>
      </c>
      <c r="S5988" s="412" t="str">
        <f t="shared" si="1437"/>
        <v/>
      </c>
      <c r="T5988" s="427"/>
      <c r="U5988" s="429"/>
      <c r="W5988" s="6">
        <f>VLOOKUP(A5988,'[3]Cartilha Global'!$A:$A,1,FALSE)</f>
        <v>87800</v>
      </c>
    </row>
    <row r="5989" spans="1:23" ht="33.75" hidden="1" x14ac:dyDescent="0.2">
      <c r="A5989" s="522">
        <v>87801</v>
      </c>
      <c r="B5989" s="508" t="s">
        <v>3144</v>
      </c>
      <c r="C5989" s="513" t="s">
        <v>513</v>
      </c>
      <c r="D5989" s="498" t="s">
        <v>170</v>
      </c>
      <c r="E5989" s="499">
        <v>54.14</v>
      </c>
      <c r="F5989" s="500">
        <f t="shared" si="1436"/>
        <v>67.05</v>
      </c>
      <c r="G5989" s="527"/>
      <c r="H5989" s="518"/>
      <c r="I5989" s="517">
        <f t="shared" si="1431"/>
        <v>0</v>
      </c>
      <c r="J5989" s="517">
        <f t="shared" si="1432"/>
        <v>0</v>
      </c>
      <c r="K5989" s="504"/>
      <c r="L5989" s="518">
        <f t="shared" si="1439"/>
        <v>0</v>
      </c>
      <c r="M5989" s="518">
        <f t="shared" si="1439"/>
        <v>0</v>
      </c>
      <c r="N5989" s="519">
        <f t="shared" si="1434"/>
        <v>0</v>
      </c>
      <c r="O5989" s="519">
        <f t="shared" si="1435"/>
        <v>0</v>
      </c>
      <c r="P5989" s="506"/>
      <c r="Q5989" s="520"/>
      <c r="R5989" s="412" t="str">
        <f t="shared" si="1438"/>
        <v/>
      </c>
      <c r="S5989" s="412" t="str">
        <f t="shared" si="1437"/>
        <v/>
      </c>
      <c r="T5989" s="427"/>
      <c r="U5989" s="429"/>
      <c r="W5989" s="6">
        <f>VLOOKUP(A5989,'[3]Cartilha Global'!$A:$A,1,FALSE)</f>
        <v>87801</v>
      </c>
    </row>
    <row r="5990" spans="1:23" ht="33.75" hidden="1" x14ac:dyDescent="0.2">
      <c r="A5990" s="522">
        <v>87803</v>
      </c>
      <c r="B5990" s="508" t="s">
        <v>3144</v>
      </c>
      <c r="C5990" s="513" t="s">
        <v>309</v>
      </c>
      <c r="D5990" s="498" t="s">
        <v>170</v>
      </c>
      <c r="E5990" s="499">
        <v>60.93</v>
      </c>
      <c r="F5990" s="500">
        <f t="shared" si="1436"/>
        <v>75.459999999999994</v>
      </c>
      <c r="G5990" s="527"/>
      <c r="H5990" s="518"/>
      <c r="I5990" s="517">
        <f t="shared" si="1431"/>
        <v>0</v>
      </c>
      <c r="J5990" s="517">
        <f t="shared" si="1432"/>
        <v>0</v>
      </c>
      <c r="K5990" s="504"/>
      <c r="L5990" s="518">
        <f t="shared" si="1439"/>
        <v>0</v>
      </c>
      <c r="M5990" s="518">
        <f t="shared" si="1439"/>
        <v>0</v>
      </c>
      <c r="N5990" s="519">
        <f t="shared" si="1434"/>
        <v>0</v>
      </c>
      <c r="O5990" s="519">
        <f t="shared" si="1435"/>
        <v>0</v>
      </c>
      <c r="P5990" s="506"/>
      <c r="Q5990" s="520"/>
      <c r="R5990" s="412" t="str">
        <f t="shared" si="1438"/>
        <v/>
      </c>
      <c r="S5990" s="412" t="str">
        <f t="shared" si="1437"/>
        <v/>
      </c>
      <c r="T5990" s="427"/>
      <c r="U5990" s="429"/>
      <c r="W5990" s="6">
        <f>VLOOKUP(A5990,'[3]Cartilha Global'!$A:$A,1,FALSE)</f>
        <v>87803</v>
      </c>
    </row>
    <row r="5991" spans="1:23" ht="33.75" hidden="1" x14ac:dyDescent="0.2">
      <c r="A5991" s="522">
        <v>87804</v>
      </c>
      <c r="B5991" s="508" t="s">
        <v>3144</v>
      </c>
      <c r="C5991" s="513" t="s">
        <v>310</v>
      </c>
      <c r="D5991" s="498" t="s">
        <v>170</v>
      </c>
      <c r="E5991" s="499">
        <v>101.27</v>
      </c>
      <c r="F5991" s="500">
        <f t="shared" si="1436"/>
        <v>125.41</v>
      </c>
      <c r="G5991" s="527"/>
      <c r="H5991" s="518"/>
      <c r="I5991" s="517">
        <f t="shared" si="1431"/>
        <v>0</v>
      </c>
      <c r="J5991" s="517">
        <f t="shared" si="1432"/>
        <v>0</v>
      </c>
      <c r="K5991" s="504"/>
      <c r="L5991" s="518">
        <f t="shared" si="1439"/>
        <v>0</v>
      </c>
      <c r="M5991" s="518">
        <f t="shared" si="1439"/>
        <v>0</v>
      </c>
      <c r="N5991" s="519">
        <f t="shared" si="1434"/>
        <v>0</v>
      </c>
      <c r="O5991" s="519">
        <f t="shared" si="1435"/>
        <v>0</v>
      </c>
      <c r="P5991" s="506"/>
      <c r="Q5991" s="520"/>
      <c r="R5991" s="412" t="str">
        <f t="shared" si="1438"/>
        <v/>
      </c>
      <c r="S5991" s="412" t="str">
        <f t="shared" si="1437"/>
        <v/>
      </c>
      <c r="T5991" s="427"/>
      <c r="U5991" s="429"/>
      <c r="W5991" s="6">
        <f>VLOOKUP(A5991,'[3]Cartilha Global'!$A:$A,1,FALSE)</f>
        <v>87804</v>
      </c>
    </row>
    <row r="5992" spans="1:23" ht="33.75" hidden="1" x14ac:dyDescent="0.2">
      <c r="A5992" s="522">
        <v>87805</v>
      </c>
      <c r="B5992" s="508" t="s">
        <v>3144</v>
      </c>
      <c r="C5992" s="513" t="s">
        <v>311</v>
      </c>
      <c r="D5992" s="498" t="s">
        <v>170</v>
      </c>
      <c r="E5992" s="499">
        <v>62.37</v>
      </c>
      <c r="F5992" s="500">
        <f t="shared" si="1436"/>
        <v>77.239999999999995</v>
      </c>
      <c r="G5992" s="527"/>
      <c r="H5992" s="518"/>
      <c r="I5992" s="517">
        <f t="shared" si="1431"/>
        <v>0</v>
      </c>
      <c r="J5992" s="517">
        <f t="shared" si="1432"/>
        <v>0</v>
      </c>
      <c r="K5992" s="504"/>
      <c r="L5992" s="518">
        <f t="shared" si="1439"/>
        <v>0</v>
      </c>
      <c r="M5992" s="518">
        <f t="shared" si="1439"/>
        <v>0</v>
      </c>
      <c r="N5992" s="519">
        <f t="shared" si="1434"/>
        <v>0</v>
      </c>
      <c r="O5992" s="519">
        <f t="shared" si="1435"/>
        <v>0</v>
      </c>
      <c r="P5992" s="506"/>
      <c r="Q5992" s="520"/>
      <c r="R5992" s="412" t="str">
        <f t="shared" si="1438"/>
        <v/>
      </c>
      <c r="S5992" s="412" t="str">
        <f t="shared" si="1437"/>
        <v/>
      </c>
      <c r="T5992" s="427"/>
      <c r="U5992" s="429"/>
      <c r="W5992" s="6">
        <f>VLOOKUP(A5992,'[3]Cartilha Global'!$A:$A,1,FALSE)</f>
        <v>87805</v>
      </c>
    </row>
    <row r="5993" spans="1:23" ht="33.75" hidden="1" x14ac:dyDescent="0.2">
      <c r="A5993" s="522">
        <v>87807</v>
      </c>
      <c r="B5993" s="508" t="s">
        <v>3144</v>
      </c>
      <c r="C5993" s="513" t="s">
        <v>312</v>
      </c>
      <c r="D5993" s="498" t="s">
        <v>170</v>
      </c>
      <c r="E5993" s="499">
        <v>69.849999999999994</v>
      </c>
      <c r="F5993" s="500">
        <f t="shared" si="1436"/>
        <v>86.5</v>
      </c>
      <c r="G5993" s="527"/>
      <c r="H5993" s="518"/>
      <c r="I5993" s="517">
        <f t="shared" si="1431"/>
        <v>0</v>
      </c>
      <c r="J5993" s="517">
        <f t="shared" si="1432"/>
        <v>0</v>
      </c>
      <c r="K5993" s="504"/>
      <c r="L5993" s="518">
        <f t="shared" si="1439"/>
        <v>0</v>
      </c>
      <c r="M5993" s="518">
        <f t="shared" si="1439"/>
        <v>0</v>
      </c>
      <c r="N5993" s="519">
        <f t="shared" si="1434"/>
        <v>0</v>
      </c>
      <c r="O5993" s="519">
        <f t="shared" si="1435"/>
        <v>0</v>
      </c>
      <c r="P5993" s="506"/>
      <c r="Q5993" s="520"/>
      <c r="R5993" s="412" t="str">
        <f t="shared" si="1438"/>
        <v/>
      </c>
      <c r="S5993" s="412" t="str">
        <f t="shared" si="1437"/>
        <v/>
      </c>
      <c r="T5993" s="427"/>
      <c r="U5993" s="429"/>
      <c r="W5993" s="6">
        <f>VLOOKUP(A5993,'[3]Cartilha Global'!$A:$A,1,FALSE)</f>
        <v>87807</v>
      </c>
    </row>
    <row r="5994" spans="1:23" ht="33.75" hidden="1" x14ac:dyDescent="0.2">
      <c r="A5994" s="522">
        <v>87808</v>
      </c>
      <c r="B5994" s="508" t="s">
        <v>3144</v>
      </c>
      <c r="C5994" s="513" t="s">
        <v>313</v>
      </c>
      <c r="D5994" s="498" t="s">
        <v>170</v>
      </c>
      <c r="E5994" s="499">
        <v>110.42</v>
      </c>
      <c r="F5994" s="500">
        <f t="shared" si="1436"/>
        <v>136.74</v>
      </c>
      <c r="G5994" s="527"/>
      <c r="H5994" s="518"/>
      <c r="I5994" s="517">
        <f t="shared" si="1431"/>
        <v>0</v>
      </c>
      <c r="J5994" s="517">
        <f t="shared" si="1432"/>
        <v>0</v>
      </c>
      <c r="K5994" s="504"/>
      <c r="L5994" s="518">
        <f t="shared" si="1439"/>
        <v>0</v>
      </c>
      <c r="M5994" s="518">
        <f t="shared" si="1439"/>
        <v>0</v>
      </c>
      <c r="N5994" s="519">
        <f t="shared" si="1434"/>
        <v>0</v>
      </c>
      <c r="O5994" s="519">
        <f t="shared" si="1435"/>
        <v>0</v>
      </c>
      <c r="P5994" s="506"/>
      <c r="Q5994" s="520"/>
      <c r="R5994" s="412" t="str">
        <f t="shared" si="1438"/>
        <v/>
      </c>
      <c r="S5994" s="412" t="str">
        <f t="shared" si="1437"/>
        <v/>
      </c>
      <c r="T5994" s="427"/>
      <c r="U5994" s="429"/>
      <c r="W5994" s="6">
        <f>VLOOKUP(A5994,'[3]Cartilha Global'!$A:$A,1,FALSE)</f>
        <v>87808</v>
      </c>
    </row>
    <row r="5995" spans="1:23" ht="33.75" hidden="1" x14ac:dyDescent="0.2">
      <c r="A5995" s="522">
        <v>87809</v>
      </c>
      <c r="B5995" s="508" t="s">
        <v>3144</v>
      </c>
      <c r="C5995" s="513" t="s">
        <v>514</v>
      </c>
      <c r="D5995" s="498" t="s">
        <v>170</v>
      </c>
      <c r="E5995" s="499">
        <v>90.79</v>
      </c>
      <c r="F5995" s="500">
        <f t="shared" si="1436"/>
        <v>112.43</v>
      </c>
      <c r="G5995" s="527"/>
      <c r="H5995" s="518"/>
      <c r="I5995" s="517">
        <f t="shared" si="1431"/>
        <v>0</v>
      </c>
      <c r="J5995" s="517">
        <f t="shared" si="1432"/>
        <v>0</v>
      </c>
      <c r="K5995" s="504"/>
      <c r="L5995" s="518">
        <f t="shared" si="1439"/>
        <v>0</v>
      </c>
      <c r="M5995" s="518">
        <f t="shared" si="1439"/>
        <v>0</v>
      </c>
      <c r="N5995" s="519">
        <f t="shared" si="1434"/>
        <v>0</v>
      </c>
      <c r="O5995" s="519">
        <f t="shared" si="1435"/>
        <v>0</v>
      </c>
      <c r="P5995" s="506"/>
      <c r="Q5995" s="520"/>
      <c r="R5995" s="412" t="str">
        <f t="shared" si="1438"/>
        <v/>
      </c>
      <c r="S5995" s="412" t="str">
        <f t="shared" si="1437"/>
        <v/>
      </c>
      <c r="T5995" s="427"/>
      <c r="U5995" s="429"/>
      <c r="W5995" s="6">
        <f>VLOOKUP(A5995,'[3]Cartilha Global'!$A:$A,1,FALSE)</f>
        <v>87809</v>
      </c>
    </row>
    <row r="5996" spans="1:23" ht="33.75" hidden="1" x14ac:dyDescent="0.2">
      <c r="A5996" s="522">
        <v>87811</v>
      </c>
      <c r="B5996" s="508" t="s">
        <v>3144</v>
      </c>
      <c r="C5996" s="513" t="s">
        <v>515</v>
      </c>
      <c r="D5996" s="498" t="s">
        <v>170</v>
      </c>
      <c r="E5996" s="499">
        <v>94.83</v>
      </c>
      <c r="F5996" s="500">
        <f t="shared" si="1436"/>
        <v>117.44</v>
      </c>
      <c r="G5996" s="527"/>
      <c r="H5996" s="518"/>
      <c r="I5996" s="517">
        <f t="shared" si="1431"/>
        <v>0</v>
      </c>
      <c r="J5996" s="517">
        <f t="shared" si="1432"/>
        <v>0</v>
      </c>
      <c r="K5996" s="504"/>
      <c r="L5996" s="518">
        <f t="shared" si="1439"/>
        <v>0</v>
      </c>
      <c r="M5996" s="518">
        <f t="shared" si="1439"/>
        <v>0</v>
      </c>
      <c r="N5996" s="519">
        <f t="shared" si="1434"/>
        <v>0</v>
      </c>
      <c r="O5996" s="519">
        <f t="shared" si="1435"/>
        <v>0</v>
      </c>
      <c r="P5996" s="506"/>
      <c r="Q5996" s="520"/>
      <c r="R5996" s="412" t="str">
        <f t="shared" si="1438"/>
        <v/>
      </c>
      <c r="S5996" s="412" t="str">
        <f t="shared" si="1437"/>
        <v/>
      </c>
      <c r="T5996" s="427"/>
      <c r="U5996" s="429"/>
      <c r="W5996" s="6">
        <f>VLOOKUP(A5996,'[3]Cartilha Global'!$A:$A,1,FALSE)</f>
        <v>87811</v>
      </c>
    </row>
    <row r="5997" spans="1:23" ht="33.75" hidden="1" x14ac:dyDescent="0.2">
      <c r="A5997" s="522">
        <v>87812</v>
      </c>
      <c r="B5997" s="508" t="s">
        <v>3144</v>
      </c>
      <c r="C5997" s="513" t="s">
        <v>516</v>
      </c>
      <c r="D5997" s="498" t="s">
        <v>170</v>
      </c>
      <c r="E5997" s="499">
        <v>115.65</v>
      </c>
      <c r="F5997" s="500">
        <f t="shared" si="1436"/>
        <v>143.22</v>
      </c>
      <c r="G5997" s="527"/>
      <c r="H5997" s="518"/>
      <c r="I5997" s="517">
        <f t="shared" si="1431"/>
        <v>0</v>
      </c>
      <c r="J5997" s="517">
        <f t="shared" si="1432"/>
        <v>0</v>
      </c>
      <c r="K5997" s="504"/>
      <c r="L5997" s="518">
        <f t="shared" si="1439"/>
        <v>0</v>
      </c>
      <c r="M5997" s="518">
        <f t="shared" si="1439"/>
        <v>0</v>
      </c>
      <c r="N5997" s="519">
        <f t="shared" si="1434"/>
        <v>0</v>
      </c>
      <c r="O5997" s="519">
        <f t="shared" si="1435"/>
        <v>0</v>
      </c>
      <c r="P5997" s="506"/>
      <c r="Q5997" s="520"/>
      <c r="R5997" s="412" t="str">
        <f t="shared" si="1438"/>
        <v/>
      </c>
      <c r="S5997" s="412" t="str">
        <f t="shared" si="1437"/>
        <v/>
      </c>
      <c r="T5997" s="427"/>
      <c r="U5997" s="429"/>
      <c r="W5997" s="6">
        <f>VLOOKUP(A5997,'[3]Cartilha Global'!$A:$A,1,FALSE)</f>
        <v>87812</v>
      </c>
    </row>
    <row r="5998" spans="1:23" ht="33.75" hidden="1" x14ac:dyDescent="0.2">
      <c r="A5998" s="522">
        <v>87813</v>
      </c>
      <c r="B5998" s="508" t="s">
        <v>3144</v>
      </c>
      <c r="C5998" s="513" t="s">
        <v>517</v>
      </c>
      <c r="D5998" s="498" t="s">
        <v>170</v>
      </c>
      <c r="E5998" s="499">
        <v>99.22</v>
      </c>
      <c r="F5998" s="500">
        <f t="shared" si="1436"/>
        <v>122.87</v>
      </c>
      <c r="G5998" s="527"/>
      <c r="H5998" s="518"/>
      <c r="I5998" s="517">
        <f t="shared" si="1431"/>
        <v>0</v>
      </c>
      <c r="J5998" s="517">
        <f t="shared" si="1432"/>
        <v>0</v>
      </c>
      <c r="K5998" s="504"/>
      <c r="L5998" s="518">
        <f t="shared" si="1439"/>
        <v>0</v>
      </c>
      <c r="M5998" s="518">
        <f t="shared" si="1439"/>
        <v>0</v>
      </c>
      <c r="N5998" s="519">
        <f t="shared" si="1434"/>
        <v>0</v>
      </c>
      <c r="O5998" s="519">
        <f t="shared" si="1435"/>
        <v>0</v>
      </c>
      <c r="P5998" s="506"/>
      <c r="Q5998" s="520"/>
      <c r="R5998" s="412" t="str">
        <f t="shared" si="1438"/>
        <v/>
      </c>
      <c r="S5998" s="412" t="str">
        <f t="shared" si="1437"/>
        <v/>
      </c>
      <c r="T5998" s="427"/>
      <c r="U5998" s="429"/>
      <c r="W5998" s="6">
        <f>VLOOKUP(A5998,'[3]Cartilha Global'!$A:$A,1,FALSE)</f>
        <v>87813</v>
      </c>
    </row>
    <row r="5999" spans="1:23" ht="33.75" hidden="1" x14ac:dyDescent="0.2">
      <c r="A5999" s="522">
        <v>87815</v>
      </c>
      <c r="B5999" s="508" t="s">
        <v>3144</v>
      </c>
      <c r="C5999" s="513" t="s">
        <v>518</v>
      </c>
      <c r="D5999" s="498" t="s">
        <v>170</v>
      </c>
      <c r="E5999" s="499">
        <v>104.64</v>
      </c>
      <c r="F5999" s="500">
        <f t="shared" si="1436"/>
        <v>129.59</v>
      </c>
      <c r="G5999" s="527"/>
      <c r="H5999" s="518"/>
      <c r="I5999" s="517">
        <f t="shared" si="1431"/>
        <v>0</v>
      </c>
      <c r="J5999" s="517">
        <f t="shared" si="1432"/>
        <v>0</v>
      </c>
      <c r="K5999" s="504"/>
      <c r="L5999" s="518">
        <f t="shared" si="1439"/>
        <v>0</v>
      </c>
      <c r="M5999" s="518">
        <f t="shared" si="1439"/>
        <v>0</v>
      </c>
      <c r="N5999" s="519">
        <f t="shared" si="1434"/>
        <v>0</v>
      </c>
      <c r="O5999" s="519">
        <f t="shared" si="1435"/>
        <v>0</v>
      </c>
      <c r="P5999" s="506"/>
      <c r="Q5999" s="520"/>
      <c r="R5999" s="412" t="str">
        <f t="shared" si="1438"/>
        <v/>
      </c>
      <c r="S5999" s="412" t="str">
        <f t="shared" si="1437"/>
        <v/>
      </c>
      <c r="T5999" s="427"/>
      <c r="U5999" s="429"/>
      <c r="W5999" s="6">
        <f>VLOOKUP(A5999,'[3]Cartilha Global'!$A:$A,1,FALSE)</f>
        <v>87815</v>
      </c>
    </row>
    <row r="6000" spans="1:23" ht="33.75" hidden="1" x14ac:dyDescent="0.2">
      <c r="A6000" s="522">
        <v>87816</v>
      </c>
      <c r="B6000" s="508" t="s">
        <v>3144</v>
      </c>
      <c r="C6000" s="513" t="s">
        <v>519</v>
      </c>
      <c r="D6000" s="498" t="s">
        <v>170</v>
      </c>
      <c r="E6000" s="499">
        <v>134.97</v>
      </c>
      <c r="F6000" s="500">
        <f t="shared" si="1436"/>
        <v>167.15</v>
      </c>
      <c r="G6000" s="527"/>
      <c r="H6000" s="518"/>
      <c r="I6000" s="517">
        <f t="shared" si="1431"/>
        <v>0</v>
      </c>
      <c r="J6000" s="517">
        <f t="shared" si="1432"/>
        <v>0</v>
      </c>
      <c r="K6000" s="504"/>
      <c r="L6000" s="518">
        <f t="shared" si="1439"/>
        <v>0</v>
      </c>
      <c r="M6000" s="518">
        <f t="shared" si="1439"/>
        <v>0</v>
      </c>
      <c r="N6000" s="519">
        <f t="shared" si="1434"/>
        <v>0</v>
      </c>
      <c r="O6000" s="519">
        <f t="shared" si="1435"/>
        <v>0</v>
      </c>
      <c r="P6000" s="506"/>
      <c r="Q6000" s="520"/>
      <c r="R6000" s="412" t="str">
        <f t="shared" si="1438"/>
        <v/>
      </c>
      <c r="S6000" s="412" t="str">
        <f t="shared" si="1437"/>
        <v/>
      </c>
      <c r="T6000" s="427"/>
      <c r="U6000" s="429"/>
      <c r="W6000" s="6">
        <f>VLOOKUP(A6000,'[3]Cartilha Global'!$A:$A,1,FALSE)</f>
        <v>87816</v>
      </c>
    </row>
    <row r="6001" spans="1:23" ht="33.75" hidden="1" x14ac:dyDescent="0.2">
      <c r="A6001" s="522">
        <v>87817</v>
      </c>
      <c r="B6001" s="508" t="s">
        <v>3144</v>
      </c>
      <c r="C6001" s="513" t="s">
        <v>314</v>
      </c>
      <c r="D6001" s="498" t="s">
        <v>170</v>
      </c>
      <c r="E6001" s="499">
        <v>107.16</v>
      </c>
      <c r="F6001" s="500">
        <f t="shared" si="1436"/>
        <v>132.71</v>
      </c>
      <c r="G6001" s="527"/>
      <c r="H6001" s="518"/>
      <c r="I6001" s="517">
        <f t="shared" si="1431"/>
        <v>0</v>
      </c>
      <c r="J6001" s="517">
        <f t="shared" si="1432"/>
        <v>0</v>
      </c>
      <c r="K6001" s="504"/>
      <c r="L6001" s="518">
        <f t="shared" si="1439"/>
        <v>0</v>
      </c>
      <c r="M6001" s="518">
        <f t="shared" si="1439"/>
        <v>0</v>
      </c>
      <c r="N6001" s="519">
        <f t="shared" si="1434"/>
        <v>0</v>
      </c>
      <c r="O6001" s="519">
        <f t="shared" si="1435"/>
        <v>0</v>
      </c>
      <c r="P6001" s="506"/>
      <c r="Q6001" s="520"/>
      <c r="R6001" s="412" t="str">
        <f t="shared" si="1438"/>
        <v/>
      </c>
      <c r="S6001" s="412" t="str">
        <f t="shared" si="1437"/>
        <v/>
      </c>
      <c r="T6001" s="427"/>
      <c r="U6001" s="429"/>
      <c r="W6001" s="6">
        <f>VLOOKUP(A6001,'[3]Cartilha Global'!$A:$A,1,FALSE)</f>
        <v>87817</v>
      </c>
    </row>
    <row r="6002" spans="1:23" ht="33.75" hidden="1" x14ac:dyDescent="0.2">
      <c r="A6002" s="522">
        <v>87819</v>
      </c>
      <c r="B6002" s="508" t="s">
        <v>3144</v>
      </c>
      <c r="C6002" s="513" t="s">
        <v>315</v>
      </c>
      <c r="D6002" s="498" t="s">
        <v>170</v>
      </c>
      <c r="E6002" s="499">
        <v>113.95</v>
      </c>
      <c r="F6002" s="500">
        <f t="shared" si="1436"/>
        <v>141.12</v>
      </c>
      <c r="G6002" s="527"/>
      <c r="H6002" s="518"/>
      <c r="I6002" s="517">
        <f t="shared" si="1431"/>
        <v>0</v>
      </c>
      <c r="J6002" s="517">
        <f t="shared" si="1432"/>
        <v>0</v>
      </c>
      <c r="K6002" s="504"/>
      <c r="L6002" s="518">
        <f t="shared" si="1439"/>
        <v>0</v>
      </c>
      <c r="M6002" s="518">
        <f t="shared" si="1439"/>
        <v>0</v>
      </c>
      <c r="N6002" s="519">
        <f t="shared" si="1434"/>
        <v>0</v>
      </c>
      <c r="O6002" s="519">
        <f t="shared" si="1435"/>
        <v>0</v>
      </c>
      <c r="P6002" s="506"/>
      <c r="Q6002" s="520"/>
      <c r="R6002" s="412" t="str">
        <f t="shared" si="1438"/>
        <v/>
      </c>
      <c r="S6002" s="412" t="str">
        <f t="shared" si="1437"/>
        <v/>
      </c>
      <c r="T6002" s="427"/>
      <c r="U6002" s="429"/>
      <c r="W6002" s="6">
        <f>VLOOKUP(A6002,'[3]Cartilha Global'!$A:$A,1,FALSE)</f>
        <v>87819</v>
      </c>
    </row>
    <row r="6003" spans="1:23" ht="33.75" hidden="1" x14ac:dyDescent="0.2">
      <c r="A6003" s="522">
        <v>87820</v>
      </c>
      <c r="B6003" s="508" t="s">
        <v>3144</v>
      </c>
      <c r="C6003" s="513" t="s">
        <v>520</v>
      </c>
      <c r="D6003" s="498" t="s">
        <v>170</v>
      </c>
      <c r="E6003" s="499">
        <v>154.29</v>
      </c>
      <c r="F6003" s="500">
        <f t="shared" si="1436"/>
        <v>191.07</v>
      </c>
      <c r="G6003" s="527"/>
      <c r="H6003" s="518"/>
      <c r="I6003" s="517">
        <f t="shared" si="1431"/>
        <v>0</v>
      </c>
      <c r="J6003" s="517">
        <f t="shared" si="1432"/>
        <v>0</v>
      </c>
      <c r="K6003" s="504"/>
      <c r="L6003" s="518">
        <f t="shared" si="1439"/>
        <v>0</v>
      </c>
      <c r="M6003" s="518">
        <f t="shared" si="1439"/>
        <v>0</v>
      </c>
      <c r="N6003" s="519">
        <f t="shared" si="1434"/>
        <v>0</v>
      </c>
      <c r="O6003" s="519">
        <f t="shared" si="1435"/>
        <v>0</v>
      </c>
      <c r="P6003" s="506"/>
      <c r="Q6003" s="520"/>
      <c r="R6003" s="412" t="str">
        <f t="shared" si="1438"/>
        <v/>
      </c>
      <c r="S6003" s="412" t="str">
        <f t="shared" si="1437"/>
        <v/>
      </c>
      <c r="T6003" s="427"/>
      <c r="U6003" s="429"/>
      <c r="W6003" s="6">
        <f>VLOOKUP(A6003,'[3]Cartilha Global'!$A:$A,1,FALSE)</f>
        <v>87820</v>
      </c>
    </row>
    <row r="6004" spans="1:23" ht="33.75" hidden="1" x14ac:dyDescent="0.2">
      <c r="A6004" s="522">
        <v>87821</v>
      </c>
      <c r="B6004" s="508" t="s">
        <v>3144</v>
      </c>
      <c r="C6004" s="513" t="s">
        <v>316</v>
      </c>
      <c r="D6004" s="498" t="s">
        <v>170</v>
      </c>
      <c r="E6004" s="499">
        <v>156.09</v>
      </c>
      <c r="F6004" s="500">
        <f t="shared" si="1436"/>
        <v>193.3</v>
      </c>
      <c r="G6004" s="527"/>
      <c r="H6004" s="518"/>
      <c r="I6004" s="517">
        <f t="shared" si="1431"/>
        <v>0</v>
      </c>
      <c r="J6004" s="517">
        <f t="shared" si="1432"/>
        <v>0</v>
      </c>
      <c r="K6004" s="504"/>
      <c r="L6004" s="518">
        <f t="shared" si="1439"/>
        <v>0</v>
      </c>
      <c r="M6004" s="518">
        <f t="shared" si="1439"/>
        <v>0</v>
      </c>
      <c r="N6004" s="519">
        <f t="shared" si="1434"/>
        <v>0</v>
      </c>
      <c r="O6004" s="519">
        <f t="shared" si="1435"/>
        <v>0</v>
      </c>
      <c r="P6004" s="506"/>
      <c r="Q6004" s="520"/>
      <c r="R6004" s="412" t="str">
        <f t="shared" si="1438"/>
        <v/>
      </c>
      <c r="S6004" s="412" t="str">
        <f t="shared" si="1437"/>
        <v/>
      </c>
      <c r="T6004" s="427"/>
      <c r="U6004" s="429"/>
      <c r="W6004" s="6">
        <f>VLOOKUP(A6004,'[3]Cartilha Global'!$A:$A,1,FALSE)</f>
        <v>87821</v>
      </c>
    </row>
    <row r="6005" spans="1:23" ht="33.75" hidden="1" x14ac:dyDescent="0.2">
      <c r="A6005" s="522">
        <v>87823</v>
      </c>
      <c r="B6005" s="508" t="s">
        <v>3144</v>
      </c>
      <c r="C6005" s="513" t="s">
        <v>317</v>
      </c>
      <c r="D6005" s="498" t="s">
        <v>170</v>
      </c>
      <c r="E6005" s="499">
        <v>163.57</v>
      </c>
      <c r="F6005" s="500">
        <f t="shared" si="1436"/>
        <v>202.57</v>
      </c>
      <c r="G6005" s="527"/>
      <c r="H6005" s="518"/>
      <c r="I6005" s="517">
        <f t="shared" si="1431"/>
        <v>0</v>
      </c>
      <c r="J6005" s="517">
        <f t="shared" si="1432"/>
        <v>0</v>
      </c>
      <c r="K6005" s="504"/>
      <c r="L6005" s="518">
        <f t="shared" si="1439"/>
        <v>0</v>
      </c>
      <c r="M6005" s="518">
        <f t="shared" si="1439"/>
        <v>0</v>
      </c>
      <c r="N6005" s="519">
        <f t="shared" si="1434"/>
        <v>0</v>
      </c>
      <c r="O6005" s="519">
        <f t="shared" si="1435"/>
        <v>0</v>
      </c>
      <c r="P6005" s="506"/>
      <c r="Q6005" s="520"/>
      <c r="R6005" s="412" t="str">
        <f t="shared" si="1438"/>
        <v/>
      </c>
      <c r="S6005" s="412" t="str">
        <f t="shared" si="1437"/>
        <v/>
      </c>
      <c r="T6005" s="427"/>
      <c r="U6005" s="429"/>
      <c r="W6005" s="6">
        <f>VLOOKUP(A6005,'[3]Cartilha Global'!$A:$A,1,FALSE)</f>
        <v>87823</v>
      </c>
    </row>
    <row r="6006" spans="1:23" ht="33.75" hidden="1" x14ac:dyDescent="0.2">
      <c r="A6006" s="522">
        <v>87824</v>
      </c>
      <c r="B6006" s="508" t="s">
        <v>3144</v>
      </c>
      <c r="C6006" s="513" t="s">
        <v>521</v>
      </c>
      <c r="D6006" s="498" t="s">
        <v>170</v>
      </c>
      <c r="E6006" s="499">
        <v>203.64</v>
      </c>
      <c r="F6006" s="500">
        <f t="shared" si="1436"/>
        <v>252.19</v>
      </c>
      <c r="G6006" s="527"/>
      <c r="H6006" s="518"/>
      <c r="I6006" s="517">
        <f t="shared" si="1431"/>
        <v>0</v>
      </c>
      <c r="J6006" s="517">
        <f t="shared" si="1432"/>
        <v>0</v>
      </c>
      <c r="K6006" s="504"/>
      <c r="L6006" s="518">
        <f t="shared" si="1439"/>
        <v>0</v>
      </c>
      <c r="M6006" s="518">
        <f t="shared" si="1439"/>
        <v>0</v>
      </c>
      <c r="N6006" s="519">
        <f t="shared" si="1434"/>
        <v>0</v>
      </c>
      <c r="O6006" s="519">
        <f t="shared" si="1435"/>
        <v>0</v>
      </c>
      <c r="P6006" s="506"/>
      <c r="Q6006" s="520"/>
      <c r="R6006" s="412" t="str">
        <f t="shared" si="1438"/>
        <v/>
      </c>
      <c r="S6006" s="412" t="str">
        <f t="shared" si="1437"/>
        <v/>
      </c>
      <c r="T6006" s="427"/>
      <c r="U6006" s="429"/>
      <c r="W6006" s="6">
        <f>VLOOKUP(A6006,'[3]Cartilha Global'!$A:$A,1,FALSE)</f>
        <v>87824</v>
      </c>
    </row>
    <row r="6007" spans="1:23" ht="33.75" hidden="1" x14ac:dyDescent="0.2">
      <c r="A6007" s="522">
        <v>87825</v>
      </c>
      <c r="B6007" s="508" t="s">
        <v>3144</v>
      </c>
      <c r="C6007" s="513" t="s">
        <v>318</v>
      </c>
      <c r="D6007" s="498" t="s">
        <v>170</v>
      </c>
      <c r="E6007" s="499">
        <v>70.59</v>
      </c>
      <c r="F6007" s="500">
        <f t="shared" si="1436"/>
        <v>87.42</v>
      </c>
      <c r="G6007" s="527"/>
      <c r="H6007" s="518"/>
      <c r="I6007" s="517">
        <f t="shared" si="1431"/>
        <v>0</v>
      </c>
      <c r="J6007" s="517">
        <f t="shared" si="1432"/>
        <v>0</v>
      </c>
      <c r="K6007" s="504"/>
      <c r="L6007" s="518">
        <f t="shared" si="1439"/>
        <v>0</v>
      </c>
      <c r="M6007" s="518">
        <f t="shared" si="1439"/>
        <v>0</v>
      </c>
      <c r="N6007" s="519">
        <f t="shared" si="1434"/>
        <v>0</v>
      </c>
      <c r="O6007" s="519">
        <f t="shared" si="1435"/>
        <v>0</v>
      </c>
      <c r="P6007" s="506"/>
      <c r="Q6007" s="520"/>
      <c r="R6007" s="412" t="str">
        <f t="shared" si="1438"/>
        <v/>
      </c>
      <c r="S6007" s="412" t="str">
        <f t="shared" si="1437"/>
        <v/>
      </c>
      <c r="T6007" s="427"/>
      <c r="U6007" s="429"/>
      <c r="W6007" s="6">
        <f>VLOOKUP(A6007,'[3]Cartilha Global'!$A:$A,1,FALSE)</f>
        <v>87825</v>
      </c>
    </row>
    <row r="6008" spans="1:23" ht="33.75" hidden="1" x14ac:dyDescent="0.2">
      <c r="A6008" s="522">
        <v>87827</v>
      </c>
      <c r="B6008" s="508" t="s">
        <v>3144</v>
      </c>
      <c r="C6008" s="513" t="s">
        <v>522</v>
      </c>
      <c r="D6008" s="498" t="s">
        <v>170</v>
      </c>
      <c r="E6008" s="499">
        <v>75.540000000000006</v>
      </c>
      <c r="F6008" s="500">
        <f t="shared" si="1436"/>
        <v>93.55</v>
      </c>
      <c r="G6008" s="527"/>
      <c r="H6008" s="518"/>
      <c r="I6008" s="517">
        <f t="shared" si="1431"/>
        <v>0</v>
      </c>
      <c r="J6008" s="517">
        <f t="shared" si="1432"/>
        <v>0</v>
      </c>
      <c r="K6008" s="504"/>
      <c r="L6008" s="518">
        <f t="shared" si="1439"/>
        <v>0</v>
      </c>
      <c r="M6008" s="518">
        <f t="shared" si="1439"/>
        <v>0</v>
      </c>
      <c r="N6008" s="519">
        <f t="shared" si="1434"/>
        <v>0</v>
      </c>
      <c r="O6008" s="519">
        <f t="shared" si="1435"/>
        <v>0</v>
      </c>
      <c r="P6008" s="506"/>
      <c r="Q6008" s="520"/>
      <c r="R6008" s="412" t="str">
        <f t="shared" si="1438"/>
        <v/>
      </c>
      <c r="S6008" s="412" t="str">
        <f t="shared" si="1437"/>
        <v/>
      </c>
      <c r="T6008" s="427"/>
      <c r="U6008" s="429"/>
      <c r="W6008" s="6">
        <f>VLOOKUP(A6008,'[3]Cartilha Global'!$A:$A,1,FALSE)</f>
        <v>87827</v>
      </c>
    </row>
    <row r="6009" spans="1:23" ht="33.75" hidden="1" x14ac:dyDescent="0.2">
      <c r="A6009" s="522">
        <v>87828</v>
      </c>
      <c r="B6009" s="508" t="s">
        <v>3144</v>
      </c>
      <c r="C6009" s="513" t="s">
        <v>523</v>
      </c>
      <c r="D6009" s="498" t="s">
        <v>170</v>
      </c>
      <c r="E6009" s="499">
        <v>103.14</v>
      </c>
      <c r="F6009" s="500">
        <f t="shared" si="1436"/>
        <v>127.73</v>
      </c>
      <c r="G6009" s="527"/>
      <c r="H6009" s="518"/>
      <c r="I6009" s="517">
        <f t="shared" si="1431"/>
        <v>0</v>
      </c>
      <c r="J6009" s="517">
        <f t="shared" si="1432"/>
        <v>0</v>
      </c>
      <c r="K6009" s="504"/>
      <c r="L6009" s="518">
        <f t="shared" si="1439"/>
        <v>0</v>
      </c>
      <c r="M6009" s="518">
        <f t="shared" si="1439"/>
        <v>0</v>
      </c>
      <c r="N6009" s="519">
        <f t="shared" si="1434"/>
        <v>0</v>
      </c>
      <c r="O6009" s="519">
        <f t="shared" si="1435"/>
        <v>0</v>
      </c>
      <c r="P6009" s="506"/>
      <c r="Q6009" s="520"/>
      <c r="R6009" s="412" t="str">
        <f t="shared" si="1438"/>
        <v/>
      </c>
      <c r="S6009" s="412" t="str">
        <f t="shared" si="1437"/>
        <v/>
      </c>
      <c r="T6009" s="427"/>
      <c r="U6009" s="429"/>
      <c r="W6009" s="6">
        <f>VLOOKUP(A6009,'[3]Cartilha Global'!$A:$A,1,FALSE)</f>
        <v>87828</v>
      </c>
    </row>
    <row r="6010" spans="1:23" ht="33.75" hidden="1" x14ac:dyDescent="0.2">
      <c r="A6010" s="522">
        <v>87829</v>
      </c>
      <c r="B6010" s="508" t="s">
        <v>3144</v>
      </c>
      <c r="C6010" s="513" t="s">
        <v>319</v>
      </c>
      <c r="D6010" s="498" t="s">
        <v>170</v>
      </c>
      <c r="E6010" s="499">
        <v>80</v>
      </c>
      <c r="F6010" s="500">
        <f t="shared" si="1436"/>
        <v>99.07</v>
      </c>
      <c r="G6010" s="527"/>
      <c r="H6010" s="518"/>
      <c r="I6010" s="517">
        <f t="shared" si="1431"/>
        <v>0</v>
      </c>
      <c r="J6010" s="517">
        <f t="shared" si="1432"/>
        <v>0</v>
      </c>
      <c r="K6010" s="504"/>
      <c r="L6010" s="518">
        <f t="shared" si="1439"/>
        <v>0</v>
      </c>
      <c r="M6010" s="518">
        <f t="shared" si="1439"/>
        <v>0</v>
      </c>
      <c r="N6010" s="519">
        <f t="shared" si="1434"/>
        <v>0</v>
      </c>
      <c r="O6010" s="519">
        <f t="shared" si="1435"/>
        <v>0</v>
      </c>
      <c r="P6010" s="506"/>
      <c r="Q6010" s="520"/>
      <c r="R6010" s="412" t="str">
        <f t="shared" si="1438"/>
        <v/>
      </c>
      <c r="S6010" s="412" t="str">
        <f t="shared" si="1437"/>
        <v/>
      </c>
      <c r="T6010" s="427"/>
      <c r="U6010" s="429"/>
      <c r="W6010" s="6">
        <f>VLOOKUP(A6010,'[3]Cartilha Global'!$A:$A,1,FALSE)</f>
        <v>87829</v>
      </c>
    </row>
    <row r="6011" spans="1:23" ht="33.75" hidden="1" x14ac:dyDescent="0.2">
      <c r="A6011" s="522">
        <v>87831</v>
      </c>
      <c r="B6011" s="508" t="s">
        <v>3144</v>
      </c>
      <c r="C6011" s="513" t="s">
        <v>320</v>
      </c>
      <c r="D6011" s="498" t="s">
        <v>170</v>
      </c>
      <c r="E6011" s="499">
        <v>86.62</v>
      </c>
      <c r="F6011" s="500">
        <f t="shared" si="1436"/>
        <v>107.27</v>
      </c>
      <c r="G6011" s="527"/>
      <c r="H6011" s="518"/>
      <c r="I6011" s="517">
        <f t="shared" si="1431"/>
        <v>0</v>
      </c>
      <c r="J6011" s="517">
        <f t="shared" si="1432"/>
        <v>0</v>
      </c>
      <c r="K6011" s="504"/>
      <c r="L6011" s="518">
        <f t="shared" si="1439"/>
        <v>0</v>
      </c>
      <c r="M6011" s="518">
        <f t="shared" si="1439"/>
        <v>0</v>
      </c>
      <c r="N6011" s="519">
        <f t="shared" si="1434"/>
        <v>0</v>
      </c>
      <c r="O6011" s="519">
        <f t="shared" si="1435"/>
        <v>0</v>
      </c>
      <c r="P6011" s="506"/>
      <c r="Q6011" s="520"/>
      <c r="R6011" s="412" t="str">
        <f t="shared" si="1438"/>
        <v/>
      </c>
      <c r="S6011" s="412" t="str">
        <f t="shared" si="1437"/>
        <v/>
      </c>
      <c r="T6011" s="427"/>
      <c r="U6011" s="429"/>
      <c r="W6011" s="6">
        <f>VLOOKUP(A6011,'[3]Cartilha Global'!$A:$A,1,FALSE)</f>
        <v>87831</v>
      </c>
    </row>
    <row r="6012" spans="1:23" ht="33.75" hidden="1" x14ac:dyDescent="0.2">
      <c r="A6012" s="522">
        <v>87832</v>
      </c>
      <c r="B6012" s="508" t="s">
        <v>3144</v>
      </c>
      <c r="C6012" s="513" t="s">
        <v>524</v>
      </c>
      <c r="D6012" s="498" t="s">
        <v>170</v>
      </c>
      <c r="E6012" s="499">
        <v>125.82</v>
      </c>
      <c r="F6012" s="500">
        <f t="shared" si="1436"/>
        <v>155.82</v>
      </c>
      <c r="G6012" s="527"/>
      <c r="H6012" s="518"/>
      <c r="I6012" s="517">
        <f t="shared" si="1431"/>
        <v>0</v>
      </c>
      <c r="J6012" s="517">
        <f t="shared" si="1432"/>
        <v>0</v>
      </c>
      <c r="K6012" s="504"/>
      <c r="L6012" s="518">
        <f t="shared" si="1439"/>
        <v>0</v>
      </c>
      <c r="M6012" s="518">
        <f t="shared" si="1439"/>
        <v>0</v>
      </c>
      <c r="N6012" s="519">
        <f t="shared" si="1434"/>
        <v>0</v>
      </c>
      <c r="O6012" s="519">
        <f t="shared" si="1435"/>
        <v>0</v>
      </c>
      <c r="P6012" s="506"/>
      <c r="Q6012" s="520"/>
      <c r="R6012" s="412" t="str">
        <f t="shared" si="1438"/>
        <v/>
      </c>
      <c r="S6012" s="412" t="str">
        <f t="shared" si="1437"/>
        <v/>
      </c>
      <c r="T6012" s="427"/>
      <c r="U6012" s="429"/>
      <c r="W6012" s="6">
        <f>VLOOKUP(A6012,'[3]Cartilha Global'!$A:$A,1,FALSE)</f>
        <v>87832</v>
      </c>
    </row>
    <row r="6013" spans="1:23" hidden="1" x14ac:dyDescent="0.2">
      <c r="A6013" s="522" t="s">
        <v>6252</v>
      </c>
      <c r="B6013" s="508"/>
      <c r="C6013" s="513" t="s">
        <v>6253</v>
      </c>
      <c r="D6013" s="498">
        <v>0</v>
      </c>
      <c r="E6013" s="499"/>
      <c r="F6013" s="500">
        <f t="shared" ref="F6013:F6024" si="1440">IF(E6013=0,0,ROUND(E6013*(1+E$13)*(1-E$14),2))</f>
        <v>0</v>
      </c>
      <c r="G6013" s="556"/>
      <c r="H6013" s="556"/>
      <c r="I6013" s="557"/>
      <c r="J6013" s="558"/>
      <c r="K6013" s="504"/>
      <c r="L6013" s="556"/>
      <c r="M6013" s="556"/>
      <c r="N6013" s="557"/>
      <c r="O6013" s="558"/>
      <c r="P6013" s="506"/>
      <c r="Q6013" s="494" t="str">
        <f>IF(OR(SUM(J6013)&gt;0,SUM(O6013)&gt;0),"xx","")</f>
        <v/>
      </c>
      <c r="R6013" s="412" t="str">
        <f t="shared" si="1438"/>
        <v/>
      </c>
      <c r="S6013" s="412" t="str">
        <f t="shared" si="1437"/>
        <v/>
      </c>
      <c r="T6013" s="427"/>
      <c r="U6013" s="429"/>
      <c r="W6013" s="6" t="e">
        <f>VLOOKUP(A6013,'[3]Cartilha Global'!$A:$A,1,FALSE)</f>
        <v>#N/A</v>
      </c>
    </row>
    <row r="6014" spans="1:23" hidden="1" x14ac:dyDescent="0.2">
      <c r="A6014" s="522" t="s">
        <v>6254</v>
      </c>
      <c r="B6014" s="508"/>
      <c r="C6014" s="513" t="s">
        <v>6255</v>
      </c>
      <c r="D6014" s="498">
        <v>0</v>
      </c>
      <c r="E6014" s="499"/>
      <c r="F6014" s="500">
        <f t="shared" si="1440"/>
        <v>0</v>
      </c>
      <c r="G6014" s="556"/>
      <c r="H6014" s="556"/>
      <c r="I6014" s="557"/>
      <c r="J6014" s="558"/>
      <c r="K6014" s="504"/>
      <c r="L6014" s="556"/>
      <c r="M6014" s="556"/>
      <c r="N6014" s="557"/>
      <c r="O6014" s="558"/>
      <c r="P6014" s="506"/>
      <c r="Q6014" s="494" t="str">
        <f>IF(OR(SUM(J6014)&gt;0,SUM(O6014)&gt;0),"xx","")</f>
        <v/>
      </c>
      <c r="R6014" s="412" t="str">
        <f t="shared" si="1438"/>
        <v/>
      </c>
      <c r="S6014" s="412" t="str">
        <f t="shared" si="1437"/>
        <v/>
      </c>
      <c r="T6014" s="427"/>
      <c r="U6014" s="429"/>
      <c r="W6014" s="6" t="e">
        <f>VLOOKUP(A6014,'[3]Cartilha Global'!$A:$A,1,FALSE)</f>
        <v>#N/A</v>
      </c>
    </row>
    <row r="6015" spans="1:23" hidden="1" x14ac:dyDescent="0.2">
      <c r="A6015" s="522" t="s">
        <v>2058</v>
      </c>
      <c r="B6015" s="508"/>
      <c r="C6015" s="513" t="s">
        <v>16</v>
      </c>
      <c r="D6015" s="498">
        <v>0</v>
      </c>
      <c r="E6015" s="499"/>
      <c r="F6015" s="500">
        <f t="shared" si="1440"/>
        <v>0</v>
      </c>
      <c r="G6015" s="556"/>
      <c r="H6015" s="556"/>
      <c r="I6015" s="557"/>
      <c r="J6015" s="558"/>
      <c r="K6015" s="504"/>
      <c r="L6015" s="556"/>
      <c r="M6015" s="556"/>
      <c r="N6015" s="557"/>
      <c r="O6015" s="558"/>
      <c r="P6015" s="506"/>
      <c r="Q6015" s="494" t="str">
        <f>IF(OR(SUM(J6016:J6023)&gt;0,SUM(O6016:O6023)&gt;0),"xx","")</f>
        <v/>
      </c>
      <c r="R6015" s="412" t="str">
        <f t="shared" si="1438"/>
        <v/>
      </c>
      <c r="S6015" s="412" t="str">
        <f t="shared" si="1437"/>
        <v/>
      </c>
      <c r="T6015" s="427"/>
      <c r="U6015" s="429"/>
      <c r="W6015" s="6" t="str">
        <f>VLOOKUP(A6015,'[3]Cartilha Global'!$A:$A,1,FALSE)</f>
        <v>10.1.8</v>
      </c>
    </row>
    <row r="6016" spans="1:23" ht="22.5" hidden="1" x14ac:dyDescent="0.2">
      <c r="A6016" s="522">
        <v>87242</v>
      </c>
      <c r="B6016" s="508" t="s">
        <v>3144</v>
      </c>
      <c r="C6016" s="513" t="s">
        <v>525</v>
      </c>
      <c r="D6016" s="498" t="s">
        <v>170</v>
      </c>
      <c r="E6016" s="499">
        <v>218.8</v>
      </c>
      <c r="F6016" s="500">
        <f t="shared" si="1440"/>
        <v>270.95999999999998</v>
      </c>
      <c r="G6016" s="527"/>
      <c r="H6016" s="518"/>
      <c r="I6016" s="517">
        <f t="shared" ref="I6016:I6023" si="1441">IF(ISBLANK(E6016),0,ROUND(F6016*G6016,2))</f>
        <v>0</v>
      </c>
      <c r="J6016" s="517">
        <f t="shared" ref="J6016:J6023" si="1442">IF(ISBLANK(G6016),0,ROUND(G6016*H6016,2))</f>
        <v>0</v>
      </c>
      <c r="K6016" s="504"/>
      <c r="L6016" s="518">
        <f t="shared" ref="L6016:M6023" si="1443">G6016</f>
        <v>0</v>
      </c>
      <c r="M6016" s="518">
        <f t="shared" si="1443"/>
        <v>0</v>
      </c>
      <c r="N6016" s="519">
        <f t="shared" ref="N6016:N6023" si="1444">IF(ISBLANK(E6016),0,ROUND(F6016*L6016,2))</f>
        <v>0</v>
      </c>
      <c r="O6016" s="519">
        <f t="shared" ref="O6016:O6023" si="1445">IF(ISBLANK(L6016),0,ROUND(L6016*M6016,2))</f>
        <v>0</v>
      </c>
      <c r="P6016" s="506"/>
      <c r="Q6016" s="520"/>
      <c r="R6016" s="412" t="str">
        <f t="shared" si="1438"/>
        <v/>
      </c>
      <c r="S6016" s="412" t="str">
        <f t="shared" si="1437"/>
        <v/>
      </c>
      <c r="T6016" s="427"/>
      <c r="U6016" s="429"/>
      <c r="W6016" s="6">
        <f>VLOOKUP(A6016,'[3]Cartilha Global'!$A:$A,1,FALSE)</f>
        <v>87242</v>
      </c>
    </row>
    <row r="6017" spans="1:23" ht="22.5" hidden="1" x14ac:dyDescent="0.2">
      <c r="A6017" s="522">
        <v>87243</v>
      </c>
      <c r="B6017" s="508" t="s">
        <v>3144</v>
      </c>
      <c r="C6017" s="513" t="s">
        <v>526</v>
      </c>
      <c r="D6017" s="498" t="s">
        <v>170</v>
      </c>
      <c r="E6017" s="499">
        <v>199.39</v>
      </c>
      <c r="F6017" s="500">
        <f t="shared" si="1440"/>
        <v>246.92</v>
      </c>
      <c r="G6017" s="527"/>
      <c r="H6017" s="518"/>
      <c r="I6017" s="517">
        <f t="shared" si="1441"/>
        <v>0</v>
      </c>
      <c r="J6017" s="517">
        <f t="shared" si="1442"/>
        <v>0</v>
      </c>
      <c r="K6017" s="504"/>
      <c r="L6017" s="518">
        <f t="shared" si="1443"/>
        <v>0</v>
      </c>
      <c r="M6017" s="518">
        <f t="shared" si="1443"/>
        <v>0</v>
      </c>
      <c r="N6017" s="519">
        <f t="shared" si="1444"/>
        <v>0</v>
      </c>
      <c r="O6017" s="519">
        <f t="shared" si="1445"/>
        <v>0</v>
      </c>
      <c r="P6017" s="506"/>
      <c r="Q6017" s="520"/>
      <c r="R6017" s="412" t="str">
        <f t="shared" si="1438"/>
        <v/>
      </c>
      <c r="S6017" s="412" t="str">
        <f t="shared" si="1437"/>
        <v/>
      </c>
      <c r="T6017" s="427"/>
      <c r="U6017" s="429"/>
      <c r="W6017" s="6">
        <f>VLOOKUP(A6017,'[3]Cartilha Global'!$A:$A,1,FALSE)</f>
        <v>87243</v>
      </c>
    </row>
    <row r="6018" spans="1:23" ht="33.75" hidden="1" x14ac:dyDescent="0.2">
      <c r="A6018" s="522">
        <v>87244</v>
      </c>
      <c r="B6018" s="508" t="s">
        <v>3144</v>
      </c>
      <c r="C6018" s="513" t="s">
        <v>527</v>
      </c>
      <c r="D6018" s="498" t="s">
        <v>170</v>
      </c>
      <c r="E6018" s="499">
        <v>213.23</v>
      </c>
      <c r="F6018" s="500">
        <f t="shared" si="1440"/>
        <v>264.06</v>
      </c>
      <c r="G6018" s="527"/>
      <c r="H6018" s="518"/>
      <c r="I6018" s="517">
        <f t="shared" si="1441"/>
        <v>0</v>
      </c>
      <c r="J6018" s="517">
        <f t="shared" si="1442"/>
        <v>0</v>
      </c>
      <c r="K6018" s="504"/>
      <c r="L6018" s="518">
        <f t="shared" si="1443"/>
        <v>0</v>
      </c>
      <c r="M6018" s="518">
        <f t="shared" si="1443"/>
        <v>0</v>
      </c>
      <c r="N6018" s="519">
        <f t="shared" si="1444"/>
        <v>0</v>
      </c>
      <c r="O6018" s="519">
        <f t="shared" si="1445"/>
        <v>0</v>
      </c>
      <c r="P6018" s="506"/>
      <c r="Q6018" s="520"/>
      <c r="R6018" s="412" t="str">
        <f t="shared" si="1438"/>
        <v/>
      </c>
      <c r="S6018" s="412" t="str">
        <f t="shared" si="1437"/>
        <v/>
      </c>
      <c r="T6018" s="427"/>
      <c r="U6018" s="429"/>
      <c r="W6018" s="6">
        <f>VLOOKUP(A6018,'[3]Cartilha Global'!$A:$A,1,FALSE)</f>
        <v>87244</v>
      </c>
    </row>
    <row r="6019" spans="1:23" ht="33.75" hidden="1" x14ac:dyDescent="0.2">
      <c r="A6019" s="522">
        <v>87245</v>
      </c>
      <c r="B6019" s="508" t="s">
        <v>3144</v>
      </c>
      <c r="C6019" s="513" t="s">
        <v>528</v>
      </c>
      <c r="D6019" s="498" t="s">
        <v>170</v>
      </c>
      <c r="E6019" s="499">
        <v>256.61</v>
      </c>
      <c r="F6019" s="500">
        <f t="shared" si="1440"/>
        <v>317.79000000000002</v>
      </c>
      <c r="G6019" s="527"/>
      <c r="H6019" s="518"/>
      <c r="I6019" s="517">
        <f t="shared" si="1441"/>
        <v>0</v>
      </c>
      <c r="J6019" s="517">
        <f t="shared" si="1442"/>
        <v>0</v>
      </c>
      <c r="K6019" s="504"/>
      <c r="L6019" s="518">
        <f t="shared" si="1443"/>
        <v>0</v>
      </c>
      <c r="M6019" s="518">
        <f t="shared" si="1443"/>
        <v>0</v>
      </c>
      <c r="N6019" s="519">
        <f t="shared" si="1444"/>
        <v>0</v>
      </c>
      <c r="O6019" s="519">
        <f t="shared" si="1445"/>
        <v>0</v>
      </c>
      <c r="P6019" s="506"/>
      <c r="Q6019" s="520"/>
      <c r="R6019" s="412" t="str">
        <f t="shared" si="1438"/>
        <v/>
      </c>
      <c r="S6019" s="412" t="str">
        <f t="shared" si="1437"/>
        <v/>
      </c>
      <c r="T6019" s="427"/>
      <c r="U6019" s="429"/>
      <c r="W6019" s="6">
        <f>VLOOKUP(A6019,'[3]Cartilha Global'!$A:$A,1,FALSE)</f>
        <v>87245</v>
      </c>
    </row>
    <row r="6020" spans="1:23" ht="22.5" hidden="1" x14ac:dyDescent="0.2">
      <c r="A6020" s="522">
        <v>88786</v>
      </c>
      <c r="B6020" s="508" t="s">
        <v>3144</v>
      </c>
      <c r="C6020" s="513" t="s">
        <v>529</v>
      </c>
      <c r="D6020" s="498" t="s">
        <v>170</v>
      </c>
      <c r="E6020" s="499">
        <v>306.54000000000002</v>
      </c>
      <c r="F6020" s="500">
        <f t="shared" si="1440"/>
        <v>379.62</v>
      </c>
      <c r="G6020" s="527"/>
      <c r="H6020" s="518"/>
      <c r="I6020" s="517">
        <f t="shared" si="1441"/>
        <v>0</v>
      </c>
      <c r="J6020" s="517">
        <f t="shared" si="1442"/>
        <v>0</v>
      </c>
      <c r="K6020" s="504"/>
      <c r="L6020" s="518">
        <f t="shared" si="1443"/>
        <v>0</v>
      </c>
      <c r="M6020" s="518">
        <f t="shared" si="1443"/>
        <v>0</v>
      </c>
      <c r="N6020" s="519">
        <f t="shared" si="1444"/>
        <v>0</v>
      </c>
      <c r="O6020" s="519">
        <f t="shared" si="1445"/>
        <v>0</v>
      </c>
      <c r="P6020" s="506"/>
      <c r="Q6020" s="520"/>
      <c r="R6020" s="412" t="str">
        <f t="shared" si="1438"/>
        <v/>
      </c>
      <c r="S6020" s="412" t="str">
        <f t="shared" si="1437"/>
        <v/>
      </c>
      <c r="T6020" s="427"/>
      <c r="U6020" s="429"/>
      <c r="W6020" s="6">
        <f>VLOOKUP(A6020,'[3]Cartilha Global'!$A:$A,1,FALSE)</f>
        <v>88786</v>
      </c>
    </row>
    <row r="6021" spans="1:23" ht="22.5" hidden="1" x14ac:dyDescent="0.2">
      <c r="A6021" s="522">
        <v>88787</v>
      </c>
      <c r="B6021" s="508" t="s">
        <v>3144</v>
      </c>
      <c r="C6021" s="513" t="s">
        <v>530</v>
      </c>
      <c r="D6021" s="498" t="s">
        <v>170</v>
      </c>
      <c r="E6021" s="499">
        <v>282.14999999999998</v>
      </c>
      <c r="F6021" s="500">
        <f t="shared" si="1440"/>
        <v>349.41</v>
      </c>
      <c r="G6021" s="527"/>
      <c r="H6021" s="518"/>
      <c r="I6021" s="517">
        <f t="shared" si="1441"/>
        <v>0</v>
      </c>
      <c r="J6021" s="517">
        <f t="shared" si="1442"/>
        <v>0</v>
      </c>
      <c r="K6021" s="504"/>
      <c r="L6021" s="518">
        <f t="shared" si="1443"/>
        <v>0</v>
      </c>
      <c r="M6021" s="518">
        <f t="shared" si="1443"/>
        <v>0</v>
      </c>
      <c r="N6021" s="519">
        <f t="shared" si="1444"/>
        <v>0</v>
      </c>
      <c r="O6021" s="519">
        <f t="shared" si="1445"/>
        <v>0</v>
      </c>
      <c r="P6021" s="506"/>
      <c r="Q6021" s="520"/>
      <c r="R6021" s="412" t="str">
        <f t="shared" si="1438"/>
        <v/>
      </c>
      <c r="S6021" s="412" t="str">
        <f t="shared" si="1437"/>
        <v/>
      </c>
      <c r="T6021" s="427"/>
      <c r="U6021" s="429"/>
      <c r="W6021" s="6">
        <f>VLOOKUP(A6021,'[3]Cartilha Global'!$A:$A,1,FALSE)</f>
        <v>88787</v>
      </c>
    </row>
    <row r="6022" spans="1:23" ht="33.75" hidden="1" x14ac:dyDescent="0.2">
      <c r="A6022" s="522">
        <v>88788</v>
      </c>
      <c r="B6022" s="508" t="s">
        <v>3144</v>
      </c>
      <c r="C6022" s="513" t="s">
        <v>531</v>
      </c>
      <c r="D6022" s="498" t="s">
        <v>170</v>
      </c>
      <c r="E6022" s="499">
        <v>295.99</v>
      </c>
      <c r="F6022" s="500">
        <f t="shared" si="1440"/>
        <v>366.55</v>
      </c>
      <c r="G6022" s="527"/>
      <c r="H6022" s="518"/>
      <c r="I6022" s="517">
        <f t="shared" si="1441"/>
        <v>0</v>
      </c>
      <c r="J6022" s="517">
        <f t="shared" si="1442"/>
        <v>0</v>
      </c>
      <c r="K6022" s="504"/>
      <c r="L6022" s="518">
        <f t="shared" si="1443"/>
        <v>0</v>
      </c>
      <c r="M6022" s="518">
        <f t="shared" si="1443"/>
        <v>0</v>
      </c>
      <c r="N6022" s="519">
        <f t="shared" si="1444"/>
        <v>0</v>
      </c>
      <c r="O6022" s="519">
        <f t="shared" si="1445"/>
        <v>0</v>
      </c>
      <c r="P6022" s="506"/>
      <c r="Q6022" s="520"/>
      <c r="R6022" s="412" t="str">
        <f t="shared" si="1438"/>
        <v/>
      </c>
      <c r="S6022" s="412" t="str">
        <f t="shared" si="1437"/>
        <v/>
      </c>
      <c r="T6022" s="427"/>
      <c r="U6022" s="429"/>
      <c r="W6022" s="6">
        <f>VLOOKUP(A6022,'[3]Cartilha Global'!$A:$A,1,FALSE)</f>
        <v>88788</v>
      </c>
    </row>
    <row r="6023" spans="1:23" ht="33.75" hidden="1" x14ac:dyDescent="0.2">
      <c r="A6023" s="522">
        <v>88789</v>
      </c>
      <c r="B6023" s="508" t="s">
        <v>3144</v>
      </c>
      <c r="C6023" s="513" t="s">
        <v>532</v>
      </c>
      <c r="D6023" s="498" t="s">
        <v>170</v>
      </c>
      <c r="E6023" s="499">
        <v>356.43</v>
      </c>
      <c r="F6023" s="500">
        <f t="shared" si="1440"/>
        <v>441.4</v>
      </c>
      <c r="G6023" s="527"/>
      <c r="H6023" s="518"/>
      <c r="I6023" s="517">
        <f t="shared" si="1441"/>
        <v>0</v>
      </c>
      <c r="J6023" s="517">
        <f t="shared" si="1442"/>
        <v>0</v>
      </c>
      <c r="K6023" s="504"/>
      <c r="L6023" s="518">
        <f t="shared" si="1443"/>
        <v>0</v>
      </c>
      <c r="M6023" s="518">
        <f t="shared" si="1443"/>
        <v>0</v>
      </c>
      <c r="N6023" s="519">
        <f t="shared" si="1444"/>
        <v>0</v>
      </c>
      <c r="O6023" s="519">
        <f t="shared" si="1445"/>
        <v>0</v>
      </c>
      <c r="P6023" s="506"/>
      <c r="Q6023" s="520"/>
      <c r="R6023" s="412" t="str">
        <f t="shared" si="1438"/>
        <v/>
      </c>
      <c r="S6023" s="412" t="str">
        <f t="shared" si="1437"/>
        <v/>
      </c>
      <c r="T6023" s="427"/>
      <c r="U6023" s="429"/>
      <c r="W6023" s="6">
        <f>VLOOKUP(A6023,'[3]Cartilha Global'!$A:$A,1,FALSE)</f>
        <v>88789</v>
      </c>
    </row>
    <row r="6024" spans="1:23" hidden="1" x14ac:dyDescent="0.2">
      <c r="A6024" s="522" t="s">
        <v>2059</v>
      </c>
      <c r="B6024" s="508"/>
      <c r="C6024" s="513" t="s">
        <v>17</v>
      </c>
      <c r="D6024" s="498">
        <v>0</v>
      </c>
      <c r="E6024" s="499"/>
      <c r="F6024" s="500">
        <f t="shared" si="1440"/>
        <v>0</v>
      </c>
      <c r="G6024" s="556"/>
      <c r="H6024" s="556"/>
      <c r="I6024" s="557"/>
      <c r="J6024" s="558"/>
      <c r="K6024" s="504"/>
      <c r="L6024" s="556"/>
      <c r="M6024" s="556"/>
      <c r="N6024" s="557"/>
      <c r="O6024" s="558"/>
      <c r="P6024" s="506"/>
      <c r="Q6024" s="494" t="str">
        <f>IF(OR(SUM(J6025:J6042)&gt;0,SUM(O6025:O6042)&gt;0),"xx","")</f>
        <v/>
      </c>
      <c r="R6024" s="412" t="str">
        <f t="shared" si="1438"/>
        <v/>
      </c>
      <c r="S6024" s="412" t="str">
        <f t="shared" si="1437"/>
        <v/>
      </c>
      <c r="T6024" s="427"/>
      <c r="U6024" s="429"/>
      <c r="W6024" s="6" t="str">
        <f>VLOOKUP(A6024,'[3]Cartilha Global'!$A:$A,1,FALSE)</f>
        <v>10.1.9</v>
      </c>
    </row>
    <row r="6025" spans="1:23" ht="33.75" hidden="1" x14ac:dyDescent="0.2">
      <c r="A6025" s="522">
        <v>89170</v>
      </c>
      <c r="B6025" s="508" t="s">
        <v>3144</v>
      </c>
      <c r="C6025" s="513" t="s">
        <v>4879</v>
      </c>
      <c r="D6025" s="498" t="s">
        <v>170</v>
      </c>
      <c r="E6025" s="499">
        <v>65.790000000000006</v>
      </c>
      <c r="F6025" s="500">
        <f t="shared" ref="F6025:F6042" si="1446">IF(E6025=0,0,ROUND(E6025*(1+E$13)*(1-E$14),2))</f>
        <v>81.47</v>
      </c>
      <c r="G6025" s="527"/>
      <c r="H6025" s="518"/>
      <c r="I6025" s="517">
        <f t="shared" ref="I6025:I6042" si="1447">IF(ISBLANK(E6025),0,ROUND(F6025*G6025,2))</f>
        <v>0</v>
      </c>
      <c r="J6025" s="517">
        <f t="shared" ref="J6025:J6042" si="1448">IF(ISBLANK(G6025),0,ROUND(G6025*H6025,2))</f>
        <v>0</v>
      </c>
      <c r="K6025" s="504"/>
      <c r="L6025" s="518">
        <f t="shared" ref="L6025:M6042" si="1449">G6025</f>
        <v>0</v>
      </c>
      <c r="M6025" s="518">
        <f t="shared" si="1449"/>
        <v>0</v>
      </c>
      <c r="N6025" s="519">
        <f t="shared" ref="N6025:N6042" si="1450">IF(ISBLANK(E6025),0,ROUND(F6025*L6025,2))</f>
        <v>0</v>
      </c>
      <c r="O6025" s="519">
        <f t="shared" ref="O6025:O6042" si="1451">IF(ISBLANK(L6025),0,ROUND(L6025*M6025,2))</f>
        <v>0</v>
      </c>
      <c r="P6025" s="506"/>
      <c r="Q6025" s="520"/>
      <c r="R6025" s="412" t="str">
        <f t="shared" si="1438"/>
        <v/>
      </c>
      <c r="S6025" s="412" t="str">
        <f t="shared" si="1437"/>
        <v/>
      </c>
      <c r="T6025" s="427"/>
      <c r="U6025" s="429"/>
      <c r="W6025" s="6">
        <f>VLOOKUP(A6025,'[3]Cartilha Global'!$A:$A,1,FALSE)</f>
        <v>89170</v>
      </c>
    </row>
    <row r="6026" spans="1:23" ht="33.75" hidden="1" x14ac:dyDescent="0.2">
      <c r="A6026" s="522">
        <v>89045</v>
      </c>
      <c r="B6026" s="508" t="s">
        <v>3144</v>
      </c>
      <c r="C6026" s="513" t="s">
        <v>4880</v>
      </c>
      <c r="D6026" s="498" t="s">
        <v>170</v>
      </c>
      <c r="E6026" s="499">
        <v>68</v>
      </c>
      <c r="F6026" s="500">
        <f t="shared" si="1446"/>
        <v>84.21</v>
      </c>
      <c r="G6026" s="527"/>
      <c r="H6026" s="518"/>
      <c r="I6026" s="517">
        <f t="shared" si="1447"/>
        <v>0</v>
      </c>
      <c r="J6026" s="517">
        <f t="shared" si="1448"/>
        <v>0</v>
      </c>
      <c r="K6026" s="504"/>
      <c r="L6026" s="518">
        <f t="shared" si="1449"/>
        <v>0</v>
      </c>
      <c r="M6026" s="518">
        <f t="shared" si="1449"/>
        <v>0</v>
      </c>
      <c r="N6026" s="519">
        <f t="shared" si="1450"/>
        <v>0</v>
      </c>
      <c r="O6026" s="519">
        <f t="shared" si="1451"/>
        <v>0</v>
      </c>
      <c r="P6026" s="506"/>
      <c r="Q6026" s="520"/>
      <c r="R6026" s="412" t="str">
        <f t="shared" si="1438"/>
        <v/>
      </c>
      <c r="S6026" s="412" t="str">
        <f t="shared" ref="S6026:S6089" si="1452">IF(Q6026="X","x",IF(Q6026="xx","x",IF(OR(J6026&gt;0,O6026&gt;0),"x","")))</f>
        <v/>
      </c>
      <c r="T6026" s="427"/>
      <c r="U6026" s="429"/>
      <c r="W6026" s="6">
        <f>VLOOKUP(A6026,'[3]Cartilha Global'!$A:$A,1,FALSE)</f>
        <v>89045</v>
      </c>
    </row>
    <row r="6027" spans="1:23" ht="33.75" hidden="1" x14ac:dyDescent="0.2">
      <c r="A6027" s="522">
        <v>99194</v>
      </c>
      <c r="B6027" s="508" t="s">
        <v>3144</v>
      </c>
      <c r="C6027" s="513" t="s">
        <v>2950</v>
      </c>
      <c r="D6027" s="498" t="s">
        <v>170</v>
      </c>
      <c r="E6027" s="499">
        <v>66.040000000000006</v>
      </c>
      <c r="F6027" s="500">
        <f t="shared" si="1446"/>
        <v>81.78</v>
      </c>
      <c r="G6027" s="527"/>
      <c r="H6027" s="518"/>
      <c r="I6027" s="517">
        <f t="shared" si="1447"/>
        <v>0</v>
      </c>
      <c r="J6027" s="517">
        <f t="shared" si="1448"/>
        <v>0</v>
      </c>
      <c r="K6027" s="504"/>
      <c r="L6027" s="518">
        <f t="shared" si="1449"/>
        <v>0</v>
      </c>
      <c r="M6027" s="518">
        <f t="shared" si="1449"/>
        <v>0</v>
      </c>
      <c r="N6027" s="519">
        <f t="shared" si="1450"/>
        <v>0</v>
      </c>
      <c r="O6027" s="519">
        <f t="shared" si="1451"/>
        <v>0</v>
      </c>
      <c r="P6027" s="506"/>
      <c r="Q6027" s="520"/>
      <c r="R6027" s="412" t="str">
        <f t="shared" si="1438"/>
        <v/>
      </c>
      <c r="S6027" s="412" t="str">
        <f t="shared" si="1452"/>
        <v/>
      </c>
      <c r="T6027" s="427"/>
      <c r="U6027" s="429"/>
      <c r="W6027" s="6">
        <f>VLOOKUP(A6027,'[3]Cartilha Global'!$A:$A,1,FALSE)</f>
        <v>99194</v>
      </c>
    </row>
    <row r="6028" spans="1:23" ht="33.75" hidden="1" x14ac:dyDescent="0.2">
      <c r="A6028" s="522">
        <v>99195</v>
      </c>
      <c r="B6028" s="508" t="s">
        <v>3144</v>
      </c>
      <c r="C6028" s="513" t="s">
        <v>2951</v>
      </c>
      <c r="D6028" s="498" t="s">
        <v>170</v>
      </c>
      <c r="E6028" s="499">
        <v>57.34</v>
      </c>
      <c r="F6028" s="500">
        <f t="shared" si="1446"/>
        <v>71.010000000000005</v>
      </c>
      <c r="G6028" s="527"/>
      <c r="H6028" s="518"/>
      <c r="I6028" s="517">
        <f t="shared" si="1447"/>
        <v>0</v>
      </c>
      <c r="J6028" s="517">
        <f t="shared" si="1448"/>
        <v>0</v>
      </c>
      <c r="K6028" s="504"/>
      <c r="L6028" s="518">
        <f t="shared" si="1449"/>
        <v>0</v>
      </c>
      <c r="M6028" s="518">
        <f t="shared" si="1449"/>
        <v>0</v>
      </c>
      <c r="N6028" s="519">
        <f t="shared" si="1450"/>
        <v>0</v>
      </c>
      <c r="O6028" s="519">
        <f t="shared" si="1451"/>
        <v>0</v>
      </c>
      <c r="P6028" s="506"/>
      <c r="Q6028" s="520"/>
      <c r="R6028" s="412" t="str">
        <f t="shared" ref="R6028:R6091" si="1453">IF(Q6028="X","x",IF(Q6028="xx","x",IF(O6028&gt;0,"x","")))</f>
        <v/>
      </c>
      <c r="S6028" s="412" t="str">
        <f t="shared" si="1452"/>
        <v/>
      </c>
      <c r="T6028" s="427"/>
      <c r="U6028" s="429"/>
      <c r="W6028" s="6">
        <f>VLOOKUP(A6028,'[3]Cartilha Global'!$A:$A,1,FALSE)</f>
        <v>99195</v>
      </c>
    </row>
    <row r="6029" spans="1:23" ht="33.75" hidden="1" x14ac:dyDescent="0.2">
      <c r="A6029" s="522">
        <v>99196</v>
      </c>
      <c r="B6029" s="508" t="s">
        <v>3144</v>
      </c>
      <c r="C6029" s="513" t="s">
        <v>2952</v>
      </c>
      <c r="D6029" s="498" t="s">
        <v>170</v>
      </c>
      <c r="E6029" s="499">
        <v>69.17</v>
      </c>
      <c r="F6029" s="500">
        <f t="shared" si="1446"/>
        <v>85.66</v>
      </c>
      <c r="G6029" s="527"/>
      <c r="H6029" s="518"/>
      <c r="I6029" s="517">
        <f t="shared" si="1447"/>
        <v>0</v>
      </c>
      <c r="J6029" s="517">
        <f t="shared" si="1448"/>
        <v>0</v>
      </c>
      <c r="K6029" s="504"/>
      <c r="L6029" s="518">
        <f t="shared" si="1449"/>
        <v>0</v>
      </c>
      <c r="M6029" s="518">
        <f t="shared" si="1449"/>
        <v>0</v>
      </c>
      <c r="N6029" s="519">
        <f t="shared" si="1450"/>
        <v>0</v>
      </c>
      <c r="O6029" s="519">
        <f t="shared" si="1451"/>
        <v>0</v>
      </c>
      <c r="P6029" s="506"/>
      <c r="Q6029" s="520"/>
      <c r="R6029" s="412" t="str">
        <f t="shared" si="1453"/>
        <v/>
      </c>
      <c r="S6029" s="412" t="str">
        <f t="shared" si="1452"/>
        <v/>
      </c>
      <c r="T6029" s="427"/>
      <c r="U6029" s="429"/>
      <c r="W6029" s="6">
        <f>VLOOKUP(A6029,'[3]Cartilha Global'!$A:$A,1,FALSE)</f>
        <v>99196</v>
      </c>
    </row>
    <row r="6030" spans="1:23" ht="33.75" hidden="1" x14ac:dyDescent="0.2">
      <c r="A6030" s="522">
        <v>99198</v>
      </c>
      <c r="B6030" s="508" t="s">
        <v>3144</v>
      </c>
      <c r="C6030" s="513" t="s">
        <v>2953</v>
      </c>
      <c r="D6030" s="498" t="s">
        <v>170</v>
      </c>
      <c r="E6030" s="499">
        <v>65.25</v>
      </c>
      <c r="F6030" s="500">
        <f t="shared" si="1446"/>
        <v>80.81</v>
      </c>
      <c r="G6030" s="527"/>
      <c r="H6030" s="518"/>
      <c r="I6030" s="517">
        <f t="shared" si="1447"/>
        <v>0</v>
      </c>
      <c r="J6030" s="517">
        <f t="shared" si="1448"/>
        <v>0</v>
      </c>
      <c r="K6030" s="504"/>
      <c r="L6030" s="518">
        <f t="shared" si="1449"/>
        <v>0</v>
      </c>
      <c r="M6030" s="518">
        <f t="shared" si="1449"/>
        <v>0</v>
      </c>
      <c r="N6030" s="519">
        <f t="shared" si="1450"/>
        <v>0</v>
      </c>
      <c r="O6030" s="519">
        <f t="shared" si="1451"/>
        <v>0</v>
      </c>
      <c r="P6030" s="506"/>
      <c r="Q6030" s="520"/>
      <c r="R6030" s="412" t="str">
        <f t="shared" si="1453"/>
        <v/>
      </c>
      <c r="S6030" s="412" t="str">
        <f t="shared" si="1452"/>
        <v/>
      </c>
      <c r="T6030" s="427"/>
      <c r="U6030" s="429"/>
      <c r="W6030" s="6">
        <f>VLOOKUP(A6030,'[3]Cartilha Global'!$A:$A,1,FALSE)</f>
        <v>99198</v>
      </c>
    </row>
    <row r="6031" spans="1:23" ht="33.75" hidden="1" x14ac:dyDescent="0.2">
      <c r="A6031" s="522">
        <v>87267</v>
      </c>
      <c r="B6031" s="508" t="s">
        <v>3144</v>
      </c>
      <c r="C6031" s="513" t="s">
        <v>3356</v>
      </c>
      <c r="D6031" s="498" t="s">
        <v>170</v>
      </c>
      <c r="E6031" s="499">
        <v>67.42</v>
      </c>
      <c r="F6031" s="500">
        <f t="shared" si="1446"/>
        <v>83.49</v>
      </c>
      <c r="G6031" s="527"/>
      <c r="H6031" s="518"/>
      <c r="I6031" s="517">
        <f t="shared" si="1447"/>
        <v>0</v>
      </c>
      <c r="J6031" s="517">
        <f t="shared" si="1448"/>
        <v>0</v>
      </c>
      <c r="K6031" s="504"/>
      <c r="L6031" s="518">
        <f t="shared" si="1449"/>
        <v>0</v>
      </c>
      <c r="M6031" s="518">
        <f t="shared" si="1449"/>
        <v>0</v>
      </c>
      <c r="N6031" s="519">
        <f t="shared" si="1450"/>
        <v>0</v>
      </c>
      <c r="O6031" s="519">
        <f t="shared" si="1451"/>
        <v>0</v>
      </c>
      <c r="P6031" s="506"/>
      <c r="Q6031" s="520"/>
      <c r="R6031" s="412" t="str">
        <f t="shared" si="1453"/>
        <v/>
      </c>
      <c r="S6031" s="412" t="str">
        <f t="shared" si="1452"/>
        <v/>
      </c>
      <c r="T6031" s="427"/>
      <c r="U6031" s="429"/>
      <c r="W6031" s="6">
        <f>VLOOKUP(A6031,'[3]Cartilha Global'!$A:$A,1,FALSE)</f>
        <v>87267</v>
      </c>
    </row>
    <row r="6032" spans="1:23" ht="33.75" hidden="1" x14ac:dyDescent="0.2">
      <c r="A6032" s="522">
        <v>87265</v>
      </c>
      <c r="B6032" s="508" t="s">
        <v>3144</v>
      </c>
      <c r="C6032" s="513" t="s">
        <v>3357</v>
      </c>
      <c r="D6032" s="498" t="s">
        <v>170</v>
      </c>
      <c r="E6032" s="499">
        <v>59.42</v>
      </c>
      <c r="F6032" s="500">
        <f t="shared" si="1446"/>
        <v>73.59</v>
      </c>
      <c r="G6032" s="527"/>
      <c r="H6032" s="518"/>
      <c r="I6032" s="517">
        <f t="shared" si="1447"/>
        <v>0</v>
      </c>
      <c r="J6032" s="517">
        <f t="shared" si="1448"/>
        <v>0</v>
      </c>
      <c r="K6032" s="504"/>
      <c r="L6032" s="518">
        <f t="shared" si="1449"/>
        <v>0</v>
      </c>
      <c r="M6032" s="518">
        <f t="shared" si="1449"/>
        <v>0</v>
      </c>
      <c r="N6032" s="519">
        <f t="shared" si="1450"/>
        <v>0</v>
      </c>
      <c r="O6032" s="519">
        <f t="shared" si="1451"/>
        <v>0</v>
      </c>
      <c r="P6032" s="506"/>
      <c r="Q6032" s="520"/>
      <c r="R6032" s="412" t="str">
        <f t="shared" si="1453"/>
        <v/>
      </c>
      <c r="S6032" s="412" t="str">
        <f t="shared" si="1452"/>
        <v/>
      </c>
      <c r="T6032" s="427"/>
      <c r="U6032" s="429"/>
      <c r="W6032" s="6">
        <f>VLOOKUP(A6032,'[3]Cartilha Global'!$A:$A,1,FALSE)</f>
        <v>87265</v>
      </c>
    </row>
    <row r="6033" spans="1:23" ht="33.75" hidden="1" x14ac:dyDescent="0.2">
      <c r="A6033" s="522">
        <v>87266</v>
      </c>
      <c r="B6033" s="508" t="s">
        <v>3144</v>
      </c>
      <c r="C6033" s="513" t="s">
        <v>3358</v>
      </c>
      <c r="D6033" s="498" t="s">
        <v>170</v>
      </c>
      <c r="E6033" s="499">
        <v>71.34</v>
      </c>
      <c r="F6033" s="500">
        <f t="shared" si="1446"/>
        <v>88.35</v>
      </c>
      <c r="G6033" s="527"/>
      <c r="H6033" s="518"/>
      <c r="I6033" s="517">
        <f t="shared" si="1447"/>
        <v>0</v>
      </c>
      <c r="J6033" s="517">
        <f t="shared" si="1448"/>
        <v>0</v>
      </c>
      <c r="K6033" s="504"/>
      <c r="L6033" s="518">
        <f t="shared" si="1449"/>
        <v>0</v>
      </c>
      <c r="M6033" s="518">
        <f t="shared" si="1449"/>
        <v>0</v>
      </c>
      <c r="N6033" s="519">
        <f t="shared" si="1450"/>
        <v>0</v>
      </c>
      <c r="O6033" s="519">
        <f t="shared" si="1451"/>
        <v>0</v>
      </c>
      <c r="P6033" s="506"/>
      <c r="Q6033" s="520"/>
      <c r="R6033" s="412" t="str">
        <f t="shared" si="1453"/>
        <v/>
      </c>
      <c r="S6033" s="412" t="str">
        <f t="shared" si="1452"/>
        <v/>
      </c>
      <c r="T6033" s="427"/>
      <c r="U6033" s="429"/>
      <c r="W6033" s="6">
        <f>VLOOKUP(A6033,'[3]Cartilha Global'!$A:$A,1,FALSE)</f>
        <v>87266</v>
      </c>
    </row>
    <row r="6034" spans="1:23" ht="33.75" hidden="1" x14ac:dyDescent="0.2">
      <c r="A6034" s="522">
        <v>87264</v>
      </c>
      <c r="B6034" s="508" t="s">
        <v>3144</v>
      </c>
      <c r="C6034" s="513" t="s">
        <v>3359</v>
      </c>
      <c r="D6034" s="498" t="s">
        <v>170</v>
      </c>
      <c r="E6034" s="499">
        <v>68.209999999999994</v>
      </c>
      <c r="F6034" s="500">
        <f t="shared" si="1446"/>
        <v>84.47</v>
      </c>
      <c r="G6034" s="527"/>
      <c r="H6034" s="518"/>
      <c r="I6034" s="517">
        <f t="shared" si="1447"/>
        <v>0</v>
      </c>
      <c r="J6034" s="517">
        <f t="shared" si="1448"/>
        <v>0</v>
      </c>
      <c r="K6034" s="504"/>
      <c r="L6034" s="518">
        <f t="shared" si="1449"/>
        <v>0</v>
      </c>
      <c r="M6034" s="518">
        <f t="shared" si="1449"/>
        <v>0</v>
      </c>
      <c r="N6034" s="519">
        <f t="shared" si="1450"/>
        <v>0</v>
      </c>
      <c r="O6034" s="519">
        <f t="shared" si="1451"/>
        <v>0</v>
      </c>
      <c r="P6034" s="506"/>
      <c r="Q6034" s="520"/>
      <c r="R6034" s="412" t="str">
        <f t="shared" si="1453"/>
        <v/>
      </c>
      <c r="S6034" s="412" t="str">
        <f t="shared" si="1452"/>
        <v/>
      </c>
      <c r="T6034" s="427"/>
      <c r="U6034" s="429"/>
      <c r="W6034" s="6">
        <f>VLOOKUP(A6034,'[3]Cartilha Global'!$A:$A,1,FALSE)</f>
        <v>87264</v>
      </c>
    </row>
    <row r="6035" spans="1:23" ht="33.75" hidden="1" x14ac:dyDescent="0.2">
      <c r="A6035" s="522">
        <v>87271</v>
      </c>
      <c r="B6035" s="508" t="s">
        <v>3144</v>
      </c>
      <c r="C6035" s="513" t="s">
        <v>3360</v>
      </c>
      <c r="D6035" s="498" t="s">
        <v>170</v>
      </c>
      <c r="E6035" s="499">
        <v>71.709999999999994</v>
      </c>
      <c r="F6035" s="500">
        <f t="shared" si="1446"/>
        <v>88.81</v>
      </c>
      <c r="G6035" s="527"/>
      <c r="H6035" s="518"/>
      <c r="I6035" s="517">
        <f t="shared" si="1447"/>
        <v>0</v>
      </c>
      <c r="J6035" s="517">
        <f t="shared" si="1448"/>
        <v>0</v>
      </c>
      <c r="K6035" s="504"/>
      <c r="L6035" s="518">
        <f t="shared" si="1449"/>
        <v>0</v>
      </c>
      <c r="M6035" s="518">
        <f t="shared" si="1449"/>
        <v>0</v>
      </c>
      <c r="N6035" s="519">
        <f t="shared" si="1450"/>
        <v>0</v>
      </c>
      <c r="O6035" s="519">
        <f t="shared" si="1451"/>
        <v>0</v>
      </c>
      <c r="P6035" s="506"/>
      <c r="Q6035" s="520"/>
      <c r="R6035" s="412" t="str">
        <f t="shared" si="1453"/>
        <v/>
      </c>
      <c r="S6035" s="412" t="str">
        <f t="shared" si="1452"/>
        <v/>
      </c>
      <c r="T6035" s="427"/>
      <c r="U6035" s="429"/>
      <c r="W6035" s="6">
        <f>VLOOKUP(A6035,'[3]Cartilha Global'!$A:$A,1,FALSE)</f>
        <v>87271</v>
      </c>
    </row>
    <row r="6036" spans="1:23" ht="33.75" hidden="1" x14ac:dyDescent="0.2">
      <c r="A6036" s="522">
        <v>87269</v>
      </c>
      <c r="B6036" s="508" t="s">
        <v>3144</v>
      </c>
      <c r="C6036" s="513" t="s">
        <v>3361</v>
      </c>
      <c r="D6036" s="498" t="s">
        <v>170</v>
      </c>
      <c r="E6036" s="499">
        <v>64.02</v>
      </c>
      <c r="F6036" s="500">
        <f t="shared" si="1446"/>
        <v>79.28</v>
      </c>
      <c r="G6036" s="527"/>
      <c r="H6036" s="518"/>
      <c r="I6036" s="517">
        <f t="shared" si="1447"/>
        <v>0</v>
      </c>
      <c r="J6036" s="517">
        <f t="shared" si="1448"/>
        <v>0</v>
      </c>
      <c r="K6036" s="504"/>
      <c r="L6036" s="518">
        <f t="shared" si="1449"/>
        <v>0</v>
      </c>
      <c r="M6036" s="518">
        <f t="shared" si="1449"/>
        <v>0</v>
      </c>
      <c r="N6036" s="519">
        <f t="shared" si="1450"/>
        <v>0</v>
      </c>
      <c r="O6036" s="519">
        <f t="shared" si="1451"/>
        <v>0</v>
      </c>
      <c r="P6036" s="506"/>
      <c r="Q6036" s="520"/>
      <c r="R6036" s="412" t="str">
        <f t="shared" si="1453"/>
        <v/>
      </c>
      <c r="S6036" s="412" t="str">
        <f t="shared" si="1452"/>
        <v/>
      </c>
      <c r="T6036" s="427"/>
      <c r="U6036" s="429"/>
      <c r="W6036" s="6">
        <f>VLOOKUP(A6036,'[3]Cartilha Global'!$A:$A,1,FALSE)</f>
        <v>87269</v>
      </c>
    </row>
    <row r="6037" spans="1:23" ht="33.75" hidden="1" x14ac:dyDescent="0.2">
      <c r="A6037" s="522">
        <v>87270</v>
      </c>
      <c r="B6037" s="508" t="s">
        <v>3144</v>
      </c>
      <c r="C6037" s="513" t="s">
        <v>3362</v>
      </c>
      <c r="D6037" s="498" t="s">
        <v>170</v>
      </c>
      <c r="E6037" s="499">
        <v>76.23</v>
      </c>
      <c r="F6037" s="500">
        <f t="shared" si="1446"/>
        <v>94.4</v>
      </c>
      <c r="G6037" s="527"/>
      <c r="H6037" s="518"/>
      <c r="I6037" s="517">
        <f t="shared" si="1447"/>
        <v>0</v>
      </c>
      <c r="J6037" s="517">
        <f t="shared" si="1448"/>
        <v>0</v>
      </c>
      <c r="K6037" s="504"/>
      <c r="L6037" s="518">
        <f t="shared" si="1449"/>
        <v>0</v>
      </c>
      <c r="M6037" s="518">
        <f t="shared" si="1449"/>
        <v>0</v>
      </c>
      <c r="N6037" s="519">
        <f t="shared" si="1450"/>
        <v>0</v>
      </c>
      <c r="O6037" s="519">
        <f t="shared" si="1451"/>
        <v>0</v>
      </c>
      <c r="P6037" s="506"/>
      <c r="Q6037" s="520"/>
      <c r="R6037" s="412" t="str">
        <f t="shared" si="1453"/>
        <v/>
      </c>
      <c r="S6037" s="412" t="str">
        <f t="shared" si="1452"/>
        <v/>
      </c>
      <c r="T6037" s="427"/>
      <c r="U6037" s="429"/>
      <c r="W6037" s="6">
        <f>VLOOKUP(A6037,'[3]Cartilha Global'!$A:$A,1,FALSE)</f>
        <v>87270</v>
      </c>
    </row>
    <row r="6038" spans="1:23" ht="33.75" hidden="1" x14ac:dyDescent="0.2">
      <c r="A6038" s="522">
        <v>87268</v>
      </c>
      <c r="B6038" s="508" t="s">
        <v>3144</v>
      </c>
      <c r="C6038" s="513" t="s">
        <v>3363</v>
      </c>
      <c r="D6038" s="498" t="s">
        <v>170</v>
      </c>
      <c r="E6038" s="499">
        <v>73.599999999999994</v>
      </c>
      <c r="F6038" s="500">
        <f t="shared" si="1446"/>
        <v>91.15</v>
      </c>
      <c r="G6038" s="527"/>
      <c r="H6038" s="518"/>
      <c r="I6038" s="517">
        <f t="shared" si="1447"/>
        <v>0</v>
      </c>
      <c r="J6038" s="517">
        <f t="shared" si="1448"/>
        <v>0</v>
      </c>
      <c r="K6038" s="504"/>
      <c r="L6038" s="518">
        <f t="shared" si="1449"/>
        <v>0</v>
      </c>
      <c r="M6038" s="518">
        <f t="shared" si="1449"/>
        <v>0</v>
      </c>
      <c r="N6038" s="519">
        <f t="shared" si="1450"/>
        <v>0</v>
      </c>
      <c r="O6038" s="519">
        <f t="shared" si="1451"/>
        <v>0</v>
      </c>
      <c r="P6038" s="506"/>
      <c r="Q6038" s="520"/>
      <c r="R6038" s="412" t="str">
        <f t="shared" si="1453"/>
        <v/>
      </c>
      <c r="S6038" s="412" t="str">
        <f t="shared" si="1452"/>
        <v/>
      </c>
      <c r="T6038" s="427"/>
      <c r="U6038" s="429"/>
      <c r="W6038" s="6">
        <f>VLOOKUP(A6038,'[3]Cartilha Global'!$A:$A,1,FALSE)</f>
        <v>87268</v>
      </c>
    </row>
    <row r="6039" spans="1:23" ht="33.75" hidden="1" x14ac:dyDescent="0.2">
      <c r="A6039" s="522">
        <v>87273</v>
      </c>
      <c r="B6039" s="508" t="s">
        <v>3144</v>
      </c>
      <c r="C6039" s="513" t="s">
        <v>3364</v>
      </c>
      <c r="D6039" s="498" t="s">
        <v>170</v>
      </c>
      <c r="E6039" s="499">
        <v>66.790000000000006</v>
      </c>
      <c r="F6039" s="500">
        <f t="shared" si="1446"/>
        <v>82.71</v>
      </c>
      <c r="G6039" s="527"/>
      <c r="H6039" s="518"/>
      <c r="I6039" s="517">
        <f t="shared" si="1447"/>
        <v>0</v>
      </c>
      <c r="J6039" s="517">
        <f t="shared" si="1448"/>
        <v>0</v>
      </c>
      <c r="K6039" s="504"/>
      <c r="L6039" s="518">
        <f t="shared" si="1449"/>
        <v>0</v>
      </c>
      <c r="M6039" s="518">
        <f t="shared" si="1449"/>
        <v>0</v>
      </c>
      <c r="N6039" s="519">
        <f t="shared" si="1450"/>
        <v>0</v>
      </c>
      <c r="O6039" s="519">
        <f t="shared" si="1451"/>
        <v>0</v>
      </c>
      <c r="P6039" s="506"/>
      <c r="Q6039" s="520"/>
      <c r="R6039" s="412" t="str">
        <f t="shared" si="1453"/>
        <v/>
      </c>
      <c r="S6039" s="412" t="str">
        <f t="shared" si="1452"/>
        <v/>
      </c>
      <c r="T6039" s="427"/>
      <c r="U6039" s="429"/>
      <c r="W6039" s="6">
        <f>VLOOKUP(A6039,'[3]Cartilha Global'!$A:$A,1,FALSE)</f>
        <v>87273</v>
      </c>
    </row>
    <row r="6040" spans="1:23" ht="33.75" hidden="1" x14ac:dyDescent="0.2">
      <c r="A6040" s="522">
        <v>87274</v>
      </c>
      <c r="B6040" s="508" t="s">
        <v>3144</v>
      </c>
      <c r="C6040" s="513" t="s">
        <v>3365</v>
      </c>
      <c r="D6040" s="498" t="s">
        <v>170</v>
      </c>
      <c r="E6040" s="499">
        <v>80.36</v>
      </c>
      <c r="F6040" s="500">
        <f t="shared" si="1446"/>
        <v>99.52</v>
      </c>
      <c r="G6040" s="527"/>
      <c r="H6040" s="518"/>
      <c r="I6040" s="517">
        <f t="shared" si="1447"/>
        <v>0</v>
      </c>
      <c r="J6040" s="517">
        <f t="shared" si="1448"/>
        <v>0</v>
      </c>
      <c r="K6040" s="504"/>
      <c r="L6040" s="518">
        <f t="shared" si="1449"/>
        <v>0</v>
      </c>
      <c r="M6040" s="518">
        <f t="shared" si="1449"/>
        <v>0</v>
      </c>
      <c r="N6040" s="519">
        <f t="shared" si="1450"/>
        <v>0</v>
      </c>
      <c r="O6040" s="519">
        <f t="shared" si="1451"/>
        <v>0</v>
      </c>
      <c r="P6040" s="506"/>
      <c r="Q6040" s="520"/>
      <c r="R6040" s="412" t="str">
        <f t="shared" si="1453"/>
        <v/>
      </c>
      <c r="S6040" s="412" t="str">
        <f t="shared" si="1452"/>
        <v/>
      </c>
      <c r="T6040" s="427"/>
      <c r="U6040" s="429"/>
      <c r="W6040" s="6">
        <f>VLOOKUP(A6040,'[3]Cartilha Global'!$A:$A,1,FALSE)</f>
        <v>87274</v>
      </c>
    </row>
    <row r="6041" spans="1:23" ht="33.75" hidden="1" x14ac:dyDescent="0.2">
      <c r="A6041" s="522">
        <v>87272</v>
      </c>
      <c r="B6041" s="508" t="s">
        <v>3144</v>
      </c>
      <c r="C6041" s="513" t="s">
        <v>3366</v>
      </c>
      <c r="D6041" s="498" t="s">
        <v>170</v>
      </c>
      <c r="E6041" s="499">
        <v>78.510000000000005</v>
      </c>
      <c r="F6041" s="500">
        <f t="shared" si="1446"/>
        <v>97.23</v>
      </c>
      <c r="G6041" s="527"/>
      <c r="H6041" s="518"/>
      <c r="I6041" s="517">
        <f t="shared" si="1447"/>
        <v>0</v>
      </c>
      <c r="J6041" s="517">
        <f t="shared" si="1448"/>
        <v>0</v>
      </c>
      <c r="K6041" s="504"/>
      <c r="L6041" s="518">
        <f t="shared" si="1449"/>
        <v>0</v>
      </c>
      <c r="M6041" s="518">
        <f t="shared" si="1449"/>
        <v>0</v>
      </c>
      <c r="N6041" s="519">
        <f t="shared" si="1450"/>
        <v>0</v>
      </c>
      <c r="O6041" s="519">
        <f t="shared" si="1451"/>
        <v>0</v>
      </c>
      <c r="P6041" s="506"/>
      <c r="Q6041" s="520"/>
      <c r="R6041" s="412" t="str">
        <f t="shared" si="1453"/>
        <v/>
      </c>
      <c r="S6041" s="412" t="str">
        <f t="shared" si="1452"/>
        <v/>
      </c>
      <c r="T6041" s="427"/>
      <c r="U6041" s="429"/>
      <c r="W6041" s="6">
        <f>VLOOKUP(A6041,'[3]Cartilha Global'!$A:$A,1,FALSE)</f>
        <v>87272</v>
      </c>
    </row>
    <row r="6042" spans="1:23" ht="33.75" hidden="1" x14ac:dyDescent="0.2">
      <c r="A6042" s="522">
        <v>87275</v>
      </c>
      <c r="B6042" s="508" t="s">
        <v>3144</v>
      </c>
      <c r="C6042" s="513" t="s">
        <v>3367</v>
      </c>
      <c r="D6042" s="498" t="s">
        <v>170</v>
      </c>
      <c r="E6042" s="499">
        <v>76.38</v>
      </c>
      <c r="F6042" s="500">
        <f t="shared" si="1446"/>
        <v>94.59</v>
      </c>
      <c r="G6042" s="527"/>
      <c r="H6042" s="518"/>
      <c r="I6042" s="517">
        <f t="shared" si="1447"/>
        <v>0</v>
      </c>
      <c r="J6042" s="517">
        <f t="shared" si="1448"/>
        <v>0</v>
      </c>
      <c r="K6042" s="504"/>
      <c r="L6042" s="518">
        <f t="shared" si="1449"/>
        <v>0</v>
      </c>
      <c r="M6042" s="518">
        <f t="shared" si="1449"/>
        <v>0</v>
      </c>
      <c r="N6042" s="519">
        <f t="shared" si="1450"/>
        <v>0</v>
      </c>
      <c r="O6042" s="519">
        <f t="shared" si="1451"/>
        <v>0</v>
      </c>
      <c r="P6042" s="506"/>
      <c r="Q6042" s="520"/>
      <c r="R6042" s="412" t="str">
        <f t="shared" si="1453"/>
        <v/>
      </c>
      <c r="S6042" s="412" t="str">
        <f t="shared" si="1452"/>
        <v/>
      </c>
      <c r="T6042" s="427"/>
      <c r="U6042" s="429"/>
      <c r="W6042" s="6">
        <f>VLOOKUP(A6042,'[3]Cartilha Global'!$A:$A,1,FALSE)</f>
        <v>87275</v>
      </c>
    </row>
    <row r="6043" spans="1:23" hidden="1" x14ac:dyDescent="0.2">
      <c r="A6043" s="522" t="s">
        <v>2060</v>
      </c>
      <c r="B6043" s="508"/>
      <c r="C6043" s="513" t="s">
        <v>1682</v>
      </c>
      <c r="D6043" s="498">
        <v>0</v>
      </c>
      <c r="E6043" s="499"/>
      <c r="F6043" s="500">
        <f t="shared" ref="F6043:F6088" si="1454">IF(E6043=0,0,ROUND(E6043*(1+E$13)*(1-E$14),2))</f>
        <v>0</v>
      </c>
      <c r="G6043" s="556"/>
      <c r="H6043" s="556"/>
      <c r="I6043" s="557"/>
      <c r="J6043" s="558"/>
      <c r="K6043" s="504"/>
      <c r="L6043" s="556"/>
      <c r="M6043" s="556"/>
      <c r="N6043" s="557"/>
      <c r="O6043" s="558"/>
      <c r="P6043" s="506"/>
      <c r="Q6043" s="494" t="str">
        <f>IF(OR(SUM(J6044:J6047)&gt;0,SUM(O6044:O6047)&gt;0),"xx","")</f>
        <v/>
      </c>
      <c r="R6043" s="412" t="str">
        <f t="shared" si="1453"/>
        <v/>
      </c>
      <c r="S6043" s="412" t="str">
        <f t="shared" si="1452"/>
        <v/>
      </c>
      <c r="T6043" s="427"/>
      <c r="U6043" s="429"/>
      <c r="W6043" s="6" t="str">
        <f>VLOOKUP(A6043,'[3]Cartilha Global'!$A:$A,1,FALSE)</f>
        <v>10.1.10</v>
      </c>
    </row>
    <row r="6044" spans="1:23" ht="33.75" hidden="1" x14ac:dyDescent="0.2">
      <c r="A6044" s="522">
        <v>93392</v>
      </c>
      <c r="B6044" s="508" t="s">
        <v>3144</v>
      </c>
      <c r="C6044" s="513" t="s">
        <v>3368</v>
      </c>
      <c r="D6044" s="498" t="s">
        <v>170</v>
      </c>
      <c r="E6044" s="499">
        <v>59</v>
      </c>
      <c r="F6044" s="500">
        <f t="shared" si="1454"/>
        <v>73.069999999999993</v>
      </c>
      <c r="G6044" s="527"/>
      <c r="H6044" s="518"/>
      <c r="I6044" s="517">
        <f>IF(ISBLANK(E6044),0,ROUND(F6044*G6044,2))</f>
        <v>0</v>
      </c>
      <c r="J6044" s="517">
        <f>IF(ISBLANK(G6044),0,ROUND(G6044*H6044,2))</f>
        <v>0</v>
      </c>
      <c r="K6044" s="504"/>
      <c r="L6044" s="518">
        <f t="shared" ref="L6044:M6047" si="1455">G6044</f>
        <v>0</v>
      </c>
      <c r="M6044" s="518">
        <f t="shared" si="1455"/>
        <v>0</v>
      </c>
      <c r="N6044" s="519">
        <f>IF(ISBLANK(E6044),0,ROUND(F6044*L6044,2))</f>
        <v>0</v>
      </c>
      <c r="O6044" s="519">
        <f>IF(ISBLANK(L6044),0,ROUND(L6044*M6044,2))</f>
        <v>0</v>
      </c>
      <c r="P6044" s="506"/>
      <c r="Q6044" s="520"/>
      <c r="R6044" s="412" t="str">
        <f t="shared" si="1453"/>
        <v/>
      </c>
      <c r="S6044" s="412" t="str">
        <f t="shared" si="1452"/>
        <v/>
      </c>
      <c r="T6044" s="427"/>
      <c r="U6044" s="429"/>
      <c r="W6044" s="6">
        <f>VLOOKUP(A6044,'[3]Cartilha Global'!$A:$A,1,FALSE)</f>
        <v>93392</v>
      </c>
    </row>
    <row r="6045" spans="1:23" ht="33.75" hidden="1" x14ac:dyDescent="0.2">
      <c r="A6045" s="522">
        <v>93393</v>
      </c>
      <c r="B6045" s="508" t="s">
        <v>3144</v>
      </c>
      <c r="C6045" s="513" t="s">
        <v>3369</v>
      </c>
      <c r="D6045" s="498" t="s">
        <v>170</v>
      </c>
      <c r="E6045" s="499">
        <v>50.3</v>
      </c>
      <c r="F6045" s="500">
        <f t="shared" si="1454"/>
        <v>62.29</v>
      </c>
      <c r="G6045" s="527"/>
      <c r="H6045" s="518"/>
      <c r="I6045" s="517">
        <f>IF(ISBLANK(E6045),0,ROUND(F6045*G6045,2))</f>
        <v>0</v>
      </c>
      <c r="J6045" s="517">
        <f>IF(ISBLANK(G6045),0,ROUND(G6045*H6045,2))</f>
        <v>0</v>
      </c>
      <c r="K6045" s="504"/>
      <c r="L6045" s="518">
        <f t="shared" si="1455"/>
        <v>0</v>
      </c>
      <c r="M6045" s="518">
        <f t="shared" si="1455"/>
        <v>0</v>
      </c>
      <c r="N6045" s="519">
        <f>IF(ISBLANK(E6045),0,ROUND(F6045*L6045,2))</f>
        <v>0</v>
      </c>
      <c r="O6045" s="519">
        <f>IF(ISBLANK(L6045),0,ROUND(L6045*M6045,2))</f>
        <v>0</v>
      </c>
      <c r="P6045" s="506"/>
      <c r="Q6045" s="494"/>
      <c r="R6045" s="412" t="str">
        <f t="shared" si="1453"/>
        <v/>
      </c>
      <c r="S6045" s="412" t="str">
        <f t="shared" si="1452"/>
        <v/>
      </c>
      <c r="T6045" s="427"/>
      <c r="U6045" s="429"/>
      <c r="W6045" s="6">
        <f>VLOOKUP(A6045,'[3]Cartilha Global'!$A:$A,1,FALSE)</f>
        <v>93393</v>
      </c>
    </row>
    <row r="6046" spans="1:23" ht="33.75" hidden="1" x14ac:dyDescent="0.2">
      <c r="A6046" s="522">
        <v>93394</v>
      </c>
      <c r="B6046" s="508" t="s">
        <v>3144</v>
      </c>
      <c r="C6046" s="513" t="s">
        <v>3370</v>
      </c>
      <c r="D6046" s="498" t="s">
        <v>170</v>
      </c>
      <c r="E6046" s="499">
        <v>62.13</v>
      </c>
      <c r="F6046" s="500">
        <f t="shared" si="1454"/>
        <v>76.94</v>
      </c>
      <c r="G6046" s="527"/>
      <c r="H6046" s="518"/>
      <c r="I6046" s="517">
        <f>IF(ISBLANK(E6046),0,ROUND(F6046*G6046,2))</f>
        <v>0</v>
      </c>
      <c r="J6046" s="517">
        <f>IF(ISBLANK(G6046),0,ROUND(G6046*H6046,2))</f>
        <v>0</v>
      </c>
      <c r="K6046" s="504"/>
      <c r="L6046" s="518">
        <f t="shared" si="1455"/>
        <v>0</v>
      </c>
      <c r="M6046" s="518">
        <f t="shared" si="1455"/>
        <v>0</v>
      </c>
      <c r="N6046" s="519">
        <f>IF(ISBLANK(E6046),0,ROUND(F6046*L6046,2))</f>
        <v>0</v>
      </c>
      <c r="O6046" s="519">
        <f>IF(ISBLANK(L6046),0,ROUND(L6046*M6046,2))</f>
        <v>0</v>
      </c>
      <c r="P6046" s="506"/>
      <c r="Q6046" s="520"/>
      <c r="R6046" s="412" t="str">
        <f t="shared" si="1453"/>
        <v/>
      </c>
      <c r="S6046" s="412" t="str">
        <f t="shared" si="1452"/>
        <v/>
      </c>
      <c r="T6046" s="427"/>
      <c r="U6046" s="429"/>
      <c r="W6046" s="6">
        <f>VLOOKUP(A6046,'[3]Cartilha Global'!$A:$A,1,FALSE)</f>
        <v>93394</v>
      </c>
    </row>
    <row r="6047" spans="1:23" ht="33.75" hidden="1" x14ac:dyDescent="0.2">
      <c r="A6047" s="522">
        <v>93395</v>
      </c>
      <c r="B6047" s="508" t="s">
        <v>3144</v>
      </c>
      <c r="C6047" s="513" t="s">
        <v>3371</v>
      </c>
      <c r="D6047" s="498" t="s">
        <v>170</v>
      </c>
      <c r="E6047" s="499">
        <v>58.21</v>
      </c>
      <c r="F6047" s="500">
        <f t="shared" si="1454"/>
        <v>72.09</v>
      </c>
      <c r="G6047" s="527"/>
      <c r="H6047" s="518"/>
      <c r="I6047" s="517">
        <f>IF(ISBLANK(E6047),0,ROUND(F6047*G6047,2))</f>
        <v>0</v>
      </c>
      <c r="J6047" s="517">
        <f>IF(ISBLANK(G6047),0,ROUND(G6047*H6047,2))</f>
        <v>0</v>
      </c>
      <c r="K6047" s="504"/>
      <c r="L6047" s="518">
        <f t="shared" si="1455"/>
        <v>0</v>
      </c>
      <c r="M6047" s="518">
        <f t="shared" si="1455"/>
        <v>0</v>
      </c>
      <c r="N6047" s="519">
        <f>IF(ISBLANK(E6047),0,ROUND(F6047*L6047,2))</f>
        <v>0</v>
      </c>
      <c r="O6047" s="519">
        <f>IF(ISBLANK(L6047),0,ROUND(L6047*M6047,2))</f>
        <v>0</v>
      </c>
      <c r="P6047" s="506"/>
      <c r="Q6047" s="520"/>
      <c r="R6047" s="412" t="str">
        <f t="shared" si="1453"/>
        <v/>
      </c>
      <c r="S6047" s="412" t="str">
        <f t="shared" si="1452"/>
        <v/>
      </c>
      <c r="T6047" s="427"/>
      <c r="U6047" s="429"/>
      <c r="W6047" s="6">
        <f>VLOOKUP(A6047,'[3]Cartilha Global'!$A:$A,1,FALSE)</f>
        <v>93395</v>
      </c>
    </row>
    <row r="6048" spans="1:23" hidden="1" x14ac:dyDescent="0.2">
      <c r="A6048" s="522" t="s">
        <v>2061</v>
      </c>
      <c r="B6048" s="508"/>
      <c r="C6048" s="513" t="s">
        <v>18</v>
      </c>
      <c r="D6048" s="498">
        <v>0</v>
      </c>
      <c r="E6048" s="499"/>
      <c r="F6048" s="500">
        <f t="shared" si="1454"/>
        <v>0</v>
      </c>
      <c r="G6048" s="556"/>
      <c r="H6048" s="556"/>
      <c r="I6048" s="557"/>
      <c r="J6048" s="558"/>
      <c r="K6048" s="504"/>
      <c r="L6048" s="556"/>
      <c r="M6048" s="556"/>
      <c r="N6048" s="557"/>
      <c r="O6048" s="558"/>
      <c r="P6048" s="506"/>
      <c r="Q6048" s="494" t="str">
        <f>IF(OR(SUM(J6049:J6051)&gt;0,SUM(O6049:O6051)&gt;0),"xx","")</f>
        <v/>
      </c>
      <c r="R6048" s="412" t="str">
        <f t="shared" si="1453"/>
        <v/>
      </c>
      <c r="S6048" s="412" t="str">
        <f t="shared" si="1452"/>
        <v/>
      </c>
      <c r="T6048" s="427"/>
      <c r="U6048" s="429"/>
      <c r="W6048" s="6" t="str">
        <f>VLOOKUP(A6048,'[3]Cartilha Global'!$A:$A,1,FALSE)</f>
        <v>10.1.11</v>
      </c>
    </row>
    <row r="6049" spans="1:23" ht="22.5" hidden="1" x14ac:dyDescent="0.2">
      <c r="A6049" s="522">
        <v>87261</v>
      </c>
      <c r="B6049" s="508" t="s">
        <v>3144</v>
      </c>
      <c r="C6049" s="513" t="s">
        <v>533</v>
      </c>
      <c r="D6049" s="498" t="s">
        <v>170</v>
      </c>
      <c r="E6049" s="499">
        <v>163.78</v>
      </c>
      <c r="F6049" s="500">
        <f t="shared" si="1454"/>
        <v>202.83</v>
      </c>
      <c r="G6049" s="527"/>
      <c r="H6049" s="518"/>
      <c r="I6049" s="517">
        <f>IF(ISBLANK(E6049),0,ROUND(F6049*G6049,2))</f>
        <v>0</v>
      </c>
      <c r="J6049" s="517">
        <f>IF(ISBLANK(G6049),0,ROUND(G6049*H6049,2))</f>
        <v>0</v>
      </c>
      <c r="K6049" s="504"/>
      <c r="L6049" s="518">
        <f t="shared" ref="L6049:M6051" si="1456">G6049</f>
        <v>0</v>
      </c>
      <c r="M6049" s="518">
        <f t="shared" si="1456"/>
        <v>0</v>
      </c>
      <c r="N6049" s="519">
        <f>IF(ISBLANK(E6049),0,ROUND(F6049*L6049,2))</f>
        <v>0</v>
      </c>
      <c r="O6049" s="519">
        <f>IF(ISBLANK(L6049),0,ROUND(L6049*M6049,2))</f>
        <v>0</v>
      </c>
      <c r="P6049" s="506"/>
      <c r="Q6049" s="520"/>
      <c r="R6049" s="412" t="str">
        <f t="shared" si="1453"/>
        <v/>
      </c>
      <c r="S6049" s="412" t="str">
        <f t="shared" si="1452"/>
        <v/>
      </c>
      <c r="T6049" s="427"/>
      <c r="U6049" s="429"/>
      <c r="W6049" s="6">
        <f>VLOOKUP(A6049,'[3]Cartilha Global'!$A:$A,1,FALSE)</f>
        <v>87261</v>
      </c>
    </row>
    <row r="6050" spans="1:23" ht="22.5" hidden="1" x14ac:dyDescent="0.2">
      <c r="A6050" s="522">
        <v>87262</v>
      </c>
      <c r="B6050" s="508" t="s">
        <v>3144</v>
      </c>
      <c r="C6050" s="513" t="s">
        <v>534</v>
      </c>
      <c r="D6050" s="498" t="s">
        <v>170</v>
      </c>
      <c r="E6050" s="499">
        <v>147.6</v>
      </c>
      <c r="F6050" s="500">
        <f t="shared" si="1454"/>
        <v>182.79</v>
      </c>
      <c r="G6050" s="527"/>
      <c r="H6050" s="518"/>
      <c r="I6050" s="517">
        <f>IF(ISBLANK(E6050),0,ROUND(F6050*G6050,2))</f>
        <v>0</v>
      </c>
      <c r="J6050" s="517">
        <f>IF(ISBLANK(G6050),0,ROUND(G6050*H6050,2))</f>
        <v>0</v>
      </c>
      <c r="K6050" s="504"/>
      <c r="L6050" s="518">
        <f t="shared" si="1456"/>
        <v>0</v>
      </c>
      <c r="M6050" s="518">
        <f t="shared" si="1456"/>
        <v>0</v>
      </c>
      <c r="N6050" s="519">
        <f>IF(ISBLANK(E6050),0,ROUND(F6050*L6050,2))</f>
        <v>0</v>
      </c>
      <c r="O6050" s="519">
        <f>IF(ISBLANK(L6050),0,ROUND(L6050*M6050,2))</f>
        <v>0</v>
      </c>
      <c r="P6050" s="506"/>
      <c r="Q6050" s="494"/>
      <c r="R6050" s="412" t="str">
        <f t="shared" si="1453"/>
        <v/>
      </c>
      <c r="S6050" s="412" t="str">
        <f t="shared" si="1452"/>
        <v/>
      </c>
      <c r="T6050" s="427"/>
      <c r="U6050" s="429"/>
      <c r="W6050" s="6">
        <f>VLOOKUP(A6050,'[3]Cartilha Global'!$A:$A,1,FALSE)</f>
        <v>87262</v>
      </c>
    </row>
    <row r="6051" spans="1:23" ht="22.5" hidden="1" x14ac:dyDescent="0.2">
      <c r="A6051" s="522">
        <v>87263</v>
      </c>
      <c r="B6051" s="508" t="s">
        <v>3144</v>
      </c>
      <c r="C6051" s="513" t="s">
        <v>535</v>
      </c>
      <c r="D6051" s="498" t="s">
        <v>170</v>
      </c>
      <c r="E6051" s="499">
        <v>137.77000000000001</v>
      </c>
      <c r="F6051" s="500">
        <f t="shared" si="1454"/>
        <v>170.61</v>
      </c>
      <c r="G6051" s="527"/>
      <c r="H6051" s="518"/>
      <c r="I6051" s="517">
        <f>IF(ISBLANK(E6051),0,ROUND(F6051*G6051,2))</f>
        <v>0</v>
      </c>
      <c r="J6051" s="517">
        <f>IF(ISBLANK(G6051),0,ROUND(G6051*H6051,2))</f>
        <v>0</v>
      </c>
      <c r="K6051" s="504"/>
      <c r="L6051" s="518">
        <f t="shared" si="1456"/>
        <v>0</v>
      </c>
      <c r="M6051" s="518">
        <f t="shared" si="1456"/>
        <v>0</v>
      </c>
      <c r="N6051" s="519">
        <f>IF(ISBLANK(E6051),0,ROUND(F6051*L6051,2))</f>
        <v>0</v>
      </c>
      <c r="O6051" s="519">
        <f>IF(ISBLANK(L6051),0,ROUND(L6051*M6051,2))</f>
        <v>0</v>
      </c>
      <c r="P6051" s="506"/>
      <c r="Q6051" s="520"/>
      <c r="R6051" s="412" t="str">
        <f t="shared" si="1453"/>
        <v/>
      </c>
      <c r="S6051" s="412" t="str">
        <f t="shared" si="1452"/>
        <v/>
      </c>
      <c r="T6051" s="427"/>
      <c r="U6051" s="429"/>
      <c r="W6051" s="6">
        <f>VLOOKUP(A6051,'[3]Cartilha Global'!$A:$A,1,FALSE)</f>
        <v>87263</v>
      </c>
    </row>
    <row r="6052" spans="1:23" hidden="1" x14ac:dyDescent="0.2">
      <c r="A6052" s="522" t="s">
        <v>6256</v>
      </c>
      <c r="B6052" s="508"/>
      <c r="C6052" s="513" t="s">
        <v>6257</v>
      </c>
      <c r="D6052" s="498">
        <v>0</v>
      </c>
      <c r="E6052" s="499"/>
      <c r="F6052" s="500">
        <f t="shared" si="1454"/>
        <v>0</v>
      </c>
      <c r="G6052" s="556"/>
      <c r="H6052" s="556"/>
      <c r="I6052" s="557"/>
      <c r="J6052" s="558"/>
      <c r="K6052" s="504"/>
      <c r="L6052" s="556"/>
      <c r="M6052" s="556"/>
      <c r="N6052" s="557"/>
      <c r="O6052" s="558"/>
      <c r="P6052" s="506"/>
      <c r="Q6052" s="494" t="str">
        <f>IF(OR(SUM(J6052)&gt;0,SUM(O6052)&gt;0),"xx","")</f>
        <v/>
      </c>
      <c r="R6052" s="412" t="str">
        <f t="shared" si="1453"/>
        <v/>
      </c>
      <c r="S6052" s="412" t="str">
        <f t="shared" si="1452"/>
        <v/>
      </c>
      <c r="T6052" s="427"/>
      <c r="U6052" s="429"/>
      <c r="W6052" s="6" t="e">
        <f>VLOOKUP(A6052,'[3]Cartilha Global'!$A:$A,1,FALSE)</f>
        <v>#N/A</v>
      </c>
    </row>
    <row r="6053" spans="1:23" hidden="1" x14ac:dyDescent="0.2">
      <c r="A6053" s="522" t="s">
        <v>6258</v>
      </c>
      <c r="B6053" s="508"/>
      <c r="C6053" s="513" t="s">
        <v>6259</v>
      </c>
      <c r="D6053" s="498">
        <v>0</v>
      </c>
      <c r="E6053" s="499"/>
      <c r="F6053" s="500">
        <f t="shared" si="1454"/>
        <v>0</v>
      </c>
      <c r="G6053" s="556"/>
      <c r="H6053" s="556"/>
      <c r="I6053" s="557"/>
      <c r="J6053" s="558"/>
      <c r="K6053" s="504"/>
      <c r="L6053" s="556"/>
      <c r="M6053" s="556"/>
      <c r="N6053" s="557"/>
      <c r="O6053" s="558"/>
      <c r="P6053" s="506"/>
      <c r="Q6053" s="494" t="str">
        <f>IF(OR(SUM(J6053)&gt;0,SUM(O6053)&gt;0),"xx","")</f>
        <v/>
      </c>
      <c r="R6053" s="412" t="str">
        <f t="shared" si="1453"/>
        <v/>
      </c>
      <c r="S6053" s="412" t="str">
        <f t="shared" si="1452"/>
        <v/>
      </c>
      <c r="T6053" s="427"/>
      <c r="U6053" s="429"/>
      <c r="W6053" s="6" t="e">
        <f>VLOOKUP(A6053,'[3]Cartilha Global'!$A:$A,1,FALSE)</f>
        <v>#N/A</v>
      </c>
    </row>
    <row r="6054" spans="1:23" hidden="1" x14ac:dyDescent="0.2">
      <c r="A6054" s="522" t="s">
        <v>2062</v>
      </c>
      <c r="B6054" s="508"/>
      <c r="C6054" s="513" t="s">
        <v>19</v>
      </c>
      <c r="D6054" s="498">
        <v>0</v>
      </c>
      <c r="E6054" s="499"/>
      <c r="F6054" s="500">
        <f t="shared" si="1454"/>
        <v>0</v>
      </c>
      <c r="G6054" s="556"/>
      <c r="H6054" s="556"/>
      <c r="I6054" s="557"/>
      <c r="J6054" s="558"/>
      <c r="K6054" s="504"/>
      <c r="L6054" s="556"/>
      <c r="M6054" s="556"/>
      <c r="N6054" s="557"/>
      <c r="O6054" s="558"/>
      <c r="P6054" s="506"/>
      <c r="Q6054" s="494" t="str">
        <f>IF(OR(SUM(J6055:J6057)&gt;0,SUM(O6055:O6057)&gt;0),"xx","")</f>
        <v/>
      </c>
      <c r="R6054" s="412" t="str">
        <f t="shared" si="1453"/>
        <v/>
      </c>
      <c r="S6054" s="412" t="str">
        <f t="shared" si="1452"/>
        <v/>
      </c>
      <c r="T6054" s="427"/>
      <c r="U6054" s="429"/>
      <c r="W6054" s="6" t="str">
        <f>VLOOKUP(A6054,'[3]Cartilha Global'!$A:$A,1,FALSE)</f>
        <v>10.1.14</v>
      </c>
    </row>
    <row r="6055" spans="1:23" ht="22.5" hidden="1" x14ac:dyDescent="0.2">
      <c r="A6055" s="522">
        <v>96112</v>
      </c>
      <c r="B6055" s="508" t="s">
        <v>3144</v>
      </c>
      <c r="C6055" s="513" t="s">
        <v>2954</v>
      </c>
      <c r="D6055" s="498" t="s">
        <v>170</v>
      </c>
      <c r="E6055" s="499">
        <v>158.97999999999999</v>
      </c>
      <c r="F6055" s="500">
        <f t="shared" si="1454"/>
        <v>196.88</v>
      </c>
      <c r="G6055" s="527"/>
      <c r="H6055" s="518"/>
      <c r="I6055" s="517">
        <f>IF(ISBLANK(E6055),0,ROUND(F6055*G6055,2))</f>
        <v>0</v>
      </c>
      <c r="J6055" s="517">
        <f>IF(ISBLANK(G6055),0,ROUND(G6055*H6055,2))</f>
        <v>0</v>
      </c>
      <c r="K6055" s="504"/>
      <c r="L6055" s="518">
        <f t="shared" ref="L6055:M6057" si="1457">G6055</f>
        <v>0</v>
      </c>
      <c r="M6055" s="518">
        <f t="shared" si="1457"/>
        <v>0</v>
      </c>
      <c r="N6055" s="519">
        <f>IF(ISBLANK(E6055),0,ROUND(F6055*L6055,2))</f>
        <v>0</v>
      </c>
      <c r="O6055" s="519">
        <f>IF(ISBLANK(L6055),0,ROUND(L6055*M6055,2))</f>
        <v>0</v>
      </c>
      <c r="P6055" s="506"/>
      <c r="Q6055" s="494"/>
      <c r="R6055" s="412" t="str">
        <f t="shared" si="1453"/>
        <v/>
      </c>
      <c r="S6055" s="412" t="str">
        <f t="shared" si="1452"/>
        <v/>
      </c>
      <c r="T6055" s="427"/>
      <c r="U6055" s="429"/>
      <c r="W6055" s="6">
        <f>VLOOKUP(A6055,'[3]Cartilha Global'!$A:$A,1,FALSE)</f>
        <v>96112</v>
      </c>
    </row>
    <row r="6056" spans="1:23" ht="22.5" hidden="1" x14ac:dyDescent="0.2">
      <c r="A6056" s="522">
        <v>96117</v>
      </c>
      <c r="B6056" s="508" t="s">
        <v>3144</v>
      </c>
      <c r="C6056" s="513" t="s">
        <v>2955</v>
      </c>
      <c r="D6056" s="498" t="s">
        <v>170</v>
      </c>
      <c r="E6056" s="499">
        <v>211.08</v>
      </c>
      <c r="F6056" s="500">
        <f t="shared" si="1454"/>
        <v>261.39999999999998</v>
      </c>
      <c r="G6056" s="527"/>
      <c r="H6056" s="518"/>
      <c r="I6056" s="517">
        <f>IF(ISBLANK(E6056),0,ROUND(F6056*G6056,2))</f>
        <v>0</v>
      </c>
      <c r="J6056" s="517">
        <f>IF(ISBLANK(G6056),0,ROUND(G6056*H6056,2))</f>
        <v>0</v>
      </c>
      <c r="K6056" s="504"/>
      <c r="L6056" s="518">
        <f t="shared" si="1457"/>
        <v>0</v>
      </c>
      <c r="M6056" s="518">
        <f t="shared" si="1457"/>
        <v>0</v>
      </c>
      <c r="N6056" s="519">
        <f>IF(ISBLANK(E6056),0,ROUND(F6056*L6056,2))</f>
        <v>0</v>
      </c>
      <c r="O6056" s="519">
        <f>IF(ISBLANK(L6056),0,ROUND(L6056*M6056,2))</f>
        <v>0</v>
      </c>
      <c r="P6056" s="506"/>
      <c r="Q6056" s="494"/>
      <c r="R6056" s="412" t="str">
        <f t="shared" si="1453"/>
        <v/>
      </c>
      <c r="S6056" s="412" t="str">
        <f t="shared" si="1452"/>
        <v/>
      </c>
      <c r="T6056" s="427"/>
      <c r="U6056" s="429"/>
      <c r="W6056" s="6">
        <f>VLOOKUP(A6056,'[3]Cartilha Global'!$A:$A,1,FALSE)</f>
        <v>96117</v>
      </c>
    </row>
    <row r="6057" spans="1:23" hidden="1" x14ac:dyDescent="0.2">
      <c r="A6057" s="522">
        <v>96122</v>
      </c>
      <c r="B6057" s="508" t="s">
        <v>3144</v>
      </c>
      <c r="C6057" s="513" t="s">
        <v>2956</v>
      </c>
      <c r="D6057" s="498" t="s">
        <v>6927</v>
      </c>
      <c r="E6057" s="499">
        <v>52.16</v>
      </c>
      <c r="F6057" s="500">
        <f t="shared" si="1454"/>
        <v>64.59</v>
      </c>
      <c r="G6057" s="527"/>
      <c r="H6057" s="518"/>
      <c r="I6057" s="517">
        <f>IF(ISBLANK(E6057),0,ROUND(F6057*G6057,2))</f>
        <v>0</v>
      </c>
      <c r="J6057" s="517">
        <f>IF(ISBLANK(G6057),0,ROUND(G6057*H6057,2))</f>
        <v>0</v>
      </c>
      <c r="K6057" s="504"/>
      <c r="L6057" s="518">
        <f t="shared" si="1457"/>
        <v>0</v>
      </c>
      <c r="M6057" s="518">
        <f t="shared" si="1457"/>
        <v>0</v>
      </c>
      <c r="N6057" s="519">
        <f>IF(ISBLANK(E6057),0,ROUND(F6057*L6057,2))</f>
        <v>0</v>
      </c>
      <c r="O6057" s="519">
        <f>IF(ISBLANK(L6057),0,ROUND(L6057*M6057,2))</f>
        <v>0</v>
      </c>
      <c r="P6057" s="506"/>
      <c r="Q6057" s="520"/>
      <c r="R6057" s="412" t="str">
        <f t="shared" si="1453"/>
        <v/>
      </c>
      <c r="S6057" s="412" t="str">
        <f t="shared" si="1452"/>
        <v/>
      </c>
      <c r="T6057" s="427"/>
      <c r="U6057" s="429"/>
      <c r="W6057" s="6">
        <f>VLOOKUP(A6057,'[3]Cartilha Global'!$A:$A,1,FALSE)</f>
        <v>96122</v>
      </c>
    </row>
    <row r="6058" spans="1:23" hidden="1" x14ac:dyDescent="0.2">
      <c r="A6058" s="522" t="s">
        <v>2063</v>
      </c>
      <c r="B6058" s="508"/>
      <c r="C6058" s="513" t="s">
        <v>20</v>
      </c>
      <c r="D6058" s="498">
        <v>0</v>
      </c>
      <c r="E6058" s="499"/>
      <c r="F6058" s="500">
        <f t="shared" si="1454"/>
        <v>0</v>
      </c>
      <c r="G6058" s="556"/>
      <c r="H6058" s="556"/>
      <c r="I6058" s="557"/>
      <c r="J6058" s="558"/>
      <c r="K6058" s="504"/>
      <c r="L6058" s="556"/>
      <c r="M6058" s="556"/>
      <c r="N6058" s="557"/>
      <c r="O6058" s="558"/>
      <c r="P6058" s="506"/>
      <c r="Q6058" s="494" t="str">
        <f>IF(OR(SUM(J6059:J6068)&gt;0,SUM(O6059:O6068)&gt;0),"xx","")</f>
        <v/>
      </c>
      <c r="R6058" s="412" t="str">
        <f t="shared" si="1453"/>
        <v/>
      </c>
      <c r="S6058" s="412" t="str">
        <f t="shared" si="1452"/>
        <v/>
      </c>
      <c r="T6058" s="427"/>
      <c r="U6058" s="429"/>
      <c r="W6058" s="6" t="str">
        <f>VLOOKUP(A6058,'[3]Cartilha Global'!$A:$A,1,FALSE)</f>
        <v>10.1.15</v>
      </c>
    </row>
    <row r="6059" spans="1:23" ht="22.5" hidden="1" x14ac:dyDescent="0.2">
      <c r="A6059" s="522">
        <v>96112</v>
      </c>
      <c r="B6059" s="508" t="s">
        <v>3144</v>
      </c>
      <c r="C6059" s="513" t="s">
        <v>2954</v>
      </c>
      <c r="D6059" s="498" t="s">
        <v>170</v>
      </c>
      <c r="E6059" s="499">
        <v>158.97999999999999</v>
      </c>
      <c r="F6059" s="500">
        <f t="shared" si="1454"/>
        <v>196.88</v>
      </c>
      <c r="G6059" s="527"/>
      <c r="H6059" s="518"/>
      <c r="I6059" s="517">
        <f t="shared" ref="I6059:I6068" si="1458">IF(ISBLANK(E6059),0,ROUND(F6059*G6059,2))</f>
        <v>0</v>
      </c>
      <c r="J6059" s="517">
        <f t="shared" ref="J6059:J6068" si="1459">IF(ISBLANK(G6059),0,ROUND(G6059*H6059,2))</f>
        <v>0</v>
      </c>
      <c r="K6059" s="504"/>
      <c r="L6059" s="518">
        <f t="shared" ref="L6059:M6068" si="1460">G6059</f>
        <v>0</v>
      </c>
      <c r="M6059" s="518">
        <f t="shared" si="1460"/>
        <v>0</v>
      </c>
      <c r="N6059" s="519">
        <f t="shared" ref="N6059:N6068" si="1461">IF(ISBLANK(E6059),0,ROUND(F6059*L6059,2))</f>
        <v>0</v>
      </c>
      <c r="O6059" s="519">
        <f t="shared" ref="O6059:O6068" si="1462">IF(ISBLANK(L6059),0,ROUND(L6059*M6059,2))</f>
        <v>0</v>
      </c>
      <c r="P6059" s="506"/>
      <c r="Q6059" s="520"/>
      <c r="R6059" s="412" t="str">
        <f t="shared" si="1453"/>
        <v/>
      </c>
      <c r="S6059" s="412" t="str">
        <f t="shared" si="1452"/>
        <v/>
      </c>
      <c r="T6059" s="427"/>
      <c r="U6059" s="429"/>
      <c r="W6059" s="6">
        <f>VLOOKUP(A6059,'[3]Cartilha Global'!$A:$A,1,FALSE)</f>
        <v>96112</v>
      </c>
    </row>
    <row r="6060" spans="1:23" ht="22.5" hidden="1" x14ac:dyDescent="0.2">
      <c r="A6060" s="522">
        <v>96117</v>
      </c>
      <c r="B6060" s="508" t="s">
        <v>3144</v>
      </c>
      <c r="C6060" s="513" t="s">
        <v>2955</v>
      </c>
      <c r="D6060" s="498" t="s">
        <v>170</v>
      </c>
      <c r="E6060" s="499">
        <v>211.08</v>
      </c>
      <c r="F6060" s="500">
        <f t="shared" si="1454"/>
        <v>261.39999999999998</v>
      </c>
      <c r="G6060" s="527"/>
      <c r="H6060" s="518"/>
      <c r="I6060" s="517">
        <f t="shared" si="1458"/>
        <v>0</v>
      </c>
      <c r="J6060" s="517">
        <f t="shared" si="1459"/>
        <v>0</v>
      </c>
      <c r="K6060" s="504"/>
      <c r="L6060" s="518">
        <f t="shared" si="1460"/>
        <v>0</v>
      </c>
      <c r="M6060" s="518">
        <f t="shared" si="1460"/>
        <v>0</v>
      </c>
      <c r="N6060" s="519">
        <f t="shared" si="1461"/>
        <v>0</v>
      </c>
      <c r="O6060" s="519">
        <f t="shared" si="1462"/>
        <v>0</v>
      </c>
      <c r="P6060" s="506"/>
      <c r="Q6060" s="520"/>
      <c r="R6060" s="412" t="str">
        <f t="shared" si="1453"/>
        <v/>
      </c>
      <c r="S6060" s="412" t="str">
        <f t="shared" si="1452"/>
        <v/>
      </c>
      <c r="T6060" s="427"/>
      <c r="U6060" s="429"/>
      <c r="W6060" s="6">
        <f>VLOOKUP(A6060,'[3]Cartilha Global'!$A:$A,1,FALSE)</f>
        <v>96117</v>
      </c>
    </row>
    <row r="6061" spans="1:23" hidden="1" x14ac:dyDescent="0.2">
      <c r="A6061" s="522">
        <v>96122</v>
      </c>
      <c r="B6061" s="508" t="s">
        <v>3144</v>
      </c>
      <c r="C6061" s="513" t="s">
        <v>2956</v>
      </c>
      <c r="D6061" s="498" t="s">
        <v>6927</v>
      </c>
      <c r="E6061" s="499">
        <v>52.16</v>
      </c>
      <c r="F6061" s="500">
        <f t="shared" si="1454"/>
        <v>64.59</v>
      </c>
      <c r="G6061" s="527"/>
      <c r="H6061" s="518"/>
      <c r="I6061" s="517">
        <f t="shared" si="1458"/>
        <v>0</v>
      </c>
      <c r="J6061" s="517">
        <f t="shared" si="1459"/>
        <v>0</v>
      </c>
      <c r="K6061" s="504"/>
      <c r="L6061" s="518">
        <f t="shared" si="1460"/>
        <v>0</v>
      </c>
      <c r="M6061" s="518">
        <f t="shared" si="1460"/>
        <v>0</v>
      </c>
      <c r="N6061" s="519">
        <f t="shared" si="1461"/>
        <v>0</v>
      </c>
      <c r="O6061" s="519">
        <f t="shared" si="1462"/>
        <v>0</v>
      </c>
      <c r="P6061" s="506"/>
      <c r="Q6061" s="520"/>
      <c r="R6061" s="412" t="str">
        <f t="shared" si="1453"/>
        <v/>
      </c>
      <c r="S6061" s="412" t="str">
        <f t="shared" si="1452"/>
        <v/>
      </c>
      <c r="T6061" s="427"/>
      <c r="U6061" s="429"/>
      <c r="W6061" s="6">
        <f>VLOOKUP(A6061,'[3]Cartilha Global'!$A:$A,1,FALSE)</f>
        <v>96122</v>
      </c>
    </row>
    <row r="6062" spans="1:23" hidden="1" x14ac:dyDescent="0.2">
      <c r="A6062" s="522">
        <v>96109</v>
      </c>
      <c r="B6062" s="508" t="s">
        <v>3144</v>
      </c>
      <c r="C6062" s="513" t="s">
        <v>2957</v>
      </c>
      <c r="D6062" s="498" t="s">
        <v>170</v>
      </c>
      <c r="E6062" s="499">
        <v>44.19</v>
      </c>
      <c r="F6062" s="500">
        <f t="shared" si="1454"/>
        <v>54.72</v>
      </c>
      <c r="G6062" s="527"/>
      <c r="H6062" s="518"/>
      <c r="I6062" s="517">
        <f t="shared" si="1458"/>
        <v>0</v>
      </c>
      <c r="J6062" s="517">
        <f t="shared" si="1459"/>
        <v>0</v>
      </c>
      <c r="K6062" s="504"/>
      <c r="L6062" s="518">
        <f t="shared" si="1460"/>
        <v>0</v>
      </c>
      <c r="M6062" s="518">
        <f t="shared" si="1460"/>
        <v>0</v>
      </c>
      <c r="N6062" s="519">
        <f t="shared" si="1461"/>
        <v>0</v>
      </c>
      <c r="O6062" s="519">
        <f t="shared" si="1462"/>
        <v>0</v>
      </c>
      <c r="P6062" s="506"/>
      <c r="Q6062" s="520"/>
      <c r="R6062" s="412" t="str">
        <f t="shared" si="1453"/>
        <v/>
      </c>
      <c r="S6062" s="412" t="str">
        <f t="shared" si="1452"/>
        <v/>
      </c>
      <c r="T6062" s="427"/>
      <c r="U6062" s="429"/>
      <c r="W6062" s="6">
        <f>VLOOKUP(A6062,'[3]Cartilha Global'!$A:$A,1,FALSE)</f>
        <v>96109</v>
      </c>
    </row>
    <row r="6063" spans="1:23" ht="22.5" hidden="1" x14ac:dyDescent="0.2">
      <c r="A6063" s="522">
        <v>96110</v>
      </c>
      <c r="B6063" s="508" t="s">
        <v>3144</v>
      </c>
      <c r="C6063" s="513" t="s">
        <v>2958</v>
      </c>
      <c r="D6063" s="498" t="s">
        <v>170</v>
      </c>
      <c r="E6063" s="499">
        <v>78.34</v>
      </c>
      <c r="F6063" s="500">
        <f t="shared" si="1454"/>
        <v>97.02</v>
      </c>
      <c r="G6063" s="527"/>
      <c r="H6063" s="518"/>
      <c r="I6063" s="517">
        <f t="shared" si="1458"/>
        <v>0</v>
      </c>
      <c r="J6063" s="517">
        <f t="shared" si="1459"/>
        <v>0</v>
      </c>
      <c r="K6063" s="504"/>
      <c r="L6063" s="518">
        <f t="shared" si="1460"/>
        <v>0</v>
      </c>
      <c r="M6063" s="518">
        <f t="shared" si="1460"/>
        <v>0</v>
      </c>
      <c r="N6063" s="519">
        <f t="shared" si="1461"/>
        <v>0</v>
      </c>
      <c r="O6063" s="519">
        <f t="shared" si="1462"/>
        <v>0</v>
      </c>
      <c r="P6063" s="506"/>
      <c r="Q6063" s="520"/>
      <c r="R6063" s="412" t="str">
        <f t="shared" si="1453"/>
        <v/>
      </c>
      <c r="S6063" s="412" t="str">
        <f t="shared" si="1452"/>
        <v/>
      </c>
      <c r="T6063" s="427"/>
      <c r="U6063" s="429"/>
      <c r="W6063" s="6">
        <f>VLOOKUP(A6063,'[3]Cartilha Global'!$A:$A,1,FALSE)</f>
        <v>96110</v>
      </c>
    </row>
    <row r="6064" spans="1:23" hidden="1" x14ac:dyDescent="0.2">
      <c r="A6064" s="522">
        <v>96113</v>
      </c>
      <c r="B6064" s="508" t="s">
        <v>3144</v>
      </c>
      <c r="C6064" s="513" t="s">
        <v>2959</v>
      </c>
      <c r="D6064" s="498" t="s">
        <v>170</v>
      </c>
      <c r="E6064" s="499">
        <v>38.35</v>
      </c>
      <c r="F6064" s="500">
        <f t="shared" si="1454"/>
        <v>47.49</v>
      </c>
      <c r="G6064" s="527"/>
      <c r="H6064" s="518"/>
      <c r="I6064" s="517">
        <f t="shared" si="1458"/>
        <v>0</v>
      </c>
      <c r="J6064" s="517">
        <f t="shared" si="1459"/>
        <v>0</v>
      </c>
      <c r="K6064" s="504"/>
      <c r="L6064" s="518">
        <f t="shared" si="1460"/>
        <v>0</v>
      </c>
      <c r="M6064" s="518">
        <f t="shared" si="1460"/>
        <v>0</v>
      </c>
      <c r="N6064" s="519">
        <f t="shared" si="1461"/>
        <v>0</v>
      </c>
      <c r="O6064" s="519">
        <f t="shared" si="1462"/>
        <v>0</v>
      </c>
      <c r="P6064" s="506"/>
      <c r="Q6064" s="520"/>
      <c r="R6064" s="412" t="str">
        <f t="shared" si="1453"/>
        <v/>
      </c>
      <c r="S6064" s="412" t="str">
        <f t="shared" si="1452"/>
        <v/>
      </c>
      <c r="T6064" s="427"/>
      <c r="U6064" s="429"/>
      <c r="W6064" s="6">
        <f>VLOOKUP(A6064,'[3]Cartilha Global'!$A:$A,1,FALSE)</f>
        <v>96113</v>
      </c>
    </row>
    <row r="6065" spans="1:23" ht="22.5" hidden="1" x14ac:dyDescent="0.2">
      <c r="A6065" s="522">
        <v>96114</v>
      </c>
      <c r="B6065" s="508" t="s">
        <v>3144</v>
      </c>
      <c r="C6065" s="513" t="s">
        <v>2960</v>
      </c>
      <c r="D6065" s="498" t="s">
        <v>170</v>
      </c>
      <c r="E6065" s="499">
        <v>82.91</v>
      </c>
      <c r="F6065" s="500">
        <f t="shared" si="1454"/>
        <v>102.68</v>
      </c>
      <c r="G6065" s="527"/>
      <c r="H6065" s="518"/>
      <c r="I6065" s="517">
        <f t="shared" si="1458"/>
        <v>0</v>
      </c>
      <c r="J6065" s="517">
        <f t="shared" si="1459"/>
        <v>0</v>
      </c>
      <c r="K6065" s="504"/>
      <c r="L6065" s="518">
        <f t="shared" si="1460"/>
        <v>0</v>
      </c>
      <c r="M6065" s="518">
        <f t="shared" si="1460"/>
        <v>0</v>
      </c>
      <c r="N6065" s="519">
        <f t="shared" si="1461"/>
        <v>0</v>
      </c>
      <c r="O6065" s="519">
        <f t="shared" si="1462"/>
        <v>0</v>
      </c>
      <c r="P6065" s="506"/>
      <c r="Q6065" s="520"/>
      <c r="R6065" s="412" t="str">
        <f t="shared" si="1453"/>
        <v/>
      </c>
      <c r="S6065" s="412" t="str">
        <f t="shared" si="1452"/>
        <v/>
      </c>
      <c r="T6065" s="427"/>
      <c r="U6065" s="429"/>
      <c r="W6065" s="6">
        <f>VLOOKUP(A6065,'[3]Cartilha Global'!$A:$A,1,FALSE)</f>
        <v>96114</v>
      </c>
    </row>
    <row r="6066" spans="1:23" hidden="1" x14ac:dyDescent="0.2">
      <c r="A6066" s="522">
        <v>96120</v>
      </c>
      <c r="B6066" s="508" t="s">
        <v>3144</v>
      </c>
      <c r="C6066" s="513" t="s">
        <v>2961</v>
      </c>
      <c r="D6066" s="498" t="s">
        <v>6927</v>
      </c>
      <c r="E6066" s="499">
        <v>3</v>
      </c>
      <c r="F6066" s="500">
        <f t="shared" si="1454"/>
        <v>3.72</v>
      </c>
      <c r="G6066" s="527"/>
      <c r="H6066" s="518"/>
      <c r="I6066" s="517">
        <f t="shared" si="1458"/>
        <v>0</v>
      </c>
      <c r="J6066" s="517">
        <f t="shared" si="1459"/>
        <v>0</v>
      </c>
      <c r="K6066" s="504"/>
      <c r="L6066" s="518">
        <f t="shared" si="1460"/>
        <v>0</v>
      </c>
      <c r="M6066" s="518">
        <f t="shared" si="1460"/>
        <v>0</v>
      </c>
      <c r="N6066" s="519">
        <f t="shared" si="1461"/>
        <v>0</v>
      </c>
      <c r="O6066" s="519">
        <f t="shared" si="1462"/>
        <v>0</v>
      </c>
      <c r="P6066" s="506"/>
      <c r="Q6066" s="520"/>
      <c r="R6066" s="412" t="str">
        <f t="shared" si="1453"/>
        <v/>
      </c>
      <c r="S6066" s="412" t="str">
        <f t="shared" si="1452"/>
        <v/>
      </c>
      <c r="T6066" s="427"/>
      <c r="U6066" s="429"/>
      <c r="W6066" s="6">
        <f>VLOOKUP(A6066,'[3]Cartilha Global'!$A:$A,1,FALSE)</f>
        <v>96120</v>
      </c>
    </row>
    <row r="6067" spans="1:23" hidden="1" x14ac:dyDescent="0.2">
      <c r="A6067" s="522">
        <v>96123</v>
      </c>
      <c r="B6067" s="508" t="s">
        <v>3144</v>
      </c>
      <c r="C6067" s="513" t="s">
        <v>2962</v>
      </c>
      <c r="D6067" s="498" t="s">
        <v>6927</v>
      </c>
      <c r="E6067" s="499">
        <v>39.090000000000003</v>
      </c>
      <c r="F6067" s="500">
        <f t="shared" si="1454"/>
        <v>48.41</v>
      </c>
      <c r="G6067" s="527"/>
      <c r="H6067" s="518"/>
      <c r="I6067" s="517">
        <f t="shared" si="1458"/>
        <v>0</v>
      </c>
      <c r="J6067" s="517">
        <f t="shared" si="1459"/>
        <v>0</v>
      </c>
      <c r="K6067" s="504"/>
      <c r="L6067" s="518">
        <f t="shared" si="1460"/>
        <v>0</v>
      </c>
      <c r="M6067" s="518">
        <f t="shared" si="1460"/>
        <v>0</v>
      </c>
      <c r="N6067" s="519">
        <f t="shared" si="1461"/>
        <v>0</v>
      </c>
      <c r="O6067" s="519">
        <f t="shared" si="1462"/>
        <v>0</v>
      </c>
      <c r="P6067" s="506"/>
      <c r="Q6067" s="520"/>
      <c r="R6067" s="412" t="str">
        <f t="shared" si="1453"/>
        <v/>
      </c>
      <c r="S6067" s="412" t="str">
        <f t="shared" si="1452"/>
        <v/>
      </c>
      <c r="T6067" s="427"/>
      <c r="U6067" s="429"/>
      <c r="W6067" s="6">
        <f>VLOOKUP(A6067,'[3]Cartilha Global'!$A:$A,1,FALSE)</f>
        <v>96123</v>
      </c>
    </row>
    <row r="6068" spans="1:23" hidden="1" x14ac:dyDescent="0.2">
      <c r="A6068" s="522">
        <v>99054</v>
      </c>
      <c r="B6068" s="508" t="s">
        <v>3144</v>
      </c>
      <c r="C6068" s="513" t="s">
        <v>2963</v>
      </c>
      <c r="D6068" s="498" t="s">
        <v>170</v>
      </c>
      <c r="E6068" s="499">
        <v>55.33</v>
      </c>
      <c r="F6068" s="500">
        <f t="shared" si="1454"/>
        <v>68.52</v>
      </c>
      <c r="G6068" s="527"/>
      <c r="H6068" s="518"/>
      <c r="I6068" s="517">
        <f t="shared" si="1458"/>
        <v>0</v>
      </c>
      <c r="J6068" s="517">
        <f t="shared" si="1459"/>
        <v>0</v>
      </c>
      <c r="K6068" s="504"/>
      <c r="L6068" s="518">
        <f t="shared" si="1460"/>
        <v>0</v>
      </c>
      <c r="M6068" s="518">
        <f t="shared" si="1460"/>
        <v>0</v>
      </c>
      <c r="N6068" s="519">
        <f t="shared" si="1461"/>
        <v>0</v>
      </c>
      <c r="O6068" s="519">
        <f t="shared" si="1462"/>
        <v>0</v>
      </c>
      <c r="P6068" s="506"/>
      <c r="Q6068" s="520"/>
      <c r="R6068" s="412" t="str">
        <f t="shared" si="1453"/>
        <v/>
      </c>
      <c r="S6068" s="412" t="str">
        <f t="shared" si="1452"/>
        <v/>
      </c>
      <c r="T6068" s="427"/>
      <c r="U6068" s="429"/>
      <c r="W6068" s="6">
        <f>VLOOKUP(A6068,'[3]Cartilha Global'!$A:$A,1,FALSE)</f>
        <v>99054</v>
      </c>
    </row>
    <row r="6069" spans="1:23" hidden="1" x14ac:dyDescent="0.2">
      <c r="A6069" s="522" t="s">
        <v>2064</v>
      </c>
      <c r="B6069" s="508"/>
      <c r="C6069" s="513" t="s">
        <v>21</v>
      </c>
      <c r="D6069" s="498">
        <v>0</v>
      </c>
      <c r="E6069" s="499"/>
      <c r="F6069" s="500">
        <f t="shared" si="1454"/>
        <v>0</v>
      </c>
      <c r="G6069" s="556"/>
      <c r="H6069" s="556"/>
      <c r="I6069" s="557"/>
      <c r="J6069" s="558"/>
      <c r="K6069" s="504"/>
      <c r="L6069" s="556"/>
      <c r="M6069" s="556"/>
      <c r="N6069" s="557"/>
      <c r="O6069" s="558"/>
      <c r="P6069" s="506"/>
      <c r="Q6069" s="494" t="str">
        <f>IF(OR(SUM(J6070:J6074)&gt;0,SUM(O6070:O6074)&gt;0),"xx","")</f>
        <v/>
      </c>
      <c r="R6069" s="412" t="str">
        <f t="shared" si="1453"/>
        <v/>
      </c>
      <c r="S6069" s="412" t="str">
        <f t="shared" si="1452"/>
        <v/>
      </c>
      <c r="T6069" s="427"/>
      <c r="U6069" s="429"/>
      <c r="W6069" s="6" t="str">
        <f>VLOOKUP(A6069,'[3]Cartilha Global'!$A:$A,1,FALSE)</f>
        <v>10.1.16</v>
      </c>
    </row>
    <row r="6070" spans="1:23" ht="22.5" hidden="1" x14ac:dyDescent="0.2">
      <c r="A6070" s="522">
        <v>96111</v>
      </c>
      <c r="B6070" s="508" t="s">
        <v>3144</v>
      </c>
      <c r="C6070" s="513" t="s">
        <v>2964</v>
      </c>
      <c r="D6070" s="498" t="s">
        <v>170</v>
      </c>
      <c r="E6070" s="499">
        <v>81.87</v>
      </c>
      <c r="F6070" s="500">
        <f t="shared" si="1454"/>
        <v>101.39</v>
      </c>
      <c r="G6070" s="527"/>
      <c r="H6070" s="518"/>
      <c r="I6070" s="517">
        <f>IF(ISBLANK(E6070),0,ROUND(F6070*G6070,2))</f>
        <v>0</v>
      </c>
      <c r="J6070" s="517">
        <f>IF(ISBLANK(G6070),0,ROUND(G6070*H6070,2))</f>
        <v>0</v>
      </c>
      <c r="K6070" s="504"/>
      <c r="L6070" s="518">
        <f t="shared" ref="L6070:M6074" si="1463">G6070</f>
        <v>0</v>
      </c>
      <c r="M6070" s="518">
        <f t="shared" si="1463"/>
        <v>0</v>
      </c>
      <c r="N6070" s="519">
        <f>IF(ISBLANK(E6070),0,ROUND(F6070*L6070,2))</f>
        <v>0</v>
      </c>
      <c r="O6070" s="519">
        <f>IF(ISBLANK(L6070),0,ROUND(L6070*M6070,2))</f>
        <v>0</v>
      </c>
      <c r="P6070" s="506"/>
      <c r="Q6070" s="520"/>
      <c r="R6070" s="412" t="str">
        <f t="shared" si="1453"/>
        <v/>
      </c>
      <c r="S6070" s="412" t="str">
        <f t="shared" si="1452"/>
        <v/>
      </c>
      <c r="T6070" s="427"/>
      <c r="U6070" s="429"/>
      <c r="W6070" s="6">
        <f>VLOOKUP(A6070,'[3]Cartilha Global'!$A:$A,1,FALSE)</f>
        <v>96111</v>
      </c>
    </row>
    <row r="6071" spans="1:23" ht="22.5" hidden="1" x14ac:dyDescent="0.2">
      <c r="A6071" s="522">
        <v>96116</v>
      </c>
      <c r="B6071" s="508" t="s">
        <v>3144</v>
      </c>
      <c r="C6071" s="513" t="s">
        <v>2965</v>
      </c>
      <c r="D6071" s="498" t="s">
        <v>170</v>
      </c>
      <c r="E6071" s="499">
        <v>90.77</v>
      </c>
      <c r="F6071" s="500">
        <f t="shared" si="1454"/>
        <v>112.41</v>
      </c>
      <c r="G6071" s="527"/>
      <c r="H6071" s="518"/>
      <c r="I6071" s="517">
        <f>IF(ISBLANK(E6071),0,ROUND(F6071*G6071,2))</f>
        <v>0</v>
      </c>
      <c r="J6071" s="517">
        <f>IF(ISBLANK(G6071),0,ROUND(G6071*H6071,2))</f>
        <v>0</v>
      </c>
      <c r="K6071" s="504"/>
      <c r="L6071" s="518">
        <f t="shared" si="1463"/>
        <v>0</v>
      </c>
      <c r="M6071" s="518">
        <f t="shared" si="1463"/>
        <v>0</v>
      </c>
      <c r="N6071" s="519">
        <f>IF(ISBLANK(E6071),0,ROUND(F6071*L6071,2))</f>
        <v>0</v>
      </c>
      <c r="O6071" s="519">
        <f>IF(ISBLANK(L6071),0,ROUND(L6071*M6071,2))</f>
        <v>0</v>
      </c>
      <c r="P6071" s="506"/>
      <c r="Q6071" s="520"/>
      <c r="R6071" s="412" t="str">
        <f t="shared" si="1453"/>
        <v/>
      </c>
      <c r="S6071" s="412" t="str">
        <f t="shared" si="1452"/>
        <v/>
      </c>
      <c r="T6071" s="427"/>
      <c r="U6071" s="429"/>
      <c r="W6071" s="6">
        <f>VLOOKUP(A6071,'[3]Cartilha Global'!$A:$A,1,FALSE)</f>
        <v>96116</v>
      </c>
    </row>
    <row r="6072" spans="1:23" hidden="1" x14ac:dyDescent="0.2">
      <c r="A6072" s="522">
        <v>96121</v>
      </c>
      <c r="B6072" s="508" t="s">
        <v>3144</v>
      </c>
      <c r="C6072" s="513" t="s">
        <v>2966</v>
      </c>
      <c r="D6072" s="498" t="s">
        <v>6927</v>
      </c>
      <c r="E6072" s="499">
        <v>14.07</v>
      </c>
      <c r="F6072" s="500">
        <f t="shared" si="1454"/>
        <v>17.420000000000002</v>
      </c>
      <c r="G6072" s="527"/>
      <c r="H6072" s="518"/>
      <c r="I6072" s="517">
        <f>IF(ISBLANK(E6072),0,ROUND(F6072*G6072,2))</f>
        <v>0</v>
      </c>
      <c r="J6072" s="517">
        <f>IF(ISBLANK(G6072),0,ROUND(G6072*H6072,2))</f>
        <v>0</v>
      </c>
      <c r="K6072" s="504"/>
      <c r="L6072" s="518">
        <f t="shared" si="1463"/>
        <v>0</v>
      </c>
      <c r="M6072" s="518">
        <f t="shared" si="1463"/>
        <v>0</v>
      </c>
      <c r="N6072" s="519">
        <f>IF(ISBLANK(E6072),0,ROUND(F6072*L6072,2))</f>
        <v>0</v>
      </c>
      <c r="O6072" s="519">
        <f>IF(ISBLANK(L6072),0,ROUND(L6072*M6072,2))</f>
        <v>0</v>
      </c>
      <c r="P6072" s="506"/>
      <c r="Q6072" s="520"/>
      <c r="R6072" s="412" t="str">
        <f t="shared" si="1453"/>
        <v/>
      </c>
      <c r="S6072" s="412" t="str">
        <f t="shared" si="1452"/>
        <v/>
      </c>
      <c r="T6072" s="427"/>
      <c r="U6072" s="429"/>
      <c r="W6072" s="6">
        <f>VLOOKUP(A6072,'[3]Cartilha Global'!$A:$A,1,FALSE)</f>
        <v>96121</v>
      </c>
    </row>
    <row r="6073" spans="1:23" ht="22.5" hidden="1" x14ac:dyDescent="0.2">
      <c r="A6073" s="522">
        <v>96485</v>
      </c>
      <c r="B6073" s="508" t="s">
        <v>3144</v>
      </c>
      <c r="C6073" s="513" t="s">
        <v>2967</v>
      </c>
      <c r="D6073" s="498" t="s">
        <v>170</v>
      </c>
      <c r="E6073" s="499">
        <v>96.14</v>
      </c>
      <c r="F6073" s="500">
        <f t="shared" si="1454"/>
        <v>119.06</v>
      </c>
      <c r="G6073" s="527"/>
      <c r="H6073" s="518"/>
      <c r="I6073" s="517">
        <f>IF(ISBLANK(E6073),0,ROUND(F6073*G6073,2))</f>
        <v>0</v>
      </c>
      <c r="J6073" s="517">
        <f>IF(ISBLANK(G6073),0,ROUND(G6073*H6073,2))</f>
        <v>0</v>
      </c>
      <c r="K6073" s="504"/>
      <c r="L6073" s="518">
        <f t="shared" si="1463"/>
        <v>0</v>
      </c>
      <c r="M6073" s="518">
        <f t="shared" si="1463"/>
        <v>0</v>
      </c>
      <c r="N6073" s="519">
        <f>IF(ISBLANK(E6073),0,ROUND(F6073*L6073,2))</f>
        <v>0</v>
      </c>
      <c r="O6073" s="519">
        <f>IF(ISBLANK(L6073),0,ROUND(L6073*M6073,2))</f>
        <v>0</v>
      </c>
      <c r="P6073" s="506"/>
      <c r="Q6073" s="520"/>
      <c r="R6073" s="412" t="str">
        <f t="shared" si="1453"/>
        <v/>
      </c>
      <c r="S6073" s="412" t="str">
        <f t="shared" si="1452"/>
        <v/>
      </c>
      <c r="T6073" s="427"/>
      <c r="U6073" s="429"/>
      <c r="W6073" s="6">
        <f>VLOOKUP(A6073,'[3]Cartilha Global'!$A:$A,1,FALSE)</f>
        <v>96485</v>
      </c>
    </row>
    <row r="6074" spans="1:23" ht="22.5" hidden="1" x14ac:dyDescent="0.2">
      <c r="A6074" s="522">
        <v>96486</v>
      </c>
      <c r="B6074" s="508" t="s">
        <v>3144</v>
      </c>
      <c r="C6074" s="513" t="s">
        <v>2968</v>
      </c>
      <c r="D6074" s="498" t="s">
        <v>170</v>
      </c>
      <c r="E6074" s="499">
        <v>105.91</v>
      </c>
      <c r="F6074" s="500">
        <f t="shared" si="1454"/>
        <v>131.16</v>
      </c>
      <c r="G6074" s="527"/>
      <c r="H6074" s="518"/>
      <c r="I6074" s="517">
        <f>IF(ISBLANK(E6074),0,ROUND(F6074*G6074,2))</f>
        <v>0</v>
      </c>
      <c r="J6074" s="517">
        <f>IF(ISBLANK(G6074),0,ROUND(G6074*H6074,2))</f>
        <v>0</v>
      </c>
      <c r="K6074" s="504"/>
      <c r="L6074" s="518">
        <f t="shared" si="1463"/>
        <v>0</v>
      </c>
      <c r="M6074" s="518">
        <f t="shared" si="1463"/>
        <v>0</v>
      </c>
      <c r="N6074" s="519">
        <f>IF(ISBLANK(E6074),0,ROUND(F6074*L6074,2))</f>
        <v>0</v>
      </c>
      <c r="O6074" s="519">
        <f>IF(ISBLANK(L6074),0,ROUND(L6074*M6074,2))</f>
        <v>0</v>
      </c>
      <c r="P6074" s="506"/>
      <c r="Q6074" s="520"/>
      <c r="R6074" s="412" t="str">
        <f t="shared" si="1453"/>
        <v/>
      </c>
      <c r="S6074" s="412" t="str">
        <f t="shared" si="1452"/>
        <v/>
      </c>
      <c r="T6074" s="427"/>
      <c r="U6074" s="429"/>
      <c r="W6074" s="6">
        <f>VLOOKUP(A6074,'[3]Cartilha Global'!$A:$A,1,FALSE)</f>
        <v>96486</v>
      </c>
    </row>
    <row r="6075" spans="1:23" hidden="1" x14ac:dyDescent="0.2">
      <c r="A6075" s="522" t="s">
        <v>2065</v>
      </c>
      <c r="B6075" s="508"/>
      <c r="C6075" s="513" t="s">
        <v>22</v>
      </c>
      <c r="D6075" s="498">
        <v>0</v>
      </c>
      <c r="E6075" s="499"/>
      <c r="F6075" s="500">
        <f t="shared" si="1454"/>
        <v>0</v>
      </c>
      <c r="G6075" s="556"/>
      <c r="H6075" s="556"/>
      <c r="I6075" s="557"/>
      <c r="J6075" s="558"/>
      <c r="K6075" s="504"/>
      <c r="L6075" s="556"/>
      <c r="M6075" s="556"/>
      <c r="N6075" s="557"/>
      <c r="O6075" s="558"/>
      <c r="P6075" s="506"/>
      <c r="Q6075" s="494" t="str">
        <f>IF(OR(SUM(J6075:J6077)&gt;0,SUM(O6075:O6077)&gt;0),"xx","")</f>
        <v/>
      </c>
      <c r="R6075" s="412" t="str">
        <f t="shared" si="1453"/>
        <v/>
      </c>
      <c r="S6075" s="412" t="str">
        <f t="shared" si="1452"/>
        <v/>
      </c>
      <c r="T6075" s="427"/>
      <c r="U6075" s="429"/>
      <c r="W6075" s="6" t="str">
        <f>VLOOKUP(A6075,'[3]Cartilha Global'!$A:$A,1,FALSE)</f>
        <v>10.1.17</v>
      </c>
    </row>
    <row r="6076" spans="1:23" hidden="1" x14ac:dyDescent="0.2">
      <c r="A6076" s="594" t="s">
        <v>2066</v>
      </c>
      <c r="B6076" s="595"/>
      <c r="C6076" s="597" t="s">
        <v>23</v>
      </c>
      <c r="D6076" s="498">
        <v>0</v>
      </c>
      <c r="E6076" s="499"/>
      <c r="F6076" s="500">
        <f t="shared" si="1454"/>
        <v>0</v>
      </c>
      <c r="G6076" s="556"/>
      <c r="H6076" s="556"/>
      <c r="I6076" s="557"/>
      <c r="J6076" s="558"/>
      <c r="K6076" s="504"/>
      <c r="L6076" s="556"/>
      <c r="M6076" s="556"/>
      <c r="N6076" s="557"/>
      <c r="O6076" s="558"/>
      <c r="P6076" s="506"/>
      <c r="Q6076" s="494"/>
      <c r="R6076" s="412" t="str">
        <f t="shared" si="1453"/>
        <v/>
      </c>
      <c r="S6076" s="412" t="str">
        <f t="shared" si="1452"/>
        <v/>
      </c>
      <c r="T6076" s="427"/>
      <c r="U6076" s="429"/>
      <c r="W6076" s="6" t="str">
        <f>VLOOKUP(A6076,'[3]Cartilha Global'!$A:$A,1,FALSE)</f>
        <v>10.1.17.1</v>
      </c>
    </row>
    <row r="6077" spans="1:23" hidden="1" x14ac:dyDescent="0.2">
      <c r="A6077" s="522" t="s">
        <v>6260</v>
      </c>
      <c r="B6077" s="508"/>
      <c r="C6077" s="513" t="s">
        <v>6261</v>
      </c>
      <c r="D6077" s="498">
        <v>0</v>
      </c>
      <c r="E6077" s="499"/>
      <c r="F6077" s="500">
        <f t="shared" si="1454"/>
        <v>0</v>
      </c>
      <c r="G6077" s="557"/>
      <c r="H6077" s="557"/>
      <c r="I6077" s="557"/>
      <c r="J6077" s="558"/>
      <c r="K6077" s="504"/>
      <c r="L6077" s="557"/>
      <c r="M6077" s="557"/>
      <c r="N6077" s="557"/>
      <c r="O6077" s="558"/>
      <c r="P6077" s="506"/>
      <c r="Q6077" s="494" t="str">
        <f>IF(OR(SUM(J6077)&gt;0,SUM(O6077)&gt;0),"xx","")</f>
        <v/>
      </c>
      <c r="R6077" s="412" t="str">
        <f t="shared" si="1453"/>
        <v/>
      </c>
      <c r="S6077" s="412" t="str">
        <f t="shared" si="1452"/>
        <v/>
      </c>
      <c r="T6077" s="427"/>
      <c r="U6077" s="429"/>
      <c r="W6077" s="6" t="e">
        <f>VLOOKUP(A6077,'[3]Cartilha Global'!$A:$A,1,FALSE)</f>
        <v>#N/A</v>
      </c>
    </row>
    <row r="6078" spans="1:23" hidden="1" x14ac:dyDescent="0.2">
      <c r="A6078" s="522" t="s">
        <v>2067</v>
      </c>
      <c r="B6078" s="508"/>
      <c r="C6078" s="513" t="s">
        <v>45</v>
      </c>
      <c r="D6078" s="498">
        <v>0</v>
      </c>
      <c r="E6078" s="499"/>
      <c r="F6078" s="500">
        <f t="shared" si="1454"/>
        <v>0</v>
      </c>
      <c r="G6078" s="618"/>
      <c r="H6078" s="618"/>
      <c r="I6078" s="559"/>
      <c r="J6078" s="560"/>
      <c r="K6078" s="564"/>
      <c r="L6078" s="618"/>
      <c r="M6078" s="618"/>
      <c r="N6078" s="559"/>
      <c r="O6078" s="560"/>
      <c r="P6078" s="561"/>
      <c r="Q6078" s="494" t="str">
        <f>IF(OR(SUM(J6080:J6113)&gt;0,SUM(O6080:O6113)&gt;0),"xx","")</f>
        <v/>
      </c>
      <c r="R6078" s="412" t="str">
        <f t="shared" si="1453"/>
        <v/>
      </c>
      <c r="S6078" s="412" t="str">
        <f t="shared" si="1452"/>
        <v/>
      </c>
      <c r="T6078" s="427"/>
      <c r="U6078" s="429"/>
      <c r="W6078" s="6" t="str">
        <f>VLOOKUP(A6078,'[3]Cartilha Global'!$A:$A,1,FALSE)</f>
        <v>10.2</v>
      </c>
    </row>
    <row r="6079" spans="1:23" hidden="1" x14ac:dyDescent="0.2">
      <c r="A6079" s="616" t="s">
        <v>2068</v>
      </c>
      <c r="B6079" s="595"/>
      <c r="C6079" s="617" t="s">
        <v>46</v>
      </c>
      <c r="D6079" s="498">
        <v>0</v>
      </c>
      <c r="E6079" s="499"/>
      <c r="F6079" s="500">
        <f t="shared" si="1454"/>
        <v>0</v>
      </c>
      <c r="G6079" s="557"/>
      <c r="H6079" s="557"/>
      <c r="I6079" s="557"/>
      <c r="J6079" s="558"/>
      <c r="K6079" s="504"/>
      <c r="L6079" s="557"/>
      <c r="M6079" s="557"/>
      <c r="N6079" s="557"/>
      <c r="O6079" s="558"/>
      <c r="P6079" s="506"/>
      <c r="Q6079" s="494"/>
      <c r="R6079" s="412" t="str">
        <f t="shared" si="1453"/>
        <v/>
      </c>
      <c r="S6079" s="412" t="str">
        <f t="shared" si="1452"/>
        <v/>
      </c>
      <c r="T6079" s="427"/>
      <c r="U6079" s="429"/>
      <c r="W6079" s="6" t="str">
        <f>VLOOKUP(A6079,'[3]Cartilha Global'!$A:$A,1,FALSE)</f>
        <v>10.2.1</v>
      </c>
    </row>
    <row r="6080" spans="1:23" hidden="1" x14ac:dyDescent="0.2">
      <c r="A6080" s="522" t="s">
        <v>2069</v>
      </c>
      <c r="B6080" s="508"/>
      <c r="C6080" s="513" t="s">
        <v>47</v>
      </c>
      <c r="D6080" s="498">
        <v>0</v>
      </c>
      <c r="E6080" s="499"/>
      <c r="F6080" s="500">
        <f t="shared" si="1454"/>
        <v>0</v>
      </c>
      <c r="G6080" s="556"/>
      <c r="H6080" s="556"/>
      <c r="I6080" s="557"/>
      <c r="J6080" s="558"/>
      <c r="K6080" s="504"/>
      <c r="L6080" s="556"/>
      <c r="M6080" s="556"/>
      <c r="N6080" s="557"/>
      <c r="O6080" s="558"/>
      <c r="P6080" s="506"/>
      <c r="Q6080" s="494" t="str">
        <f>IF(OR(SUM(J6081:J6084)&gt;0,SUM(O6081:O6084)&gt;0),"xx","")</f>
        <v/>
      </c>
      <c r="R6080" s="412" t="str">
        <f t="shared" si="1453"/>
        <v/>
      </c>
      <c r="S6080" s="412" t="str">
        <f t="shared" si="1452"/>
        <v/>
      </c>
      <c r="T6080" s="427"/>
      <c r="U6080" s="429"/>
      <c r="W6080" s="6" t="str">
        <f>VLOOKUP(A6080,'[3]Cartilha Global'!$A:$A,1,FALSE)</f>
        <v>10.2.2</v>
      </c>
    </row>
    <row r="6081" spans="1:23" ht="22.5" hidden="1" x14ac:dyDescent="0.2">
      <c r="A6081" s="522">
        <v>98560</v>
      </c>
      <c r="B6081" s="508" t="s">
        <v>3144</v>
      </c>
      <c r="C6081" s="513" t="s">
        <v>2505</v>
      </c>
      <c r="D6081" s="498" t="s">
        <v>170</v>
      </c>
      <c r="E6081" s="499">
        <v>48.52</v>
      </c>
      <c r="F6081" s="500">
        <f t="shared" si="1454"/>
        <v>60.09</v>
      </c>
      <c r="G6081" s="527"/>
      <c r="H6081" s="518"/>
      <c r="I6081" s="517">
        <f>IF(ISBLANK(E6081),0,ROUND(F6081*G6081,2))</f>
        <v>0</v>
      </c>
      <c r="J6081" s="517">
        <f>IF(ISBLANK(G6081),0,ROUND(G6081*H6081,2))</f>
        <v>0</v>
      </c>
      <c r="K6081" s="504"/>
      <c r="L6081" s="518">
        <f>G6081</f>
        <v>0</v>
      </c>
      <c r="M6081" s="518">
        <f>H6081</f>
        <v>0</v>
      </c>
      <c r="N6081" s="519">
        <f>IF(ISBLANK(E6081),0,ROUND(F6081*L6081,2))</f>
        <v>0</v>
      </c>
      <c r="O6081" s="519">
        <f>IF(ISBLANK(L6081),0,ROUND(L6081*M6081,2))</f>
        <v>0</v>
      </c>
      <c r="P6081" s="506"/>
      <c r="Q6081" s="520"/>
      <c r="R6081" s="412" t="str">
        <f>IF(Q6081="X","x",IF(Q6081="xx","x",IF(O6081&gt;0,"x","")))</f>
        <v/>
      </c>
      <c r="S6081" s="412" t="str">
        <f t="shared" si="1452"/>
        <v/>
      </c>
      <c r="T6081" s="427"/>
      <c r="U6081" s="429"/>
      <c r="W6081" s="6">
        <f>VLOOKUP(A6081,'[3]Cartilha Global'!$A:$A,1,FALSE)</f>
        <v>98560</v>
      </c>
    </row>
    <row r="6082" spans="1:23" hidden="1" x14ac:dyDescent="0.2">
      <c r="A6082" s="522">
        <v>102803</v>
      </c>
      <c r="B6082" s="508" t="s">
        <v>3144</v>
      </c>
      <c r="C6082" s="513" t="s">
        <v>6262</v>
      </c>
      <c r="D6082" s="498" t="s">
        <v>170</v>
      </c>
      <c r="E6082" s="499">
        <v>2.37</v>
      </c>
      <c r="F6082" s="500">
        <f t="shared" si="1454"/>
        <v>2.94</v>
      </c>
      <c r="G6082" s="527"/>
      <c r="H6082" s="518"/>
      <c r="I6082" s="517">
        <f>IF(ISBLANK(E6082),0,ROUND(F6082*G6082,2))</f>
        <v>0</v>
      </c>
      <c r="J6082" s="517">
        <f>IF(ISBLANK(G6082),0,ROUND(G6082*H6082,2))</f>
        <v>0</v>
      </c>
      <c r="K6082" s="504"/>
      <c r="L6082" s="518">
        <f t="shared" ref="L6082:M6084" si="1464">G6082</f>
        <v>0</v>
      </c>
      <c r="M6082" s="518">
        <f t="shared" si="1464"/>
        <v>0</v>
      </c>
      <c r="N6082" s="519">
        <f>IF(ISBLANK(E6082),0,ROUND(F6082*L6082,2))</f>
        <v>0</v>
      </c>
      <c r="O6082" s="519">
        <f>IF(ISBLANK(L6082),0,ROUND(L6082*M6082,2))</f>
        <v>0</v>
      </c>
      <c r="P6082" s="506"/>
      <c r="Q6082" s="520"/>
      <c r="R6082" s="412" t="str">
        <f t="shared" si="1453"/>
        <v/>
      </c>
      <c r="S6082" s="412" t="str">
        <f t="shared" si="1452"/>
        <v/>
      </c>
      <c r="T6082" s="427"/>
      <c r="U6082" s="429"/>
      <c r="W6082" s="6" t="e">
        <f>VLOOKUP(A6082,'[3]Cartilha Global'!$A:$A,1,FALSE)</f>
        <v>#N/A</v>
      </c>
    </row>
    <row r="6083" spans="1:23" ht="22.5" hidden="1" x14ac:dyDescent="0.2">
      <c r="A6083" s="522">
        <v>98561</v>
      </c>
      <c r="B6083" s="508" t="s">
        <v>3144</v>
      </c>
      <c r="C6083" s="513" t="s">
        <v>2506</v>
      </c>
      <c r="D6083" s="498" t="s">
        <v>170</v>
      </c>
      <c r="E6083" s="499">
        <v>42.54</v>
      </c>
      <c r="F6083" s="500">
        <f t="shared" si="1454"/>
        <v>52.68</v>
      </c>
      <c r="G6083" s="527"/>
      <c r="H6083" s="518"/>
      <c r="I6083" s="517">
        <f>IF(ISBLANK(E6083),0,ROUND(F6083*G6083,2))</f>
        <v>0</v>
      </c>
      <c r="J6083" s="517">
        <f>IF(ISBLANK(G6083),0,ROUND(G6083*H6083,2))</f>
        <v>0</v>
      </c>
      <c r="K6083" s="504"/>
      <c r="L6083" s="518">
        <f t="shared" si="1464"/>
        <v>0</v>
      </c>
      <c r="M6083" s="518">
        <f t="shared" si="1464"/>
        <v>0</v>
      </c>
      <c r="N6083" s="519">
        <f>IF(ISBLANK(E6083),0,ROUND(F6083*L6083,2))</f>
        <v>0</v>
      </c>
      <c r="O6083" s="519">
        <f>IF(ISBLANK(L6083),0,ROUND(L6083*M6083,2))</f>
        <v>0</v>
      </c>
      <c r="P6083" s="506"/>
      <c r="Q6083" s="520"/>
      <c r="R6083" s="412" t="str">
        <f t="shared" si="1453"/>
        <v/>
      </c>
      <c r="S6083" s="412" t="str">
        <f t="shared" si="1452"/>
        <v/>
      </c>
      <c r="T6083" s="427"/>
      <c r="U6083" s="429"/>
      <c r="W6083" s="6">
        <f>VLOOKUP(A6083,'[3]Cartilha Global'!$A:$A,1,FALSE)</f>
        <v>98561</v>
      </c>
    </row>
    <row r="6084" spans="1:23" ht="22.5" hidden="1" x14ac:dyDescent="0.2">
      <c r="A6084" s="522">
        <v>98562</v>
      </c>
      <c r="B6084" s="508" t="s">
        <v>3144</v>
      </c>
      <c r="C6084" s="513" t="s">
        <v>2507</v>
      </c>
      <c r="D6084" s="498" t="s">
        <v>170</v>
      </c>
      <c r="E6084" s="499">
        <v>42.28</v>
      </c>
      <c r="F6084" s="500">
        <f t="shared" si="1454"/>
        <v>52.36</v>
      </c>
      <c r="G6084" s="527"/>
      <c r="H6084" s="518"/>
      <c r="I6084" s="517">
        <f>IF(ISBLANK(E6084),0,ROUND(F6084*G6084,2))</f>
        <v>0</v>
      </c>
      <c r="J6084" s="517">
        <f>IF(ISBLANK(G6084),0,ROUND(G6084*H6084,2))</f>
        <v>0</v>
      </c>
      <c r="K6084" s="504"/>
      <c r="L6084" s="518">
        <f t="shared" si="1464"/>
        <v>0</v>
      </c>
      <c r="M6084" s="518">
        <f t="shared" si="1464"/>
        <v>0</v>
      </c>
      <c r="N6084" s="519">
        <f>IF(ISBLANK(E6084),0,ROUND(F6084*L6084,2))</f>
        <v>0</v>
      </c>
      <c r="O6084" s="519">
        <f>IF(ISBLANK(L6084),0,ROUND(L6084*M6084,2))</f>
        <v>0</v>
      </c>
      <c r="P6084" s="506"/>
      <c r="Q6084" s="520"/>
      <c r="R6084" s="412" t="str">
        <f t="shared" si="1453"/>
        <v/>
      </c>
      <c r="S6084" s="412" t="str">
        <f t="shared" si="1452"/>
        <v/>
      </c>
      <c r="T6084" s="427"/>
      <c r="U6084" s="429"/>
      <c r="W6084" s="6">
        <f>VLOOKUP(A6084,'[3]Cartilha Global'!$A:$A,1,FALSE)</f>
        <v>98562</v>
      </c>
    </row>
    <row r="6085" spans="1:23" hidden="1" x14ac:dyDescent="0.2">
      <c r="A6085" s="522" t="s">
        <v>6263</v>
      </c>
      <c r="B6085" s="508"/>
      <c r="C6085" s="513" t="s">
        <v>6264</v>
      </c>
      <c r="D6085" s="498">
        <v>0</v>
      </c>
      <c r="E6085" s="499"/>
      <c r="F6085" s="500">
        <f t="shared" si="1454"/>
        <v>0</v>
      </c>
      <c r="G6085" s="556"/>
      <c r="H6085" s="556"/>
      <c r="I6085" s="557"/>
      <c r="J6085" s="558"/>
      <c r="K6085" s="504"/>
      <c r="L6085" s="556"/>
      <c r="M6085" s="556"/>
      <c r="N6085" s="557"/>
      <c r="O6085" s="558"/>
      <c r="P6085" s="506"/>
      <c r="Q6085" s="494" t="str">
        <f>IF(OR(SUM(J6085)&gt;0,SUM(O6085)&gt;0),"xx","")</f>
        <v/>
      </c>
      <c r="R6085" s="412" t="str">
        <f t="shared" si="1453"/>
        <v/>
      </c>
      <c r="S6085" s="412" t="str">
        <f t="shared" si="1452"/>
        <v/>
      </c>
      <c r="T6085" s="427"/>
      <c r="U6085" s="429"/>
      <c r="W6085" s="6" t="e">
        <f>VLOOKUP(A6085,'[3]Cartilha Global'!$A:$A,1,FALSE)</f>
        <v>#N/A</v>
      </c>
    </row>
    <row r="6086" spans="1:23" hidden="1" x14ac:dyDescent="0.2">
      <c r="A6086" s="522" t="s">
        <v>2070</v>
      </c>
      <c r="B6086" s="508"/>
      <c r="C6086" s="513" t="s">
        <v>48</v>
      </c>
      <c r="D6086" s="498">
        <v>0</v>
      </c>
      <c r="E6086" s="499"/>
      <c r="F6086" s="500">
        <f t="shared" si="1454"/>
        <v>0</v>
      </c>
      <c r="G6086" s="556"/>
      <c r="H6086" s="556"/>
      <c r="I6086" s="557"/>
      <c r="J6086" s="558"/>
      <c r="K6086" s="504"/>
      <c r="L6086" s="556"/>
      <c r="M6086" s="556"/>
      <c r="N6086" s="557"/>
      <c r="O6086" s="558"/>
      <c r="P6086" s="506"/>
      <c r="Q6086" s="494" t="str">
        <f>IF(OR(SUM(J6087:J6089)&gt;0,SUM(O6087:O6089)&gt;0),"xx","")</f>
        <v/>
      </c>
      <c r="R6086" s="412" t="str">
        <f t="shared" si="1453"/>
        <v/>
      </c>
      <c r="S6086" s="412" t="str">
        <f t="shared" si="1452"/>
        <v/>
      </c>
      <c r="T6086" s="427"/>
      <c r="U6086" s="429"/>
      <c r="W6086" s="6" t="str">
        <f>VLOOKUP(A6086,'[3]Cartilha Global'!$A:$A,1,FALSE)</f>
        <v>10.2.4</v>
      </c>
    </row>
    <row r="6087" spans="1:23" ht="22.5" hidden="1" x14ac:dyDescent="0.2">
      <c r="A6087" s="522">
        <v>98546</v>
      </c>
      <c r="B6087" s="508" t="s">
        <v>3144</v>
      </c>
      <c r="C6087" s="513" t="s">
        <v>2509</v>
      </c>
      <c r="D6087" s="498" t="s">
        <v>170</v>
      </c>
      <c r="E6087" s="499">
        <v>107.6</v>
      </c>
      <c r="F6087" s="500">
        <f t="shared" si="1454"/>
        <v>133.25</v>
      </c>
      <c r="G6087" s="527"/>
      <c r="H6087" s="518"/>
      <c r="I6087" s="517">
        <f>IF(ISBLANK(E6087),0,ROUND(F6087*G6087,2))</f>
        <v>0</v>
      </c>
      <c r="J6087" s="517">
        <f>IF(ISBLANK(G6087),0,ROUND(G6087*H6087,2))</f>
        <v>0</v>
      </c>
      <c r="K6087" s="504"/>
      <c r="L6087" s="518">
        <f t="shared" ref="L6087:M6089" si="1465">G6087</f>
        <v>0</v>
      </c>
      <c r="M6087" s="518">
        <f t="shared" si="1465"/>
        <v>0</v>
      </c>
      <c r="N6087" s="519">
        <f>IF(ISBLANK(E6087),0,ROUND(F6087*L6087,2))</f>
        <v>0</v>
      </c>
      <c r="O6087" s="519">
        <f>IF(ISBLANK(L6087),0,ROUND(L6087*M6087,2))</f>
        <v>0</v>
      </c>
      <c r="P6087" s="506"/>
      <c r="Q6087" s="494"/>
      <c r="R6087" s="412" t="str">
        <f t="shared" si="1453"/>
        <v/>
      </c>
      <c r="S6087" s="412" t="str">
        <f t="shared" si="1452"/>
        <v/>
      </c>
      <c r="T6087" s="427"/>
      <c r="U6087" s="429"/>
      <c r="W6087" s="6">
        <f>VLOOKUP(A6087,'[3]Cartilha Global'!$A:$A,1,FALSE)</f>
        <v>98546</v>
      </c>
    </row>
    <row r="6088" spans="1:23" ht="22.5" hidden="1" x14ac:dyDescent="0.2">
      <c r="A6088" s="522">
        <v>98547</v>
      </c>
      <c r="B6088" s="508" t="s">
        <v>3144</v>
      </c>
      <c r="C6088" s="513" t="s">
        <v>2510</v>
      </c>
      <c r="D6088" s="498" t="s">
        <v>170</v>
      </c>
      <c r="E6088" s="499">
        <v>204.78</v>
      </c>
      <c r="F6088" s="500">
        <f t="shared" si="1454"/>
        <v>253.6</v>
      </c>
      <c r="G6088" s="527"/>
      <c r="H6088" s="518"/>
      <c r="I6088" s="517">
        <f>IF(ISBLANK(E6088),0,ROUND(F6088*G6088,2))</f>
        <v>0</v>
      </c>
      <c r="J6088" s="517">
        <f>IF(ISBLANK(G6088),0,ROUND(G6088*H6088,2))</f>
        <v>0</v>
      </c>
      <c r="K6088" s="504"/>
      <c r="L6088" s="518">
        <f t="shared" si="1465"/>
        <v>0</v>
      </c>
      <c r="M6088" s="518">
        <f t="shared" si="1465"/>
        <v>0</v>
      </c>
      <c r="N6088" s="519">
        <f>IF(ISBLANK(E6088),0,ROUND(F6088*L6088,2))</f>
        <v>0</v>
      </c>
      <c r="O6088" s="519">
        <f>IF(ISBLANK(L6088),0,ROUND(L6088*M6088,2))</f>
        <v>0</v>
      </c>
      <c r="P6088" s="506"/>
      <c r="Q6088" s="494"/>
      <c r="R6088" s="412" t="str">
        <f t="shared" si="1453"/>
        <v/>
      </c>
      <c r="S6088" s="412" t="str">
        <f t="shared" si="1452"/>
        <v/>
      </c>
      <c r="T6088" s="427"/>
      <c r="U6088" s="429"/>
      <c r="W6088" s="6">
        <f>VLOOKUP(A6088,'[3]Cartilha Global'!$A:$A,1,FALSE)</f>
        <v>98547</v>
      </c>
    </row>
    <row r="6089" spans="1:23" hidden="1" x14ac:dyDescent="0.2">
      <c r="A6089" s="522">
        <v>98557</v>
      </c>
      <c r="B6089" s="508" t="s">
        <v>3144</v>
      </c>
      <c r="C6089" s="513" t="s">
        <v>2511</v>
      </c>
      <c r="D6089" s="498" t="s">
        <v>170</v>
      </c>
      <c r="E6089" s="499">
        <v>40.39</v>
      </c>
      <c r="F6089" s="500">
        <f t="shared" ref="F6089" si="1466">IF(E6089=0,0,ROUND(E6089*(1+E$13)*(1-E$14),2))</f>
        <v>50.02</v>
      </c>
      <c r="G6089" s="527"/>
      <c r="H6089" s="518"/>
      <c r="I6089" s="517">
        <f>IF(ISBLANK(E6089),0,ROUND(F6089*G6089,2))</f>
        <v>0</v>
      </c>
      <c r="J6089" s="517">
        <f>IF(ISBLANK(G6089),0,ROUND(G6089*H6089,2))</f>
        <v>0</v>
      </c>
      <c r="K6089" s="504"/>
      <c r="L6089" s="518">
        <f t="shared" si="1465"/>
        <v>0</v>
      </c>
      <c r="M6089" s="518">
        <f t="shared" si="1465"/>
        <v>0</v>
      </c>
      <c r="N6089" s="519">
        <f>IF(ISBLANK(E6089),0,ROUND(F6089*L6089,2))</f>
        <v>0</v>
      </c>
      <c r="O6089" s="519">
        <f>IF(ISBLANK(L6089),0,ROUND(L6089*M6089,2))</f>
        <v>0</v>
      </c>
      <c r="P6089" s="506"/>
      <c r="Q6089" s="494"/>
      <c r="R6089" s="412" t="str">
        <f t="shared" si="1453"/>
        <v/>
      </c>
      <c r="S6089" s="412" t="str">
        <f t="shared" si="1452"/>
        <v/>
      </c>
      <c r="T6089" s="427"/>
      <c r="U6089" s="429"/>
      <c r="W6089" s="6">
        <f>VLOOKUP(A6089,'[3]Cartilha Global'!$A:$A,1,FALSE)</f>
        <v>98557</v>
      </c>
    </row>
    <row r="6090" spans="1:23" hidden="1" x14ac:dyDescent="0.2">
      <c r="A6090" s="522" t="s">
        <v>6265</v>
      </c>
      <c r="B6090" s="508"/>
      <c r="C6090" s="513" t="s">
        <v>6266</v>
      </c>
      <c r="D6090" s="498">
        <v>0</v>
      </c>
      <c r="E6090" s="499"/>
      <c r="F6090" s="500">
        <f t="shared" ref="F6090:F6152" si="1467">IF(E6090=0,0,ROUND(E6090*(1+E$13)*(1-E$14),2))</f>
        <v>0</v>
      </c>
      <c r="G6090" s="556"/>
      <c r="H6090" s="556"/>
      <c r="I6090" s="557"/>
      <c r="J6090" s="558"/>
      <c r="K6090" s="504"/>
      <c r="L6090" s="556"/>
      <c r="M6090" s="556"/>
      <c r="N6090" s="557"/>
      <c r="O6090" s="558"/>
      <c r="P6090" s="506"/>
      <c r="Q6090" s="494" t="str">
        <f>IF(OR(SUM(J6090)&gt;0,SUM(O6090)&gt;0),"xx","")</f>
        <v/>
      </c>
      <c r="R6090" s="412" t="str">
        <f t="shared" si="1453"/>
        <v/>
      </c>
      <c r="S6090" s="412" t="str">
        <f t="shared" ref="S6090:S6153" si="1468">IF(Q6090="X","x",IF(Q6090="xx","x",IF(OR(J6090&gt;0,O6090&gt;0),"x","")))</f>
        <v/>
      </c>
      <c r="T6090" s="427"/>
      <c r="U6090" s="429"/>
      <c r="W6090" s="6" t="e">
        <f>VLOOKUP(A6090,'[3]Cartilha Global'!$A:$A,1,FALSE)</f>
        <v>#N/A</v>
      </c>
    </row>
    <row r="6091" spans="1:23" hidden="1" x14ac:dyDescent="0.2">
      <c r="A6091" s="522" t="s">
        <v>2071</v>
      </c>
      <c r="B6091" s="508"/>
      <c r="C6091" s="513" t="s">
        <v>49</v>
      </c>
      <c r="D6091" s="498">
        <v>0</v>
      </c>
      <c r="E6091" s="499"/>
      <c r="F6091" s="500">
        <f t="shared" si="1467"/>
        <v>0</v>
      </c>
      <c r="G6091" s="556"/>
      <c r="H6091" s="556"/>
      <c r="I6091" s="557"/>
      <c r="J6091" s="558"/>
      <c r="K6091" s="504"/>
      <c r="L6091" s="556"/>
      <c r="M6091" s="556"/>
      <c r="N6091" s="557"/>
      <c r="O6091" s="558"/>
      <c r="P6091" s="506"/>
      <c r="Q6091" s="494" t="str">
        <f>IF(OR(SUM(J6092:J6095)&gt;0,SUM(O6092:O6095)&gt;0),"xx","")</f>
        <v/>
      </c>
      <c r="R6091" s="412" t="str">
        <f t="shared" si="1453"/>
        <v/>
      </c>
      <c r="S6091" s="412" t="str">
        <f t="shared" si="1468"/>
        <v/>
      </c>
      <c r="T6091" s="427"/>
      <c r="U6091" s="429"/>
      <c r="W6091" s="6" t="str">
        <f>VLOOKUP(A6091,'[3]Cartilha Global'!$A:$A,1,FALSE)</f>
        <v>10.2.6</v>
      </c>
    </row>
    <row r="6092" spans="1:23" ht="22.5" hidden="1" x14ac:dyDescent="0.2">
      <c r="A6092" s="522">
        <v>98555</v>
      </c>
      <c r="B6092" s="508" t="s">
        <v>3144</v>
      </c>
      <c r="C6092" s="513" t="s">
        <v>3889</v>
      </c>
      <c r="D6092" s="498" t="s">
        <v>170</v>
      </c>
      <c r="E6092" s="499">
        <v>27.01</v>
      </c>
      <c r="F6092" s="500">
        <f t="shared" si="1467"/>
        <v>33.450000000000003</v>
      </c>
      <c r="G6092" s="527"/>
      <c r="H6092" s="518"/>
      <c r="I6092" s="517">
        <f>IF(ISBLANK(E6092),0,ROUND(F6092*G6092,2))</f>
        <v>0</v>
      </c>
      <c r="J6092" s="517">
        <f>IF(ISBLANK(G6092),0,ROUND(G6092*H6092,2))</f>
        <v>0</v>
      </c>
      <c r="K6092" s="504"/>
      <c r="L6092" s="518">
        <f t="shared" ref="L6092:M6095" si="1469">G6092</f>
        <v>0</v>
      </c>
      <c r="M6092" s="518">
        <f t="shared" si="1469"/>
        <v>0</v>
      </c>
      <c r="N6092" s="519">
        <f>IF(ISBLANK(E6092),0,ROUND(F6092*L6092,2))</f>
        <v>0</v>
      </c>
      <c r="O6092" s="519">
        <f>IF(ISBLANK(L6092),0,ROUND(L6092*M6092,2))</f>
        <v>0</v>
      </c>
      <c r="P6092" s="506"/>
      <c r="Q6092" s="520"/>
      <c r="R6092" s="412" t="str">
        <f t="shared" ref="R6092:R6155" si="1470">IF(Q6092="X","x",IF(Q6092="xx","x",IF(O6092&gt;0,"x","")))</f>
        <v/>
      </c>
      <c r="S6092" s="412" t="str">
        <f t="shared" si="1468"/>
        <v/>
      </c>
      <c r="T6092" s="427"/>
      <c r="U6092" s="429"/>
      <c r="W6092" s="6">
        <f>VLOOKUP(A6092,'[3]Cartilha Global'!$A:$A,1,FALSE)</f>
        <v>98555</v>
      </c>
    </row>
    <row r="6093" spans="1:23" ht="22.5" hidden="1" x14ac:dyDescent="0.2">
      <c r="A6093" s="522">
        <v>98556</v>
      </c>
      <c r="B6093" s="508" t="s">
        <v>3144</v>
      </c>
      <c r="C6093" s="513" t="s">
        <v>3890</v>
      </c>
      <c r="D6093" s="498" t="s">
        <v>170</v>
      </c>
      <c r="E6093" s="499">
        <v>51.84</v>
      </c>
      <c r="F6093" s="500">
        <f t="shared" si="1467"/>
        <v>64.2</v>
      </c>
      <c r="G6093" s="527"/>
      <c r="H6093" s="518"/>
      <c r="I6093" s="517">
        <f>IF(ISBLANK(E6093),0,ROUND(F6093*G6093,2))</f>
        <v>0</v>
      </c>
      <c r="J6093" s="517">
        <f>IF(ISBLANK(G6093),0,ROUND(G6093*H6093,2))</f>
        <v>0</v>
      </c>
      <c r="K6093" s="504"/>
      <c r="L6093" s="518">
        <f t="shared" si="1469"/>
        <v>0</v>
      </c>
      <c r="M6093" s="518">
        <f t="shared" si="1469"/>
        <v>0</v>
      </c>
      <c r="N6093" s="519">
        <f>IF(ISBLANK(E6093),0,ROUND(F6093*L6093,2))</f>
        <v>0</v>
      </c>
      <c r="O6093" s="519">
        <f>IF(ISBLANK(L6093),0,ROUND(L6093*M6093,2))</f>
        <v>0</v>
      </c>
      <c r="P6093" s="506"/>
      <c r="Q6093" s="520"/>
      <c r="R6093" s="412" t="str">
        <f t="shared" si="1470"/>
        <v/>
      </c>
      <c r="S6093" s="412" t="str">
        <f t="shared" si="1468"/>
        <v/>
      </c>
      <c r="T6093" s="427"/>
      <c r="U6093" s="429"/>
      <c r="W6093" s="6">
        <f>VLOOKUP(A6093,'[3]Cartilha Global'!$A:$A,1,FALSE)</f>
        <v>98556</v>
      </c>
    </row>
    <row r="6094" spans="1:23" ht="22.5" hidden="1" x14ac:dyDescent="0.2">
      <c r="A6094" s="522">
        <v>98558</v>
      </c>
      <c r="B6094" s="508" t="s">
        <v>3144</v>
      </c>
      <c r="C6094" s="513" t="s">
        <v>3891</v>
      </c>
      <c r="D6094" s="498" t="s">
        <v>169</v>
      </c>
      <c r="E6094" s="499">
        <v>7.95</v>
      </c>
      <c r="F6094" s="500">
        <f t="shared" si="1467"/>
        <v>9.85</v>
      </c>
      <c r="G6094" s="527"/>
      <c r="H6094" s="518"/>
      <c r="I6094" s="517">
        <f>IF(ISBLANK(E6094),0,ROUND(F6094*G6094,2))</f>
        <v>0</v>
      </c>
      <c r="J6094" s="517">
        <f>IF(ISBLANK(G6094),0,ROUND(G6094*H6094,2))</f>
        <v>0</v>
      </c>
      <c r="K6094" s="504"/>
      <c r="L6094" s="518">
        <f t="shared" si="1469"/>
        <v>0</v>
      </c>
      <c r="M6094" s="518">
        <f t="shared" si="1469"/>
        <v>0</v>
      </c>
      <c r="N6094" s="519">
        <f>IF(ISBLANK(E6094),0,ROUND(F6094*L6094,2))</f>
        <v>0</v>
      </c>
      <c r="O6094" s="519">
        <f>IF(ISBLANK(L6094),0,ROUND(L6094*M6094,2))</f>
        <v>0</v>
      </c>
      <c r="P6094" s="506"/>
      <c r="Q6094" s="520"/>
      <c r="R6094" s="412" t="str">
        <f t="shared" si="1470"/>
        <v/>
      </c>
      <c r="S6094" s="412" t="str">
        <f t="shared" si="1468"/>
        <v/>
      </c>
      <c r="T6094" s="427"/>
      <c r="U6094" s="429"/>
      <c r="W6094" s="6">
        <f>VLOOKUP(A6094,'[3]Cartilha Global'!$A:$A,1,FALSE)</f>
        <v>98558</v>
      </c>
    </row>
    <row r="6095" spans="1:23" hidden="1" x14ac:dyDescent="0.2">
      <c r="A6095" s="522">
        <v>98559</v>
      </c>
      <c r="B6095" s="508" t="s">
        <v>3144</v>
      </c>
      <c r="C6095" s="513" t="s">
        <v>2508</v>
      </c>
      <c r="D6095" s="498" t="s">
        <v>6927</v>
      </c>
      <c r="E6095" s="499">
        <v>4.9800000000000004</v>
      </c>
      <c r="F6095" s="500">
        <f t="shared" si="1467"/>
        <v>6.17</v>
      </c>
      <c r="G6095" s="527"/>
      <c r="H6095" s="518"/>
      <c r="I6095" s="517">
        <f>IF(ISBLANK(E6095),0,ROUND(F6095*G6095,2))</f>
        <v>0</v>
      </c>
      <c r="J6095" s="517">
        <f>IF(ISBLANK(G6095),0,ROUND(G6095*H6095,2))</f>
        <v>0</v>
      </c>
      <c r="K6095" s="504"/>
      <c r="L6095" s="518">
        <f t="shared" si="1469"/>
        <v>0</v>
      </c>
      <c r="M6095" s="518">
        <f t="shared" si="1469"/>
        <v>0</v>
      </c>
      <c r="N6095" s="519">
        <f>IF(ISBLANK(E6095),0,ROUND(F6095*L6095,2))</f>
        <v>0</v>
      </c>
      <c r="O6095" s="519">
        <f>IF(ISBLANK(L6095),0,ROUND(L6095*M6095,2))</f>
        <v>0</v>
      </c>
      <c r="P6095" s="506"/>
      <c r="Q6095" s="520"/>
      <c r="R6095" s="412" t="str">
        <f t="shared" si="1470"/>
        <v/>
      </c>
      <c r="S6095" s="412" t="str">
        <f t="shared" si="1468"/>
        <v/>
      </c>
      <c r="T6095" s="427"/>
      <c r="U6095" s="429"/>
      <c r="W6095" s="6">
        <f>VLOOKUP(A6095,'[3]Cartilha Global'!$A:$A,1,FALSE)</f>
        <v>98559</v>
      </c>
    </row>
    <row r="6096" spans="1:23" hidden="1" x14ac:dyDescent="0.2">
      <c r="A6096" s="522" t="s">
        <v>6267</v>
      </c>
      <c r="B6096" s="508"/>
      <c r="C6096" s="513" t="s">
        <v>6268</v>
      </c>
      <c r="D6096" s="498">
        <v>0</v>
      </c>
      <c r="E6096" s="499"/>
      <c r="F6096" s="500">
        <f t="shared" si="1467"/>
        <v>0</v>
      </c>
      <c r="G6096" s="556"/>
      <c r="H6096" s="556"/>
      <c r="I6096" s="557"/>
      <c r="J6096" s="558"/>
      <c r="K6096" s="504"/>
      <c r="L6096" s="556"/>
      <c r="M6096" s="556"/>
      <c r="N6096" s="557"/>
      <c r="O6096" s="558"/>
      <c r="P6096" s="506"/>
      <c r="Q6096" s="494" t="str">
        <f>IF(OR(SUM(J6096)&gt;0,SUM(O6096)&gt;0),"xx","")</f>
        <v/>
      </c>
      <c r="R6096" s="412" t="str">
        <f t="shared" si="1470"/>
        <v/>
      </c>
      <c r="S6096" s="412" t="str">
        <f t="shared" si="1468"/>
        <v/>
      </c>
      <c r="T6096" s="427"/>
      <c r="U6096" s="429"/>
      <c r="W6096" s="6" t="e">
        <f>VLOOKUP(A6096,'[3]Cartilha Global'!$A:$A,1,FALSE)</f>
        <v>#N/A</v>
      </c>
    </row>
    <row r="6097" spans="1:23" hidden="1" x14ac:dyDescent="0.2">
      <c r="A6097" s="594" t="s">
        <v>2072</v>
      </c>
      <c r="B6097" s="595"/>
      <c r="C6097" s="597" t="s">
        <v>50</v>
      </c>
      <c r="D6097" s="498">
        <v>0</v>
      </c>
      <c r="E6097" s="499"/>
      <c r="F6097" s="500">
        <f t="shared" si="1467"/>
        <v>0</v>
      </c>
      <c r="G6097" s="556"/>
      <c r="H6097" s="556"/>
      <c r="I6097" s="557"/>
      <c r="J6097" s="558"/>
      <c r="K6097" s="504"/>
      <c r="L6097" s="556"/>
      <c r="M6097" s="556"/>
      <c r="N6097" s="557"/>
      <c r="O6097" s="558"/>
      <c r="P6097" s="506"/>
      <c r="Q6097" s="494"/>
      <c r="R6097" s="412" t="str">
        <f t="shared" si="1470"/>
        <v/>
      </c>
      <c r="S6097" s="412" t="str">
        <f t="shared" si="1468"/>
        <v/>
      </c>
      <c r="T6097" s="427"/>
      <c r="U6097" s="429"/>
      <c r="W6097" s="6" t="str">
        <f>VLOOKUP(A6097,'[3]Cartilha Global'!$A:$A,1,FALSE)</f>
        <v>10.2.8</v>
      </c>
    </row>
    <row r="6098" spans="1:23" hidden="1" x14ac:dyDescent="0.2">
      <c r="A6098" s="522" t="s">
        <v>2073</v>
      </c>
      <c r="B6098" s="508"/>
      <c r="C6098" s="513" t="s">
        <v>2512</v>
      </c>
      <c r="D6098" s="498">
        <v>0</v>
      </c>
      <c r="E6098" s="499"/>
      <c r="F6098" s="500">
        <f t="shared" si="1467"/>
        <v>0</v>
      </c>
      <c r="G6098" s="556"/>
      <c r="H6098" s="556"/>
      <c r="I6098" s="557"/>
      <c r="J6098" s="558"/>
      <c r="K6098" s="504"/>
      <c r="L6098" s="556"/>
      <c r="M6098" s="556"/>
      <c r="N6098" s="557"/>
      <c r="O6098" s="558"/>
      <c r="P6098" s="506"/>
      <c r="Q6098" s="494" t="str">
        <f>IF(OR(SUM(J6099:J6109)&gt;0,SUM(O6099:O6109)&gt;0),"xx","")</f>
        <v/>
      </c>
      <c r="R6098" s="412" t="str">
        <f t="shared" si="1470"/>
        <v/>
      </c>
      <c r="S6098" s="412" t="str">
        <f t="shared" si="1468"/>
        <v/>
      </c>
      <c r="T6098" s="427"/>
      <c r="U6098" s="429"/>
      <c r="W6098" s="6" t="str">
        <f>VLOOKUP(A6098,'[3]Cartilha Global'!$A:$A,1,FALSE)</f>
        <v>10.2.9</v>
      </c>
    </row>
    <row r="6099" spans="1:23" ht="22.5" hidden="1" x14ac:dyDescent="0.2">
      <c r="A6099" s="522">
        <v>98563</v>
      </c>
      <c r="B6099" s="508" t="s">
        <v>3144</v>
      </c>
      <c r="C6099" s="513" t="s">
        <v>2513</v>
      </c>
      <c r="D6099" s="498" t="s">
        <v>170</v>
      </c>
      <c r="E6099" s="499">
        <v>34.57</v>
      </c>
      <c r="F6099" s="500">
        <f t="shared" si="1467"/>
        <v>42.81</v>
      </c>
      <c r="G6099" s="527"/>
      <c r="H6099" s="518"/>
      <c r="I6099" s="517">
        <f t="shared" ref="I6099:I6109" si="1471">IF(ISBLANK(E6099),0,ROUND(F6099*G6099,2))</f>
        <v>0</v>
      </c>
      <c r="J6099" s="517">
        <f t="shared" ref="J6099:J6109" si="1472">IF(ISBLANK(G6099),0,ROUND(G6099*H6099,2))</f>
        <v>0</v>
      </c>
      <c r="K6099" s="504"/>
      <c r="L6099" s="518">
        <f t="shared" ref="L6099:M6109" si="1473">G6099</f>
        <v>0</v>
      </c>
      <c r="M6099" s="518">
        <f t="shared" si="1473"/>
        <v>0</v>
      </c>
      <c r="N6099" s="519">
        <f t="shared" ref="N6099:N6109" si="1474">IF(ISBLANK(E6099),0,ROUND(F6099*L6099,2))</f>
        <v>0</v>
      </c>
      <c r="O6099" s="519">
        <f t="shared" ref="O6099:O6109" si="1475">IF(ISBLANK(L6099),0,ROUND(L6099*M6099,2))</f>
        <v>0</v>
      </c>
      <c r="P6099" s="506"/>
      <c r="Q6099" s="520"/>
      <c r="R6099" s="412" t="str">
        <f t="shared" si="1470"/>
        <v/>
      </c>
      <c r="S6099" s="412" t="str">
        <f t="shared" si="1468"/>
        <v/>
      </c>
      <c r="T6099" s="427"/>
      <c r="U6099" s="429"/>
      <c r="W6099" s="6">
        <f>VLOOKUP(A6099,'[3]Cartilha Global'!$A:$A,1,FALSE)</f>
        <v>98563</v>
      </c>
    </row>
    <row r="6100" spans="1:23" ht="22.5" hidden="1" x14ac:dyDescent="0.2">
      <c r="A6100" s="522">
        <v>98564</v>
      </c>
      <c r="B6100" s="508" t="s">
        <v>3144</v>
      </c>
      <c r="C6100" s="513" t="s">
        <v>2514</v>
      </c>
      <c r="D6100" s="498" t="s">
        <v>170</v>
      </c>
      <c r="E6100" s="499">
        <v>49.51</v>
      </c>
      <c r="F6100" s="500">
        <f t="shared" si="1467"/>
        <v>61.31</v>
      </c>
      <c r="G6100" s="527"/>
      <c r="H6100" s="518"/>
      <c r="I6100" s="517">
        <f t="shared" si="1471"/>
        <v>0</v>
      </c>
      <c r="J6100" s="517">
        <f t="shared" si="1472"/>
        <v>0</v>
      </c>
      <c r="K6100" s="504"/>
      <c r="L6100" s="518">
        <f t="shared" si="1473"/>
        <v>0</v>
      </c>
      <c r="M6100" s="518">
        <f t="shared" si="1473"/>
        <v>0</v>
      </c>
      <c r="N6100" s="519">
        <f t="shared" si="1474"/>
        <v>0</v>
      </c>
      <c r="O6100" s="519">
        <f t="shared" si="1475"/>
        <v>0</v>
      </c>
      <c r="P6100" s="506"/>
      <c r="Q6100" s="520"/>
      <c r="R6100" s="412" t="str">
        <f t="shared" si="1470"/>
        <v/>
      </c>
      <c r="S6100" s="412" t="str">
        <f t="shared" si="1468"/>
        <v/>
      </c>
      <c r="T6100" s="427"/>
      <c r="U6100" s="429"/>
      <c r="W6100" s="6">
        <f>VLOOKUP(A6100,'[3]Cartilha Global'!$A:$A,1,FALSE)</f>
        <v>98564</v>
      </c>
    </row>
    <row r="6101" spans="1:23" ht="22.5" hidden="1" x14ac:dyDescent="0.2">
      <c r="A6101" s="522">
        <v>98565</v>
      </c>
      <c r="B6101" s="508" t="s">
        <v>3144</v>
      </c>
      <c r="C6101" s="513" t="s">
        <v>2515</v>
      </c>
      <c r="D6101" s="498" t="s">
        <v>170</v>
      </c>
      <c r="E6101" s="499">
        <v>49.82</v>
      </c>
      <c r="F6101" s="500">
        <f t="shared" si="1467"/>
        <v>61.7</v>
      </c>
      <c r="G6101" s="527"/>
      <c r="H6101" s="518"/>
      <c r="I6101" s="517">
        <f t="shared" si="1471"/>
        <v>0</v>
      </c>
      <c r="J6101" s="517">
        <f t="shared" si="1472"/>
        <v>0</v>
      </c>
      <c r="K6101" s="504"/>
      <c r="L6101" s="518">
        <f t="shared" si="1473"/>
        <v>0</v>
      </c>
      <c r="M6101" s="518">
        <f t="shared" si="1473"/>
        <v>0</v>
      </c>
      <c r="N6101" s="519">
        <f t="shared" si="1474"/>
        <v>0</v>
      </c>
      <c r="O6101" s="519">
        <f t="shared" si="1475"/>
        <v>0</v>
      </c>
      <c r="P6101" s="506"/>
      <c r="Q6101" s="520"/>
      <c r="R6101" s="412" t="str">
        <f t="shared" si="1470"/>
        <v/>
      </c>
      <c r="S6101" s="412" t="str">
        <f t="shared" si="1468"/>
        <v/>
      </c>
      <c r="T6101" s="427"/>
      <c r="U6101" s="429"/>
      <c r="W6101" s="6">
        <f>VLOOKUP(A6101,'[3]Cartilha Global'!$A:$A,1,FALSE)</f>
        <v>98565</v>
      </c>
    </row>
    <row r="6102" spans="1:23" ht="22.5" hidden="1" x14ac:dyDescent="0.2">
      <c r="A6102" s="522">
        <v>98566</v>
      </c>
      <c r="B6102" s="508" t="s">
        <v>3144</v>
      </c>
      <c r="C6102" s="513" t="s">
        <v>2516</v>
      </c>
      <c r="D6102" s="498" t="s">
        <v>170</v>
      </c>
      <c r="E6102" s="499">
        <v>64.75</v>
      </c>
      <c r="F6102" s="500">
        <f t="shared" si="1467"/>
        <v>80.19</v>
      </c>
      <c r="G6102" s="527"/>
      <c r="H6102" s="518"/>
      <c r="I6102" s="517">
        <f t="shared" si="1471"/>
        <v>0</v>
      </c>
      <c r="J6102" s="517">
        <f t="shared" si="1472"/>
        <v>0</v>
      </c>
      <c r="K6102" s="504"/>
      <c r="L6102" s="518">
        <f t="shared" si="1473"/>
        <v>0</v>
      </c>
      <c r="M6102" s="518">
        <f t="shared" si="1473"/>
        <v>0</v>
      </c>
      <c r="N6102" s="519">
        <f t="shared" si="1474"/>
        <v>0</v>
      </c>
      <c r="O6102" s="519">
        <f t="shared" si="1475"/>
        <v>0</v>
      </c>
      <c r="P6102" s="506"/>
      <c r="Q6102" s="494"/>
      <c r="R6102" s="412" t="str">
        <f t="shared" si="1470"/>
        <v/>
      </c>
      <c r="S6102" s="412" t="str">
        <f t="shared" si="1468"/>
        <v/>
      </c>
      <c r="T6102" s="427"/>
      <c r="U6102" s="429"/>
      <c r="W6102" s="6">
        <f>VLOOKUP(A6102,'[3]Cartilha Global'!$A:$A,1,FALSE)</f>
        <v>98566</v>
      </c>
    </row>
    <row r="6103" spans="1:23" ht="22.5" hidden="1" x14ac:dyDescent="0.2">
      <c r="A6103" s="522">
        <v>98567</v>
      </c>
      <c r="B6103" s="508" t="s">
        <v>3144</v>
      </c>
      <c r="C6103" s="513" t="s">
        <v>2517</v>
      </c>
      <c r="D6103" s="498" t="s">
        <v>170</v>
      </c>
      <c r="E6103" s="499">
        <v>64.36</v>
      </c>
      <c r="F6103" s="500">
        <f t="shared" si="1467"/>
        <v>79.7</v>
      </c>
      <c r="G6103" s="527"/>
      <c r="H6103" s="518"/>
      <c r="I6103" s="517">
        <f t="shared" si="1471"/>
        <v>0</v>
      </c>
      <c r="J6103" s="517">
        <f t="shared" si="1472"/>
        <v>0</v>
      </c>
      <c r="K6103" s="504"/>
      <c r="L6103" s="518">
        <f t="shared" si="1473"/>
        <v>0</v>
      </c>
      <c r="M6103" s="518">
        <f t="shared" si="1473"/>
        <v>0</v>
      </c>
      <c r="N6103" s="519">
        <f t="shared" si="1474"/>
        <v>0</v>
      </c>
      <c r="O6103" s="519">
        <f t="shared" si="1475"/>
        <v>0</v>
      </c>
      <c r="P6103" s="506"/>
      <c r="Q6103" s="494"/>
      <c r="R6103" s="412" t="str">
        <f t="shared" si="1470"/>
        <v/>
      </c>
      <c r="S6103" s="412" t="str">
        <f t="shared" si="1468"/>
        <v/>
      </c>
      <c r="T6103" s="427"/>
      <c r="U6103" s="429"/>
      <c r="W6103" s="6">
        <f>VLOOKUP(A6103,'[3]Cartilha Global'!$A:$A,1,FALSE)</f>
        <v>98567</v>
      </c>
    </row>
    <row r="6104" spans="1:23" ht="22.5" hidden="1" x14ac:dyDescent="0.2">
      <c r="A6104" s="522">
        <v>98568</v>
      </c>
      <c r="B6104" s="508" t="s">
        <v>3144</v>
      </c>
      <c r="C6104" s="513" t="s">
        <v>2518</v>
      </c>
      <c r="D6104" s="498" t="s">
        <v>170</v>
      </c>
      <c r="E6104" s="499">
        <v>79.260000000000005</v>
      </c>
      <c r="F6104" s="500">
        <f t="shared" si="1467"/>
        <v>98.16</v>
      </c>
      <c r="G6104" s="527"/>
      <c r="H6104" s="518"/>
      <c r="I6104" s="517">
        <f t="shared" si="1471"/>
        <v>0</v>
      </c>
      <c r="J6104" s="517">
        <f t="shared" si="1472"/>
        <v>0</v>
      </c>
      <c r="K6104" s="504"/>
      <c r="L6104" s="518">
        <f t="shared" si="1473"/>
        <v>0</v>
      </c>
      <c r="M6104" s="518">
        <f t="shared" si="1473"/>
        <v>0</v>
      </c>
      <c r="N6104" s="519">
        <f t="shared" si="1474"/>
        <v>0</v>
      </c>
      <c r="O6104" s="519">
        <f t="shared" si="1475"/>
        <v>0</v>
      </c>
      <c r="P6104" s="506"/>
      <c r="Q6104" s="494"/>
      <c r="R6104" s="412" t="str">
        <f t="shared" si="1470"/>
        <v/>
      </c>
      <c r="S6104" s="412" t="str">
        <f t="shared" si="1468"/>
        <v/>
      </c>
      <c r="T6104" s="427"/>
      <c r="U6104" s="429"/>
      <c r="W6104" s="6">
        <f>VLOOKUP(A6104,'[3]Cartilha Global'!$A:$A,1,FALSE)</f>
        <v>98568</v>
      </c>
    </row>
    <row r="6105" spans="1:23" ht="22.5" hidden="1" x14ac:dyDescent="0.2">
      <c r="A6105" s="522">
        <v>98569</v>
      </c>
      <c r="B6105" s="508" t="s">
        <v>3144</v>
      </c>
      <c r="C6105" s="513" t="s">
        <v>2519</v>
      </c>
      <c r="D6105" s="498" t="s">
        <v>170</v>
      </c>
      <c r="E6105" s="499">
        <v>79.59</v>
      </c>
      <c r="F6105" s="500">
        <f t="shared" si="1467"/>
        <v>98.56</v>
      </c>
      <c r="G6105" s="527"/>
      <c r="H6105" s="518"/>
      <c r="I6105" s="517">
        <f t="shared" si="1471"/>
        <v>0</v>
      </c>
      <c r="J6105" s="517">
        <f t="shared" si="1472"/>
        <v>0</v>
      </c>
      <c r="K6105" s="504"/>
      <c r="L6105" s="518">
        <f t="shared" si="1473"/>
        <v>0</v>
      </c>
      <c r="M6105" s="518">
        <f t="shared" si="1473"/>
        <v>0</v>
      </c>
      <c r="N6105" s="519">
        <f t="shared" si="1474"/>
        <v>0</v>
      </c>
      <c r="O6105" s="519">
        <f t="shared" si="1475"/>
        <v>0</v>
      </c>
      <c r="P6105" s="506"/>
      <c r="Q6105" s="494"/>
      <c r="R6105" s="412" t="str">
        <f t="shared" si="1470"/>
        <v/>
      </c>
      <c r="S6105" s="412" t="str">
        <f t="shared" si="1468"/>
        <v/>
      </c>
      <c r="T6105" s="427"/>
      <c r="U6105" s="429"/>
      <c r="W6105" s="6">
        <f>VLOOKUP(A6105,'[3]Cartilha Global'!$A:$A,1,FALSE)</f>
        <v>98569</v>
      </c>
    </row>
    <row r="6106" spans="1:23" ht="22.5" hidden="1" x14ac:dyDescent="0.2">
      <c r="A6106" s="522">
        <v>98570</v>
      </c>
      <c r="B6106" s="508" t="s">
        <v>3144</v>
      </c>
      <c r="C6106" s="513" t="s">
        <v>2520</v>
      </c>
      <c r="D6106" s="498" t="s">
        <v>170</v>
      </c>
      <c r="E6106" s="499">
        <v>94.54</v>
      </c>
      <c r="F6106" s="500">
        <f t="shared" si="1467"/>
        <v>117.08</v>
      </c>
      <c r="G6106" s="527"/>
      <c r="H6106" s="518"/>
      <c r="I6106" s="517">
        <f t="shared" si="1471"/>
        <v>0</v>
      </c>
      <c r="J6106" s="517">
        <f t="shared" si="1472"/>
        <v>0</v>
      </c>
      <c r="K6106" s="504"/>
      <c r="L6106" s="518">
        <f t="shared" si="1473"/>
        <v>0</v>
      </c>
      <c r="M6106" s="518">
        <f t="shared" si="1473"/>
        <v>0</v>
      </c>
      <c r="N6106" s="519">
        <f t="shared" si="1474"/>
        <v>0</v>
      </c>
      <c r="O6106" s="519">
        <f t="shared" si="1475"/>
        <v>0</v>
      </c>
      <c r="P6106" s="506"/>
      <c r="Q6106" s="494"/>
      <c r="R6106" s="412" t="str">
        <f t="shared" si="1470"/>
        <v/>
      </c>
      <c r="S6106" s="412" t="str">
        <f t="shared" si="1468"/>
        <v/>
      </c>
      <c r="T6106" s="427"/>
      <c r="U6106" s="429"/>
      <c r="W6106" s="6">
        <f>VLOOKUP(A6106,'[3]Cartilha Global'!$A:$A,1,FALSE)</f>
        <v>98570</v>
      </c>
    </row>
    <row r="6107" spans="1:23" hidden="1" x14ac:dyDescent="0.2">
      <c r="A6107" s="522">
        <v>98571</v>
      </c>
      <c r="B6107" s="508" t="s">
        <v>3144</v>
      </c>
      <c r="C6107" s="513" t="s">
        <v>2521</v>
      </c>
      <c r="D6107" s="498" t="s">
        <v>170</v>
      </c>
      <c r="E6107" s="499">
        <v>38.729999999999997</v>
      </c>
      <c r="F6107" s="500">
        <f t="shared" si="1467"/>
        <v>47.96</v>
      </c>
      <c r="G6107" s="527"/>
      <c r="H6107" s="518"/>
      <c r="I6107" s="517">
        <f t="shared" si="1471"/>
        <v>0</v>
      </c>
      <c r="J6107" s="517">
        <f t="shared" si="1472"/>
        <v>0</v>
      </c>
      <c r="K6107" s="504"/>
      <c r="L6107" s="518">
        <f t="shared" si="1473"/>
        <v>0</v>
      </c>
      <c r="M6107" s="518">
        <f t="shared" si="1473"/>
        <v>0</v>
      </c>
      <c r="N6107" s="519">
        <f t="shared" si="1474"/>
        <v>0</v>
      </c>
      <c r="O6107" s="519">
        <f t="shared" si="1475"/>
        <v>0</v>
      </c>
      <c r="P6107" s="506"/>
      <c r="Q6107" s="494"/>
      <c r="R6107" s="412" t="str">
        <f t="shared" si="1470"/>
        <v/>
      </c>
      <c r="S6107" s="412" t="str">
        <f t="shared" si="1468"/>
        <v/>
      </c>
      <c r="T6107" s="427"/>
      <c r="U6107" s="429"/>
      <c r="W6107" s="6">
        <f>VLOOKUP(A6107,'[3]Cartilha Global'!$A:$A,1,FALSE)</f>
        <v>98571</v>
      </c>
    </row>
    <row r="6108" spans="1:23" hidden="1" x14ac:dyDescent="0.2">
      <c r="A6108" s="522">
        <v>98572</v>
      </c>
      <c r="B6108" s="508" t="s">
        <v>3144</v>
      </c>
      <c r="C6108" s="513" t="s">
        <v>2522</v>
      </c>
      <c r="D6108" s="498" t="s">
        <v>170</v>
      </c>
      <c r="E6108" s="499">
        <v>47.76</v>
      </c>
      <c r="F6108" s="500">
        <f t="shared" si="1467"/>
        <v>59.15</v>
      </c>
      <c r="G6108" s="527"/>
      <c r="H6108" s="518"/>
      <c r="I6108" s="517">
        <f t="shared" si="1471"/>
        <v>0</v>
      </c>
      <c r="J6108" s="517">
        <f t="shared" si="1472"/>
        <v>0</v>
      </c>
      <c r="K6108" s="504"/>
      <c r="L6108" s="518">
        <f t="shared" si="1473"/>
        <v>0</v>
      </c>
      <c r="M6108" s="518">
        <f t="shared" si="1473"/>
        <v>0</v>
      </c>
      <c r="N6108" s="519">
        <f t="shared" si="1474"/>
        <v>0</v>
      </c>
      <c r="O6108" s="519">
        <f t="shared" si="1475"/>
        <v>0</v>
      </c>
      <c r="P6108" s="506"/>
      <c r="Q6108" s="494"/>
      <c r="R6108" s="412" t="str">
        <f t="shared" si="1470"/>
        <v/>
      </c>
      <c r="S6108" s="412" t="str">
        <f t="shared" si="1468"/>
        <v/>
      </c>
      <c r="T6108" s="427"/>
      <c r="U6108" s="429"/>
      <c r="W6108" s="6">
        <f>VLOOKUP(A6108,'[3]Cartilha Global'!$A:$A,1,FALSE)</f>
        <v>98572</v>
      </c>
    </row>
    <row r="6109" spans="1:23" hidden="1" x14ac:dyDescent="0.2">
      <c r="A6109" s="522">
        <v>98573</v>
      </c>
      <c r="B6109" s="508" t="s">
        <v>3144</v>
      </c>
      <c r="C6109" s="513" t="s">
        <v>2523</v>
      </c>
      <c r="D6109" s="498" t="s">
        <v>170</v>
      </c>
      <c r="E6109" s="499">
        <v>62.26</v>
      </c>
      <c r="F6109" s="500">
        <f t="shared" si="1467"/>
        <v>77.099999999999994</v>
      </c>
      <c r="G6109" s="527"/>
      <c r="H6109" s="518"/>
      <c r="I6109" s="517">
        <f t="shared" si="1471"/>
        <v>0</v>
      </c>
      <c r="J6109" s="517">
        <f t="shared" si="1472"/>
        <v>0</v>
      </c>
      <c r="K6109" s="504"/>
      <c r="L6109" s="518">
        <f t="shared" si="1473"/>
        <v>0</v>
      </c>
      <c r="M6109" s="518">
        <f t="shared" si="1473"/>
        <v>0</v>
      </c>
      <c r="N6109" s="519">
        <f t="shared" si="1474"/>
        <v>0</v>
      </c>
      <c r="O6109" s="519">
        <f t="shared" si="1475"/>
        <v>0</v>
      </c>
      <c r="P6109" s="506"/>
      <c r="Q6109" s="494"/>
      <c r="R6109" s="412" t="str">
        <f t="shared" si="1470"/>
        <v/>
      </c>
      <c r="S6109" s="412" t="str">
        <f t="shared" si="1468"/>
        <v/>
      </c>
      <c r="T6109" s="427"/>
      <c r="U6109" s="429"/>
      <c r="W6109" s="6">
        <f>VLOOKUP(A6109,'[3]Cartilha Global'!$A:$A,1,FALSE)</f>
        <v>98573</v>
      </c>
    </row>
    <row r="6110" spans="1:23" hidden="1" x14ac:dyDescent="0.2">
      <c r="A6110" s="522" t="s">
        <v>6269</v>
      </c>
      <c r="B6110" s="508"/>
      <c r="C6110" s="513" t="s">
        <v>6270</v>
      </c>
      <c r="D6110" s="498">
        <v>0</v>
      </c>
      <c r="E6110" s="499"/>
      <c r="F6110" s="500">
        <f t="shared" si="1467"/>
        <v>0</v>
      </c>
      <c r="G6110" s="556"/>
      <c r="H6110" s="556"/>
      <c r="I6110" s="557"/>
      <c r="J6110" s="558"/>
      <c r="K6110" s="504"/>
      <c r="L6110" s="556"/>
      <c r="M6110" s="556"/>
      <c r="N6110" s="557"/>
      <c r="O6110" s="558"/>
      <c r="P6110" s="506"/>
      <c r="Q6110" s="494" t="str">
        <f>IF(OR(SUM(J6111:J6113)&gt;0,SUM(O6111:O6113)&gt;0),"xx","")</f>
        <v/>
      </c>
      <c r="R6110" s="412" t="str">
        <f t="shared" si="1470"/>
        <v/>
      </c>
      <c r="S6110" s="412" t="str">
        <f t="shared" si="1468"/>
        <v/>
      </c>
      <c r="T6110" s="427"/>
      <c r="U6110" s="429"/>
      <c r="W6110" s="6" t="e">
        <f>VLOOKUP(A6110,'[3]Cartilha Global'!$A:$A,1,FALSE)</f>
        <v>#N/A</v>
      </c>
    </row>
    <row r="6111" spans="1:23" ht="22.5" hidden="1" x14ac:dyDescent="0.2">
      <c r="A6111" s="522">
        <v>101965</v>
      </c>
      <c r="B6111" s="508" t="s">
        <v>3144</v>
      </c>
      <c r="C6111" s="513" t="s">
        <v>6271</v>
      </c>
      <c r="D6111" s="498" t="s">
        <v>6927</v>
      </c>
      <c r="E6111" s="514">
        <v>154.33000000000001</v>
      </c>
      <c r="F6111" s="500">
        <f t="shared" si="1467"/>
        <v>191.12</v>
      </c>
      <c r="G6111" s="527"/>
      <c r="H6111" s="518"/>
      <c r="I6111" s="517">
        <f>IF(ISBLANK(E6111),0,ROUND(F6111*G6111,2))</f>
        <v>0</v>
      </c>
      <c r="J6111" s="517">
        <f>IF(ISBLANK(G6111),0,ROUND(G6111*H6111,2))</f>
        <v>0</v>
      </c>
      <c r="K6111" s="504"/>
      <c r="L6111" s="518">
        <f t="shared" ref="L6111:M6113" si="1476">G6111</f>
        <v>0</v>
      </c>
      <c r="M6111" s="518">
        <f t="shared" si="1476"/>
        <v>0</v>
      </c>
      <c r="N6111" s="517">
        <f>IF(ISBLANK(E6111),0,ROUND(F6111*L6111,2))</f>
        <v>0</v>
      </c>
      <c r="O6111" s="517">
        <f>IF(ISBLANK(L6111),0,ROUND(L6111*M6111,2))</f>
        <v>0</v>
      </c>
      <c r="P6111" s="506"/>
      <c r="Q6111" s="520"/>
      <c r="R6111" s="412" t="str">
        <f t="shared" si="1470"/>
        <v/>
      </c>
      <c r="S6111" s="412" t="str">
        <f t="shared" si="1468"/>
        <v/>
      </c>
      <c r="T6111" s="427"/>
      <c r="U6111" s="429"/>
      <c r="W6111" s="6" t="e">
        <f>VLOOKUP(A6111,'[3]Cartilha Global'!$A:$A,1,FALSE)</f>
        <v>#N/A</v>
      </c>
    </row>
    <row r="6112" spans="1:23" ht="22.5" hidden="1" x14ac:dyDescent="0.2">
      <c r="A6112" s="522">
        <v>101966</v>
      </c>
      <c r="B6112" s="508" t="s">
        <v>3144</v>
      </c>
      <c r="C6112" s="513" t="s">
        <v>6272</v>
      </c>
      <c r="D6112" s="498" t="s">
        <v>6927</v>
      </c>
      <c r="E6112" s="514">
        <v>198.22</v>
      </c>
      <c r="F6112" s="500">
        <f t="shared" si="1467"/>
        <v>245.48</v>
      </c>
      <c r="G6112" s="527"/>
      <c r="H6112" s="518"/>
      <c r="I6112" s="517">
        <f>IF(ISBLANK(E6112),0,ROUND(F6112*G6112,2))</f>
        <v>0</v>
      </c>
      <c r="J6112" s="517">
        <f>IF(ISBLANK(G6112),0,ROUND(G6112*H6112,2))</f>
        <v>0</v>
      </c>
      <c r="K6112" s="504"/>
      <c r="L6112" s="518">
        <f t="shared" si="1476"/>
        <v>0</v>
      </c>
      <c r="M6112" s="518">
        <f t="shared" si="1476"/>
        <v>0</v>
      </c>
      <c r="N6112" s="517">
        <f>IF(ISBLANK(E6112),0,ROUND(F6112*L6112,2))</f>
        <v>0</v>
      </c>
      <c r="O6112" s="517">
        <f>IF(ISBLANK(L6112),0,ROUND(L6112*M6112,2))</f>
        <v>0</v>
      </c>
      <c r="P6112" s="506"/>
      <c r="Q6112" s="520"/>
      <c r="R6112" s="412" t="str">
        <f t="shared" si="1470"/>
        <v/>
      </c>
      <c r="S6112" s="412" t="str">
        <f t="shared" si="1468"/>
        <v/>
      </c>
      <c r="T6112" s="427"/>
      <c r="U6112" s="429"/>
      <c r="W6112" s="6" t="e">
        <f>VLOOKUP(A6112,'[3]Cartilha Global'!$A:$A,1,FALSE)</f>
        <v>#N/A</v>
      </c>
    </row>
    <row r="6113" spans="1:23" hidden="1" x14ac:dyDescent="0.2">
      <c r="A6113" s="522">
        <v>101979</v>
      </c>
      <c r="B6113" s="508" t="s">
        <v>3144</v>
      </c>
      <c r="C6113" s="513" t="s">
        <v>6273</v>
      </c>
      <c r="D6113" s="498" t="s">
        <v>6927</v>
      </c>
      <c r="E6113" s="514">
        <v>57.85</v>
      </c>
      <c r="F6113" s="500">
        <f t="shared" si="1467"/>
        <v>71.64</v>
      </c>
      <c r="G6113" s="527"/>
      <c r="H6113" s="518"/>
      <c r="I6113" s="517">
        <f>IF(ISBLANK(E6113),0,ROUND(F6113*G6113,2))</f>
        <v>0</v>
      </c>
      <c r="J6113" s="517">
        <f>IF(ISBLANK(G6113),0,ROUND(G6113*H6113,2))</f>
        <v>0</v>
      </c>
      <c r="K6113" s="504"/>
      <c r="L6113" s="518">
        <f t="shared" si="1476"/>
        <v>0</v>
      </c>
      <c r="M6113" s="518">
        <f t="shared" si="1476"/>
        <v>0</v>
      </c>
      <c r="N6113" s="517">
        <f>IF(ISBLANK(E6113),0,ROUND(F6113*L6113,2))</f>
        <v>0</v>
      </c>
      <c r="O6113" s="517">
        <f>IF(ISBLANK(L6113),0,ROUND(L6113*M6113,2))</f>
        <v>0</v>
      </c>
      <c r="P6113" s="506"/>
      <c r="Q6113" s="520"/>
      <c r="R6113" s="412" t="str">
        <f>IF(Q6113="X","x",IF(Q6113="xx","x",IF(O6113&gt;0,"x","")))</f>
        <v/>
      </c>
      <c r="S6113" s="412" t="str">
        <f t="shared" si="1468"/>
        <v/>
      </c>
      <c r="T6113" s="427"/>
      <c r="U6113" s="429"/>
      <c r="W6113" s="6" t="e">
        <f>VLOOKUP(A6113,'[3]Cartilha Global'!$A:$A,1,FALSE)</f>
        <v>#N/A</v>
      </c>
    </row>
    <row r="6114" spans="1:23" hidden="1" x14ac:dyDescent="0.2">
      <c r="A6114" s="522" t="s">
        <v>2074</v>
      </c>
      <c r="B6114" s="508"/>
      <c r="C6114" s="592" t="s">
        <v>24</v>
      </c>
      <c r="D6114" s="498">
        <v>0</v>
      </c>
      <c r="E6114" s="499"/>
      <c r="F6114" s="500">
        <f t="shared" si="1467"/>
        <v>0</v>
      </c>
      <c r="G6114" s="556"/>
      <c r="H6114" s="556"/>
      <c r="I6114" s="557"/>
      <c r="J6114" s="558"/>
      <c r="K6114" s="504"/>
      <c r="L6114" s="556"/>
      <c r="M6114" s="556"/>
      <c r="N6114" s="557"/>
      <c r="O6114" s="558"/>
      <c r="P6114" s="506"/>
      <c r="Q6114" s="494" t="str">
        <f>IF(OR(SUM(J6116:J6300)&gt;0,SUM(O6116:O6300)&gt;0),"xx","")</f>
        <v/>
      </c>
      <c r="R6114" s="412" t="str">
        <f t="shared" si="1470"/>
        <v/>
      </c>
      <c r="S6114" s="412" t="str">
        <f t="shared" si="1468"/>
        <v/>
      </c>
      <c r="T6114" s="427"/>
      <c r="U6114" s="429"/>
      <c r="W6114" s="6" t="str">
        <f>VLOOKUP(A6114,'[3]Cartilha Global'!$A:$A,1,FALSE)</f>
        <v>10.3</v>
      </c>
    </row>
    <row r="6115" spans="1:23" hidden="1" x14ac:dyDescent="0.2">
      <c r="A6115" s="616" t="s">
        <v>2075</v>
      </c>
      <c r="B6115" s="595"/>
      <c r="C6115" s="617" t="s">
        <v>25</v>
      </c>
      <c r="D6115" s="498">
        <v>0</v>
      </c>
      <c r="E6115" s="499"/>
      <c r="F6115" s="500">
        <f t="shared" si="1467"/>
        <v>0</v>
      </c>
      <c r="G6115" s="556"/>
      <c r="H6115" s="556"/>
      <c r="I6115" s="557"/>
      <c r="J6115" s="558"/>
      <c r="K6115" s="504"/>
      <c r="L6115" s="556"/>
      <c r="M6115" s="556"/>
      <c r="N6115" s="557"/>
      <c r="O6115" s="558"/>
      <c r="P6115" s="506"/>
      <c r="Q6115" s="494"/>
      <c r="R6115" s="412" t="str">
        <f t="shared" si="1470"/>
        <v/>
      </c>
      <c r="S6115" s="412" t="str">
        <f t="shared" si="1468"/>
        <v/>
      </c>
      <c r="T6115" s="427"/>
      <c r="U6115" s="429"/>
      <c r="W6115" s="6" t="str">
        <f>VLOOKUP(A6115,'[3]Cartilha Global'!$A:$A,1,FALSE)</f>
        <v>10.3.1</v>
      </c>
    </row>
    <row r="6116" spans="1:23" hidden="1" x14ac:dyDescent="0.2">
      <c r="A6116" s="522" t="s">
        <v>2076</v>
      </c>
      <c r="B6116" s="508"/>
      <c r="C6116" s="513" t="s">
        <v>26</v>
      </c>
      <c r="D6116" s="498">
        <v>0</v>
      </c>
      <c r="E6116" s="499"/>
      <c r="F6116" s="500">
        <f t="shared" si="1467"/>
        <v>0</v>
      </c>
      <c r="G6116" s="556"/>
      <c r="H6116" s="556"/>
      <c r="I6116" s="557"/>
      <c r="J6116" s="558"/>
      <c r="K6116" s="504"/>
      <c r="L6116" s="556"/>
      <c r="M6116" s="556"/>
      <c r="N6116" s="557"/>
      <c r="O6116" s="558"/>
      <c r="P6116" s="506"/>
      <c r="Q6116" s="494" t="str">
        <f>IF(OR(SUM(J6117:J6178)&gt;0,SUM(O6117:O6178)&gt;0),"xx","")</f>
        <v/>
      </c>
      <c r="R6116" s="412" t="str">
        <f t="shared" si="1470"/>
        <v/>
      </c>
      <c r="S6116" s="412" t="str">
        <f t="shared" si="1468"/>
        <v/>
      </c>
      <c r="T6116" s="427"/>
      <c r="U6116" s="429"/>
      <c r="W6116" s="6" t="str">
        <f>VLOOKUP(A6116,'[3]Cartilha Global'!$A:$A,1,FALSE)</f>
        <v>10.3.2</v>
      </c>
    </row>
    <row r="6117" spans="1:23" ht="33.75" hidden="1" x14ac:dyDescent="0.2">
      <c r="A6117" s="522">
        <v>94438</v>
      </c>
      <c r="B6117" s="508" t="s">
        <v>3144</v>
      </c>
      <c r="C6117" s="513" t="s">
        <v>1683</v>
      </c>
      <c r="D6117" s="498" t="s">
        <v>170</v>
      </c>
      <c r="E6117" s="499">
        <v>39.979999999999997</v>
      </c>
      <c r="F6117" s="500">
        <f t="shared" si="1467"/>
        <v>49.51</v>
      </c>
      <c r="G6117" s="527"/>
      <c r="H6117" s="518"/>
      <c r="I6117" s="517">
        <f t="shared" ref="I6117:I6178" si="1477">IF(ISBLANK(E6117),0,ROUND(F6117*G6117,2))</f>
        <v>0</v>
      </c>
      <c r="J6117" s="517">
        <f t="shared" ref="J6117:J6178" si="1478">IF(ISBLANK(G6117),0,ROUND(G6117*H6117,2))</f>
        <v>0</v>
      </c>
      <c r="K6117" s="504"/>
      <c r="L6117" s="518">
        <f t="shared" ref="L6117:M6148" si="1479">G6117</f>
        <v>0</v>
      </c>
      <c r="M6117" s="518">
        <f t="shared" si="1479"/>
        <v>0</v>
      </c>
      <c r="N6117" s="517">
        <f t="shared" ref="N6117:N6178" si="1480">IF(ISBLANK(E6117),0,ROUND(F6117*L6117,2))</f>
        <v>0</v>
      </c>
      <c r="O6117" s="517">
        <f t="shared" ref="O6117:O6178" si="1481">IF(ISBLANK(L6117),0,ROUND(L6117*M6117,2))</f>
        <v>0</v>
      </c>
      <c r="P6117" s="506"/>
      <c r="Q6117" s="494"/>
      <c r="R6117" s="412" t="str">
        <f t="shared" si="1470"/>
        <v/>
      </c>
      <c r="S6117" s="412" t="str">
        <f t="shared" si="1468"/>
        <v/>
      </c>
      <c r="T6117" s="427"/>
      <c r="U6117" s="429"/>
      <c r="W6117" s="6">
        <f>VLOOKUP(A6117,'[3]Cartilha Global'!$A:$A,1,FALSE)</f>
        <v>94438</v>
      </c>
    </row>
    <row r="6118" spans="1:23" hidden="1" x14ac:dyDescent="0.2">
      <c r="A6118" s="522">
        <v>101748</v>
      </c>
      <c r="B6118" s="508" t="s">
        <v>3144</v>
      </c>
      <c r="C6118" s="513" t="s">
        <v>5189</v>
      </c>
      <c r="D6118" s="498" t="s">
        <v>170</v>
      </c>
      <c r="E6118" s="499">
        <v>3.66</v>
      </c>
      <c r="F6118" s="500">
        <f t="shared" si="1467"/>
        <v>4.53</v>
      </c>
      <c r="G6118" s="527"/>
      <c r="H6118" s="518"/>
      <c r="I6118" s="517">
        <f t="shared" si="1477"/>
        <v>0</v>
      </c>
      <c r="J6118" s="517">
        <f t="shared" si="1478"/>
        <v>0</v>
      </c>
      <c r="K6118" s="504"/>
      <c r="L6118" s="518">
        <f t="shared" si="1479"/>
        <v>0</v>
      </c>
      <c r="M6118" s="518">
        <f t="shared" si="1479"/>
        <v>0</v>
      </c>
      <c r="N6118" s="517">
        <f t="shared" si="1480"/>
        <v>0</v>
      </c>
      <c r="O6118" s="517">
        <f t="shared" si="1481"/>
        <v>0</v>
      </c>
      <c r="P6118" s="506"/>
      <c r="Q6118" s="494"/>
      <c r="R6118" s="412" t="str">
        <f t="shared" si="1470"/>
        <v/>
      </c>
      <c r="S6118" s="412" t="str">
        <f t="shared" si="1468"/>
        <v/>
      </c>
      <c r="T6118" s="427"/>
      <c r="U6118" s="429"/>
      <c r="W6118" s="6">
        <f>VLOOKUP(A6118,'[3]Cartilha Global'!$A:$A,1,FALSE)</f>
        <v>101748</v>
      </c>
    </row>
    <row r="6119" spans="1:23" ht="33.75" hidden="1" x14ac:dyDescent="0.2">
      <c r="A6119" s="522">
        <v>87620</v>
      </c>
      <c r="B6119" s="508" t="s">
        <v>3144</v>
      </c>
      <c r="C6119" s="513" t="s">
        <v>6274</v>
      </c>
      <c r="D6119" s="498" t="s">
        <v>170</v>
      </c>
      <c r="E6119" s="499">
        <v>28.17</v>
      </c>
      <c r="F6119" s="500">
        <f t="shared" si="1467"/>
        <v>34.89</v>
      </c>
      <c r="G6119" s="527"/>
      <c r="H6119" s="518"/>
      <c r="I6119" s="517">
        <f t="shared" si="1477"/>
        <v>0</v>
      </c>
      <c r="J6119" s="517">
        <f t="shared" si="1478"/>
        <v>0</v>
      </c>
      <c r="K6119" s="504"/>
      <c r="L6119" s="518">
        <f t="shared" si="1479"/>
        <v>0</v>
      </c>
      <c r="M6119" s="518">
        <f t="shared" si="1479"/>
        <v>0</v>
      </c>
      <c r="N6119" s="517">
        <f t="shared" si="1480"/>
        <v>0</v>
      </c>
      <c r="O6119" s="517">
        <f t="shared" si="1481"/>
        <v>0</v>
      </c>
      <c r="P6119" s="506"/>
      <c r="Q6119" s="494"/>
      <c r="R6119" s="412" t="str">
        <f t="shared" si="1470"/>
        <v/>
      </c>
      <c r="S6119" s="412" t="str">
        <f t="shared" si="1468"/>
        <v/>
      </c>
      <c r="T6119" s="427"/>
      <c r="U6119" s="429"/>
      <c r="W6119" s="6">
        <f>VLOOKUP(A6119,'[3]Cartilha Global'!$A:$A,1,FALSE)</f>
        <v>87620</v>
      </c>
    </row>
    <row r="6120" spans="1:23" ht="33.75" hidden="1" x14ac:dyDescent="0.2">
      <c r="A6120" s="522">
        <v>87622</v>
      </c>
      <c r="B6120" s="508" t="s">
        <v>3144</v>
      </c>
      <c r="C6120" s="513" t="s">
        <v>6275</v>
      </c>
      <c r="D6120" s="498" t="s">
        <v>170</v>
      </c>
      <c r="E6120" s="499">
        <v>32.19</v>
      </c>
      <c r="F6120" s="500">
        <f t="shared" si="1467"/>
        <v>39.86</v>
      </c>
      <c r="G6120" s="527"/>
      <c r="H6120" s="518"/>
      <c r="I6120" s="517">
        <f t="shared" si="1477"/>
        <v>0</v>
      </c>
      <c r="J6120" s="517">
        <f t="shared" si="1478"/>
        <v>0</v>
      </c>
      <c r="K6120" s="504"/>
      <c r="L6120" s="518">
        <f t="shared" si="1479"/>
        <v>0</v>
      </c>
      <c r="M6120" s="518">
        <f t="shared" si="1479"/>
        <v>0</v>
      </c>
      <c r="N6120" s="517">
        <f t="shared" si="1480"/>
        <v>0</v>
      </c>
      <c r="O6120" s="517">
        <f t="shared" si="1481"/>
        <v>0</v>
      </c>
      <c r="P6120" s="506"/>
      <c r="Q6120" s="494"/>
      <c r="R6120" s="412" t="str">
        <f t="shared" si="1470"/>
        <v/>
      </c>
      <c r="S6120" s="412" t="str">
        <f t="shared" si="1468"/>
        <v/>
      </c>
      <c r="T6120" s="427"/>
      <c r="U6120" s="429"/>
      <c r="W6120" s="6">
        <f>VLOOKUP(A6120,'[3]Cartilha Global'!$A:$A,1,FALSE)</f>
        <v>87622</v>
      </c>
    </row>
    <row r="6121" spans="1:23" ht="33.75" hidden="1" x14ac:dyDescent="0.2">
      <c r="A6121" s="522">
        <v>87630</v>
      </c>
      <c r="B6121" s="508" t="s">
        <v>3144</v>
      </c>
      <c r="C6121" s="513" t="s">
        <v>6276</v>
      </c>
      <c r="D6121" s="498" t="s">
        <v>170</v>
      </c>
      <c r="E6121" s="499">
        <v>35.81</v>
      </c>
      <c r="F6121" s="500">
        <f t="shared" si="1467"/>
        <v>44.35</v>
      </c>
      <c r="G6121" s="527"/>
      <c r="H6121" s="518"/>
      <c r="I6121" s="517">
        <f t="shared" si="1477"/>
        <v>0</v>
      </c>
      <c r="J6121" s="517">
        <f t="shared" si="1478"/>
        <v>0</v>
      </c>
      <c r="K6121" s="504"/>
      <c r="L6121" s="518">
        <f t="shared" si="1479"/>
        <v>0</v>
      </c>
      <c r="M6121" s="518">
        <f t="shared" si="1479"/>
        <v>0</v>
      </c>
      <c r="N6121" s="517">
        <f t="shared" si="1480"/>
        <v>0</v>
      </c>
      <c r="O6121" s="517">
        <f t="shared" si="1481"/>
        <v>0</v>
      </c>
      <c r="P6121" s="506"/>
      <c r="Q6121" s="494"/>
      <c r="R6121" s="412" t="str">
        <f t="shared" si="1470"/>
        <v/>
      </c>
      <c r="S6121" s="412" t="str">
        <f t="shared" si="1468"/>
        <v/>
      </c>
      <c r="T6121" s="427"/>
      <c r="U6121" s="429"/>
      <c r="W6121" s="6">
        <f>VLOOKUP(A6121,'[3]Cartilha Global'!$A:$A,1,FALSE)</f>
        <v>87630</v>
      </c>
    </row>
    <row r="6122" spans="1:23" ht="33.75" hidden="1" x14ac:dyDescent="0.2">
      <c r="A6122" s="522">
        <v>87632</v>
      </c>
      <c r="B6122" s="508" t="s">
        <v>3144</v>
      </c>
      <c r="C6122" s="513" t="s">
        <v>6277</v>
      </c>
      <c r="D6122" s="498" t="s">
        <v>170</v>
      </c>
      <c r="E6122" s="499">
        <v>41.4</v>
      </c>
      <c r="F6122" s="500">
        <f t="shared" si="1467"/>
        <v>51.27</v>
      </c>
      <c r="G6122" s="527"/>
      <c r="H6122" s="518"/>
      <c r="I6122" s="517">
        <f t="shared" si="1477"/>
        <v>0</v>
      </c>
      <c r="J6122" s="517">
        <f t="shared" si="1478"/>
        <v>0</v>
      </c>
      <c r="K6122" s="504"/>
      <c r="L6122" s="518">
        <f t="shared" si="1479"/>
        <v>0</v>
      </c>
      <c r="M6122" s="518">
        <f t="shared" si="1479"/>
        <v>0</v>
      </c>
      <c r="N6122" s="517">
        <f t="shared" si="1480"/>
        <v>0</v>
      </c>
      <c r="O6122" s="517">
        <f t="shared" si="1481"/>
        <v>0</v>
      </c>
      <c r="P6122" s="506"/>
      <c r="Q6122" s="494"/>
      <c r="R6122" s="412" t="str">
        <f t="shared" si="1470"/>
        <v/>
      </c>
      <c r="S6122" s="412" t="str">
        <f t="shared" si="1468"/>
        <v/>
      </c>
      <c r="T6122" s="427"/>
      <c r="U6122" s="429"/>
      <c r="W6122" s="6">
        <f>VLOOKUP(A6122,'[3]Cartilha Global'!$A:$A,1,FALSE)</f>
        <v>87632</v>
      </c>
    </row>
    <row r="6123" spans="1:23" ht="33.75" hidden="1" x14ac:dyDescent="0.2">
      <c r="A6123" s="522">
        <v>87640</v>
      </c>
      <c r="B6123" s="508" t="s">
        <v>3144</v>
      </c>
      <c r="C6123" s="513" t="s">
        <v>6278</v>
      </c>
      <c r="D6123" s="498" t="s">
        <v>170</v>
      </c>
      <c r="E6123" s="499">
        <v>42.07</v>
      </c>
      <c r="F6123" s="500">
        <f t="shared" si="1467"/>
        <v>52.1</v>
      </c>
      <c r="G6123" s="527"/>
      <c r="H6123" s="518"/>
      <c r="I6123" s="517">
        <f t="shared" si="1477"/>
        <v>0</v>
      </c>
      <c r="J6123" s="517">
        <f t="shared" si="1478"/>
        <v>0</v>
      </c>
      <c r="K6123" s="504"/>
      <c r="L6123" s="518">
        <f t="shared" si="1479"/>
        <v>0</v>
      </c>
      <c r="M6123" s="518">
        <f t="shared" si="1479"/>
        <v>0</v>
      </c>
      <c r="N6123" s="517">
        <f t="shared" si="1480"/>
        <v>0</v>
      </c>
      <c r="O6123" s="517">
        <f t="shared" si="1481"/>
        <v>0</v>
      </c>
      <c r="P6123" s="506"/>
      <c r="Q6123" s="494"/>
      <c r="R6123" s="412" t="str">
        <f t="shared" si="1470"/>
        <v/>
      </c>
      <c r="S6123" s="412" t="str">
        <f t="shared" si="1468"/>
        <v/>
      </c>
      <c r="T6123" s="427"/>
      <c r="U6123" s="429"/>
      <c r="W6123" s="6">
        <f>VLOOKUP(A6123,'[3]Cartilha Global'!$A:$A,1,FALSE)</f>
        <v>87640</v>
      </c>
    </row>
    <row r="6124" spans="1:23" ht="33.75" hidden="1" x14ac:dyDescent="0.2">
      <c r="A6124" s="522">
        <v>87642</v>
      </c>
      <c r="B6124" s="508" t="s">
        <v>3144</v>
      </c>
      <c r="C6124" s="513" t="s">
        <v>6279</v>
      </c>
      <c r="D6124" s="498" t="s">
        <v>170</v>
      </c>
      <c r="E6124" s="499">
        <v>48.95</v>
      </c>
      <c r="F6124" s="500">
        <f t="shared" si="1467"/>
        <v>60.62</v>
      </c>
      <c r="G6124" s="527"/>
      <c r="H6124" s="518"/>
      <c r="I6124" s="517">
        <f t="shared" si="1477"/>
        <v>0</v>
      </c>
      <c r="J6124" s="517">
        <f t="shared" si="1478"/>
        <v>0</v>
      </c>
      <c r="K6124" s="504"/>
      <c r="L6124" s="518">
        <f t="shared" si="1479"/>
        <v>0</v>
      </c>
      <c r="M6124" s="518">
        <f t="shared" si="1479"/>
        <v>0</v>
      </c>
      <c r="N6124" s="517">
        <f t="shared" si="1480"/>
        <v>0</v>
      </c>
      <c r="O6124" s="517">
        <f t="shared" si="1481"/>
        <v>0</v>
      </c>
      <c r="P6124" s="506"/>
      <c r="Q6124" s="494"/>
      <c r="R6124" s="412" t="str">
        <f t="shared" si="1470"/>
        <v/>
      </c>
      <c r="S6124" s="412" t="str">
        <f t="shared" si="1468"/>
        <v/>
      </c>
      <c r="T6124" s="427"/>
      <c r="U6124" s="429"/>
      <c r="W6124" s="6">
        <f>VLOOKUP(A6124,'[3]Cartilha Global'!$A:$A,1,FALSE)</f>
        <v>87642</v>
      </c>
    </row>
    <row r="6125" spans="1:23" ht="33.75" hidden="1" x14ac:dyDescent="0.2">
      <c r="A6125" s="522">
        <v>87680</v>
      </c>
      <c r="B6125" s="508" t="s">
        <v>3144</v>
      </c>
      <c r="C6125" s="513" t="s">
        <v>6280</v>
      </c>
      <c r="D6125" s="498" t="s">
        <v>170</v>
      </c>
      <c r="E6125" s="499">
        <v>37.81</v>
      </c>
      <c r="F6125" s="500">
        <f t="shared" si="1467"/>
        <v>46.82</v>
      </c>
      <c r="G6125" s="527"/>
      <c r="H6125" s="518"/>
      <c r="I6125" s="517">
        <f t="shared" si="1477"/>
        <v>0</v>
      </c>
      <c r="J6125" s="517">
        <f t="shared" si="1478"/>
        <v>0</v>
      </c>
      <c r="K6125" s="504"/>
      <c r="L6125" s="518">
        <f t="shared" si="1479"/>
        <v>0</v>
      </c>
      <c r="M6125" s="518">
        <f t="shared" si="1479"/>
        <v>0</v>
      </c>
      <c r="N6125" s="517">
        <f t="shared" si="1480"/>
        <v>0</v>
      </c>
      <c r="O6125" s="517">
        <f t="shared" si="1481"/>
        <v>0</v>
      </c>
      <c r="P6125" s="506"/>
      <c r="Q6125" s="494"/>
      <c r="R6125" s="412" t="str">
        <f t="shared" si="1470"/>
        <v/>
      </c>
      <c r="S6125" s="412" t="str">
        <f t="shared" si="1468"/>
        <v/>
      </c>
      <c r="T6125" s="427"/>
      <c r="U6125" s="429"/>
      <c r="W6125" s="6">
        <f>VLOOKUP(A6125,'[3]Cartilha Global'!$A:$A,1,FALSE)</f>
        <v>87680</v>
      </c>
    </row>
    <row r="6126" spans="1:23" ht="33.75" hidden="1" x14ac:dyDescent="0.2">
      <c r="A6126" s="522">
        <v>87682</v>
      </c>
      <c r="B6126" s="508" t="s">
        <v>3144</v>
      </c>
      <c r="C6126" s="513" t="s">
        <v>6281</v>
      </c>
      <c r="D6126" s="498" t="s">
        <v>170</v>
      </c>
      <c r="E6126" s="499">
        <v>44.69</v>
      </c>
      <c r="F6126" s="500">
        <f t="shared" si="1467"/>
        <v>55.34</v>
      </c>
      <c r="G6126" s="527"/>
      <c r="H6126" s="518"/>
      <c r="I6126" s="517">
        <f t="shared" si="1477"/>
        <v>0</v>
      </c>
      <c r="J6126" s="517">
        <f t="shared" si="1478"/>
        <v>0</v>
      </c>
      <c r="K6126" s="504"/>
      <c r="L6126" s="518">
        <f t="shared" si="1479"/>
        <v>0</v>
      </c>
      <c r="M6126" s="518">
        <f t="shared" si="1479"/>
        <v>0</v>
      </c>
      <c r="N6126" s="517">
        <f t="shared" si="1480"/>
        <v>0</v>
      </c>
      <c r="O6126" s="517">
        <f t="shared" si="1481"/>
        <v>0</v>
      </c>
      <c r="P6126" s="506"/>
      <c r="Q6126" s="494"/>
      <c r="R6126" s="412" t="str">
        <f t="shared" si="1470"/>
        <v/>
      </c>
      <c r="S6126" s="412" t="str">
        <f t="shared" si="1468"/>
        <v/>
      </c>
      <c r="T6126" s="427"/>
      <c r="U6126" s="429"/>
      <c r="W6126" s="6">
        <f>VLOOKUP(A6126,'[3]Cartilha Global'!$A:$A,1,FALSE)</f>
        <v>87682</v>
      </c>
    </row>
    <row r="6127" spans="1:23" ht="33.75" hidden="1" x14ac:dyDescent="0.2">
      <c r="A6127" s="522">
        <v>87690</v>
      </c>
      <c r="B6127" s="508" t="s">
        <v>3144</v>
      </c>
      <c r="C6127" s="513" t="s">
        <v>6282</v>
      </c>
      <c r="D6127" s="498" t="s">
        <v>170</v>
      </c>
      <c r="E6127" s="499">
        <v>43.33</v>
      </c>
      <c r="F6127" s="500">
        <f t="shared" si="1467"/>
        <v>53.66</v>
      </c>
      <c r="G6127" s="527"/>
      <c r="H6127" s="518"/>
      <c r="I6127" s="517">
        <f t="shared" si="1477"/>
        <v>0</v>
      </c>
      <c r="J6127" s="517">
        <f t="shared" si="1478"/>
        <v>0</v>
      </c>
      <c r="K6127" s="504"/>
      <c r="L6127" s="518">
        <f t="shared" si="1479"/>
        <v>0</v>
      </c>
      <c r="M6127" s="518">
        <f t="shared" si="1479"/>
        <v>0</v>
      </c>
      <c r="N6127" s="517">
        <f t="shared" si="1480"/>
        <v>0</v>
      </c>
      <c r="O6127" s="517">
        <f t="shared" si="1481"/>
        <v>0</v>
      </c>
      <c r="P6127" s="506"/>
      <c r="Q6127" s="494"/>
      <c r="R6127" s="412" t="str">
        <f t="shared" si="1470"/>
        <v/>
      </c>
      <c r="S6127" s="412" t="str">
        <f t="shared" si="1468"/>
        <v/>
      </c>
      <c r="T6127" s="427"/>
      <c r="U6127" s="429"/>
      <c r="W6127" s="6">
        <f>VLOOKUP(A6127,'[3]Cartilha Global'!$A:$A,1,FALSE)</f>
        <v>87690</v>
      </c>
    </row>
    <row r="6128" spans="1:23" ht="33.75" hidden="1" x14ac:dyDescent="0.2">
      <c r="A6128" s="522">
        <v>87692</v>
      </c>
      <c r="B6128" s="508" t="s">
        <v>3144</v>
      </c>
      <c r="C6128" s="513" t="s">
        <v>6283</v>
      </c>
      <c r="D6128" s="498" t="s">
        <v>170</v>
      </c>
      <c r="E6128" s="499">
        <v>51.2</v>
      </c>
      <c r="F6128" s="500">
        <f t="shared" si="1467"/>
        <v>63.41</v>
      </c>
      <c r="G6128" s="527"/>
      <c r="H6128" s="518"/>
      <c r="I6128" s="517">
        <f t="shared" si="1477"/>
        <v>0</v>
      </c>
      <c r="J6128" s="517">
        <f t="shared" si="1478"/>
        <v>0</v>
      </c>
      <c r="K6128" s="504"/>
      <c r="L6128" s="518">
        <f t="shared" si="1479"/>
        <v>0</v>
      </c>
      <c r="M6128" s="518">
        <f t="shared" si="1479"/>
        <v>0</v>
      </c>
      <c r="N6128" s="517">
        <f t="shared" si="1480"/>
        <v>0</v>
      </c>
      <c r="O6128" s="517">
        <f t="shared" si="1481"/>
        <v>0</v>
      </c>
      <c r="P6128" s="506"/>
      <c r="Q6128" s="494"/>
      <c r="R6128" s="412" t="str">
        <f t="shared" si="1470"/>
        <v/>
      </c>
      <c r="S6128" s="412" t="str">
        <f t="shared" si="1468"/>
        <v/>
      </c>
      <c r="T6128" s="427"/>
      <c r="U6128" s="429"/>
      <c r="W6128" s="6">
        <f>VLOOKUP(A6128,'[3]Cartilha Global'!$A:$A,1,FALSE)</f>
        <v>87692</v>
      </c>
    </row>
    <row r="6129" spans="1:23" ht="33.75" hidden="1" x14ac:dyDescent="0.2">
      <c r="A6129" s="522">
        <v>87700</v>
      </c>
      <c r="B6129" s="508" t="s">
        <v>3144</v>
      </c>
      <c r="C6129" s="513" t="s">
        <v>6284</v>
      </c>
      <c r="D6129" s="498" t="s">
        <v>170</v>
      </c>
      <c r="E6129" s="499">
        <v>46.74</v>
      </c>
      <c r="F6129" s="500">
        <f t="shared" si="1467"/>
        <v>57.88</v>
      </c>
      <c r="G6129" s="527"/>
      <c r="H6129" s="518"/>
      <c r="I6129" s="517">
        <f t="shared" si="1477"/>
        <v>0</v>
      </c>
      <c r="J6129" s="517">
        <f t="shared" si="1478"/>
        <v>0</v>
      </c>
      <c r="K6129" s="504"/>
      <c r="L6129" s="518">
        <f t="shared" si="1479"/>
        <v>0</v>
      </c>
      <c r="M6129" s="518">
        <f t="shared" si="1479"/>
        <v>0</v>
      </c>
      <c r="N6129" s="517">
        <f t="shared" si="1480"/>
        <v>0</v>
      </c>
      <c r="O6129" s="517">
        <f t="shared" si="1481"/>
        <v>0</v>
      </c>
      <c r="P6129" s="506"/>
      <c r="Q6129" s="494"/>
      <c r="R6129" s="412" t="str">
        <f t="shared" si="1470"/>
        <v/>
      </c>
      <c r="S6129" s="412" t="str">
        <f t="shared" si="1468"/>
        <v/>
      </c>
      <c r="T6129" s="427"/>
      <c r="U6129" s="429"/>
      <c r="W6129" s="6">
        <f>VLOOKUP(A6129,'[3]Cartilha Global'!$A:$A,1,FALSE)</f>
        <v>87700</v>
      </c>
    </row>
    <row r="6130" spans="1:23" ht="33.75" hidden="1" x14ac:dyDescent="0.2">
      <c r="A6130" s="522">
        <v>87702</v>
      </c>
      <c r="B6130" s="508" t="s">
        <v>3144</v>
      </c>
      <c r="C6130" s="513" t="s">
        <v>6285</v>
      </c>
      <c r="D6130" s="498" t="s">
        <v>170</v>
      </c>
      <c r="E6130" s="499">
        <v>55.32</v>
      </c>
      <c r="F6130" s="500">
        <f t="shared" si="1467"/>
        <v>68.510000000000005</v>
      </c>
      <c r="G6130" s="527"/>
      <c r="H6130" s="518"/>
      <c r="I6130" s="517">
        <f t="shared" si="1477"/>
        <v>0</v>
      </c>
      <c r="J6130" s="517">
        <f t="shared" si="1478"/>
        <v>0</v>
      </c>
      <c r="K6130" s="504"/>
      <c r="L6130" s="518">
        <f t="shared" si="1479"/>
        <v>0</v>
      </c>
      <c r="M6130" s="518">
        <f t="shared" si="1479"/>
        <v>0</v>
      </c>
      <c r="N6130" s="517">
        <f t="shared" si="1480"/>
        <v>0</v>
      </c>
      <c r="O6130" s="517">
        <f t="shared" si="1481"/>
        <v>0</v>
      </c>
      <c r="P6130" s="506"/>
      <c r="Q6130" s="494"/>
      <c r="R6130" s="412" t="str">
        <f t="shared" si="1470"/>
        <v/>
      </c>
      <c r="S6130" s="412" t="str">
        <f t="shared" si="1468"/>
        <v/>
      </c>
      <c r="T6130" s="427"/>
      <c r="U6130" s="429"/>
      <c r="W6130" s="6">
        <f>VLOOKUP(A6130,'[3]Cartilha Global'!$A:$A,1,FALSE)</f>
        <v>87702</v>
      </c>
    </row>
    <row r="6131" spans="1:23" ht="33.75" hidden="1" x14ac:dyDescent="0.2">
      <c r="A6131" s="522">
        <v>87735</v>
      </c>
      <c r="B6131" s="508" t="s">
        <v>3144</v>
      </c>
      <c r="C6131" s="513" t="s">
        <v>6286</v>
      </c>
      <c r="D6131" s="498" t="s">
        <v>170</v>
      </c>
      <c r="E6131" s="499">
        <v>40.56</v>
      </c>
      <c r="F6131" s="500">
        <f t="shared" si="1467"/>
        <v>50.23</v>
      </c>
      <c r="G6131" s="527"/>
      <c r="H6131" s="518"/>
      <c r="I6131" s="517">
        <f t="shared" si="1477"/>
        <v>0</v>
      </c>
      <c r="J6131" s="517">
        <f t="shared" si="1478"/>
        <v>0</v>
      </c>
      <c r="K6131" s="504"/>
      <c r="L6131" s="518">
        <f t="shared" si="1479"/>
        <v>0</v>
      </c>
      <c r="M6131" s="518">
        <f t="shared" si="1479"/>
        <v>0</v>
      </c>
      <c r="N6131" s="517">
        <f t="shared" si="1480"/>
        <v>0</v>
      </c>
      <c r="O6131" s="517">
        <f t="shared" si="1481"/>
        <v>0</v>
      </c>
      <c r="P6131" s="506"/>
      <c r="Q6131" s="494"/>
      <c r="R6131" s="412" t="str">
        <f t="shared" si="1470"/>
        <v/>
      </c>
      <c r="S6131" s="412" t="str">
        <f t="shared" si="1468"/>
        <v/>
      </c>
      <c r="T6131" s="427"/>
      <c r="U6131" s="429"/>
      <c r="W6131" s="6">
        <f>VLOOKUP(A6131,'[3]Cartilha Global'!$A:$A,1,FALSE)</f>
        <v>87735</v>
      </c>
    </row>
    <row r="6132" spans="1:23" ht="33.75" hidden="1" x14ac:dyDescent="0.2">
      <c r="A6132" s="522">
        <v>87737</v>
      </c>
      <c r="B6132" s="508" t="s">
        <v>3144</v>
      </c>
      <c r="C6132" s="513" t="s">
        <v>6287</v>
      </c>
      <c r="D6132" s="498" t="s">
        <v>170</v>
      </c>
      <c r="E6132" s="499">
        <v>44.58</v>
      </c>
      <c r="F6132" s="500">
        <f t="shared" si="1467"/>
        <v>55.21</v>
      </c>
      <c r="G6132" s="527"/>
      <c r="H6132" s="518"/>
      <c r="I6132" s="517">
        <f t="shared" si="1477"/>
        <v>0</v>
      </c>
      <c r="J6132" s="517">
        <f t="shared" si="1478"/>
        <v>0</v>
      </c>
      <c r="K6132" s="504"/>
      <c r="L6132" s="518">
        <f t="shared" si="1479"/>
        <v>0</v>
      </c>
      <c r="M6132" s="518">
        <f t="shared" si="1479"/>
        <v>0</v>
      </c>
      <c r="N6132" s="517">
        <f t="shared" si="1480"/>
        <v>0</v>
      </c>
      <c r="O6132" s="517">
        <f t="shared" si="1481"/>
        <v>0</v>
      </c>
      <c r="P6132" s="506"/>
      <c r="Q6132" s="494"/>
      <c r="R6132" s="412" t="str">
        <f t="shared" si="1470"/>
        <v/>
      </c>
      <c r="S6132" s="412" t="str">
        <f t="shared" si="1468"/>
        <v/>
      </c>
      <c r="T6132" s="427"/>
      <c r="U6132" s="429"/>
      <c r="W6132" s="6">
        <f>VLOOKUP(A6132,'[3]Cartilha Global'!$A:$A,1,FALSE)</f>
        <v>87737</v>
      </c>
    </row>
    <row r="6133" spans="1:23" ht="33.75" hidden="1" x14ac:dyDescent="0.2">
      <c r="A6133" s="522">
        <v>87745</v>
      </c>
      <c r="B6133" s="508" t="s">
        <v>3144</v>
      </c>
      <c r="C6133" s="513" t="s">
        <v>6288</v>
      </c>
      <c r="D6133" s="498" t="s">
        <v>170</v>
      </c>
      <c r="E6133" s="499">
        <v>48.21</v>
      </c>
      <c r="F6133" s="500">
        <f t="shared" si="1467"/>
        <v>59.7</v>
      </c>
      <c r="G6133" s="527"/>
      <c r="H6133" s="518"/>
      <c r="I6133" s="517">
        <f t="shared" si="1477"/>
        <v>0</v>
      </c>
      <c r="J6133" s="517">
        <f t="shared" si="1478"/>
        <v>0</v>
      </c>
      <c r="K6133" s="504"/>
      <c r="L6133" s="518">
        <f t="shared" si="1479"/>
        <v>0</v>
      </c>
      <c r="M6133" s="518">
        <f t="shared" si="1479"/>
        <v>0</v>
      </c>
      <c r="N6133" s="517">
        <f t="shared" si="1480"/>
        <v>0</v>
      </c>
      <c r="O6133" s="517">
        <f t="shared" si="1481"/>
        <v>0</v>
      </c>
      <c r="P6133" s="506"/>
      <c r="Q6133" s="494"/>
      <c r="R6133" s="412" t="str">
        <f t="shared" si="1470"/>
        <v/>
      </c>
      <c r="S6133" s="412" t="str">
        <f t="shared" si="1468"/>
        <v/>
      </c>
      <c r="T6133" s="427"/>
      <c r="U6133" s="429"/>
      <c r="W6133" s="6">
        <f>VLOOKUP(A6133,'[3]Cartilha Global'!$A:$A,1,FALSE)</f>
        <v>87745</v>
      </c>
    </row>
    <row r="6134" spans="1:23" ht="33.75" hidden="1" x14ac:dyDescent="0.2">
      <c r="A6134" s="522">
        <v>87747</v>
      </c>
      <c r="B6134" s="508" t="s">
        <v>3144</v>
      </c>
      <c r="C6134" s="513" t="s">
        <v>6289</v>
      </c>
      <c r="D6134" s="498" t="s">
        <v>170</v>
      </c>
      <c r="E6134" s="499">
        <v>53.8</v>
      </c>
      <c r="F6134" s="500">
        <f t="shared" si="1467"/>
        <v>66.63</v>
      </c>
      <c r="G6134" s="527"/>
      <c r="H6134" s="518"/>
      <c r="I6134" s="517">
        <f t="shared" si="1477"/>
        <v>0</v>
      </c>
      <c r="J6134" s="517">
        <f t="shared" si="1478"/>
        <v>0</v>
      </c>
      <c r="K6134" s="504"/>
      <c r="L6134" s="518">
        <f t="shared" si="1479"/>
        <v>0</v>
      </c>
      <c r="M6134" s="518">
        <f t="shared" si="1479"/>
        <v>0</v>
      </c>
      <c r="N6134" s="517">
        <f t="shared" si="1480"/>
        <v>0</v>
      </c>
      <c r="O6134" s="517">
        <f t="shared" si="1481"/>
        <v>0</v>
      </c>
      <c r="P6134" s="506"/>
      <c r="Q6134" s="494"/>
      <c r="R6134" s="412" t="str">
        <f t="shared" si="1470"/>
        <v/>
      </c>
      <c r="S6134" s="412" t="str">
        <f t="shared" si="1468"/>
        <v/>
      </c>
      <c r="T6134" s="427"/>
      <c r="U6134" s="429"/>
      <c r="W6134" s="6">
        <f>VLOOKUP(A6134,'[3]Cartilha Global'!$A:$A,1,FALSE)</f>
        <v>87747</v>
      </c>
    </row>
    <row r="6135" spans="1:23" ht="22.5" hidden="1" x14ac:dyDescent="0.2">
      <c r="A6135" s="522">
        <v>98553</v>
      </c>
      <c r="B6135" s="508" t="s">
        <v>3144</v>
      </c>
      <c r="C6135" s="513" t="s">
        <v>4256</v>
      </c>
      <c r="D6135" s="498" t="s">
        <v>170</v>
      </c>
      <c r="E6135" s="499">
        <v>122.67</v>
      </c>
      <c r="F6135" s="500">
        <f t="shared" si="1467"/>
        <v>151.91</v>
      </c>
      <c r="G6135" s="527"/>
      <c r="H6135" s="518"/>
      <c r="I6135" s="517">
        <f t="shared" si="1477"/>
        <v>0</v>
      </c>
      <c r="J6135" s="517">
        <f t="shared" si="1478"/>
        <v>0</v>
      </c>
      <c r="K6135" s="504"/>
      <c r="L6135" s="518">
        <f t="shared" si="1479"/>
        <v>0</v>
      </c>
      <c r="M6135" s="518">
        <f t="shared" si="1479"/>
        <v>0</v>
      </c>
      <c r="N6135" s="519">
        <f t="shared" si="1480"/>
        <v>0</v>
      </c>
      <c r="O6135" s="519">
        <f t="shared" si="1481"/>
        <v>0</v>
      </c>
      <c r="P6135" s="506"/>
      <c r="Q6135" s="520"/>
      <c r="R6135" s="412" t="str">
        <f t="shared" si="1470"/>
        <v/>
      </c>
      <c r="S6135" s="412" t="str">
        <f t="shared" si="1468"/>
        <v/>
      </c>
      <c r="T6135" s="427"/>
      <c r="U6135" s="429"/>
      <c r="W6135" s="6">
        <f>VLOOKUP(A6135,'[3]Cartilha Global'!$A:$A,1,FALSE)</f>
        <v>98553</v>
      </c>
    </row>
    <row r="6136" spans="1:23" ht="22.5" hidden="1" x14ac:dyDescent="0.2">
      <c r="A6136" s="522">
        <v>98554</v>
      </c>
      <c r="B6136" s="508" t="s">
        <v>3144</v>
      </c>
      <c r="C6136" s="513" t="s">
        <v>4257</v>
      </c>
      <c r="D6136" s="498" t="s">
        <v>170</v>
      </c>
      <c r="E6136" s="499">
        <v>43.94</v>
      </c>
      <c r="F6136" s="500">
        <f t="shared" si="1467"/>
        <v>54.42</v>
      </c>
      <c r="G6136" s="527"/>
      <c r="H6136" s="518"/>
      <c r="I6136" s="517">
        <f t="shared" si="1477"/>
        <v>0</v>
      </c>
      <c r="J6136" s="517">
        <f t="shared" si="1478"/>
        <v>0</v>
      </c>
      <c r="K6136" s="504"/>
      <c r="L6136" s="518">
        <f t="shared" si="1479"/>
        <v>0</v>
      </c>
      <c r="M6136" s="518">
        <f t="shared" si="1479"/>
        <v>0</v>
      </c>
      <c r="N6136" s="519">
        <f t="shared" si="1480"/>
        <v>0</v>
      </c>
      <c r="O6136" s="519">
        <f t="shared" si="1481"/>
        <v>0</v>
      </c>
      <c r="P6136" s="506"/>
      <c r="Q6136" s="520"/>
      <c r="R6136" s="412" t="str">
        <f t="shared" si="1470"/>
        <v/>
      </c>
      <c r="S6136" s="412" t="str">
        <f t="shared" si="1468"/>
        <v/>
      </c>
      <c r="T6136" s="427"/>
      <c r="U6136" s="429"/>
      <c r="W6136" s="6">
        <f>VLOOKUP(A6136,'[3]Cartilha Global'!$A:$A,1,FALSE)</f>
        <v>98554</v>
      </c>
    </row>
    <row r="6137" spans="1:23" ht="33.75" hidden="1" x14ac:dyDescent="0.2">
      <c r="A6137" s="522">
        <v>87755</v>
      </c>
      <c r="B6137" s="508" t="s">
        <v>3144</v>
      </c>
      <c r="C6137" s="513" t="s">
        <v>6290</v>
      </c>
      <c r="D6137" s="498" t="s">
        <v>170</v>
      </c>
      <c r="E6137" s="499">
        <v>46.3</v>
      </c>
      <c r="F6137" s="500">
        <f t="shared" si="1467"/>
        <v>57.34</v>
      </c>
      <c r="G6137" s="527"/>
      <c r="H6137" s="518"/>
      <c r="I6137" s="517">
        <f t="shared" si="1477"/>
        <v>0</v>
      </c>
      <c r="J6137" s="517">
        <f t="shared" si="1478"/>
        <v>0</v>
      </c>
      <c r="K6137" s="504"/>
      <c r="L6137" s="518">
        <f t="shared" si="1479"/>
        <v>0</v>
      </c>
      <c r="M6137" s="518">
        <f t="shared" si="1479"/>
        <v>0</v>
      </c>
      <c r="N6137" s="517">
        <f t="shared" si="1480"/>
        <v>0</v>
      </c>
      <c r="O6137" s="517">
        <f t="shared" si="1481"/>
        <v>0</v>
      </c>
      <c r="P6137" s="506"/>
      <c r="Q6137" s="494"/>
      <c r="R6137" s="412" t="str">
        <f t="shared" si="1470"/>
        <v/>
      </c>
      <c r="S6137" s="412" t="str">
        <f t="shared" si="1468"/>
        <v/>
      </c>
      <c r="T6137" s="427"/>
      <c r="U6137" s="429"/>
      <c r="W6137" s="6">
        <f>VLOOKUP(A6137,'[3]Cartilha Global'!$A:$A,1,FALSE)</f>
        <v>87755</v>
      </c>
    </row>
    <row r="6138" spans="1:23" ht="33.75" hidden="1" x14ac:dyDescent="0.2">
      <c r="A6138" s="522">
        <v>87757</v>
      </c>
      <c r="B6138" s="508" t="s">
        <v>3144</v>
      </c>
      <c r="C6138" s="513" t="s">
        <v>6291</v>
      </c>
      <c r="D6138" s="498" t="s">
        <v>170</v>
      </c>
      <c r="E6138" s="499">
        <v>51.89</v>
      </c>
      <c r="F6138" s="500">
        <f t="shared" si="1467"/>
        <v>64.260000000000005</v>
      </c>
      <c r="G6138" s="527"/>
      <c r="H6138" s="518"/>
      <c r="I6138" s="517">
        <f t="shared" si="1477"/>
        <v>0</v>
      </c>
      <c r="J6138" s="517">
        <f t="shared" si="1478"/>
        <v>0</v>
      </c>
      <c r="K6138" s="504"/>
      <c r="L6138" s="518">
        <f t="shared" si="1479"/>
        <v>0</v>
      </c>
      <c r="M6138" s="518">
        <f t="shared" si="1479"/>
        <v>0</v>
      </c>
      <c r="N6138" s="517">
        <f t="shared" si="1480"/>
        <v>0</v>
      </c>
      <c r="O6138" s="517">
        <f t="shared" si="1481"/>
        <v>0</v>
      </c>
      <c r="P6138" s="506"/>
      <c r="Q6138" s="494"/>
      <c r="R6138" s="412" t="str">
        <f t="shared" si="1470"/>
        <v/>
      </c>
      <c r="S6138" s="412" t="str">
        <f t="shared" si="1468"/>
        <v/>
      </c>
      <c r="T6138" s="427"/>
      <c r="U6138" s="429"/>
      <c r="W6138" s="6">
        <f>VLOOKUP(A6138,'[3]Cartilha Global'!$A:$A,1,FALSE)</f>
        <v>87757</v>
      </c>
    </row>
    <row r="6139" spans="1:23" ht="33.75" hidden="1" x14ac:dyDescent="0.2">
      <c r="A6139" s="522">
        <v>87765</v>
      </c>
      <c r="B6139" s="508" t="s">
        <v>3144</v>
      </c>
      <c r="C6139" s="513" t="s">
        <v>6292</v>
      </c>
      <c r="D6139" s="498" t="s">
        <v>170</v>
      </c>
      <c r="E6139" s="499">
        <v>52.62</v>
      </c>
      <c r="F6139" s="500">
        <f t="shared" si="1467"/>
        <v>65.16</v>
      </c>
      <c r="G6139" s="527"/>
      <c r="H6139" s="518"/>
      <c r="I6139" s="517">
        <f t="shared" si="1477"/>
        <v>0</v>
      </c>
      <c r="J6139" s="517">
        <f t="shared" si="1478"/>
        <v>0</v>
      </c>
      <c r="K6139" s="504"/>
      <c r="L6139" s="518">
        <f t="shared" si="1479"/>
        <v>0</v>
      </c>
      <c r="M6139" s="518">
        <f t="shared" si="1479"/>
        <v>0</v>
      </c>
      <c r="N6139" s="517">
        <f t="shared" si="1480"/>
        <v>0</v>
      </c>
      <c r="O6139" s="517">
        <f t="shared" si="1481"/>
        <v>0</v>
      </c>
      <c r="P6139" s="506"/>
      <c r="Q6139" s="494"/>
      <c r="R6139" s="412" t="str">
        <f t="shared" si="1470"/>
        <v/>
      </c>
      <c r="S6139" s="412" t="str">
        <f t="shared" si="1468"/>
        <v/>
      </c>
      <c r="T6139" s="427"/>
      <c r="U6139" s="429"/>
      <c r="W6139" s="6">
        <f>VLOOKUP(A6139,'[3]Cartilha Global'!$A:$A,1,FALSE)</f>
        <v>87765</v>
      </c>
    </row>
    <row r="6140" spans="1:23" ht="33.75" hidden="1" x14ac:dyDescent="0.2">
      <c r="A6140" s="522">
        <v>87767</v>
      </c>
      <c r="B6140" s="508" t="s">
        <v>3144</v>
      </c>
      <c r="C6140" s="513" t="s">
        <v>6293</v>
      </c>
      <c r="D6140" s="498" t="s">
        <v>170</v>
      </c>
      <c r="E6140" s="499">
        <v>59.5</v>
      </c>
      <c r="F6140" s="500">
        <f t="shared" si="1467"/>
        <v>73.680000000000007</v>
      </c>
      <c r="G6140" s="527"/>
      <c r="H6140" s="518"/>
      <c r="I6140" s="517">
        <f t="shared" si="1477"/>
        <v>0</v>
      </c>
      <c r="J6140" s="517">
        <f t="shared" si="1478"/>
        <v>0</v>
      </c>
      <c r="K6140" s="504"/>
      <c r="L6140" s="518">
        <f t="shared" si="1479"/>
        <v>0</v>
      </c>
      <c r="M6140" s="518">
        <f t="shared" si="1479"/>
        <v>0</v>
      </c>
      <c r="N6140" s="517">
        <f t="shared" si="1480"/>
        <v>0</v>
      </c>
      <c r="O6140" s="517">
        <f t="shared" si="1481"/>
        <v>0</v>
      </c>
      <c r="P6140" s="506"/>
      <c r="Q6140" s="494"/>
      <c r="R6140" s="412" t="str">
        <f t="shared" si="1470"/>
        <v/>
      </c>
      <c r="S6140" s="412" t="str">
        <f t="shared" si="1468"/>
        <v/>
      </c>
      <c r="T6140" s="427"/>
      <c r="U6140" s="429"/>
      <c r="W6140" s="6">
        <f>VLOOKUP(A6140,'[3]Cartilha Global'!$A:$A,1,FALSE)</f>
        <v>87767</v>
      </c>
    </row>
    <row r="6141" spans="1:23" ht="33.75" hidden="1" x14ac:dyDescent="0.2">
      <c r="A6141" s="522">
        <v>87623</v>
      </c>
      <c r="B6141" s="508" t="s">
        <v>3144</v>
      </c>
      <c r="C6141" s="513" t="s">
        <v>6294</v>
      </c>
      <c r="D6141" s="498" t="s">
        <v>170</v>
      </c>
      <c r="E6141" s="499">
        <v>65.42</v>
      </c>
      <c r="F6141" s="500">
        <f t="shared" si="1467"/>
        <v>81.02</v>
      </c>
      <c r="G6141" s="527"/>
      <c r="H6141" s="518"/>
      <c r="I6141" s="517">
        <f t="shared" si="1477"/>
        <v>0</v>
      </c>
      <c r="J6141" s="517">
        <f t="shared" si="1478"/>
        <v>0</v>
      </c>
      <c r="K6141" s="504"/>
      <c r="L6141" s="518">
        <f t="shared" si="1479"/>
        <v>0</v>
      </c>
      <c r="M6141" s="518">
        <f t="shared" si="1479"/>
        <v>0</v>
      </c>
      <c r="N6141" s="517">
        <f t="shared" si="1480"/>
        <v>0</v>
      </c>
      <c r="O6141" s="517">
        <f t="shared" si="1481"/>
        <v>0</v>
      </c>
      <c r="P6141" s="506"/>
      <c r="Q6141" s="494"/>
      <c r="R6141" s="412" t="str">
        <f t="shared" si="1470"/>
        <v/>
      </c>
      <c r="S6141" s="412" t="str">
        <f t="shared" si="1468"/>
        <v/>
      </c>
      <c r="T6141" s="427"/>
      <c r="U6141" s="429"/>
      <c r="W6141" s="6">
        <f>VLOOKUP(A6141,'[3]Cartilha Global'!$A:$A,1,FALSE)</f>
        <v>87623</v>
      </c>
    </row>
    <row r="6142" spans="1:23" ht="33.75" hidden="1" x14ac:dyDescent="0.2">
      <c r="A6142" s="522">
        <v>87624</v>
      </c>
      <c r="B6142" s="508" t="s">
        <v>3144</v>
      </c>
      <c r="C6142" s="513" t="s">
        <v>6294</v>
      </c>
      <c r="D6142" s="498" t="s">
        <v>170</v>
      </c>
      <c r="E6142" s="499">
        <v>72.48</v>
      </c>
      <c r="F6142" s="500">
        <f t="shared" si="1467"/>
        <v>89.76</v>
      </c>
      <c r="G6142" s="527"/>
      <c r="H6142" s="518"/>
      <c r="I6142" s="517">
        <f t="shared" si="1477"/>
        <v>0</v>
      </c>
      <c r="J6142" s="517">
        <f t="shared" si="1478"/>
        <v>0</v>
      </c>
      <c r="K6142" s="504"/>
      <c r="L6142" s="518">
        <f t="shared" si="1479"/>
        <v>0</v>
      </c>
      <c r="M6142" s="518">
        <f t="shared" si="1479"/>
        <v>0</v>
      </c>
      <c r="N6142" s="517">
        <f t="shared" si="1480"/>
        <v>0</v>
      </c>
      <c r="O6142" s="517">
        <f t="shared" si="1481"/>
        <v>0</v>
      </c>
      <c r="P6142" s="506"/>
      <c r="Q6142" s="494"/>
      <c r="R6142" s="412" t="str">
        <f t="shared" si="1470"/>
        <v/>
      </c>
      <c r="S6142" s="412" t="str">
        <f t="shared" si="1468"/>
        <v/>
      </c>
      <c r="T6142" s="427"/>
      <c r="U6142" s="429"/>
      <c r="W6142" s="6">
        <f>VLOOKUP(A6142,'[3]Cartilha Global'!$A:$A,1,FALSE)</f>
        <v>87624</v>
      </c>
    </row>
    <row r="6143" spans="1:23" ht="33.75" hidden="1" x14ac:dyDescent="0.2">
      <c r="A6143" s="522">
        <v>87633</v>
      </c>
      <c r="B6143" s="508" t="s">
        <v>3144</v>
      </c>
      <c r="C6143" s="513" t="s">
        <v>6295</v>
      </c>
      <c r="D6143" s="498" t="s">
        <v>170</v>
      </c>
      <c r="E6143" s="499">
        <v>87.6</v>
      </c>
      <c r="F6143" s="500">
        <f t="shared" si="1467"/>
        <v>108.48</v>
      </c>
      <c r="G6143" s="527"/>
      <c r="H6143" s="518"/>
      <c r="I6143" s="517">
        <f t="shared" si="1477"/>
        <v>0</v>
      </c>
      <c r="J6143" s="517">
        <f t="shared" si="1478"/>
        <v>0</v>
      </c>
      <c r="K6143" s="504"/>
      <c r="L6143" s="518">
        <f t="shared" si="1479"/>
        <v>0</v>
      </c>
      <c r="M6143" s="518">
        <f t="shared" si="1479"/>
        <v>0</v>
      </c>
      <c r="N6143" s="517">
        <f t="shared" si="1480"/>
        <v>0</v>
      </c>
      <c r="O6143" s="517">
        <f t="shared" si="1481"/>
        <v>0</v>
      </c>
      <c r="P6143" s="506"/>
      <c r="Q6143" s="494"/>
      <c r="R6143" s="412" t="str">
        <f t="shared" si="1470"/>
        <v/>
      </c>
      <c r="S6143" s="412" t="str">
        <f t="shared" si="1468"/>
        <v/>
      </c>
      <c r="T6143" s="427"/>
      <c r="U6143" s="429"/>
      <c r="W6143" s="6">
        <f>VLOOKUP(A6143,'[3]Cartilha Global'!$A:$A,1,FALSE)</f>
        <v>87633</v>
      </c>
    </row>
    <row r="6144" spans="1:23" ht="22.5" hidden="1" x14ac:dyDescent="0.2">
      <c r="A6144" s="522">
        <v>87634</v>
      </c>
      <c r="B6144" s="508" t="s">
        <v>3144</v>
      </c>
      <c r="C6144" s="513" t="s">
        <v>6296</v>
      </c>
      <c r="D6144" s="498" t="s">
        <v>170</v>
      </c>
      <c r="E6144" s="499">
        <v>97.41</v>
      </c>
      <c r="F6144" s="500">
        <f t="shared" si="1467"/>
        <v>120.63</v>
      </c>
      <c r="G6144" s="527"/>
      <c r="H6144" s="518"/>
      <c r="I6144" s="517">
        <f t="shared" si="1477"/>
        <v>0</v>
      </c>
      <c r="J6144" s="517">
        <f t="shared" si="1478"/>
        <v>0</v>
      </c>
      <c r="K6144" s="504"/>
      <c r="L6144" s="518">
        <f t="shared" si="1479"/>
        <v>0</v>
      </c>
      <c r="M6144" s="518">
        <f t="shared" si="1479"/>
        <v>0</v>
      </c>
      <c r="N6144" s="517">
        <f t="shared" si="1480"/>
        <v>0</v>
      </c>
      <c r="O6144" s="517">
        <f t="shared" si="1481"/>
        <v>0</v>
      </c>
      <c r="P6144" s="506"/>
      <c r="Q6144" s="494"/>
      <c r="R6144" s="412" t="str">
        <f t="shared" si="1470"/>
        <v/>
      </c>
      <c r="S6144" s="412" t="str">
        <f t="shared" si="1468"/>
        <v/>
      </c>
      <c r="T6144" s="427"/>
      <c r="U6144" s="429"/>
      <c r="W6144" s="6">
        <f>VLOOKUP(A6144,'[3]Cartilha Global'!$A:$A,1,FALSE)</f>
        <v>87634</v>
      </c>
    </row>
    <row r="6145" spans="1:23" ht="33.75" hidden="1" x14ac:dyDescent="0.2">
      <c r="A6145" s="522">
        <v>87643</v>
      </c>
      <c r="B6145" s="508" t="s">
        <v>3144</v>
      </c>
      <c r="C6145" s="513" t="s">
        <v>6297</v>
      </c>
      <c r="D6145" s="498" t="s">
        <v>170</v>
      </c>
      <c r="E6145" s="499">
        <v>105.76</v>
      </c>
      <c r="F6145" s="500">
        <f t="shared" si="1467"/>
        <v>130.97</v>
      </c>
      <c r="G6145" s="527"/>
      <c r="H6145" s="518"/>
      <c r="I6145" s="517">
        <f t="shared" si="1477"/>
        <v>0</v>
      </c>
      <c r="J6145" s="517">
        <f t="shared" si="1478"/>
        <v>0</v>
      </c>
      <c r="K6145" s="504"/>
      <c r="L6145" s="518">
        <f t="shared" si="1479"/>
        <v>0</v>
      </c>
      <c r="M6145" s="518">
        <f t="shared" si="1479"/>
        <v>0</v>
      </c>
      <c r="N6145" s="517">
        <f t="shared" si="1480"/>
        <v>0</v>
      </c>
      <c r="O6145" s="517">
        <f t="shared" si="1481"/>
        <v>0</v>
      </c>
      <c r="P6145" s="506"/>
      <c r="Q6145" s="494"/>
      <c r="R6145" s="412" t="str">
        <f t="shared" si="1470"/>
        <v/>
      </c>
      <c r="S6145" s="412" t="str">
        <f t="shared" si="1468"/>
        <v/>
      </c>
      <c r="T6145" s="427"/>
      <c r="U6145" s="429"/>
      <c r="W6145" s="6">
        <f>VLOOKUP(A6145,'[3]Cartilha Global'!$A:$A,1,FALSE)</f>
        <v>87643</v>
      </c>
    </row>
    <row r="6146" spans="1:23" ht="22.5" hidden="1" x14ac:dyDescent="0.2">
      <c r="A6146" s="522">
        <v>87644</v>
      </c>
      <c r="B6146" s="508" t="s">
        <v>3144</v>
      </c>
      <c r="C6146" s="513" t="s">
        <v>6298</v>
      </c>
      <c r="D6146" s="498" t="s">
        <v>170</v>
      </c>
      <c r="E6146" s="499">
        <v>117.83</v>
      </c>
      <c r="F6146" s="500">
        <f t="shared" si="1467"/>
        <v>145.91999999999999</v>
      </c>
      <c r="G6146" s="527"/>
      <c r="H6146" s="518"/>
      <c r="I6146" s="517">
        <f t="shared" si="1477"/>
        <v>0</v>
      </c>
      <c r="J6146" s="517">
        <f t="shared" si="1478"/>
        <v>0</v>
      </c>
      <c r="K6146" s="504"/>
      <c r="L6146" s="518">
        <f t="shared" si="1479"/>
        <v>0</v>
      </c>
      <c r="M6146" s="518">
        <f t="shared" si="1479"/>
        <v>0</v>
      </c>
      <c r="N6146" s="517">
        <f t="shared" si="1480"/>
        <v>0</v>
      </c>
      <c r="O6146" s="517">
        <f t="shared" si="1481"/>
        <v>0</v>
      </c>
      <c r="P6146" s="506"/>
      <c r="Q6146" s="494"/>
      <c r="R6146" s="412" t="str">
        <f t="shared" si="1470"/>
        <v/>
      </c>
      <c r="S6146" s="412" t="str">
        <f t="shared" si="1468"/>
        <v/>
      </c>
      <c r="T6146" s="427"/>
      <c r="U6146" s="429"/>
      <c r="W6146" s="6">
        <f>VLOOKUP(A6146,'[3]Cartilha Global'!$A:$A,1,FALSE)</f>
        <v>87644</v>
      </c>
    </row>
    <row r="6147" spans="1:23" ht="33.75" hidden="1" x14ac:dyDescent="0.2">
      <c r="A6147" s="522">
        <v>87683</v>
      </c>
      <c r="B6147" s="508" t="s">
        <v>3144</v>
      </c>
      <c r="C6147" s="513" t="s">
        <v>6299</v>
      </c>
      <c r="D6147" s="498" t="s">
        <v>170</v>
      </c>
      <c r="E6147" s="499">
        <v>101.5</v>
      </c>
      <c r="F6147" s="500">
        <f t="shared" si="1467"/>
        <v>125.7</v>
      </c>
      <c r="G6147" s="527"/>
      <c r="H6147" s="518"/>
      <c r="I6147" s="517">
        <f t="shared" si="1477"/>
        <v>0</v>
      </c>
      <c r="J6147" s="517">
        <f t="shared" si="1478"/>
        <v>0</v>
      </c>
      <c r="K6147" s="504"/>
      <c r="L6147" s="518">
        <f t="shared" si="1479"/>
        <v>0</v>
      </c>
      <c r="M6147" s="518">
        <f t="shared" si="1479"/>
        <v>0</v>
      </c>
      <c r="N6147" s="517">
        <f t="shared" si="1480"/>
        <v>0</v>
      </c>
      <c r="O6147" s="517">
        <f t="shared" si="1481"/>
        <v>0</v>
      </c>
      <c r="P6147" s="506"/>
      <c r="Q6147" s="494"/>
      <c r="R6147" s="412" t="str">
        <f t="shared" si="1470"/>
        <v/>
      </c>
      <c r="S6147" s="412" t="str">
        <f t="shared" si="1468"/>
        <v/>
      </c>
      <c r="T6147" s="427"/>
      <c r="U6147" s="429"/>
      <c r="W6147" s="6">
        <f>VLOOKUP(A6147,'[3]Cartilha Global'!$A:$A,1,FALSE)</f>
        <v>87683</v>
      </c>
    </row>
    <row r="6148" spans="1:23" ht="22.5" hidden="1" x14ac:dyDescent="0.2">
      <c r="A6148" s="522">
        <v>87684</v>
      </c>
      <c r="B6148" s="508" t="s">
        <v>3144</v>
      </c>
      <c r="C6148" s="513" t="s">
        <v>6300</v>
      </c>
      <c r="D6148" s="498" t="s">
        <v>170</v>
      </c>
      <c r="E6148" s="499">
        <v>113.57</v>
      </c>
      <c r="F6148" s="500">
        <f t="shared" si="1467"/>
        <v>140.65</v>
      </c>
      <c r="G6148" s="527"/>
      <c r="H6148" s="518"/>
      <c r="I6148" s="517">
        <f t="shared" si="1477"/>
        <v>0</v>
      </c>
      <c r="J6148" s="517">
        <f t="shared" si="1478"/>
        <v>0</v>
      </c>
      <c r="K6148" s="504"/>
      <c r="L6148" s="518">
        <f t="shared" si="1479"/>
        <v>0</v>
      </c>
      <c r="M6148" s="518">
        <f t="shared" si="1479"/>
        <v>0</v>
      </c>
      <c r="N6148" s="517">
        <f t="shared" si="1480"/>
        <v>0</v>
      </c>
      <c r="O6148" s="517">
        <f t="shared" si="1481"/>
        <v>0</v>
      </c>
      <c r="P6148" s="506"/>
      <c r="Q6148" s="494"/>
      <c r="R6148" s="412" t="str">
        <f t="shared" si="1470"/>
        <v/>
      </c>
      <c r="S6148" s="412" t="str">
        <f t="shared" si="1468"/>
        <v/>
      </c>
      <c r="T6148" s="427"/>
      <c r="U6148" s="429"/>
      <c r="W6148" s="6">
        <f>VLOOKUP(A6148,'[3]Cartilha Global'!$A:$A,1,FALSE)</f>
        <v>87684</v>
      </c>
    </row>
    <row r="6149" spans="1:23" ht="22.5" hidden="1" x14ac:dyDescent="0.2">
      <c r="A6149" s="522">
        <v>87693</v>
      </c>
      <c r="B6149" s="508" t="s">
        <v>3144</v>
      </c>
      <c r="C6149" s="513" t="s">
        <v>6301</v>
      </c>
      <c r="D6149" s="498" t="s">
        <v>170</v>
      </c>
      <c r="E6149" s="499">
        <v>116.28</v>
      </c>
      <c r="F6149" s="500">
        <f t="shared" si="1467"/>
        <v>144</v>
      </c>
      <c r="G6149" s="527"/>
      <c r="H6149" s="518"/>
      <c r="I6149" s="517">
        <f t="shared" si="1477"/>
        <v>0</v>
      </c>
      <c r="J6149" s="517">
        <f t="shared" si="1478"/>
        <v>0</v>
      </c>
      <c r="K6149" s="504"/>
      <c r="L6149" s="518">
        <f t="shared" ref="L6149:M6168" si="1482">G6149</f>
        <v>0</v>
      </c>
      <c r="M6149" s="518">
        <f t="shared" si="1482"/>
        <v>0</v>
      </c>
      <c r="N6149" s="517">
        <f t="shared" si="1480"/>
        <v>0</v>
      </c>
      <c r="O6149" s="517">
        <f t="shared" si="1481"/>
        <v>0</v>
      </c>
      <c r="P6149" s="506"/>
      <c r="Q6149" s="494"/>
      <c r="R6149" s="412" t="str">
        <f t="shared" si="1470"/>
        <v/>
      </c>
      <c r="S6149" s="412" t="str">
        <f t="shared" si="1468"/>
        <v/>
      </c>
      <c r="T6149" s="427"/>
      <c r="U6149" s="429"/>
      <c r="W6149" s="6">
        <f>VLOOKUP(A6149,'[3]Cartilha Global'!$A:$A,1,FALSE)</f>
        <v>87693</v>
      </c>
    </row>
    <row r="6150" spans="1:23" ht="22.5" hidden="1" x14ac:dyDescent="0.2">
      <c r="A6150" s="522">
        <v>87694</v>
      </c>
      <c r="B6150" s="508" t="s">
        <v>3144</v>
      </c>
      <c r="C6150" s="513" t="s">
        <v>6302</v>
      </c>
      <c r="D6150" s="498" t="s">
        <v>170</v>
      </c>
      <c r="E6150" s="499">
        <v>130.09</v>
      </c>
      <c r="F6150" s="500">
        <f t="shared" si="1467"/>
        <v>161.1</v>
      </c>
      <c r="G6150" s="527"/>
      <c r="H6150" s="518"/>
      <c r="I6150" s="517">
        <f t="shared" si="1477"/>
        <v>0</v>
      </c>
      <c r="J6150" s="517">
        <f t="shared" si="1478"/>
        <v>0</v>
      </c>
      <c r="K6150" s="504"/>
      <c r="L6150" s="518">
        <f t="shared" si="1482"/>
        <v>0</v>
      </c>
      <c r="M6150" s="518">
        <f t="shared" si="1482"/>
        <v>0</v>
      </c>
      <c r="N6150" s="517">
        <f t="shared" si="1480"/>
        <v>0</v>
      </c>
      <c r="O6150" s="517">
        <f t="shared" si="1481"/>
        <v>0</v>
      </c>
      <c r="P6150" s="506"/>
      <c r="Q6150" s="494"/>
      <c r="R6150" s="412" t="str">
        <f t="shared" si="1470"/>
        <v/>
      </c>
      <c r="S6150" s="412" t="str">
        <f t="shared" si="1468"/>
        <v/>
      </c>
      <c r="T6150" s="427"/>
      <c r="U6150" s="429"/>
      <c r="W6150" s="6">
        <f>VLOOKUP(A6150,'[3]Cartilha Global'!$A:$A,1,FALSE)</f>
        <v>87694</v>
      </c>
    </row>
    <row r="6151" spans="1:23" ht="33.75" hidden="1" x14ac:dyDescent="0.2">
      <c r="A6151" s="522">
        <v>87703</v>
      </c>
      <c r="B6151" s="508" t="s">
        <v>3144</v>
      </c>
      <c r="C6151" s="513" t="s">
        <v>6303</v>
      </c>
      <c r="D6151" s="498" t="s">
        <v>170</v>
      </c>
      <c r="E6151" s="499">
        <v>126.18</v>
      </c>
      <c r="F6151" s="500">
        <f t="shared" si="1467"/>
        <v>156.26</v>
      </c>
      <c r="G6151" s="527"/>
      <c r="H6151" s="518"/>
      <c r="I6151" s="517">
        <f t="shared" si="1477"/>
        <v>0</v>
      </c>
      <c r="J6151" s="517">
        <f t="shared" si="1478"/>
        <v>0</v>
      </c>
      <c r="K6151" s="504"/>
      <c r="L6151" s="518">
        <f t="shared" si="1482"/>
        <v>0</v>
      </c>
      <c r="M6151" s="518">
        <f t="shared" si="1482"/>
        <v>0</v>
      </c>
      <c r="N6151" s="517">
        <f t="shared" si="1480"/>
        <v>0</v>
      </c>
      <c r="O6151" s="517">
        <f t="shared" si="1481"/>
        <v>0</v>
      </c>
      <c r="P6151" s="506"/>
      <c r="Q6151" s="494"/>
      <c r="R6151" s="412" t="str">
        <f t="shared" si="1470"/>
        <v/>
      </c>
      <c r="S6151" s="412" t="str">
        <f t="shared" si="1468"/>
        <v/>
      </c>
      <c r="T6151" s="427"/>
      <c r="U6151" s="429"/>
      <c r="W6151" s="6">
        <f>VLOOKUP(A6151,'[3]Cartilha Global'!$A:$A,1,FALSE)</f>
        <v>87703</v>
      </c>
    </row>
    <row r="6152" spans="1:23" ht="22.5" hidden="1" x14ac:dyDescent="0.2">
      <c r="A6152" s="522">
        <v>87704</v>
      </c>
      <c r="B6152" s="508" t="s">
        <v>3144</v>
      </c>
      <c r="C6152" s="513" t="s">
        <v>6304</v>
      </c>
      <c r="D6152" s="498" t="s">
        <v>170</v>
      </c>
      <c r="E6152" s="499">
        <v>141.22</v>
      </c>
      <c r="F6152" s="500">
        <f t="shared" si="1467"/>
        <v>174.89</v>
      </c>
      <c r="G6152" s="527"/>
      <c r="H6152" s="518"/>
      <c r="I6152" s="517">
        <f t="shared" si="1477"/>
        <v>0</v>
      </c>
      <c r="J6152" s="517">
        <f t="shared" si="1478"/>
        <v>0</v>
      </c>
      <c r="K6152" s="504"/>
      <c r="L6152" s="518">
        <f t="shared" si="1482"/>
        <v>0</v>
      </c>
      <c r="M6152" s="518">
        <f t="shared" si="1482"/>
        <v>0</v>
      </c>
      <c r="N6152" s="517">
        <f t="shared" si="1480"/>
        <v>0</v>
      </c>
      <c r="O6152" s="517">
        <f t="shared" si="1481"/>
        <v>0</v>
      </c>
      <c r="P6152" s="506"/>
      <c r="Q6152" s="494"/>
      <c r="R6152" s="412" t="str">
        <f t="shared" si="1470"/>
        <v/>
      </c>
      <c r="S6152" s="412" t="str">
        <f t="shared" si="1468"/>
        <v/>
      </c>
      <c r="T6152" s="427"/>
      <c r="U6152" s="429"/>
      <c r="W6152" s="6">
        <f>VLOOKUP(A6152,'[3]Cartilha Global'!$A:$A,1,FALSE)</f>
        <v>87704</v>
      </c>
    </row>
    <row r="6153" spans="1:23" ht="33.75" hidden="1" x14ac:dyDescent="0.2">
      <c r="A6153" s="522">
        <v>87738</v>
      </c>
      <c r="B6153" s="508" t="s">
        <v>3144</v>
      </c>
      <c r="C6153" s="513" t="s">
        <v>6305</v>
      </c>
      <c r="D6153" s="498" t="s">
        <v>170</v>
      </c>
      <c r="E6153" s="499">
        <v>77.81</v>
      </c>
      <c r="F6153" s="500">
        <f t="shared" ref="F6153:F6178" si="1483">IF(E6153=0,0,ROUND(E6153*(1+E$13)*(1-E$14),2))</f>
        <v>96.36</v>
      </c>
      <c r="G6153" s="527"/>
      <c r="H6153" s="518"/>
      <c r="I6153" s="517">
        <f t="shared" si="1477"/>
        <v>0</v>
      </c>
      <c r="J6153" s="517">
        <f t="shared" si="1478"/>
        <v>0</v>
      </c>
      <c r="K6153" s="504"/>
      <c r="L6153" s="518">
        <f t="shared" si="1482"/>
        <v>0</v>
      </c>
      <c r="M6153" s="518">
        <f t="shared" si="1482"/>
        <v>0</v>
      </c>
      <c r="N6153" s="517">
        <f t="shared" si="1480"/>
        <v>0</v>
      </c>
      <c r="O6153" s="517">
        <f t="shared" si="1481"/>
        <v>0</v>
      </c>
      <c r="P6153" s="506"/>
      <c r="Q6153" s="494"/>
      <c r="R6153" s="412" t="str">
        <f t="shared" si="1470"/>
        <v/>
      </c>
      <c r="S6153" s="412" t="str">
        <f t="shared" si="1468"/>
        <v/>
      </c>
      <c r="T6153" s="427"/>
      <c r="U6153" s="429"/>
      <c r="W6153" s="6">
        <f>VLOOKUP(A6153,'[3]Cartilha Global'!$A:$A,1,FALSE)</f>
        <v>87738</v>
      </c>
    </row>
    <row r="6154" spans="1:23" ht="22.5" hidden="1" x14ac:dyDescent="0.2">
      <c r="A6154" s="522">
        <v>87739</v>
      </c>
      <c r="B6154" s="508" t="s">
        <v>3144</v>
      </c>
      <c r="C6154" s="513" t="s">
        <v>6306</v>
      </c>
      <c r="D6154" s="498" t="s">
        <v>170</v>
      </c>
      <c r="E6154" s="499">
        <v>84.87</v>
      </c>
      <c r="F6154" s="500">
        <f t="shared" si="1483"/>
        <v>105.1</v>
      </c>
      <c r="G6154" s="527"/>
      <c r="H6154" s="518"/>
      <c r="I6154" s="517">
        <f t="shared" si="1477"/>
        <v>0</v>
      </c>
      <c r="J6154" s="517">
        <f t="shared" si="1478"/>
        <v>0</v>
      </c>
      <c r="K6154" s="504"/>
      <c r="L6154" s="518">
        <f t="shared" si="1482"/>
        <v>0</v>
      </c>
      <c r="M6154" s="518">
        <f t="shared" si="1482"/>
        <v>0</v>
      </c>
      <c r="N6154" s="517">
        <f t="shared" si="1480"/>
        <v>0</v>
      </c>
      <c r="O6154" s="517">
        <f t="shared" si="1481"/>
        <v>0</v>
      </c>
      <c r="P6154" s="506"/>
      <c r="Q6154" s="494"/>
      <c r="R6154" s="412" t="str">
        <f t="shared" si="1470"/>
        <v/>
      </c>
      <c r="S6154" s="412" t="str">
        <f t="shared" ref="S6154:S6217" si="1484">IF(Q6154="X","x",IF(Q6154="xx","x",IF(OR(J6154&gt;0,O6154&gt;0),"x","")))</f>
        <v/>
      </c>
      <c r="T6154" s="427"/>
      <c r="U6154" s="429"/>
      <c r="W6154" s="6">
        <f>VLOOKUP(A6154,'[3]Cartilha Global'!$A:$A,1,FALSE)</f>
        <v>87739</v>
      </c>
    </row>
    <row r="6155" spans="1:23" ht="33.75" hidden="1" x14ac:dyDescent="0.2">
      <c r="A6155" s="522">
        <v>87748</v>
      </c>
      <c r="B6155" s="508" t="s">
        <v>3144</v>
      </c>
      <c r="C6155" s="513" t="s">
        <v>6307</v>
      </c>
      <c r="D6155" s="498" t="s">
        <v>170</v>
      </c>
      <c r="E6155" s="499">
        <v>100</v>
      </c>
      <c r="F6155" s="500">
        <f t="shared" si="1483"/>
        <v>123.84</v>
      </c>
      <c r="G6155" s="527"/>
      <c r="H6155" s="518"/>
      <c r="I6155" s="517">
        <f t="shared" si="1477"/>
        <v>0</v>
      </c>
      <c r="J6155" s="517">
        <f t="shared" si="1478"/>
        <v>0</v>
      </c>
      <c r="K6155" s="504"/>
      <c r="L6155" s="518">
        <f t="shared" si="1482"/>
        <v>0</v>
      </c>
      <c r="M6155" s="518">
        <f t="shared" si="1482"/>
        <v>0</v>
      </c>
      <c r="N6155" s="517">
        <f t="shared" si="1480"/>
        <v>0</v>
      </c>
      <c r="O6155" s="517">
        <f t="shared" si="1481"/>
        <v>0</v>
      </c>
      <c r="P6155" s="506"/>
      <c r="Q6155" s="494"/>
      <c r="R6155" s="412" t="str">
        <f t="shared" si="1470"/>
        <v/>
      </c>
      <c r="S6155" s="412" t="str">
        <f t="shared" si="1484"/>
        <v/>
      </c>
      <c r="T6155" s="427"/>
      <c r="U6155" s="429"/>
      <c r="W6155" s="6">
        <f>VLOOKUP(A6155,'[3]Cartilha Global'!$A:$A,1,FALSE)</f>
        <v>87748</v>
      </c>
    </row>
    <row r="6156" spans="1:23" ht="22.5" hidden="1" x14ac:dyDescent="0.2">
      <c r="A6156" s="522">
        <v>87749</v>
      </c>
      <c r="B6156" s="508" t="s">
        <v>3144</v>
      </c>
      <c r="C6156" s="513" t="s">
        <v>6308</v>
      </c>
      <c r="D6156" s="498" t="s">
        <v>170</v>
      </c>
      <c r="E6156" s="499">
        <v>109.81</v>
      </c>
      <c r="F6156" s="500">
        <f t="shared" si="1483"/>
        <v>135.99</v>
      </c>
      <c r="G6156" s="527"/>
      <c r="H6156" s="518"/>
      <c r="I6156" s="517">
        <f t="shared" si="1477"/>
        <v>0</v>
      </c>
      <c r="J6156" s="517">
        <f t="shared" si="1478"/>
        <v>0</v>
      </c>
      <c r="K6156" s="504"/>
      <c r="L6156" s="518">
        <f t="shared" si="1482"/>
        <v>0</v>
      </c>
      <c r="M6156" s="518">
        <f t="shared" si="1482"/>
        <v>0</v>
      </c>
      <c r="N6156" s="517">
        <f t="shared" si="1480"/>
        <v>0</v>
      </c>
      <c r="O6156" s="517">
        <f t="shared" si="1481"/>
        <v>0</v>
      </c>
      <c r="P6156" s="506"/>
      <c r="Q6156" s="494"/>
      <c r="R6156" s="412" t="str">
        <f t="shared" ref="R6156:R6182" si="1485">IF(Q6156="X","x",IF(Q6156="xx","x",IF(O6156&gt;0,"x","")))</f>
        <v/>
      </c>
      <c r="S6156" s="412" t="str">
        <f t="shared" si="1484"/>
        <v/>
      </c>
      <c r="T6156" s="427"/>
      <c r="U6156" s="429"/>
      <c r="W6156" s="6">
        <f>VLOOKUP(A6156,'[3]Cartilha Global'!$A:$A,1,FALSE)</f>
        <v>87749</v>
      </c>
    </row>
    <row r="6157" spans="1:23" ht="33.75" hidden="1" x14ac:dyDescent="0.2">
      <c r="A6157" s="522">
        <v>87758</v>
      </c>
      <c r="B6157" s="508" t="s">
        <v>3144</v>
      </c>
      <c r="C6157" s="513" t="s">
        <v>6309</v>
      </c>
      <c r="D6157" s="498" t="s">
        <v>170</v>
      </c>
      <c r="E6157" s="499">
        <v>98.09</v>
      </c>
      <c r="F6157" s="500">
        <f t="shared" si="1483"/>
        <v>121.47</v>
      </c>
      <c r="G6157" s="527"/>
      <c r="H6157" s="518"/>
      <c r="I6157" s="517">
        <f t="shared" si="1477"/>
        <v>0</v>
      </c>
      <c r="J6157" s="517">
        <f t="shared" si="1478"/>
        <v>0</v>
      </c>
      <c r="K6157" s="504"/>
      <c r="L6157" s="518">
        <f t="shared" si="1482"/>
        <v>0</v>
      </c>
      <c r="M6157" s="518">
        <f t="shared" si="1482"/>
        <v>0</v>
      </c>
      <c r="N6157" s="517">
        <f t="shared" si="1480"/>
        <v>0</v>
      </c>
      <c r="O6157" s="517">
        <f t="shared" si="1481"/>
        <v>0</v>
      </c>
      <c r="P6157" s="506"/>
      <c r="Q6157" s="494"/>
      <c r="R6157" s="412" t="str">
        <f t="shared" si="1485"/>
        <v/>
      </c>
      <c r="S6157" s="412" t="str">
        <f t="shared" si="1484"/>
        <v/>
      </c>
      <c r="T6157" s="427"/>
      <c r="U6157" s="429"/>
      <c r="W6157" s="6">
        <f>VLOOKUP(A6157,'[3]Cartilha Global'!$A:$A,1,FALSE)</f>
        <v>87758</v>
      </c>
    </row>
    <row r="6158" spans="1:23" ht="22.5" hidden="1" x14ac:dyDescent="0.2">
      <c r="A6158" s="522">
        <v>87759</v>
      </c>
      <c r="B6158" s="508" t="s">
        <v>3144</v>
      </c>
      <c r="C6158" s="513" t="s">
        <v>6310</v>
      </c>
      <c r="D6158" s="498" t="s">
        <v>170</v>
      </c>
      <c r="E6158" s="499">
        <v>107.9</v>
      </c>
      <c r="F6158" s="500">
        <f t="shared" si="1483"/>
        <v>133.62</v>
      </c>
      <c r="G6158" s="527"/>
      <c r="H6158" s="518"/>
      <c r="I6158" s="517">
        <f t="shared" si="1477"/>
        <v>0</v>
      </c>
      <c r="J6158" s="517">
        <f t="shared" si="1478"/>
        <v>0</v>
      </c>
      <c r="K6158" s="504"/>
      <c r="L6158" s="518">
        <f t="shared" si="1482"/>
        <v>0</v>
      </c>
      <c r="M6158" s="518">
        <f t="shared" si="1482"/>
        <v>0</v>
      </c>
      <c r="N6158" s="517">
        <f t="shared" si="1480"/>
        <v>0</v>
      </c>
      <c r="O6158" s="517">
        <f t="shared" si="1481"/>
        <v>0</v>
      </c>
      <c r="P6158" s="506"/>
      <c r="Q6158" s="494"/>
      <c r="R6158" s="412" t="str">
        <f t="shared" si="1485"/>
        <v/>
      </c>
      <c r="S6158" s="412" t="str">
        <f t="shared" si="1484"/>
        <v/>
      </c>
      <c r="T6158" s="427"/>
      <c r="U6158" s="429"/>
      <c r="W6158" s="6">
        <f>VLOOKUP(A6158,'[3]Cartilha Global'!$A:$A,1,FALSE)</f>
        <v>87759</v>
      </c>
    </row>
    <row r="6159" spans="1:23" ht="33.75" hidden="1" x14ac:dyDescent="0.2">
      <c r="A6159" s="522">
        <v>87768</v>
      </c>
      <c r="B6159" s="508" t="s">
        <v>3144</v>
      </c>
      <c r="C6159" s="513" t="s">
        <v>6311</v>
      </c>
      <c r="D6159" s="498" t="s">
        <v>170</v>
      </c>
      <c r="E6159" s="499">
        <v>116.31</v>
      </c>
      <c r="F6159" s="500">
        <f t="shared" si="1483"/>
        <v>144.04</v>
      </c>
      <c r="G6159" s="527"/>
      <c r="H6159" s="518"/>
      <c r="I6159" s="517">
        <f t="shared" si="1477"/>
        <v>0</v>
      </c>
      <c r="J6159" s="517">
        <f t="shared" si="1478"/>
        <v>0</v>
      </c>
      <c r="K6159" s="504"/>
      <c r="L6159" s="518">
        <f t="shared" si="1482"/>
        <v>0</v>
      </c>
      <c r="M6159" s="518">
        <f t="shared" si="1482"/>
        <v>0</v>
      </c>
      <c r="N6159" s="517">
        <f t="shared" si="1480"/>
        <v>0</v>
      </c>
      <c r="O6159" s="517">
        <f t="shared" si="1481"/>
        <v>0</v>
      </c>
      <c r="P6159" s="506"/>
      <c r="Q6159" s="494"/>
      <c r="R6159" s="412" t="str">
        <f t="shared" si="1485"/>
        <v/>
      </c>
      <c r="S6159" s="412" t="str">
        <f t="shared" si="1484"/>
        <v/>
      </c>
      <c r="T6159" s="427"/>
      <c r="U6159" s="429"/>
      <c r="W6159" s="6">
        <f>VLOOKUP(A6159,'[3]Cartilha Global'!$A:$A,1,FALSE)</f>
        <v>87768</v>
      </c>
    </row>
    <row r="6160" spans="1:23" ht="22.5" hidden="1" x14ac:dyDescent="0.2">
      <c r="A6160" s="522">
        <v>87769</v>
      </c>
      <c r="B6160" s="508" t="s">
        <v>3144</v>
      </c>
      <c r="C6160" s="513" t="s">
        <v>6312</v>
      </c>
      <c r="D6160" s="498" t="s">
        <v>170</v>
      </c>
      <c r="E6160" s="499">
        <v>128.38</v>
      </c>
      <c r="F6160" s="500">
        <f t="shared" si="1483"/>
        <v>158.99</v>
      </c>
      <c r="G6160" s="527"/>
      <c r="H6160" s="518"/>
      <c r="I6160" s="517">
        <f t="shared" si="1477"/>
        <v>0</v>
      </c>
      <c r="J6160" s="517">
        <f t="shared" si="1478"/>
        <v>0</v>
      </c>
      <c r="K6160" s="504"/>
      <c r="L6160" s="518">
        <f t="shared" si="1482"/>
        <v>0</v>
      </c>
      <c r="M6160" s="518">
        <f t="shared" si="1482"/>
        <v>0</v>
      </c>
      <c r="N6160" s="517">
        <f t="shared" si="1480"/>
        <v>0</v>
      </c>
      <c r="O6160" s="517">
        <f t="shared" si="1481"/>
        <v>0</v>
      </c>
      <c r="P6160" s="506"/>
      <c r="Q6160" s="494"/>
      <c r="R6160" s="412" t="str">
        <f t="shared" si="1485"/>
        <v/>
      </c>
      <c r="S6160" s="412" t="str">
        <f t="shared" si="1484"/>
        <v/>
      </c>
      <c r="T6160" s="427"/>
      <c r="U6160" s="429"/>
      <c r="W6160" s="6">
        <f>VLOOKUP(A6160,'[3]Cartilha Global'!$A:$A,1,FALSE)</f>
        <v>87769</v>
      </c>
    </row>
    <row r="6161" spans="1:23" ht="22.5" hidden="1" x14ac:dyDescent="0.2">
      <c r="A6161" s="522">
        <v>88470</v>
      </c>
      <c r="B6161" s="508" t="s">
        <v>3144</v>
      </c>
      <c r="C6161" s="513" t="s">
        <v>6313</v>
      </c>
      <c r="D6161" s="498" t="s">
        <v>170</v>
      </c>
      <c r="E6161" s="499">
        <v>20.47</v>
      </c>
      <c r="F6161" s="500">
        <f t="shared" si="1483"/>
        <v>25.35</v>
      </c>
      <c r="G6161" s="527"/>
      <c r="H6161" s="518"/>
      <c r="I6161" s="517">
        <f t="shared" si="1477"/>
        <v>0</v>
      </c>
      <c r="J6161" s="517">
        <f t="shared" si="1478"/>
        <v>0</v>
      </c>
      <c r="K6161" s="504"/>
      <c r="L6161" s="518">
        <f t="shared" si="1482"/>
        <v>0</v>
      </c>
      <c r="M6161" s="518">
        <f t="shared" si="1482"/>
        <v>0</v>
      </c>
      <c r="N6161" s="517">
        <f t="shared" si="1480"/>
        <v>0</v>
      </c>
      <c r="O6161" s="517">
        <f t="shared" si="1481"/>
        <v>0</v>
      </c>
      <c r="P6161" s="506"/>
      <c r="Q6161" s="494"/>
      <c r="R6161" s="412" t="str">
        <f t="shared" si="1485"/>
        <v/>
      </c>
      <c r="S6161" s="412" t="str">
        <f t="shared" si="1484"/>
        <v/>
      </c>
      <c r="T6161" s="427"/>
      <c r="U6161" s="429"/>
      <c r="W6161" s="6">
        <f>VLOOKUP(A6161,'[3]Cartilha Global'!$A:$A,1,FALSE)</f>
        <v>88470</v>
      </c>
    </row>
    <row r="6162" spans="1:23" ht="22.5" hidden="1" x14ac:dyDescent="0.2">
      <c r="A6162" s="522">
        <v>88471</v>
      </c>
      <c r="B6162" s="508" t="s">
        <v>3144</v>
      </c>
      <c r="C6162" s="513" t="s">
        <v>6314</v>
      </c>
      <c r="D6162" s="498" t="s">
        <v>170</v>
      </c>
      <c r="E6162" s="499">
        <v>25.74</v>
      </c>
      <c r="F6162" s="500">
        <f t="shared" si="1483"/>
        <v>31.88</v>
      </c>
      <c r="G6162" s="527"/>
      <c r="H6162" s="518"/>
      <c r="I6162" s="517">
        <f t="shared" si="1477"/>
        <v>0</v>
      </c>
      <c r="J6162" s="517">
        <f t="shared" si="1478"/>
        <v>0</v>
      </c>
      <c r="K6162" s="504"/>
      <c r="L6162" s="518">
        <f t="shared" si="1482"/>
        <v>0</v>
      </c>
      <c r="M6162" s="518">
        <f t="shared" si="1482"/>
        <v>0</v>
      </c>
      <c r="N6162" s="517">
        <f t="shared" si="1480"/>
        <v>0</v>
      </c>
      <c r="O6162" s="517">
        <f t="shared" si="1481"/>
        <v>0</v>
      </c>
      <c r="P6162" s="506"/>
      <c r="Q6162" s="494"/>
      <c r="R6162" s="412" t="str">
        <f t="shared" si="1485"/>
        <v/>
      </c>
      <c r="S6162" s="412" t="str">
        <f t="shared" si="1484"/>
        <v/>
      </c>
      <c r="T6162" s="427"/>
      <c r="U6162" s="429"/>
      <c r="W6162" s="6">
        <f>VLOOKUP(A6162,'[3]Cartilha Global'!$A:$A,1,FALSE)</f>
        <v>88471</v>
      </c>
    </row>
    <row r="6163" spans="1:23" ht="22.5" hidden="1" x14ac:dyDescent="0.2">
      <c r="A6163" s="522">
        <v>88472</v>
      </c>
      <c r="B6163" s="508" t="s">
        <v>3144</v>
      </c>
      <c r="C6163" s="513" t="s">
        <v>6315</v>
      </c>
      <c r="D6163" s="498" t="s">
        <v>170</v>
      </c>
      <c r="E6163" s="499">
        <v>29.92</v>
      </c>
      <c r="F6163" s="500">
        <f t="shared" si="1483"/>
        <v>37.049999999999997</v>
      </c>
      <c r="G6163" s="527"/>
      <c r="H6163" s="518"/>
      <c r="I6163" s="517">
        <f t="shared" si="1477"/>
        <v>0</v>
      </c>
      <c r="J6163" s="517">
        <f t="shared" si="1478"/>
        <v>0</v>
      </c>
      <c r="K6163" s="504"/>
      <c r="L6163" s="518">
        <f t="shared" si="1482"/>
        <v>0</v>
      </c>
      <c r="M6163" s="518">
        <f t="shared" si="1482"/>
        <v>0</v>
      </c>
      <c r="N6163" s="517">
        <f t="shared" si="1480"/>
        <v>0</v>
      </c>
      <c r="O6163" s="517">
        <f t="shared" si="1481"/>
        <v>0</v>
      </c>
      <c r="P6163" s="506"/>
      <c r="Q6163" s="494"/>
      <c r="R6163" s="412" t="str">
        <f t="shared" si="1485"/>
        <v/>
      </c>
      <c r="S6163" s="412" t="str">
        <f t="shared" si="1484"/>
        <v/>
      </c>
      <c r="T6163" s="427"/>
      <c r="U6163" s="429"/>
      <c r="W6163" s="6">
        <f>VLOOKUP(A6163,'[3]Cartilha Global'!$A:$A,1,FALSE)</f>
        <v>88472</v>
      </c>
    </row>
    <row r="6164" spans="1:23" ht="22.5" hidden="1" x14ac:dyDescent="0.2">
      <c r="A6164" s="522">
        <v>88476</v>
      </c>
      <c r="B6164" s="508" t="s">
        <v>3144</v>
      </c>
      <c r="C6164" s="513" t="s">
        <v>6316</v>
      </c>
      <c r="D6164" s="498" t="s">
        <v>170</v>
      </c>
      <c r="E6164" s="499">
        <v>17.47</v>
      </c>
      <c r="F6164" s="500">
        <f t="shared" si="1483"/>
        <v>21.63</v>
      </c>
      <c r="G6164" s="527"/>
      <c r="H6164" s="518"/>
      <c r="I6164" s="517">
        <f t="shared" si="1477"/>
        <v>0</v>
      </c>
      <c r="J6164" s="517">
        <f t="shared" si="1478"/>
        <v>0</v>
      </c>
      <c r="K6164" s="504"/>
      <c r="L6164" s="518">
        <f t="shared" si="1482"/>
        <v>0</v>
      </c>
      <c r="M6164" s="518">
        <f t="shared" si="1482"/>
        <v>0</v>
      </c>
      <c r="N6164" s="517">
        <f t="shared" si="1480"/>
        <v>0</v>
      </c>
      <c r="O6164" s="517">
        <f t="shared" si="1481"/>
        <v>0</v>
      </c>
      <c r="P6164" s="506"/>
      <c r="Q6164" s="494"/>
      <c r="R6164" s="412" t="str">
        <f t="shared" si="1485"/>
        <v/>
      </c>
      <c r="S6164" s="412" t="str">
        <f t="shared" si="1484"/>
        <v/>
      </c>
      <c r="T6164" s="427"/>
      <c r="U6164" s="429"/>
      <c r="W6164" s="6">
        <f>VLOOKUP(A6164,'[3]Cartilha Global'!$A:$A,1,FALSE)</f>
        <v>88476</v>
      </c>
    </row>
    <row r="6165" spans="1:23" ht="22.5" hidden="1" x14ac:dyDescent="0.2">
      <c r="A6165" s="522">
        <v>88477</v>
      </c>
      <c r="B6165" s="508" t="s">
        <v>3144</v>
      </c>
      <c r="C6165" s="513" t="s">
        <v>6317</v>
      </c>
      <c r="D6165" s="498" t="s">
        <v>170</v>
      </c>
      <c r="E6165" s="499">
        <v>24.13</v>
      </c>
      <c r="F6165" s="500">
        <f t="shared" si="1483"/>
        <v>29.88</v>
      </c>
      <c r="G6165" s="527"/>
      <c r="H6165" s="518"/>
      <c r="I6165" s="517">
        <f t="shared" si="1477"/>
        <v>0</v>
      </c>
      <c r="J6165" s="517">
        <f t="shared" si="1478"/>
        <v>0</v>
      </c>
      <c r="K6165" s="504"/>
      <c r="L6165" s="518">
        <f t="shared" si="1482"/>
        <v>0</v>
      </c>
      <c r="M6165" s="518">
        <f t="shared" si="1482"/>
        <v>0</v>
      </c>
      <c r="N6165" s="517">
        <f t="shared" si="1480"/>
        <v>0</v>
      </c>
      <c r="O6165" s="517">
        <f t="shared" si="1481"/>
        <v>0</v>
      </c>
      <c r="P6165" s="506"/>
      <c r="Q6165" s="494"/>
      <c r="R6165" s="412" t="str">
        <f t="shared" si="1485"/>
        <v/>
      </c>
      <c r="S6165" s="412" t="str">
        <f t="shared" si="1484"/>
        <v/>
      </c>
      <c r="T6165" s="427"/>
      <c r="U6165" s="429"/>
      <c r="W6165" s="6">
        <f>VLOOKUP(A6165,'[3]Cartilha Global'!$A:$A,1,FALSE)</f>
        <v>88477</v>
      </c>
    </row>
    <row r="6166" spans="1:23" ht="22.5" hidden="1" x14ac:dyDescent="0.2">
      <c r="A6166" s="522">
        <v>88478</v>
      </c>
      <c r="B6166" s="508" t="s">
        <v>3144</v>
      </c>
      <c r="C6166" s="513" t="s">
        <v>6318</v>
      </c>
      <c r="D6166" s="498" t="s">
        <v>170</v>
      </c>
      <c r="E6166" s="499">
        <v>29.63</v>
      </c>
      <c r="F6166" s="500">
        <f t="shared" si="1483"/>
        <v>36.69</v>
      </c>
      <c r="G6166" s="527"/>
      <c r="H6166" s="518"/>
      <c r="I6166" s="517">
        <f t="shared" si="1477"/>
        <v>0</v>
      </c>
      <c r="J6166" s="517">
        <f t="shared" si="1478"/>
        <v>0</v>
      </c>
      <c r="K6166" s="504"/>
      <c r="L6166" s="518">
        <f t="shared" si="1482"/>
        <v>0</v>
      </c>
      <c r="M6166" s="518">
        <f t="shared" si="1482"/>
        <v>0</v>
      </c>
      <c r="N6166" s="517">
        <f t="shared" si="1480"/>
        <v>0</v>
      </c>
      <c r="O6166" s="517">
        <f t="shared" si="1481"/>
        <v>0</v>
      </c>
      <c r="P6166" s="506"/>
      <c r="Q6166" s="494"/>
      <c r="R6166" s="412" t="str">
        <f t="shared" si="1485"/>
        <v/>
      </c>
      <c r="S6166" s="412" t="str">
        <f t="shared" si="1484"/>
        <v/>
      </c>
      <c r="T6166" s="427"/>
      <c r="U6166" s="429"/>
      <c r="W6166" s="6">
        <f>VLOOKUP(A6166,'[3]Cartilha Global'!$A:$A,1,FALSE)</f>
        <v>88478</v>
      </c>
    </row>
    <row r="6167" spans="1:23" ht="33.75" hidden="1" x14ac:dyDescent="0.2">
      <c r="A6167" s="522">
        <v>90930</v>
      </c>
      <c r="B6167" s="508" t="s">
        <v>3144</v>
      </c>
      <c r="C6167" s="513" t="s">
        <v>6319</v>
      </c>
      <c r="D6167" s="498" t="s">
        <v>170</v>
      </c>
      <c r="E6167" s="499">
        <v>76.89</v>
      </c>
      <c r="F6167" s="500">
        <f t="shared" si="1483"/>
        <v>95.22</v>
      </c>
      <c r="G6167" s="527"/>
      <c r="H6167" s="518"/>
      <c r="I6167" s="517">
        <f t="shared" si="1477"/>
        <v>0</v>
      </c>
      <c r="J6167" s="517">
        <f t="shared" si="1478"/>
        <v>0</v>
      </c>
      <c r="K6167" s="504"/>
      <c r="L6167" s="518">
        <f t="shared" si="1482"/>
        <v>0</v>
      </c>
      <c r="M6167" s="518">
        <f t="shared" si="1482"/>
        <v>0</v>
      </c>
      <c r="N6167" s="517">
        <f t="shared" si="1480"/>
        <v>0</v>
      </c>
      <c r="O6167" s="517">
        <f t="shared" si="1481"/>
        <v>0</v>
      </c>
      <c r="P6167" s="506"/>
      <c r="Q6167" s="494"/>
      <c r="R6167" s="412" t="str">
        <f t="shared" si="1485"/>
        <v/>
      </c>
      <c r="S6167" s="412" t="str">
        <f t="shared" si="1484"/>
        <v/>
      </c>
      <c r="T6167" s="427"/>
      <c r="U6167" s="429"/>
      <c r="W6167" s="6">
        <f>VLOOKUP(A6167,'[3]Cartilha Global'!$A:$A,1,FALSE)</f>
        <v>90930</v>
      </c>
    </row>
    <row r="6168" spans="1:23" ht="22.5" hidden="1" x14ac:dyDescent="0.2">
      <c r="A6168" s="522">
        <v>90932</v>
      </c>
      <c r="B6168" s="508" t="s">
        <v>3144</v>
      </c>
      <c r="C6168" s="513" t="s">
        <v>6320</v>
      </c>
      <c r="D6168" s="498" t="s">
        <v>170</v>
      </c>
      <c r="E6168" s="499">
        <v>84.76</v>
      </c>
      <c r="F6168" s="500">
        <f t="shared" si="1483"/>
        <v>104.97</v>
      </c>
      <c r="G6168" s="527"/>
      <c r="H6168" s="518"/>
      <c r="I6168" s="517">
        <f t="shared" si="1477"/>
        <v>0</v>
      </c>
      <c r="J6168" s="517">
        <f t="shared" si="1478"/>
        <v>0</v>
      </c>
      <c r="K6168" s="504"/>
      <c r="L6168" s="518">
        <f t="shared" si="1482"/>
        <v>0</v>
      </c>
      <c r="M6168" s="518">
        <f t="shared" si="1482"/>
        <v>0</v>
      </c>
      <c r="N6168" s="517">
        <f t="shared" si="1480"/>
        <v>0</v>
      </c>
      <c r="O6168" s="517">
        <f t="shared" si="1481"/>
        <v>0</v>
      </c>
      <c r="P6168" s="506"/>
      <c r="Q6168" s="494"/>
      <c r="R6168" s="412" t="str">
        <f t="shared" si="1485"/>
        <v/>
      </c>
      <c r="S6168" s="412" t="str">
        <f t="shared" si="1484"/>
        <v/>
      </c>
      <c r="T6168" s="427"/>
      <c r="U6168" s="429"/>
      <c r="W6168" s="6">
        <f>VLOOKUP(A6168,'[3]Cartilha Global'!$A:$A,1,FALSE)</f>
        <v>90932</v>
      </c>
    </row>
    <row r="6169" spans="1:23" ht="22.5" hidden="1" x14ac:dyDescent="0.2">
      <c r="A6169" s="522">
        <v>90933</v>
      </c>
      <c r="B6169" s="508" t="s">
        <v>3144</v>
      </c>
      <c r="C6169" s="513" t="s">
        <v>6321</v>
      </c>
      <c r="D6169" s="498" t="s">
        <v>170</v>
      </c>
      <c r="E6169" s="499">
        <v>149.84</v>
      </c>
      <c r="F6169" s="500">
        <f t="shared" si="1483"/>
        <v>185.56</v>
      </c>
      <c r="G6169" s="527"/>
      <c r="H6169" s="518"/>
      <c r="I6169" s="517">
        <f t="shared" si="1477"/>
        <v>0</v>
      </c>
      <c r="J6169" s="517">
        <f t="shared" si="1478"/>
        <v>0</v>
      </c>
      <c r="K6169" s="504"/>
      <c r="L6169" s="518">
        <f t="shared" ref="L6169:M6178" si="1486">G6169</f>
        <v>0</v>
      </c>
      <c r="M6169" s="518">
        <f t="shared" si="1486"/>
        <v>0</v>
      </c>
      <c r="N6169" s="517">
        <f t="shared" si="1480"/>
        <v>0</v>
      </c>
      <c r="O6169" s="517">
        <f t="shared" si="1481"/>
        <v>0</v>
      </c>
      <c r="P6169" s="506"/>
      <c r="Q6169" s="494"/>
      <c r="R6169" s="412" t="str">
        <f t="shared" si="1485"/>
        <v/>
      </c>
      <c r="S6169" s="412" t="str">
        <f t="shared" si="1484"/>
        <v/>
      </c>
      <c r="T6169" s="427"/>
      <c r="U6169" s="429"/>
      <c r="W6169" s="6">
        <f>VLOOKUP(A6169,'[3]Cartilha Global'!$A:$A,1,FALSE)</f>
        <v>90933</v>
      </c>
    </row>
    <row r="6170" spans="1:23" ht="22.5" hidden="1" x14ac:dyDescent="0.2">
      <c r="A6170" s="522">
        <v>90934</v>
      </c>
      <c r="B6170" s="508" t="s">
        <v>3144</v>
      </c>
      <c r="C6170" s="513" t="s">
        <v>6322</v>
      </c>
      <c r="D6170" s="498" t="s">
        <v>170</v>
      </c>
      <c r="E6170" s="499">
        <v>163.65</v>
      </c>
      <c r="F6170" s="500">
        <f t="shared" si="1483"/>
        <v>202.66</v>
      </c>
      <c r="G6170" s="527"/>
      <c r="H6170" s="518"/>
      <c r="I6170" s="517">
        <f t="shared" si="1477"/>
        <v>0</v>
      </c>
      <c r="J6170" s="517">
        <f t="shared" si="1478"/>
        <v>0</v>
      </c>
      <c r="K6170" s="504"/>
      <c r="L6170" s="518">
        <f t="shared" si="1486"/>
        <v>0</v>
      </c>
      <c r="M6170" s="518">
        <f t="shared" si="1486"/>
        <v>0</v>
      </c>
      <c r="N6170" s="517">
        <f t="shared" si="1480"/>
        <v>0</v>
      </c>
      <c r="O6170" s="517">
        <f t="shared" si="1481"/>
        <v>0</v>
      </c>
      <c r="P6170" s="506"/>
      <c r="Q6170" s="494"/>
      <c r="R6170" s="412" t="str">
        <f t="shared" si="1485"/>
        <v/>
      </c>
      <c r="S6170" s="412" t="str">
        <f t="shared" si="1484"/>
        <v/>
      </c>
      <c r="T6170" s="427"/>
      <c r="U6170" s="429"/>
      <c r="W6170" s="6">
        <f>VLOOKUP(A6170,'[3]Cartilha Global'!$A:$A,1,FALSE)</f>
        <v>90934</v>
      </c>
    </row>
    <row r="6171" spans="1:23" ht="33.75" hidden="1" x14ac:dyDescent="0.2">
      <c r="A6171" s="522">
        <v>90940</v>
      </c>
      <c r="B6171" s="508" t="s">
        <v>3144</v>
      </c>
      <c r="C6171" s="513" t="s">
        <v>6323</v>
      </c>
      <c r="D6171" s="498" t="s">
        <v>170</v>
      </c>
      <c r="E6171" s="499">
        <v>81.63</v>
      </c>
      <c r="F6171" s="500">
        <f t="shared" si="1483"/>
        <v>101.09</v>
      </c>
      <c r="G6171" s="527"/>
      <c r="H6171" s="518"/>
      <c r="I6171" s="517">
        <f t="shared" si="1477"/>
        <v>0</v>
      </c>
      <c r="J6171" s="517">
        <f t="shared" si="1478"/>
        <v>0</v>
      </c>
      <c r="K6171" s="504"/>
      <c r="L6171" s="518">
        <f t="shared" si="1486"/>
        <v>0</v>
      </c>
      <c r="M6171" s="518">
        <f t="shared" si="1486"/>
        <v>0</v>
      </c>
      <c r="N6171" s="517">
        <f t="shared" si="1480"/>
        <v>0</v>
      </c>
      <c r="O6171" s="517">
        <f t="shared" si="1481"/>
        <v>0</v>
      </c>
      <c r="P6171" s="506"/>
      <c r="Q6171" s="494"/>
      <c r="R6171" s="412" t="str">
        <f t="shared" si="1485"/>
        <v/>
      </c>
      <c r="S6171" s="412" t="str">
        <f t="shared" si="1484"/>
        <v/>
      </c>
      <c r="T6171" s="427"/>
      <c r="U6171" s="429"/>
      <c r="W6171" s="6">
        <f>VLOOKUP(A6171,'[3]Cartilha Global'!$A:$A,1,FALSE)</f>
        <v>90940</v>
      </c>
    </row>
    <row r="6172" spans="1:23" ht="22.5" hidden="1" x14ac:dyDescent="0.2">
      <c r="A6172" s="522">
        <v>90942</v>
      </c>
      <c r="B6172" s="508" t="s">
        <v>3144</v>
      </c>
      <c r="C6172" s="513" t="s">
        <v>6324</v>
      </c>
      <c r="D6172" s="498" t="s">
        <v>170</v>
      </c>
      <c r="E6172" s="499">
        <v>90.21</v>
      </c>
      <c r="F6172" s="500">
        <f t="shared" si="1483"/>
        <v>111.72</v>
      </c>
      <c r="G6172" s="527"/>
      <c r="H6172" s="518"/>
      <c r="I6172" s="517">
        <f t="shared" si="1477"/>
        <v>0</v>
      </c>
      <c r="J6172" s="517">
        <f t="shared" si="1478"/>
        <v>0</v>
      </c>
      <c r="K6172" s="504"/>
      <c r="L6172" s="518">
        <f t="shared" si="1486"/>
        <v>0</v>
      </c>
      <c r="M6172" s="518">
        <f t="shared" si="1486"/>
        <v>0</v>
      </c>
      <c r="N6172" s="517">
        <f t="shared" si="1480"/>
        <v>0</v>
      </c>
      <c r="O6172" s="517">
        <f t="shared" si="1481"/>
        <v>0</v>
      </c>
      <c r="P6172" s="506"/>
      <c r="Q6172" s="494"/>
      <c r="R6172" s="412" t="str">
        <f t="shared" si="1485"/>
        <v/>
      </c>
      <c r="S6172" s="412" t="str">
        <f t="shared" si="1484"/>
        <v/>
      </c>
      <c r="T6172" s="427"/>
      <c r="U6172" s="429"/>
      <c r="W6172" s="6">
        <f>VLOOKUP(A6172,'[3]Cartilha Global'!$A:$A,1,FALSE)</f>
        <v>90942</v>
      </c>
    </row>
    <row r="6173" spans="1:23" ht="22.5" hidden="1" x14ac:dyDescent="0.2">
      <c r="A6173" s="522">
        <v>90943</v>
      </c>
      <c r="B6173" s="508" t="s">
        <v>3144</v>
      </c>
      <c r="C6173" s="513" t="s">
        <v>6325</v>
      </c>
      <c r="D6173" s="498" t="s">
        <v>170</v>
      </c>
      <c r="E6173" s="499">
        <v>161.07</v>
      </c>
      <c r="F6173" s="500">
        <f t="shared" si="1483"/>
        <v>199.47</v>
      </c>
      <c r="G6173" s="527"/>
      <c r="H6173" s="518"/>
      <c r="I6173" s="517">
        <f t="shared" si="1477"/>
        <v>0</v>
      </c>
      <c r="J6173" s="517">
        <f t="shared" si="1478"/>
        <v>0</v>
      </c>
      <c r="K6173" s="504"/>
      <c r="L6173" s="518">
        <f t="shared" si="1486"/>
        <v>0</v>
      </c>
      <c r="M6173" s="518">
        <f t="shared" si="1486"/>
        <v>0</v>
      </c>
      <c r="N6173" s="517">
        <f t="shared" si="1480"/>
        <v>0</v>
      </c>
      <c r="O6173" s="517">
        <f t="shared" si="1481"/>
        <v>0</v>
      </c>
      <c r="P6173" s="506"/>
      <c r="Q6173" s="494"/>
      <c r="R6173" s="412" t="str">
        <f t="shared" si="1485"/>
        <v/>
      </c>
      <c r="S6173" s="412" t="str">
        <f t="shared" si="1484"/>
        <v/>
      </c>
      <c r="T6173" s="427"/>
      <c r="U6173" s="429"/>
      <c r="W6173" s="6">
        <f>VLOOKUP(A6173,'[3]Cartilha Global'!$A:$A,1,FALSE)</f>
        <v>90943</v>
      </c>
    </row>
    <row r="6174" spans="1:23" ht="22.5" hidden="1" x14ac:dyDescent="0.2">
      <c r="A6174" s="522">
        <v>90944</v>
      </c>
      <c r="B6174" s="508" t="s">
        <v>3144</v>
      </c>
      <c r="C6174" s="513" t="s">
        <v>6326</v>
      </c>
      <c r="D6174" s="498" t="s">
        <v>170</v>
      </c>
      <c r="E6174" s="499">
        <v>176.11</v>
      </c>
      <c r="F6174" s="500">
        <f t="shared" si="1483"/>
        <v>218.09</v>
      </c>
      <c r="G6174" s="527"/>
      <c r="H6174" s="518"/>
      <c r="I6174" s="517">
        <f t="shared" si="1477"/>
        <v>0</v>
      </c>
      <c r="J6174" s="517">
        <f t="shared" si="1478"/>
        <v>0</v>
      </c>
      <c r="K6174" s="504"/>
      <c r="L6174" s="518">
        <f t="shared" si="1486"/>
        <v>0</v>
      </c>
      <c r="M6174" s="518">
        <f t="shared" si="1486"/>
        <v>0</v>
      </c>
      <c r="N6174" s="517">
        <f t="shared" si="1480"/>
        <v>0</v>
      </c>
      <c r="O6174" s="517">
        <f t="shared" si="1481"/>
        <v>0</v>
      </c>
      <c r="P6174" s="506"/>
      <c r="Q6174" s="494"/>
      <c r="R6174" s="412" t="str">
        <f t="shared" si="1485"/>
        <v/>
      </c>
      <c r="S6174" s="412" t="str">
        <f t="shared" si="1484"/>
        <v/>
      </c>
      <c r="T6174" s="427"/>
      <c r="U6174" s="429"/>
      <c r="W6174" s="6">
        <f>VLOOKUP(A6174,'[3]Cartilha Global'!$A:$A,1,FALSE)</f>
        <v>90944</v>
      </c>
    </row>
    <row r="6175" spans="1:23" ht="33.75" hidden="1" x14ac:dyDescent="0.2">
      <c r="A6175" s="522">
        <v>90950</v>
      </c>
      <c r="B6175" s="508" t="s">
        <v>3144</v>
      </c>
      <c r="C6175" s="513" t="s">
        <v>6327</v>
      </c>
      <c r="D6175" s="498" t="s">
        <v>170</v>
      </c>
      <c r="E6175" s="499">
        <v>90.31</v>
      </c>
      <c r="F6175" s="500">
        <f t="shared" si="1483"/>
        <v>111.84</v>
      </c>
      <c r="G6175" s="527"/>
      <c r="H6175" s="518"/>
      <c r="I6175" s="517">
        <f t="shared" si="1477"/>
        <v>0</v>
      </c>
      <c r="J6175" s="517">
        <f t="shared" si="1478"/>
        <v>0</v>
      </c>
      <c r="K6175" s="504"/>
      <c r="L6175" s="518">
        <f t="shared" si="1486"/>
        <v>0</v>
      </c>
      <c r="M6175" s="518">
        <f t="shared" si="1486"/>
        <v>0</v>
      </c>
      <c r="N6175" s="517">
        <f t="shared" si="1480"/>
        <v>0</v>
      </c>
      <c r="O6175" s="517">
        <f t="shared" si="1481"/>
        <v>0</v>
      </c>
      <c r="P6175" s="506"/>
      <c r="Q6175" s="494"/>
      <c r="R6175" s="412" t="str">
        <f t="shared" si="1485"/>
        <v/>
      </c>
      <c r="S6175" s="412" t="str">
        <f t="shared" si="1484"/>
        <v/>
      </c>
      <c r="T6175" s="427"/>
      <c r="U6175" s="429"/>
      <c r="W6175" s="6">
        <f>VLOOKUP(A6175,'[3]Cartilha Global'!$A:$A,1,FALSE)</f>
        <v>90950</v>
      </c>
    </row>
    <row r="6176" spans="1:23" ht="22.5" hidden="1" x14ac:dyDescent="0.2">
      <c r="A6176" s="522">
        <v>90952</v>
      </c>
      <c r="B6176" s="508" t="s">
        <v>3144</v>
      </c>
      <c r="C6176" s="513" t="s">
        <v>6328</v>
      </c>
      <c r="D6176" s="498" t="s">
        <v>170</v>
      </c>
      <c r="E6176" s="499">
        <v>100.17</v>
      </c>
      <c r="F6176" s="500">
        <f t="shared" si="1483"/>
        <v>124.05</v>
      </c>
      <c r="G6176" s="527"/>
      <c r="H6176" s="518"/>
      <c r="I6176" s="517">
        <f t="shared" si="1477"/>
        <v>0</v>
      </c>
      <c r="J6176" s="517">
        <f t="shared" si="1478"/>
        <v>0</v>
      </c>
      <c r="K6176" s="504"/>
      <c r="L6176" s="518">
        <f t="shared" si="1486"/>
        <v>0</v>
      </c>
      <c r="M6176" s="518">
        <f t="shared" si="1486"/>
        <v>0</v>
      </c>
      <c r="N6176" s="517">
        <f t="shared" si="1480"/>
        <v>0</v>
      </c>
      <c r="O6176" s="517">
        <f t="shared" si="1481"/>
        <v>0</v>
      </c>
      <c r="P6176" s="506"/>
      <c r="Q6176" s="494"/>
      <c r="R6176" s="412" t="str">
        <f t="shared" si="1485"/>
        <v/>
      </c>
      <c r="S6176" s="412" t="str">
        <f t="shared" si="1484"/>
        <v/>
      </c>
      <c r="T6176" s="427"/>
      <c r="U6176" s="429"/>
      <c r="W6176" s="6">
        <f>VLOOKUP(A6176,'[3]Cartilha Global'!$A:$A,1,FALSE)</f>
        <v>90952</v>
      </c>
    </row>
    <row r="6177" spans="1:23" ht="22.5" hidden="1" x14ac:dyDescent="0.2">
      <c r="A6177" s="522">
        <v>90953</v>
      </c>
      <c r="B6177" s="508" t="s">
        <v>3144</v>
      </c>
      <c r="C6177" s="513" t="s">
        <v>6329</v>
      </c>
      <c r="D6177" s="498" t="s">
        <v>170</v>
      </c>
      <c r="E6177" s="499">
        <v>181.65</v>
      </c>
      <c r="F6177" s="500">
        <f t="shared" si="1483"/>
        <v>224.96</v>
      </c>
      <c r="G6177" s="527"/>
      <c r="H6177" s="518"/>
      <c r="I6177" s="517">
        <f t="shared" si="1477"/>
        <v>0</v>
      </c>
      <c r="J6177" s="517">
        <f t="shared" si="1478"/>
        <v>0</v>
      </c>
      <c r="K6177" s="504"/>
      <c r="L6177" s="518">
        <f t="shared" si="1486"/>
        <v>0</v>
      </c>
      <c r="M6177" s="518">
        <f t="shared" si="1486"/>
        <v>0</v>
      </c>
      <c r="N6177" s="517">
        <f t="shared" si="1480"/>
        <v>0</v>
      </c>
      <c r="O6177" s="517">
        <f t="shared" si="1481"/>
        <v>0</v>
      </c>
      <c r="P6177" s="506"/>
      <c r="Q6177" s="494"/>
      <c r="R6177" s="412" t="str">
        <f t="shared" si="1485"/>
        <v/>
      </c>
      <c r="S6177" s="412" t="str">
        <f t="shared" si="1484"/>
        <v/>
      </c>
      <c r="T6177" s="427"/>
      <c r="U6177" s="429"/>
      <c r="W6177" s="6">
        <f>VLOOKUP(A6177,'[3]Cartilha Global'!$A:$A,1,FALSE)</f>
        <v>90953</v>
      </c>
    </row>
    <row r="6178" spans="1:23" ht="22.5" hidden="1" x14ac:dyDescent="0.2">
      <c r="A6178" s="522">
        <v>90954</v>
      </c>
      <c r="B6178" s="508" t="s">
        <v>3144</v>
      </c>
      <c r="C6178" s="513" t="s">
        <v>6330</v>
      </c>
      <c r="D6178" s="498" t="s">
        <v>170</v>
      </c>
      <c r="E6178" s="499">
        <v>198.95</v>
      </c>
      <c r="F6178" s="500">
        <f t="shared" si="1483"/>
        <v>246.38</v>
      </c>
      <c r="G6178" s="527"/>
      <c r="H6178" s="518"/>
      <c r="I6178" s="517">
        <f t="shared" si="1477"/>
        <v>0</v>
      </c>
      <c r="J6178" s="517">
        <f t="shared" si="1478"/>
        <v>0</v>
      </c>
      <c r="K6178" s="504"/>
      <c r="L6178" s="518">
        <f t="shared" si="1486"/>
        <v>0</v>
      </c>
      <c r="M6178" s="518">
        <f t="shared" si="1486"/>
        <v>0</v>
      </c>
      <c r="N6178" s="517">
        <f t="shared" si="1480"/>
        <v>0</v>
      </c>
      <c r="O6178" s="517">
        <f t="shared" si="1481"/>
        <v>0</v>
      </c>
      <c r="P6178" s="506"/>
      <c r="Q6178" s="494"/>
      <c r="R6178" s="412" t="str">
        <f t="shared" si="1485"/>
        <v/>
      </c>
      <c r="S6178" s="412" t="str">
        <f t="shared" si="1484"/>
        <v/>
      </c>
      <c r="T6178" s="427"/>
      <c r="U6178" s="429"/>
      <c r="W6178" s="6">
        <f>VLOOKUP(A6178,'[3]Cartilha Global'!$A:$A,1,FALSE)</f>
        <v>90954</v>
      </c>
    </row>
    <row r="6179" spans="1:23" hidden="1" x14ac:dyDescent="0.2">
      <c r="A6179" s="522" t="s">
        <v>6331</v>
      </c>
      <c r="B6179" s="508"/>
      <c r="C6179" s="513" t="s">
        <v>6332</v>
      </c>
      <c r="D6179" s="498">
        <v>0</v>
      </c>
      <c r="E6179" s="499"/>
      <c r="F6179" s="500">
        <f t="shared" ref="F6179:F6216" si="1487">IF(E6179=0,0,ROUND(E6179*(1+E$13)*(1-E$14),2))</f>
        <v>0</v>
      </c>
      <c r="G6179" s="556"/>
      <c r="H6179" s="556"/>
      <c r="I6179" s="557"/>
      <c r="J6179" s="558"/>
      <c r="K6179" s="504"/>
      <c r="L6179" s="556"/>
      <c r="M6179" s="556"/>
      <c r="N6179" s="557"/>
      <c r="O6179" s="558"/>
      <c r="P6179" s="506"/>
      <c r="Q6179" s="494" t="str">
        <f>IF(OR(SUM(J6179)&gt;0,SUM(O6179)&gt;0),"xx","")</f>
        <v/>
      </c>
      <c r="R6179" s="412" t="str">
        <f t="shared" si="1485"/>
        <v/>
      </c>
      <c r="S6179" s="412" t="str">
        <f t="shared" si="1484"/>
        <v/>
      </c>
      <c r="T6179" s="427"/>
      <c r="U6179" s="429"/>
      <c r="W6179" s="6" t="e">
        <f>VLOOKUP(A6179,'[3]Cartilha Global'!$A:$A,1,FALSE)</f>
        <v>#N/A</v>
      </c>
    </row>
    <row r="6180" spans="1:23" hidden="1" x14ac:dyDescent="0.2">
      <c r="A6180" s="522" t="s">
        <v>2077</v>
      </c>
      <c r="B6180" s="508"/>
      <c r="C6180" s="513" t="s">
        <v>58</v>
      </c>
      <c r="D6180" s="498">
        <v>0</v>
      </c>
      <c r="E6180" s="499"/>
      <c r="F6180" s="500">
        <f t="shared" si="1487"/>
        <v>0</v>
      </c>
      <c r="G6180" s="556"/>
      <c r="H6180" s="556"/>
      <c r="I6180" s="557"/>
      <c r="J6180" s="558"/>
      <c r="K6180" s="504"/>
      <c r="L6180" s="556"/>
      <c r="M6180" s="556"/>
      <c r="N6180" s="557"/>
      <c r="O6180" s="558"/>
      <c r="P6180" s="506"/>
      <c r="Q6180" s="494" t="str">
        <f>IF(OR(SUM(J6182:J6187)&gt;0,SUM(O6182:O6187)&gt;0),"xx","")</f>
        <v/>
      </c>
      <c r="R6180" s="412" t="str">
        <f t="shared" si="1485"/>
        <v/>
      </c>
      <c r="S6180" s="412" t="str">
        <f t="shared" si="1484"/>
        <v/>
      </c>
      <c r="T6180" s="427"/>
      <c r="U6180" s="429"/>
      <c r="W6180" s="6" t="str">
        <f>VLOOKUP(A6180,'[3]Cartilha Global'!$A:$A,1,FALSE)</f>
        <v>10.3.4</v>
      </c>
    </row>
    <row r="6181" spans="1:23" hidden="1" x14ac:dyDescent="0.2">
      <c r="A6181" s="522">
        <v>102488</v>
      </c>
      <c r="B6181" s="508" t="s">
        <v>3144</v>
      </c>
      <c r="C6181" s="513" t="s">
        <v>6333</v>
      </c>
      <c r="D6181" s="498" t="s">
        <v>170</v>
      </c>
      <c r="E6181" s="499">
        <v>3.66</v>
      </c>
      <c r="F6181" s="500">
        <f t="shared" si="1487"/>
        <v>4.53</v>
      </c>
      <c r="G6181" s="527"/>
      <c r="H6181" s="518"/>
      <c r="I6181" s="517">
        <f t="shared" ref="I6181:I6187" si="1488">IF(ISBLANK(E6181),0,ROUND(F6181*G6181,2))</f>
        <v>0</v>
      </c>
      <c r="J6181" s="517">
        <f t="shared" ref="J6181:J6187" si="1489">IF(ISBLANK(G6181),0,ROUND(G6181*H6181,2))</f>
        <v>0</v>
      </c>
      <c r="K6181" s="504"/>
      <c r="L6181" s="518">
        <f t="shared" ref="L6181:M6187" si="1490">G6181</f>
        <v>0</v>
      </c>
      <c r="M6181" s="518">
        <f t="shared" si="1490"/>
        <v>0</v>
      </c>
      <c r="N6181" s="517">
        <f t="shared" ref="N6181:N6187" si="1491">IF(ISBLANK(E6181),0,ROUND(F6181*L6181,2))</f>
        <v>0</v>
      </c>
      <c r="O6181" s="517">
        <f t="shared" ref="O6181:O6187" si="1492">IF(ISBLANK(L6181),0,ROUND(L6181*M6181,2))</f>
        <v>0</v>
      </c>
      <c r="P6181" s="506"/>
      <c r="Q6181" s="520"/>
      <c r="R6181" s="412" t="str">
        <f>IF(Q6181="X","x",IF(Q6181="xx","x",IF(O6181&gt;0,"x","")))</f>
        <v/>
      </c>
      <c r="S6181" s="412" t="str">
        <f t="shared" si="1484"/>
        <v/>
      </c>
      <c r="T6181" s="427"/>
      <c r="U6181" s="429"/>
      <c r="W6181" s="6" t="e">
        <f>VLOOKUP(A6181,'[3]Cartilha Global'!$A:$A,1,FALSE)</f>
        <v>#N/A</v>
      </c>
    </row>
    <row r="6182" spans="1:23" ht="22.5" hidden="1" x14ac:dyDescent="0.2">
      <c r="A6182" s="522">
        <v>101749</v>
      </c>
      <c r="B6182" s="508" t="s">
        <v>3144</v>
      </c>
      <c r="C6182" s="513" t="s">
        <v>5173</v>
      </c>
      <c r="D6182" s="498" t="s">
        <v>170</v>
      </c>
      <c r="E6182" s="499">
        <v>52.27</v>
      </c>
      <c r="F6182" s="500">
        <f t="shared" si="1487"/>
        <v>64.73</v>
      </c>
      <c r="G6182" s="527"/>
      <c r="H6182" s="518"/>
      <c r="I6182" s="517">
        <f t="shared" si="1488"/>
        <v>0</v>
      </c>
      <c r="J6182" s="517">
        <f t="shared" si="1489"/>
        <v>0</v>
      </c>
      <c r="K6182" s="504"/>
      <c r="L6182" s="518">
        <f t="shared" si="1490"/>
        <v>0</v>
      </c>
      <c r="M6182" s="518">
        <f t="shared" si="1490"/>
        <v>0</v>
      </c>
      <c r="N6182" s="517">
        <f t="shared" si="1491"/>
        <v>0</v>
      </c>
      <c r="O6182" s="517">
        <f t="shared" si="1492"/>
        <v>0</v>
      </c>
      <c r="P6182" s="506"/>
      <c r="Q6182" s="520"/>
      <c r="R6182" s="412" t="str">
        <f t="shared" si="1485"/>
        <v/>
      </c>
      <c r="S6182" s="412" t="str">
        <f t="shared" si="1484"/>
        <v/>
      </c>
      <c r="T6182" s="427"/>
      <c r="U6182" s="429"/>
      <c r="W6182" s="6">
        <f>VLOOKUP(A6182,'[3]Cartilha Global'!$A:$A,1,FALSE)</f>
        <v>101749</v>
      </c>
    </row>
    <row r="6183" spans="1:23" ht="22.5" hidden="1" x14ac:dyDescent="0.2">
      <c r="A6183" s="522">
        <v>101750</v>
      </c>
      <c r="B6183" s="508" t="s">
        <v>3144</v>
      </c>
      <c r="C6183" s="513" t="s">
        <v>5174</v>
      </c>
      <c r="D6183" s="498" t="s">
        <v>170</v>
      </c>
      <c r="E6183" s="499">
        <v>49.72</v>
      </c>
      <c r="F6183" s="500">
        <f t="shared" si="1487"/>
        <v>61.57</v>
      </c>
      <c r="G6183" s="527"/>
      <c r="H6183" s="518"/>
      <c r="I6183" s="517">
        <f t="shared" si="1488"/>
        <v>0</v>
      </c>
      <c r="J6183" s="517">
        <f t="shared" si="1489"/>
        <v>0</v>
      </c>
      <c r="K6183" s="504"/>
      <c r="L6183" s="518">
        <f t="shared" si="1490"/>
        <v>0</v>
      </c>
      <c r="M6183" s="518">
        <f t="shared" si="1490"/>
        <v>0</v>
      </c>
      <c r="N6183" s="517">
        <f t="shared" si="1491"/>
        <v>0</v>
      </c>
      <c r="O6183" s="517">
        <f t="shared" si="1492"/>
        <v>0</v>
      </c>
      <c r="P6183" s="506"/>
      <c r="Q6183" s="520"/>
      <c r="R6183" s="412" t="str">
        <f>IF(Q6183="X","x",IF(Q6183="xx","x",IF(O6183&gt;0,"x","")))</f>
        <v/>
      </c>
      <c r="S6183" s="412" t="str">
        <f t="shared" si="1484"/>
        <v/>
      </c>
      <c r="T6183" s="427"/>
      <c r="U6183" s="429"/>
      <c r="W6183" s="6">
        <f>VLOOKUP(A6183,'[3]Cartilha Global'!$A:$A,1,FALSE)</f>
        <v>101750</v>
      </c>
    </row>
    <row r="6184" spans="1:23" ht="22.5" hidden="1" x14ac:dyDescent="0.2">
      <c r="A6184" s="522">
        <v>98679</v>
      </c>
      <c r="B6184" s="508" t="s">
        <v>3144</v>
      </c>
      <c r="C6184" s="513" t="s">
        <v>4881</v>
      </c>
      <c r="D6184" s="498" t="s">
        <v>170</v>
      </c>
      <c r="E6184" s="499">
        <v>36.76</v>
      </c>
      <c r="F6184" s="500">
        <f t="shared" si="1487"/>
        <v>45.52</v>
      </c>
      <c r="G6184" s="527"/>
      <c r="H6184" s="518"/>
      <c r="I6184" s="517">
        <f t="shared" si="1488"/>
        <v>0</v>
      </c>
      <c r="J6184" s="517">
        <f t="shared" si="1489"/>
        <v>0</v>
      </c>
      <c r="K6184" s="504"/>
      <c r="L6184" s="518">
        <f t="shared" si="1490"/>
        <v>0</v>
      </c>
      <c r="M6184" s="518">
        <f t="shared" si="1490"/>
        <v>0</v>
      </c>
      <c r="N6184" s="517">
        <f t="shared" si="1491"/>
        <v>0</v>
      </c>
      <c r="O6184" s="517">
        <f t="shared" si="1492"/>
        <v>0</v>
      </c>
      <c r="P6184" s="506"/>
      <c r="Q6184" s="520"/>
      <c r="R6184" s="412" t="str">
        <f>IF(Q6184="X","x",IF(Q6184="xx","x",IF(O6184&gt;0,"x","")))</f>
        <v/>
      </c>
      <c r="S6184" s="412" t="str">
        <f t="shared" si="1484"/>
        <v/>
      </c>
      <c r="T6184" s="427"/>
      <c r="U6184" s="429"/>
      <c r="W6184" s="6">
        <f>VLOOKUP(A6184,'[3]Cartilha Global'!$A:$A,1,FALSE)</f>
        <v>98679</v>
      </c>
    </row>
    <row r="6185" spans="1:23" ht="22.5" hidden="1" x14ac:dyDescent="0.2">
      <c r="A6185" s="522">
        <v>98680</v>
      </c>
      <c r="B6185" s="508" t="s">
        <v>3144</v>
      </c>
      <c r="C6185" s="513" t="s">
        <v>4882</v>
      </c>
      <c r="D6185" s="498" t="s">
        <v>170</v>
      </c>
      <c r="E6185" s="499">
        <v>45.29</v>
      </c>
      <c r="F6185" s="500">
        <f t="shared" si="1487"/>
        <v>56.09</v>
      </c>
      <c r="G6185" s="527"/>
      <c r="H6185" s="518"/>
      <c r="I6185" s="517">
        <f t="shared" si="1488"/>
        <v>0</v>
      </c>
      <c r="J6185" s="517">
        <f t="shared" si="1489"/>
        <v>0</v>
      </c>
      <c r="K6185" s="504"/>
      <c r="L6185" s="518">
        <f t="shared" si="1490"/>
        <v>0</v>
      </c>
      <c r="M6185" s="518">
        <f t="shared" si="1490"/>
        <v>0</v>
      </c>
      <c r="N6185" s="517">
        <f t="shared" si="1491"/>
        <v>0</v>
      </c>
      <c r="O6185" s="517">
        <f t="shared" si="1492"/>
        <v>0</v>
      </c>
      <c r="P6185" s="506"/>
      <c r="Q6185" s="520"/>
      <c r="R6185" s="412" t="str">
        <f t="shared" ref="R6185:R6198" si="1493">IF(Q6185="X","x",IF(Q6185="xx","x",IF(O6185&gt;0,"x","")))</f>
        <v/>
      </c>
      <c r="S6185" s="412" t="str">
        <f t="shared" si="1484"/>
        <v/>
      </c>
      <c r="T6185" s="427"/>
      <c r="U6185" s="429"/>
      <c r="W6185" s="6">
        <f>VLOOKUP(A6185,'[3]Cartilha Global'!$A:$A,1,FALSE)</f>
        <v>98680</v>
      </c>
    </row>
    <row r="6186" spans="1:23" ht="22.5" hidden="1" x14ac:dyDescent="0.2">
      <c r="A6186" s="522">
        <v>98681</v>
      </c>
      <c r="B6186" s="508" t="s">
        <v>3144</v>
      </c>
      <c r="C6186" s="513" t="s">
        <v>4883</v>
      </c>
      <c r="D6186" s="498" t="s">
        <v>170</v>
      </c>
      <c r="E6186" s="499">
        <v>34.21</v>
      </c>
      <c r="F6186" s="500">
        <f t="shared" si="1487"/>
        <v>42.37</v>
      </c>
      <c r="G6186" s="527"/>
      <c r="H6186" s="518"/>
      <c r="I6186" s="517">
        <f t="shared" si="1488"/>
        <v>0</v>
      </c>
      <c r="J6186" s="517">
        <f t="shared" si="1489"/>
        <v>0</v>
      </c>
      <c r="K6186" s="504"/>
      <c r="L6186" s="518">
        <f t="shared" si="1490"/>
        <v>0</v>
      </c>
      <c r="M6186" s="518">
        <f t="shared" si="1490"/>
        <v>0</v>
      </c>
      <c r="N6186" s="517">
        <f t="shared" si="1491"/>
        <v>0</v>
      </c>
      <c r="O6186" s="517">
        <f t="shared" si="1492"/>
        <v>0</v>
      </c>
      <c r="P6186" s="506"/>
      <c r="Q6186" s="520"/>
      <c r="R6186" s="412" t="str">
        <f t="shared" si="1493"/>
        <v/>
      </c>
      <c r="S6186" s="412" t="str">
        <f t="shared" si="1484"/>
        <v/>
      </c>
      <c r="T6186" s="427"/>
      <c r="U6186" s="429"/>
      <c r="W6186" s="6">
        <f>VLOOKUP(A6186,'[3]Cartilha Global'!$A:$A,1,FALSE)</f>
        <v>98681</v>
      </c>
    </row>
    <row r="6187" spans="1:23" ht="22.5" hidden="1" x14ac:dyDescent="0.2">
      <c r="A6187" s="522">
        <v>98682</v>
      </c>
      <c r="B6187" s="508" t="s">
        <v>3144</v>
      </c>
      <c r="C6187" s="513" t="s">
        <v>4884</v>
      </c>
      <c r="D6187" s="498" t="s">
        <v>170</v>
      </c>
      <c r="E6187" s="499">
        <v>42.76</v>
      </c>
      <c r="F6187" s="500">
        <f t="shared" si="1487"/>
        <v>52.95</v>
      </c>
      <c r="G6187" s="527"/>
      <c r="H6187" s="518"/>
      <c r="I6187" s="517">
        <f t="shared" si="1488"/>
        <v>0</v>
      </c>
      <c r="J6187" s="517">
        <f t="shared" si="1489"/>
        <v>0</v>
      </c>
      <c r="K6187" s="504"/>
      <c r="L6187" s="518">
        <f t="shared" si="1490"/>
        <v>0</v>
      </c>
      <c r="M6187" s="518">
        <f t="shared" si="1490"/>
        <v>0</v>
      </c>
      <c r="N6187" s="517">
        <f t="shared" si="1491"/>
        <v>0</v>
      </c>
      <c r="O6187" s="517">
        <f t="shared" si="1492"/>
        <v>0</v>
      </c>
      <c r="P6187" s="506"/>
      <c r="Q6187" s="520"/>
      <c r="R6187" s="412" t="str">
        <f t="shared" si="1493"/>
        <v/>
      </c>
      <c r="S6187" s="412" t="str">
        <f t="shared" si="1484"/>
        <v/>
      </c>
      <c r="T6187" s="427"/>
      <c r="U6187" s="429"/>
      <c r="W6187" s="6">
        <f>VLOOKUP(A6187,'[3]Cartilha Global'!$A:$A,1,FALSE)</f>
        <v>98682</v>
      </c>
    </row>
    <row r="6188" spans="1:23" hidden="1" x14ac:dyDescent="0.2">
      <c r="A6188" s="522" t="s">
        <v>2078</v>
      </c>
      <c r="B6188" s="508"/>
      <c r="C6188" s="513" t="s">
        <v>59</v>
      </c>
      <c r="D6188" s="498">
        <v>0</v>
      </c>
      <c r="E6188" s="499"/>
      <c r="F6188" s="500">
        <f t="shared" si="1487"/>
        <v>0</v>
      </c>
      <c r="G6188" s="556"/>
      <c r="H6188" s="556"/>
      <c r="I6188" s="557"/>
      <c r="J6188" s="558"/>
      <c r="K6188" s="504"/>
      <c r="L6188" s="556"/>
      <c r="M6188" s="556"/>
      <c r="N6188" s="557"/>
      <c r="O6188" s="558"/>
      <c r="P6188" s="506"/>
      <c r="Q6188" s="494" t="str">
        <f>IF(OR(SUM(J6189:J6192)&gt;0,SUM(O6189:O6192)&gt;0),"xx","")</f>
        <v/>
      </c>
      <c r="R6188" s="412" t="str">
        <f t="shared" si="1493"/>
        <v/>
      </c>
      <c r="S6188" s="412" t="str">
        <f t="shared" si="1484"/>
        <v/>
      </c>
      <c r="T6188" s="427"/>
      <c r="U6188" s="429"/>
      <c r="W6188" s="6" t="str">
        <f>VLOOKUP(A6188,'[3]Cartilha Global'!$A:$A,1,FALSE)</f>
        <v>10.3.5</v>
      </c>
    </row>
    <row r="6189" spans="1:23" hidden="1" x14ac:dyDescent="0.2">
      <c r="A6189" s="522">
        <v>102499</v>
      </c>
      <c r="B6189" s="508" t="s">
        <v>3144</v>
      </c>
      <c r="C6189" s="513" t="s">
        <v>6334</v>
      </c>
      <c r="D6189" s="498" t="s">
        <v>170</v>
      </c>
      <c r="E6189" s="499">
        <v>3.12</v>
      </c>
      <c r="F6189" s="500">
        <f t="shared" si="1487"/>
        <v>3.86</v>
      </c>
      <c r="G6189" s="527"/>
      <c r="H6189" s="518"/>
      <c r="I6189" s="517">
        <f>IF(ISBLANK(E6189),0,ROUND(F6189*G6189,2))</f>
        <v>0</v>
      </c>
      <c r="J6189" s="517">
        <f>IF(ISBLANK(G6189),0,ROUND(G6189*H6189,2))</f>
        <v>0</v>
      </c>
      <c r="K6189" s="504"/>
      <c r="L6189" s="518">
        <f t="shared" ref="L6189:M6192" si="1494">G6189</f>
        <v>0</v>
      </c>
      <c r="M6189" s="518">
        <f t="shared" si="1494"/>
        <v>0</v>
      </c>
      <c r="N6189" s="517">
        <f>IF(ISBLANK(E6189),0,ROUND(F6189*L6189,2))</f>
        <v>0</v>
      </c>
      <c r="O6189" s="517">
        <f>IF(ISBLANK(L6189),0,ROUND(L6189*M6189,2))</f>
        <v>0</v>
      </c>
      <c r="P6189" s="506"/>
      <c r="Q6189" s="520"/>
      <c r="R6189" s="412" t="str">
        <f t="shared" si="1493"/>
        <v/>
      </c>
      <c r="S6189" s="412" t="str">
        <f t="shared" si="1484"/>
        <v/>
      </c>
      <c r="T6189" s="427"/>
      <c r="U6189" s="429"/>
      <c r="W6189" s="6" t="e">
        <f>VLOOKUP(A6189,'[3]Cartilha Global'!$A:$A,1,FALSE)</f>
        <v>#N/A</v>
      </c>
    </row>
    <row r="6190" spans="1:23" hidden="1" x14ac:dyDescent="0.2">
      <c r="A6190" s="522">
        <v>101729</v>
      </c>
      <c r="B6190" s="508" t="s">
        <v>3144</v>
      </c>
      <c r="C6190" s="513" t="s">
        <v>5175</v>
      </c>
      <c r="D6190" s="498" t="s">
        <v>170</v>
      </c>
      <c r="E6190" s="499">
        <v>163.75</v>
      </c>
      <c r="F6190" s="500">
        <f t="shared" si="1487"/>
        <v>202.79</v>
      </c>
      <c r="G6190" s="527"/>
      <c r="H6190" s="518"/>
      <c r="I6190" s="517">
        <f>IF(ISBLANK(E6190),0,ROUND(F6190*G6190,2))</f>
        <v>0</v>
      </c>
      <c r="J6190" s="517">
        <f>IF(ISBLANK(G6190),0,ROUND(G6190*H6190,2))</f>
        <v>0</v>
      </c>
      <c r="K6190" s="504"/>
      <c r="L6190" s="518">
        <f>G6190</f>
        <v>0</v>
      </c>
      <c r="M6190" s="518">
        <f>H6190</f>
        <v>0</v>
      </c>
      <c r="N6190" s="517">
        <f>IF(ISBLANK(E6190),0,ROUND(F6190*L6190,2))</f>
        <v>0</v>
      </c>
      <c r="O6190" s="517">
        <f>IF(ISBLANK(L6190),0,ROUND(L6190*M6190,2))</f>
        <v>0</v>
      </c>
      <c r="P6190" s="506"/>
      <c r="Q6190" s="520"/>
      <c r="R6190" s="412" t="str">
        <f>IF(Q6190="X","x",IF(Q6190="xx","x",IF(O6190&gt;0,"x","")))</f>
        <v/>
      </c>
      <c r="S6190" s="412" t="str">
        <f t="shared" si="1484"/>
        <v/>
      </c>
      <c r="T6190" s="427"/>
      <c r="U6190" s="429"/>
      <c r="W6190" s="6">
        <f>VLOOKUP(A6190,'[3]Cartilha Global'!$A:$A,1,FALSE)</f>
        <v>101729</v>
      </c>
    </row>
    <row r="6191" spans="1:23" hidden="1" x14ac:dyDescent="0.2">
      <c r="A6191" s="522">
        <v>101746</v>
      </c>
      <c r="B6191" s="508" t="s">
        <v>3144</v>
      </c>
      <c r="C6191" s="513" t="s">
        <v>5176</v>
      </c>
      <c r="D6191" s="498" t="s">
        <v>170</v>
      </c>
      <c r="E6191" s="499">
        <v>247.71</v>
      </c>
      <c r="F6191" s="500">
        <f t="shared" si="1487"/>
        <v>306.76</v>
      </c>
      <c r="G6191" s="527"/>
      <c r="H6191" s="518"/>
      <c r="I6191" s="517">
        <f>IF(ISBLANK(E6191),0,ROUND(F6191*G6191,2))</f>
        <v>0</v>
      </c>
      <c r="J6191" s="517">
        <f>IF(ISBLANK(G6191),0,ROUND(G6191*H6191,2))</f>
        <v>0</v>
      </c>
      <c r="K6191" s="504"/>
      <c r="L6191" s="518">
        <f t="shared" si="1494"/>
        <v>0</v>
      </c>
      <c r="M6191" s="518">
        <f t="shared" si="1494"/>
        <v>0</v>
      </c>
      <c r="N6191" s="517">
        <f>IF(ISBLANK(E6191),0,ROUND(F6191*L6191,2))</f>
        <v>0</v>
      </c>
      <c r="O6191" s="517">
        <f>IF(ISBLANK(L6191),0,ROUND(L6191*M6191,2))</f>
        <v>0</v>
      </c>
      <c r="P6191" s="506"/>
      <c r="Q6191" s="520"/>
      <c r="R6191" s="412" t="str">
        <f t="shared" si="1493"/>
        <v/>
      </c>
      <c r="S6191" s="412" t="str">
        <f t="shared" si="1484"/>
        <v/>
      </c>
      <c r="T6191" s="427"/>
      <c r="U6191" s="429"/>
      <c r="W6191" s="6">
        <f>VLOOKUP(A6191,'[3]Cartilha Global'!$A:$A,1,FALSE)</f>
        <v>101746</v>
      </c>
    </row>
    <row r="6192" spans="1:23" hidden="1" x14ac:dyDescent="0.2">
      <c r="A6192" s="522">
        <v>101751</v>
      </c>
      <c r="B6192" s="508" t="s">
        <v>3144</v>
      </c>
      <c r="C6192" s="513" t="s">
        <v>5177</v>
      </c>
      <c r="D6192" s="498" t="s">
        <v>170</v>
      </c>
      <c r="E6192" s="499">
        <v>170.41</v>
      </c>
      <c r="F6192" s="500">
        <f t="shared" si="1487"/>
        <v>211.04</v>
      </c>
      <c r="G6192" s="527"/>
      <c r="H6192" s="518"/>
      <c r="I6192" s="517">
        <f>IF(ISBLANK(E6192),0,ROUND(F6192*G6192,2))</f>
        <v>0</v>
      </c>
      <c r="J6192" s="517">
        <f>IF(ISBLANK(G6192),0,ROUND(G6192*H6192,2))</f>
        <v>0</v>
      </c>
      <c r="K6192" s="504"/>
      <c r="L6192" s="518">
        <f t="shared" si="1494"/>
        <v>0</v>
      </c>
      <c r="M6192" s="518">
        <f t="shared" si="1494"/>
        <v>0</v>
      </c>
      <c r="N6192" s="517">
        <f>IF(ISBLANK(E6192),0,ROUND(F6192*L6192,2))</f>
        <v>0</v>
      </c>
      <c r="O6192" s="517">
        <f>IF(ISBLANK(L6192),0,ROUND(L6192*M6192,2))</f>
        <v>0</v>
      </c>
      <c r="P6192" s="506"/>
      <c r="Q6192" s="520"/>
      <c r="R6192" s="412" t="str">
        <f t="shared" si="1493"/>
        <v/>
      </c>
      <c r="S6192" s="412" t="str">
        <f t="shared" si="1484"/>
        <v/>
      </c>
      <c r="T6192" s="427"/>
      <c r="U6192" s="429"/>
      <c r="W6192" s="6">
        <f>VLOOKUP(A6192,'[3]Cartilha Global'!$A:$A,1,FALSE)</f>
        <v>101751</v>
      </c>
    </row>
    <row r="6193" spans="1:23" hidden="1" x14ac:dyDescent="0.2">
      <c r="A6193" s="522" t="s">
        <v>2079</v>
      </c>
      <c r="B6193" s="508"/>
      <c r="C6193" s="513" t="s">
        <v>27</v>
      </c>
      <c r="D6193" s="498">
        <v>0</v>
      </c>
      <c r="E6193" s="499"/>
      <c r="F6193" s="500">
        <f t="shared" si="1487"/>
        <v>0</v>
      </c>
      <c r="G6193" s="556"/>
      <c r="H6193" s="556"/>
      <c r="I6193" s="557"/>
      <c r="J6193" s="558"/>
      <c r="K6193" s="504"/>
      <c r="L6193" s="556"/>
      <c r="M6193" s="556"/>
      <c r="N6193" s="557"/>
      <c r="O6193" s="558"/>
      <c r="P6193" s="506"/>
      <c r="Q6193" s="494" t="str">
        <f>IF(OR(SUM(J6194:J6212)&gt;0,SUM(O6194:O6212)&gt;0),"xx","")</f>
        <v/>
      </c>
      <c r="R6193" s="412" t="str">
        <f t="shared" si="1493"/>
        <v/>
      </c>
      <c r="S6193" s="412" t="str">
        <f t="shared" si="1484"/>
        <v/>
      </c>
      <c r="T6193" s="427"/>
      <c r="U6193" s="429"/>
      <c r="W6193" s="6" t="str">
        <f>VLOOKUP(A6193,'[3]Cartilha Global'!$A:$A,1,FALSE)</f>
        <v>10.3.6</v>
      </c>
    </row>
    <row r="6194" spans="1:23" ht="33.75" hidden="1" x14ac:dyDescent="0.2">
      <c r="A6194" s="522">
        <v>89171</v>
      </c>
      <c r="B6194" s="508" t="s">
        <v>3144</v>
      </c>
      <c r="C6194" s="513" t="s">
        <v>4885</v>
      </c>
      <c r="D6194" s="498" t="s">
        <v>170</v>
      </c>
      <c r="E6194" s="499">
        <v>48.83</v>
      </c>
      <c r="F6194" s="500">
        <f t="shared" si="1487"/>
        <v>60.47</v>
      </c>
      <c r="G6194" s="527"/>
      <c r="H6194" s="518"/>
      <c r="I6194" s="517">
        <f t="shared" ref="I6194:I6198" si="1495">IF(ISBLANK(E6194),0,ROUND(F6194*G6194,2))</f>
        <v>0</v>
      </c>
      <c r="J6194" s="517">
        <f t="shared" ref="J6194:J6198" si="1496">IF(ISBLANK(G6194),0,ROUND(G6194*H6194,2))</f>
        <v>0</v>
      </c>
      <c r="K6194" s="504"/>
      <c r="L6194" s="518">
        <f t="shared" ref="L6194:M6198" si="1497">G6194</f>
        <v>0</v>
      </c>
      <c r="M6194" s="518">
        <f t="shared" si="1497"/>
        <v>0</v>
      </c>
      <c r="N6194" s="517">
        <f t="shared" ref="N6194:N6198" si="1498">IF(ISBLANK(E6194),0,ROUND(F6194*L6194,2))</f>
        <v>0</v>
      </c>
      <c r="O6194" s="517">
        <f t="shared" ref="O6194:O6198" si="1499">IF(ISBLANK(L6194),0,ROUND(L6194*M6194,2))</f>
        <v>0</v>
      </c>
      <c r="P6194" s="506"/>
      <c r="Q6194" s="520"/>
      <c r="R6194" s="412" t="str">
        <f t="shared" si="1493"/>
        <v/>
      </c>
      <c r="S6194" s="412" t="str">
        <f t="shared" si="1484"/>
        <v/>
      </c>
      <c r="T6194" s="427"/>
      <c r="U6194" s="429"/>
      <c r="W6194" s="6">
        <f>VLOOKUP(A6194,'[3]Cartilha Global'!$A:$A,1,FALSE)</f>
        <v>89171</v>
      </c>
    </row>
    <row r="6195" spans="1:23" ht="33.75" hidden="1" x14ac:dyDescent="0.2">
      <c r="A6195" s="522">
        <v>89046</v>
      </c>
      <c r="B6195" s="508" t="s">
        <v>3144</v>
      </c>
      <c r="C6195" s="513" t="s">
        <v>4886</v>
      </c>
      <c r="D6195" s="498" t="s">
        <v>170</v>
      </c>
      <c r="E6195" s="499">
        <v>51.98</v>
      </c>
      <c r="F6195" s="500">
        <f t="shared" si="1487"/>
        <v>64.37</v>
      </c>
      <c r="G6195" s="527"/>
      <c r="H6195" s="518"/>
      <c r="I6195" s="517">
        <f t="shared" si="1495"/>
        <v>0</v>
      </c>
      <c r="J6195" s="517">
        <f t="shared" si="1496"/>
        <v>0</v>
      </c>
      <c r="K6195" s="504"/>
      <c r="L6195" s="518">
        <f t="shared" si="1497"/>
        <v>0</v>
      </c>
      <c r="M6195" s="518">
        <f t="shared" si="1497"/>
        <v>0</v>
      </c>
      <c r="N6195" s="517">
        <f t="shared" si="1498"/>
        <v>0</v>
      </c>
      <c r="O6195" s="517">
        <f t="shared" si="1499"/>
        <v>0</v>
      </c>
      <c r="P6195" s="506"/>
      <c r="Q6195" s="520"/>
      <c r="R6195" s="412" t="str">
        <f t="shared" si="1493"/>
        <v/>
      </c>
      <c r="S6195" s="412" t="str">
        <f t="shared" si="1484"/>
        <v/>
      </c>
      <c r="T6195" s="427"/>
      <c r="U6195" s="429"/>
      <c r="W6195" s="6">
        <f>VLOOKUP(A6195,'[3]Cartilha Global'!$A:$A,1,FALSE)</f>
        <v>89046</v>
      </c>
    </row>
    <row r="6196" spans="1:23" ht="45" hidden="1" x14ac:dyDescent="0.2">
      <c r="A6196" s="522">
        <v>94439</v>
      </c>
      <c r="B6196" s="508" t="s">
        <v>3144</v>
      </c>
      <c r="C6196" s="513" t="s">
        <v>2979</v>
      </c>
      <c r="D6196" s="498" t="s">
        <v>170</v>
      </c>
      <c r="E6196" s="499">
        <v>45</v>
      </c>
      <c r="F6196" s="500">
        <f t="shared" si="1487"/>
        <v>55.73</v>
      </c>
      <c r="G6196" s="527"/>
      <c r="H6196" s="518"/>
      <c r="I6196" s="517">
        <f t="shared" si="1495"/>
        <v>0</v>
      </c>
      <c r="J6196" s="517">
        <f t="shared" si="1496"/>
        <v>0</v>
      </c>
      <c r="K6196" s="504"/>
      <c r="L6196" s="518">
        <f t="shared" si="1497"/>
        <v>0</v>
      </c>
      <c r="M6196" s="518">
        <f t="shared" si="1497"/>
        <v>0</v>
      </c>
      <c r="N6196" s="517">
        <f t="shared" si="1498"/>
        <v>0</v>
      </c>
      <c r="O6196" s="517">
        <f t="shared" si="1499"/>
        <v>0</v>
      </c>
      <c r="P6196" s="506"/>
      <c r="Q6196" s="520"/>
      <c r="R6196" s="412" t="str">
        <f t="shared" si="1493"/>
        <v/>
      </c>
      <c r="S6196" s="412" t="str">
        <f t="shared" si="1484"/>
        <v/>
      </c>
      <c r="T6196" s="427"/>
      <c r="U6196" s="429"/>
      <c r="W6196" s="6">
        <f>VLOOKUP(A6196,'[3]Cartilha Global'!$A:$A,1,FALSE)</f>
        <v>94439</v>
      </c>
    </row>
    <row r="6197" spans="1:23" ht="33.75" hidden="1" x14ac:dyDescent="0.2">
      <c r="A6197" s="522">
        <v>94779</v>
      </c>
      <c r="B6197" s="508" t="s">
        <v>3144</v>
      </c>
      <c r="C6197" s="513" t="s">
        <v>2980</v>
      </c>
      <c r="D6197" s="498" t="s">
        <v>170</v>
      </c>
      <c r="E6197" s="499">
        <v>38.380000000000003</v>
      </c>
      <c r="F6197" s="500">
        <f t="shared" si="1487"/>
        <v>47.53</v>
      </c>
      <c r="G6197" s="527"/>
      <c r="H6197" s="518"/>
      <c r="I6197" s="517">
        <f t="shared" si="1495"/>
        <v>0</v>
      </c>
      <c r="J6197" s="517">
        <f t="shared" si="1496"/>
        <v>0</v>
      </c>
      <c r="K6197" s="504"/>
      <c r="L6197" s="518">
        <f t="shared" si="1497"/>
        <v>0</v>
      </c>
      <c r="M6197" s="518">
        <f t="shared" si="1497"/>
        <v>0</v>
      </c>
      <c r="N6197" s="517">
        <f t="shared" si="1498"/>
        <v>0</v>
      </c>
      <c r="O6197" s="517">
        <f t="shared" si="1499"/>
        <v>0</v>
      </c>
      <c r="P6197" s="506"/>
      <c r="Q6197" s="520"/>
      <c r="R6197" s="412" t="str">
        <f t="shared" si="1493"/>
        <v/>
      </c>
      <c r="S6197" s="412" t="str">
        <f t="shared" si="1484"/>
        <v/>
      </c>
      <c r="T6197" s="427"/>
      <c r="U6197" s="429"/>
      <c r="W6197" s="6">
        <f>VLOOKUP(A6197,'[3]Cartilha Global'!$A:$A,1,FALSE)</f>
        <v>94779</v>
      </c>
    </row>
    <row r="6198" spans="1:23" ht="45" hidden="1" x14ac:dyDescent="0.2">
      <c r="A6198" s="522">
        <v>94782</v>
      </c>
      <c r="B6198" s="508" t="s">
        <v>3144</v>
      </c>
      <c r="C6198" s="513" t="s">
        <v>2981</v>
      </c>
      <c r="D6198" s="498" t="s">
        <v>170</v>
      </c>
      <c r="E6198" s="499">
        <v>43.94</v>
      </c>
      <c r="F6198" s="500">
        <f t="shared" si="1487"/>
        <v>54.42</v>
      </c>
      <c r="G6198" s="527"/>
      <c r="H6198" s="518"/>
      <c r="I6198" s="517">
        <f t="shared" si="1495"/>
        <v>0</v>
      </c>
      <c r="J6198" s="517">
        <f t="shared" si="1496"/>
        <v>0</v>
      </c>
      <c r="K6198" s="504"/>
      <c r="L6198" s="518">
        <f t="shared" si="1497"/>
        <v>0</v>
      </c>
      <c r="M6198" s="518">
        <f t="shared" si="1497"/>
        <v>0</v>
      </c>
      <c r="N6198" s="517">
        <f t="shared" si="1498"/>
        <v>0</v>
      </c>
      <c r="O6198" s="517">
        <f t="shared" si="1499"/>
        <v>0</v>
      </c>
      <c r="P6198" s="506"/>
      <c r="Q6198" s="520"/>
      <c r="R6198" s="412" t="str">
        <f t="shared" si="1493"/>
        <v/>
      </c>
      <c r="S6198" s="412" t="str">
        <f t="shared" si="1484"/>
        <v/>
      </c>
      <c r="T6198" s="427"/>
      <c r="U6198" s="429"/>
      <c r="W6198" s="6">
        <f>VLOOKUP(A6198,'[3]Cartilha Global'!$A:$A,1,FALSE)</f>
        <v>94782</v>
      </c>
    </row>
    <row r="6199" spans="1:23" ht="22.5" hidden="1" x14ac:dyDescent="0.2">
      <c r="A6199" s="522">
        <v>101725</v>
      </c>
      <c r="B6199" s="508" t="s">
        <v>3144</v>
      </c>
      <c r="C6199" s="513" t="s">
        <v>5181</v>
      </c>
      <c r="D6199" s="498" t="s">
        <v>170</v>
      </c>
      <c r="E6199" s="499">
        <v>252.75</v>
      </c>
      <c r="F6199" s="500">
        <f t="shared" si="1487"/>
        <v>313.01</v>
      </c>
      <c r="G6199" s="527"/>
      <c r="H6199" s="518"/>
      <c r="I6199" s="517">
        <f>IF(ISBLANK(E6199),0,ROUND(F6199*G6199,2))</f>
        <v>0</v>
      </c>
      <c r="J6199" s="517">
        <f>IF(ISBLANK(G6199),0,ROUND(G6199*H6199,2))</f>
        <v>0</v>
      </c>
      <c r="K6199" s="504"/>
      <c r="L6199" s="518">
        <f>G6199</f>
        <v>0</v>
      </c>
      <c r="M6199" s="518">
        <f>H6199</f>
        <v>0</v>
      </c>
      <c r="N6199" s="517">
        <f>IF(ISBLANK(E6199),0,ROUND(F6199*L6199,2))</f>
        <v>0</v>
      </c>
      <c r="O6199" s="517">
        <f>IF(ISBLANK(L6199),0,ROUND(L6199*M6199,2))</f>
        <v>0</v>
      </c>
      <c r="P6199" s="506"/>
      <c r="Q6199" s="520"/>
      <c r="R6199" s="412" t="str">
        <f>IF(Q6199="X","x",IF(Q6199="xx","x",IF(O6199&gt;0,"x","")))</f>
        <v/>
      </c>
      <c r="S6199" s="412" t="str">
        <f t="shared" si="1484"/>
        <v/>
      </c>
      <c r="T6199" s="427"/>
      <c r="U6199" s="429"/>
      <c r="W6199" s="6">
        <f>VLOOKUP(A6199,'[3]Cartilha Global'!$A:$A,1,FALSE)</f>
        <v>101725</v>
      </c>
    </row>
    <row r="6200" spans="1:23" ht="22.5" hidden="1" x14ac:dyDescent="0.2">
      <c r="A6200" s="522">
        <v>101726</v>
      </c>
      <c r="B6200" s="508" t="s">
        <v>3144</v>
      </c>
      <c r="C6200" s="513" t="s">
        <v>5182</v>
      </c>
      <c r="D6200" s="498" t="s">
        <v>170</v>
      </c>
      <c r="E6200" s="499">
        <v>158.86000000000001</v>
      </c>
      <c r="F6200" s="500">
        <f t="shared" si="1487"/>
        <v>196.73</v>
      </c>
      <c r="G6200" s="527"/>
      <c r="H6200" s="518"/>
      <c r="I6200" s="517">
        <f>IF(ISBLANK(E6200),0,ROUND(F6200*G6200,2))</f>
        <v>0</v>
      </c>
      <c r="J6200" s="517">
        <f>IF(ISBLANK(G6200),0,ROUND(G6200*H6200,2))</f>
        <v>0</v>
      </c>
      <c r="K6200" s="504"/>
      <c r="L6200" s="518">
        <f>G6200</f>
        <v>0</v>
      </c>
      <c r="M6200" s="518">
        <f>H6200</f>
        <v>0</v>
      </c>
      <c r="N6200" s="517">
        <f>IF(ISBLANK(E6200),0,ROUND(F6200*L6200,2))</f>
        <v>0</v>
      </c>
      <c r="O6200" s="517">
        <f>IF(ISBLANK(L6200),0,ROUND(L6200*M6200,2))</f>
        <v>0</v>
      </c>
      <c r="P6200" s="506"/>
      <c r="Q6200" s="520"/>
      <c r="R6200" s="412" t="str">
        <f>IF(Q6200="X","x",IF(Q6200="xx","x",IF(O6200&gt;0,"x","")))</f>
        <v/>
      </c>
      <c r="S6200" s="412" t="str">
        <f t="shared" si="1484"/>
        <v/>
      </c>
      <c r="T6200" s="427"/>
      <c r="U6200" s="429"/>
      <c r="W6200" s="6">
        <f>VLOOKUP(A6200,'[3]Cartilha Global'!$A:$A,1,FALSE)</f>
        <v>101726</v>
      </c>
    </row>
    <row r="6201" spans="1:23" ht="22.5" hidden="1" x14ac:dyDescent="0.2">
      <c r="A6201" s="522">
        <v>87246</v>
      </c>
      <c r="B6201" s="508" t="s">
        <v>3144</v>
      </c>
      <c r="C6201" s="513" t="s">
        <v>3372</v>
      </c>
      <c r="D6201" s="498" t="s">
        <v>170</v>
      </c>
      <c r="E6201" s="499">
        <v>60.19</v>
      </c>
      <c r="F6201" s="500">
        <f t="shared" si="1487"/>
        <v>74.540000000000006</v>
      </c>
      <c r="G6201" s="527"/>
      <c r="H6201" s="518"/>
      <c r="I6201" s="517">
        <f t="shared" ref="I6201:I6212" si="1500">IF(ISBLANK(E6201),0,ROUND(F6201*G6201,2))</f>
        <v>0</v>
      </c>
      <c r="J6201" s="517">
        <f t="shared" ref="J6201:J6212" si="1501">IF(ISBLANK(G6201),0,ROUND(G6201*H6201,2))</f>
        <v>0</v>
      </c>
      <c r="K6201" s="504"/>
      <c r="L6201" s="518">
        <f t="shared" ref="L6201:M6212" si="1502">G6201</f>
        <v>0</v>
      </c>
      <c r="M6201" s="518">
        <f t="shared" si="1502"/>
        <v>0</v>
      </c>
      <c r="N6201" s="517">
        <f t="shared" ref="N6201:N6212" si="1503">IF(ISBLANK(E6201),0,ROUND(F6201*L6201,2))</f>
        <v>0</v>
      </c>
      <c r="O6201" s="517">
        <f t="shared" ref="O6201:O6212" si="1504">IF(ISBLANK(L6201),0,ROUND(L6201*M6201,2))</f>
        <v>0</v>
      </c>
      <c r="P6201" s="506"/>
      <c r="Q6201" s="520"/>
      <c r="R6201" s="412" t="str">
        <f t="shared" ref="R6201:R6217" si="1505">IF(Q6201="X","x",IF(Q6201="xx","x",IF(O6201&gt;0,"x","")))</f>
        <v/>
      </c>
      <c r="S6201" s="412" t="str">
        <f t="shared" si="1484"/>
        <v/>
      </c>
      <c r="T6201" s="427"/>
      <c r="U6201" s="429"/>
      <c r="W6201" s="6">
        <f>VLOOKUP(A6201,'[3]Cartilha Global'!$A:$A,1,FALSE)</f>
        <v>87246</v>
      </c>
    </row>
    <row r="6202" spans="1:23" ht="22.5" hidden="1" x14ac:dyDescent="0.2">
      <c r="A6202" s="522">
        <v>87247</v>
      </c>
      <c r="B6202" s="508" t="s">
        <v>3144</v>
      </c>
      <c r="C6202" s="513" t="s">
        <v>3373</v>
      </c>
      <c r="D6202" s="498" t="s">
        <v>170</v>
      </c>
      <c r="E6202" s="499">
        <v>52.35</v>
      </c>
      <c r="F6202" s="500">
        <f t="shared" si="1487"/>
        <v>64.83</v>
      </c>
      <c r="G6202" s="527"/>
      <c r="H6202" s="518"/>
      <c r="I6202" s="517">
        <f t="shared" si="1500"/>
        <v>0</v>
      </c>
      <c r="J6202" s="517">
        <f t="shared" si="1501"/>
        <v>0</v>
      </c>
      <c r="K6202" s="504"/>
      <c r="L6202" s="518">
        <f t="shared" si="1502"/>
        <v>0</v>
      </c>
      <c r="M6202" s="518">
        <f t="shared" si="1502"/>
        <v>0</v>
      </c>
      <c r="N6202" s="517">
        <f t="shared" si="1503"/>
        <v>0</v>
      </c>
      <c r="O6202" s="517">
        <f t="shared" si="1504"/>
        <v>0</v>
      </c>
      <c r="P6202" s="506"/>
      <c r="Q6202" s="520"/>
      <c r="R6202" s="412" t="str">
        <f t="shared" si="1505"/>
        <v/>
      </c>
      <c r="S6202" s="412" t="str">
        <f t="shared" si="1484"/>
        <v/>
      </c>
      <c r="T6202" s="427"/>
      <c r="U6202" s="429"/>
      <c r="W6202" s="6">
        <f>VLOOKUP(A6202,'[3]Cartilha Global'!$A:$A,1,FALSE)</f>
        <v>87247</v>
      </c>
    </row>
    <row r="6203" spans="1:23" ht="22.5" hidden="1" x14ac:dyDescent="0.2">
      <c r="A6203" s="522">
        <v>87248</v>
      </c>
      <c r="B6203" s="508" t="s">
        <v>3144</v>
      </c>
      <c r="C6203" s="513" t="s">
        <v>3374</v>
      </c>
      <c r="D6203" s="498" t="s">
        <v>170</v>
      </c>
      <c r="E6203" s="499">
        <v>45.89</v>
      </c>
      <c r="F6203" s="500">
        <f t="shared" si="1487"/>
        <v>56.83</v>
      </c>
      <c r="G6203" s="527"/>
      <c r="H6203" s="518"/>
      <c r="I6203" s="517">
        <f t="shared" si="1500"/>
        <v>0</v>
      </c>
      <c r="J6203" s="517">
        <f t="shared" si="1501"/>
        <v>0</v>
      </c>
      <c r="K6203" s="504"/>
      <c r="L6203" s="518">
        <f t="shared" si="1502"/>
        <v>0</v>
      </c>
      <c r="M6203" s="518">
        <f t="shared" si="1502"/>
        <v>0</v>
      </c>
      <c r="N6203" s="517">
        <f t="shared" si="1503"/>
        <v>0</v>
      </c>
      <c r="O6203" s="517">
        <f t="shared" si="1504"/>
        <v>0</v>
      </c>
      <c r="P6203" s="506"/>
      <c r="Q6203" s="520"/>
      <c r="R6203" s="412" t="str">
        <f t="shared" si="1505"/>
        <v/>
      </c>
      <c r="S6203" s="412" t="str">
        <f t="shared" si="1484"/>
        <v/>
      </c>
      <c r="T6203" s="427"/>
      <c r="U6203" s="429"/>
      <c r="W6203" s="6">
        <f>VLOOKUP(A6203,'[3]Cartilha Global'!$A:$A,1,FALSE)</f>
        <v>87248</v>
      </c>
    </row>
    <row r="6204" spans="1:23" ht="22.5" hidden="1" x14ac:dyDescent="0.2">
      <c r="A6204" s="522">
        <v>87249</v>
      </c>
      <c r="B6204" s="508" t="s">
        <v>3144</v>
      </c>
      <c r="C6204" s="513" t="s">
        <v>3375</v>
      </c>
      <c r="D6204" s="498" t="s">
        <v>170</v>
      </c>
      <c r="E6204" s="499">
        <v>67.650000000000006</v>
      </c>
      <c r="F6204" s="500">
        <f t="shared" si="1487"/>
        <v>83.78</v>
      </c>
      <c r="G6204" s="527"/>
      <c r="H6204" s="518"/>
      <c r="I6204" s="517">
        <f t="shared" si="1500"/>
        <v>0</v>
      </c>
      <c r="J6204" s="517">
        <f t="shared" si="1501"/>
        <v>0</v>
      </c>
      <c r="K6204" s="504"/>
      <c r="L6204" s="518">
        <f t="shared" si="1502"/>
        <v>0</v>
      </c>
      <c r="M6204" s="518">
        <f t="shared" si="1502"/>
        <v>0</v>
      </c>
      <c r="N6204" s="517">
        <f t="shared" si="1503"/>
        <v>0</v>
      </c>
      <c r="O6204" s="517">
        <f t="shared" si="1504"/>
        <v>0</v>
      </c>
      <c r="P6204" s="506"/>
      <c r="Q6204" s="520"/>
      <c r="R6204" s="412" t="str">
        <f t="shared" si="1505"/>
        <v/>
      </c>
      <c r="S6204" s="412" t="str">
        <f t="shared" si="1484"/>
        <v/>
      </c>
      <c r="T6204" s="427"/>
      <c r="U6204" s="429"/>
      <c r="W6204" s="6">
        <f>VLOOKUP(A6204,'[3]Cartilha Global'!$A:$A,1,FALSE)</f>
        <v>87249</v>
      </c>
    </row>
    <row r="6205" spans="1:23" ht="22.5" hidden="1" x14ac:dyDescent="0.2">
      <c r="A6205" s="522">
        <v>87250</v>
      </c>
      <c r="B6205" s="508" t="s">
        <v>3144</v>
      </c>
      <c r="C6205" s="513" t="s">
        <v>3376</v>
      </c>
      <c r="D6205" s="498" t="s">
        <v>170</v>
      </c>
      <c r="E6205" s="499">
        <v>55.25</v>
      </c>
      <c r="F6205" s="500">
        <f t="shared" si="1487"/>
        <v>68.42</v>
      </c>
      <c r="G6205" s="527"/>
      <c r="H6205" s="518"/>
      <c r="I6205" s="517">
        <f t="shared" si="1500"/>
        <v>0</v>
      </c>
      <c r="J6205" s="517">
        <f t="shared" si="1501"/>
        <v>0</v>
      </c>
      <c r="K6205" s="504"/>
      <c r="L6205" s="518">
        <f t="shared" si="1502"/>
        <v>0</v>
      </c>
      <c r="M6205" s="518">
        <f t="shared" si="1502"/>
        <v>0</v>
      </c>
      <c r="N6205" s="517">
        <f t="shared" si="1503"/>
        <v>0</v>
      </c>
      <c r="O6205" s="517">
        <f t="shared" si="1504"/>
        <v>0</v>
      </c>
      <c r="P6205" s="506"/>
      <c r="Q6205" s="520"/>
      <c r="R6205" s="412" t="str">
        <f t="shared" si="1505"/>
        <v/>
      </c>
      <c r="S6205" s="412" t="str">
        <f t="shared" si="1484"/>
        <v/>
      </c>
      <c r="T6205" s="427"/>
      <c r="U6205" s="429"/>
      <c r="W6205" s="6">
        <f>VLOOKUP(A6205,'[3]Cartilha Global'!$A:$A,1,FALSE)</f>
        <v>87250</v>
      </c>
    </row>
    <row r="6206" spans="1:23" ht="22.5" hidden="1" x14ac:dyDescent="0.2">
      <c r="A6206" s="522">
        <v>87251</v>
      </c>
      <c r="B6206" s="508" t="s">
        <v>3144</v>
      </c>
      <c r="C6206" s="513" t="s">
        <v>3377</v>
      </c>
      <c r="D6206" s="498" t="s">
        <v>170</v>
      </c>
      <c r="E6206" s="499">
        <v>47.15</v>
      </c>
      <c r="F6206" s="500">
        <f t="shared" si="1487"/>
        <v>58.39</v>
      </c>
      <c r="G6206" s="527"/>
      <c r="H6206" s="518"/>
      <c r="I6206" s="517">
        <f t="shared" si="1500"/>
        <v>0</v>
      </c>
      <c r="J6206" s="517">
        <f t="shared" si="1501"/>
        <v>0</v>
      </c>
      <c r="K6206" s="504"/>
      <c r="L6206" s="518">
        <f t="shared" si="1502"/>
        <v>0</v>
      </c>
      <c r="M6206" s="518">
        <f t="shared" si="1502"/>
        <v>0</v>
      </c>
      <c r="N6206" s="517">
        <f t="shared" si="1503"/>
        <v>0</v>
      </c>
      <c r="O6206" s="517">
        <f t="shared" si="1504"/>
        <v>0</v>
      </c>
      <c r="P6206" s="506"/>
      <c r="Q6206" s="520"/>
      <c r="R6206" s="412" t="str">
        <f t="shared" si="1505"/>
        <v/>
      </c>
      <c r="S6206" s="412" t="str">
        <f t="shared" si="1484"/>
        <v/>
      </c>
      <c r="T6206" s="427"/>
      <c r="U6206" s="429"/>
      <c r="W6206" s="6">
        <f>VLOOKUP(A6206,'[3]Cartilha Global'!$A:$A,1,FALSE)</f>
        <v>87251</v>
      </c>
    </row>
    <row r="6207" spans="1:23" ht="22.5" hidden="1" x14ac:dyDescent="0.2">
      <c r="A6207" s="522">
        <v>87255</v>
      </c>
      <c r="B6207" s="508" t="s">
        <v>3144</v>
      </c>
      <c r="C6207" s="513" t="s">
        <v>3378</v>
      </c>
      <c r="D6207" s="498" t="s">
        <v>170</v>
      </c>
      <c r="E6207" s="499">
        <v>108.05</v>
      </c>
      <c r="F6207" s="500">
        <f t="shared" si="1487"/>
        <v>133.81</v>
      </c>
      <c r="G6207" s="527"/>
      <c r="H6207" s="518"/>
      <c r="I6207" s="517">
        <f t="shared" si="1500"/>
        <v>0</v>
      </c>
      <c r="J6207" s="517">
        <f t="shared" si="1501"/>
        <v>0</v>
      </c>
      <c r="K6207" s="504"/>
      <c r="L6207" s="518">
        <f t="shared" si="1502"/>
        <v>0</v>
      </c>
      <c r="M6207" s="518">
        <f t="shared" si="1502"/>
        <v>0</v>
      </c>
      <c r="N6207" s="517">
        <f t="shared" si="1503"/>
        <v>0</v>
      </c>
      <c r="O6207" s="517">
        <f t="shared" si="1504"/>
        <v>0</v>
      </c>
      <c r="P6207" s="506"/>
      <c r="Q6207" s="520"/>
      <c r="R6207" s="412" t="str">
        <f t="shared" si="1505"/>
        <v/>
      </c>
      <c r="S6207" s="412" t="str">
        <f t="shared" si="1484"/>
        <v/>
      </c>
      <c r="T6207" s="427"/>
      <c r="U6207" s="429"/>
      <c r="W6207" s="6">
        <f>VLOOKUP(A6207,'[3]Cartilha Global'!$A:$A,1,FALSE)</f>
        <v>87255</v>
      </c>
    </row>
    <row r="6208" spans="1:23" ht="22.5" hidden="1" x14ac:dyDescent="0.2">
      <c r="A6208" s="522">
        <v>87256</v>
      </c>
      <c r="B6208" s="508" t="s">
        <v>3144</v>
      </c>
      <c r="C6208" s="513" t="s">
        <v>3379</v>
      </c>
      <c r="D6208" s="498" t="s">
        <v>170</v>
      </c>
      <c r="E6208" s="499">
        <v>93.26</v>
      </c>
      <c r="F6208" s="500">
        <f t="shared" si="1487"/>
        <v>115.49</v>
      </c>
      <c r="G6208" s="527"/>
      <c r="H6208" s="518"/>
      <c r="I6208" s="517">
        <f t="shared" si="1500"/>
        <v>0</v>
      </c>
      <c r="J6208" s="517">
        <f t="shared" si="1501"/>
        <v>0</v>
      </c>
      <c r="K6208" s="504"/>
      <c r="L6208" s="518">
        <f t="shared" si="1502"/>
        <v>0</v>
      </c>
      <c r="M6208" s="518">
        <f t="shared" si="1502"/>
        <v>0</v>
      </c>
      <c r="N6208" s="517">
        <f t="shared" si="1503"/>
        <v>0</v>
      </c>
      <c r="O6208" s="517">
        <f t="shared" si="1504"/>
        <v>0</v>
      </c>
      <c r="P6208" s="506"/>
      <c r="Q6208" s="520"/>
      <c r="R6208" s="412" t="str">
        <f t="shared" si="1505"/>
        <v/>
      </c>
      <c r="S6208" s="412" t="str">
        <f t="shared" si="1484"/>
        <v/>
      </c>
      <c r="T6208" s="427"/>
      <c r="U6208" s="429"/>
      <c r="W6208" s="6">
        <f>VLOOKUP(A6208,'[3]Cartilha Global'!$A:$A,1,FALSE)</f>
        <v>87256</v>
      </c>
    </row>
    <row r="6209" spans="1:23" ht="22.5" hidden="1" x14ac:dyDescent="0.2">
      <c r="A6209" s="522">
        <v>87257</v>
      </c>
      <c r="B6209" s="508" t="s">
        <v>3144</v>
      </c>
      <c r="C6209" s="513" t="s">
        <v>3380</v>
      </c>
      <c r="D6209" s="498" t="s">
        <v>170</v>
      </c>
      <c r="E6209" s="499">
        <v>83.78</v>
      </c>
      <c r="F6209" s="500">
        <f t="shared" si="1487"/>
        <v>103.75</v>
      </c>
      <c r="G6209" s="527"/>
      <c r="H6209" s="518"/>
      <c r="I6209" s="517">
        <f t="shared" si="1500"/>
        <v>0</v>
      </c>
      <c r="J6209" s="517">
        <f t="shared" si="1501"/>
        <v>0</v>
      </c>
      <c r="K6209" s="504"/>
      <c r="L6209" s="518">
        <f t="shared" si="1502"/>
        <v>0</v>
      </c>
      <c r="M6209" s="518">
        <f t="shared" si="1502"/>
        <v>0</v>
      </c>
      <c r="N6209" s="517">
        <f t="shared" si="1503"/>
        <v>0</v>
      </c>
      <c r="O6209" s="517">
        <f t="shared" si="1504"/>
        <v>0</v>
      </c>
      <c r="P6209" s="506"/>
      <c r="Q6209" s="520"/>
      <c r="R6209" s="412" t="str">
        <f t="shared" si="1505"/>
        <v/>
      </c>
      <c r="S6209" s="412" t="str">
        <f t="shared" si="1484"/>
        <v/>
      </c>
      <c r="T6209" s="427"/>
      <c r="U6209" s="429"/>
      <c r="W6209" s="6">
        <f>VLOOKUP(A6209,'[3]Cartilha Global'!$A:$A,1,FALSE)</f>
        <v>87257</v>
      </c>
    </row>
    <row r="6210" spans="1:23" ht="22.5" hidden="1" x14ac:dyDescent="0.2">
      <c r="A6210" s="522">
        <v>87258</v>
      </c>
      <c r="B6210" s="508" t="s">
        <v>3144</v>
      </c>
      <c r="C6210" s="513" t="s">
        <v>321</v>
      </c>
      <c r="D6210" s="498" t="s">
        <v>170</v>
      </c>
      <c r="E6210" s="499">
        <v>142.46</v>
      </c>
      <c r="F6210" s="500">
        <f t="shared" si="1487"/>
        <v>176.42</v>
      </c>
      <c r="G6210" s="527"/>
      <c r="H6210" s="518"/>
      <c r="I6210" s="517">
        <f t="shared" si="1500"/>
        <v>0</v>
      </c>
      <c r="J6210" s="517">
        <f t="shared" si="1501"/>
        <v>0</v>
      </c>
      <c r="K6210" s="504"/>
      <c r="L6210" s="518">
        <f t="shared" si="1502"/>
        <v>0</v>
      </c>
      <c r="M6210" s="518">
        <f t="shared" si="1502"/>
        <v>0</v>
      </c>
      <c r="N6210" s="517">
        <f t="shared" si="1503"/>
        <v>0</v>
      </c>
      <c r="O6210" s="517">
        <f t="shared" si="1504"/>
        <v>0</v>
      </c>
      <c r="P6210" s="506"/>
      <c r="Q6210" s="520"/>
      <c r="R6210" s="412" t="str">
        <f t="shared" si="1505"/>
        <v/>
      </c>
      <c r="S6210" s="412" t="str">
        <f t="shared" si="1484"/>
        <v/>
      </c>
      <c r="T6210" s="427"/>
      <c r="U6210" s="429"/>
      <c r="W6210" s="6">
        <f>VLOOKUP(A6210,'[3]Cartilha Global'!$A:$A,1,FALSE)</f>
        <v>87258</v>
      </c>
    </row>
    <row r="6211" spans="1:23" ht="22.5" hidden="1" x14ac:dyDescent="0.2">
      <c r="A6211" s="522">
        <v>87259</v>
      </c>
      <c r="B6211" s="508" t="s">
        <v>3144</v>
      </c>
      <c r="C6211" s="513" t="s">
        <v>322</v>
      </c>
      <c r="D6211" s="498" t="s">
        <v>170</v>
      </c>
      <c r="E6211" s="499">
        <v>128.46</v>
      </c>
      <c r="F6211" s="500">
        <f t="shared" si="1487"/>
        <v>159.08000000000001</v>
      </c>
      <c r="G6211" s="527"/>
      <c r="H6211" s="518"/>
      <c r="I6211" s="517">
        <f t="shared" si="1500"/>
        <v>0</v>
      </c>
      <c r="J6211" s="517">
        <f t="shared" si="1501"/>
        <v>0</v>
      </c>
      <c r="K6211" s="504"/>
      <c r="L6211" s="518">
        <f t="shared" si="1502"/>
        <v>0</v>
      </c>
      <c r="M6211" s="518">
        <f t="shared" si="1502"/>
        <v>0</v>
      </c>
      <c r="N6211" s="517">
        <f t="shared" si="1503"/>
        <v>0</v>
      </c>
      <c r="O6211" s="517">
        <f t="shared" si="1504"/>
        <v>0</v>
      </c>
      <c r="P6211" s="506"/>
      <c r="Q6211" s="520"/>
      <c r="R6211" s="412" t="str">
        <f t="shared" si="1505"/>
        <v/>
      </c>
      <c r="S6211" s="412" t="str">
        <f t="shared" si="1484"/>
        <v/>
      </c>
      <c r="T6211" s="427"/>
      <c r="U6211" s="429"/>
      <c r="W6211" s="6">
        <f>VLOOKUP(A6211,'[3]Cartilha Global'!$A:$A,1,FALSE)</f>
        <v>87259</v>
      </c>
    </row>
    <row r="6212" spans="1:23" ht="22.5" hidden="1" x14ac:dyDescent="0.2">
      <c r="A6212" s="522">
        <v>87260</v>
      </c>
      <c r="B6212" s="508" t="s">
        <v>3144</v>
      </c>
      <c r="C6212" s="513" t="s">
        <v>323</v>
      </c>
      <c r="D6212" s="498" t="s">
        <v>170</v>
      </c>
      <c r="E6212" s="499">
        <v>120.12</v>
      </c>
      <c r="F6212" s="500">
        <f t="shared" si="1487"/>
        <v>148.76</v>
      </c>
      <c r="G6212" s="527"/>
      <c r="H6212" s="518"/>
      <c r="I6212" s="517">
        <f t="shared" si="1500"/>
        <v>0</v>
      </c>
      <c r="J6212" s="517">
        <f t="shared" si="1501"/>
        <v>0</v>
      </c>
      <c r="K6212" s="504"/>
      <c r="L6212" s="518">
        <f t="shared" si="1502"/>
        <v>0</v>
      </c>
      <c r="M6212" s="518">
        <f t="shared" si="1502"/>
        <v>0</v>
      </c>
      <c r="N6212" s="517">
        <f t="shared" si="1503"/>
        <v>0</v>
      </c>
      <c r="O6212" s="517">
        <f t="shared" si="1504"/>
        <v>0</v>
      </c>
      <c r="P6212" s="506"/>
      <c r="Q6212" s="520"/>
      <c r="R6212" s="412" t="str">
        <f t="shared" si="1505"/>
        <v/>
      </c>
      <c r="S6212" s="412" t="str">
        <f t="shared" si="1484"/>
        <v/>
      </c>
      <c r="T6212" s="427"/>
      <c r="U6212" s="429"/>
      <c r="W6212" s="6">
        <f>VLOOKUP(A6212,'[3]Cartilha Global'!$A:$A,1,FALSE)</f>
        <v>87260</v>
      </c>
    </row>
    <row r="6213" spans="1:23" hidden="1" x14ac:dyDescent="0.2">
      <c r="A6213" s="522" t="s">
        <v>2080</v>
      </c>
      <c r="B6213" s="508"/>
      <c r="C6213" s="513" t="s">
        <v>1684</v>
      </c>
      <c r="D6213" s="498">
        <v>0</v>
      </c>
      <c r="E6213" s="499"/>
      <c r="F6213" s="500">
        <f t="shared" si="1487"/>
        <v>0</v>
      </c>
      <c r="G6213" s="556"/>
      <c r="H6213" s="556"/>
      <c r="I6213" s="557"/>
      <c r="J6213" s="558"/>
      <c r="K6213" s="504"/>
      <c r="L6213" s="556"/>
      <c r="M6213" s="556"/>
      <c r="N6213" s="557"/>
      <c r="O6213" s="558"/>
      <c r="P6213" s="506"/>
      <c r="Q6213" s="494" t="str">
        <f>IF(OR(SUM(J6214:J6216)&gt;0,SUM(O6214:O6216)&gt;0),"xx","")</f>
        <v/>
      </c>
      <c r="R6213" s="412" t="str">
        <f t="shared" si="1505"/>
        <v/>
      </c>
      <c r="S6213" s="412" t="str">
        <f t="shared" si="1484"/>
        <v/>
      </c>
      <c r="T6213" s="427"/>
      <c r="U6213" s="429"/>
      <c r="W6213" s="6" t="str">
        <f>VLOOKUP(A6213,'[3]Cartilha Global'!$A:$A,1,FALSE)</f>
        <v>10.3.7</v>
      </c>
    </row>
    <row r="6214" spans="1:23" ht="22.5" hidden="1" x14ac:dyDescent="0.2">
      <c r="A6214" s="522">
        <v>93389</v>
      </c>
      <c r="B6214" s="508" t="s">
        <v>3144</v>
      </c>
      <c r="C6214" s="513" t="s">
        <v>3381</v>
      </c>
      <c r="D6214" s="498" t="s">
        <v>170</v>
      </c>
      <c r="E6214" s="499">
        <v>54.72</v>
      </c>
      <c r="F6214" s="500">
        <f t="shared" si="1487"/>
        <v>67.77</v>
      </c>
      <c r="G6214" s="527"/>
      <c r="H6214" s="518"/>
      <c r="I6214" s="517">
        <f>IF(ISBLANK(E6214),0,ROUND(F6214*G6214,2))</f>
        <v>0</v>
      </c>
      <c r="J6214" s="517">
        <f>IF(ISBLANK(G6214),0,ROUND(G6214*H6214,2))</f>
        <v>0</v>
      </c>
      <c r="K6214" s="504"/>
      <c r="L6214" s="518">
        <f t="shared" ref="L6214:M6216" si="1506">G6214</f>
        <v>0</v>
      </c>
      <c r="M6214" s="518">
        <f t="shared" si="1506"/>
        <v>0</v>
      </c>
      <c r="N6214" s="517">
        <f>IF(ISBLANK(E6214),0,ROUND(F6214*L6214,2))</f>
        <v>0</v>
      </c>
      <c r="O6214" s="517">
        <f>IF(ISBLANK(L6214),0,ROUND(L6214*M6214,2))</f>
        <v>0</v>
      </c>
      <c r="P6214" s="506"/>
      <c r="Q6214" s="520"/>
      <c r="R6214" s="412" t="str">
        <f t="shared" si="1505"/>
        <v/>
      </c>
      <c r="S6214" s="412" t="str">
        <f t="shared" si="1484"/>
        <v/>
      </c>
      <c r="T6214" s="427"/>
      <c r="U6214" s="429"/>
      <c r="W6214" s="6">
        <f>VLOOKUP(A6214,'[3]Cartilha Global'!$A:$A,1,FALSE)</f>
        <v>93389</v>
      </c>
    </row>
    <row r="6215" spans="1:23" ht="22.5" hidden="1" x14ac:dyDescent="0.2">
      <c r="A6215" s="522">
        <v>93390</v>
      </c>
      <c r="B6215" s="508" t="s">
        <v>3144</v>
      </c>
      <c r="C6215" s="513" t="s">
        <v>3382</v>
      </c>
      <c r="D6215" s="498" t="s">
        <v>170</v>
      </c>
      <c r="E6215" s="499">
        <v>46.98</v>
      </c>
      <c r="F6215" s="500">
        <f t="shared" si="1487"/>
        <v>58.18</v>
      </c>
      <c r="G6215" s="527"/>
      <c r="H6215" s="518"/>
      <c r="I6215" s="517">
        <f>IF(ISBLANK(E6215),0,ROUND(F6215*G6215,2))</f>
        <v>0</v>
      </c>
      <c r="J6215" s="517">
        <f>IF(ISBLANK(G6215),0,ROUND(G6215*H6215,2))</f>
        <v>0</v>
      </c>
      <c r="K6215" s="504"/>
      <c r="L6215" s="518">
        <f t="shared" si="1506"/>
        <v>0</v>
      </c>
      <c r="M6215" s="518">
        <f t="shared" si="1506"/>
        <v>0</v>
      </c>
      <c r="N6215" s="517">
        <f>IF(ISBLANK(E6215),0,ROUND(F6215*L6215,2))</f>
        <v>0</v>
      </c>
      <c r="O6215" s="517">
        <f>IF(ISBLANK(L6215),0,ROUND(L6215*M6215,2))</f>
        <v>0</v>
      </c>
      <c r="P6215" s="506"/>
      <c r="Q6215" s="520"/>
      <c r="R6215" s="412" t="str">
        <f t="shared" si="1505"/>
        <v/>
      </c>
      <c r="S6215" s="412" t="str">
        <f t="shared" si="1484"/>
        <v/>
      </c>
      <c r="T6215" s="427"/>
      <c r="U6215" s="429"/>
      <c r="W6215" s="6">
        <f>VLOOKUP(A6215,'[3]Cartilha Global'!$A:$A,1,FALSE)</f>
        <v>93390</v>
      </c>
    </row>
    <row r="6216" spans="1:23" ht="22.5" hidden="1" x14ac:dyDescent="0.2">
      <c r="A6216" s="522">
        <v>93391</v>
      </c>
      <c r="B6216" s="508" t="s">
        <v>3144</v>
      </c>
      <c r="C6216" s="513" t="s">
        <v>3383</v>
      </c>
      <c r="D6216" s="498" t="s">
        <v>170</v>
      </c>
      <c r="E6216" s="499">
        <v>40.520000000000003</v>
      </c>
      <c r="F6216" s="500">
        <f t="shared" si="1487"/>
        <v>50.18</v>
      </c>
      <c r="G6216" s="527"/>
      <c r="H6216" s="518"/>
      <c r="I6216" s="517">
        <f>IF(ISBLANK(E6216),0,ROUND(F6216*G6216,2))</f>
        <v>0</v>
      </c>
      <c r="J6216" s="517">
        <f>IF(ISBLANK(G6216),0,ROUND(G6216*H6216,2))</f>
        <v>0</v>
      </c>
      <c r="K6216" s="504"/>
      <c r="L6216" s="518">
        <f t="shared" si="1506"/>
        <v>0</v>
      </c>
      <c r="M6216" s="518">
        <f t="shared" si="1506"/>
        <v>0</v>
      </c>
      <c r="N6216" s="517">
        <f>IF(ISBLANK(E6216),0,ROUND(F6216*L6216,2))</f>
        <v>0</v>
      </c>
      <c r="O6216" s="517">
        <f>IF(ISBLANK(L6216),0,ROUND(L6216*M6216,2))</f>
        <v>0</v>
      </c>
      <c r="P6216" s="506"/>
      <c r="Q6216" s="494"/>
      <c r="R6216" s="412" t="str">
        <f t="shared" si="1505"/>
        <v/>
      </c>
      <c r="S6216" s="412" t="str">
        <f t="shared" si="1484"/>
        <v/>
      </c>
      <c r="T6216" s="427"/>
      <c r="U6216" s="429"/>
      <c r="W6216" s="6">
        <f>VLOOKUP(A6216,'[3]Cartilha Global'!$A:$A,1,FALSE)</f>
        <v>93391</v>
      </c>
    </row>
    <row r="6217" spans="1:23" hidden="1" x14ac:dyDescent="0.2">
      <c r="A6217" s="522" t="s">
        <v>2081</v>
      </c>
      <c r="B6217" s="508"/>
      <c r="C6217" s="513" t="s">
        <v>28</v>
      </c>
      <c r="D6217" s="498">
        <v>0</v>
      </c>
      <c r="E6217" s="499"/>
      <c r="F6217" s="500">
        <f t="shared" ref="F6217:F6285" si="1507">IF(E6217=0,0,ROUND(E6217*(1+E$13)*(1-E$14),2))</f>
        <v>0</v>
      </c>
      <c r="G6217" s="556"/>
      <c r="H6217" s="556"/>
      <c r="I6217" s="557"/>
      <c r="J6217" s="558"/>
      <c r="K6217" s="504"/>
      <c r="L6217" s="556"/>
      <c r="M6217" s="556"/>
      <c r="N6217" s="557"/>
      <c r="O6217" s="558"/>
      <c r="P6217" s="506"/>
      <c r="Q6217" s="494" t="str">
        <f>IF(OR(SUM(J6218:J6227)&gt;0,SUM(O6218:O6227)&gt;0),"xx","")</f>
        <v/>
      </c>
      <c r="R6217" s="412" t="str">
        <f t="shared" si="1505"/>
        <v/>
      </c>
      <c r="S6217" s="412" t="str">
        <f t="shared" si="1484"/>
        <v/>
      </c>
      <c r="T6217" s="427"/>
      <c r="U6217" s="429"/>
      <c r="W6217" s="6" t="str">
        <f>VLOOKUP(A6217,'[3]Cartilha Global'!$A:$A,1,FALSE)</f>
        <v>10.3.8</v>
      </c>
    </row>
    <row r="6218" spans="1:23" hidden="1" x14ac:dyDescent="0.2">
      <c r="A6218" s="522">
        <v>98678</v>
      </c>
      <c r="B6218" s="508" t="s">
        <v>3144</v>
      </c>
      <c r="C6218" s="513" t="s">
        <v>5178</v>
      </c>
      <c r="D6218" s="498" t="s">
        <v>170</v>
      </c>
      <c r="E6218" s="499">
        <v>581.5</v>
      </c>
      <c r="F6218" s="500">
        <f t="shared" si="1507"/>
        <v>720.13</v>
      </c>
      <c r="G6218" s="527"/>
      <c r="H6218" s="518"/>
      <c r="I6218" s="517">
        <f>IF(ISBLANK(E6218),0,ROUND(F6218*G6218,2))</f>
        <v>0</v>
      </c>
      <c r="J6218" s="517">
        <f>IF(ISBLANK(G6218),0,ROUND(G6218*H6218,2))</f>
        <v>0</v>
      </c>
      <c r="K6218" s="504"/>
      <c r="L6218" s="518">
        <f t="shared" ref="L6218:M6227" si="1508">G6218</f>
        <v>0</v>
      </c>
      <c r="M6218" s="518">
        <f t="shared" si="1508"/>
        <v>0</v>
      </c>
      <c r="N6218" s="517">
        <f>IF(ISBLANK(E6218),0,ROUND(F6218*L6218,2))</f>
        <v>0</v>
      </c>
      <c r="O6218" s="517">
        <f>IF(ISBLANK(L6218),0,ROUND(L6218*M6218,2))</f>
        <v>0</v>
      </c>
      <c r="P6218" s="506"/>
      <c r="Q6218" s="520"/>
      <c r="R6218" s="412" t="str">
        <f>IF(Q6218="X","x",IF(Q6218="xx","x",IF(O6218&gt;0,"x","")))</f>
        <v/>
      </c>
      <c r="S6218" s="412" t="str">
        <f t="shared" ref="S6218:S6286" si="1509">IF(Q6218="X","x",IF(Q6218="xx","x",IF(OR(J6218&gt;0,O6218&gt;0),"x","")))</f>
        <v/>
      </c>
      <c r="T6218" s="427"/>
      <c r="U6218" s="429"/>
      <c r="W6218" s="6">
        <f>VLOOKUP(A6218,'[3]Cartilha Global'!$A:$A,1,FALSE)</f>
        <v>98678</v>
      </c>
    </row>
    <row r="6219" spans="1:23" hidden="1" x14ac:dyDescent="0.2">
      <c r="A6219" s="522">
        <v>101731</v>
      </c>
      <c r="B6219" s="508" t="s">
        <v>3144</v>
      </c>
      <c r="C6219" s="513" t="s">
        <v>5179</v>
      </c>
      <c r="D6219" s="498" t="s">
        <v>170</v>
      </c>
      <c r="E6219" s="499">
        <v>270.04000000000002</v>
      </c>
      <c r="F6219" s="500">
        <f t="shared" si="1507"/>
        <v>334.42</v>
      </c>
      <c r="G6219" s="527"/>
      <c r="H6219" s="518"/>
      <c r="I6219" s="517">
        <f>IF(ISBLANK(E6219),0,ROUND(F6219*G6219,2))</f>
        <v>0</v>
      </c>
      <c r="J6219" s="517">
        <f>IF(ISBLANK(G6219),0,ROUND(G6219*H6219,2))</f>
        <v>0</v>
      </c>
      <c r="K6219" s="504"/>
      <c r="L6219" s="518">
        <f t="shared" si="1508"/>
        <v>0</v>
      </c>
      <c r="M6219" s="518">
        <f t="shared" si="1508"/>
        <v>0</v>
      </c>
      <c r="N6219" s="517">
        <f>IF(ISBLANK(E6219),0,ROUND(F6219*L6219,2))</f>
        <v>0</v>
      </c>
      <c r="O6219" s="517">
        <f>IF(ISBLANK(L6219),0,ROUND(L6219*M6219,2))</f>
        <v>0</v>
      </c>
      <c r="P6219" s="506"/>
      <c r="Q6219" s="520"/>
      <c r="R6219" s="412" t="str">
        <f>IF(Q6219="X","x",IF(Q6219="xx","x",IF(O6219&gt;0,"x","")))</f>
        <v/>
      </c>
      <c r="S6219" s="412" t="str">
        <f t="shared" si="1509"/>
        <v/>
      </c>
      <c r="T6219" s="427"/>
      <c r="U6219" s="429"/>
      <c r="W6219" s="6">
        <f>VLOOKUP(A6219,'[3]Cartilha Global'!$A:$A,1,FALSE)</f>
        <v>101731</v>
      </c>
    </row>
    <row r="6220" spans="1:23" hidden="1" x14ac:dyDescent="0.2">
      <c r="A6220" s="522">
        <v>101732</v>
      </c>
      <c r="B6220" s="508" t="s">
        <v>3144</v>
      </c>
      <c r="C6220" s="513" t="s">
        <v>5180</v>
      </c>
      <c r="D6220" s="498" t="s">
        <v>170</v>
      </c>
      <c r="E6220" s="499">
        <v>87.25</v>
      </c>
      <c r="F6220" s="500">
        <f t="shared" si="1507"/>
        <v>108.05</v>
      </c>
      <c r="G6220" s="527"/>
      <c r="H6220" s="518"/>
      <c r="I6220" s="517">
        <f>IF(ISBLANK(E6220),0,ROUND(F6220*G6220,2))</f>
        <v>0</v>
      </c>
      <c r="J6220" s="517">
        <f>IF(ISBLANK(G6220),0,ROUND(G6220*H6220,2))</f>
        <v>0</v>
      </c>
      <c r="K6220" s="504"/>
      <c r="L6220" s="518">
        <f t="shared" si="1508"/>
        <v>0</v>
      </c>
      <c r="M6220" s="518">
        <f t="shared" si="1508"/>
        <v>0</v>
      </c>
      <c r="N6220" s="517">
        <f>IF(ISBLANK(E6220),0,ROUND(F6220*L6220,2))</f>
        <v>0</v>
      </c>
      <c r="O6220" s="517">
        <f>IF(ISBLANK(L6220),0,ROUND(L6220*M6220,2))</f>
        <v>0</v>
      </c>
      <c r="P6220" s="506"/>
      <c r="Q6220" s="520"/>
      <c r="R6220" s="412" t="str">
        <f>IF(Q6220="X","x",IF(Q6220="xx","x",IF(O6220&gt;0,"x","")))</f>
        <v/>
      </c>
      <c r="S6220" s="412" t="str">
        <f t="shared" si="1509"/>
        <v/>
      </c>
      <c r="T6220" s="427"/>
      <c r="U6220" s="429"/>
      <c r="W6220" s="6">
        <f>VLOOKUP(A6220,'[3]Cartilha Global'!$A:$A,1,FALSE)</f>
        <v>101732</v>
      </c>
    </row>
    <row r="6221" spans="1:23" ht="22.5" hidden="1" x14ac:dyDescent="0.2">
      <c r="A6221" s="522">
        <v>101090</v>
      </c>
      <c r="B6221" s="508" t="s">
        <v>3144</v>
      </c>
      <c r="C6221" s="513" t="s">
        <v>4417</v>
      </c>
      <c r="D6221" s="498" t="s">
        <v>170</v>
      </c>
      <c r="E6221" s="499">
        <v>182.44</v>
      </c>
      <c r="F6221" s="500">
        <f t="shared" si="1507"/>
        <v>225.93</v>
      </c>
      <c r="G6221" s="527"/>
      <c r="H6221" s="518"/>
      <c r="I6221" s="517">
        <f t="shared" ref="I6221:I6227" si="1510">IF(ISBLANK(E6221),0,ROUND(F6221*G6221,2))</f>
        <v>0</v>
      </c>
      <c r="J6221" s="517">
        <f t="shared" ref="J6221:J6227" si="1511">IF(ISBLANK(G6221),0,ROUND(G6221*H6221,2))</f>
        <v>0</v>
      </c>
      <c r="K6221" s="504"/>
      <c r="L6221" s="518">
        <f t="shared" si="1508"/>
        <v>0</v>
      </c>
      <c r="M6221" s="518">
        <f t="shared" si="1508"/>
        <v>0</v>
      </c>
      <c r="N6221" s="517">
        <f t="shared" ref="N6221:N6227" si="1512">IF(ISBLANK(E6221),0,ROUND(F6221*L6221,2))</f>
        <v>0</v>
      </c>
      <c r="O6221" s="517">
        <f t="shared" ref="O6221:O6227" si="1513">IF(ISBLANK(L6221),0,ROUND(L6221*M6221,2))</f>
        <v>0</v>
      </c>
      <c r="P6221" s="506"/>
      <c r="Q6221" s="520"/>
      <c r="R6221" s="412" t="str">
        <f t="shared" ref="R6221:R6229" si="1514">IF(Q6221="X","x",IF(Q6221="xx","x",IF(O6221&gt;0,"x","")))</f>
        <v/>
      </c>
      <c r="S6221" s="412" t="str">
        <f t="shared" si="1509"/>
        <v/>
      </c>
      <c r="T6221" s="427"/>
      <c r="U6221" s="429"/>
      <c r="W6221" s="6">
        <f>VLOOKUP(A6221,'[3]Cartilha Global'!$A:$A,1,FALSE)</f>
        <v>101090</v>
      </c>
    </row>
    <row r="6222" spans="1:23" hidden="1" x14ac:dyDescent="0.2">
      <c r="A6222" s="522">
        <v>101091</v>
      </c>
      <c r="B6222" s="508" t="s">
        <v>3144</v>
      </c>
      <c r="C6222" s="513" t="s">
        <v>4418</v>
      </c>
      <c r="D6222" s="498" t="s">
        <v>170</v>
      </c>
      <c r="E6222" s="499">
        <v>117.07</v>
      </c>
      <c r="F6222" s="500">
        <f t="shared" si="1507"/>
        <v>144.97999999999999</v>
      </c>
      <c r="G6222" s="527"/>
      <c r="H6222" s="518"/>
      <c r="I6222" s="517">
        <f t="shared" si="1510"/>
        <v>0</v>
      </c>
      <c r="J6222" s="517">
        <f t="shared" si="1511"/>
        <v>0</v>
      </c>
      <c r="K6222" s="504"/>
      <c r="L6222" s="518">
        <f t="shared" si="1508"/>
        <v>0</v>
      </c>
      <c r="M6222" s="518">
        <f t="shared" si="1508"/>
        <v>0</v>
      </c>
      <c r="N6222" s="517">
        <f t="shared" si="1512"/>
        <v>0</v>
      </c>
      <c r="O6222" s="517">
        <f t="shared" si="1513"/>
        <v>0</v>
      </c>
      <c r="P6222" s="506"/>
      <c r="Q6222" s="520"/>
      <c r="R6222" s="412" t="str">
        <f t="shared" si="1514"/>
        <v/>
      </c>
      <c r="S6222" s="412" t="str">
        <f t="shared" si="1509"/>
        <v/>
      </c>
      <c r="T6222" s="427"/>
      <c r="U6222" s="429"/>
      <c r="W6222" s="6">
        <f>VLOOKUP(A6222,'[3]Cartilha Global'!$A:$A,1,FALSE)</f>
        <v>101091</v>
      </c>
    </row>
    <row r="6223" spans="1:23" hidden="1" x14ac:dyDescent="0.2">
      <c r="A6223" s="522">
        <v>101094</v>
      </c>
      <c r="B6223" s="508" t="s">
        <v>3144</v>
      </c>
      <c r="C6223" s="513" t="s">
        <v>4419</v>
      </c>
      <c r="D6223" s="498" t="s">
        <v>6927</v>
      </c>
      <c r="E6223" s="499">
        <v>165.63</v>
      </c>
      <c r="F6223" s="500">
        <f t="shared" si="1507"/>
        <v>205.12</v>
      </c>
      <c r="G6223" s="527"/>
      <c r="H6223" s="518"/>
      <c r="I6223" s="517">
        <f t="shared" si="1510"/>
        <v>0</v>
      </c>
      <c r="J6223" s="517">
        <f t="shared" si="1511"/>
        <v>0</v>
      </c>
      <c r="K6223" s="504"/>
      <c r="L6223" s="518">
        <f t="shared" si="1508"/>
        <v>0</v>
      </c>
      <c r="M6223" s="518">
        <f t="shared" si="1508"/>
        <v>0</v>
      </c>
      <c r="N6223" s="517">
        <f t="shared" si="1512"/>
        <v>0</v>
      </c>
      <c r="O6223" s="517">
        <f t="shared" si="1513"/>
        <v>0</v>
      </c>
      <c r="P6223" s="506"/>
      <c r="Q6223" s="520"/>
      <c r="R6223" s="412" t="str">
        <f t="shared" si="1514"/>
        <v/>
      </c>
      <c r="S6223" s="412" t="str">
        <f t="shared" si="1509"/>
        <v/>
      </c>
      <c r="T6223" s="427"/>
      <c r="U6223" s="429"/>
      <c r="W6223" s="6">
        <f>VLOOKUP(A6223,'[3]Cartilha Global'!$A:$A,1,FALSE)</f>
        <v>101094</v>
      </c>
    </row>
    <row r="6224" spans="1:23" hidden="1" x14ac:dyDescent="0.2">
      <c r="A6224" s="522">
        <v>101092</v>
      </c>
      <c r="B6224" s="508" t="s">
        <v>3144</v>
      </c>
      <c r="C6224" s="513" t="s">
        <v>4420</v>
      </c>
      <c r="D6224" s="498" t="s">
        <v>170</v>
      </c>
      <c r="E6224" s="499">
        <v>448.96</v>
      </c>
      <c r="F6224" s="500">
        <f t="shared" si="1507"/>
        <v>555.99</v>
      </c>
      <c r="G6224" s="527"/>
      <c r="H6224" s="518"/>
      <c r="I6224" s="517">
        <f t="shared" si="1510"/>
        <v>0</v>
      </c>
      <c r="J6224" s="517">
        <f t="shared" si="1511"/>
        <v>0</v>
      </c>
      <c r="K6224" s="504"/>
      <c r="L6224" s="518">
        <f t="shared" si="1508"/>
        <v>0</v>
      </c>
      <c r="M6224" s="518">
        <f t="shared" si="1508"/>
        <v>0</v>
      </c>
      <c r="N6224" s="517">
        <f t="shared" si="1512"/>
        <v>0</v>
      </c>
      <c r="O6224" s="517">
        <f t="shared" si="1513"/>
        <v>0</v>
      </c>
      <c r="P6224" s="506"/>
      <c r="Q6224" s="520"/>
      <c r="R6224" s="412" t="str">
        <f t="shared" si="1514"/>
        <v/>
      </c>
      <c r="S6224" s="412" t="str">
        <f t="shared" si="1509"/>
        <v/>
      </c>
      <c r="T6224" s="427"/>
      <c r="U6224" s="429"/>
      <c r="W6224" s="6">
        <f>VLOOKUP(A6224,'[3]Cartilha Global'!$A:$A,1,FALSE)</f>
        <v>101092</v>
      </c>
    </row>
    <row r="6225" spans="1:23" hidden="1" x14ac:dyDescent="0.2">
      <c r="A6225" s="522">
        <v>101093</v>
      </c>
      <c r="B6225" s="508" t="s">
        <v>3144</v>
      </c>
      <c r="C6225" s="513" t="s">
        <v>4421</v>
      </c>
      <c r="D6225" s="498" t="s">
        <v>170</v>
      </c>
      <c r="E6225" s="499">
        <v>661.27</v>
      </c>
      <c r="F6225" s="500">
        <f t="shared" si="1507"/>
        <v>818.92</v>
      </c>
      <c r="G6225" s="527"/>
      <c r="H6225" s="518"/>
      <c r="I6225" s="517">
        <f t="shared" si="1510"/>
        <v>0</v>
      </c>
      <c r="J6225" s="517">
        <f t="shared" si="1511"/>
        <v>0</v>
      </c>
      <c r="K6225" s="504"/>
      <c r="L6225" s="518">
        <f t="shared" si="1508"/>
        <v>0</v>
      </c>
      <c r="M6225" s="518">
        <f t="shared" si="1508"/>
        <v>0</v>
      </c>
      <c r="N6225" s="517">
        <f t="shared" si="1512"/>
        <v>0</v>
      </c>
      <c r="O6225" s="517">
        <f t="shared" si="1513"/>
        <v>0</v>
      </c>
      <c r="P6225" s="506"/>
      <c r="Q6225" s="520"/>
      <c r="R6225" s="412" t="str">
        <f t="shared" si="1514"/>
        <v/>
      </c>
      <c r="S6225" s="412" t="str">
        <f t="shared" si="1509"/>
        <v/>
      </c>
      <c r="T6225" s="427"/>
      <c r="U6225" s="429"/>
      <c r="W6225" s="6">
        <f>VLOOKUP(A6225,'[3]Cartilha Global'!$A:$A,1,FALSE)</f>
        <v>101093</v>
      </c>
    </row>
    <row r="6226" spans="1:23" hidden="1" x14ac:dyDescent="0.2">
      <c r="A6226" s="522">
        <v>98671</v>
      </c>
      <c r="B6226" s="508" t="s">
        <v>3144</v>
      </c>
      <c r="C6226" s="513" t="s">
        <v>4887</v>
      </c>
      <c r="D6226" s="498" t="s">
        <v>170</v>
      </c>
      <c r="E6226" s="499">
        <v>436.85</v>
      </c>
      <c r="F6226" s="500">
        <f t="shared" si="1507"/>
        <v>541</v>
      </c>
      <c r="G6226" s="527"/>
      <c r="H6226" s="518"/>
      <c r="I6226" s="517">
        <f t="shared" si="1510"/>
        <v>0</v>
      </c>
      <c r="J6226" s="517">
        <f t="shared" si="1511"/>
        <v>0</v>
      </c>
      <c r="K6226" s="504"/>
      <c r="L6226" s="518">
        <f t="shared" si="1508"/>
        <v>0</v>
      </c>
      <c r="M6226" s="518">
        <f t="shared" si="1508"/>
        <v>0</v>
      </c>
      <c r="N6226" s="517">
        <f t="shared" si="1512"/>
        <v>0</v>
      </c>
      <c r="O6226" s="517">
        <f t="shared" si="1513"/>
        <v>0</v>
      </c>
      <c r="P6226" s="506"/>
      <c r="Q6226" s="520"/>
      <c r="R6226" s="412" t="str">
        <f t="shared" si="1514"/>
        <v/>
      </c>
      <c r="S6226" s="412" t="str">
        <f t="shared" si="1509"/>
        <v/>
      </c>
      <c r="T6226" s="427"/>
      <c r="U6226" s="429"/>
      <c r="W6226" s="6">
        <f>VLOOKUP(A6226,'[3]Cartilha Global'!$A:$A,1,FALSE)</f>
        <v>98671</v>
      </c>
    </row>
    <row r="6227" spans="1:23" hidden="1" x14ac:dyDescent="0.2">
      <c r="A6227" s="522">
        <v>98672</v>
      </c>
      <c r="B6227" s="508" t="s">
        <v>3144</v>
      </c>
      <c r="C6227" s="513" t="s">
        <v>4888</v>
      </c>
      <c r="D6227" s="498" t="s">
        <v>170</v>
      </c>
      <c r="E6227" s="499">
        <v>649.16</v>
      </c>
      <c r="F6227" s="500">
        <f t="shared" si="1507"/>
        <v>803.92</v>
      </c>
      <c r="G6227" s="527"/>
      <c r="H6227" s="518"/>
      <c r="I6227" s="517">
        <f t="shared" si="1510"/>
        <v>0</v>
      </c>
      <c r="J6227" s="517">
        <f t="shared" si="1511"/>
        <v>0</v>
      </c>
      <c r="K6227" s="504"/>
      <c r="L6227" s="518">
        <f t="shared" si="1508"/>
        <v>0</v>
      </c>
      <c r="M6227" s="518">
        <f t="shared" si="1508"/>
        <v>0</v>
      </c>
      <c r="N6227" s="517">
        <f t="shared" si="1512"/>
        <v>0</v>
      </c>
      <c r="O6227" s="517">
        <f t="shared" si="1513"/>
        <v>0</v>
      </c>
      <c r="P6227" s="506"/>
      <c r="Q6227" s="520"/>
      <c r="R6227" s="412" t="str">
        <f t="shared" si="1514"/>
        <v/>
      </c>
      <c r="S6227" s="412" t="str">
        <f t="shared" si="1509"/>
        <v/>
      </c>
      <c r="T6227" s="427"/>
      <c r="U6227" s="429"/>
      <c r="W6227" s="6">
        <f>VLOOKUP(A6227,'[3]Cartilha Global'!$A:$A,1,FALSE)</f>
        <v>98672</v>
      </c>
    </row>
    <row r="6228" spans="1:23" hidden="1" x14ac:dyDescent="0.2">
      <c r="A6228" s="522" t="s">
        <v>2082</v>
      </c>
      <c r="B6228" s="508"/>
      <c r="C6228" s="513" t="s">
        <v>29</v>
      </c>
      <c r="D6228" s="498">
        <v>0</v>
      </c>
      <c r="E6228" s="499"/>
      <c r="F6228" s="500">
        <f t="shared" si="1507"/>
        <v>0</v>
      </c>
      <c r="G6228" s="556"/>
      <c r="H6228" s="556"/>
      <c r="I6228" s="557"/>
      <c r="J6228" s="558"/>
      <c r="K6228" s="504"/>
      <c r="L6228" s="556"/>
      <c r="M6228" s="556"/>
      <c r="N6228" s="557"/>
      <c r="O6228" s="558"/>
      <c r="P6228" s="506"/>
      <c r="Q6228" s="494" t="str">
        <f>IF(OR(SUM(J6229:J6234)&gt;0,SUM(O6229:O6234)&gt;0),"xx","")</f>
        <v/>
      </c>
      <c r="R6228" s="412" t="str">
        <f t="shared" si="1514"/>
        <v/>
      </c>
      <c r="S6228" s="412" t="str">
        <f t="shared" si="1509"/>
        <v/>
      </c>
      <c r="T6228" s="427"/>
      <c r="U6228" s="429"/>
      <c r="W6228" s="6" t="str">
        <f>VLOOKUP(A6228,'[3]Cartilha Global'!$A:$A,1,FALSE)</f>
        <v>10.3.9</v>
      </c>
    </row>
    <row r="6229" spans="1:23" ht="22.5" hidden="1" x14ac:dyDescent="0.2">
      <c r="A6229" s="522">
        <v>101727</v>
      </c>
      <c r="B6229" s="508" t="s">
        <v>3144</v>
      </c>
      <c r="C6229" s="513" t="s">
        <v>5183</v>
      </c>
      <c r="D6229" s="498" t="s">
        <v>170</v>
      </c>
      <c r="E6229" s="499">
        <v>194.26</v>
      </c>
      <c r="F6229" s="500">
        <f t="shared" si="1507"/>
        <v>240.57</v>
      </c>
      <c r="G6229" s="527"/>
      <c r="H6229" s="518"/>
      <c r="I6229" s="517">
        <f t="shared" ref="I6229:I6234" si="1515">IF(ISBLANK(E6229),0,ROUND(F6229*G6229,2))</f>
        <v>0</v>
      </c>
      <c r="J6229" s="517">
        <f t="shared" ref="J6229:J6234" si="1516">IF(ISBLANK(G6229),0,ROUND(G6229*H6229,2))</f>
        <v>0</v>
      </c>
      <c r="K6229" s="504"/>
      <c r="L6229" s="518">
        <f t="shared" ref="L6229:M6234" si="1517">G6229</f>
        <v>0</v>
      </c>
      <c r="M6229" s="518">
        <f t="shared" si="1517"/>
        <v>0</v>
      </c>
      <c r="N6229" s="517">
        <f t="shared" ref="N6229:N6234" si="1518">IF(ISBLANK(E6229),0,ROUND(F6229*L6229,2))</f>
        <v>0</v>
      </c>
      <c r="O6229" s="517">
        <f t="shared" ref="O6229:O6234" si="1519">IF(ISBLANK(L6229),0,ROUND(L6229*M6229,2))</f>
        <v>0</v>
      </c>
      <c r="P6229" s="506"/>
      <c r="Q6229" s="520"/>
      <c r="R6229" s="412" t="str">
        <f t="shared" si="1514"/>
        <v/>
      </c>
      <c r="S6229" s="412" t="str">
        <f t="shared" si="1509"/>
        <v/>
      </c>
      <c r="T6229" s="427"/>
      <c r="U6229" s="429"/>
      <c r="W6229" s="6">
        <f>VLOOKUP(A6229,'[3]Cartilha Global'!$A:$A,1,FALSE)</f>
        <v>101727</v>
      </c>
    </row>
    <row r="6230" spans="1:23" ht="22.5" hidden="1" x14ac:dyDescent="0.2">
      <c r="A6230" s="522">
        <v>101733</v>
      </c>
      <c r="B6230" s="508" t="s">
        <v>3144</v>
      </c>
      <c r="C6230" s="513" t="s">
        <v>5184</v>
      </c>
      <c r="D6230" s="498" t="s">
        <v>170</v>
      </c>
      <c r="E6230" s="499">
        <v>265.8</v>
      </c>
      <c r="F6230" s="500">
        <f t="shared" si="1507"/>
        <v>329.17</v>
      </c>
      <c r="G6230" s="527"/>
      <c r="H6230" s="518"/>
      <c r="I6230" s="517">
        <f t="shared" si="1515"/>
        <v>0</v>
      </c>
      <c r="J6230" s="517">
        <f t="shared" si="1516"/>
        <v>0</v>
      </c>
      <c r="K6230" s="504"/>
      <c r="L6230" s="518">
        <f t="shared" si="1517"/>
        <v>0</v>
      </c>
      <c r="M6230" s="518">
        <f t="shared" si="1517"/>
        <v>0</v>
      </c>
      <c r="N6230" s="517">
        <f t="shared" si="1518"/>
        <v>0</v>
      </c>
      <c r="O6230" s="517">
        <f t="shared" si="1519"/>
        <v>0</v>
      </c>
      <c r="P6230" s="506"/>
      <c r="Q6230" s="520"/>
      <c r="R6230" s="412" t="str">
        <f>IF(Q6230="X","x",IF(Q6230="xx","x",IF(O6230&gt;0,"x","")))</f>
        <v/>
      </c>
      <c r="S6230" s="412" t="str">
        <f t="shared" si="1509"/>
        <v/>
      </c>
      <c r="T6230" s="427"/>
      <c r="U6230" s="429"/>
      <c r="W6230" s="6">
        <f>VLOOKUP(A6230,'[3]Cartilha Global'!$A:$A,1,FALSE)</f>
        <v>101733</v>
      </c>
    </row>
    <row r="6231" spans="1:23" hidden="1" x14ac:dyDescent="0.2">
      <c r="A6231" s="522">
        <v>101734</v>
      </c>
      <c r="B6231" s="508" t="s">
        <v>3144</v>
      </c>
      <c r="C6231" s="513" t="s">
        <v>5185</v>
      </c>
      <c r="D6231" s="498" t="s">
        <v>170</v>
      </c>
      <c r="E6231" s="499">
        <v>402.61</v>
      </c>
      <c r="F6231" s="500">
        <f t="shared" si="1507"/>
        <v>498.59</v>
      </c>
      <c r="G6231" s="527"/>
      <c r="H6231" s="518"/>
      <c r="I6231" s="517">
        <f t="shared" si="1515"/>
        <v>0</v>
      </c>
      <c r="J6231" s="517">
        <f t="shared" si="1516"/>
        <v>0</v>
      </c>
      <c r="K6231" s="504"/>
      <c r="L6231" s="518">
        <f t="shared" si="1517"/>
        <v>0</v>
      </c>
      <c r="M6231" s="518">
        <f t="shared" si="1517"/>
        <v>0</v>
      </c>
      <c r="N6231" s="517">
        <f t="shared" si="1518"/>
        <v>0</v>
      </c>
      <c r="O6231" s="517">
        <f t="shared" si="1519"/>
        <v>0</v>
      </c>
      <c r="P6231" s="506"/>
      <c r="Q6231" s="520"/>
      <c r="R6231" s="412" t="str">
        <f>IF(Q6231="X","x",IF(Q6231="xx","x",IF(O6231&gt;0,"x","")))</f>
        <v/>
      </c>
      <c r="S6231" s="412" t="str">
        <f t="shared" si="1509"/>
        <v/>
      </c>
      <c r="T6231" s="427"/>
      <c r="U6231" s="429"/>
      <c r="W6231" s="6">
        <f>VLOOKUP(A6231,'[3]Cartilha Global'!$A:$A,1,FALSE)</f>
        <v>101734</v>
      </c>
    </row>
    <row r="6232" spans="1:23" hidden="1" x14ac:dyDescent="0.2">
      <c r="A6232" s="522">
        <v>101735</v>
      </c>
      <c r="B6232" s="508" t="s">
        <v>3144</v>
      </c>
      <c r="C6232" s="513" t="s">
        <v>5186</v>
      </c>
      <c r="D6232" s="498" t="s">
        <v>170</v>
      </c>
      <c r="E6232" s="499">
        <v>412.53</v>
      </c>
      <c r="F6232" s="500">
        <f t="shared" si="1507"/>
        <v>510.88</v>
      </c>
      <c r="G6232" s="527"/>
      <c r="H6232" s="518"/>
      <c r="I6232" s="517">
        <f t="shared" si="1515"/>
        <v>0</v>
      </c>
      <c r="J6232" s="517">
        <f t="shared" si="1516"/>
        <v>0</v>
      </c>
      <c r="K6232" s="504"/>
      <c r="L6232" s="518">
        <f t="shared" si="1517"/>
        <v>0</v>
      </c>
      <c r="M6232" s="518">
        <f t="shared" si="1517"/>
        <v>0</v>
      </c>
      <c r="N6232" s="517">
        <f t="shared" si="1518"/>
        <v>0</v>
      </c>
      <c r="O6232" s="517">
        <f t="shared" si="1519"/>
        <v>0</v>
      </c>
      <c r="P6232" s="506"/>
      <c r="Q6232" s="520"/>
      <c r="R6232" s="412" t="str">
        <f>IF(Q6232="X","x",IF(Q6232="xx","x",IF(O6232&gt;0,"x","")))</f>
        <v/>
      </c>
      <c r="S6232" s="412" t="str">
        <f t="shared" si="1509"/>
        <v/>
      </c>
      <c r="T6232" s="427"/>
      <c r="U6232" s="429"/>
      <c r="W6232" s="6">
        <f>VLOOKUP(A6232,'[3]Cartilha Global'!$A:$A,1,FALSE)</f>
        <v>101735</v>
      </c>
    </row>
    <row r="6233" spans="1:23" hidden="1" x14ac:dyDescent="0.2">
      <c r="A6233" s="522">
        <v>101736</v>
      </c>
      <c r="B6233" s="508" t="s">
        <v>3144</v>
      </c>
      <c r="C6233" s="513" t="s">
        <v>5187</v>
      </c>
      <c r="D6233" s="498" t="s">
        <v>170</v>
      </c>
      <c r="E6233" s="499">
        <v>103.34</v>
      </c>
      <c r="F6233" s="500">
        <f t="shared" si="1507"/>
        <v>127.98</v>
      </c>
      <c r="G6233" s="527"/>
      <c r="H6233" s="518"/>
      <c r="I6233" s="517">
        <f t="shared" si="1515"/>
        <v>0</v>
      </c>
      <c r="J6233" s="517">
        <f t="shared" si="1516"/>
        <v>0</v>
      </c>
      <c r="K6233" s="504"/>
      <c r="L6233" s="518">
        <f t="shared" si="1517"/>
        <v>0</v>
      </c>
      <c r="M6233" s="518">
        <f t="shared" si="1517"/>
        <v>0</v>
      </c>
      <c r="N6233" s="517">
        <f t="shared" si="1518"/>
        <v>0</v>
      </c>
      <c r="O6233" s="517">
        <f t="shared" si="1519"/>
        <v>0</v>
      </c>
      <c r="P6233" s="506"/>
      <c r="Q6233" s="520"/>
      <c r="R6233" s="412" t="str">
        <f>IF(Q6233="X","x",IF(Q6233="xx","x",IF(O6233&gt;0,"x","")))</f>
        <v/>
      </c>
      <c r="S6233" s="412" t="str">
        <f t="shared" si="1509"/>
        <v/>
      </c>
      <c r="T6233" s="427"/>
      <c r="U6233" s="429"/>
      <c r="W6233" s="6">
        <f>VLOOKUP(A6233,'[3]Cartilha Global'!$A:$A,1,FALSE)</f>
        <v>101736</v>
      </c>
    </row>
    <row r="6234" spans="1:23" hidden="1" x14ac:dyDescent="0.2">
      <c r="A6234" s="522">
        <v>101737</v>
      </c>
      <c r="B6234" s="508" t="s">
        <v>3144</v>
      </c>
      <c r="C6234" s="513" t="s">
        <v>5188</v>
      </c>
      <c r="D6234" s="498" t="s">
        <v>170</v>
      </c>
      <c r="E6234" s="499">
        <v>122.98</v>
      </c>
      <c r="F6234" s="500">
        <f t="shared" si="1507"/>
        <v>152.30000000000001</v>
      </c>
      <c r="G6234" s="527"/>
      <c r="H6234" s="518"/>
      <c r="I6234" s="517">
        <f t="shared" si="1515"/>
        <v>0</v>
      </c>
      <c r="J6234" s="517">
        <f t="shared" si="1516"/>
        <v>0</v>
      </c>
      <c r="K6234" s="504"/>
      <c r="L6234" s="518">
        <f t="shared" si="1517"/>
        <v>0</v>
      </c>
      <c r="M6234" s="518">
        <f t="shared" si="1517"/>
        <v>0</v>
      </c>
      <c r="N6234" s="517">
        <f t="shared" si="1518"/>
        <v>0</v>
      </c>
      <c r="O6234" s="517">
        <f t="shared" si="1519"/>
        <v>0</v>
      </c>
      <c r="P6234" s="506"/>
      <c r="Q6234" s="520"/>
      <c r="R6234" s="412" t="str">
        <f>IF(Q6234="X","x",IF(Q6234="xx","x",IF(O6234&gt;0,"x","")))</f>
        <v/>
      </c>
      <c r="S6234" s="412" t="str">
        <f t="shared" si="1509"/>
        <v/>
      </c>
      <c r="T6234" s="427"/>
      <c r="U6234" s="429"/>
      <c r="W6234" s="6">
        <f>VLOOKUP(A6234,'[3]Cartilha Global'!$A:$A,1,FALSE)</f>
        <v>101737</v>
      </c>
    </row>
    <row r="6235" spans="1:23" hidden="1" x14ac:dyDescent="0.2">
      <c r="A6235" s="522" t="s">
        <v>2083</v>
      </c>
      <c r="B6235" s="508"/>
      <c r="C6235" s="513" t="s">
        <v>61</v>
      </c>
      <c r="D6235" s="498">
        <v>0</v>
      </c>
      <c r="E6235" s="499"/>
      <c r="F6235" s="500">
        <f t="shared" si="1507"/>
        <v>0</v>
      </c>
      <c r="G6235" s="556"/>
      <c r="H6235" s="556"/>
      <c r="I6235" s="557"/>
      <c r="J6235" s="558"/>
      <c r="K6235" s="504"/>
      <c r="L6235" s="556"/>
      <c r="M6235" s="556"/>
      <c r="N6235" s="557"/>
      <c r="O6235" s="558"/>
      <c r="P6235" s="506"/>
      <c r="Q6235" s="494" t="str">
        <f>IF(OR(SUM(J6235:J6235)&gt;0,SUM(O6235:O6235)&gt;0),"xx","")</f>
        <v/>
      </c>
      <c r="R6235" s="412" t="str">
        <f t="shared" ref="R6235:R6297" si="1520">IF(Q6235="X","x",IF(Q6235="xx","x",IF(O6235&gt;0,"x","")))</f>
        <v/>
      </c>
      <c r="S6235" s="412" t="str">
        <f t="shared" si="1509"/>
        <v/>
      </c>
      <c r="T6235" s="427"/>
      <c r="U6235" s="429"/>
      <c r="W6235" s="6" t="e">
        <f>VLOOKUP(A6235,'[3]Cartilha Global'!$A:$A,1,FALSE)</f>
        <v>#N/A</v>
      </c>
    </row>
    <row r="6236" spans="1:23" hidden="1" x14ac:dyDescent="0.2">
      <c r="A6236" s="522" t="s">
        <v>2084</v>
      </c>
      <c r="B6236" s="508"/>
      <c r="C6236" s="513" t="s">
        <v>1685</v>
      </c>
      <c r="D6236" s="498">
        <v>0</v>
      </c>
      <c r="E6236" s="499"/>
      <c r="F6236" s="500">
        <f t="shared" si="1507"/>
        <v>0</v>
      </c>
      <c r="G6236" s="556"/>
      <c r="H6236" s="556"/>
      <c r="I6236" s="557"/>
      <c r="J6236" s="558"/>
      <c r="K6236" s="504"/>
      <c r="L6236" s="556"/>
      <c r="M6236" s="556"/>
      <c r="N6236" s="557"/>
      <c r="O6236" s="558"/>
      <c r="P6236" s="506"/>
      <c r="Q6236" s="494" t="str">
        <f>IF(OR(SUM(J6237:J6258)&gt;0,SUM(O6237:O6258)&gt;0),"xx","")</f>
        <v/>
      </c>
      <c r="R6236" s="412" t="str">
        <f t="shared" si="1520"/>
        <v/>
      </c>
      <c r="S6236" s="412" t="str">
        <f t="shared" si="1509"/>
        <v/>
      </c>
      <c r="T6236" s="427"/>
      <c r="U6236" s="429"/>
      <c r="W6236" s="6" t="str">
        <f>VLOOKUP(A6236,'[3]Cartilha Global'!$A:$A,1,FALSE)</f>
        <v>10.3.11</v>
      </c>
    </row>
    <row r="6237" spans="1:23" ht="22.5" hidden="1" x14ac:dyDescent="0.2">
      <c r="A6237" s="522">
        <v>92391</v>
      </c>
      <c r="B6237" s="508" t="s">
        <v>3144</v>
      </c>
      <c r="C6237" s="513" t="s">
        <v>1686</v>
      </c>
      <c r="D6237" s="498" t="s">
        <v>170</v>
      </c>
      <c r="E6237" s="499">
        <v>44.81</v>
      </c>
      <c r="F6237" s="500">
        <f t="shared" si="1507"/>
        <v>55.49</v>
      </c>
      <c r="G6237" s="527"/>
      <c r="H6237" s="518"/>
      <c r="I6237" s="517">
        <f t="shared" ref="I6237:I6258" si="1521">IF(ISBLANK(E6237),0,ROUND(F6237*G6237,2))</f>
        <v>0</v>
      </c>
      <c r="J6237" s="517">
        <f t="shared" ref="J6237:J6258" si="1522">IF(ISBLANK(G6237),0,ROUND(G6237*H6237,2))</f>
        <v>0</v>
      </c>
      <c r="K6237" s="504"/>
      <c r="L6237" s="518">
        <f t="shared" ref="L6237:M6258" si="1523">G6237</f>
        <v>0</v>
      </c>
      <c r="M6237" s="518">
        <f t="shared" si="1523"/>
        <v>0</v>
      </c>
      <c r="N6237" s="517">
        <f t="shared" ref="N6237:N6258" si="1524">IF(ISBLANK(E6237),0,ROUND(F6237*L6237,2))</f>
        <v>0</v>
      </c>
      <c r="O6237" s="517">
        <f t="shared" ref="O6237:O6258" si="1525">IF(ISBLANK(L6237),0,ROUND(L6237*M6237,2))</f>
        <v>0</v>
      </c>
      <c r="P6237" s="506"/>
      <c r="Q6237" s="520"/>
      <c r="R6237" s="412" t="str">
        <f t="shared" si="1520"/>
        <v/>
      </c>
      <c r="S6237" s="412" t="str">
        <f t="shared" si="1509"/>
        <v/>
      </c>
      <c r="T6237" s="427"/>
      <c r="U6237" s="429"/>
      <c r="W6237" s="6">
        <f>VLOOKUP(A6237,'[3]Cartilha Global'!$A:$A,1,FALSE)</f>
        <v>92391</v>
      </c>
    </row>
    <row r="6238" spans="1:23" ht="22.5" hidden="1" x14ac:dyDescent="0.2">
      <c r="A6238" s="522">
        <v>92392</v>
      </c>
      <c r="B6238" s="508" t="s">
        <v>3144</v>
      </c>
      <c r="C6238" s="513" t="s">
        <v>1687</v>
      </c>
      <c r="D6238" s="498" t="s">
        <v>170</v>
      </c>
      <c r="E6238" s="499">
        <v>89.62</v>
      </c>
      <c r="F6238" s="500">
        <f t="shared" si="1507"/>
        <v>110.99</v>
      </c>
      <c r="G6238" s="527"/>
      <c r="H6238" s="518"/>
      <c r="I6238" s="517">
        <f t="shared" si="1521"/>
        <v>0</v>
      </c>
      <c r="J6238" s="517">
        <f t="shared" si="1522"/>
        <v>0</v>
      </c>
      <c r="K6238" s="504"/>
      <c r="L6238" s="518">
        <f t="shared" si="1523"/>
        <v>0</v>
      </c>
      <c r="M6238" s="518">
        <f t="shared" si="1523"/>
        <v>0</v>
      </c>
      <c r="N6238" s="517">
        <f t="shared" si="1524"/>
        <v>0</v>
      </c>
      <c r="O6238" s="517">
        <f t="shared" si="1525"/>
        <v>0</v>
      </c>
      <c r="P6238" s="506"/>
      <c r="Q6238" s="520"/>
      <c r="R6238" s="412" t="str">
        <f t="shared" si="1520"/>
        <v/>
      </c>
      <c r="S6238" s="412" t="str">
        <f t="shared" si="1509"/>
        <v/>
      </c>
      <c r="T6238" s="427"/>
      <c r="U6238" s="429"/>
      <c r="W6238" s="6">
        <f>VLOOKUP(A6238,'[3]Cartilha Global'!$A:$A,1,FALSE)</f>
        <v>92392</v>
      </c>
    </row>
    <row r="6239" spans="1:23" ht="22.5" hidden="1" x14ac:dyDescent="0.2">
      <c r="A6239" s="522">
        <v>92393</v>
      </c>
      <c r="B6239" s="508" t="s">
        <v>3144</v>
      </c>
      <c r="C6239" s="513" t="s">
        <v>1688</v>
      </c>
      <c r="D6239" s="498" t="s">
        <v>170</v>
      </c>
      <c r="E6239" s="499">
        <v>45.15</v>
      </c>
      <c r="F6239" s="500">
        <f t="shared" si="1507"/>
        <v>55.91</v>
      </c>
      <c r="G6239" s="527"/>
      <c r="H6239" s="518"/>
      <c r="I6239" s="517">
        <f t="shared" si="1521"/>
        <v>0</v>
      </c>
      <c r="J6239" s="517">
        <f t="shared" si="1522"/>
        <v>0</v>
      </c>
      <c r="K6239" s="504"/>
      <c r="L6239" s="518">
        <f t="shared" si="1523"/>
        <v>0</v>
      </c>
      <c r="M6239" s="518">
        <f t="shared" si="1523"/>
        <v>0</v>
      </c>
      <c r="N6239" s="517">
        <f t="shared" si="1524"/>
        <v>0</v>
      </c>
      <c r="O6239" s="517">
        <f t="shared" si="1525"/>
        <v>0</v>
      </c>
      <c r="P6239" s="506"/>
      <c r="Q6239" s="520"/>
      <c r="R6239" s="412" t="str">
        <f t="shared" si="1520"/>
        <v/>
      </c>
      <c r="S6239" s="412" t="str">
        <f t="shared" si="1509"/>
        <v/>
      </c>
      <c r="T6239" s="427"/>
      <c r="U6239" s="429"/>
      <c r="W6239" s="6">
        <f>VLOOKUP(A6239,'[3]Cartilha Global'!$A:$A,1,FALSE)</f>
        <v>92393</v>
      </c>
    </row>
    <row r="6240" spans="1:23" ht="22.5" hidden="1" x14ac:dyDescent="0.2">
      <c r="A6240" s="522">
        <v>92394</v>
      </c>
      <c r="B6240" s="508" t="s">
        <v>3144</v>
      </c>
      <c r="C6240" s="513" t="s">
        <v>1689</v>
      </c>
      <c r="D6240" s="498" t="s">
        <v>170</v>
      </c>
      <c r="E6240" s="499">
        <v>56.84</v>
      </c>
      <c r="F6240" s="500">
        <f t="shared" si="1507"/>
        <v>70.39</v>
      </c>
      <c r="G6240" s="527"/>
      <c r="H6240" s="518"/>
      <c r="I6240" s="517">
        <f t="shared" si="1521"/>
        <v>0</v>
      </c>
      <c r="J6240" s="517">
        <f t="shared" si="1522"/>
        <v>0</v>
      </c>
      <c r="K6240" s="504"/>
      <c r="L6240" s="518">
        <f t="shared" si="1523"/>
        <v>0</v>
      </c>
      <c r="M6240" s="518">
        <f t="shared" si="1523"/>
        <v>0</v>
      </c>
      <c r="N6240" s="517">
        <f t="shared" si="1524"/>
        <v>0</v>
      </c>
      <c r="O6240" s="517">
        <f t="shared" si="1525"/>
        <v>0</v>
      </c>
      <c r="P6240" s="506"/>
      <c r="Q6240" s="520"/>
      <c r="R6240" s="412" t="str">
        <f t="shared" si="1520"/>
        <v/>
      </c>
      <c r="S6240" s="412" t="str">
        <f t="shared" si="1509"/>
        <v/>
      </c>
      <c r="T6240" s="427"/>
      <c r="U6240" s="429"/>
      <c r="W6240" s="6">
        <f>VLOOKUP(A6240,'[3]Cartilha Global'!$A:$A,1,FALSE)</f>
        <v>92394</v>
      </c>
    </row>
    <row r="6241" spans="1:23" ht="22.5" hidden="1" x14ac:dyDescent="0.2">
      <c r="A6241" s="522">
        <v>92395</v>
      </c>
      <c r="B6241" s="508" t="s">
        <v>3144</v>
      </c>
      <c r="C6241" s="513" t="s">
        <v>1690</v>
      </c>
      <c r="D6241" s="498" t="s">
        <v>170</v>
      </c>
      <c r="E6241" s="499">
        <v>69.89</v>
      </c>
      <c r="F6241" s="500">
        <f t="shared" si="1507"/>
        <v>86.55</v>
      </c>
      <c r="G6241" s="527"/>
      <c r="H6241" s="518"/>
      <c r="I6241" s="517">
        <f t="shared" si="1521"/>
        <v>0</v>
      </c>
      <c r="J6241" s="517">
        <f t="shared" si="1522"/>
        <v>0</v>
      </c>
      <c r="K6241" s="504"/>
      <c r="L6241" s="518">
        <f t="shared" si="1523"/>
        <v>0</v>
      </c>
      <c r="M6241" s="518">
        <f t="shared" si="1523"/>
        <v>0</v>
      </c>
      <c r="N6241" s="517">
        <f t="shared" si="1524"/>
        <v>0</v>
      </c>
      <c r="O6241" s="517">
        <f t="shared" si="1525"/>
        <v>0</v>
      </c>
      <c r="P6241" s="506"/>
      <c r="Q6241" s="520"/>
      <c r="R6241" s="412" t="str">
        <f t="shared" si="1520"/>
        <v/>
      </c>
      <c r="S6241" s="412" t="str">
        <f t="shared" si="1509"/>
        <v/>
      </c>
      <c r="T6241" s="427"/>
      <c r="U6241" s="429"/>
      <c r="W6241" s="6">
        <f>VLOOKUP(A6241,'[3]Cartilha Global'!$A:$A,1,FALSE)</f>
        <v>92395</v>
      </c>
    </row>
    <row r="6242" spans="1:23" ht="22.5" hidden="1" x14ac:dyDescent="0.2">
      <c r="A6242" s="522">
        <v>92396</v>
      </c>
      <c r="B6242" s="508" t="s">
        <v>3144</v>
      </c>
      <c r="C6242" s="513" t="s">
        <v>1691</v>
      </c>
      <c r="D6242" s="498" t="s">
        <v>170</v>
      </c>
      <c r="E6242" s="499">
        <v>59.25</v>
      </c>
      <c r="F6242" s="500">
        <f t="shared" si="1507"/>
        <v>73.38</v>
      </c>
      <c r="G6242" s="527"/>
      <c r="H6242" s="518"/>
      <c r="I6242" s="517">
        <f t="shared" si="1521"/>
        <v>0</v>
      </c>
      <c r="J6242" s="517">
        <f t="shared" si="1522"/>
        <v>0</v>
      </c>
      <c r="K6242" s="504"/>
      <c r="L6242" s="518">
        <f t="shared" si="1523"/>
        <v>0</v>
      </c>
      <c r="M6242" s="518">
        <f t="shared" si="1523"/>
        <v>0</v>
      </c>
      <c r="N6242" s="517">
        <f t="shared" si="1524"/>
        <v>0</v>
      </c>
      <c r="O6242" s="517">
        <f t="shared" si="1525"/>
        <v>0</v>
      </c>
      <c r="P6242" s="506"/>
      <c r="Q6242" s="520"/>
      <c r="R6242" s="412" t="str">
        <f t="shared" si="1520"/>
        <v/>
      </c>
      <c r="S6242" s="412" t="str">
        <f t="shared" si="1509"/>
        <v/>
      </c>
      <c r="T6242" s="427"/>
      <c r="U6242" s="429"/>
      <c r="W6242" s="6">
        <f>VLOOKUP(A6242,'[3]Cartilha Global'!$A:$A,1,FALSE)</f>
        <v>92396</v>
      </c>
    </row>
    <row r="6243" spans="1:23" ht="22.5" hidden="1" x14ac:dyDescent="0.2">
      <c r="A6243" s="522">
        <v>92397</v>
      </c>
      <c r="B6243" s="508" t="s">
        <v>3144</v>
      </c>
      <c r="C6243" s="513" t="s">
        <v>1692</v>
      </c>
      <c r="D6243" s="498" t="s">
        <v>170</v>
      </c>
      <c r="E6243" s="499">
        <v>45.92</v>
      </c>
      <c r="F6243" s="500">
        <f t="shared" si="1507"/>
        <v>56.87</v>
      </c>
      <c r="G6243" s="527"/>
      <c r="H6243" s="518"/>
      <c r="I6243" s="517">
        <f t="shared" si="1521"/>
        <v>0</v>
      </c>
      <c r="J6243" s="517">
        <f t="shared" si="1522"/>
        <v>0</v>
      </c>
      <c r="K6243" s="504"/>
      <c r="L6243" s="518">
        <f t="shared" si="1523"/>
        <v>0</v>
      </c>
      <c r="M6243" s="518">
        <f t="shared" si="1523"/>
        <v>0</v>
      </c>
      <c r="N6243" s="517">
        <f t="shared" si="1524"/>
        <v>0</v>
      </c>
      <c r="O6243" s="517">
        <f t="shared" si="1525"/>
        <v>0</v>
      </c>
      <c r="P6243" s="506"/>
      <c r="Q6243" s="520"/>
      <c r="R6243" s="412" t="str">
        <f t="shared" si="1520"/>
        <v/>
      </c>
      <c r="S6243" s="412" t="str">
        <f t="shared" si="1509"/>
        <v/>
      </c>
      <c r="T6243" s="427"/>
      <c r="U6243" s="429"/>
      <c r="W6243" s="6">
        <f>VLOOKUP(A6243,'[3]Cartilha Global'!$A:$A,1,FALSE)</f>
        <v>92397</v>
      </c>
    </row>
    <row r="6244" spans="1:23" ht="22.5" hidden="1" x14ac:dyDescent="0.2">
      <c r="A6244" s="522">
        <v>92398</v>
      </c>
      <c r="B6244" s="508" t="s">
        <v>3144</v>
      </c>
      <c r="C6244" s="513" t="s">
        <v>1693</v>
      </c>
      <c r="D6244" s="498" t="s">
        <v>170</v>
      </c>
      <c r="E6244" s="499">
        <v>59.29</v>
      </c>
      <c r="F6244" s="500">
        <f t="shared" si="1507"/>
        <v>73.42</v>
      </c>
      <c r="G6244" s="527"/>
      <c r="H6244" s="518"/>
      <c r="I6244" s="517">
        <f t="shared" si="1521"/>
        <v>0</v>
      </c>
      <c r="J6244" s="517">
        <f t="shared" si="1522"/>
        <v>0</v>
      </c>
      <c r="K6244" s="504"/>
      <c r="L6244" s="518">
        <f t="shared" si="1523"/>
        <v>0</v>
      </c>
      <c r="M6244" s="518">
        <f t="shared" si="1523"/>
        <v>0</v>
      </c>
      <c r="N6244" s="517">
        <f t="shared" si="1524"/>
        <v>0</v>
      </c>
      <c r="O6244" s="517">
        <f t="shared" si="1525"/>
        <v>0</v>
      </c>
      <c r="P6244" s="506"/>
      <c r="Q6244" s="520"/>
      <c r="R6244" s="412" t="str">
        <f t="shared" si="1520"/>
        <v/>
      </c>
      <c r="S6244" s="412" t="str">
        <f t="shared" si="1509"/>
        <v/>
      </c>
      <c r="T6244" s="427"/>
      <c r="U6244" s="429"/>
      <c r="W6244" s="6">
        <f>VLOOKUP(A6244,'[3]Cartilha Global'!$A:$A,1,FALSE)</f>
        <v>92398</v>
      </c>
    </row>
    <row r="6245" spans="1:23" ht="22.5" hidden="1" x14ac:dyDescent="0.2">
      <c r="A6245" s="522">
        <v>92399</v>
      </c>
      <c r="B6245" s="508" t="s">
        <v>3144</v>
      </c>
      <c r="C6245" s="513" t="s">
        <v>1694</v>
      </c>
      <c r="D6245" s="498" t="s">
        <v>170</v>
      </c>
      <c r="E6245" s="499">
        <v>60.64</v>
      </c>
      <c r="F6245" s="500">
        <f t="shared" si="1507"/>
        <v>75.099999999999994</v>
      </c>
      <c r="G6245" s="527"/>
      <c r="H6245" s="518"/>
      <c r="I6245" s="517">
        <f t="shared" si="1521"/>
        <v>0</v>
      </c>
      <c r="J6245" s="517">
        <f t="shared" si="1522"/>
        <v>0</v>
      </c>
      <c r="K6245" s="504"/>
      <c r="L6245" s="518">
        <f t="shared" si="1523"/>
        <v>0</v>
      </c>
      <c r="M6245" s="518">
        <f t="shared" si="1523"/>
        <v>0</v>
      </c>
      <c r="N6245" s="517">
        <f t="shared" si="1524"/>
        <v>0</v>
      </c>
      <c r="O6245" s="517">
        <f t="shared" si="1525"/>
        <v>0</v>
      </c>
      <c r="P6245" s="506"/>
      <c r="Q6245" s="520"/>
      <c r="R6245" s="412" t="str">
        <f t="shared" si="1520"/>
        <v/>
      </c>
      <c r="S6245" s="412" t="str">
        <f t="shared" si="1509"/>
        <v/>
      </c>
      <c r="T6245" s="427"/>
      <c r="U6245" s="429"/>
      <c r="W6245" s="6">
        <f>VLOOKUP(A6245,'[3]Cartilha Global'!$A:$A,1,FALSE)</f>
        <v>92399</v>
      </c>
    </row>
    <row r="6246" spans="1:23" ht="22.5" hidden="1" x14ac:dyDescent="0.2">
      <c r="A6246" s="522">
        <v>92400</v>
      </c>
      <c r="B6246" s="508" t="s">
        <v>3144</v>
      </c>
      <c r="C6246" s="513" t="s">
        <v>1695</v>
      </c>
      <c r="D6246" s="498" t="s">
        <v>170</v>
      </c>
      <c r="E6246" s="499">
        <v>71.41</v>
      </c>
      <c r="F6246" s="500">
        <f t="shared" si="1507"/>
        <v>88.43</v>
      </c>
      <c r="G6246" s="527"/>
      <c r="H6246" s="518"/>
      <c r="I6246" s="517">
        <f t="shared" si="1521"/>
        <v>0</v>
      </c>
      <c r="J6246" s="517">
        <f t="shared" si="1522"/>
        <v>0</v>
      </c>
      <c r="K6246" s="504"/>
      <c r="L6246" s="518">
        <f t="shared" si="1523"/>
        <v>0</v>
      </c>
      <c r="M6246" s="518">
        <f t="shared" si="1523"/>
        <v>0</v>
      </c>
      <c r="N6246" s="517">
        <f t="shared" si="1524"/>
        <v>0</v>
      </c>
      <c r="O6246" s="517">
        <f t="shared" si="1525"/>
        <v>0</v>
      </c>
      <c r="P6246" s="506"/>
      <c r="Q6246" s="520"/>
      <c r="R6246" s="412" t="str">
        <f t="shared" si="1520"/>
        <v/>
      </c>
      <c r="S6246" s="412" t="str">
        <f t="shared" si="1509"/>
        <v/>
      </c>
      <c r="T6246" s="427"/>
      <c r="U6246" s="429"/>
      <c r="W6246" s="6">
        <f>VLOOKUP(A6246,'[3]Cartilha Global'!$A:$A,1,FALSE)</f>
        <v>92400</v>
      </c>
    </row>
    <row r="6247" spans="1:23" ht="22.5" hidden="1" x14ac:dyDescent="0.2">
      <c r="A6247" s="522">
        <v>92401</v>
      </c>
      <c r="B6247" s="508" t="s">
        <v>3144</v>
      </c>
      <c r="C6247" s="513" t="s">
        <v>1696</v>
      </c>
      <c r="D6247" s="498" t="s">
        <v>170</v>
      </c>
      <c r="E6247" s="499">
        <v>72.83</v>
      </c>
      <c r="F6247" s="500">
        <f t="shared" si="1507"/>
        <v>90.19</v>
      </c>
      <c r="G6247" s="527"/>
      <c r="H6247" s="518"/>
      <c r="I6247" s="517">
        <f t="shared" si="1521"/>
        <v>0</v>
      </c>
      <c r="J6247" s="517">
        <f t="shared" si="1522"/>
        <v>0</v>
      </c>
      <c r="K6247" s="504"/>
      <c r="L6247" s="518">
        <f t="shared" si="1523"/>
        <v>0</v>
      </c>
      <c r="M6247" s="518">
        <f t="shared" si="1523"/>
        <v>0</v>
      </c>
      <c r="N6247" s="517">
        <f t="shared" si="1524"/>
        <v>0</v>
      </c>
      <c r="O6247" s="517">
        <f t="shared" si="1525"/>
        <v>0</v>
      </c>
      <c r="P6247" s="506"/>
      <c r="Q6247" s="520"/>
      <c r="R6247" s="412" t="str">
        <f t="shared" si="1520"/>
        <v/>
      </c>
      <c r="S6247" s="412" t="str">
        <f t="shared" si="1509"/>
        <v/>
      </c>
      <c r="T6247" s="427"/>
      <c r="U6247" s="429"/>
      <c r="W6247" s="6">
        <f>VLOOKUP(A6247,'[3]Cartilha Global'!$A:$A,1,FALSE)</f>
        <v>92401</v>
      </c>
    </row>
    <row r="6248" spans="1:23" ht="22.5" hidden="1" x14ac:dyDescent="0.2">
      <c r="A6248" s="522">
        <v>92402</v>
      </c>
      <c r="B6248" s="508" t="s">
        <v>3144</v>
      </c>
      <c r="C6248" s="513" t="s">
        <v>1697</v>
      </c>
      <c r="D6248" s="498" t="s">
        <v>170</v>
      </c>
      <c r="E6248" s="499">
        <v>61.19</v>
      </c>
      <c r="F6248" s="500">
        <f t="shared" si="1507"/>
        <v>75.78</v>
      </c>
      <c r="G6248" s="527"/>
      <c r="H6248" s="518"/>
      <c r="I6248" s="517">
        <f t="shared" si="1521"/>
        <v>0</v>
      </c>
      <c r="J6248" s="517">
        <f t="shared" si="1522"/>
        <v>0</v>
      </c>
      <c r="K6248" s="504"/>
      <c r="L6248" s="518">
        <f t="shared" si="1523"/>
        <v>0</v>
      </c>
      <c r="M6248" s="518">
        <f t="shared" si="1523"/>
        <v>0</v>
      </c>
      <c r="N6248" s="517">
        <f t="shared" si="1524"/>
        <v>0</v>
      </c>
      <c r="O6248" s="517">
        <f t="shared" si="1525"/>
        <v>0</v>
      </c>
      <c r="P6248" s="506"/>
      <c r="Q6248" s="520"/>
      <c r="R6248" s="412" t="str">
        <f t="shared" si="1520"/>
        <v/>
      </c>
      <c r="S6248" s="412" t="str">
        <f t="shared" si="1509"/>
        <v/>
      </c>
      <c r="T6248" s="427"/>
      <c r="U6248" s="429"/>
      <c r="W6248" s="6">
        <f>VLOOKUP(A6248,'[3]Cartilha Global'!$A:$A,1,FALSE)</f>
        <v>92402</v>
      </c>
    </row>
    <row r="6249" spans="1:23" ht="22.5" hidden="1" x14ac:dyDescent="0.2">
      <c r="A6249" s="522">
        <v>92403</v>
      </c>
      <c r="B6249" s="508" t="s">
        <v>3144</v>
      </c>
      <c r="C6249" s="513" t="s">
        <v>1698</v>
      </c>
      <c r="D6249" s="498" t="s">
        <v>170</v>
      </c>
      <c r="E6249" s="499">
        <v>47.78</v>
      </c>
      <c r="F6249" s="500">
        <f t="shared" si="1507"/>
        <v>59.17</v>
      </c>
      <c r="G6249" s="527"/>
      <c r="H6249" s="518"/>
      <c r="I6249" s="517">
        <f t="shared" si="1521"/>
        <v>0</v>
      </c>
      <c r="J6249" s="517">
        <f t="shared" si="1522"/>
        <v>0</v>
      </c>
      <c r="K6249" s="504"/>
      <c r="L6249" s="518">
        <f t="shared" si="1523"/>
        <v>0</v>
      </c>
      <c r="M6249" s="518">
        <f t="shared" si="1523"/>
        <v>0</v>
      </c>
      <c r="N6249" s="517">
        <f t="shared" si="1524"/>
        <v>0</v>
      </c>
      <c r="O6249" s="517">
        <f t="shared" si="1525"/>
        <v>0</v>
      </c>
      <c r="P6249" s="506"/>
      <c r="Q6249" s="520"/>
      <c r="R6249" s="412" t="str">
        <f t="shared" si="1520"/>
        <v/>
      </c>
      <c r="S6249" s="412" t="str">
        <f t="shared" si="1509"/>
        <v/>
      </c>
      <c r="T6249" s="427"/>
      <c r="U6249" s="429"/>
      <c r="W6249" s="6">
        <f>VLOOKUP(A6249,'[3]Cartilha Global'!$A:$A,1,FALSE)</f>
        <v>92403</v>
      </c>
    </row>
    <row r="6250" spans="1:23" ht="22.5" hidden="1" x14ac:dyDescent="0.2">
      <c r="A6250" s="522">
        <v>92404</v>
      </c>
      <c r="B6250" s="508" t="s">
        <v>3144</v>
      </c>
      <c r="C6250" s="513" t="s">
        <v>1699</v>
      </c>
      <c r="D6250" s="498" t="s">
        <v>170</v>
      </c>
      <c r="E6250" s="499">
        <v>61.13</v>
      </c>
      <c r="F6250" s="500">
        <f t="shared" si="1507"/>
        <v>75.7</v>
      </c>
      <c r="G6250" s="527"/>
      <c r="H6250" s="518"/>
      <c r="I6250" s="517">
        <f t="shared" si="1521"/>
        <v>0</v>
      </c>
      <c r="J6250" s="517">
        <f t="shared" si="1522"/>
        <v>0</v>
      </c>
      <c r="K6250" s="504"/>
      <c r="L6250" s="518">
        <f t="shared" si="1523"/>
        <v>0</v>
      </c>
      <c r="M6250" s="518">
        <f t="shared" si="1523"/>
        <v>0</v>
      </c>
      <c r="N6250" s="517">
        <f t="shared" si="1524"/>
        <v>0</v>
      </c>
      <c r="O6250" s="517">
        <f t="shared" si="1525"/>
        <v>0</v>
      </c>
      <c r="P6250" s="506"/>
      <c r="Q6250" s="520"/>
      <c r="R6250" s="412" t="str">
        <f t="shared" si="1520"/>
        <v/>
      </c>
      <c r="S6250" s="412" t="str">
        <f t="shared" si="1509"/>
        <v/>
      </c>
      <c r="T6250" s="427"/>
      <c r="U6250" s="429"/>
      <c r="W6250" s="6">
        <f>VLOOKUP(A6250,'[3]Cartilha Global'!$A:$A,1,FALSE)</f>
        <v>92404</v>
      </c>
    </row>
    <row r="6251" spans="1:23" ht="22.5" hidden="1" x14ac:dyDescent="0.2">
      <c r="A6251" s="522">
        <v>92405</v>
      </c>
      <c r="B6251" s="508" t="s">
        <v>3144</v>
      </c>
      <c r="C6251" s="513" t="s">
        <v>1700</v>
      </c>
      <c r="D6251" s="498" t="s">
        <v>170</v>
      </c>
      <c r="E6251" s="499">
        <v>62.46</v>
      </c>
      <c r="F6251" s="500">
        <f t="shared" si="1507"/>
        <v>77.349999999999994</v>
      </c>
      <c r="G6251" s="527"/>
      <c r="H6251" s="518"/>
      <c r="I6251" s="517">
        <f t="shared" si="1521"/>
        <v>0</v>
      </c>
      <c r="J6251" s="517">
        <f t="shared" si="1522"/>
        <v>0</v>
      </c>
      <c r="K6251" s="504"/>
      <c r="L6251" s="518">
        <f t="shared" si="1523"/>
        <v>0</v>
      </c>
      <c r="M6251" s="518">
        <f t="shared" si="1523"/>
        <v>0</v>
      </c>
      <c r="N6251" s="517">
        <f t="shared" si="1524"/>
        <v>0</v>
      </c>
      <c r="O6251" s="517">
        <f t="shared" si="1525"/>
        <v>0</v>
      </c>
      <c r="P6251" s="506"/>
      <c r="Q6251" s="520"/>
      <c r="R6251" s="412" t="str">
        <f t="shared" si="1520"/>
        <v/>
      </c>
      <c r="S6251" s="412" t="str">
        <f t="shared" si="1509"/>
        <v/>
      </c>
      <c r="T6251" s="427"/>
      <c r="U6251" s="429"/>
      <c r="W6251" s="6">
        <f>VLOOKUP(A6251,'[3]Cartilha Global'!$A:$A,1,FALSE)</f>
        <v>92405</v>
      </c>
    </row>
    <row r="6252" spans="1:23" ht="22.5" hidden="1" x14ac:dyDescent="0.2">
      <c r="A6252" s="522">
        <v>92406</v>
      </c>
      <c r="B6252" s="508" t="s">
        <v>3144</v>
      </c>
      <c r="C6252" s="513" t="s">
        <v>1701</v>
      </c>
      <c r="D6252" s="498" t="s">
        <v>170</v>
      </c>
      <c r="E6252" s="499">
        <v>73.27</v>
      </c>
      <c r="F6252" s="500">
        <f t="shared" si="1507"/>
        <v>90.74</v>
      </c>
      <c r="G6252" s="527"/>
      <c r="H6252" s="518"/>
      <c r="I6252" s="517">
        <f t="shared" si="1521"/>
        <v>0</v>
      </c>
      <c r="J6252" s="517">
        <f t="shared" si="1522"/>
        <v>0</v>
      </c>
      <c r="K6252" s="504"/>
      <c r="L6252" s="518">
        <f t="shared" si="1523"/>
        <v>0</v>
      </c>
      <c r="M6252" s="518">
        <f t="shared" si="1523"/>
        <v>0</v>
      </c>
      <c r="N6252" s="517">
        <f t="shared" si="1524"/>
        <v>0</v>
      </c>
      <c r="O6252" s="517">
        <f t="shared" si="1525"/>
        <v>0</v>
      </c>
      <c r="P6252" s="506"/>
      <c r="Q6252" s="520"/>
      <c r="R6252" s="412" t="str">
        <f t="shared" si="1520"/>
        <v/>
      </c>
      <c r="S6252" s="412" t="str">
        <f t="shared" si="1509"/>
        <v/>
      </c>
      <c r="T6252" s="427"/>
      <c r="U6252" s="429"/>
      <c r="W6252" s="6">
        <f>VLOOKUP(A6252,'[3]Cartilha Global'!$A:$A,1,FALSE)</f>
        <v>92406</v>
      </c>
    </row>
    <row r="6253" spans="1:23" ht="22.5" hidden="1" x14ac:dyDescent="0.2">
      <c r="A6253" s="522">
        <v>92407</v>
      </c>
      <c r="B6253" s="508" t="s">
        <v>3144</v>
      </c>
      <c r="C6253" s="513" t="s">
        <v>1702</v>
      </c>
      <c r="D6253" s="498" t="s">
        <v>170</v>
      </c>
      <c r="E6253" s="499">
        <v>74.680000000000007</v>
      </c>
      <c r="F6253" s="500">
        <f t="shared" si="1507"/>
        <v>92.48</v>
      </c>
      <c r="G6253" s="527"/>
      <c r="H6253" s="518"/>
      <c r="I6253" s="517">
        <f t="shared" si="1521"/>
        <v>0</v>
      </c>
      <c r="J6253" s="517">
        <f t="shared" si="1522"/>
        <v>0</v>
      </c>
      <c r="K6253" s="504"/>
      <c r="L6253" s="518">
        <f t="shared" si="1523"/>
        <v>0</v>
      </c>
      <c r="M6253" s="518">
        <f t="shared" si="1523"/>
        <v>0</v>
      </c>
      <c r="N6253" s="517">
        <f t="shared" si="1524"/>
        <v>0</v>
      </c>
      <c r="O6253" s="517">
        <f t="shared" si="1525"/>
        <v>0</v>
      </c>
      <c r="P6253" s="506"/>
      <c r="Q6253" s="520"/>
      <c r="R6253" s="412" t="str">
        <f t="shared" si="1520"/>
        <v/>
      </c>
      <c r="S6253" s="412" t="str">
        <f t="shared" si="1509"/>
        <v/>
      </c>
      <c r="T6253" s="427"/>
      <c r="U6253" s="429"/>
      <c r="W6253" s="6">
        <f>VLOOKUP(A6253,'[3]Cartilha Global'!$A:$A,1,FALSE)</f>
        <v>92407</v>
      </c>
    </row>
    <row r="6254" spans="1:23" ht="22.5" hidden="1" x14ac:dyDescent="0.2">
      <c r="A6254" s="522">
        <v>93679</v>
      </c>
      <c r="B6254" s="508" t="s">
        <v>3144</v>
      </c>
      <c r="C6254" s="513" t="s">
        <v>1703</v>
      </c>
      <c r="D6254" s="498" t="s">
        <v>170</v>
      </c>
      <c r="E6254" s="499">
        <v>64.77</v>
      </c>
      <c r="F6254" s="500">
        <f t="shared" si="1507"/>
        <v>80.209999999999994</v>
      </c>
      <c r="G6254" s="527"/>
      <c r="H6254" s="518"/>
      <c r="I6254" s="517">
        <f t="shared" si="1521"/>
        <v>0</v>
      </c>
      <c r="J6254" s="517">
        <f t="shared" si="1522"/>
        <v>0</v>
      </c>
      <c r="K6254" s="504"/>
      <c r="L6254" s="518">
        <f t="shared" si="1523"/>
        <v>0</v>
      </c>
      <c r="M6254" s="518">
        <f t="shared" si="1523"/>
        <v>0</v>
      </c>
      <c r="N6254" s="517">
        <f t="shared" si="1524"/>
        <v>0</v>
      </c>
      <c r="O6254" s="517">
        <f t="shared" si="1525"/>
        <v>0</v>
      </c>
      <c r="P6254" s="506"/>
      <c r="Q6254" s="520"/>
      <c r="R6254" s="412" t="str">
        <f t="shared" si="1520"/>
        <v/>
      </c>
      <c r="S6254" s="412" t="str">
        <f t="shared" si="1509"/>
        <v/>
      </c>
      <c r="T6254" s="427"/>
      <c r="U6254" s="429"/>
      <c r="W6254" s="6">
        <f>VLOOKUP(A6254,'[3]Cartilha Global'!$A:$A,1,FALSE)</f>
        <v>93679</v>
      </c>
    </row>
    <row r="6255" spans="1:23" ht="22.5" hidden="1" x14ac:dyDescent="0.2">
      <c r="A6255" s="522">
        <v>93680</v>
      </c>
      <c r="B6255" s="508" t="s">
        <v>3144</v>
      </c>
      <c r="C6255" s="513" t="s">
        <v>1704</v>
      </c>
      <c r="D6255" s="498" t="s">
        <v>170</v>
      </c>
      <c r="E6255" s="499">
        <v>51.19</v>
      </c>
      <c r="F6255" s="500">
        <f t="shared" si="1507"/>
        <v>63.39</v>
      </c>
      <c r="G6255" s="527"/>
      <c r="H6255" s="518"/>
      <c r="I6255" s="517">
        <f t="shared" si="1521"/>
        <v>0</v>
      </c>
      <c r="J6255" s="517">
        <f t="shared" si="1522"/>
        <v>0</v>
      </c>
      <c r="K6255" s="504"/>
      <c r="L6255" s="518">
        <f t="shared" si="1523"/>
        <v>0</v>
      </c>
      <c r="M6255" s="518">
        <f t="shared" si="1523"/>
        <v>0</v>
      </c>
      <c r="N6255" s="517">
        <f t="shared" si="1524"/>
        <v>0</v>
      </c>
      <c r="O6255" s="517">
        <f t="shared" si="1525"/>
        <v>0</v>
      </c>
      <c r="P6255" s="506"/>
      <c r="Q6255" s="520"/>
      <c r="R6255" s="412" t="str">
        <f t="shared" si="1520"/>
        <v/>
      </c>
      <c r="S6255" s="412" t="str">
        <f t="shared" si="1509"/>
        <v/>
      </c>
      <c r="T6255" s="427"/>
      <c r="U6255" s="429"/>
      <c r="W6255" s="6">
        <f>VLOOKUP(A6255,'[3]Cartilha Global'!$A:$A,1,FALSE)</f>
        <v>93680</v>
      </c>
    </row>
    <row r="6256" spans="1:23" ht="22.5" hidden="1" x14ac:dyDescent="0.2">
      <c r="A6256" s="522">
        <v>93681</v>
      </c>
      <c r="B6256" s="508" t="s">
        <v>3144</v>
      </c>
      <c r="C6256" s="513" t="s">
        <v>1705</v>
      </c>
      <c r="D6256" s="498" t="s">
        <v>170</v>
      </c>
      <c r="E6256" s="499">
        <v>63.52</v>
      </c>
      <c r="F6256" s="500">
        <f t="shared" si="1507"/>
        <v>78.66</v>
      </c>
      <c r="G6256" s="527"/>
      <c r="H6256" s="518"/>
      <c r="I6256" s="517">
        <f t="shared" si="1521"/>
        <v>0</v>
      </c>
      <c r="J6256" s="517">
        <f t="shared" si="1522"/>
        <v>0</v>
      </c>
      <c r="K6256" s="504"/>
      <c r="L6256" s="518">
        <f t="shared" si="1523"/>
        <v>0</v>
      </c>
      <c r="M6256" s="518">
        <f t="shared" si="1523"/>
        <v>0</v>
      </c>
      <c r="N6256" s="517">
        <f t="shared" si="1524"/>
        <v>0</v>
      </c>
      <c r="O6256" s="517">
        <f t="shared" si="1525"/>
        <v>0</v>
      </c>
      <c r="P6256" s="506"/>
      <c r="Q6256" s="520"/>
      <c r="R6256" s="412" t="str">
        <f t="shared" si="1520"/>
        <v/>
      </c>
      <c r="S6256" s="412" t="str">
        <f t="shared" si="1509"/>
        <v/>
      </c>
      <c r="T6256" s="427"/>
      <c r="U6256" s="429"/>
      <c r="W6256" s="6">
        <f>VLOOKUP(A6256,'[3]Cartilha Global'!$A:$A,1,FALSE)</f>
        <v>93681</v>
      </c>
    </row>
    <row r="6257" spans="1:23" ht="22.5" hidden="1" x14ac:dyDescent="0.2">
      <c r="A6257" s="522">
        <v>93682</v>
      </c>
      <c r="B6257" s="508" t="s">
        <v>3144</v>
      </c>
      <c r="C6257" s="513" t="s">
        <v>1706</v>
      </c>
      <c r="D6257" s="498" t="s">
        <v>170</v>
      </c>
      <c r="E6257" s="499">
        <v>64.91</v>
      </c>
      <c r="F6257" s="500">
        <f t="shared" si="1507"/>
        <v>80.38</v>
      </c>
      <c r="G6257" s="527"/>
      <c r="H6257" s="518"/>
      <c r="I6257" s="517">
        <f t="shared" si="1521"/>
        <v>0</v>
      </c>
      <c r="J6257" s="517">
        <f t="shared" si="1522"/>
        <v>0</v>
      </c>
      <c r="K6257" s="504"/>
      <c r="L6257" s="518">
        <f t="shared" si="1523"/>
        <v>0</v>
      </c>
      <c r="M6257" s="518">
        <f t="shared" si="1523"/>
        <v>0</v>
      </c>
      <c r="N6257" s="517">
        <f t="shared" si="1524"/>
        <v>0</v>
      </c>
      <c r="O6257" s="517">
        <f t="shared" si="1525"/>
        <v>0</v>
      </c>
      <c r="P6257" s="506"/>
      <c r="Q6257" s="520"/>
      <c r="R6257" s="412" t="str">
        <f t="shared" si="1520"/>
        <v/>
      </c>
      <c r="S6257" s="412" t="str">
        <f t="shared" si="1509"/>
        <v/>
      </c>
      <c r="T6257" s="427"/>
      <c r="U6257" s="429"/>
      <c r="W6257" s="6">
        <f>VLOOKUP(A6257,'[3]Cartilha Global'!$A:$A,1,FALSE)</f>
        <v>93682</v>
      </c>
    </row>
    <row r="6258" spans="1:23" hidden="1" x14ac:dyDescent="0.2">
      <c r="A6258" s="522">
        <v>94294</v>
      </c>
      <c r="B6258" s="508" t="s">
        <v>3144</v>
      </c>
      <c r="C6258" s="513" t="s">
        <v>1707</v>
      </c>
      <c r="D6258" s="498" t="s">
        <v>6927</v>
      </c>
      <c r="E6258" s="499">
        <v>8.16</v>
      </c>
      <c r="F6258" s="500">
        <f t="shared" si="1507"/>
        <v>10.11</v>
      </c>
      <c r="G6258" s="527"/>
      <c r="H6258" s="518"/>
      <c r="I6258" s="517">
        <f t="shared" si="1521"/>
        <v>0</v>
      </c>
      <c r="J6258" s="517">
        <f t="shared" si="1522"/>
        <v>0</v>
      </c>
      <c r="K6258" s="504"/>
      <c r="L6258" s="518">
        <f t="shared" si="1523"/>
        <v>0</v>
      </c>
      <c r="M6258" s="518">
        <f t="shared" si="1523"/>
        <v>0</v>
      </c>
      <c r="N6258" s="517">
        <f t="shared" si="1524"/>
        <v>0</v>
      </c>
      <c r="O6258" s="517">
        <f t="shared" si="1525"/>
        <v>0</v>
      </c>
      <c r="P6258" s="506"/>
      <c r="Q6258" s="520"/>
      <c r="R6258" s="412" t="str">
        <f t="shared" si="1520"/>
        <v/>
      </c>
      <c r="S6258" s="412" t="str">
        <f t="shared" si="1509"/>
        <v/>
      </c>
      <c r="T6258" s="427"/>
      <c r="U6258" s="429"/>
      <c r="W6258" s="6">
        <f>VLOOKUP(A6258,'[3]Cartilha Global'!$A:$A,1,FALSE)</f>
        <v>94294</v>
      </c>
    </row>
    <row r="6259" spans="1:23" hidden="1" x14ac:dyDescent="0.2">
      <c r="A6259" s="522" t="s">
        <v>2085</v>
      </c>
      <c r="B6259" s="508"/>
      <c r="C6259" s="619" t="s">
        <v>6884</v>
      </c>
      <c r="D6259" s="498">
        <v>0</v>
      </c>
      <c r="E6259" s="499"/>
      <c r="F6259" s="500">
        <f t="shared" si="1507"/>
        <v>0</v>
      </c>
      <c r="G6259" s="556"/>
      <c r="H6259" s="556"/>
      <c r="I6259" s="557"/>
      <c r="J6259" s="558"/>
      <c r="K6259" s="504"/>
      <c r="L6259" s="556"/>
      <c r="M6259" s="556"/>
      <c r="N6259" s="557"/>
      <c r="O6259" s="558"/>
      <c r="P6259" s="506"/>
      <c r="Q6259" s="494" t="str">
        <f>IF(OR(SUM(J6260:J6279)&gt;0,SUM(O6260:O6279)&gt;0),"xx","")</f>
        <v/>
      </c>
      <c r="R6259" s="412" t="str">
        <f t="shared" si="1520"/>
        <v/>
      </c>
      <c r="S6259" s="412" t="str">
        <f t="shared" si="1509"/>
        <v/>
      </c>
      <c r="T6259" s="427"/>
      <c r="U6259" s="429"/>
      <c r="W6259" s="6" t="str">
        <f>VLOOKUP(A6259,'[3]Cartilha Global'!$A:$A,1,FALSE)</f>
        <v>10.3.12</v>
      </c>
    </row>
    <row r="6260" spans="1:23" hidden="1" x14ac:dyDescent="0.2">
      <c r="A6260" s="522">
        <v>97097</v>
      </c>
      <c r="B6260" s="508" t="s">
        <v>3144</v>
      </c>
      <c r="C6260" s="513" t="s">
        <v>4239</v>
      </c>
      <c r="D6260" s="498" t="s">
        <v>170</v>
      </c>
      <c r="E6260" s="499">
        <v>34.21</v>
      </c>
      <c r="F6260" s="500">
        <f t="shared" si="1507"/>
        <v>42.37</v>
      </c>
      <c r="G6260" s="527"/>
      <c r="H6260" s="518"/>
      <c r="I6260" s="517">
        <f t="shared" ref="I6260:I6279" si="1526">IF(ISBLANK(E6260),0,ROUND(F6260*G6260,2))</f>
        <v>0</v>
      </c>
      <c r="J6260" s="517">
        <f t="shared" ref="J6260:J6279" si="1527">IF(ISBLANK(G6260),0,ROUND(G6260*H6260,2))</f>
        <v>0</v>
      </c>
      <c r="K6260" s="504"/>
      <c r="L6260" s="518">
        <f t="shared" ref="L6260:M6279" si="1528">G6260</f>
        <v>0</v>
      </c>
      <c r="M6260" s="518">
        <f t="shared" si="1528"/>
        <v>0</v>
      </c>
      <c r="N6260" s="517">
        <f t="shared" ref="N6260:N6279" si="1529">IF(ISBLANK(E6260),0,ROUND(F6260*L6260,2))</f>
        <v>0</v>
      </c>
      <c r="O6260" s="517">
        <f t="shared" ref="O6260:O6279" si="1530">IF(ISBLANK(L6260),0,ROUND(L6260*M6260,2))</f>
        <v>0</v>
      </c>
      <c r="P6260" s="506"/>
      <c r="Q6260" s="520"/>
      <c r="R6260" s="412" t="str">
        <f t="shared" si="1520"/>
        <v/>
      </c>
      <c r="S6260" s="412" t="str">
        <f t="shared" si="1509"/>
        <v/>
      </c>
      <c r="T6260" s="427"/>
      <c r="U6260" s="429"/>
      <c r="W6260" s="6">
        <f>VLOOKUP(A6260,'[3]Cartilha Global'!$A:$A,1,FALSE)</f>
        <v>97097</v>
      </c>
    </row>
    <row r="6261" spans="1:23" hidden="1" x14ac:dyDescent="0.2">
      <c r="A6261" s="522">
        <v>101747</v>
      </c>
      <c r="B6261" s="508" t="s">
        <v>3144</v>
      </c>
      <c r="C6261" s="513" t="s">
        <v>5195</v>
      </c>
      <c r="D6261" s="498" t="s">
        <v>170</v>
      </c>
      <c r="E6261" s="499">
        <v>65.77</v>
      </c>
      <c r="F6261" s="500">
        <f t="shared" si="1507"/>
        <v>81.45</v>
      </c>
      <c r="G6261" s="527"/>
      <c r="H6261" s="518"/>
      <c r="I6261" s="517">
        <f t="shared" si="1526"/>
        <v>0</v>
      </c>
      <c r="J6261" s="517">
        <f t="shared" si="1527"/>
        <v>0</v>
      </c>
      <c r="K6261" s="504"/>
      <c r="L6261" s="518">
        <f t="shared" si="1528"/>
        <v>0</v>
      </c>
      <c r="M6261" s="518">
        <f t="shared" si="1528"/>
        <v>0</v>
      </c>
      <c r="N6261" s="517">
        <f t="shared" si="1529"/>
        <v>0</v>
      </c>
      <c r="O6261" s="517">
        <f t="shared" si="1530"/>
        <v>0</v>
      </c>
      <c r="P6261" s="506"/>
      <c r="Q6261" s="520"/>
      <c r="R6261" s="412" t="str">
        <f t="shared" si="1520"/>
        <v/>
      </c>
      <c r="S6261" s="412" t="str">
        <f t="shared" si="1509"/>
        <v/>
      </c>
      <c r="T6261" s="427"/>
      <c r="U6261" s="429"/>
      <c r="W6261" s="6">
        <f>VLOOKUP(A6261,'[3]Cartilha Global'!$A:$A,1,FALSE)</f>
        <v>101747</v>
      </c>
    </row>
    <row r="6262" spans="1:23" ht="22.5" hidden="1" x14ac:dyDescent="0.2">
      <c r="A6262" s="522">
        <v>103074</v>
      </c>
      <c r="B6262" s="508" t="s">
        <v>3144</v>
      </c>
      <c r="C6262" s="513" t="s">
        <v>6885</v>
      </c>
      <c r="D6262" s="498" t="s">
        <v>170</v>
      </c>
      <c r="E6262" s="499">
        <v>164.07</v>
      </c>
      <c r="F6262" s="500">
        <f t="shared" si="1507"/>
        <v>203.18</v>
      </c>
      <c r="G6262" s="527"/>
      <c r="H6262" s="518"/>
      <c r="I6262" s="517">
        <f t="shared" si="1526"/>
        <v>0</v>
      </c>
      <c r="J6262" s="517">
        <f t="shared" si="1527"/>
        <v>0</v>
      </c>
      <c r="K6262" s="504"/>
      <c r="L6262" s="518">
        <f t="shared" si="1528"/>
        <v>0</v>
      </c>
      <c r="M6262" s="518">
        <f t="shared" si="1528"/>
        <v>0</v>
      </c>
      <c r="N6262" s="517">
        <f t="shared" si="1529"/>
        <v>0</v>
      </c>
      <c r="O6262" s="517">
        <f t="shared" si="1530"/>
        <v>0</v>
      </c>
      <c r="P6262" s="506"/>
      <c r="Q6262" s="520"/>
      <c r="R6262" s="412" t="str">
        <f t="shared" si="1520"/>
        <v/>
      </c>
      <c r="S6262" s="412" t="str">
        <f t="shared" si="1509"/>
        <v/>
      </c>
      <c r="T6262" s="427"/>
      <c r="U6262" s="429"/>
      <c r="W6262" s="6" t="e">
        <f>VLOOKUP(A6262,'[3]Cartilha Global'!$A:$A,1,FALSE)</f>
        <v>#N/A</v>
      </c>
    </row>
    <row r="6263" spans="1:23" ht="22.5" hidden="1" x14ac:dyDescent="0.2">
      <c r="A6263" s="522">
        <v>103075</v>
      </c>
      <c r="B6263" s="508" t="s">
        <v>3144</v>
      </c>
      <c r="C6263" s="513" t="s">
        <v>6886</v>
      </c>
      <c r="D6263" s="498" t="s">
        <v>170</v>
      </c>
      <c r="E6263" s="499">
        <v>198.28</v>
      </c>
      <c r="F6263" s="500">
        <f t="shared" si="1507"/>
        <v>245.55</v>
      </c>
      <c r="G6263" s="527"/>
      <c r="H6263" s="518"/>
      <c r="I6263" s="517">
        <f t="shared" si="1526"/>
        <v>0</v>
      </c>
      <c r="J6263" s="517">
        <f t="shared" si="1527"/>
        <v>0</v>
      </c>
      <c r="K6263" s="504"/>
      <c r="L6263" s="518">
        <f t="shared" si="1528"/>
        <v>0</v>
      </c>
      <c r="M6263" s="518">
        <f t="shared" si="1528"/>
        <v>0</v>
      </c>
      <c r="N6263" s="517">
        <f t="shared" si="1529"/>
        <v>0</v>
      </c>
      <c r="O6263" s="517">
        <f t="shared" si="1530"/>
        <v>0</v>
      </c>
      <c r="P6263" s="506"/>
      <c r="Q6263" s="520"/>
      <c r="R6263" s="412" t="str">
        <f t="shared" si="1520"/>
        <v/>
      </c>
      <c r="S6263" s="412" t="str">
        <f t="shared" si="1509"/>
        <v/>
      </c>
      <c r="T6263" s="427"/>
      <c r="U6263" s="429"/>
      <c r="W6263" s="6" t="e">
        <f>VLOOKUP(A6263,'[3]Cartilha Global'!$A:$A,1,FALSE)</f>
        <v>#N/A</v>
      </c>
    </row>
    <row r="6264" spans="1:23" ht="22.5" hidden="1" x14ac:dyDescent="0.2">
      <c r="A6264" s="522">
        <v>103913</v>
      </c>
      <c r="B6264" s="508" t="s">
        <v>3144</v>
      </c>
      <c r="C6264" s="513" t="s">
        <v>7295</v>
      </c>
      <c r="D6264" s="498" t="s">
        <v>170</v>
      </c>
      <c r="E6264" s="499">
        <v>123.11</v>
      </c>
      <c r="F6264" s="500">
        <f t="shared" si="1507"/>
        <v>152.46</v>
      </c>
      <c r="G6264" s="527"/>
      <c r="H6264" s="518"/>
      <c r="I6264" s="517">
        <f t="shared" si="1526"/>
        <v>0</v>
      </c>
      <c r="J6264" s="517">
        <f t="shared" si="1527"/>
        <v>0</v>
      </c>
      <c r="K6264" s="504"/>
      <c r="L6264" s="518">
        <f t="shared" si="1528"/>
        <v>0</v>
      </c>
      <c r="M6264" s="518">
        <f t="shared" si="1528"/>
        <v>0</v>
      </c>
      <c r="N6264" s="517">
        <f t="shared" si="1529"/>
        <v>0</v>
      </c>
      <c r="O6264" s="517">
        <f t="shared" si="1530"/>
        <v>0</v>
      </c>
      <c r="P6264" s="506"/>
      <c r="Q6264" s="520"/>
      <c r="R6264" s="412" t="str">
        <f t="shared" si="1520"/>
        <v/>
      </c>
      <c r="S6264" s="412" t="str">
        <f t="shared" si="1509"/>
        <v/>
      </c>
      <c r="T6264" s="427"/>
      <c r="U6264" s="429"/>
      <c r="W6264" s="6" t="e">
        <f>VLOOKUP(A6264,'[3]Cartilha Global'!$A:$A,1,FALSE)</f>
        <v>#N/A</v>
      </c>
    </row>
    <row r="6265" spans="1:23" ht="22.5" hidden="1" x14ac:dyDescent="0.2">
      <c r="A6265" s="522">
        <v>103914</v>
      </c>
      <c r="B6265" s="508" t="s">
        <v>3144</v>
      </c>
      <c r="C6265" s="513" t="s">
        <v>7296</v>
      </c>
      <c r="D6265" s="498" t="s">
        <v>170</v>
      </c>
      <c r="E6265" s="499">
        <v>143.06</v>
      </c>
      <c r="F6265" s="500">
        <f t="shared" si="1507"/>
        <v>177.17</v>
      </c>
      <c r="G6265" s="527"/>
      <c r="H6265" s="518"/>
      <c r="I6265" s="517">
        <f t="shared" si="1526"/>
        <v>0</v>
      </c>
      <c r="J6265" s="517">
        <f t="shared" si="1527"/>
        <v>0</v>
      </c>
      <c r="K6265" s="504"/>
      <c r="L6265" s="518">
        <f t="shared" si="1528"/>
        <v>0</v>
      </c>
      <c r="M6265" s="518">
        <f t="shared" si="1528"/>
        <v>0</v>
      </c>
      <c r="N6265" s="517">
        <f t="shared" si="1529"/>
        <v>0</v>
      </c>
      <c r="O6265" s="517">
        <f t="shared" si="1530"/>
        <v>0</v>
      </c>
      <c r="P6265" s="506"/>
      <c r="Q6265" s="520"/>
      <c r="R6265" s="412" t="str">
        <f t="shared" si="1520"/>
        <v/>
      </c>
      <c r="S6265" s="412" t="str">
        <f t="shared" si="1509"/>
        <v/>
      </c>
      <c r="T6265" s="427"/>
      <c r="U6265" s="429"/>
      <c r="W6265" s="6" t="e">
        <f>VLOOKUP(A6265,'[3]Cartilha Global'!$A:$A,1,FALSE)</f>
        <v>#N/A</v>
      </c>
    </row>
    <row r="6266" spans="1:23" ht="22.5" hidden="1" x14ac:dyDescent="0.2">
      <c r="A6266" s="522">
        <v>103915</v>
      </c>
      <c r="B6266" s="508" t="s">
        <v>3144</v>
      </c>
      <c r="C6266" s="513" t="s">
        <v>7297</v>
      </c>
      <c r="D6266" s="498" t="s">
        <v>170</v>
      </c>
      <c r="E6266" s="499">
        <v>158.01</v>
      </c>
      <c r="F6266" s="500">
        <f t="shared" si="1507"/>
        <v>195.68</v>
      </c>
      <c r="G6266" s="527"/>
      <c r="H6266" s="518"/>
      <c r="I6266" s="517">
        <f t="shared" si="1526"/>
        <v>0</v>
      </c>
      <c r="J6266" s="517">
        <f t="shared" si="1527"/>
        <v>0</v>
      </c>
      <c r="K6266" s="504"/>
      <c r="L6266" s="518">
        <f t="shared" si="1528"/>
        <v>0</v>
      </c>
      <c r="M6266" s="518">
        <f t="shared" si="1528"/>
        <v>0</v>
      </c>
      <c r="N6266" s="517">
        <f t="shared" si="1529"/>
        <v>0</v>
      </c>
      <c r="O6266" s="517">
        <f t="shared" si="1530"/>
        <v>0</v>
      </c>
      <c r="P6266" s="506"/>
      <c r="Q6266" s="520"/>
      <c r="R6266" s="412" t="str">
        <f t="shared" si="1520"/>
        <v/>
      </c>
      <c r="S6266" s="412" t="str">
        <f t="shared" si="1509"/>
        <v/>
      </c>
      <c r="T6266" s="427"/>
      <c r="U6266" s="429"/>
      <c r="W6266" s="6" t="e">
        <f>VLOOKUP(A6266,'[3]Cartilha Global'!$A:$A,1,FALSE)</f>
        <v>#N/A</v>
      </c>
    </row>
    <row r="6267" spans="1:23" ht="22.5" hidden="1" x14ac:dyDescent="0.2">
      <c r="A6267" s="522">
        <v>103916</v>
      </c>
      <c r="B6267" s="508" t="s">
        <v>3144</v>
      </c>
      <c r="C6267" s="513" t="s">
        <v>7298</v>
      </c>
      <c r="D6267" s="498" t="s">
        <v>170</v>
      </c>
      <c r="E6267" s="499">
        <v>177.69</v>
      </c>
      <c r="F6267" s="500">
        <f t="shared" si="1507"/>
        <v>220.05</v>
      </c>
      <c r="G6267" s="527"/>
      <c r="H6267" s="518"/>
      <c r="I6267" s="517">
        <f t="shared" si="1526"/>
        <v>0</v>
      </c>
      <c r="J6267" s="517">
        <f t="shared" si="1527"/>
        <v>0</v>
      </c>
      <c r="K6267" s="504"/>
      <c r="L6267" s="518">
        <f t="shared" si="1528"/>
        <v>0</v>
      </c>
      <c r="M6267" s="518">
        <f t="shared" si="1528"/>
        <v>0</v>
      </c>
      <c r="N6267" s="517">
        <f t="shared" si="1529"/>
        <v>0</v>
      </c>
      <c r="O6267" s="517">
        <f t="shared" si="1530"/>
        <v>0</v>
      </c>
      <c r="P6267" s="506"/>
      <c r="Q6267" s="520"/>
      <c r="R6267" s="412" t="str">
        <f t="shared" si="1520"/>
        <v/>
      </c>
      <c r="S6267" s="412" t="str">
        <f t="shared" si="1509"/>
        <v/>
      </c>
      <c r="T6267" s="427"/>
      <c r="U6267" s="429"/>
      <c r="W6267" s="6" t="e">
        <f>VLOOKUP(A6267,'[3]Cartilha Global'!$A:$A,1,FALSE)</f>
        <v>#N/A</v>
      </c>
    </row>
    <row r="6268" spans="1:23" ht="22.5" hidden="1" x14ac:dyDescent="0.2">
      <c r="A6268" s="522">
        <v>103917</v>
      </c>
      <c r="B6268" s="508" t="s">
        <v>3144</v>
      </c>
      <c r="C6268" s="513" t="s">
        <v>7299</v>
      </c>
      <c r="D6268" s="498" t="s">
        <v>170</v>
      </c>
      <c r="E6268" s="499">
        <v>208.99</v>
      </c>
      <c r="F6268" s="500">
        <f t="shared" si="1507"/>
        <v>258.81</v>
      </c>
      <c r="G6268" s="527"/>
      <c r="H6268" s="518"/>
      <c r="I6268" s="517">
        <f t="shared" si="1526"/>
        <v>0</v>
      </c>
      <c r="J6268" s="517">
        <f t="shared" si="1527"/>
        <v>0</v>
      </c>
      <c r="K6268" s="504"/>
      <c r="L6268" s="518">
        <f t="shared" si="1528"/>
        <v>0</v>
      </c>
      <c r="M6268" s="518">
        <f t="shared" si="1528"/>
        <v>0</v>
      </c>
      <c r="N6268" s="517">
        <f t="shared" si="1529"/>
        <v>0</v>
      </c>
      <c r="O6268" s="517">
        <f t="shared" si="1530"/>
        <v>0</v>
      </c>
      <c r="P6268" s="506"/>
      <c r="Q6268" s="520"/>
      <c r="R6268" s="412" t="str">
        <f t="shared" si="1520"/>
        <v/>
      </c>
      <c r="S6268" s="412" t="str">
        <f t="shared" si="1509"/>
        <v/>
      </c>
      <c r="T6268" s="427"/>
      <c r="U6268" s="429"/>
      <c r="W6268" s="6" t="e">
        <f>VLOOKUP(A6268,'[3]Cartilha Global'!$A:$A,1,FALSE)</f>
        <v>#N/A</v>
      </c>
    </row>
    <row r="6269" spans="1:23" ht="22.5" hidden="1" x14ac:dyDescent="0.2">
      <c r="A6269" s="522">
        <v>103918</v>
      </c>
      <c r="B6269" s="508" t="s">
        <v>3144</v>
      </c>
      <c r="C6269" s="513" t="s">
        <v>7300</v>
      </c>
      <c r="D6269" s="498" t="s">
        <v>170</v>
      </c>
      <c r="E6269" s="499">
        <v>218.41</v>
      </c>
      <c r="F6269" s="500">
        <f t="shared" si="1507"/>
        <v>270.48</v>
      </c>
      <c r="G6269" s="527"/>
      <c r="H6269" s="518"/>
      <c r="I6269" s="517">
        <f t="shared" si="1526"/>
        <v>0</v>
      </c>
      <c r="J6269" s="517">
        <f t="shared" si="1527"/>
        <v>0</v>
      </c>
      <c r="K6269" s="504"/>
      <c r="L6269" s="518">
        <f t="shared" si="1528"/>
        <v>0</v>
      </c>
      <c r="M6269" s="518">
        <f t="shared" si="1528"/>
        <v>0</v>
      </c>
      <c r="N6269" s="517">
        <f t="shared" si="1529"/>
        <v>0</v>
      </c>
      <c r="O6269" s="517">
        <f t="shared" si="1530"/>
        <v>0</v>
      </c>
      <c r="P6269" s="506"/>
      <c r="Q6269" s="520"/>
      <c r="R6269" s="412" t="str">
        <f t="shared" si="1520"/>
        <v/>
      </c>
      <c r="S6269" s="412" t="str">
        <f t="shared" si="1509"/>
        <v/>
      </c>
      <c r="T6269" s="427"/>
      <c r="U6269" s="429"/>
      <c r="W6269" s="6" t="e">
        <f>VLOOKUP(A6269,'[3]Cartilha Global'!$A:$A,1,FALSE)</f>
        <v>#N/A</v>
      </c>
    </row>
    <row r="6270" spans="1:23" ht="22.5" hidden="1" x14ac:dyDescent="0.2">
      <c r="A6270" s="522">
        <v>94990</v>
      </c>
      <c r="B6270" s="508" t="s">
        <v>3144</v>
      </c>
      <c r="C6270" s="513" t="s">
        <v>1708</v>
      </c>
      <c r="D6270" s="498" t="s">
        <v>171</v>
      </c>
      <c r="E6270" s="499">
        <v>739.57</v>
      </c>
      <c r="F6270" s="500">
        <f t="shared" si="1507"/>
        <v>915.88</v>
      </c>
      <c r="G6270" s="527"/>
      <c r="H6270" s="518"/>
      <c r="I6270" s="517">
        <f t="shared" si="1526"/>
        <v>0</v>
      </c>
      <c r="J6270" s="517">
        <f t="shared" si="1527"/>
        <v>0</v>
      </c>
      <c r="K6270" s="504"/>
      <c r="L6270" s="518">
        <f t="shared" si="1528"/>
        <v>0</v>
      </c>
      <c r="M6270" s="518">
        <f t="shared" si="1528"/>
        <v>0</v>
      </c>
      <c r="N6270" s="517">
        <f t="shared" si="1529"/>
        <v>0</v>
      </c>
      <c r="O6270" s="517">
        <f t="shared" si="1530"/>
        <v>0</v>
      </c>
      <c r="P6270" s="506"/>
      <c r="Q6270" s="520"/>
      <c r="R6270" s="412" t="str">
        <f t="shared" si="1520"/>
        <v/>
      </c>
      <c r="S6270" s="412" t="str">
        <f t="shared" si="1509"/>
        <v/>
      </c>
      <c r="T6270" s="427"/>
      <c r="U6270" s="429"/>
      <c r="W6270" s="6">
        <f>VLOOKUP(A6270,'[3]Cartilha Global'!$A:$A,1,FALSE)</f>
        <v>94990</v>
      </c>
    </row>
    <row r="6271" spans="1:23" ht="22.5" hidden="1" x14ac:dyDescent="0.2">
      <c r="A6271" s="522">
        <v>94991</v>
      </c>
      <c r="B6271" s="508" t="s">
        <v>3144</v>
      </c>
      <c r="C6271" s="513" t="s">
        <v>1709</v>
      </c>
      <c r="D6271" s="498" t="s">
        <v>171</v>
      </c>
      <c r="E6271" s="499">
        <v>606.32000000000005</v>
      </c>
      <c r="F6271" s="500">
        <f t="shared" si="1507"/>
        <v>750.87</v>
      </c>
      <c r="G6271" s="527"/>
      <c r="H6271" s="518"/>
      <c r="I6271" s="517">
        <f t="shared" si="1526"/>
        <v>0</v>
      </c>
      <c r="J6271" s="517">
        <f t="shared" si="1527"/>
        <v>0</v>
      </c>
      <c r="K6271" s="504"/>
      <c r="L6271" s="518">
        <f t="shared" si="1528"/>
        <v>0</v>
      </c>
      <c r="M6271" s="518">
        <f t="shared" si="1528"/>
        <v>0</v>
      </c>
      <c r="N6271" s="517">
        <f t="shared" si="1529"/>
        <v>0</v>
      </c>
      <c r="O6271" s="517">
        <f t="shared" si="1530"/>
        <v>0</v>
      </c>
      <c r="P6271" s="506"/>
      <c r="Q6271" s="520"/>
      <c r="R6271" s="412" t="str">
        <f t="shared" si="1520"/>
        <v/>
      </c>
      <c r="S6271" s="412" t="str">
        <f t="shared" si="1509"/>
        <v/>
      </c>
      <c r="T6271" s="427"/>
      <c r="U6271" s="429"/>
      <c r="W6271" s="6">
        <f>VLOOKUP(A6271,'[3]Cartilha Global'!$A:$A,1,FALSE)</f>
        <v>94991</v>
      </c>
    </row>
    <row r="6272" spans="1:23" ht="22.5" hidden="1" x14ac:dyDescent="0.2">
      <c r="A6272" s="522">
        <v>94992</v>
      </c>
      <c r="B6272" s="508" t="s">
        <v>3144</v>
      </c>
      <c r="C6272" s="513" t="s">
        <v>1710</v>
      </c>
      <c r="D6272" s="498" t="s">
        <v>170</v>
      </c>
      <c r="E6272" s="499">
        <v>96.86</v>
      </c>
      <c r="F6272" s="500">
        <f t="shared" si="1507"/>
        <v>119.95</v>
      </c>
      <c r="G6272" s="527"/>
      <c r="H6272" s="518"/>
      <c r="I6272" s="517">
        <f t="shared" si="1526"/>
        <v>0</v>
      </c>
      <c r="J6272" s="517">
        <f t="shared" si="1527"/>
        <v>0</v>
      </c>
      <c r="K6272" s="504"/>
      <c r="L6272" s="518">
        <f t="shared" si="1528"/>
        <v>0</v>
      </c>
      <c r="M6272" s="518">
        <f t="shared" si="1528"/>
        <v>0</v>
      </c>
      <c r="N6272" s="517">
        <f t="shared" si="1529"/>
        <v>0</v>
      </c>
      <c r="O6272" s="517">
        <f t="shared" si="1530"/>
        <v>0</v>
      </c>
      <c r="P6272" s="506"/>
      <c r="Q6272" s="520"/>
      <c r="R6272" s="412" t="str">
        <f t="shared" si="1520"/>
        <v/>
      </c>
      <c r="S6272" s="412" t="str">
        <f t="shared" si="1509"/>
        <v/>
      </c>
      <c r="T6272" s="427"/>
      <c r="U6272" s="429"/>
      <c r="W6272" s="6">
        <f>VLOOKUP(A6272,'[3]Cartilha Global'!$A:$A,1,FALSE)</f>
        <v>94992</v>
      </c>
    </row>
    <row r="6273" spans="1:23" ht="22.5" hidden="1" x14ac:dyDescent="0.2">
      <c r="A6273" s="522">
        <v>94993</v>
      </c>
      <c r="B6273" s="508" t="s">
        <v>3144</v>
      </c>
      <c r="C6273" s="513" t="s">
        <v>1711</v>
      </c>
      <c r="D6273" s="498" t="s">
        <v>170</v>
      </c>
      <c r="E6273" s="499">
        <v>88.86</v>
      </c>
      <c r="F6273" s="500">
        <f t="shared" si="1507"/>
        <v>110.04</v>
      </c>
      <c r="G6273" s="527"/>
      <c r="H6273" s="518"/>
      <c r="I6273" s="517">
        <f t="shared" si="1526"/>
        <v>0</v>
      </c>
      <c r="J6273" s="517">
        <f t="shared" si="1527"/>
        <v>0</v>
      </c>
      <c r="K6273" s="504"/>
      <c r="L6273" s="518">
        <f t="shared" si="1528"/>
        <v>0</v>
      </c>
      <c r="M6273" s="518">
        <f t="shared" si="1528"/>
        <v>0</v>
      </c>
      <c r="N6273" s="517">
        <f t="shared" si="1529"/>
        <v>0</v>
      </c>
      <c r="O6273" s="517">
        <f t="shared" si="1530"/>
        <v>0</v>
      </c>
      <c r="P6273" s="506"/>
      <c r="Q6273" s="520"/>
      <c r="R6273" s="412" t="str">
        <f t="shared" si="1520"/>
        <v/>
      </c>
      <c r="S6273" s="412" t="str">
        <f t="shared" si="1509"/>
        <v/>
      </c>
      <c r="T6273" s="427"/>
      <c r="U6273" s="429"/>
      <c r="W6273" s="6">
        <f>VLOOKUP(A6273,'[3]Cartilha Global'!$A:$A,1,FALSE)</f>
        <v>94993</v>
      </c>
    </row>
    <row r="6274" spans="1:23" ht="22.5" hidden="1" x14ac:dyDescent="0.2">
      <c r="A6274" s="522">
        <v>94994</v>
      </c>
      <c r="B6274" s="508" t="s">
        <v>3144</v>
      </c>
      <c r="C6274" s="513" t="s">
        <v>1712</v>
      </c>
      <c r="D6274" s="498" t="s">
        <v>170</v>
      </c>
      <c r="E6274" s="499">
        <v>114.22</v>
      </c>
      <c r="F6274" s="500">
        <f t="shared" si="1507"/>
        <v>141.44999999999999</v>
      </c>
      <c r="G6274" s="527"/>
      <c r="H6274" s="518"/>
      <c r="I6274" s="517">
        <f t="shared" si="1526"/>
        <v>0</v>
      </c>
      <c r="J6274" s="517">
        <f t="shared" si="1527"/>
        <v>0</v>
      </c>
      <c r="K6274" s="504"/>
      <c r="L6274" s="518">
        <f t="shared" si="1528"/>
        <v>0</v>
      </c>
      <c r="M6274" s="518">
        <f t="shared" si="1528"/>
        <v>0</v>
      </c>
      <c r="N6274" s="517">
        <f t="shared" si="1529"/>
        <v>0</v>
      </c>
      <c r="O6274" s="517">
        <f t="shared" si="1530"/>
        <v>0</v>
      </c>
      <c r="P6274" s="506"/>
      <c r="Q6274" s="520"/>
      <c r="R6274" s="412" t="str">
        <f t="shared" si="1520"/>
        <v/>
      </c>
      <c r="S6274" s="412" t="str">
        <f t="shared" si="1509"/>
        <v/>
      </c>
      <c r="T6274" s="427"/>
      <c r="U6274" s="429"/>
      <c r="W6274" s="6">
        <f>VLOOKUP(A6274,'[3]Cartilha Global'!$A:$A,1,FALSE)</f>
        <v>94994</v>
      </c>
    </row>
    <row r="6275" spans="1:23" ht="22.5" hidden="1" x14ac:dyDescent="0.2">
      <c r="A6275" s="522">
        <v>94995</v>
      </c>
      <c r="B6275" s="508" t="s">
        <v>3144</v>
      </c>
      <c r="C6275" s="513" t="s">
        <v>1713</v>
      </c>
      <c r="D6275" s="498" t="s">
        <v>170</v>
      </c>
      <c r="E6275" s="499">
        <v>103.55</v>
      </c>
      <c r="F6275" s="500">
        <f t="shared" si="1507"/>
        <v>128.24</v>
      </c>
      <c r="G6275" s="527"/>
      <c r="H6275" s="518"/>
      <c r="I6275" s="517">
        <f t="shared" si="1526"/>
        <v>0</v>
      </c>
      <c r="J6275" s="517">
        <f t="shared" si="1527"/>
        <v>0</v>
      </c>
      <c r="K6275" s="504"/>
      <c r="L6275" s="518">
        <f t="shared" si="1528"/>
        <v>0</v>
      </c>
      <c r="M6275" s="518">
        <f t="shared" si="1528"/>
        <v>0</v>
      </c>
      <c r="N6275" s="517">
        <f t="shared" si="1529"/>
        <v>0</v>
      </c>
      <c r="O6275" s="517">
        <f t="shared" si="1530"/>
        <v>0</v>
      </c>
      <c r="P6275" s="506"/>
      <c r="Q6275" s="520"/>
      <c r="R6275" s="412" t="str">
        <f t="shared" si="1520"/>
        <v/>
      </c>
      <c r="S6275" s="412" t="str">
        <f t="shared" si="1509"/>
        <v/>
      </c>
      <c r="T6275" s="427"/>
      <c r="U6275" s="429"/>
      <c r="W6275" s="6">
        <f>VLOOKUP(A6275,'[3]Cartilha Global'!$A:$A,1,FALSE)</f>
        <v>94995</v>
      </c>
    </row>
    <row r="6276" spans="1:23" ht="22.5" hidden="1" x14ac:dyDescent="0.2">
      <c r="A6276" s="522">
        <v>94996</v>
      </c>
      <c r="B6276" s="508" t="s">
        <v>3144</v>
      </c>
      <c r="C6276" s="513" t="s">
        <v>1714</v>
      </c>
      <c r="D6276" s="498" t="s">
        <v>170</v>
      </c>
      <c r="E6276" s="499">
        <v>129.08000000000001</v>
      </c>
      <c r="F6276" s="500">
        <f t="shared" si="1507"/>
        <v>159.85</v>
      </c>
      <c r="G6276" s="527"/>
      <c r="H6276" s="518"/>
      <c r="I6276" s="517">
        <f t="shared" si="1526"/>
        <v>0</v>
      </c>
      <c r="J6276" s="517">
        <f t="shared" si="1527"/>
        <v>0</v>
      </c>
      <c r="K6276" s="504"/>
      <c r="L6276" s="518">
        <f t="shared" si="1528"/>
        <v>0</v>
      </c>
      <c r="M6276" s="518">
        <f t="shared" si="1528"/>
        <v>0</v>
      </c>
      <c r="N6276" s="517">
        <f t="shared" si="1529"/>
        <v>0</v>
      </c>
      <c r="O6276" s="517">
        <f t="shared" si="1530"/>
        <v>0</v>
      </c>
      <c r="P6276" s="506"/>
      <c r="Q6276" s="520"/>
      <c r="R6276" s="412" t="str">
        <f t="shared" si="1520"/>
        <v/>
      </c>
      <c r="S6276" s="412" t="str">
        <f t="shared" si="1509"/>
        <v/>
      </c>
      <c r="T6276" s="427"/>
      <c r="U6276" s="429"/>
      <c r="W6276" s="6">
        <f>VLOOKUP(A6276,'[3]Cartilha Global'!$A:$A,1,FALSE)</f>
        <v>94996</v>
      </c>
    </row>
    <row r="6277" spans="1:23" ht="22.5" hidden="1" x14ac:dyDescent="0.2">
      <c r="A6277" s="522">
        <v>94997</v>
      </c>
      <c r="B6277" s="508" t="s">
        <v>3144</v>
      </c>
      <c r="C6277" s="513" t="s">
        <v>1715</v>
      </c>
      <c r="D6277" s="498" t="s">
        <v>170</v>
      </c>
      <c r="E6277" s="499">
        <v>115.75</v>
      </c>
      <c r="F6277" s="500">
        <f t="shared" si="1507"/>
        <v>143.34</v>
      </c>
      <c r="G6277" s="527"/>
      <c r="H6277" s="518"/>
      <c r="I6277" s="517">
        <f t="shared" si="1526"/>
        <v>0</v>
      </c>
      <c r="J6277" s="517">
        <f t="shared" si="1527"/>
        <v>0</v>
      </c>
      <c r="K6277" s="504"/>
      <c r="L6277" s="518">
        <f t="shared" si="1528"/>
        <v>0</v>
      </c>
      <c r="M6277" s="518">
        <f t="shared" si="1528"/>
        <v>0</v>
      </c>
      <c r="N6277" s="517">
        <f t="shared" si="1529"/>
        <v>0</v>
      </c>
      <c r="O6277" s="517">
        <f t="shared" si="1530"/>
        <v>0</v>
      </c>
      <c r="P6277" s="506"/>
      <c r="Q6277" s="520"/>
      <c r="R6277" s="412" t="str">
        <f t="shared" si="1520"/>
        <v/>
      </c>
      <c r="S6277" s="412" t="str">
        <f t="shared" si="1509"/>
        <v/>
      </c>
      <c r="T6277" s="427"/>
      <c r="U6277" s="429"/>
      <c r="W6277" s="6">
        <f>VLOOKUP(A6277,'[3]Cartilha Global'!$A:$A,1,FALSE)</f>
        <v>94997</v>
      </c>
    </row>
    <row r="6278" spans="1:23" ht="22.5" hidden="1" x14ac:dyDescent="0.2">
      <c r="A6278" s="522">
        <v>94998</v>
      </c>
      <c r="B6278" s="508" t="s">
        <v>3144</v>
      </c>
      <c r="C6278" s="513" t="s">
        <v>1716</v>
      </c>
      <c r="D6278" s="498" t="s">
        <v>170</v>
      </c>
      <c r="E6278" s="499">
        <v>145.34</v>
      </c>
      <c r="F6278" s="500">
        <f t="shared" si="1507"/>
        <v>179.99</v>
      </c>
      <c r="G6278" s="527"/>
      <c r="H6278" s="518"/>
      <c r="I6278" s="517">
        <f t="shared" si="1526"/>
        <v>0</v>
      </c>
      <c r="J6278" s="517">
        <f t="shared" si="1527"/>
        <v>0</v>
      </c>
      <c r="K6278" s="504"/>
      <c r="L6278" s="518">
        <f t="shared" si="1528"/>
        <v>0</v>
      </c>
      <c r="M6278" s="518">
        <f t="shared" si="1528"/>
        <v>0</v>
      </c>
      <c r="N6278" s="517">
        <f t="shared" si="1529"/>
        <v>0</v>
      </c>
      <c r="O6278" s="517">
        <f t="shared" si="1530"/>
        <v>0</v>
      </c>
      <c r="P6278" s="506"/>
      <c r="Q6278" s="520"/>
      <c r="R6278" s="412" t="str">
        <f t="shared" si="1520"/>
        <v/>
      </c>
      <c r="S6278" s="412" t="str">
        <f t="shared" si="1509"/>
        <v/>
      </c>
      <c r="T6278" s="427"/>
      <c r="U6278" s="429"/>
      <c r="W6278" s="6">
        <f>VLOOKUP(A6278,'[3]Cartilha Global'!$A:$A,1,FALSE)</f>
        <v>94998</v>
      </c>
    </row>
    <row r="6279" spans="1:23" ht="22.5" hidden="1" x14ac:dyDescent="0.2">
      <c r="A6279" s="522">
        <v>94999</v>
      </c>
      <c r="B6279" s="508" t="s">
        <v>3144</v>
      </c>
      <c r="C6279" s="513" t="s">
        <v>1717</v>
      </c>
      <c r="D6279" s="498" t="s">
        <v>170</v>
      </c>
      <c r="E6279" s="499">
        <v>129.35</v>
      </c>
      <c r="F6279" s="500">
        <f t="shared" si="1507"/>
        <v>160.19</v>
      </c>
      <c r="G6279" s="527"/>
      <c r="H6279" s="518"/>
      <c r="I6279" s="517">
        <f t="shared" si="1526"/>
        <v>0</v>
      </c>
      <c r="J6279" s="517">
        <f t="shared" si="1527"/>
        <v>0</v>
      </c>
      <c r="K6279" s="504"/>
      <c r="L6279" s="518">
        <f t="shared" si="1528"/>
        <v>0</v>
      </c>
      <c r="M6279" s="518">
        <f t="shared" si="1528"/>
        <v>0</v>
      </c>
      <c r="N6279" s="517">
        <f t="shared" si="1529"/>
        <v>0</v>
      </c>
      <c r="O6279" s="517">
        <f t="shared" si="1530"/>
        <v>0</v>
      </c>
      <c r="P6279" s="506"/>
      <c r="Q6279" s="520"/>
      <c r="R6279" s="412" t="str">
        <f t="shared" si="1520"/>
        <v/>
      </c>
      <c r="S6279" s="412" t="str">
        <f t="shared" si="1509"/>
        <v/>
      </c>
      <c r="T6279" s="427"/>
      <c r="U6279" s="429"/>
      <c r="W6279" s="6">
        <f>VLOOKUP(A6279,'[3]Cartilha Global'!$A:$A,1,FALSE)</f>
        <v>94999</v>
      </c>
    </row>
    <row r="6280" spans="1:23" hidden="1" x14ac:dyDescent="0.2">
      <c r="A6280" s="522" t="s">
        <v>2086</v>
      </c>
      <c r="B6280" s="508"/>
      <c r="C6280" s="513" t="s">
        <v>62</v>
      </c>
      <c r="D6280" s="498">
        <v>0</v>
      </c>
      <c r="E6280" s="499"/>
      <c r="F6280" s="500">
        <f t="shared" si="1507"/>
        <v>0</v>
      </c>
      <c r="G6280" s="556"/>
      <c r="H6280" s="556"/>
      <c r="I6280" s="557"/>
      <c r="J6280" s="558"/>
      <c r="K6280" s="504"/>
      <c r="L6280" s="556"/>
      <c r="M6280" s="556"/>
      <c r="N6280" s="557"/>
      <c r="O6280" s="558"/>
      <c r="P6280" s="506"/>
      <c r="Q6280" s="494" t="str">
        <f>IF(OR(SUM(J6281:J6295)&gt;0,SUM(O6281:O6295)&gt;0),"xx","")</f>
        <v/>
      </c>
      <c r="R6280" s="412" t="str">
        <f t="shared" si="1520"/>
        <v/>
      </c>
      <c r="S6280" s="412" t="str">
        <f t="shared" si="1509"/>
        <v/>
      </c>
      <c r="T6280" s="427"/>
      <c r="U6280" s="429"/>
      <c r="W6280" s="6" t="str">
        <f>VLOOKUP(A6280,'[3]Cartilha Global'!$A:$A,1,FALSE)</f>
        <v>10.3.13</v>
      </c>
    </row>
    <row r="6281" spans="1:23" hidden="1" x14ac:dyDescent="0.2">
      <c r="A6281" s="522">
        <v>98685</v>
      </c>
      <c r="B6281" s="508" t="s">
        <v>3144</v>
      </c>
      <c r="C6281" s="513" t="s">
        <v>4889</v>
      </c>
      <c r="D6281" s="498" t="s">
        <v>6927</v>
      </c>
      <c r="E6281" s="499">
        <v>79.959999999999994</v>
      </c>
      <c r="F6281" s="500">
        <f t="shared" si="1507"/>
        <v>99.02</v>
      </c>
      <c r="G6281" s="527"/>
      <c r="H6281" s="518"/>
      <c r="I6281" s="517">
        <f t="shared" ref="I6281:I6295" si="1531">IF(ISBLANK(E6281),0,ROUND(F6281*G6281,2))</f>
        <v>0</v>
      </c>
      <c r="J6281" s="517">
        <f t="shared" ref="J6281:J6295" si="1532">IF(ISBLANK(G6281),0,ROUND(G6281*H6281,2))</f>
        <v>0</v>
      </c>
      <c r="K6281" s="504"/>
      <c r="L6281" s="518">
        <f t="shared" ref="L6281:M6295" si="1533">G6281</f>
        <v>0</v>
      </c>
      <c r="M6281" s="518">
        <f t="shared" si="1533"/>
        <v>0</v>
      </c>
      <c r="N6281" s="517">
        <f t="shared" ref="N6281:N6295" si="1534">IF(ISBLANK(E6281),0,ROUND(F6281*L6281,2))</f>
        <v>0</v>
      </c>
      <c r="O6281" s="517">
        <f t="shared" ref="O6281:O6295" si="1535">IF(ISBLANK(L6281),0,ROUND(L6281*M6281,2))</f>
        <v>0</v>
      </c>
      <c r="P6281" s="506"/>
      <c r="Q6281" s="520"/>
      <c r="R6281" s="412" t="str">
        <f t="shared" si="1520"/>
        <v/>
      </c>
      <c r="S6281" s="412" t="str">
        <f t="shared" si="1509"/>
        <v/>
      </c>
      <c r="T6281" s="427"/>
      <c r="U6281" s="429"/>
      <c r="W6281" s="6">
        <f>VLOOKUP(A6281,'[3]Cartilha Global'!$A:$A,1,FALSE)</f>
        <v>98685</v>
      </c>
    </row>
    <row r="6282" spans="1:23" hidden="1" x14ac:dyDescent="0.2">
      <c r="A6282" s="522">
        <v>101738</v>
      </c>
      <c r="B6282" s="508" t="s">
        <v>3144</v>
      </c>
      <c r="C6282" s="513" t="s">
        <v>5190</v>
      </c>
      <c r="D6282" s="498" t="s">
        <v>6927</v>
      </c>
      <c r="E6282" s="499">
        <v>27.05</v>
      </c>
      <c r="F6282" s="500">
        <f t="shared" si="1507"/>
        <v>33.5</v>
      </c>
      <c r="G6282" s="527"/>
      <c r="H6282" s="518"/>
      <c r="I6282" s="517">
        <f t="shared" si="1531"/>
        <v>0</v>
      </c>
      <c r="J6282" s="517">
        <f t="shared" si="1532"/>
        <v>0</v>
      </c>
      <c r="K6282" s="504"/>
      <c r="L6282" s="518">
        <f t="shared" si="1533"/>
        <v>0</v>
      </c>
      <c r="M6282" s="518">
        <f t="shared" si="1533"/>
        <v>0</v>
      </c>
      <c r="N6282" s="517">
        <f t="shared" si="1534"/>
        <v>0</v>
      </c>
      <c r="O6282" s="517">
        <f t="shared" si="1535"/>
        <v>0</v>
      </c>
      <c r="P6282" s="506"/>
      <c r="Q6282" s="520"/>
      <c r="R6282" s="412" t="str">
        <f t="shared" si="1520"/>
        <v/>
      </c>
      <c r="S6282" s="412" t="str">
        <f t="shared" si="1509"/>
        <v/>
      </c>
      <c r="T6282" s="427"/>
      <c r="U6282" s="429"/>
      <c r="W6282" s="6">
        <f>VLOOKUP(A6282,'[3]Cartilha Global'!$A:$A,1,FALSE)</f>
        <v>101738</v>
      </c>
    </row>
    <row r="6283" spans="1:23" hidden="1" x14ac:dyDescent="0.2">
      <c r="A6283" s="522">
        <v>101739</v>
      </c>
      <c r="B6283" s="508" t="s">
        <v>3144</v>
      </c>
      <c r="C6283" s="513" t="s">
        <v>5191</v>
      </c>
      <c r="D6283" s="498" t="s">
        <v>6927</v>
      </c>
      <c r="E6283" s="499">
        <v>30.13</v>
      </c>
      <c r="F6283" s="500">
        <f t="shared" si="1507"/>
        <v>37.31</v>
      </c>
      <c r="G6283" s="527"/>
      <c r="H6283" s="518"/>
      <c r="I6283" s="517">
        <f t="shared" si="1531"/>
        <v>0</v>
      </c>
      <c r="J6283" s="517">
        <f t="shared" si="1532"/>
        <v>0</v>
      </c>
      <c r="K6283" s="504"/>
      <c r="L6283" s="518">
        <f t="shared" si="1533"/>
        <v>0</v>
      </c>
      <c r="M6283" s="518">
        <f t="shared" si="1533"/>
        <v>0</v>
      </c>
      <c r="N6283" s="517">
        <f t="shared" si="1534"/>
        <v>0</v>
      </c>
      <c r="O6283" s="517">
        <f t="shared" si="1535"/>
        <v>0</v>
      </c>
      <c r="P6283" s="506"/>
      <c r="Q6283" s="520"/>
      <c r="R6283" s="412" t="str">
        <f t="shared" si="1520"/>
        <v/>
      </c>
      <c r="S6283" s="412" t="str">
        <f t="shared" si="1509"/>
        <v/>
      </c>
      <c r="T6283" s="427"/>
      <c r="U6283" s="429"/>
      <c r="W6283" s="6">
        <f>VLOOKUP(A6283,'[3]Cartilha Global'!$A:$A,1,FALSE)</f>
        <v>101739</v>
      </c>
    </row>
    <row r="6284" spans="1:23" hidden="1" x14ac:dyDescent="0.2">
      <c r="A6284" s="522">
        <v>101740</v>
      </c>
      <c r="B6284" s="508" t="s">
        <v>3144</v>
      </c>
      <c r="C6284" s="513" t="s">
        <v>5192</v>
      </c>
      <c r="D6284" s="498" t="s">
        <v>6927</v>
      </c>
      <c r="E6284" s="499">
        <v>46.64</v>
      </c>
      <c r="F6284" s="500">
        <f t="shared" si="1507"/>
        <v>57.76</v>
      </c>
      <c r="G6284" s="527"/>
      <c r="H6284" s="518"/>
      <c r="I6284" s="517">
        <f t="shared" si="1531"/>
        <v>0</v>
      </c>
      <c r="J6284" s="517">
        <f t="shared" si="1532"/>
        <v>0</v>
      </c>
      <c r="K6284" s="504"/>
      <c r="L6284" s="518">
        <f t="shared" si="1533"/>
        <v>0</v>
      </c>
      <c r="M6284" s="518">
        <f t="shared" si="1533"/>
        <v>0</v>
      </c>
      <c r="N6284" s="517">
        <f t="shared" si="1534"/>
        <v>0</v>
      </c>
      <c r="O6284" s="517">
        <f t="shared" si="1535"/>
        <v>0</v>
      </c>
      <c r="P6284" s="506"/>
      <c r="Q6284" s="520"/>
      <c r="R6284" s="412" t="str">
        <f t="shared" si="1520"/>
        <v/>
      </c>
      <c r="S6284" s="412" t="str">
        <f t="shared" si="1509"/>
        <v/>
      </c>
      <c r="T6284" s="427"/>
      <c r="U6284" s="429"/>
      <c r="W6284" s="6">
        <f>VLOOKUP(A6284,'[3]Cartilha Global'!$A:$A,1,FALSE)</f>
        <v>101740</v>
      </c>
    </row>
    <row r="6285" spans="1:23" hidden="1" x14ac:dyDescent="0.2">
      <c r="A6285" s="522">
        <v>101741</v>
      </c>
      <c r="B6285" s="508" t="s">
        <v>3144</v>
      </c>
      <c r="C6285" s="513" t="s">
        <v>5193</v>
      </c>
      <c r="D6285" s="498" t="s">
        <v>6927</v>
      </c>
      <c r="E6285" s="499">
        <v>24.51</v>
      </c>
      <c r="F6285" s="500">
        <f t="shared" si="1507"/>
        <v>30.35</v>
      </c>
      <c r="G6285" s="527"/>
      <c r="H6285" s="518"/>
      <c r="I6285" s="517">
        <f t="shared" si="1531"/>
        <v>0</v>
      </c>
      <c r="J6285" s="517">
        <f t="shared" si="1532"/>
        <v>0</v>
      </c>
      <c r="K6285" s="504"/>
      <c r="L6285" s="518">
        <f t="shared" si="1533"/>
        <v>0</v>
      </c>
      <c r="M6285" s="518">
        <f t="shared" si="1533"/>
        <v>0</v>
      </c>
      <c r="N6285" s="517">
        <f t="shared" si="1534"/>
        <v>0</v>
      </c>
      <c r="O6285" s="517">
        <f t="shared" si="1535"/>
        <v>0</v>
      </c>
      <c r="P6285" s="506"/>
      <c r="Q6285" s="520"/>
      <c r="R6285" s="412" t="str">
        <f t="shared" si="1520"/>
        <v/>
      </c>
      <c r="S6285" s="412" t="str">
        <f t="shared" si="1509"/>
        <v/>
      </c>
      <c r="T6285" s="427"/>
      <c r="U6285" s="429"/>
      <c r="W6285" s="6">
        <f>VLOOKUP(A6285,'[3]Cartilha Global'!$A:$A,1,FALSE)</f>
        <v>101741</v>
      </c>
    </row>
    <row r="6286" spans="1:23" hidden="1" x14ac:dyDescent="0.2">
      <c r="A6286" s="522">
        <v>101742</v>
      </c>
      <c r="B6286" s="508" t="s">
        <v>3144</v>
      </c>
      <c r="C6286" s="513" t="s">
        <v>5194</v>
      </c>
      <c r="D6286" s="498" t="s">
        <v>6927</v>
      </c>
      <c r="E6286" s="499">
        <v>59.73</v>
      </c>
      <c r="F6286" s="500">
        <f t="shared" ref="F6286:F6295" si="1536">IF(E6286=0,0,ROUND(E6286*(1+E$13)*(1-E$14),2))</f>
        <v>73.97</v>
      </c>
      <c r="G6286" s="527"/>
      <c r="H6286" s="518"/>
      <c r="I6286" s="517">
        <f t="shared" si="1531"/>
        <v>0</v>
      </c>
      <c r="J6286" s="517">
        <f t="shared" si="1532"/>
        <v>0</v>
      </c>
      <c r="K6286" s="504"/>
      <c r="L6286" s="518">
        <f t="shared" si="1533"/>
        <v>0</v>
      </c>
      <c r="M6286" s="518">
        <f t="shared" si="1533"/>
        <v>0</v>
      </c>
      <c r="N6286" s="517">
        <f t="shared" si="1534"/>
        <v>0</v>
      </c>
      <c r="O6286" s="517">
        <f t="shared" si="1535"/>
        <v>0</v>
      </c>
      <c r="P6286" s="506"/>
      <c r="Q6286" s="520"/>
      <c r="R6286" s="412" t="str">
        <f t="shared" si="1520"/>
        <v/>
      </c>
      <c r="S6286" s="412" t="str">
        <f t="shared" si="1509"/>
        <v/>
      </c>
      <c r="T6286" s="427"/>
      <c r="U6286" s="429"/>
      <c r="W6286" s="6">
        <f>VLOOKUP(A6286,'[3]Cartilha Global'!$A:$A,1,FALSE)</f>
        <v>101742</v>
      </c>
    </row>
    <row r="6287" spans="1:23" hidden="1" x14ac:dyDescent="0.2">
      <c r="A6287" s="522">
        <v>98686</v>
      </c>
      <c r="B6287" s="508" t="s">
        <v>3144</v>
      </c>
      <c r="C6287" s="513" t="s">
        <v>4890</v>
      </c>
      <c r="D6287" s="498" t="s">
        <v>6927</v>
      </c>
      <c r="E6287" s="499">
        <v>39.97</v>
      </c>
      <c r="F6287" s="500">
        <f t="shared" si="1536"/>
        <v>49.5</v>
      </c>
      <c r="G6287" s="527"/>
      <c r="H6287" s="518"/>
      <c r="I6287" s="517">
        <f t="shared" si="1531"/>
        <v>0</v>
      </c>
      <c r="J6287" s="517">
        <f t="shared" si="1532"/>
        <v>0</v>
      </c>
      <c r="K6287" s="504"/>
      <c r="L6287" s="518">
        <f t="shared" si="1533"/>
        <v>0</v>
      </c>
      <c r="M6287" s="518">
        <f t="shared" si="1533"/>
        <v>0</v>
      </c>
      <c r="N6287" s="517">
        <f t="shared" si="1534"/>
        <v>0</v>
      </c>
      <c r="O6287" s="517">
        <f t="shared" si="1535"/>
        <v>0</v>
      </c>
      <c r="P6287" s="506"/>
      <c r="Q6287" s="520"/>
      <c r="R6287" s="412" t="str">
        <f t="shared" si="1520"/>
        <v/>
      </c>
      <c r="S6287" s="412" t="str">
        <f t="shared" ref="S6287:S6350" si="1537">IF(Q6287="X","x",IF(Q6287="xx","x",IF(OR(J6287&gt;0,O6287&gt;0),"x","")))</f>
        <v/>
      </c>
      <c r="T6287" s="427"/>
      <c r="U6287" s="429"/>
      <c r="W6287" s="6">
        <f>VLOOKUP(A6287,'[3]Cartilha Global'!$A:$A,1,FALSE)</f>
        <v>98686</v>
      </c>
    </row>
    <row r="6288" spans="1:23" hidden="1" x14ac:dyDescent="0.2">
      <c r="A6288" s="522">
        <v>98688</v>
      </c>
      <c r="B6288" s="508" t="s">
        <v>3144</v>
      </c>
      <c r="C6288" s="513" t="s">
        <v>4891</v>
      </c>
      <c r="D6288" s="498" t="s">
        <v>6927</v>
      </c>
      <c r="E6288" s="499">
        <v>51.18</v>
      </c>
      <c r="F6288" s="500">
        <f t="shared" si="1536"/>
        <v>63.38</v>
      </c>
      <c r="G6288" s="527"/>
      <c r="H6288" s="518"/>
      <c r="I6288" s="517">
        <f t="shared" si="1531"/>
        <v>0</v>
      </c>
      <c r="J6288" s="517">
        <f t="shared" si="1532"/>
        <v>0</v>
      </c>
      <c r="K6288" s="504"/>
      <c r="L6288" s="518">
        <f t="shared" si="1533"/>
        <v>0</v>
      </c>
      <c r="M6288" s="518">
        <f t="shared" si="1533"/>
        <v>0</v>
      </c>
      <c r="N6288" s="517">
        <f t="shared" si="1534"/>
        <v>0</v>
      </c>
      <c r="O6288" s="517">
        <f t="shared" si="1535"/>
        <v>0</v>
      </c>
      <c r="P6288" s="506"/>
      <c r="Q6288" s="520"/>
      <c r="R6288" s="412" t="str">
        <f t="shared" si="1520"/>
        <v/>
      </c>
      <c r="S6288" s="412" t="str">
        <f t="shared" si="1537"/>
        <v/>
      </c>
      <c r="T6288" s="427"/>
      <c r="U6288" s="429"/>
      <c r="W6288" s="6">
        <f>VLOOKUP(A6288,'[3]Cartilha Global'!$A:$A,1,FALSE)</f>
        <v>98688</v>
      </c>
    </row>
    <row r="6289" spans="1:23" hidden="1" x14ac:dyDescent="0.2">
      <c r="A6289" s="522">
        <v>98689</v>
      </c>
      <c r="B6289" s="508" t="s">
        <v>3144</v>
      </c>
      <c r="C6289" s="513" t="s">
        <v>4892</v>
      </c>
      <c r="D6289" s="498" t="s">
        <v>6927</v>
      </c>
      <c r="E6289" s="499">
        <v>114.3</v>
      </c>
      <c r="F6289" s="500">
        <f t="shared" si="1536"/>
        <v>141.55000000000001</v>
      </c>
      <c r="G6289" s="527"/>
      <c r="H6289" s="518"/>
      <c r="I6289" s="517">
        <f t="shared" si="1531"/>
        <v>0</v>
      </c>
      <c r="J6289" s="517">
        <f t="shared" si="1532"/>
        <v>0</v>
      </c>
      <c r="K6289" s="504"/>
      <c r="L6289" s="518">
        <f t="shared" si="1533"/>
        <v>0</v>
      </c>
      <c r="M6289" s="518">
        <f t="shared" si="1533"/>
        <v>0</v>
      </c>
      <c r="N6289" s="517">
        <f t="shared" si="1534"/>
        <v>0</v>
      </c>
      <c r="O6289" s="517">
        <f t="shared" si="1535"/>
        <v>0</v>
      </c>
      <c r="P6289" s="506"/>
      <c r="Q6289" s="520"/>
      <c r="R6289" s="412" t="str">
        <f t="shared" si="1520"/>
        <v/>
      </c>
      <c r="S6289" s="412" t="str">
        <f t="shared" si="1537"/>
        <v/>
      </c>
      <c r="T6289" s="427"/>
      <c r="U6289" s="429"/>
      <c r="W6289" s="6">
        <f>VLOOKUP(A6289,'[3]Cartilha Global'!$A:$A,1,FALSE)</f>
        <v>98689</v>
      </c>
    </row>
    <row r="6290" spans="1:23" hidden="1" x14ac:dyDescent="0.2">
      <c r="A6290" s="522">
        <v>98695</v>
      </c>
      <c r="B6290" s="508" t="s">
        <v>3144</v>
      </c>
      <c r="C6290" s="513" t="s">
        <v>4893</v>
      </c>
      <c r="D6290" s="498" t="s">
        <v>6927</v>
      </c>
      <c r="E6290" s="499">
        <v>114.65</v>
      </c>
      <c r="F6290" s="500">
        <f t="shared" si="1536"/>
        <v>141.97999999999999</v>
      </c>
      <c r="G6290" s="527"/>
      <c r="H6290" s="518"/>
      <c r="I6290" s="517">
        <f t="shared" si="1531"/>
        <v>0</v>
      </c>
      <c r="J6290" s="517">
        <f t="shared" si="1532"/>
        <v>0</v>
      </c>
      <c r="K6290" s="504"/>
      <c r="L6290" s="518">
        <f t="shared" si="1533"/>
        <v>0</v>
      </c>
      <c r="M6290" s="518">
        <f t="shared" si="1533"/>
        <v>0</v>
      </c>
      <c r="N6290" s="517">
        <f t="shared" si="1534"/>
        <v>0</v>
      </c>
      <c r="O6290" s="517">
        <f t="shared" si="1535"/>
        <v>0</v>
      </c>
      <c r="P6290" s="506"/>
      <c r="Q6290" s="520"/>
      <c r="R6290" s="412" t="str">
        <f t="shared" si="1520"/>
        <v/>
      </c>
      <c r="S6290" s="412" t="str">
        <f t="shared" si="1537"/>
        <v/>
      </c>
      <c r="T6290" s="427"/>
      <c r="U6290" s="429"/>
      <c r="W6290" s="6">
        <f>VLOOKUP(A6290,'[3]Cartilha Global'!$A:$A,1,FALSE)</f>
        <v>98695</v>
      </c>
    </row>
    <row r="6291" spans="1:23" hidden="1" x14ac:dyDescent="0.2">
      <c r="A6291" s="522">
        <v>98697</v>
      </c>
      <c r="B6291" s="508" t="s">
        <v>3144</v>
      </c>
      <c r="C6291" s="513" t="s">
        <v>4894</v>
      </c>
      <c r="D6291" s="498" t="s">
        <v>6927</v>
      </c>
      <c r="E6291" s="499">
        <v>76.14</v>
      </c>
      <c r="F6291" s="500">
        <f t="shared" si="1536"/>
        <v>94.29</v>
      </c>
      <c r="G6291" s="527"/>
      <c r="H6291" s="518"/>
      <c r="I6291" s="517">
        <f t="shared" si="1531"/>
        <v>0</v>
      </c>
      <c r="J6291" s="517">
        <f t="shared" si="1532"/>
        <v>0</v>
      </c>
      <c r="K6291" s="504"/>
      <c r="L6291" s="518">
        <f t="shared" si="1533"/>
        <v>0</v>
      </c>
      <c r="M6291" s="518">
        <f t="shared" si="1533"/>
        <v>0</v>
      </c>
      <c r="N6291" s="517">
        <f t="shared" si="1534"/>
        <v>0</v>
      </c>
      <c r="O6291" s="517">
        <f t="shared" si="1535"/>
        <v>0</v>
      </c>
      <c r="P6291" s="506"/>
      <c r="Q6291" s="520"/>
      <c r="R6291" s="412" t="str">
        <f t="shared" si="1520"/>
        <v/>
      </c>
      <c r="S6291" s="412" t="str">
        <f t="shared" si="1537"/>
        <v/>
      </c>
      <c r="T6291" s="427"/>
      <c r="U6291" s="429"/>
      <c r="W6291" s="6">
        <f>VLOOKUP(A6291,'[3]Cartilha Global'!$A:$A,1,FALSE)</f>
        <v>98697</v>
      </c>
    </row>
    <row r="6292" spans="1:23" ht="22.5" hidden="1" x14ac:dyDescent="0.2">
      <c r="A6292" s="522">
        <v>96467</v>
      </c>
      <c r="B6292" s="508" t="s">
        <v>3144</v>
      </c>
      <c r="C6292" s="513" t="s">
        <v>2982</v>
      </c>
      <c r="D6292" s="498" t="s">
        <v>6927</v>
      </c>
      <c r="E6292" s="499">
        <v>6.42</v>
      </c>
      <c r="F6292" s="500">
        <f t="shared" si="1536"/>
        <v>7.95</v>
      </c>
      <c r="G6292" s="527"/>
      <c r="H6292" s="518"/>
      <c r="I6292" s="517">
        <f t="shared" si="1531"/>
        <v>0</v>
      </c>
      <c r="J6292" s="517">
        <f t="shared" si="1532"/>
        <v>0</v>
      </c>
      <c r="K6292" s="504"/>
      <c r="L6292" s="518">
        <f t="shared" si="1533"/>
        <v>0</v>
      </c>
      <c r="M6292" s="518">
        <f t="shared" si="1533"/>
        <v>0</v>
      </c>
      <c r="N6292" s="517">
        <f t="shared" si="1534"/>
        <v>0</v>
      </c>
      <c r="O6292" s="517">
        <f t="shared" si="1535"/>
        <v>0</v>
      </c>
      <c r="P6292" s="506"/>
      <c r="Q6292" s="520"/>
      <c r="R6292" s="412" t="str">
        <f t="shared" si="1520"/>
        <v/>
      </c>
      <c r="S6292" s="412" t="str">
        <f t="shared" si="1537"/>
        <v/>
      </c>
      <c r="T6292" s="427"/>
      <c r="U6292" s="429"/>
      <c r="W6292" s="6">
        <f>VLOOKUP(A6292,'[3]Cartilha Global'!$A:$A,1,FALSE)</f>
        <v>96467</v>
      </c>
    </row>
    <row r="6293" spans="1:23" ht="22.5" hidden="1" x14ac:dyDescent="0.2">
      <c r="A6293" s="522">
        <v>88648</v>
      </c>
      <c r="B6293" s="508" t="s">
        <v>3144</v>
      </c>
      <c r="C6293" s="513" t="s">
        <v>3384</v>
      </c>
      <c r="D6293" s="498" t="s">
        <v>6927</v>
      </c>
      <c r="E6293" s="499">
        <v>7.04</v>
      </c>
      <c r="F6293" s="500">
        <f t="shared" si="1536"/>
        <v>8.7200000000000006</v>
      </c>
      <c r="G6293" s="527"/>
      <c r="H6293" s="518"/>
      <c r="I6293" s="517">
        <f t="shared" si="1531"/>
        <v>0</v>
      </c>
      <c r="J6293" s="517">
        <f t="shared" si="1532"/>
        <v>0</v>
      </c>
      <c r="K6293" s="504"/>
      <c r="L6293" s="518">
        <f t="shared" si="1533"/>
        <v>0</v>
      </c>
      <c r="M6293" s="518">
        <f t="shared" si="1533"/>
        <v>0</v>
      </c>
      <c r="N6293" s="517">
        <f t="shared" si="1534"/>
        <v>0</v>
      </c>
      <c r="O6293" s="517">
        <f t="shared" si="1535"/>
        <v>0</v>
      </c>
      <c r="P6293" s="506"/>
      <c r="Q6293" s="520"/>
      <c r="R6293" s="412" t="str">
        <f t="shared" si="1520"/>
        <v/>
      </c>
      <c r="S6293" s="412" t="str">
        <f t="shared" si="1537"/>
        <v/>
      </c>
      <c r="T6293" s="427"/>
      <c r="U6293" s="429"/>
      <c r="W6293" s="6">
        <f>VLOOKUP(A6293,'[3]Cartilha Global'!$A:$A,1,FALSE)</f>
        <v>88648</v>
      </c>
    </row>
    <row r="6294" spans="1:23" ht="22.5" hidden="1" x14ac:dyDescent="0.2">
      <c r="A6294" s="522">
        <v>88649</v>
      </c>
      <c r="B6294" s="508" t="s">
        <v>3144</v>
      </c>
      <c r="C6294" s="513" t="s">
        <v>3385</v>
      </c>
      <c r="D6294" s="498" t="s">
        <v>6927</v>
      </c>
      <c r="E6294" s="499">
        <v>7.97</v>
      </c>
      <c r="F6294" s="500">
        <f t="shared" si="1536"/>
        <v>9.8699999999999992</v>
      </c>
      <c r="G6294" s="527"/>
      <c r="H6294" s="518"/>
      <c r="I6294" s="517">
        <f t="shared" si="1531"/>
        <v>0</v>
      </c>
      <c r="J6294" s="517">
        <f t="shared" si="1532"/>
        <v>0</v>
      </c>
      <c r="K6294" s="504"/>
      <c r="L6294" s="518">
        <f t="shared" si="1533"/>
        <v>0</v>
      </c>
      <c r="M6294" s="518">
        <f t="shared" si="1533"/>
        <v>0</v>
      </c>
      <c r="N6294" s="517">
        <f t="shared" si="1534"/>
        <v>0</v>
      </c>
      <c r="O6294" s="517">
        <f t="shared" si="1535"/>
        <v>0</v>
      </c>
      <c r="P6294" s="506"/>
      <c r="Q6294" s="494"/>
      <c r="R6294" s="412" t="str">
        <f t="shared" si="1520"/>
        <v/>
      </c>
      <c r="S6294" s="412" t="str">
        <f t="shared" si="1537"/>
        <v/>
      </c>
      <c r="T6294" s="427"/>
      <c r="U6294" s="429"/>
      <c r="W6294" s="6">
        <f>VLOOKUP(A6294,'[3]Cartilha Global'!$A:$A,1,FALSE)</f>
        <v>88649</v>
      </c>
    </row>
    <row r="6295" spans="1:23" ht="22.5" hidden="1" x14ac:dyDescent="0.2">
      <c r="A6295" s="522">
        <v>88650</v>
      </c>
      <c r="B6295" s="508" t="s">
        <v>3144</v>
      </c>
      <c r="C6295" s="513" t="s">
        <v>3386</v>
      </c>
      <c r="D6295" s="498" t="s">
        <v>6927</v>
      </c>
      <c r="E6295" s="499">
        <v>15.2</v>
      </c>
      <c r="F6295" s="500">
        <f t="shared" si="1536"/>
        <v>18.82</v>
      </c>
      <c r="G6295" s="527"/>
      <c r="H6295" s="518"/>
      <c r="I6295" s="517">
        <f t="shared" si="1531"/>
        <v>0</v>
      </c>
      <c r="J6295" s="517">
        <f t="shared" si="1532"/>
        <v>0</v>
      </c>
      <c r="K6295" s="504"/>
      <c r="L6295" s="518">
        <f t="shared" si="1533"/>
        <v>0</v>
      </c>
      <c r="M6295" s="518">
        <f t="shared" si="1533"/>
        <v>0</v>
      </c>
      <c r="N6295" s="517">
        <f t="shared" si="1534"/>
        <v>0</v>
      </c>
      <c r="O6295" s="517">
        <f t="shared" si="1535"/>
        <v>0</v>
      </c>
      <c r="P6295" s="506"/>
      <c r="Q6295" s="520"/>
      <c r="R6295" s="412" t="str">
        <f t="shared" si="1520"/>
        <v/>
      </c>
      <c r="S6295" s="412" t="str">
        <f t="shared" si="1537"/>
        <v/>
      </c>
      <c r="T6295" s="427"/>
      <c r="U6295" s="429"/>
      <c r="W6295" s="6">
        <f>VLOOKUP(A6295,'[3]Cartilha Global'!$A:$A,1,FALSE)</f>
        <v>88650</v>
      </c>
    </row>
    <row r="6296" spans="1:23" hidden="1" x14ac:dyDescent="0.2">
      <c r="A6296" s="594" t="s">
        <v>2087</v>
      </c>
      <c r="B6296" s="595"/>
      <c r="C6296" s="597" t="s">
        <v>63</v>
      </c>
      <c r="D6296" s="498">
        <v>0</v>
      </c>
      <c r="E6296" s="499"/>
      <c r="F6296" s="500">
        <f t="shared" ref="F6296:F6349" si="1538">IF(E6296=0,0,ROUND(E6296*(1+E$13)*(1-E$14),2))</f>
        <v>0</v>
      </c>
      <c r="G6296" s="556"/>
      <c r="H6296" s="556"/>
      <c r="I6296" s="557"/>
      <c r="J6296" s="558"/>
      <c r="K6296" s="504"/>
      <c r="L6296" s="556"/>
      <c r="M6296" s="556"/>
      <c r="N6296" s="557"/>
      <c r="O6296" s="558"/>
      <c r="P6296" s="506"/>
      <c r="Q6296" s="494"/>
      <c r="R6296" s="412" t="str">
        <f t="shared" si="1520"/>
        <v/>
      </c>
      <c r="S6296" s="412" t="str">
        <f t="shared" si="1537"/>
        <v/>
      </c>
      <c r="T6296" s="427"/>
      <c r="U6296" s="429"/>
      <c r="W6296" s="6" t="str">
        <f>VLOOKUP(A6296,'[3]Cartilha Global'!$A:$A,1,FALSE)</f>
        <v>10.3.14</v>
      </c>
    </row>
    <row r="6297" spans="1:23" hidden="1" x14ac:dyDescent="0.2">
      <c r="A6297" s="522" t="s">
        <v>2088</v>
      </c>
      <c r="B6297" s="508"/>
      <c r="C6297" s="513" t="s">
        <v>64</v>
      </c>
      <c r="D6297" s="498">
        <v>0</v>
      </c>
      <c r="E6297" s="499"/>
      <c r="F6297" s="500">
        <f t="shared" si="1538"/>
        <v>0</v>
      </c>
      <c r="G6297" s="556"/>
      <c r="H6297" s="556"/>
      <c r="I6297" s="557"/>
      <c r="J6297" s="558"/>
      <c r="K6297" s="504"/>
      <c r="L6297" s="556"/>
      <c r="M6297" s="556"/>
      <c r="N6297" s="557"/>
      <c r="O6297" s="558"/>
      <c r="P6297" s="506"/>
      <c r="Q6297" s="494" t="str">
        <f>IF(OR(SUM(J6298:J6300)&gt;0,SUM(O6298:O6300)&gt;0),"xx","")</f>
        <v/>
      </c>
      <c r="R6297" s="412" t="str">
        <f t="shared" si="1520"/>
        <v/>
      </c>
      <c r="S6297" s="412" t="str">
        <f t="shared" si="1537"/>
        <v/>
      </c>
      <c r="T6297" s="427"/>
      <c r="U6297" s="429"/>
      <c r="W6297" s="6" t="str">
        <f>VLOOKUP(A6297,'[3]Cartilha Global'!$A:$A,1,FALSE)</f>
        <v>10.3.15</v>
      </c>
    </row>
    <row r="6298" spans="1:23" hidden="1" x14ac:dyDescent="0.2">
      <c r="A6298" s="522">
        <v>101743</v>
      </c>
      <c r="B6298" s="508" t="s">
        <v>3144</v>
      </c>
      <c r="C6298" s="513" t="s">
        <v>5196</v>
      </c>
      <c r="D6298" s="498" t="s">
        <v>170</v>
      </c>
      <c r="E6298" s="499">
        <v>164.34</v>
      </c>
      <c r="F6298" s="500">
        <f t="shared" si="1538"/>
        <v>203.52</v>
      </c>
      <c r="G6298" s="527"/>
      <c r="H6298" s="518"/>
      <c r="I6298" s="517">
        <f>IF(ISBLANK(E6298),0,ROUND(F6298*G6298,2))</f>
        <v>0</v>
      </c>
      <c r="J6298" s="517">
        <f>IF(ISBLANK(G6298),0,ROUND(G6298*H6298,2))</f>
        <v>0</v>
      </c>
      <c r="K6298" s="504"/>
      <c r="L6298" s="518">
        <f t="shared" ref="L6298:M6300" si="1539">G6298</f>
        <v>0</v>
      </c>
      <c r="M6298" s="518">
        <f t="shared" si="1539"/>
        <v>0</v>
      </c>
      <c r="N6298" s="517">
        <f>IF(ISBLANK(E6298),0,ROUND(F6298*L6298,2))</f>
        <v>0</v>
      </c>
      <c r="O6298" s="517">
        <f>IF(ISBLANK(L6298),0,ROUND(L6298*M6298,2))</f>
        <v>0</v>
      </c>
      <c r="P6298" s="506"/>
      <c r="Q6298" s="520"/>
      <c r="R6298" s="412" t="str">
        <f>IF(Q6298="X","x",IF(Q6298="xx","x",IF(O6298&gt;0,"x","")))</f>
        <v/>
      </c>
      <c r="S6298" s="412" t="str">
        <f t="shared" si="1537"/>
        <v/>
      </c>
      <c r="T6298" s="427"/>
      <c r="U6298" s="429"/>
      <c r="W6298" s="6">
        <f>VLOOKUP(A6298,'[3]Cartilha Global'!$A:$A,1,FALSE)</f>
        <v>101743</v>
      </c>
    </row>
    <row r="6299" spans="1:23" hidden="1" x14ac:dyDescent="0.2">
      <c r="A6299" s="522">
        <v>101744</v>
      </c>
      <c r="B6299" s="508" t="s">
        <v>3144</v>
      </c>
      <c r="C6299" s="513" t="s">
        <v>5197</v>
      </c>
      <c r="D6299" s="498" t="s">
        <v>170</v>
      </c>
      <c r="E6299" s="499">
        <v>131</v>
      </c>
      <c r="F6299" s="500">
        <f t="shared" si="1538"/>
        <v>162.22999999999999</v>
      </c>
      <c r="G6299" s="527"/>
      <c r="H6299" s="518"/>
      <c r="I6299" s="517">
        <f>IF(ISBLANK(E6299),0,ROUND(F6299*G6299,2))</f>
        <v>0</v>
      </c>
      <c r="J6299" s="517">
        <f>IF(ISBLANK(G6299),0,ROUND(G6299*H6299,2))</f>
        <v>0</v>
      </c>
      <c r="K6299" s="504"/>
      <c r="L6299" s="518">
        <f t="shared" si="1539"/>
        <v>0</v>
      </c>
      <c r="M6299" s="518">
        <f t="shared" si="1539"/>
        <v>0</v>
      </c>
      <c r="N6299" s="517">
        <f>IF(ISBLANK(E6299),0,ROUND(F6299*L6299,2))</f>
        <v>0</v>
      </c>
      <c r="O6299" s="517">
        <f>IF(ISBLANK(L6299),0,ROUND(L6299*M6299,2))</f>
        <v>0</v>
      </c>
      <c r="P6299" s="506"/>
      <c r="Q6299" s="520"/>
      <c r="R6299" s="412" t="str">
        <f>IF(Q6299="X","x",IF(Q6299="xx","x",IF(O6299&gt;0,"x","")))</f>
        <v/>
      </c>
      <c r="S6299" s="412" t="str">
        <f t="shared" si="1537"/>
        <v/>
      </c>
      <c r="T6299" s="427"/>
      <c r="U6299" s="429"/>
      <c r="W6299" s="6">
        <f>VLOOKUP(A6299,'[3]Cartilha Global'!$A:$A,1,FALSE)</f>
        <v>101744</v>
      </c>
    </row>
    <row r="6300" spans="1:23" hidden="1" x14ac:dyDescent="0.2">
      <c r="A6300" s="522">
        <v>101745</v>
      </c>
      <c r="B6300" s="508" t="s">
        <v>3144</v>
      </c>
      <c r="C6300" s="513" t="s">
        <v>5198</v>
      </c>
      <c r="D6300" s="498" t="s">
        <v>170</v>
      </c>
      <c r="E6300" s="499">
        <v>160.94</v>
      </c>
      <c r="F6300" s="500">
        <f t="shared" si="1538"/>
        <v>199.31</v>
      </c>
      <c r="G6300" s="527"/>
      <c r="H6300" s="518"/>
      <c r="I6300" s="517">
        <f>IF(ISBLANK(E6300),0,ROUND(F6300*G6300,2))</f>
        <v>0</v>
      </c>
      <c r="J6300" s="517">
        <f>IF(ISBLANK(G6300),0,ROUND(G6300*H6300,2))</f>
        <v>0</v>
      </c>
      <c r="K6300" s="504"/>
      <c r="L6300" s="518">
        <f t="shared" si="1539"/>
        <v>0</v>
      </c>
      <c r="M6300" s="518">
        <f t="shared" si="1539"/>
        <v>0</v>
      </c>
      <c r="N6300" s="517">
        <f>IF(ISBLANK(E6300),0,ROUND(F6300*L6300,2))</f>
        <v>0</v>
      </c>
      <c r="O6300" s="517">
        <f>IF(ISBLANK(L6300),0,ROUND(L6300*M6300,2))</f>
        <v>0</v>
      </c>
      <c r="P6300" s="506"/>
      <c r="Q6300" s="520"/>
      <c r="R6300" s="412" t="str">
        <f>IF(Q6300="X","x",IF(Q6300="xx","x",IF(O6300&gt;0,"x","")))</f>
        <v/>
      </c>
      <c r="S6300" s="412" t="str">
        <f t="shared" si="1537"/>
        <v/>
      </c>
      <c r="T6300" s="427"/>
      <c r="U6300" s="429"/>
      <c r="W6300" s="6">
        <f>VLOOKUP(A6300,'[3]Cartilha Global'!$A:$A,1,FALSE)</f>
        <v>101745</v>
      </c>
    </row>
    <row r="6301" spans="1:23" x14ac:dyDescent="0.2">
      <c r="A6301" s="522" t="s">
        <v>2089</v>
      </c>
      <c r="B6301" s="508"/>
      <c r="C6301" s="513" t="s">
        <v>65</v>
      </c>
      <c r="D6301" s="498">
        <v>0</v>
      </c>
      <c r="E6301" s="499"/>
      <c r="F6301" s="500">
        <f t="shared" si="1538"/>
        <v>0</v>
      </c>
      <c r="G6301" s="556"/>
      <c r="H6301" s="556"/>
      <c r="I6301" s="557"/>
      <c r="J6301" s="558"/>
      <c r="K6301" s="504"/>
      <c r="L6301" s="556"/>
      <c r="M6301" s="556"/>
      <c r="N6301" s="557"/>
      <c r="O6301" s="558"/>
      <c r="P6301" s="506"/>
      <c r="Q6301" s="494" t="str">
        <f>IF(OR(SUM(J6301:J6512)&gt;0,SUM(O6301:O6512)&gt;0),"xx","")</f>
        <v>xx</v>
      </c>
      <c r="R6301" s="412" t="str">
        <f t="shared" ref="R6301:R6364" si="1540">IF(Q6301="X","x",IF(Q6301="xx","x",IF(O6301&gt;0,"x","")))</f>
        <v>x</v>
      </c>
      <c r="S6301" s="412" t="str">
        <f t="shared" si="1537"/>
        <v>x</v>
      </c>
      <c r="T6301" s="427"/>
      <c r="U6301" s="429"/>
      <c r="W6301" s="6" t="str">
        <f>VLOOKUP(A6301,'[3]Cartilha Global'!$A:$A,1,FALSE)</f>
        <v>10.4</v>
      </c>
    </row>
    <row r="6302" spans="1:23" hidden="1" x14ac:dyDescent="0.2">
      <c r="A6302" s="594" t="s">
        <v>2090</v>
      </c>
      <c r="B6302" s="595"/>
      <c r="C6302" s="597" t="s">
        <v>66</v>
      </c>
      <c r="D6302" s="498">
        <v>0</v>
      </c>
      <c r="E6302" s="499"/>
      <c r="F6302" s="500">
        <f t="shared" si="1538"/>
        <v>0</v>
      </c>
      <c r="G6302" s="556"/>
      <c r="H6302" s="556"/>
      <c r="I6302" s="557"/>
      <c r="J6302" s="558"/>
      <c r="K6302" s="504"/>
      <c r="L6302" s="556"/>
      <c r="M6302" s="556"/>
      <c r="N6302" s="557"/>
      <c r="O6302" s="558"/>
      <c r="P6302" s="506"/>
      <c r="Q6302" s="494"/>
      <c r="R6302" s="412" t="str">
        <f t="shared" si="1540"/>
        <v/>
      </c>
      <c r="S6302" s="412" t="str">
        <f t="shared" si="1537"/>
        <v/>
      </c>
      <c r="T6302" s="427"/>
      <c r="U6302" s="429"/>
      <c r="W6302" s="6" t="str">
        <f>VLOOKUP(A6302,'[3]Cartilha Global'!$A:$A,1,FALSE)</f>
        <v>10.4.1</v>
      </c>
    </row>
    <row r="6303" spans="1:23" x14ac:dyDescent="0.2">
      <c r="A6303" s="522" t="s">
        <v>2091</v>
      </c>
      <c r="B6303" s="508"/>
      <c r="C6303" s="513" t="s">
        <v>30</v>
      </c>
      <c r="D6303" s="498">
        <v>0</v>
      </c>
      <c r="E6303" s="499"/>
      <c r="F6303" s="500">
        <f t="shared" si="1538"/>
        <v>0</v>
      </c>
      <c r="G6303" s="556"/>
      <c r="H6303" s="556"/>
      <c r="I6303" s="557"/>
      <c r="J6303" s="558"/>
      <c r="K6303" s="504"/>
      <c r="L6303" s="556"/>
      <c r="M6303" s="556"/>
      <c r="N6303" s="557"/>
      <c r="O6303" s="558"/>
      <c r="P6303" s="506"/>
      <c r="Q6303" s="494" t="str">
        <f>IF(OR(SUM(J6304:J6310)&gt;0,SUM(O6304:O6310)&gt;0),"xx","")</f>
        <v>xx</v>
      </c>
      <c r="R6303" s="412" t="str">
        <f t="shared" si="1540"/>
        <v>x</v>
      </c>
      <c r="S6303" s="412" t="str">
        <f t="shared" si="1537"/>
        <v>x</v>
      </c>
      <c r="T6303" s="427"/>
      <c r="U6303" s="429"/>
      <c r="W6303" s="6" t="str">
        <f>VLOOKUP(A6303,'[3]Cartilha Global'!$A:$A,1,FALSE)</f>
        <v>10.4.2</v>
      </c>
    </row>
    <row r="6304" spans="1:23" hidden="1" x14ac:dyDescent="0.2">
      <c r="A6304" s="522">
        <v>100716</v>
      </c>
      <c r="B6304" s="508" t="s">
        <v>3144</v>
      </c>
      <c r="C6304" s="513" t="s">
        <v>4395</v>
      </c>
      <c r="D6304" s="498" t="s">
        <v>170</v>
      </c>
      <c r="E6304" s="499">
        <v>28.25</v>
      </c>
      <c r="F6304" s="500">
        <f t="shared" si="1538"/>
        <v>34.979999999999997</v>
      </c>
      <c r="G6304" s="527"/>
      <c r="H6304" s="528"/>
      <c r="I6304" s="517">
        <f t="shared" ref="I6304:I6310" si="1541">IF(ISBLANK(E6304),0,ROUND(F6304*G6304,2))</f>
        <v>0</v>
      </c>
      <c r="J6304" s="517">
        <f t="shared" ref="J6304:J6310" si="1542">IF(ISBLANK(G6304),0,ROUND(G6304*H6304,2))</f>
        <v>0</v>
      </c>
      <c r="K6304" s="504"/>
      <c r="L6304" s="518">
        <f t="shared" ref="L6304:M6310" si="1543">G6304</f>
        <v>0</v>
      </c>
      <c r="M6304" s="518">
        <f t="shared" si="1543"/>
        <v>0</v>
      </c>
      <c r="N6304" s="517">
        <f t="shared" ref="N6304:N6310" si="1544">IF(ISBLANK(E6304),0,ROUND(F6304*L6304,2))</f>
        <v>0</v>
      </c>
      <c r="O6304" s="517">
        <f t="shared" ref="O6304:O6310" si="1545">IF(ISBLANK(L6304),0,ROUND(L6304*M6304,2))</f>
        <v>0</v>
      </c>
      <c r="P6304" s="506"/>
      <c r="Q6304" s="520"/>
      <c r="R6304" s="412" t="str">
        <f t="shared" si="1540"/>
        <v/>
      </c>
      <c r="S6304" s="412" t="str">
        <f t="shared" si="1537"/>
        <v/>
      </c>
      <c r="T6304" s="427"/>
      <c r="U6304" s="429"/>
      <c r="W6304" s="6">
        <f>VLOOKUP(A6304,'[3]Cartilha Global'!$A:$A,1,FALSE)</f>
        <v>100716</v>
      </c>
    </row>
    <row r="6305" spans="1:23" hidden="1" x14ac:dyDescent="0.2">
      <c r="A6305" s="522">
        <v>100717</v>
      </c>
      <c r="B6305" s="508" t="s">
        <v>3144</v>
      </c>
      <c r="C6305" s="513" t="s">
        <v>4396</v>
      </c>
      <c r="D6305" s="498" t="s">
        <v>170</v>
      </c>
      <c r="E6305" s="499">
        <v>10.23</v>
      </c>
      <c r="F6305" s="500">
        <f t="shared" si="1538"/>
        <v>12.67</v>
      </c>
      <c r="G6305" s="527"/>
      <c r="H6305" s="528"/>
      <c r="I6305" s="517">
        <f t="shared" si="1541"/>
        <v>0</v>
      </c>
      <c r="J6305" s="517">
        <f t="shared" si="1542"/>
        <v>0</v>
      </c>
      <c r="K6305" s="504"/>
      <c r="L6305" s="518">
        <f t="shared" si="1543"/>
        <v>0</v>
      </c>
      <c r="M6305" s="518">
        <f t="shared" si="1543"/>
        <v>0</v>
      </c>
      <c r="N6305" s="517">
        <f t="shared" si="1544"/>
        <v>0</v>
      </c>
      <c r="O6305" s="517">
        <f t="shared" si="1545"/>
        <v>0</v>
      </c>
      <c r="P6305" s="506"/>
      <c r="Q6305" s="520"/>
      <c r="R6305" s="412" t="str">
        <f t="shared" si="1540"/>
        <v/>
      </c>
      <c r="S6305" s="412" t="str">
        <f t="shared" si="1537"/>
        <v/>
      </c>
      <c r="T6305" s="427"/>
      <c r="U6305" s="429"/>
      <c r="W6305" s="6">
        <f>VLOOKUP(A6305,'[3]Cartilha Global'!$A:$A,1,FALSE)</f>
        <v>100717</v>
      </c>
    </row>
    <row r="6306" spans="1:23" hidden="1" x14ac:dyDescent="0.2">
      <c r="A6306" s="522">
        <v>100718</v>
      </c>
      <c r="B6306" s="508" t="s">
        <v>3144</v>
      </c>
      <c r="C6306" s="513" t="s">
        <v>4397</v>
      </c>
      <c r="D6306" s="498" t="s">
        <v>6927</v>
      </c>
      <c r="E6306" s="499">
        <v>1.35</v>
      </c>
      <c r="F6306" s="500">
        <f t="shared" si="1538"/>
        <v>1.67</v>
      </c>
      <c r="G6306" s="527"/>
      <c r="H6306" s="528"/>
      <c r="I6306" s="517">
        <f t="shared" si="1541"/>
        <v>0</v>
      </c>
      <c r="J6306" s="517">
        <f t="shared" si="1542"/>
        <v>0</v>
      </c>
      <c r="K6306" s="504"/>
      <c r="L6306" s="518">
        <f t="shared" si="1543"/>
        <v>0</v>
      </c>
      <c r="M6306" s="518">
        <f t="shared" si="1543"/>
        <v>0</v>
      </c>
      <c r="N6306" s="517">
        <f t="shared" si="1544"/>
        <v>0</v>
      </c>
      <c r="O6306" s="517">
        <f t="shared" si="1545"/>
        <v>0</v>
      </c>
      <c r="P6306" s="506"/>
      <c r="Q6306" s="520"/>
      <c r="R6306" s="412" t="str">
        <f t="shared" si="1540"/>
        <v/>
      </c>
      <c r="S6306" s="412" t="str">
        <f t="shared" si="1537"/>
        <v/>
      </c>
      <c r="T6306" s="427"/>
      <c r="U6306" s="429"/>
      <c r="W6306" s="6">
        <f>VLOOKUP(A6306,'[3]Cartilha Global'!$A:$A,1,FALSE)</f>
        <v>100718</v>
      </c>
    </row>
    <row r="6307" spans="1:23" hidden="1" x14ac:dyDescent="0.2">
      <c r="A6307" s="522">
        <v>88497</v>
      </c>
      <c r="B6307" s="508" t="s">
        <v>3144</v>
      </c>
      <c r="C6307" s="513" t="s">
        <v>324</v>
      </c>
      <c r="D6307" s="498" t="s">
        <v>170</v>
      </c>
      <c r="E6307" s="499">
        <v>19.28</v>
      </c>
      <c r="F6307" s="500">
        <f t="shared" si="1538"/>
        <v>23.88</v>
      </c>
      <c r="G6307" s="527"/>
      <c r="H6307" s="528"/>
      <c r="I6307" s="517">
        <f t="shared" si="1541"/>
        <v>0</v>
      </c>
      <c r="J6307" s="517">
        <f t="shared" si="1542"/>
        <v>0</v>
      </c>
      <c r="K6307" s="504"/>
      <c r="L6307" s="518">
        <f t="shared" si="1543"/>
        <v>0</v>
      </c>
      <c r="M6307" s="518">
        <f t="shared" si="1543"/>
        <v>0</v>
      </c>
      <c r="N6307" s="517">
        <f t="shared" si="1544"/>
        <v>0</v>
      </c>
      <c r="O6307" s="517">
        <f t="shared" si="1545"/>
        <v>0</v>
      </c>
      <c r="P6307" s="506"/>
      <c r="Q6307" s="520"/>
      <c r="R6307" s="412" t="str">
        <f t="shared" si="1540"/>
        <v/>
      </c>
      <c r="S6307" s="412" t="str">
        <f t="shared" si="1537"/>
        <v/>
      </c>
      <c r="T6307" s="427"/>
      <c r="U6307" s="429"/>
      <c r="W6307" s="6">
        <f>VLOOKUP(A6307,'[3]Cartilha Global'!$A:$A,1,FALSE)</f>
        <v>88497</v>
      </c>
    </row>
    <row r="6308" spans="1:23" x14ac:dyDescent="0.2">
      <c r="A6308" s="522">
        <v>88495</v>
      </c>
      <c r="B6308" s="508" t="s">
        <v>3144</v>
      </c>
      <c r="C6308" s="513" t="s">
        <v>325</v>
      </c>
      <c r="D6308" s="498" t="s">
        <v>170</v>
      </c>
      <c r="E6308" s="499">
        <v>13.85</v>
      </c>
      <c r="F6308" s="500">
        <f t="shared" si="1538"/>
        <v>17.149999999999999</v>
      </c>
      <c r="G6308" s="527">
        <v>8</v>
      </c>
      <c r="H6308" s="528">
        <f>F6308</f>
        <v>17.149999999999999</v>
      </c>
      <c r="I6308" s="517">
        <f t="shared" si="1541"/>
        <v>137.19999999999999</v>
      </c>
      <c r="J6308" s="517">
        <f t="shared" si="1542"/>
        <v>137.19999999999999</v>
      </c>
      <c r="K6308" s="504"/>
      <c r="L6308" s="518">
        <f t="shared" si="1543"/>
        <v>8</v>
      </c>
      <c r="M6308" s="518">
        <f t="shared" si="1543"/>
        <v>17.149999999999999</v>
      </c>
      <c r="N6308" s="517">
        <f t="shared" si="1544"/>
        <v>137.19999999999999</v>
      </c>
      <c r="O6308" s="517">
        <f t="shared" si="1545"/>
        <v>137.19999999999999</v>
      </c>
      <c r="P6308" s="506"/>
      <c r="Q6308" s="520"/>
      <c r="R6308" s="412" t="str">
        <f t="shared" si="1540"/>
        <v>x</v>
      </c>
      <c r="S6308" s="412" t="str">
        <f t="shared" si="1537"/>
        <v>x</v>
      </c>
      <c r="T6308" s="427"/>
      <c r="U6308" s="429"/>
      <c r="W6308" s="6">
        <f>VLOOKUP(A6308,'[3]Cartilha Global'!$A:$A,1,FALSE)</f>
        <v>88495</v>
      </c>
    </row>
    <row r="6309" spans="1:23" hidden="1" x14ac:dyDescent="0.2">
      <c r="A6309" s="522">
        <v>88496</v>
      </c>
      <c r="B6309" s="508" t="s">
        <v>3144</v>
      </c>
      <c r="C6309" s="513" t="s">
        <v>326</v>
      </c>
      <c r="D6309" s="498" t="s">
        <v>170</v>
      </c>
      <c r="E6309" s="499">
        <v>32.79</v>
      </c>
      <c r="F6309" s="500">
        <f t="shared" si="1538"/>
        <v>40.61</v>
      </c>
      <c r="G6309" s="527"/>
      <c r="H6309" s="528"/>
      <c r="I6309" s="517">
        <f t="shared" si="1541"/>
        <v>0</v>
      </c>
      <c r="J6309" s="517">
        <f t="shared" si="1542"/>
        <v>0</v>
      </c>
      <c r="K6309" s="504"/>
      <c r="L6309" s="518">
        <f t="shared" si="1543"/>
        <v>0</v>
      </c>
      <c r="M6309" s="518">
        <f t="shared" si="1543"/>
        <v>0</v>
      </c>
      <c r="N6309" s="517">
        <f t="shared" si="1544"/>
        <v>0</v>
      </c>
      <c r="O6309" s="517">
        <f t="shared" si="1545"/>
        <v>0</v>
      </c>
      <c r="P6309" s="506"/>
      <c r="Q6309" s="520"/>
      <c r="R6309" s="412" t="str">
        <f t="shared" si="1540"/>
        <v/>
      </c>
      <c r="S6309" s="412" t="str">
        <f t="shared" si="1537"/>
        <v/>
      </c>
      <c r="T6309" s="427"/>
      <c r="U6309" s="429"/>
      <c r="W6309" s="6">
        <f>VLOOKUP(A6309,'[3]Cartilha Global'!$A:$A,1,FALSE)</f>
        <v>88496</v>
      </c>
    </row>
    <row r="6310" spans="1:23" hidden="1" x14ac:dyDescent="0.2">
      <c r="A6310" s="522">
        <v>88494</v>
      </c>
      <c r="B6310" s="508" t="s">
        <v>3144</v>
      </c>
      <c r="C6310" s="513" t="s">
        <v>327</v>
      </c>
      <c r="D6310" s="498" t="s">
        <v>170</v>
      </c>
      <c r="E6310" s="499">
        <v>23.95</v>
      </c>
      <c r="F6310" s="500">
        <f t="shared" si="1538"/>
        <v>29.66</v>
      </c>
      <c r="G6310" s="527"/>
      <c r="H6310" s="528"/>
      <c r="I6310" s="517">
        <f t="shared" si="1541"/>
        <v>0</v>
      </c>
      <c r="J6310" s="517">
        <f t="shared" si="1542"/>
        <v>0</v>
      </c>
      <c r="K6310" s="504"/>
      <c r="L6310" s="518">
        <f t="shared" si="1543"/>
        <v>0</v>
      </c>
      <c r="M6310" s="518">
        <f t="shared" si="1543"/>
        <v>0</v>
      </c>
      <c r="N6310" s="517">
        <f t="shared" si="1544"/>
        <v>0</v>
      </c>
      <c r="O6310" s="517">
        <f t="shared" si="1545"/>
        <v>0</v>
      </c>
      <c r="P6310" s="506"/>
      <c r="Q6310" s="520"/>
      <c r="R6310" s="412" t="str">
        <f t="shared" si="1540"/>
        <v/>
      </c>
      <c r="S6310" s="412" t="str">
        <f t="shared" si="1537"/>
        <v/>
      </c>
      <c r="T6310" s="427"/>
      <c r="U6310" s="429"/>
      <c r="W6310" s="6">
        <f>VLOOKUP(A6310,'[3]Cartilha Global'!$A:$A,1,FALSE)</f>
        <v>88494</v>
      </c>
    </row>
    <row r="6311" spans="1:23" x14ac:dyDescent="0.2">
      <c r="A6311" s="522" t="s">
        <v>2092</v>
      </c>
      <c r="B6311" s="508"/>
      <c r="C6311" s="513" t="s">
        <v>328</v>
      </c>
      <c r="D6311" s="498">
        <v>0</v>
      </c>
      <c r="E6311" s="499"/>
      <c r="F6311" s="500">
        <f t="shared" si="1538"/>
        <v>0</v>
      </c>
      <c r="G6311" s="556"/>
      <c r="H6311" s="556"/>
      <c r="I6311" s="557"/>
      <c r="J6311" s="558"/>
      <c r="K6311" s="504"/>
      <c r="L6311" s="556"/>
      <c r="M6311" s="556"/>
      <c r="N6311" s="557"/>
      <c r="O6311" s="558"/>
      <c r="P6311" s="506"/>
      <c r="Q6311" s="494" t="str">
        <f>IF(OR(SUM(J6312:J6334)&gt;0,SUM(O6312:O6334)&gt;0),"xx","")</f>
        <v>xx</v>
      </c>
      <c r="R6311" s="412" t="str">
        <f t="shared" si="1540"/>
        <v>x</v>
      </c>
      <c r="S6311" s="412" t="str">
        <f t="shared" si="1537"/>
        <v>x</v>
      </c>
      <c r="T6311" s="427"/>
      <c r="U6311" s="429"/>
      <c r="W6311" s="6" t="str">
        <f>VLOOKUP(A6311,'[3]Cartilha Global'!$A:$A,1,FALSE)</f>
        <v>10.4.3</v>
      </c>
    </row>
    <row r="6312" spans="1:23" ht="22.5" hidden="1" x14ac:dyDescent="0.2">
      <c r="A6312" s="522">
        <v>102201</v>
      </c>
      <c r="B6312" s="508" t="s">
        <v>3144</v>
      </c>
      <c r="C6312" s="513" t="s">
        <v>7054</v>
      </c>
      <c r="D6312" s="498" t="s">
        <v>170</v>
      </c>
      <c r="E6312" s="499">
        <v>21.36</v>
      </c>
      <c r="F6312" s="500">
        <f t="shared" si="1538"/>
        <v>26.45</v>
      </c>
      <c r="G6312" s="527"/>
      <c r="H6312" s="518"/>
      <c r="I6312" s="517">
        <f t="shared" ref="I6312:I6334" si="1546">IF(ISBLANK(E6312),0,ROUND(F6312*G6312,2))</f>
        <v>0</v>
      </c>
      <c r="J6312" s="517">
        <f t="shared" ref="J6312:J6334" si="1547">IF(ISBLANK(G6312),0,ROUND(G6312*H6312,2))</f>
        <v>0</v>
      </c>
      <c r="K6312" s="504"/>
      <c r="L6312" s="518">
        <f t="shared" ref="L6312:M6334" si="1548">G6312</f>
        <v>0</v>
      </c>
      <c r="M6312" s="518">
        <f t="shared" si="1548"/>
        <v>0</v>
      </c>
      <c r="N6312" s="517">
        <f t="shared" ref="N6312:N6334" si="1549">IF(ISBLANK(E6312),0,ROUND(F6312*L6312,2))</f>
        <v>0</v>
      </c>
      <c r="O6312" s="517">
        <f t="shared" ref="O6312:O6334" si="1550">IF(ISBLANK(L6312),0,ROUND(L6312*M6312,2))</f>
        <v>0</v>
      </c>
      <c r="P6312" s="506"/>
      <c r="Q6312" s="520"/>
      <c r="R6312" s="412" t="str">
        <f t="shared" si="1540"/>
        <v/>
      </c>
      <c r="S6312" s="412" t="str">
        <f t="shared" si="1537"/>
        <v/>
      </c>
      <c r="T6312" s="427"/>
      <c r="U6312" s="429"/>
      <c r="W6312" s="6" t="e">
        <f>VLOOKUP(A6312,'[3]Cartilha Global'!$A:$A,1,FALSE)</f>
        <v>#N/A</v>
      </c>
    </row>
    <row r="6313" spans="1:23" ht="22.5" hidden="1" x14ac:dyDescent="0.2">
      <c r="A6313" s="522">
        <v>96126</v>
      </c>
      <c r="B6313" s="508" t="s">
        <v>3144</v>
      </c>
      <c r="C6313" s="513" t="s">
        <v>2969</v>
      </c>
      <c r="D6313" s="498" t="s">
        <v>170</v>
      </c>
      <c r="E6313" s="499">
        <v>22.56</v>
      </c>
      <c r="F6313" s="500">
        <f t="shared" si="1538"/>
        <v>27.94</v>
      </c>
      <c r="G6313" s="527"/>
      <c r="H6313" s="518"/>
      <c r="I6313" s="517">
        <f t="shared" si="1546"/>
        <v>0</v>
      </c>
      <c r="J6313" s="517">
        <f t="shared" si="1547"/>
        <v>0</v>
      </c>
      <c r="K6313" s="504"/>
      <c r="L6313" s="518">
        <f t="shared" si="1548"/>
        <v>0</v>
      </c>
      <c r="M6313" s="518">
        <f t="shared" si="1548"/>
        <v>0</v>
      </c>
      <c r="N6313" s="517">
        <f t="shared" si="1549"/>
        <v>0</v>
      </c>
      <c r="O6313" s="517">
        <f t="shared" si="1550"/>
        <v>0</v>
      </c>
      <c r="P6313" s="506"/>
      <c r="Q6313" s="520"/>
      <c r="R6313" s="412" t="str">
        <f t="shared" si="1540"/>
        <v/>
      </c>
      <c r="S6313" s="412" t="str">
        <f t="shared" si="1537"/>
        <v/>
      </c>
      <c r="T6313" s="427"/>
      <c r="U6313" s="429"/>
      <c r="W6313" s="6">
        <f>VLOOKUP(A6313,'[3]Cartilha Global'!$A:$A,1,FALSE)</f>
        <v>96126</v>
      </c>
    </row>
    <row r="6314" spans="1:23" ht="22.5" hidden="1" x14ac:dyDescent="0.2">
      <c r="A6314" s="522">
        <v>96127</v>
      </c>
      <c r="B6314" s="508" t="s">
        <v>3144</v>
      </c>
      <c r="C6314" s="513" t="s">
        <v>2970</v>
      </c>
      <c r="D6314" s="498" t="s">
        <v>170</v>
      </c>
      <c r="E6314" s="499">
        <v>17.84</v>
      </c>
      <c r="F6314" s="500">
        <f t="shared" si="1538"/>
        <v>22.09</v>
      </c>
      <c r="G6314" s="527"/>
      <c r="H6314" s="518"/>
      <c r="I6314" s="517">
        <f t="shared" si="1546"/>
        <v>0</v>
      </c>
      <c r="J6314" s="517">
        <f t="shared" si="1547"/>
        <v>0</v>
      </c>
      <c r="K6314" s="504"/>
      <c r="L6314" s="518">
        <f t="shared" si="1548"/>
        <v>0</v>
      </c>
      <c r="M6314" s="518">
        <f t="shared" si="1548"/>
        <v>0</v>
      </c>
      <c r="N6314" s="517">
        <f t="shared" si="1549"/>
        <v>0</v>
      </c>
      <c r="O6314" s="517">
        <f t="shared" si="1550"/>
        <v>0</v>
      </c>
      <c r="P6314" s="506"/>
      <c r="Q6314" s="520"/>
      <c r="R6314" s="412" t="str">
        <f t="shared" si="1540"/>
        <v/>
      </c>
      <c r="S6314" s="412" t="str">
        <f t="shared" si="1537"/>
        <v/>
      </c>
      <c r="T6314" s="427"/>
      <c r="U6314" s="429"/>
      <c r="W6314" s="6">
        <f>VLOOKUP(A6314,'[3]Cartilha Global'!$A:$A,1,FALSE)</f>
        <v>96127</v>
      </c>
    </row>
    <row r="6315" spans="1:23" ht="22.5" hidden="1" x14ac:dyDescent="0.2">
      <c r="A6315" s="522">
        <v>96128</v>
      </c>
      <c r="B6315" s="508" t="s">
        <v>3144</v>
      </c>
      <c r="C6315" s="513" t="s">
        <v>2971</v>
      </c>
      <c r="D6315" s="498" t="s">
        <v>170</v>
      </c>
      <c r="E6315" s="499">
        <v>32.1</v>
      </c>
      <c r="F6315" s="500">
        <f t="shared" si="1538"/>
        <v>39.75</v>
      </c>
      <c r="G6315" s="527"/>
      <c r="H6315" s="518"/>
      <c r="I6315" s="517">
        <f t="shared" si="1546"/>
        <v>0</v>
      </c>
      <c r="J6315" s="517">
        <f t="shared" si="1547"/>
        <v>0</v>
      </c>
      <c r="K6315" s="504"/>
      <c r="L6315" s="518">
        <f t="shared" si="1548"/>
        <v>0</v>
      </c>
      <c r="M6315" s="518">
        <f t="shared" si="1548"/>
        <v>0</v>
      </c>
      <c r="N6315" s="517">
        <f t="shared" si="1549"/>
        <v>0</v>
      </c>
      <c r="O6315" s="517">
        <f t="shared" si="1550"/>
        <v>0</v>
      </c>
      <c r="P6315" s="506"/>
      <c r="Q6315" s="520"/>
      <c r="R6315" s="412" t="str">
        <f t="shared" si="1540"/>
        <v/>
      </c>
      <c r="S6315" s="412" t="str">
        <f t="shared" si="1537"/>
        <v/>
      </c>
      <c r="T6315" s="427"/>
      <c r="U6315" s="429"/>
      <c r="W6315" s="6">
        <f>VLOOKUP(A6315,'[3]Cartilha Global'!$A:$A,1,FALSE)</f>
        <v>96128</v>
      </c>
    </row>
    <row r="6316" spans="1:23" ht="22.5" hidden="1" x14ac:dyDescent="0.2">
      <c r="A6316" s="522">
        <v>96129</v>
      </c>
      <c r="B6316" s="508" t="s">
        <v>3144</v>
      </c>
      <c r="C6316" s="513" t="s">
        <v>2972</v>
      </c>
      <c r="D6316" s="498" t="s">
        <v>170</v>
      </c>
      <c r="E6316" s="499">
        <v>35.14</v>
      </c>
      <c r="F6316" s="500">
        <f t="shared" si="1538"/>
        <v>43.52</v>
      </c>
      <c r="G6316" s="527"/>
      <c r="H6316" s="518"/>
      <c r="I6316" s="517">
        <f t="shared" si="1546"/>
        <v>0</v>
      </c>
      <c r="J6316" s="517">
        <f t="shared" si="1547"/>
        <v>0</v>
      </c>
      <c r="K6316" s="504"/>
      <c r="L6316" s="518">
        <f t="shared" si="1548"/>
        <v>0</v>
      </c>
      <c r="M6316" s="518">
        <f t="shared" si="1548"/>
        <v>0</v>
      </c>
      <c r="N6316" s="517">
        <f t="shared" si="1549"/>
        <v>0</v>
      </c>
      <c r="O6316" s="517">
        <f t="shared" si="1550"/>
        <v>0</v>
      </c>
      <c r="P6316" s="506"/>
      <c r="Q6316" s="520"/>
      <c r="R6316" s="412" t="str">
        <f t="shared" si="1540"/>
        <v/>
      </c>
      <c r="S6316" s="412" t="str">
        <f t="shared" si="1537"/>
        <v/>
      </c>
      <c r="T6316" s="427"/>
      <c r="U6316" s="429"/>
      <c r="W6316" s="6">
        <f>VLOOKUP(A6316,'[3]Cartilha Global'!$A:$A,1,FALSE)</f>
        <v>96129</v>
      </c>
    </row>
    <row r="6317" spans="1:23" ht="22.5" hidden="1" x14ac:dyDescent="0.2">
      <c r="A6317" s="522">
        <v>96130</v>
      </c>
      <c r="B6317" s="508" t="s">
        <v>3144</v>
      </c>
      <c r="C6317" s="513" t="s">
        <v>2973</v>
      </c>
      <c r="D6317" s="498" t="s">
        <v>170</v>
      </c>
      <c r="E6317" s="499">
        <v>24.05</v>
      </c>
      <c r="F6317" s="500">
        <f t="shared" si="1538"/>
        <v>29.78</v>
      </c>
      <c r="G6317" s="527"/>
      <c r="H6317" s="518"/>
      <c r="I6317" s="517">
        <f t="shared" si="1546"/>
        <v>0</v>
      </c>
      <c r="J6317" s="517">
        <f t="shared" si="1547"/>
        <v>0</v>
      </c>
      <c r="K6317" s="504"/>
      <c r="L6317" s="518">
        <f t="shared" si="1548"/>
        <v>0</v>
      </c>
      <c r="M6317" s="518">
        <f t="shared" si="1548"/>
        <v>0</v>
      </c>
      <c r="N6317" s="517">
        <f t="shared" si="1549"/>
        <v>0</v>
      </c>
      <c r="O6317" s="517">
        <f t="shared" si="1550"/>
        <v>0</v>
      </c>
      <c r="P6317" s="506"/>
      <c r="Q6317" s="520"/>
      <c r="R6317" s="412" t="str">
        <f t="shared" si="1540"/>
        <v/>
      </c>
      <c r="S6317" s="412" t="str">
        <f t="shared" si="1537"/>
        <v/>
      </c>
      <c r="T6317" s="427"/>
      <c r="U6317" s="429"/>
      <c r="W6317" s="6">
        <f>VLOOKUP(A6317,'[3]Cartilha Global'!$A:$A,1,FALSE)</f>
        <v>96130</v>
      </c>
    </row>
    <row r="6318" spans="1:23" ht="22.5" hidden="1" x14ac:dyDescent="0.2">
      <c r="A6318" s="522">
        <v>96131</v>
      </c>
      <c r="B6318" s="508" t="s">
        <v>3144</v>
      </c>
      <c r="C6318" s="513" t="s">
        <v>2974</v>
      </c>
      <c r="D6318" s="498" t="s">
        <v>170</v>
      </c>
      <c r="E6318" s="499">
        <v>31.46</v>
      </c>
      <c r="F6318" s="500">
        <f t="shared" si="1538"/>
        <v>38.96</v>
      </c>
      <c r="G6318" s="527"/>
      <c r="H6318" s="518"/>
      <c r="I6318" s="517">
        <f t="shared" si="1546"/>
        <v>0</v>
      </c>
      <c r="J6318" s="517">
        <f t="shared" si="1547"/>
        <v>0</v>
      </c>
      <c r="K6318" s="504"/>
      <c r="L6318" s="518">
        <f t="shared" si="1548"/>
        <v>0</v>
      </c>
      <c r="M6318" s="518">
        <f t="shared" si="1548"/>
        <v>0</v>
      </c>
      <c r="N6318" s="517">
        <f t="shared" si="1549"/>
        <v>0</v>
      </c>
      <c r="O6318" s="517">
        <f t="shared" si="1550"/>
        <v>0</v>
      </c>
      <c r="P6318" s="506"/>
      <c r="Q6318" s="520"/>
      <c r="R6318" s="412" t="str">
        <f t="shared" si="1540"/>
        <v/>
      </c>
      <c r="S6318" s="412" t="str">
        <f t="shared" si="1537"/>
        <v/>
      </c>
      <c r="T6318" s="427"/>
      <c r="U6318" s="429"/>
      <c r="W6318" s="6">
        <f>VLOOKUP(A6318,'[3]Cartilha Global'!$A:$A,1,FALSE)</f>
        <v>96131</v>
      </c>
    </row>
    <row r="6319" spans="1:23" ht="22.5" hidden="1" x14ac:dyDescent="0.2">
      <c r="A6319" s="522">
        <v>96132</v>
      </c>
      <c r="B6319" s="508" t="s">
        <v>3144</v>
      </c>
      <c r="C6319" s="513" t="s">
        <v>2975</v>
      </c>
      <c r="D6319" s="498" t="s">
        <v>170</v>
      </c>
      <c r="E6319" s="499">
        <v>25.18</v>
      </c>
      <c r="F6319" s="500">
        <f t="shared" si="1538"/>
        <v>31.18</v>
      </c>
      <c r="G6319" s="527"/>
      <c r="H6319" s="518"/>
      <c r="I6319" s="517">
        <f t="shared" si="1546"/>
        <v>0</v>
      </c>
      <c r="J6319" s="517">
        <f t="shared" si="1547"/>
        <v>0</v>
      </c>
      <c r="K6319" s="504"/>
      <c r="L6319" s="518">
        <f t="shared" si="1548"/>
        <v>0</v>
      </c>
      <c r="M6319" s="518">
        <f t="shared" si="1548"/>
        <v>0</v>
      </c>
      <c r="N6319" s="517">
        <f t="shared" si="1549"/>
        <v>0</v>
      </c>
      <c r="O6319" s="517">
        <f t="shared" si="1550"/>
        <v>0</v>
      </c>
      <c r="P6319" s="506"/>
      <c r="Q6319" s="520"/>
      <c r="R6319" s="412" t="str">
        <f t="shared" si="1540"/>
        <v/>
      </c>
      <c r="S6319" s="412" t="str">
        <f t="shared" si="1537"/>
        <v/>
      </c>
      <c r="T6319" s="427"/>
      <c r="U6319" s="429"/>
      <c r="W6319" s="6">
        <f>VLOOKUP(A6319,'[3]Cartilha Global'!$A:$A,1,FALSE)</f>
        <v>96132</v>
      </c>
    </row>
    <row r="6320" spans="1:23" ht="22.5" hidden="1" x14ac:dyDescent="0.2">
      <c r="A6320" s="522">
        <v>96133</v>
      </c>
      <c r="B6320" s="508" t="s">
        <v>3144</v>
      </c>
      <c r="C6320" s="513" t="s">
        <v>2976</v>
      </c>
      <c r="D6320" s="498" t="s">
        <v>170</v>
      </c>
      <c r="E6320" s="499">
        <v>44.16</v>
      </c>
      <c r="F6320" s="500">
        <f t="shared" si="1538"/>
        <v>54.69</v>
      </c>
      <c r="G6320" s="527"/>
      <c r="H6320" s="518"/>
      <c r="I6320" s="517">
        <f t="shared" si="1546"/>
        <v>0</v>
      </c>
      <c r="J6320" s="517">
        <f t="shared" si="1547"/>
        <v>0</v>
      </c>
      <c r="K6320" s="504"/>
      <c r="L6320" s="518">
        <f t="shared" si="1548"/>
        <v>0</v>
      </c>
      <c r="M6320" s="518">
        <f t="shared" si="1548"/>
        <v>0</v>
      </c>
      <c r="N6320" s="517">
        <f t="shared" si="1549"/>
        <v>0</v>
      </c>
      <c r="O6320" s="517">
        <f t="shared" si="1550"/>
        <v>0</v>
      </c>
      <c r="P6320" s="506"/>
      <c r="Q6320" s="520"/>
      <c r="R6320" s="412" t="str">
        <f t="shared" si="1540"/>
        <v/>
      </c>
      <c r="S6320" s="412" t="str">
        <f t="shared" si="1537"/>
        <v/>
      </c>
      <c r="T6320" s="427"/>
      <c r="U6320" s="429"/>
      <c r="W6320" s="6">
        <f>VLOOKUP(A6320,'[3]Cartilha Global'!$A:$A,1,FALSE)</f>
        <v>96133</v>
      </c>
    </row>
    <row r="6321" spans="1:23" ht="22.5" hidden="1" x14ac:dyDescent="0.2">
      <c r="A6321" s="522">
        <v>96134</v>
      </c>
      <c r="B6321" s="508" t="s">
        <v>3144</v>
      </c>
      <c r="C6321" s="513" t="s">
        <v>2977</v>
      </c>
      <c r="D6321" s="498" t="s">
        <v>170</v>
      </c>
      <c r="E6321" s="499">
        <v>48.21</v>
      </c>
      <c r="F6321" s="500">
        <f t="shared" si="1538"/>
        <v>59.7</v>
      </c>
      <c r="G6321" s="527"/>
      <c r="H6321" s="518"/>
      <c r="I6321" s="517">
        <f t="shared" si="1546"/>
        <v>0</v>
      </c>
      <c r="J6321" s="517">
        <f t="shared" si="1547"/>
        <v>0</v>
      </c>
      <c r="K6321" s="504"/>
      <c r="L6321" s="518">
        <f t="shared" si="1548"/>
        <v>0</v>
      </c>
      <c r="M6321" s="518">
        <f t="shared" si="1548"/>
        <v>0</v>
      </c>
      <c r="N6321" s="517">
        <f t="shared" si="1549"/>
        <v>0</v>
      </c>
      <c r="O6321" s="517">
        <f t="shared" si="1550"/>
        <v>0</v>
      </c>
      <c r="P6321" s="506"/>
      <c r="Q6321" s="520"/>
      <c r="R6321" s="412" t="str">
        <f t="shared" si="1540"/>
        <v/>
      </c>
      <c r="S6321" s="412" t="str">
        <f t="shared" si="1537"/>
        <v/>
      </c>
      <c r="T6321" s="427"/>
      <c r="U6321" s="429"/>
      <c r="W6321" s="6">
        <f>VLOOKUP(A6321,'[3]Cartilha Global'!$A:$A,1,FALSE)</f>
        <v>96134</v>
      </c>
    </row>
    <row r="6322" spans="1:23" ht="22.5" hidden="1" x14ac:dyDescent="0.2">
      <c r="A6322" s="522">
        <v>96135</v>
      </c>
      <c r="B6322" s="508" t="s">
        <v>3144</v>
      </c>
      <c r="C6322" s="513" t="s">
        <v>2978</v>
      </c>
      <c r="D6322" s="498" t="s">
        <v>170</v>
      </c>
      <c r="E6322" s="499">
        <v>33.46</v>
      </c>
      <c r="F6322" s="500">
        <f t="shared" si="1538"/>
        <v>41.44</v>
      </c>
      <c r="G6322" s="527"/>
      <c r="H6322" s="518"/>
      <c r="I6322" s="517">
        <f t="shared" si="1546"/>
        <v>0</v>
      </c>
      <c r="J6322" s="517">
        <f t="shared" si="1547"/>
        <v>0</v>
      </c>
      <c r="K6322" s="504"/>
      <c r="L6322" s="518">
        <f t="shared" si="1548"/>
        <v>0</v>
      </c>
      <c r="M6322" s="518">
        <f t="shared" si="1548"/>
        <v>0</v>
      </c>
      <c r="N6322" s="517">
        <f t="shared" si="1549"/>
        <v>0</v>
      </c>
      <c r="O6322" s="517">
        <f t="shared" si="1550"/>
        <v>0</v>
      </c>
      <c r="P6322" s="506"/>
      <c r="Q6322" s="520"/>
      <c r="R6322" s="412" t="str">
        <f t="shared" si="1540"/>
        <v/>
      </c>
      <c r="S6322" s="412" t="str">
        <f t="shared" si="1537"/>
        <v/>
      </c>
      <c r="T6322" s="427"/>
      <c r="U6322" s="429"/>
      <c r="W6322" s="6">
        <f>VLOOKUP(A6322,'[3]Cartilha Global'!$A:$A,1,FALSE)</f>
        <v>96135</v>
      </c>
    </row>
    <row r="6323" spans="1:23" ht="33.75" x14ac:dyDescent="0.2">
      <c r="A6323" s="522">
        <v>87529</v>
      </c>
      <c r="B6323" s="508" t="s">
        <v>3144</v>
      </c>
      <c r="C6323" s="513" t="s">
        <v>1718</v>
      </c>
      <c r="D6323" s="498" t="s">
        <v>170</v>
      </c>
      <c r="E6323" s="499">
        <v>33.64</v>
      </c>
      <c r="F6323" s="500">
        <f t="shared" si="1538"/>
        <v>41.66</v>
      </c>
      <c r="G6323" s="527">
        <v>8</v>
      </c>
      <c r="H6323" s="518">
        <f>F6323</f>
        <v>41.66</v>
      </c>
      <c r="I6323" s="517">
        <f t="shared" si="1546"/>
        <v>333.28</v>
      </c>
      <c r="J6323" s="517">
        <f t="shared" si="1547"/>
        <v>333.28</v>
      </c>
      <c r="K6323" s="504"/>
      <c r="L6323" s="518">
        <f t="shared" si="1548"/>
        <v>8</v>
      </c>
      <c r="M6323" s="518">
        <f t="shared" si="1548"/>
        <v>41.66</v>
      </c>
      <c r="N6323" s="517">
        <f t="shared" si="1549"/>
        <v>333.28</v>
      </c>
      <c r="O6323" s="517">
        <f t="shared" si="1550"/>
        <v>333.28</v>
      </c>
      <c r="P6323" s="506"/>
      <c r="Q6323" s="520"/>
      <c r="R6323" s="412" t="str">
        <f t="shared" si="1540"/>
        <v>x</v>
      </c>
      <c r="S6323" s="412" t="str">
        <f t="shared" si="1537"/>
        <v>x</v>
      </c>
      <c r="T6323" s="427"/>
      <c r="U6323" s="429"/>
      <c r="W6323" s="6">
        <f>VLOOKUP(A6323,'[3]Cartilha Global'!$A:$A,1,FALSE)</f>
        <v>87529</v>
      </c>
    </row>
    <row r="6324" spans="1:23" ht="33.75" hidden="1" x14ac:dyDescent="0.2">
      <c r="A6324" s="522">
        <v>87530</v>
      </c>
      <c r="B6324" s="508" t="s">
        <v>3144</v>
      </c>
      <c r="C6324" s="513" t="s">
        <v>1719</v>
      </c>
      <c r="D6324" s="498" t="s">
        <v>170</v>
      </c>
      <c r="E6324" s="499">
        <v>38.82</v>
      </c>
      <c r="F6324" s="500">
        <f t="shared" si="1538"/>
        <v>48.07</v>
      </c>
      <c r="G6324" s="527"/>
      <c r="H6324" s="518"/>
      <c r="I6324" s="517">
        <f t="shared" si="1546"/>
        <v>0</v>
      </c>
      <c r="J6324" s="517">
        <f t="shared" si="1547"/>
        <v>0</v>
      </c>
      <c r="K6324" s="504"/>
      <c r="L6324" s="518">
        <f t="shared" si="1548"/>
        <v>0</v>
      </c>
      <c r="M6324" s="518">
        <f t="shared" si="1548"/>
        <v>0</v>
      </c>
      <c r="N6324" s="517">
        <f t="shared" si="1549"/>
        <v>0</v>
      </c>
      <c r="O6324" s="517">
        <f t="shared" si="1550"/>
        <v>0</v>
      </c>
      <c r="P6324" s="506"/>
      <c r="Q6324" s="494"/>
      <c r="R6324" s="412" t="str">
        <f t="shared" si="1540"/>
        <v/>
      </c>
      <c r="S6324" s="412" t="str">
        <f t="shared" si="1537"/>
        <v/>
      </c>
      <c r="T6324" s="427"/>
      <c r="U6324" s="429"/>
      <c r="W6324" s="6">
        <f>VLOOKUP(A6324,'[3]Cartilha Global'!$A:$A,1,FALSE)</f>
        <v>87530</v>
      </c>
    </row>
    <row r="6325" spans="1:23" ht="33.75" hidden="1" x14ac:dyDescent="0.2">
      <c r="A6325" s="522">
        <v>87538</v>
      </c>
      <c r="B6325" s="508" t="s">
        <v>3144</v>
      </c>
      <c r="C6325" s="513" t="s">
        <v>1720</v>
      </c>
      <c r="D6325" s="498" t="s">
        <v>170</v>
      </c>
      <c r="E6325" s="499">
        <v>70.86</v>
      </c>
      <c r="F6325" s="500">
        <f t="shared" si="1538"/>
        <v>87.75</v>
      </c>
      <c r="G6325" s="527"/>
      <c r="H6325" s="518"/>
      <c r="I6325" s="517">
        <f t="shared" si="1546"/>
        <v>0</v>
      </c>
      <c r="J6325" s="517">
        <f t="shared" si="1547"/>
        <v>0</v>
      </c>
      <c r="K6325" s="504"/>
      <c r="L6325" s="518">
        <f t="shared" si="1548"/>
        <v>0</v>
      </c>
      <c r="M6325" s="518">
        <f t="shared" si="1548"/>
        <v>0</v>
      </c>
      <c r="N6325" s="517">
        <f t="shared" si="1549"/>
        <v>0</v>
      </c>
      <c r="O6325" s="517">
        <f t="shared" si="1550"/>
        <v>0</v>
      </c>
      <c r="P6325" s="506"/>
      <c r="Q6325" s="520"/>
      <c r="R6325" s="412" t="str">
        <f t="shared" si="1540"/>
        <v/>
      </c>
      <c r="S6325" s="412" t="str">
        <f t="shared" si="1537"/>
        <v/>
      </c>
      <c r="T6325" s="427"/>
      <c r="U6325" s="429"/>
      <c r="W6325" s="6">
        <f>VLOOKUP(A6325,'[3]Cartilha Global'!$A:$A,1,FALSE)</f>
        <v>87538</v>
      </c>
    </row>
    <row r="6326" spans="1:23" ht="33.75" hidden="1" x14ac:dyDescent="0.2">
      <c r="A6326" s="522">
        <v>87543</v>
      </c>
      <c r="B6326" s="508" t="s">
        <v>3144</v>
      </c>
      <c r="C6326" s="513" t="s">
        <v>3387</v>
      </c>
      <c r="D6326" s="498" t="s">
        <v>170</v>
      </c>
      <c r="E6326" s="499">
        <v>23.49</v>
      </c>
      <c r="F6326" s="500">
        <f t="shared" si="1538"/>
        <v>29.09</v>
      </c>
      <c r="G6326" s="527"/>
      <c r="H6326" s="518"/>
      <c r="I6326" s="517">
        <f t="shared" si="1546"/>
        <v>0</v>
      </c>
      <c r="J6326" s="517">
        <f t="shared" si="1547"/>
        <v>0</v>
      </c>
      <c r="K6326" s="504"/>
      <c r="L6326" s="518">
        <f t="shared" si="1548"/>
        <v>0</v>
      </c>
      <c r="M6326" s="518">
        <f t="shared" si="1548"/>
        <v>0</v>
      </c>
      <c r="N6326" s="517">
        <f t="shared" si="1549"/>
        <v>0</v>
      </c>
      <c r="O6326" s="517">
        <f t="shared" si="1550"/>
        <v>0</v>
      </c>
      <c r="P6326" s="506"/>
      <c r="Q6326" s="494"/>
      <c r="R6326" s="412" t="str">
        <f t="shared" si="1540"/>
        <v/>
      </c>
      <c r="S6326" s="412" t="str">
        <f t="shared" si="1537"/>
        <v/>
      </c>
      <c r="T6326" s="427"/>
      <c r="U6326" s="429"/>
      <c r="W6326" s="6">
        <f>VLOOKUP(A6326,'[3]Cartilha Global'!$A:$A,1,FALSE)</f>
        <v>87543</v>
      </c>
    </row>
    <row r="6327" spans="1:23" ht="33.75" hidden="1" x14ac:dyDescent="0.2">
      <c r="A6327" s="522">
        <v>87547</v>
      </c>
      <c r="B6327" s="508" t="s">
        <v>3144</v>
      </c>
      <c r="C6327" s="513" t="s">
        <v>1721</v>
      </c>
      <c r="D6327" s="498" t="s">
        <v>170</v>
      </c>
      <c r="E6327" s="499">
        <v>22.11</v>
      </c>
      <c r="F6327" s="500">
        <f t="shared" si="1538"/>
        <v>27.38</v>
      </c>
      <c r="G6327" s="527"/>
      <c r="H6327" s="518"/>
      <c r="I6327" s="517">
        <f t="shared" si="1546"/>
        <v>0</v>
      </c>
      <c r="J6327" s="517">
        <f t="shared" si="1547"/>
        <v>0</v>
      </c>
      <c r="K6327" s="504"/>
      <c r="L6327" s="518">
        <f t="shared" si="1548"/>
        <v>0</v>
      </c>
      <c r="M6327" s="518">
        <f t="shared" si="1548"/>
        <v>0</v>
      </c>
      <c r="N6327" s="517">
        <f t="shared" si="1549"/>
        <v>0</v>
      </c>
      <c r="O6327" s="517">
        <f t="shared" si="1550"/>
        <v>0</v>
      </c>
      <c r="P6327" s="506"/>
      <c r="Q6327" s="520"/>
      <c r="R6327" s="412" t="str">
        <f t="shared" si="1540"/>
        <v/>
      </c>
      <c r="S6327" s="412" t="str">
        <f t="shared" si="1537"/>
        <v/>
      </c>
      <c r="T6327" s="427"/>
      <c r="U6327" s="429"/>
      <c r="W6327" s="6">
        <f>VLOOKUP(A6327,'[3]Cartilha Global'!$A:$A,1,FALSE)</f>
        <v>87547</v>
      </c>
    </row>
    <row r="6328" spans="1:23" ht="33.75" hidden="1" x14ac:dyDescent="0.2">
      <c r="A6328" s="522">
        <v>87548</v>
      </c>
      <c r="B6328" s="508" t="s">
        <v>3144</v>
      </c>
      <c r="C6328" s="513" t="s">
        <v>1722</v>
      </c>
      <c r="D6328" s="498" t="s">
        <v>170</v>
      </c>
      <c r="E6328" s="499">
        <v>25.05</v>
      </c>
      <c r="F6328" s="500">
        <f t="shared" si="1538"/>
        <v>31.02</v>
      </c>
      <c r="G6328" s="527"/>
      <c r="H6328" s="518"/>
      <c r="I6328" s="517">
        <f t="shared" si="1546"/>
        <v>0</v>
      </c>
      <c r="J6328" s="517">
        <f t="shared" si="1547"/>
        <v>0</v>
      </c>
      <c r="K6328" s="504"/>
      <c r="L6328" s="518">
        <f t="shared" si="1548"/>
        <v>0</v>
      </c>
      <c r="M6328" s="518">
        <f t="shared" si="1548"/>
        <v>0</v>
      </c>
      <c r="N6328" s="517">
        <f t="shared" si="1549"/>
        <v>0</v>
      </c>
      <c r="O6328" s="517">
        <f t="shared" si="1550"/>
        <v>0</v>
      </c>
      <c r="P6328" s="506"/>
      <c r="Q6328" s="520"/>
      <c r="R6328" s="412" t="str">
        <f t="shared" si="1540"/>
        <v/>
      </c>
      <c r="S6328" s="412" t="str">
        <f t="shared" si="1537"/>
        <v/>
      </c>
      <c r="T6328" s="427"/>
      <c r="U6328" s="429"/>
      <c r="W6328" s="6">
        <f>VLOOKUP(A6328,'[3]Cartilha Global'!$A:$A,1,FALSE)</f>
        <v>87548</v>
      </c>
    </row>
    <row r="6329" spans="1:23" ht="33.75" hidden="1" x14ac:dyDescent="0.2">
      <c r="A6329" s="522">
        <v>87556</v>
      </c>
      <c r="B6329" s="508" t="s">
        <v>3144</v>
      </c>
      <c r="C6329" s="513" t="s">
        <v>1723</v>
      </c>
      <c r="D6329" s="498" t="s">
        <v>170</v>
      </c>
      <c r="E6329" s="499">
        <v>42.22</v>
      </c>
      <c r="F6329" s="500">
        <f t="shared" si="1538"/>
        <v>52.29</v>
      </c>
      <c r="G6329" s="527"/>
      <c r="H6329" s="518"/>
      <c r="I6329" s="517">
        <f t="shared" si="1546"/>
        <v>0</v>
      </c>
      <c r="J6329" s="517">
        <f t="shared" si="1547"/>
        <v>0</v>
      </c>
      <c r="K6329" s="504"/>
      <c r="L6329" s="518">
        <f t="shared" si="1548"/>
        <v>0</v>
      </c>
      <c r="M6329" s="518">
        <f t="shared" si="1548"/>
        <v>0</v>
      </c>
      <c r="N6329" s="517">
        <f t="shared" si="1549"/>
        <v>0</v>
      </c>
      <c r="O6329" s="517">
        <f t="shared" si="1550"/>
        <v>0</v>
      </c>
      <c r="P6329" s="506"/>
      <c r="Q6329" s="520"/>
      <c r="R6329" s="412" t="str">
        <f t="shared" si="1540"/>
        <v/>
      </c>
      <c r="S6329" s="412" t="str">
        <f t="shared" si="1537"/>
        <v/>
      </c>
      <c r="T6329" s="427"/>
      <c r="U6329" s="429"/>
      <c r="W6329" s="6">
        <f>VLOOKUP(A6329,'[3]Cartilha Global'!$A:$A,1,FALSE)</f>
        <v>87556</v>
      </c>
    </row>
    <row r="6330" spans="1:23" ht="45" hidden="1" x14ac:dyDescent="0.2">
      <c r="A6330" s="522">
        <v>87561</v>
      </c>
      <c r="B6330" s="508" t="s">
        <v>3144</v>
      </c>
      <c r="C6330" s="513" t="s">
        <v>1724</v>
      </c>
      <c r="D6330" s="498" t="s">
        <v>170</v>
      </c>
      <c r="E6330" s="499">
        <v>41.28</v>
      </c>
      <c r="F6330" s="500">
        <f t="shared" si="1538"/>
        <v>51.12</v>
      </c>
      <c r="G6330" s="527"/>
      <c r="H6330" s="518"/>
      <c r="I6330" s="517">
        <f t="shared" si="1546"/>
        <v>0</v>
      </c>
      <c r="J6330" s="517">
        <f t="shared" si="1547"/>
        <v>0</v>
      </c>
      <c r="K6330" s="504"/>
      <c r="L6330" s="518">
        <f t="shared" si="1548"/>
        <v>0</v>
      </c>
      <c r="M6330" s="518">
        <f t="shared" si="1548"/>
        <v>0</v>
      </c>
      <c r="N6330" s="517">
        <f t="shared" si="1549"/>
        <v>0</v>
      </c>
      <c r="O6330" s="517">
        <f t="shared" si="1550"/>
        <v>0</v>
      </c>
      <c r="P6330" s="506"/>
      <c r="Q6330" s="520"/>
      <c r="R6330" s="412" t="str">
        <f t="shared" si="1540"/>
        <v/>
      </c>
      <c r="S6330" s="412" t="str">
        <f t="shared" si="1537"/>
        <v/>
      </c>
      <c r="T6330" s="427"/>
      <c r="U6330" s="429"/>
      <c r="W6330" s="6">
        <f>VLOOKUP(A6330,'[3]Cartilha Global'!$A:$A,1,FALSE)</f>
        <v>87561</v>
      </c>
    </row>
    <row r="6331" spans="1:23" ht="33.75" hidden="1" x14ac:dyDescent="0.2">
      <c r="A6331" s="522">
        <v>90406</v>
      </c>
      <c r="B6331" s="508" t="s">
        <v>3144</v>
      </c>
      <c r="C6331" s="513" t="s">
        <v>536</v>
      </c>
      <c r="D6331" s="498" t="s">
        <v>170</v>
      </c>
      <c r="E6331" s="499">
        <v>45.32</v>
      </c>
      <c r="F6331" s="500">
        <f t="shared" si="1538"/>
        <v>56.12</v>
      </c>
      <c r="G6331" s="527"/>
      <c r="H6331" s="518"/>
      <c r="I6331" s="517">
        <f t="shared" si="1546"/>
        <v>0</v>
      </c>
      <c r="J6331" s="517">
        <f t="shared" si="1547"/>
        <v>0</v>
      </c>
      <c r="K6331" s="504"/>
      <c r="L6331" s="518">
        <f t="shared" si="1548"/>
        <v>0</v>
      </c>
      <c r="M6331" s="518">
        <f t="shared" si="1548"/>
        <v>0</v>
      </c>
      <c r="N6331" s="517">
        <f t="shared" si="1549"/>
        <v>0</v>
      </c>
      <c r="O6331" s="517">
        <f t="shared" si="1550"/>
        <v>0</v>
      </c>
      <c r="P6331" s="506"/>
      <c r="Q6331" s="520"/>
      <c r="R6331" s="412" t="str">
        <f t="shared" si="1540"/>
        <v/>
      </c>
      <c r="S6331" s="412" t="str">
        <f t="shared" si="1537"/>
        <v/>
      </c>
      <c r="T6331" s="427"/>
      <c r="U6331" s="429"/>
      <c r="W6331" s="6">
        <f>VLOOKUP(A6331,'[3]Cartilha Global'!$A:$A,1,FALSE)</f>
        <v>90406</v>
      </c>
    </row>
    <row r="6332" spans="1:23" ht="33.75" hidden="1" x14ac:dyDescent="0.2">
      <c r="A6332" s="522">
        <v>90407</v>
      </c>
      <c r="B6332" s="508" t="s">
        <v>3144</v>
      </c>
      <c r="C6332" s="513" t="s">
        <v>537</v>
      </c>
      <c r="D6332" s="498" t="s">
        <v>170</v>
      </c>
      <c r="E6332" s="499">
        <v>50.5</v>
      </c>
      <c r="F6332" s="500">
        <f t="shared" si="1538"/>
        <v>62.54</v>
      </c>
      <c r="G6332" s="527"/>
      <c r="H6332" s="518"/>
      <c r="I6332" s="517">
        <f t="shared" si="1546"/>
        <v>0</v>
      </c>
      <c r="J6332" s="517">
        <f t="shared" si="1547"/>
        <v>0</v>
      </c>
      <c r="K6332" s="504"/>
      <c r="L6332" s="518">
        <f t="shared" si="1548"/>
        <v>0</v>
      </c>
      <c r="M6332" s="518">
        <f t="shared" si="1548"/>
        <v>0</v>
      </c>
      <c r="N6332" s="517">
        <f t="shared" si="1549"/>
        <v>0</v>
      </c>
      <c r="O6332" s="517">
        <f t="shared" si="1550"/>
        <v>0</v>
      </c>
      <c r="P6332" s="506"/>
      <c r="Q6332" s="520"/>
      <c r="R6332" s="412" t="str">
        <f t="shared" si="1540"/>
        <v/>
      </c>
      <c r="S6332" s="412" t="str">
        <f t="shared" si="1537"/>
        <v/>
      </c>
      <c r="T6332" s="427"/>
      <c r="U6332" s="429"/>
      <c r="W6332" s="6">
        <f>VLOOKUP(A6332,'[3]Cartilha Global'!$A:$A,1,FALSE)</f>
        <v>90407</v>
      </c>
    </row>
    <row r="6333" spans="1:23" ht="33.75" hidden="1" x14ac:dyDescent="0.2">
      <c r="A6333" s="522">
        <v>90408</v>
      </c>
      <c r="B6333" s="508" t="s">
        <v>3144</v>
      </c>
      <c r="C6333" s="513" t="s">
        <v>538</v>
      </c>
      <c r="D6333" s="498" t="s">
        <v>170</v>
      </c>
      <c r="E6333" s="499">
        <v>33.43</v>
      </c>
      <c r="F6333" s="500">
        <f t="shared" si="1538"/>
        <v>41.4</v>
      </c>
      <c r="G6333" s="527"/>
      <c r="H6333" s="518"/>
      <c r="I6333" s="517">
        <f t="shared" si="1546"/>
        <v>0</v>
      </c>
      <c r="J6333" s="517">
        <f t="shared" si="1547"/>
        <v>0</v>
      </c>
      <c r="K6333" s="504"/>
      <c r="L6333" s="518">
        <f t="shared" si="1548"/>
        <v>0</v>
      </c>
      <c r="M6333" s="518">
        <f t="shared" si="1548"/>
        <v>0</v>
      </c>
      <c r="N6333" s="517">
        <f t="shared" si="1549"/>
        <v>0</v>
      </c>
      <c r="O6333" s="517">
        <f t="shared" si="1550"/>
        <v>0</v>
      </c>
      <c r="P6333" s="506"/>
      <c r="Q6333" s="520"/>
      <c r="R6333" s="412" t="str">
        <f t="shared" si="1540"/>
        <v/>
      </c>
      <c r="S6333" s="412" t="str">
        <f t="shared" si="1537"/>
        <v/>
      </c>
      <c r="T6333" s="427"/>
      <c r="U6333" s="429"/>
      <c r="W6333" s="6">
        <f>VLOOKUP(A6333,'[3]Cartilha Global'!$A:$A,1,FALSE)</f>
        <v>90408</v>
      </c>
    </row>
    <row r="6334" spans="1:23" ht="33.75" hidden="1" x14ac:dyDescent="0.2">
      <c r="A6334" s="522">
        <v>90409</v>
      </c>
      <c r="B6334" s="508" t="s">
        <v>3144</v>
      </c>
      <c r="C6334" s="513" t="s">
        <v>539</v>
      </c>
      <c r="D6334" s="498" t="s">
        <v>170</v>
      </c>
      <c r="E6334" s="499">
        <v>36.369999999999997</v>
      </c>
      <c r="F6334" s="500">
        <f t="shared" si="1538"/>
        <v>45.04</v>
      </c>
      <c r="G6334" s="527"/>
      <c r="H6334" s="518"/>
      <c r="I6334" s="517">
        <f t="shared" si="1546"/>
        <v>0</v>
      </c>
      <c r="J6334" s="517">
        <f t="shared" si="1547"/>
        <v>0</v>
      </c>
      <c r="K6334" s="504"/>
      <c r="L6334" s="518">
        <f t="shared" si="1548"/>
        <v>0</v>
      </c>
      <c r="M6334" s="518">
        <f t="shared" si="1548"/>
        <v>0</v>
      </c>
      <c r="N6334" s="517">
        <f t="shared" si="1549"/>
        <v>0</v>
      </c>
      <c r="O6334" s="517">
        <f t="shared" si="1550"/>
        <v>0</v>
      </c>
      <c r="P6334" s="506"/>
      <c r="Q6334" s="520"/>
      <c r="R6334" s="412" t="str">
        <f t="shared" si="1540"/>
        <v/>
      </c>
      <c r="S6334" s="412" t="str">
        <f t="shared" si="1537"/>
        <v/>
      </c>
      <c r="T6334" s="427"/>
      <c r="U6334" s="429"/>
      <c r="W6334" s="6">
        <f>VLOOKUP(A6334,'[3]Cartilha Global'!$A:$A,1,FALSE)</f>
        <v>90409</v>
      </c>
    </row>
    <row r="6335" spans="1:23" hidden="1" x14ac:dyDescent="0.2">
      <c r="A6335" s="522" t="s">
        <v>2093</v>
      </c>
      <c r="B6335" s="508"/>
      <c r="C6335" s="513" t="s">
        <v>540</v>
      </c>
      <c r="D6335" s="498">
        <v>0</v>
      </c>
      <c r="E6335" s="499"/>
      <c r="F6335" s="500">
        <f t="shared" si="1538"/>
        <v>0</v>
      </c>
      <c r="G6335" s="556"/>
      <c r="H6335" s="556"/>
      <c r="I6335" s="557"/>
      <c r="J6335" s="558"/>
      <c r="K6335" s="504"/>
      <c r="L6335" s="556"/>
      <c r="M6335" s="556"/>
      <c r="N6335" s="557"/>
      <c r="O6335" s="558"/>
      <c r="P6335" s="506"/>
      <c r="Q6335" s="494" t="str">
        <f>IF(OR(SUM(J6336:J6363)&gt;0,SUM(O6336:O6363)&gt;0),"xx","")</f>
        <v/>
      </c>
      <c r="R6335" s="412" t="str">
        <f t="shared" si="1540"/>
        <v/>
      </c>
      <c r="S6335" s="412" t="str">
        <f t="shared" si="1537"/>
        <v/>
      </c>
      <c r="T6335" s="427"/>
      <c r="U6335" s="429"/>
      <c r="W6335" s="6" t="str">
        <f>VLOOKUP(A6335,'[3]Cartilha Global'!$A:$A,1,FALSE)</f>
        <v>10.4.4</v>
      </c>
    </row>
    <row r="6336" spans="1:23" ht="33.75" hidden="1" x14ac:dyDescent="0.2">
      <c r="A6336" s="522">
        <v>87834</v>
      </c>
      <c r="B6336" s="508" t="s">
        <v>3144</v>
      </c>
      <c r="C6336" s="513" t="s">
        <v>541</v>
      </c>
      <c r="D6336" s="498" t="s">
        <v>170</v>
      </c>
      <c r="E6336" s="499">
        <v>172.02</v>
      </c>
      <c r="F6336" s="500">
        <f t="shared" si="1538"/>
        <v>213.03</v>
      </c>
      <c r="G6336" s="527"/>
      <c r="H6336" s="518"/>
      <c r="I6336" s="517">
        <f t="shared" ref="I6336:I6363" si="1551">IF(ISBLANK(E6336),0,ROUND(F6336*G6336,2))</f>
        <v>0</v>
      </c>
      <c r="J6336" s="517">
        <f t="shared" ref="J6336:J6363" si="1552">IF(ISBLANK(G6336),0,ROUND(G6336*H6336,2))</f>
        <v>0</v>
      </c>
      <c r="K6336" s="504"/>
      <c r="L6336" s="518">
        <f t="shared" ref="L6336:M6363" si="1553">G6336</f>
        <v>0</v>
      </c>
      <c r="M6336" s="518">
        <f t="shared" si="1553"/>
        <v>0</v>
      </c>
      <c r="N6336" s="517">
        <f t="shared" ref="N6336:N6363" si="1554">IF(ISBLANK(E6336),0,ROUND(F6336*L6336,2))</f>
        <v>0</v>
      </c>
      <c r="O6336" s="517">
        <f t="shared" ref="O6336:O6363" si="1555">IF(ISBLANK(L6336),0,ROUND(L6336*M6336,2))</f>
        <v>0</v>
      </c>
      <c r="P6336" s="506"/>
      <c r="Q6336" s="520"/>
      <c r="R6336" s="412" t="str">
        <f t="shared" si="1540"/>
        <v/>
      </c>
      <c r="S6336" s="412" t="str">
        <f t="shared" si="1537"/>
        <v/>
      </c>
      <c r="T6336" s="427"/>
      <c r="U6336" s="429"/>
      <c r="W6336" s="6">
        <f>VLOOKUP(A6336,'[3]Cartilha Global'!$A:$A,1,FALSE)</f>
        <v>87834</v>
      </c>
    </row>
    <row r="6337" spans="1:23" ht="22.5" hidden="1" x14ac:dyDescent="0.2">
      <c r="A6337" s="522">
        <v>87835</v>
      </c>
      <c r="B6337" s="508" t="s">
        <v>3144</v>
      </c>
      <c r="C6337" s="513" t="s">
        <v>1725</v>
      </c>
      <c r="D6337" s="498" t="s">
        <v>170</v>
      </c>
      <c r="E6337" s="499">
        <v>120.2</v>
      </c>
      <c r="F6337" s="500">
        <f t="shared" si="1538"/>
        <v>148.86000000000001</v>
      </c>
      <c r="G6337" s="527"/>
      <c r="H6337" s="518"/>
      <c r="I6337" s="517">
        <f t="shared" si="1551"/>
        <v>0</v>
      </c>
      <c r="J6337" s="517">
        <f t="shared" si="1552"/>
        <v>0</v>
      </c>
      <c r="K6337" s="504"/>
      <c r="L6337" s="518">
        <f t="shared" si="1553"/>
        <v>0</v>
      </c>
      <c r="M6337" s="518">
        <f t="shared" si="1553"/>
        <v>0</v>
      </c>
      <c r="N6337" s="517">
        <f t="shared" si="1554"/>
        <v>0</v>
      </c>
      <c r="O6337" s="517">
        <f t="shared" si="1555"/>
        <v>0</v>
      </c>
      <c r="P6337" s="506"/>
      <c r="Q6337" s="494"/>
      <c r="R6337" s="412" t="str">
        <f t="shared" si="1540"/>
        <v/>
      </c>
      <c r="S6337" s="412" t="str">
        <f t="shared" si="1537"/>
        <v/>
      </c>
      <c r="T6337" s="427"/>
      <c r="U6337" s="429"/>
      <c r="W6337" s="6">
        <f>VLOOKUP(A6337,'[3]Cartilha Global'!$A:$A,1,FALSE)</f>
        <v>87835</v>
      </c>
    </row>
    <row r="6338" spans="1:23" ht="33.75" hidden="1" x14ac:dyDescent="0.2">
      <c r="A6338" s="522">
        <v>87836</v>
      </c>
      <c r="B6338" s="508" t="s">
        <v>3144</v>
      </c>
      <c r="C6338" s="513" t="s">
        <v>1726</v>
      </c>
      <c r="D6338" s="498" t="s">
        <v>170</v>
      </c>
      <c r="E6338" s="499">
        <v>163.47</v>
      </c>
      <c r="F6338" s="500">
        <f t="shared" si="1538"/>
        <v>202.44</v>
      </c>
      <c r="G6338" s="527"/>
      <c r="H6338" s="518"/>
      <c r="I6338" s="517">
        <f t="shared" si="1551"/>
        <v>0</v>
      </c>
      <c r="J6338" s="517">
        <f t="shared" si="1552"/>
        <v>0</v>
      </c>
      <c r="K6338" s="504"/>
      <c r="L6338" s="518">
        <f t="shared" si="1553"/>
        <v>0</v>
      </c>
      <c r="M6338" s="518">
        <f t="shared" si="1553"/>
        <v>0</v>
      </c>
      <c r="N6338" s="517">
        <f t="shared" si="1554"/>
        <v>0</v>
      </c>
      <c r="O6338" s="517">
        <f t="shared" si="1555"/>
        <v>0</v>
      </c>
      <c r="P6338" s="506"/>
      <c r="Q6338" s="494"/>
      <c r="R6338" s="412" t="str">
        <f t="shared" si="1540"/>
        <v/>
      </c>
      <c r="S6338" s="412" t="str">
        <f t="shared" si="1537"/>
        <v/>
      </c>
      <c r="T6338" s="427"/>
      <c r="U6338" s="429"/>
      <c r="W6338" s="6">
        <f>VLOOKUP(A6338,'[3]Cartilha Global'!$A:$A,1,FALSE)</f>
        <v>87836</v>
      </c>
    </row>
    <row r="6339" spans="1:23" ht="33.75" hidden="1" x14ac:dyDescent="0.2">
      <c r="A6339" s="522">
        <v>87837</v>
      </c>
      <c r="B6339" s="508" t="s">
        <v>3144</v>
      </c>
      <c r="C6339" s="513" t="s">
        <v>1727</v>
      </c>
      <c r="D6339" s="498" t="s">
        <v>170</v>
      </c>
      <c r="E6339" s="499">
        <v>112.59</v>
      </c>
      <c r="F6339" s="500">
        <f t="shared" si="1538"/>
        <v>139.43</v>
      </c>
      <c r="G6339" s="527"/>
      <c r="H6339" s="518"/>
      <c r="I6339" s="517">
        <f t="shared" si="1551"/>
        <v>0</v>
      </c>
      <c r="J6339" s="517">
        <f t="shared" si="1552"/>
        <v>0</v>
      </c>
      <c r="K6339" s="504"/>
      <c r="L6339" s="518">
        <f t="shared" si="1553"/>
        <v>0</v>
      </c>
      <c r="M6339" s="518">
        <f t="shared" si="1553"/>
        <v>0</v>
      </c>
      <c r="N6339" s="517">
        <f t="shared" si="1554"/>
        <v>0</v>
      </c>
      <c r="O6339" s="517">
        <f t="shared" si="1555"/>
        <v>0</v>
      </c>
      <c r="P6339" s="506"/>
      <c r="Q6339" s="494"/>
      <c r="R6339" s="412" t="str">
        <f t="shared" si="1540"/>
        <v/>
      </c>
      <c r="S6339" s="412" t="str">
        <f t="shared" si="1537"/>
        <v/>
      </c>
      <c r="T6339" s="427"/>
      <c r="U6339" s="429"/>
      <c r="W6339" s="6">
        <f>VLOOKUP(A6339,'[3]Cartilha Global'!$A:$A,1,FALSE)</f>
        <v>87837</v>
      </c>
    </row>
    <row r="6340" spans="1:23" ht="33.75" hidden="1" x14ac:dyDescent="0.2">
      <c r="A6340" s="522">
        <v>87838</v>
      </c>
      <c r="B6340" s="508" t="s">
        <v>3144</v>
      </c>
      <c r="C6340" s="513" t="s">
        <v>1728</v>
      </c>
      <c r="D6340" s="498" t="s">
        <v>170</v>
      </c>
      <c r="E6340" s="499">
        <v>179.36</v>
      </c>
      <c r="F6340" s="500">
        <f t="shared" si="1538"/>
        <v>222.12</v>
      </c>
      <c r="G6340" s="527"/>
      <c r="H6340" s="518"/>
      <c r="I6340" s="517">
        <f t="shared" si="1551"/>
        <v>0</v>
      </c>
      <c r="J6340" s="517">
        <f t="shared" si="1552"/>
        <v>0</v>
      </c>
      <c r="K6340" s="504"/>
      <c r="L6340" s="518">
        <f t="shared" si="1553"/>
        <v>0</v>
      </c>
      <c r="M6340" s="518">
        <f t="shared" si="1553"/>
        <v>0</v>
      </c>
      <c r="N6340" s="517">
        <f t="shared" si="1554"/>
        <v>0</v>
      </c>
      <c r="O6340" s="517">
        <f t="shared" si="1555"/>
        <v>0</v>
      </c>
      <c r="P6340" s="506"/>
      <c r="Q6340" s="520"/>
      <c r="R6340" s="412" t="str">
        <f t="shared" si="1540"/>
        <v/>
      </c>
      <c r="S6340" s="412" t="str">
        <f t="shared" si="1537"/>
        <v/>
      </c>
      <c r="T6340" s="427"/>
      <c r="U6340" s="429"/>
      <c r="W6340" s="6">
        <f>VLOOKUP(A6340,'[3]Cartilha Global'!$A:$A,1,FALSE)</f>
        <v>87838</v>
      </c>
    </row>
    <row r="6341" spans="1:23" ht="33.75" hidden="1" x14ac:dyDescent="0.2">
      <c r="A6341" s="522">
        <v>87839</v>
      </c>
      <c r="B6341" s="508" t="s">
        <v>3144</v>
      </c>
      <c r="C6341" s="513" t="s">
        <v>1729</v>
      </c>
      <c r="D6341" s="498" t="s">
        <v>170</v>
      </c>
      <c r="E6341" s="499">
        <v>126.14</v>
      </c>
      <c r="F6341" s="500">
        <f t="shared" si="1538"/>
        <v>156.21</v>
      </c>
      <c r="G6341" s="527"/>
      <c r="H6341" s="518"/>
      <c r="I6341" s="517">
        <f t="shared" si="1551"/>
        <v>0</v>
      </c>
      <c r="J6341" s="517">
        <f t="shared" si="1552"/>
        <v>0</v>
      </c>
      <c r="K6341" s="504"/>
      <c r="L6341" s="518">
        <f t="shared" si="1553"/>
        <v>0</v>
      </c>
      <c r="M6341" s="518">
        <f t="shared" si="1553"/>
        <v>0</v>
      </c>
      <c r="N6341" s="517">
        <f t="shared" si="1554"/>
        <v>0</v>
      </c>
      <c r="O6341" s="517">
        <f t="shared" si="1555"/>
        <v>0</v>
      </c>
      <c r="P6341" s="506"/>
      <c r="Q6341" s="520"/>
      <c r="R6341" s="412" t="str">
        <f t="shared" si="1540"/>
        <v/>
      </c>
      <c r="S6341" s="412" t="str">
        <f t="shared" si="1537"/>
        <v/>
      </c>
      <c r="T6341" s="427"/>
      <c r="U6341" s="429"/>
      <c r="W6341" s="6">
        <f>VLOOKUP(A6341,'[3]Cartilha Global'!$A:$A,1,FALSE)</f>
        <v>87839</v>
      </c>
    </row>
    <row r="6342" spans="1:23" ht="33.75" hidden="1" x14ac:dyDescent="0.2">
      <c r="A6342" s="522">
        <v>87840</v>
      </c>
      <c r="B6342" s="508" t="s">
        <v>3144</v>
      </c>
      <c r="C6342" s="513" t="s">
        <v>1730</v>
      </c>
      <c r="D6342" s="498" t="s">
        <v>170</v>
      </c>
      <c r="E6342" s="499">
        <v>168.82</v>
      </c>
      <c r="F6342" s="500">
        <f t="shared" si="1538"/>
        <v>209.07</v>
      </c>
      <c r="G6342" s="527"/>
      <c r="H6342" s="518"/>
      <c r="I6342" s="517">
        <f t="shared" si="1551"/>
        <v>0</v>
      </c>
      <c r="J6342" s="517">
        <f t="shared" si="1552"/>
        <v>0</v>
      </c>
      <c r="K6342" s="504"/>
      <c r="L6342" s="518">
        <f t="shared" si="1553"/>
        <v>0</v>
      </c>
      <c r="M6342" s="518">
        <f t="shared" si="1553"/>
        <v>0</v>
      </c>
      <c r="N6342" s="517">
        <f t="shared" si="1554"/>
        <v>0</v>
      </c>
      <c r="O6342" s="517">
        <f t="shared" si="1555"/>
        <v>0</v>
      </c>
      <c r="P6342" s="506"/>
      <c r="Q6342" s="494"/>
      <c r="R6342" s="412" t="str">
        <f t="shared" si="1540"/>
        <v/>
      </c>
      <c r="S6342" s="412" t="str">
        <f t="shared" si="1537"/>
        <v/>
      </c>
      <c r="T6342" s="427"/>
      <c r="U6342" s="429"/>
      <c r="W6342" s="6">
        <f>VLOOKUP(A6342,'[3]Cartilha Global'!$A:$A,1,FALSE)</f>
        <v>87840</v>
      </c>
    </row>
    <row r="6343" spans="1:23" ht="33.75" hidden="1" x14ac:dyDescent="0.2">
      <c r="A6343" s="522">
        <v>87841</v>
      </c>
      <c r="B6343" s="508" t="s">
        <v>3144</v>
      </c>
      <c r="C6343" s="513" t="s">
        <v>1731</v>
      </c>
      <c r="D6343" s="498" t="s">
        <v>170</v>
      </c>
      <c r="E6343" s="499">
        <v>116.52</v>
      </c>
      <c r="F6343" s="500">
        <f t="shared" si="1538"/>
        <v>144.30000000000001</v>
      </c>
      <c r="G6343" s="527"/>
      <c r="H6343" s="518"/>
      <c r="I6343" s="517">
        <f t="shared" si="1551"/>
        <v>0</v>
      </c>
      <c r="J6343" s="517">
        <f t="shared" si="1552"/>
        <v>0</v>
      </c>
      <c r="K6343" s="504"/>
      <c r="L6343" s="518">
        <f t="shared" si="1553"/>
        <v>0</v>
      </c>
      <c r="M6343" s="518">
        <f t="shared" si="1553"/>
        <v>0</v>
      </c>
      <c r="N6343" s="517">
        <f t="shared" si="1554"/>
        <v>0</v>
      </c>
      <c r="O6343" s="517">
        <f t="shared" si="1555"/>
        <v>0</v>
      </c>
      <c r="P6343" s="506"/>
      <c r="Q6343" s="520"/>
      <c r="R6343" s="412" t="str">
        <f t="shared" si="1540"/>
        <v/>
      </c>
      <c r="S6343" s="412" t="str">
        <f t="shared" si="1537"/>
        <v/>
      </c>
      <c r="T6343" s="427"/>
      <c r="U6343" s="429"/>
      <c r="W6343" s="6">
        <f>VLOOKUP(A6343,'[3]Cartilha Global'!$A:$A,1,FALSE)</f>
        <v>87841</v>
      </c>
    </row>
    <row r="6344" spans="1:23" ht="22.5" hidden="1" x14ac:dyDescent="0.2">
      <c r="A6344" s="522">
        <v>87842</v>
      </c>
      <c r="B6344" s="508" t="s">
        <v>3144</v>
      </c>
      <c r="C6344" s="513" t="s">
        <v>1732</v>
      </c>
      <c r="D6344" s="498" t="s">
        <v>170</v>
      </c>
      <c r="E6344" s="499">
        <v>185.67</v>
      </c>
      <c r="F6344" s="500">
        <f t="shared" si="1538"/>
        <v>229.93</v>
      </c>
      <c r="G6344" s="527"/>
      <c r="H6344" s="518"/>
      <c r="I6344" s="517">
        <f t="shared" si="1551"/>
        <v>0</v>
      </c>
      <c r="J6344" s="517">
        <f t="shared" si="1552"/>
        <v>0</v>
      </c>
      <c r="K6344" s="504"/>
      <c r="L6344" s="518">
        <f t="shared" si="1553"/>
        <v>0</v>
      </c>
      <c r="M6344" s="518">
        <f t="shared" si="1553"/>
        <v>0</v>
      </c>
      <c r="N6344" s="517">
        <f t="shared" si="1554"/>
        <v>0</v>
      </c>
      <c r="O6344" s="517">
        <f t="shared" si="1555"/>
        <v>0</v>
      </c>
      <c r="P6344" s="506"/>
      <c r="Q6344" s="520"/>
      <c r="R6344" s="412" t="str">
        <f t="shared" si="1540"/>
        <v/>
      </c>
      <c r="S6344" s="412" t="str">
        <f t="shared" si="1537"/>
        <v/>
      </c>
      <c r="T6344" s="427"/>
      <c r="U6344" s="429"/>
      <c r="W6344" s="6">
        <f>VLOOKUP(A6344,'[3]Cartilha Global'!$A:$A,1,FALSE)</f>
        <v>87842</v>
      </c>
    </row>
    <row r="6345" spans="1:23" ht="22.5" hidden="1" x14ac:dyDescent="0.2">
      <c r="A6345" s="522">
        <v>87843</v>
      </c>
      <c r="B6345" s="508" t="s">
        <v>3144</v>
      </c>
      <c r="C6345" s="513" t="s">
        <v>1733</v>
      </c>
      <c r="D6345" s="498" t="s">
        <v>170</v>
      </c>
      <c r="E6345" s="499">
        <v>138.38</v>
      </c>
      <c r="F6345" s="500">
        <f t="shared" si="1538"/>
        <v>171.37</v>
      </c>
      <c r="G6345" s="527"/>
      <c r="H6345" s="518"/>
      <c r="I6345" s="517">
        <f t="shared" si="1551"/>
        <v>0</v>
      </c>
      <c r="J6345" s="517">
        <f t="shared" si="1552"/>
        <v>0</v>
      </c>
      <c r="K6345" s="504"/>
      <c r="L6345" s="518">
        <f t="shared" si="1553"/>
        <v>0</v>
      </c>
      <c r="M6345" s="518">
        <f t="shared" si="1553"/>
        <v>0</v>
      </c>
      <c r="N6345" s="517">
        <f t="shared" si="1554"/>
        <v>0</v>
      </c>
      <c r="O6345" s="517">
        <f t="shared" si="1555"/>
        <v>0</v>
      </c>
      <c r="P6345" s="506"/>
      <c r="Q6345" s="520"/>
      <c r="R6345" s="412" t="str">
        <f t="shared" si="1540"/>
        <v/>
      </c>
      <c r="S6345" s="412" t="str">
        <f t="shared" si="1537"/>
        <v/>
      </c>
      <c r="T6345" s="427"/>
      <c r="U6345" s="429"/>
      <c r="W6345" s="6">
        <f>VLOOKUP(A6345,'[3]Cartilha Global'!$A:$A,1,FALSE)</f>
        <v>87843</v>
      </c>
    </row>
    <row r="6346" spans="1:23" ht="33.75" hidden="1" x14ac:dyDescent="0.2">
      <c r="A6346" s="522">
        <v>87844</v>
      </c>
      <c r="B6346" s="508" t="s">
        <v>3144</v>
      </c>
      <c r="C6346" s="513" t="s">
        <v>1734</v>
      </c>
      <c r="D6346" s="498" t="s">
        <v>170</v>
      </c>
      <c r="E6346" s="499">
        <v>169.8</v>
      </c>
      <c r="F6346" s="500">
        <f t="shared" si="1538"/>
        <v>210.28</v>
      </c>
      <c r="G6346" s="527"/>
      <c r="H6346" s="518"/>
      <c r="I6346" s="517">
        <f t="shared" si="1551"/>
        <v>0</v>
      </c>
      <c r="J6346" s="517">
        <f t="shared" si="1552"/>
        <v>0</v>
      </c>
      <c r="K6346" s="504"/>
      <c r="L6346" s="518">
        <f t="shared" si="1553"/>
        <v>0</v>
      </c>
      <c r="M6346" s="518">
        <f t="shared" si="1553"/>
        <v>0</v>
      </c>
      <c r="N6346" s="517">
        <f t="shared" si="1554"/>
        <v>0</v>
      </c>
      <c r="O6346" s="517">
        <f t="shared" si="1555"/>
        <v>0</v>
      </c>
      <c r="P6346" s="506"/>
      <c r="Q6346" s="520"/>
      <c r="R6346" s="412" t="str">
        <f t="shared" si="1540"/>
        <v/>
      </c>
      <c r="S6346" s="412" t="str">
        <f t="shared" si="1537"/>
        <v/>
      </c>
      <c r="T6346" s="427"/>
      <c r="U6346" s="429"/>
      <c r="W6346" s="6">
        <f>VLOOKUP(A6346,'[3]Cartilha Global'!$A:$A,1,FALSE)</f>
        <v>87844</v>
      </c>
    </row>
    <row r="6347" spans="1:23" ht="33.75" hidden="1" x14ac:dyDescent="0.2">
      <c r="A6347" s="522">
        <v>87845</v>
      </c>
      <c r="B6347" s="508" t="s">
        <v>3144</v>
      </c>
      <c r="C6347" s="513" t="s">
        <v>1735</v>
      </c>
      <c r="D6347" s="498" t="s">
        <v>170</v>
      </c>
      <c r="E6347" s="499">
        <v>123.49</v>
      </c>
      <c r="F6347" s="500">
        <f t="shared" si="1538"/>
        <v>152.93</v>
      </c>
      <c r="G6347" s="527"/>
      <c r="H6347" s="518"/>
      <c r="I6347" s="517">
        <f t="shared" si="1551"/>
        <v>0</v>
      </c>
      <c r="J6347" s="517">
        <f t="shared" si="1552"/>
        <v>0</v>
      </c>
      <c r="K6347" s="504"/>
      <c r="L6347" s="518">
        <f t="shared" si="1553"/>
        <v>0</v>
      </c>
      <c r="M6347" s="518">
        <f t="shared" si="1553"/>
        <v>0</v>
      </c>
      <c r="N6347" s="517">
        <f t="shared" si="1554"/>
        <v>0</v>
      </c>
      <c r="O6347" s="517">
        <f t="shared" si="1555"/>
        <v>0</v>
      </c>
      <c r="P6347" s="506"/>
      <c r="Q6347" s="520"/>
      <c r="R6347" s="412" t="str">
        <f t="shared" si="1540"/>
        <v/>
      </c>
      <c r="S6347" s="412" t="str">
        <f t="shared" si="1537"/>
        <v/>
      </c>
      <c r="T6347" s="427"/>
      <c r="U6347" s="429"/>
      <c r="W6347" s="6">
        <f>VLOOKUP(A6347,'[3]Cartilha Global'!$A:$A,1,FALSE)</f>
        <v>87845</v>
      </c>
    </row>
    <row r="6348" spans="1:23" ht="33.75" hidden="1" x14ac:dyDescent="0.2">
      <c r="A6348" s="522">
        <v>87846</v>
      </c>
      <c r="B6348" s="508" t="s">
        <v>3144</v>
      </c>
      <c r="C6348" s="513" t="s">
        <v>1736</v>
      </c>
      <c r="D6348" s="498" t="s">
        <v>170</v>
      </c>
      <c r="E6348" s="499">
        <v>187.26</v>
      </c>
      <c r="F6348" s="500">
        <f t="shared" si="1538"/>
        <v>231.9</v>
      </c>
      <c r="G6348" s="527"/>
      <c r="H6348" s="518"/>
      <c r="I6348" s="517">
        <f t="shared" si="1551"/>
        <v>0</v>
      </c>
      <c r="J6348" s="517">
        <f t="shared" si="1552"/>
        <v>0</v>
      </c>
      <c r="K6348" s="504"/>
      <c r="L6348" s="518">
        <f t="shared" si="1553"/>
        <v>0</v>
      </c>
      <c r="M6348" s="518">
        <f t="shared" si="1553"/>
        <v>0</v>
      </c>
      <c r="N6348" s="517">
        <f t="shared" si="1554"/>
        <v>0</v>
      </c>
      <c r="O6348" s="517">
        <f t="shared" si="1555"/>
        <v>0</v>
      </c>
      <c r="P6348" s="506"/>
      <c r="Q6348" s="494"/>
      <c r="R6348" s="412" t="str">
        <f t="shared" si="1540"/>
        <v/>
      </c>
      <c r="S6348" s="412" t="str">
        <f t="shared" si="1537"/>
        <v/>
      </c>
      <c r="T6348" s="427"/>
      <c r="U6348" s="429"/>
      <c r="W6348" s="6">
        <f>VLOOKUP(A6348,'[3]Cartilha Global'!$A:$A,1,FALSE)</f>
        <v>87846</v>
      </c>
    </row>
    <row r="6349" spans="1:23" ht="33.75" hidden="1" x14ac:dyDescent="0.2">
      <c r="A6349" s="522">
        <v>87847</v>
      </c>
      <c r="B6349" s="508" t="s">
        <v>3144</v>
      </c>
      <c r="C6349" s="513" t="s">
        <v>1737</v>
      </c>
      <c r="D6349" s="498" t="s">
        <v>170</v>
      </c>
      <c r="E6349" s="499">
        <v>135.43</v>
      </c>
      <c r="F6349" s="500">
        <f t="shared" si="1538"/>
        <v>167.72</v>
      </c>
      <c r="G6349" s="527"/>
      <c r="H6349" s="518"/>
      <c r="I6349" s="517">
        <f t="shared" si="1551"/>
        <v>0</v>
      </c>
      <c r="J6349" s="517">
        <f t="shared" si="1552"/>
        <v>0</v>
      </c>
      <c r="K6349" s="504"/>
      <c r="L6349" s="518">
        <f t="shared" si="1553"/>
        <v>0</v>
      </c>
      <c r="M6349" s="518">
        <f t="shared" si="1553"/>
        <v>0</v>
      </c>
      <c r="N6349" s="517">
        <f t="shared" si="1554"/>
        <v>0</v>
      </c>
      <c r="O6349" s="517">
        <f t="shared" si="1555"/>
        <v>0</v>
      </c>
      <c r="P6349" s="506"/>
      <c r="Q6349" s="494"/>
      <c r="R6349" s="412" t="str">
        <f t="shared" si="1540"/>
        <v/>
      </c>
      <c r="S6349" s="412" t="str">
        <f t="shared" si="1537"/>
        <v/>
      </c>
      <c r="T6349" s="427"/>
      <c r="U6349" s="429"/>
      <c r="W6349" s="6">
        <f>VLOOKUP(A6349,'[3]Cartilha Global'!$A:$A,1,FALSE)</f>
        <v>87847</v>
      </c>
    </row>
    <row r="6350" spans="1:23" ht="33.75" hidden="1" x14ac:dyDescent="0.2">
      <c r="A6350" s="522">
        <v>87848</v>
      </c>
      <c r="B6350" s="508" t="s">
        <v>3144</v>
      </c>
      <c r="C6350" s="513" t="s">
        <v>1738</v>
      </c>
      <c r="D6350" s="498" t="s">
        <v>170</v>
      </c>
      <c r="E6350" s="499">
        <v>177.19</v>
      </c>
      <c r="F6350" s="500">
        <f t="shared" ref="F6350:F6363" si="1556">IF(E6350=0,0,ROUND(E6350*(1+E$13)*(1-E$14),2))</f>
        <v>219.43</v>
      </c>
      <c r="G6350" s="527"/>
      <c r="H6350" s="518"/>
      <c r="I6350" s="517">
        <f t="shared" si="1551"/>
        <v>0</v>
      </c>
      <c r="J6350" s="517">
        <f t="shared" si="1552"/>
        <v>0</v>
      </c>
      <c r="K6350" s="504"/>
      <c r="L6350" s="518">
        <f t="shared" si="1553"/>
        <v>0</v>
      </c>
      <c r="M6350" s="518">
        <f t="shared" si="1553"/>
        <v>0</v>
      </c>
      <c r="N6350" s="517">
        <f t="shared" si="1554"/>
        <v>0</v>
      </c>
      <c r="O6350" s="517">
        <f t="shared" si="1555"/>
        <v>0</v>
      </c>
      <c r="P6350" s="506"/>
      <c r="Q6350" s="494"/>
      <c r="R6350" s="412" t="str">
        <f t="shared" si="1540"/>
        <v/>
      </c>
      <c r="S6350" s="412" t="str">
        <f t="shared" si="1537"/>
        <v/>
      </c>
      <c r="T6350" s="427"/>
      <c r="U6350" s="429"/>
      <c r="W6350" s="6">
        <f>VLOOKUP(A6350,'[3]Cartilha Global'!$A:$A,1,FALSE)</f>
        <v>87848</v>
      </c>
    </row>
    <row r="6351" spans="1:23" ht="33.75" hidden="1" x14ac:dyDescent="0.2">
      <c r="A6351" s="522">
        <v>87849</v>
      </c>
      <c r="B6351" s="508" t="s">
        <v>3144</v>
      </c>
      <c r="C6351" s="513" t="s">
        <v>1739</v>
      </c>
      <c r="D6351" s="498" t="s">
        <v>170</v>
      </c>
      <c r="E6351" s="499">
        <v>126.31</v>
      </c>
      <c r="F6351" s="500">
        <f t="shared" si="1556"/>
        <v>156.41999999999999</v>
      </c>
      <c r="G6351" s="527"/>
      <c r="H6351" s="518"/>
      <c r="I6351" s="517">
        <f t="shared" si="1551"/>
        <v>0</v>
      </c>
      <c r="J6351" s="517">
        <f t="shared" si="1552"/>
        <v>0</v>
      </c>
      <c r="K6351" s="504"/>
      <c r="L6351" s="518">
        <f t="shared" si="1553"/>
        <v>0</v>
      </c>
      <c r="M6351" s="518">
        <f t="shared" si="1553"/>
        <v>0</v>
      </c>
      <c r="N6351" s="517">
        <f t="shared" si="1554"/>
        <v>0</v>
      </c>
      <c r="O6351" s="517">
        <f t="shared" si="1555"/>
        <v>0</v>
      </c>
      <c r="P6351" s="506"/>
      <c r="Q6351" s="494"/>
      <c r="R6351" s="412" t="str">
        <f t="shared" si="1540"/>
        <v/>
      </c>
      <c r="S6351" s="412" t="str">
        <f t="shared" ref="S6351:S6414" si="1557">IF(Q6351="X","x",IF(Q6351="xx","x",IF(OR(J6351&gt;0,O6351&gt;0),"x","")))</f>
        <v/>
      </c>
      <c r="T6351" s="427"/>
      <c r="U6351" s="429"/>
      <c r="W6351" s="6">
        <f>VLOOKUP(A6351,'[3]Cartilha Global'!$A:$A,1,FALSE)</f>
        <v>87849</v>
      </c>
    </row>
    <row r="6352" spans="1:23" ht="33.75" hidden="1" x14ac:dyDescent="0.2">
      <c r="A6352" s="522">
        <v>87850</v>
      </c>
      <c r="B6352" s="508" t="s">
        <v>3144</v>
      </c>
      <c r="C6352" s="513" t="s">
        <v>1740</v>
      </c>
      <c r="D6352" s="498" t="s">
        <v>170</v>
      </c>
      <c r="E6352" s="499">
        <v>194.63</v>
      </c>
      <c r="F6352" s="500">
        <f t="shared" si="1556"/>
        <v>241.03</v>
      </c>
      <c r="G6352" s="527"/>
      <c r="H6352" s="518"/>
      <c r="I6352" s="517">
        <f t="shared" si="1551"/>
        <v>0</v>
      </c>
      <c r="J6352" s="517">
        <f t="shared" si="1552"/>
        <v>0</v>
      </c>
      <c r="K6352" s="504"/>
      <c r="L6352" s="518">
        <f t="shared" si="1553"/>
        <v>0</v>
      </c>
      <c r="M6352" s="518">
        <f t="shared" si="1553"/>
        <v>0</v>
      </c>
      <c r="N6352" s="517">
        <f t="shared" si="1554"/>
        <v>0</v>
      </c>
      <c r="O6352" s="517">
        <f t="shared" si="1555"/>
        <v>0</v>
      </c>
      <c r="P6352" s="506"/>
      <c r="Q6352" s="494"/>
      <c r="R6352" s="412" t="str">
        <f t="shared" si="1540"/>
        <v/>
      </c>
      <c r="S6352" s="412" t="str">
        <f t="shared" si="1557"/>
        <v/>
      </c>
      <c r="T6352" s="427"/>
      <c r="U6352" s="429"/>
      <c r="W6352" s="6">
        <f>VLOOKUP(A6352,'[3]Cartilha Global'!$A:$A,1,FALSE)</f>
        <v>87850</v>
      </c>
    </row>
    <row r="6353" spans="1:23" ht="33.75" hidden="1" x14ac:dyDescent="0.2">
      <c r="A6353" s="522">
        <v>87851</v>
      </c>
      <c r="B6353" s="508" t="s">
        <v>3144</v>
      </c>
      <c r="C6353" s="513" t="s">
        <v>1741</v>
      </c>
      <c r="D6353" s="498" t="s">
        <v>170</v>
      </c>
      <c r="E6353" s="499">
        <v>141.41</v>
      </c>
      <c r="F6353" s="500">
        <f t="shared" si="1556"/>
        <v>175.12</v>
      </c>
      <c r="G6353" s="527"/>
      <c r="H6353" s="518"/>
      <c r="I6353" s="517">
        <f t="shared" si="1551"/>
        <v>0</v>
      </c>
      <c r="J6353" s="517">
        <f t="shared" si="1552"/>
        <v>0</v>
      </c>
      <c r="K6353" s="504"/>
      <c r="L6353" s="518">
        <f t="shared" si="1553"/>
        <v>0</v>
      </c>
      <c r="M6353" s="518">
        <f t="shared" si="1553"/>
        <v>0</v>
      </c>
      <c r="N6353" s="517">
        <f t="shared" si="1554"/>
        <v>0</v>
      </c>
      <c r="O6353" s="517">
        <f t="shared" si="1555"/>
        <v>0</v>
      </c>
      <c r="P6353" s="506"/>
      <c r="Q6353" s="494"/>
      <c r="R6353" s="412" t="str">
        <f t="shared" si="1540"/>
        <v/>
      </c>
      <c r="S6353" s="412" t="str">
        <f t="shared" si="1557"/>
        <v/>
      </c>
      <c r="T6353" s="427"/>
      <c r="U6353" s="429"/>
      <c r="W6353" s="6">
        <f>VLOOKUP(A6353,'[3]Cartilha Global'!$A:$A,1,FALSE)</f>
        <v>87851</v>
      </c>
    </row>
    <row r="6354" spans="1:23" ht="33.75" hidden="1" x14ac:dyDescent="0.2">
      <c r="A6354" s="522">
        <v>87852</v>
      </c>
      <c r="B6354" s="508" t="s">
        <v>3144</v>
      </c>
      <c r="C6354" s="513" t="s">
        <v>1742</v>
      </c>
      <c r="D6354" s="498" t="s">
        <v>170</v>
      </c>
      <c r="E6354" s="499">
        <v>182.51</v>
      </c>
      <c r="F6354" s="500">
        <f t="shared" si="1556"/>
        <v>226.02</v>
      </c>
      <c r="G6354" s="527"/>
      <c r="H6354" s="518"/>
      <c r="I6354" s="517">
        <f t="shared" si="1551"/>
        <v>0</v>
      </c>
      <c r="J6354" s="517">
        <f t="shared" si="1552"/>
        <v>0</v>
      </c>
      <c r="K6354" s="504"/>
      <c r="L6354" s="518">
        <f t="shared" si="1553"/>
        <v>0</v>
      </c>
      <c r="M6354" s="518">
        <f t="shared" si="1553"/>
        <v>0</v>
      </c>
      <c r="N6354" s="517">
        <f t="shared" si="1554"/>
        <v>0</v>
      </c>
      <c r="O6354" s="517">
        <f t="shared" si="1555"/>
        <v>0</v>
      </c>
      <c r="P6354" s="506"/>
      <c r="Q6354" s="494"/>
      <c r="R6354" s="412" t="str">
        <f t="shared" si="1540"/>
        <v/>
      </c>
      <c r="S6354" s="412" t="str">
        <f t="shared" si="1557"/>
        <v/>
      </c>
      <c r="T6354" s="427"/>
      <c r="U6354" s="429"/>
      <c r="W6354" s="6">
        <f>VLOOKUP(A6354,'[3]Cartilha Global'!$A:$A,1,FALSE)</f>
        <v>87852</v>
      </c>
    </row>
    <row r="6355" spans="1:23" ht="33.75" hidden="1" x14ac:dyDescent="0.2">
      <c r="A6355" s="522">
        <v>87853</v>
      </c>
      <c r="B6355" s="508" t="s">
        <v>3144</v>
      </c>
      <c r="C6355" s="513" t="s">
        <v>1743</v>
      </c>
      <c r="D6355" s="498" t="s">
        <v>170</v>
      </c>
      <c r="E6355" s="499">
        <v>130.21</v>
      </c>
      <c r="F6355" s="500">
        <f t="shared" si="1556"/>
        <v>161.25</v>
      </c>
      <c r="G6355" s="527"/>
      <c r="H6355" s="518"/>
      <c r="I6355" s="517">
        <f t="shared" si="1551"/>
        <v>0</v>
      </c>
      <c r="J6355" s="517">
        <f t="shared" si="1552"/>
        <v>0</v>
      </c>
      <c r="K6355" s="504"/>
      <c r="L6355" s="518">
        <f t="shared" si="1553"/>
        <v>0</v>
      </c>
      <c r="M6355" s="518">
        <f t="shared" si="1553"/>
        <v>0</v>
      </c>
      <c r="N6355" s="517">
        <f t="shared" si="1554"/>
        <v>0</v>
      </c>
      <c r="O6355" s="517">
        <f t="shared" si="1555"/>
        <v>0</v>
      </c>
      <c r="P6355" s="506"/>
      <c r="Q6355" s="520"/>
      <c r="R6355" s="412" t="str">
        <f t="shared" si="1540"/>
        <v/>
      </c>
      <c r="S6355" s="412" t="str">
        <f t="shared" si="1557"/>
        <v/>
      </c>
      <c r="T6355" s="427"/>
      <c r="U6355" s="429"/>
      <c r="W6355" s="6">
        <f>VLOOKUP(A6355,'[3]Cartilha Global'!$A:$A,1,FALSE)</f>
        <v>87853</v>
      </c>
    </row>
    <row r="6356" spans="1:23" ht="33.75" hidden="1" x14ac:dyDescent="0.2">
      <c r="A6356" s="522">
        <v>87854</v>
      </c>
      <c r="B6356" s="508" t="s">
        <v>3144</v>
      </c>
      <c r="C6356" s="513" t="s">
        <v>1744</v>
      </c>
      <c r="D6356" s="498" t="s">
        <v>170</v>
      </c>
      <c r="E6356" s="499">
        <v>200.9</v>
      </c>
      <c r="F6356" s="500">
        <f t="shared" si="1556"/>
        <v>248.79</v>
      </c>
      <c r="G6356" s="527"/>
      <c r="H6356" s="518"/>
      <c r="I6356" s="517">
        <f t="shared" si="1551"/>
        <v>0</v>
      </c>
      <c r="J6356" s="517">
        <f t="shared" si="1552"/>
        <v>0</v>
      </c>
      <c r="K6356" s="504"/>
      <c r="L6356" s="518">
        <f t="shared" si="1553"/>
        <v>0</v>
      </c>
      <c r="M6356" s="518">
        <f t="shared" si="1553"/>
        <v>0</v>
      </c>
      <c r="N6356" s="517">
        <f t="shared" si="1554"/>
        <v>0</v>
      </c>
      <c r="O6356" s="517">
        <f t="shared" si="1555"/>
        <v>0</v>
      </c>
      <c r="P6356" s="506"/>
      <c r="Q6356" s="494"/>
      <c r="R6356" s="412" t="str">
        <f t="shared" si="1540"/>
        <v/>
      </c>
      <c r="S6356" s="412" t="str">
        <f t="shared" si="1557"/>
        <v/>
      </c>
      <c r="T6356" s="427"/>
      <c r="U6356" s="429"/>
      <c r="W6356" s="6">
        <f>VLOOKUP(A6356,'[3]Cartilha Global'!$A:$A,1,FALSE)</f>
        <v>87854</v>
      </c>
    </row>
    <row r="6357" spans="1:23" ht="22.5" hidden="1" x14ac:dyDescent="0.2">
      <c r="A6357" s="522">
        <v>87855</v>
      </c>
      <c r="B6357" s="508" t="s">
        <v>3144</v>
      </c>
      <c r="C6357" s="513" t="s">
        <v>1745</v>
      </c>
      <c r="D6357" s="498" t="s">
        <v>170</v>
      </c>
      <c r="E6357" s="499">
        <v>153.65</v>
      </c>
      <c r="F6357" s="500">
        <f t="shared" si="1556"/>
        <v>190.28</v>
      </c>
      <c r="G6357" s="527"/>
      <c r="H6357" s="518"/>
      <c r="I6357" s="517">
        <f t="shared" si="1551"/>
        <v>0</v>
      </c>
      <c r="J6357" s="517">
        <f t="shared" si="1552"/>
        <v>0</v>
      </c>
      <c r="K6357" s="504"/>
      <c r="L6357" s="518">
        <f t="shared" si="1553"/>
        <v>0</v>
      </c>
      <c r="M6357" s="518">
        <f t="shared" si="1553"/>
        <v>0</v>
      </c>
      <c r="N6357" s="517">
        <f t="shared" si="1554"/>
        <v>0</v>
      </c>
      <c r="O6357" s="517">
        <f t="shared" si="1555"/>
        <v>0</v>
      </c>
      <c r="P6357" s="506"/>
      <c r="Q6357" s="520"/>
      <c r="R6357" s="412" t="str">
        <f t="shared" si="1540"/>
        <v/>
      </c>
      <c r="S6357" s="412" t="str">
        <f t="shared" si="1557"/>
        <v/>
      </c>
      <c r="T6357" s="427"/>
      <c r="U6357" s="429"/>
      <c r="W6357" s="6">
        <f>VLOOKUP(A6357,'[3]Cartilha Global'!$A:$A,1,FALSE)</f>
        <v>87855</v>
      </c>
    </row>
    <row r="6358" spans="1:23" ht="33.75" hidden="1" x14ac:dyDescent="0.2">
      <c r="A6358" s="522">
        <v>87856</v>
      </c>
      <c r="B6358" s="508" t="s">
        <v>3144</v>
      </c>
      <c r="C6358" s="513" t="s">
        <v>1746</v>
      </c>
      <c r="D6358" s="498" t="s">
        <v>170</v>
      </c>
      <c r="E6358" s="499">
        <v>183.52</v>
      </c>
      <c r="F6358" s="500">
        <f t="shared" si="1556"/>
        <v>227.27</v>
      </c>
      <c r="G6358" s="527"/>
      <c r="H6358" s="518"/>
      <c r="I6358" s="517">
        <f t="shared" si="1551"/>
        <v>0</v>
      </c>
      <c r="J6358" s="517">
        <f t="shared" si="1552"/>
        <v>0</v>
      </c>
      <c r="K6358" s="504"/>
      <c r="L6358" s="518">
        <f t="shared" si="1553"/>
        <v>0</v>
      </c>
      <c r="M6358" s="518">
        <f t="shared" si="1553"/>
        <v>0</v>
      </c>
      <c r="N6358" s="517">
        <f t="shared" si="1554"/>
        <v>0</v>
      </c>
      <c r="O6358" s="517">
        <f t="shared" si="1555"/>
        <v>0</v>
      </c>
      <c r="P6358" s="506"/>
      <c r="Q6358" s="520"/>
      <c r="R6358" s="412" t="str">
        <f t="shared" si="1540"/>
        <v/>
      </c>
      <c r="S6358" s="412" t="str">
        <f t="shared" si="1557"/>
        <v/>
      </c>
      <c r="T6358" s="427"/>
      <c r="U6358" s="429"/>
      <c r="W6358" s="6">
        <f>VLOOKUP(A6358,'[3]Cartilha Global'!$A:$A,1,FALSE)</f>
        <v>87856</v>
      </c>
    </row>
    <row r="6359" spans="1:23" ht="33.75" hidden="1" x14ac:dyDescent="0.2">
      <c r="A6359" s="522">
        <v>87857</v>
      </c>
      <c r="B6359" s="508" t="s">
        <v>3144</v>
      </c>
      <c r="C6359" s="513" t="s">
        <v>1747</v>
      </c>
      <c r="D6359" s="498" t="s">
        <v>170</v>
      </c>
      <c r="E6359" s="499">
        <v>137.18</v>
      </c>
      <c r="F6359" s="500">
        <f t="shared" si="1556"/>
        <v>169.88</v>
      </c>
      <c r="G6359" s="527"/>
      <c r="H6359" s="518"/>
      <c r="I6359" s="517">
        <f t="shared" si="1551"/>
        <v>0</v>
      </c>
      <c r="J6359" s="517">
        <f t="shared" si="1552"/>
        <v>0</v>
      </c>
      <c r="K6359" s="504"/>
      <c r="L6359" s="518">
        <f t="shared" si="1553"/>
        <v>0</v>
      </c>
      <c r="M6359" s="518">
        <f t="shared" si="1553"/>
        <v>0</v>
      </c>
      <c r="N6359" s="517">
        <f t="shared" si="1554"/>
        <v>0</v>
      </c>
      <c r="O6359" s="517">
        <f t="shared" si="1555"/>
        <v>0</v>
      </c>
      <c r="P6359" s="506"/>
      <c r="Q6359" s="520"/>
      <c r="R6359" s="412" t="str">
        <f t="shared" si="1540"/>
        <v/>
      </c>
      <c r="S6359" s="412" t="str">
        <f t="shared" si="1557"/>
        <v/>
      </c>
      <c r="T6359" s="427"/>
      <c r="U6359" s="429"/>
      <c r="W6359" s="6">
        <f>VLOOKUP(A6359,'[3]Cartilha Global'!$A:$A,1,FALSE)</f>
        <v>87857</v>
      </c>
    </row>
    <row r="6360" spans="1:23" ht="22.5" hidden="1" x14ac:dyDescent="0.2">
      <c r="A6360" s="522">
        <v>87858</v>
      </c>
      <c r="B6360" s="508" t="s">
        <v>3144</v>
      </c>
      <c r="C6360" s="513" t="s">
        <v>1748</v>
      </c>
      <c r="D6360" s="498" t="s">
        <v>170</v>
      </c>
      <c r="E6360" s="499">
        <v>131.94999999999999</v>
      </c>
      <c r="F6360" s="500">
        <f t="shared" si="1556"/>
        <v>163.41</v>
      </c>
      <c r="G6360" s="527"/>
      <c r="H6360" s="518"/>
      <c r="I6360" s="517">
        <f t="shared" si="1551"/>
        <v>0</v>
      </c>
      <c r="J6360" s="517">
        <f t="shared" si="1552"/>
        <v>0</v>
      </c>
      <c r="K6360" s="504"/>
      <c r="L6360" s="518">
        <f t="shared" si="1553"/>
        <v>0</v>
      </c>
      <c r="M6360" s="518">
        <f t="shared" si="1553"/>
        <v>0</v>
      </c>
      <c r="N6360" s="517">
        <f t="shared" si="1554"/>
        <v>0</v>
      </c>
      <c r="O6360" s="517">
        <f t="shared" si="1555"/>
        <v>0</v>
      </c>
      <c r="P6360" s="506"/>
      <c r="Q6360" s="520"/>
      <c r="R6360" s="412" t="str">
        <f t="shared" si="1540"/>
        <v/>
      </c>
      <c r="S6360" s="412" t="str">
        <f t="shared" si="1557"/>
        <v/>
      </c>
      <c r="T6360" s="427"/>
      <c r="U6360" s="429"/>
      <c r="W6360" s="6">
        <f>VLOOKUP(A6360,'[3]Cartilha Global'!$A:$A,1,FALSE)</f>
        <v>87858</v>
      </c>
    </row>
    <row r="6361" spans="1:23" ht="22.5" hidden="1" x14ac:dyDescent="0.2">
      <c r="A6361" s="522">
        <v>87859</v>
      </c>
      <c r="B6361" s="508" t="s">
        <v>3144</v>
      </c>
      <c r="C6361" s="513" t="s">
        <v>1749</v>
      </c>
      <c r="D6361" s="498" t="s">
        <v>170</v>
      </c>
      <c r="E6361" s="499">
        <v>153.76</v>
      </c>
      <c r="F6361" s="500">
        <f t="shared" si="1556"/>
        <v>190.42</v>
      </c>
      <c r="G6361" s="527"/>
      <c r="H6361" s="518"/>
      <c r="I6361" s="517">
        <f t="shared" si="1551"/>
        <v>0</v>
      </c>
      <c r="J6361" s="517">
        <f t="shared" si="1552"/>
        <v>0</v>
      </c>
      <c r="K6361" s="504"/>
      <c r="L6361" s="518">
        <f t="shared" si="1553"/>
        <v>0</v>
      </c>
      <c r="M6361" s="518">
        <f t="shared" si="1553"/>
        <v>0</v>
      </c>
      <c r="N6361" s="517">
        <f t="shared" si="1554"/>
        <v>0</v>
      </c>
      <c r="O6361" s="517">
        <f t="shared" si="1555"/>
        <v>0</v>
      </c>
      <c r="P6361" s="506"/>
      <c r="Q6361" s="494"/>
      <c r="R6361" s="412" t="str">
        <f t="shared" si="1540"/>
        <v/>
      </c>
      <c r="S6361" s="412" t="str">
        <f t="shared" si="1557"/>
        <v/>
      </c>
      <c r="T6361" s="427"/>
      <c r="U6361" s="429"/>
      <c r="W6361" s="6">
        <f>VLOOKUP(A6361,'[3]Cartilha Global'!$A:$A,1,FALSE)</f>
        <v>87859</v>
      </c>
    </row>
    <row r="6362" spans="1:23" hidden="1" x14ac:dyDescent="0.2">
      <c r="A6362" s="522">
        <v>95305</v>
      </c>
      <c r="B6362" s="508" t="s">
        <v>3144</v>
      </c>
      <c r="C6362" s="513" t="s">
        <v>1750</v>
      </c>
      <c r="D6362" s="498" t="s">
        <v>170</v>
      </c>
      <c r="E6362" s="499">
        <v>13.59</v>
      </c>
      <c r="F6362" s="500">
        <f t="shared" si="1556"/>
        <v>16.829999999999998</v>
      </c>
      <c r="G6362" s="527"/>
      <c r="H6362" s="518"/>
      <c r="I6362" s="517">
        <f t="shared" si="1551"/>
        <v>0</v>
      </c>
      <c r="J6362" s="517">
        <f t="shared" si="1552"/>
        <v>0</v>
      </c>
      <c r="K6362" s="504"/>
      <c r="L6362" s="518">
        <f t="shared" si="1553"/>
        <v>0</v>
      </c>
      <c r="M6362" s="518">
        <f t="shared" si="1553"/>
        <v>0</v>
      </c>
      <c r="N6362" s="517">
        <f t="shared" si="1554"/>
        <v>0</v>
      </c>
      <c r="O6362" s="517">
        <f t="shared" si="1555"/>
        <v>0</v>
      </c>
      <c r="P6362" s="506"/>
      <c r="Q6362" s="520"/>
      <c r="R6362" s="412" t="str">
        <f t="shared" si="1540"/>
        <v/>
      </c>
      <c r="S6362" s="412" t="str">
        <f t="shared" si="1557"/>
        <v/>
      </c>
      <c r="T6362" s="427"/>
      <c r="U6362" s="429"/>
      <c r="W6362" s="6">
        <f>VLOOKUP(A6362,'[3]Cartilha Global'!$A:$A,1,FALSE)</f>
        <v>95305</v>
      </c>
    </row>
    <row r="6363" spans="1:23" hidden="1" x14ac:dyDescent="0.2">
      <c r="A6363" s="522">
        <v>95306</v>
      </c>
      <c r="B6363" s="508" t="s">
        <v>3144</v>
      </c>
      <c r="C6363" s="513" t="s">
        <v>1751</v>
      </c>
      <c r="D6363" s="498" t="s">
        <v>170</v>
      </c>
      <c r="E6363" s="499">
        <v>16.260000000000002</v>
      </c>
      <c r="F6363" s="500">
        <f t="shared" si="1556"/>
        <v>20.14</v>
      </c>
      <c r="G6363" s="527"/>
      <c r="H6363" s="518"/>
      <c r="I6363" s="517">
        <f t="shared" si="1551"/>
        <v>0</v>
      </c>
      <c r="J6363" s="517">
        <f t="shared" si="1552"/>
        <v>0</v>
      </c>
      <c r="K6363" s="504"/>
      <c r="L6363" s="518">
        <f t="shared" si="1553"/>
        <v>0</v>
      </c>
      <c r="M6363" s="518">
        <f t="shared" si="1553"/>
        <v>0</v>
      </c>
      <c r="N6363" s="517">
        <f t="shared" si="1554"/>
        <v>0</v>
      </c>
      <c r="O6363" s="517">
        <f t="shared" si="1555"/>
        <v>0</v>
      </c>
      <c r="P6363" s="506"/>
      <c r="Q6363" s="520"/>
      <c r="R6363" s="412" t="str">
        <f t="shared" si="1540"/>
        <v/>
      </c>
      <c r="S6363" s="412" t="str">
        <f t="shared" si="1557"/>
        <v/>
      </c>
      <c r="T6363" s="427"/>
      <c r="U6363" s="429"/>
      <c r="W6363" s="6">
        <f>VLOOKUP(A6363,'[3]Cartilha Global'!$A:$A,1,FALSE)</f>
        <v>95306</v>
      </c>
    </row>
    <row r="6364" spans="1:23" hidden="1" x14ac:dyDescent="0.2">
      <c r="A6364" s="522" t="s">
        <v>2094</v>
      </c>
      <c r="B6364" s="508"/>
      <c r="C6364" s="513" t="s">
        <v>542</v>
      </c>
      <c r="D6364" s="498">
        <v>0</v>
      </c>
      <c r="E6364" s="499"/>
      <c r="F6364" s="500">
        <f t="shared" ref="F6364:F6413" si="1558">IF(E6364=0,0,ROUND(E6364*(1+E$13)*(1-E$14),2))</f>
        <v>0</v>
      </c>
      <c r="G6364" s="556"/>
      <c r="H6364" s="556"/>
      <c r="I6364" s="557"/>
      <c r="J6364" s="558"/>
      <c r="K6364" s="504"/>
      <c r="L6364" s="556"/>
      <c r="M6364" s="556"/>
      <c r="N6364" s="557"/>
      <c r="O6364" s="558"/>
      <c r="P6364" s="506"/>
      <c r="Q6364" s="494" t="str">
        <f>IF(OR(SUM(J6365:J6372)&gt;0,SUM(O6365:O6372)&gt;0),"xx","")</f>
        <v/>
      </c>
      <c r="R6364" s="412" t="str">
        <f t="shared" si="1540"/>
        <v/>
      </c>
      <c r="S6364" s="412" t="str">
        <f t="shared" si="1557"/>
        <v/>
      </c>
      <c r="T6364" s="427"/>
      <c r="U6364" s="429"/>
      <c r="W6364" s="6" t="str">
        <f>VLOOKUP(A6364,'[3]Cartilha Global'!$A:$A,1,FALSE)</f>
        <v>10.4.5</v>
      </c>
    </row>
    <row r="6365" spans="1:23" ht="22.5" hidden="1" x14ac:dyDescent="0.2">
      <c r="A6365" s="522">
        <v>91514</v>
      </c>
      <c r="B6365" s="508" t="s">
        <v>3144</v>
      </c>
      <c r="C6365" s="513" t="s">
        <v>543</v>
      </c>
      <c r="D6365" s="498" t="s">
        <v>170</v>
      </c>
      <c r="E6365" s="499">
        <v>7.39</v>
      </c>
      <c r="F6365" s="500">
        <f t="shared" si="1558"/>
        <v>9.15</v>
      </c>
      <c r="G6365" s="527"/>
      <c r="H6365" s="518"/>
      <c r="I6365" s="517">
        <f t="shared" ref="I6365:I6372" si="1559">IF(ISBLANK(E6365),0,ROUND(F6365*G6365,2))</f>
        <v>0</v>
      </c>
      <c r="J6365" s="517">
        <f t="shared" ref="J6365:J6372" si="1560">IF(ISBLANK(G6365),0,ROUND(G6365*H6365,2))</f>
        <v>0</v>
      </c>
      <c r="K6365" s="504"/>
      <c r="L6365" s="518">
        <f t="shared" ref="L6365:M6372" si="1561">G6365</f>
        <v>0</v>
      </c>
      <c r="M6365" s="518">
        <f t="shared" si="1561"/>
        <v>0</v>
      </c>
      <c r="N6365" s="517">
        <f t="shared" ref="N6365:N6372" si="1562">IF(ISBLANK(E6365),0,ROUND(F6365*L6365,2))</f>
        <v>0</v>
      </c>
      <c r="O6365" s="517">
        <f t="shared" ref="O6365:O6372" si="1563">IF(ISBLANK(L6365),0,ROUND(L6365*M6365,2))</f>
        <v>0</v>
      </c>
      <c r="P6365" s="506"/>
      <c r="Q6365" s="520"/>
      <c r="R6365" s="412" t="str">
        <f t="shared" ref="R6365:R6455" si="1564">IF(Q6365="X","x",IF(Q6365="xx","x",IF(O6365&gt;0,"x","")))</f>
        <v/>
      </c>
      <c r="S6365" s="412" t="str">
        <f t="shared" si="1557"/>
        <v/>
      </c>
      <c r="T6365" s="427"/>
      <c r="U6365" s="429"/>
      <c r="W6365" s="6">
        <f>VLOOKUP(A6365,'[3]Cartilha Global'!$A:$A,1,FALSE)</f>
        <v>91514</v>
      </c>
    </row>
    <row r="6366" spans="1:23" ht="22.5" hidden="1" x14ac:dyDescent="0.2">
      <c r="A6366" s="522">
        <v>91515</v>
      </c>
      <c r="B6366" s="508" t="s">
        <v>3144</v>
      </c>
      <c r="C6366" s="513" t="s">
        <v>544</v>
      </c>
      <c r="D6366" s="498" t="s">
        <v>170</v>
      </c>
      <c r="E6366" s="499">
        <v>9.7799999999999994</v>
      </c>
      <c r="F6366" s="500">
        <f t="shared" si="1558"/>
        <v>12.11</v>
      </c>
      <c r="G6366" s="527"/>
      <c r="H6366" s="518"/>
      <c r="I6366" s="517">
        <f t="shared" si="1559"/>
        <v>0</v>
      </c>
      <c r="J6366" s="517">
        <f t="shared" si="1560"/>
        <v>0</v>
      </c>
      <c r="K6366" s="504"/>
      <c r="L6366" s="518">
        <f t="shared" si="1561"/>
        <v>0</v>
      </c>
      <c r="M6366" s="518">
        <f t="shared" si="1561"/>
        <v>0</v>
      </c>
      <c r="N6366" s="517">
        <f t="shared" si="1562"/>
        <v>0</v>
      </c>
      <c r="O6366" s="517">
        <f t="shared" si="1563"/>
        <v>0</v>
      </c>
      <c r="P6366" s="506"/>
      <c r="Q6366" s="494"/>
      <c r="R6366" s="412" t="str">
        <f t="shared" si="1564"/>
        <v/>
      </c>
      <c r="S6366" s="412" t="str">
        <f t="shared" si="1557"/>
        <v/>
      </c>
      <c r="T6366" s="427"/>
      <c r="U6366" s="429"/>
      <c r="W6366" s="6">
        <f>VLOOKUP(A6366,'[3]Cartilha Global'!$A:$A,1,FALSE)</f>
        <v>91515</v>
      </c>
    </row>
    <row r="6367" spans="1:23" ht="22.5" hidden="1" x14ac:dyDescent="0.2">
      <c r="A6367" s="522">
        <v>91516</v>
      </c>
      <c r="B6367" s="508" t="s">
        <v>3144</v>
      </c>
      <c r="C6367" s="513" t="s">
        <v>545</v>
      </c>
      <c r="D6367" s="498" t="s">
        <v>170</v>
      </c>
      <c r="E6367" s="499">
        <v>14.29</v>
      </c>
      <c r="F6367" s="500">
        <f t="shared" si="1558"/>
        <v>17.7</v>
      </c>
      <c r="G6367" s="527"/>
      <c r="H6367" s="518"/>
      <c r="I6367" s="517">
        <f t="shared" si="1559"/>
        <v>0</v>
      </c>
      <c r="J6367" s="517">
        <f t="shared" si="1560"/>
        <v>0</v>
      </c>
      <c r="K6367" s="504"/>
      <c r="L6367" s="518">
        <f t="shared" si="1561"/>
        <v>0</v>
      </c>
      <c r="M6367" s="518">
        <f t="shared" si="1561"/>
        <v>0</v>
      </c>
      <c r="N6367" s="517">
        <f t="shared" si="1562"/>
        <v>0</v>
      </c>
      <c r="O6367" s="517">
        <f t="shared" si="1563"/>
        <v>0</v>
      </c>
      <c r="P6367" s="506"/>
      <c r="Q6367" s="520"/>
      <c r="R6367" s="412" t="str">
        <f t="shared" si="1564"/>
        <v/>
      </c>
      <c r="S6367" s="412" t="str">
        <f t="shared" si="1557"/>
        <v/>
      </c>
      <c r="T6367" s="427"/>
      <c r="U6367" s="429"/>
      <c r="W6367" s="6">
        <f>VLOOKUP(A6367,'[3]Cartilha Global'!$A:$A,1,FALSE)</f>
        <v>91516</v>
      </c>
    </row>
    <row r="6368" spans="1:23" ht="22.5" hidden="1" x14ac:dyDescent="0.2">
      <c r="A6368" s="522">
        <v>91517</v>
      </c>
      <c r="B6368" s="508" t="s">
        <v>3144</v>
      </c>
      <c r="C6368" s="513" t="s">
        <v>546</v>
      </c>
      <c r="D6368" s="498" t="s">
        <v>170</v>
      </c>
      <c r="E6368" s="499">
        <v>15.92</v>
      </c>
      <c r="F6368" s="500">
        <f t="shared" si="1558"/>
        <v>19.72</v>
      </c>
      <c r="G6368" s="527"/>
      <c r="H6368" s="518"/>
      <c r="I6368" s="517">
        <f t="shared" si="1559"/>
        <v>0</v>
      </c>
      <c r="J6368" s="517">
        <f t="shared" si="1560"/>
        <v>0</v>
      </c>
      <c r="K6368" s="504"/>
      <c r="L6368" s="518">
        <f t="shared" si="1561"/>
        <v>0</v>
      </c>
      <c r="M6368" s="518">
        <f t="shared" si="1561"/>
        <v>0</v>
      </c>
      <c r="N6368" s="517">
        <f t="shared" si="1562"/>
        <v>0</v>
      </c>
      <c r="O6368" s="517">
        <f t="shared" si="1563"/>
        <v>0</v>
      </c>
      <c r="P6368" s="506"/>
      <c r="Q6368" s="520"/>
      <c r="R6368" s="412" t="str">
        <f t="shared" si="1564"/>
        <v/>
      </c>
      <c r="S6368" s="412" t="str">
        <f t="shared" si="1557"/>
        <v/>
      </c>
      <c r="T6368" s="427"/>
      <c r="U6368" s="429"/>
      <c r="W6368" s="6">
        <f>VLOOKUP(A6368,'[3]Cartilha Global'!$A:$A,1,FALSE)</f>
        <v>91517</v>
      </c>
    </row>
    <row r="6369" spans="1:23" ht="22.5" hidden="1" x14ac:dyDescent="0.2">
      <c r="A6369" s="522">
        <v>91519</v>
      </c>
      <c r="B6369" s="508" t="s">
        <v>3144</v>
      </c>
      <c r="C6369" s="513" t="s">
        <v>547</v>
      </c>
      <c r="D6369" s="498" t="s">
        <v>170</v>
      </c>
      <c r="E6369" s="499">
        <v>18.29</v>
      </c>
      <c r="F6369" s="500">
        <f t="shared" si="1558"/>
        <v>22.65</v>
      </c>
      <c r="G6369" s="527"/>
      <c r="H6369" s="518"/>
      <c r="I6369" s="517">
        <f t="shared" si="1559"/>
        <v>0</v>
      </c>
      <c r="J6369" s="517">
        <f t="shared" si="1560"/>
        <v>0</v>
      </c>
      <c r="K6369" s="504"/>
      <c r="L6369" s="518">
        <f t="shared" si="1561"/>
        <v>0</v>
      </c>
      <c r="M6369" s="518">
        <f t="shared" si="1561"/>
        <v>0</v>
      </c>
      <c r="N6369" s="517">
        <f t="shared" si="1562"/>
        <v>0</v>
      </c>
      <c r="O6369" s="517">
        <f t="shared" si="1563"/>
        <v>0</v>
      </c>
      <c r="P6369" s="506"/>
      <c r="Q6369" s="494"/>
      <c r="R6369" s="412" t="str">
        <f t="shared" si="1564"/>
        <v/>
      </c>
      <c r="S6369" s="412" t="str">
        <f t="shared" si="1557"/>
        <v/>
      </c>
      <c r="T6369" s="427"/>
      <c r="U6369" s="429"/>
      <c r="W6369" s="6">
        <f>VLOOKUP(A6369,'[3]Cartilha Global'!$A:$A,1,FALSE)</f>
        <v>91519</v>
      </c>
    </row>
    <row r="6370" spans="1:23" ht="22.5" hidden="1" x14ac:dyDescent="0.2">
      <c r="A6370" s="522">
        <v>91520</v>
      </c>
      <c r="B6370" s="508" t="s">
        <v>3144</v>
      </c>
      <c r="C6370" s="513" t="s">
        <v>548</v>
      </c>
      <c r="D6370" s="498" t="s">
        <v>170</v>
      </c>
      <c r="E6370" s="499">
        <v>2.66</v>
      </c>
      <c r="F6370" s="500">
        <f t="shared" si="1558"/>
        <v>3.29</v>
      </c>
      <c r="G6370" s="527"/>
      <c r="H6370" s="518"/>
      <c r="I6370" s="517">
        <f t="shared" si="1559"/>
        <v>0</v>
      </c>
      <c r="J6370" s="517">
        <f t="shared" si="1560"/>
        <v>0</v>
      </c>
      <c r="K6370" s="504"/>
      <c r="L6370" s="518">
        <f t="shared" si="1561"/>
        <v>0</v>
      </c>
      <c r="M6370" s="518">
        <f t="shared" si="1561"/>
        <v>0</v>
      </c>
      <c r="N6370" s="517">
        <f t="shared" si="1562"/>
        <v>0</v>
      </c>
      <c r="O6370" s="517">
        <f t="shared" si="1563"/>
        <v>0</v>
      </c>
      <c r="P6370" s="506"/>
      <c r="Q6370" s="520"/>
      <c r="R6370" s="412" t="str">
        <f t="shared" si="1564"/>
        <v/>
      </c>
      <c r="S6370" s="412" t="str">
        <f t="shared" si="1557"/>
        <v/>
      </c>
      <c r="T6370" s="427"/>
      <c r="U6370" s="429"/>
      <c r="W6370" s="6">
        <f>VLOOKUP(A6370,'[3]Cartilha Global'!$A:$A,1,FALSE)</f>
        <v>91520</v>
      </c>
    </row>
    <row r="6371" spans="1:23" ht="22.5" hidden="1" x14ac:dyDescent="0.2">
      <c r="A6371" s="522">
        <v>91522</v>
      </c>
      <c r="B6371" s="508" t="s">
        <v>3144</v>
      </c>
      <c r="C6371" s="513" t="s">
        <v>549</v>
      </c>
      <c r="D6371" s="498" t="s">
        <v>170</v>
      </c>
      <c r="E6371" s="499">
        <v>3.19</v>
      </c>
      <c r="F6371" s="500">
        <f t="shared" si="1558"/>
        <v>3.95</v>
      </c>
      <c r="G6371" s="527"/>
      <c r="H6371" s="518"/>
      <c r="I6371" s="517">
        <f t="shared" si="1559"/>
        <v>0</v>
      </c>
      <c r="J6371" s="517">
        <f t="shared" si="1560"/>
        <v>0</v>
      </c>
      <c r="K6371" s="504"/>
      <c r="L6371" s="518">
        <f t="shared" si="1561"/>
        <v>0</v>
      </c>
      <c r="M6371" s="518">
        <f t="shared" si="1561"/>
        <v>0</v>
      </c>
      <c r="N6371" s="517">
        <f t="shared" si="1562"/>
        <v>0</v>
      </c>
      <c r="O6371" s="517">
        <f t="shared" si="1563"/>
        <v>0</v>
      </c>
      <c r="P6371" s="506"/>
      <c r="Q6371" s="520"/>
      <c r="R6371" s="412" t="str">
        <f t="shared" si="1564"/>
        <v/>
      </c>
      <c r="S6371" s="412" t="str">
        <f t="shared" si="1557"/>
        <v/>
      </c>
      <c r="T6371" s="427"/>
      <c r="U6371" s="429"/>
      <c r="W6371" s="6">
        <f>VLOOKUP(A6371,'[3]Cartilha Global'!$A:$A,1,FALSE)</f>
        <v>91522</v>
      </c>
    </row>
    <row r="6372" spans="1:23" ht="22.5" hidden="1" x14ac:dyDescent="0.2">
      <c r="A6372" s="522">
        <v>91525</v>
      </c>
      <c r="B6372" s="508" t="s">
        <v>3144</v>
      </c>
      <c r="C6372" s="513" t="s">
        <v>550</v>
      </c>
      <c r="D6372" s="498" t="s">
        <v>170</v>
      </c>
      <c r="E6372" s="499">
        <v>5.79</v>
      </c>
      <c r="F6372" s="500">
        <f t="shared" si="1558"/>
        <v>7.17</v>
      </c>
      <c r="G6372" s="527"/>
      <c r="H6372" s="518"/>
      <c r="I6372" s="517">
        <f t="shared" si="1559"/>
        <v>0</v>
      </c>
      <c r="J6372" s="517">
        <f t="shared" si="1560"/>
        <v>0</v>
      </c>
      <c r="K6372" s="504"/>
      <c r="L6372" s="518">
        <f t="shared" si="1561"/>
        <v>0</v>
      </c>
      <c r="M6372" s="518">
        <f t="shared" si="1561"/>
        <v>0</v>
      </c>
      <c r="N6372" s="517">
        <f t="shared" si="1562"/>
        <v>0</v>
      </c>
      <c r="O6372" s="517">
        <f t="shared" si="1563"/>
        <v>0</v>
      </c>
      <c r="P6372" s="506"/>
      <c r="Q6372" s="520"/>
      <c r="R6372" s="412" t="str">
        <f t="shared" si="1564"/>
        <v/>
      </c>
      <c r="S6372" s="412" t="str">
        <f t="shared" si="1557"/>
        <v/>
      </c>
      <c r="T6372" s="427"/>
      <c r="U6372" s="429"/>
      <c r="W6372" s="6">
        <f>VLOOKUP(A6372,'[3]Cartilha Global'!$A:$A,1,FALSE)</f>
        <v>91525</v>
      </c>
    </row>
    <row r="6373" spans="1:23" hidden="1" x14ac:dyDescent="0.2">
      <c r="A6373" s="522" t="s">
        <v>2095</v>
      </c>
      <c r="B6373" s="508"/>
      <c r="C6373" s="513" t="s">
        <v>329</v>
      </c>
      <c r="D6373" s="498">
        <v>0</v>
      </c>
      <c r="E6373" s="499"/>
      <c r="F6373" s="500">
        <f t="shared" si="1558"/>
        <v>0</v>
      </c>
      <c r="G6373" s="556"/>
      <c r="H6373" s="556"/>
      <c r="I6373" s="557"/>
      <c r="J6373" s="558"/>
      <c r="K6373" s="504"/>
      <c r="L6373" s="556"/>
      <c r="M6373" s="556"/>
      <c r="N6373" s="557"/>
      <c r="O6373" s="558"/>
      <c r="P6373" s="506"/>
      <c r="Q6373" s="494" t="str">
        <f>IF(OR(SUM(J6374:J6404)&gt;0,SUM(O6374:O6404)&gt;0),"xx","")</f>
        <v/>
      </c>
      <c r="R6373" s="412" t="str">
        <f t="shared" si="1564"/>
        <v/>
      </c>
      <c r="S6373" s="412" t="str">
        <f t="shared" si="1557"/>
        <v/>
      </c>
      <c r="T6373" s="427"/>
      <c r="U6373" s="429"/>
      <c r="W6373" s="6" t="str">
        <f>VLOOKUP(A6373,'[3]Cartilha Global'!$A:$A,1,FALSE)</f>
        <v>10.4.6</v>
      </c>
    </row>
    <row r="6374" spans="1:23" ht="33.75" hidden="1" x14ac:dyDescent="0.2">
      <c r="A6374" s="522">
        <v>89049</v>
      </c>
      <c r="B6374" s="508" t="s">
        <v>3144</v>
      </c>
      <c r="C6374" s="513" t="s">
        <v>551</v>
      </c>
      <c r="D6374" s="498" t="s">
        <v>170</v>
      </c>
      <c r="E6374" s="499">
        <v>23.61</v>
      </c>
      <c r="F6374" s="500">
        <f t="shared" si="1558"/>
        <v>29.24</v>
      </c>
      <c r="G6374" s="527"/>
      <c r="H6374" s="528"/>
      <c r="I6374" s="517">
        <f t="shared" ref="I6374:I6404" si="1565">IF(ISBLANK(E6374),0,ROUND(F6374*G6374,2))</f>
        <v>0</v>
      </c>
      <c r="J6374" s="517">
        <f t="shared" ref="J6374:J6404" si="1566">IF(ISBLANK(G6374),0,ROUND(G6374*H6374,2))</f>
        <v>0</v>
      </c>
      <c r="K6374" s="504"/>
      <c r="L6374" s="518">
        <f t="shared" ref="L6374:M6404" si="1567">G6374</f>
        <v>0</v>
      </c>
      <c r="M6374" s="518">
        <f t="shared" si="1567"/>
        <v>0</v>
      </c>
      <c r="N6374" s="517">
        <f t="shared" ref="N6374:N6404" si="1568">IF(ISBLANK(E6374),0,ROUND(F6374*L6374,2))</f>
        <v>0</v>
      </c>
      <c r="O6374" s="517">
        <f t="shared" ref="O6374:O6404" si="1569">IF(ISBLANK(L6374),0,ROUND(L6374*M6374,2))</f>
        <v>0</v>
      </c>
      <c r="P6374" s="506"/>
      <c r="Q6374" s="520"/>
      <c r="R6374" s="412" t="str">
        <f t="shared" si="1564"/>
        <v/>
      </c>
      <c r="S6374" s="412" t="str">
        <f t="shared" si="1557"/>
        <v/>
      </c>
      <c r="T6374" s="427"/>
      <c r="U6374" s="429"/>
      <c r="W6374" s="6">
        <f>VLOOKUP(A6374,'[3]Cartilha Global'!$A:$A,1,FALSE)</f>
        <v>89049</v>
      </c>
    </row>
    <row r="6375" spans="1:23" ht="22.5" hidden="1" x14ac:dyDescent="0.2">
      <c r="A6375" s="522">
        <v>87418</v>
      </c>
      <c r="B6375" s="508" t="s">
        <v>3144</v>
      </c>
      <c r="C6375" s="513" t="s">
        <v>330</v>
      </c>
      <c r="D6375" s="498" t="s">
        <v>170</v>
      </c>
      <c r="E6375" s="499">
        <v>18.48</v>
      </c>
      <c r="F6375" s="500">
        <f t="shared" si="1558"/>
        <v>22.89</v>
      </c>
      <c r="G6375" s="527"/>
      <c r="H6375" s="528"/>
      <c r="I6375" s="517">
        <f t="shared" si="1565"/>
        <v>0</v>
      </c>
      <c r="J6375" s="517">
        <f t="shared" si="1566"/>
        <v>0</v>
      </c>
      <c r="K6375" s="504"/>
      <c r="L6375" s="518">
        <f t="shared" si="1567"/>
        <v>0</v>
      </c>
      <c r="M6375" s="518">
        <f t="shared" si="1567"/>
        <v>0</v>
      </c>
      <c r="N6375" s="517">
        <f t="shared" si="1568"/>
        <v>0</v>
      </c>
      <c r="O6375" s="517">
        <f t="shared" si="1569"/>
        <v>0</v>
      </c>
      <c r="P6375" s="506"/>
      <c r="Q6375" s="520"/>
      <c r="R6375" s="412" t="str">
        <f t="shared" si="1564"/>
        <v/>
      </c>
      <c r="S6375" s="412" t="str">
        <f t="shared" si="1557"/>
        <v/>
      </c>
      <c r="T6375" s="427"/>
      <c r="U6375" s="429"/>
      <c r="W6375" s="6">
        <f>VLOOKUP(A6375,'[3]Cartilha Global'!$A:$A,1,FALSE)</f>
        <v>87418</v>
      </c>
    </row>
    <row r="6376" spans="1:23" ht="22.5" hidden="1" x14ac:dyDescent="0.2">
      <c r="A6376" s="522">
        <v>87421</v>
      </c>
      <c r="B6376" s="508" t="s">
        <v>3144</v>
      </c>
      <c r="C6376" s="513" t="s">
        <v>331</v>
      </c>
      <c r="D6376" s="498" t="s">
        <v>170</v>
      </c>
      <c r="E6376" s="499">
        <v>27.39</v>
      </c>
      <c r="F6376" s="500">
        <f t="shared" si="1558"/>
        <v>33.92</v>
      </c>
      <c r="G6376" s="527"/>
      <c r="H6376" s="528"/>
      <c r="I6376" s="517">
        <f t="shared" si="1565"/>
        <v>0</v>
      </c>
      <c r="J6376" s="517">
        <f t="shared" si="1566"/>
        <v>0</v>
      </c>
      <c r="K6376" s="504"/>
      <c r="L6376" s="518">
        <f t="shared" si="1567"/>
        <v>0</v>
      </c>
      <c r="M6376" s="518">
        <f t="shared" si="1567"/>
        <v>0</v>
      </c>
      <c r="N6376" s="517">
        <f t="shared" si="1568"/>
        <v>0</v>
      </c>
      <c r="O6376" s="517">
        <f t="shared" si="1569"/>
        <v>0</v>
      </c>
      <c r="P6376" s="506"/>
      <c r="Q6376" s="520"/>
      <c r="R6376" s="412" t="str">
        <f t="shared" si="1564"/>
        <v/>
      </c>
      <c r="S6376" s="412" t="str">
        <f t="shared" si="1557"/>
        <v/>
      </c>
      <c r="T6376" s="427"/>
      <c r="U6376" s="429"/>
      <c r="W6376" s="6">
        <f>VLOOKUP(A6376,'[3]Cartilha Global'!$A:$A,1,FALSE)</f>
        <v>87421</v>
      </c>
    </row>
    <row r="6377" spans="1:23" ht="22.5" hidden="1" x14ac:dyDescent="0.2">
      <c r="A6377" s="522">
        <v>87417</v>
      </c>
      <c r="B6377" s="508" t="s">
        <v>3144</v>
      </c>
      <c r="C6377" s="513" t="s">
        <v>332</v>
      </c>
      <c r="D6377" s="498" t="s">
        <v>170</v>
      </c>
      <c r="E6377" s="499">
        <v>17.93</v>
      </c>
      <c r="F6377" s="500">
        <f t="shared" si="1558"/>
        <v>22.2</v>
      </c>
      <c r="G6377" s="527"/>
      <c r="H6377" s="528"/>
      <c r="I6377" s="517">
        <f t="shared" si="1565"/>
        <v>0</v>
      </c>
      <c r="J6377" s="517">
        <f t="shared" si="1566"/>
        <v>0</v>
      </c>
      <c r="K6377" s="504"/>
      <c r="L6377" s="518">
        <f t="shared" si="1567"/>
        <v>0</v>
      </c>
      <c r="M6377" s="518">
        <f t="shared" si="1567"/>
        <v>0</v>
      </c>
      <c r="N6377" s="517">
        <f t="shared" si="1568"/>
        <v>0</v>
      </c>
      <c r="O6377" s="517">
        <f t="shared" si="1569"/>
        <v>0</v>
      </c>
      <c r="P6377" s="506"/>
      <c r="Q6377" s="520"/>
      <c r="R6377" s="412" t="str">
        <f t="shared" si="1564"/>
        <v/>
      </c>
      <c r="S6377" s="412" t="str">
        <f t="shared" si="1557"/>
        <v/>
      </c>
      <c r="T6377" s="427"/>
      <c r="U6377" s="429"/>
      <c r="W6377" s="6">
        <f>VLOOKUP(A6377,'[3]Cartilha Global'!$A:$A,1,FALSE)</f>
        <v>87417</v>
      </c>
    </row>
    <row r="6378" spans="1:23" ht="22.5" hidden="1" x14ac:dyDescent="0.2">
      <c r="A6378" s="522">
        <v>87420</v>
      </c>
      <c r="B6378" s="508" t="s">
        <v>3144</v>
      </c>
      <c r="C6378" s="513" t="s">
        <v>333</v>
      </c>
      <c r="D6378" s="498" t="s">
        <v>170</v>
      </c>
      <c r="E6378" s="499">
        <v>26.84</v>
      </c>
      <c r="F6378" s="500">
        <f t="shared" si="1558"/>
        <v>33.24</v>
      </c>
      <c r="G6378" s="527"/>
      <c r="H6378" s="528"/>
      <c r="I6378" s="517">
        <f t="shared" si="1565"/>
        <v>0</v>
      </c>
      <c r="J6378" s="517">
        <f t="shared" si="1566"/>
        <v>0</v>
      </c>
      <c r="K6378" s="504"/>
      <c r="L6378" s="518">
        <f t="shared" si="1567"/>
        <v>0</v>
      </c>
      <c r="M6378" s="518">
        <f t="shared" si="1567"/>
        <v>0</v>
      </c>
      <c r="N6378" s="517">
        <f t="shared" si="1568"/>
        <v>0</v>
      </c>
      <c r="O6378" s="517">
        <f t="shared" si="1569"/>
        <v>0</v>
      </c>
      <c r="P6378" s="506"/>
      <c r="Q6378" s="520"/>
      <c r="R6378" s="412" t="str">
        <f t="shared" si="1564"/>
        <v/>
      </c>
      <c r="S6378" s="412" t="str">
        <f t="shared" si="1557"/>
        <v/>
      </c>
      <c r="T6378" s="427"/>
      <c r="U6378" s="429"/>
      <c r="W6378" s="6">
        <f>VLOOKUP(A6378,'[3]Cartilha Global'!$A:$A,1,FALSE)</f>
        <v>87420</v>
      </c>
    </row>
    <row r="6379" spans="1:23" ht="22.5" hidden="1" x14ac:dyDescent="0.2">
      <c r="A6379" s="522">
        <v>87419</v>
      </c>
      <c r="B6379" s="508" t="s">
        <v>3144</v>
      </c>
      <c r="C6379" s="513" t="s">
        <v>334</v>
      </c>
      <c r="D6379" s="498" t="s">
        <v>170</v>
      </c>
      <c r="E6379" s="499">
        <v>20.05</v>
      </c>
      <c r="F6379" s="500">
        <f t="shared" si="1558"/>
        <v>24.83</v>
      </c>
      <c r="G6379" s="527"/>
      <c r="H6379" s="528"/>
      <c r="I6379" s="517">
        <f t="shared" si="1565"/>
        <v>0</v>
      </c>
      <c r="J6379" s="517">
        <f t="shared" si="1566"/>
        <v>0</v>
      </c>
      <c r="K6379" s="504"/>
      <c r="L6379" s="518">
        <f t="shared" si="1567"/>
        <v>0</v>
      </c>
      <c r="M6379" s="518">
        <f t="shared" si="1567"/>
        <v>0</v>
      </c>
      <c r="N6379" s="517">
        <f t="shared" si="1568"/>
        <v>0</v>
      </c>
      <c r="O6379" s="517">
        <f t="shared" si="1569"/>
        <v>0</v>
      </c>
      <c r="P6379" s="506"/>
      <c r="Q6379" s="520"/>
      <c r="R6379" s="412" t="str">
        <f t="shared" si="1564"/>
        <v/>
      </c>
      <c r="S6379" s="412" t="str">
        <f t="shared" si="1557"/>
        <v/>
      </c>
      <c r="T6379" s="427"/>
      <c r="U6379" s="429"/>
      <c r="W6379" s="6">
        <f>VLOOKUP(A6379,'[3]Cartilha Global'!$A:$A,1,FALSE)</f>
        <v>87419</v>
      </c>
    </row>
    <row r="6380" spans="1:23" ht="22.5" hidden="1" x14ac:dyDescent="0.2">
      <c r="A6380" s="522">
        <v>87422</v>
      </c>
      <c r="B6380" s="508" t="s">
        <v>3144</v>
      </c>
      <c r="C6380" s="513" t="s">
        <v>335</v>
      </c>
      <c r="D6380" s="498" t="s">
        <v>170</v>
      </c>
      <c r="E6380" s="499">
        <v>28.97</v>
      </c>
      <c r="F6380" s="500">
        <f t="shared" si="1558"/>
        <v>35.880000000000003</v>
      </c>
      <c r="G6380" s="527"/>
      <c r="H6380" s="528"/>
      <c r="I6380" s="517">
        <f t="shared" si="1565"/>
        <v>0</v>
      </c>
      <c r="J6380" s="517">
        <f t="shared" si="1566"/>
        <v>0</v>
      </c>
      <c r="K6380" s="504"/>
      <c r="L6380" s="518">
        <f t="shared" si="1567"/>
        <v>0</v>
      </c>
      <c r="M6380" s="518">
        <f t="shared" si="1567"/>
        <v>0</v>
      </c>
      <c r="N6380" s="517">
        <f t="shared" si="1568"/>
        <v>0</v>
      </c>
      <c r="O6380" s="517">
        <f t="shared" si="1569"/>
        <v>0</v>
      </c>
      <c r="P6380" s="506"/>
      <c r="Q6380" s="520"/>
      <c r="R6380" s="412" t="str">
        <f t="shared" si="1564"/>
        <v/>
      </c>
      <c r="S6380" s="412" t="str">
        <f t="shared" si="1557"/>
        <v/>
      </c>
      <c r="T6380" s="427"/>
      <c r="U6380" s="429"/>
      <c r="W6380" s="6">
        <f>VLOOKUP(A6380,'[3]Cartilha Global'!$A:$A,1,FALSE)</f>
        <v>87422</v>
      </c>
    </row>
    <row r="6381" spans="1:23" ht="22.5" hidden="1" x14ac:dyDescent="0.2">
      <c r="A6381" s="522">
        <v>87412</v>
      </c>
      <c r="B6381" s="508" t="s">
        <v>3144</v>
      </c>
      <c r="C6381" s="513" t="s">
        <v>336</v>
      </c>
      <c r="D6381" s="498" t="s">
        <v>170</v>
      </c>
      <c r="E6381" s="499">
        <v>24.24</v>
      </c>
      <c r="F6381" s="500">
        <f t="shared" si="1558"/>
        <v>30.02</v>
      </c>
      <c r="G6381" s="527"/>
      <c r="H6381" s="528"/>
      <c r="I6381" s="517">
        <f t="shared" si="1565"/>
        <v>0</v>
      </c>
      <c r="J6381" s="517">
        <f t="shared" si="1566"/>
        <v>0</v>
      </c>
      <c r="K6381" s="504"/>
      <c r="L6381" s="518">
        <f t="shared" si="1567"/>
        <v>0</v>
      </c>
      <c r="M6381" s="518">
        <f t="shared" si="1567"/>
        <v>0</v>
      </c>
      <c r="N6381" s="517">
        <f t="shared" si="1568"/>
        <v>0</v>
      </c>
      <c r="O6381" s="517">
        <f t="shared" si="1569"/>
        <v>0</v>
      </c>
      <c r="P6381" s="506"/>
      <c r="Q6381" s="520"/>
      <c r="R6381" s="412" t="str">
        <f t="shared" si="1564"/>
        <v/>
      </c>
      <c r="S6381" s="412" t="str">
        <f t="shared" si="1557"/>
        <v/>
      </c>
      <c r="T6381" s="427"/>
      <c r="U6381" s="429"/>
      <c r="W6381" s="6">
        <f>VLOOKUP(A6381,'[3]Cartilha Global'!$A:$A,1,FALSE)</f>
        <v>87412</v>
      </c>
    </row>
    <row r="6382" spans="1:23" ht="22.5" hidden="1" x14ac:dyDescent="0.2">
      <c r="A6382" s="522">
        <v>87415</v>
      </c>
      <c r="B6382" s="508" t="s">
        <v>3144</v>
      </c>
      <c r="C6382" s="513" t="s">
        <v>337</v>
      </c>
      <c r="D6382" s="498" t="s">
        <v>170</v>
      </c>
      <c r="E6382" s="499">
        <v>32.130000000000003</v>
      </c>
      <c r="F6382" s="500">
        <f t="shared" si="1558"/>
        <v>39.79</v>
      </c>
      <c r="G6382" s="527"/>
      <c r="H6382" s="528"/>
      <c r="I6382" s="517">
        <f t="shared" si="1565"/>
        <v>0</v>
      </c>
      <c r="J6382" s="517">
        <f t="shared" si="1566"/>
        <v>0</v>
      </c>
      <c r="K6382" s="504"/>
      <c r="L6382" s="518">
        <f t="shared" si="1567"/>
        <v>0</v>
      </c>
      <c r="M6382" s="518">
        <f t="shared" si="1567"/>
        <v>0</v>
      </c>
      <c r="N6382" s="517">
        <f t="shared" si="1568"/>
        <v>0</v>
      </c>
      <c r="O6382" s="517">
        <f t="shared" si="1569"/>
        <v>0</v>
      </c>
      <c r="P6382" s="506"/>
      <c r="Q6382" s="520"/>
      <c r="R6382" s="412" t="str">
        <f t="shared" si="1564"/>
        <v/>
      </c>
      <c r="S6382" s="412" t="str">
        <f t="shared" si="1557"/>
        <v/>
      </c>
      <c r="T6382" s="427"/>
      <c r="U6382" s="429"/>
      <c r="W6382" s="6">
        <f>VLOOKUP(A6382,'[3]Cartilha Global'!$A:$A,1,FALSE)</f>
        <v>87415</v>
      </c>
    </row>
    <row r="6383" spans="1:23" ht="22.5" hidden="1" x14ac:dyDescent="0.2">
      <c r="A6383" s="522">
        <v>87411</v>
      </c>
      <c r="B6383" s="508" t="s">
        <v>3144</v>
      </c>
      <c r="C6383" s="513" t="s">
        <v>338</v>
      </c>
      <c r="D6383" s="498" t="s">
        <v>170</v>
      </c>
      <c r="E6383" s="499">
        <v>16.899999999999999</v>
      </c>
      <c r="F6383" s="500">
        <f t="shared" si="1558"/>
        <v>20.93</v>
      </c>
      <c r="G6383" s="527"/>
      <c r="H6383" s="528"/>
      <c r="I6383" s="517">
        <f t="shared" si="1565"/>
        <v>0</v>
      </c>
      <c r="J6383" s="517">
        <f t="shared" si="1566"/>
        <v>0</v>
      </c>
      <c r="K6383" s="504"/>
      <c r="L6383" s="518">
        <f t="shared" si="1567"/>
        <v>0</v>
      </c>
      <c r="M6383" s="518">
        <f t="shared" si="1567"/>
        <v>0</v>
      </c>
      <c r="N6383" s="517">
        <f t="shared" si="1568"/>
        <v>0</v>
      </c>
      <c r="O6383" s="517">
        <f t="shared" si="1569"/>
        <v>0</v>
      </c>
      <c r="P6383" s="506"/>
      <c r="Q6383" s="520"/>
      <c r="R6383" s="412" t="str">
        <f t="shared" si="1564"/>
        <v/>
      </c>
      <c r="S6383" s="412" t="str">
        <f t="shared" si="1557"/>
        <v/>
      </c>
      <c r="T6383" s="427"/>
      <c r="U6383" s="429"/>
      <c r="W6383" s="6">
        <f>VLOOKUP(A6383,'[3]Cartilha Global'!$A:$A,1,FALSE)</f>
        <v>87411</v>
      </c>
    </row>
    <row r="6384" spans="1:23" ht="22.5" hidden="1" x14ac:dyDescent="0.2">
      <c r="A6384" s="522">
        <v>87414</v>
      </c>
      <c r="B6384" s="508" t="s">
        <v>3144</v>
      </c>
      <c r="C6384" s="513" t="s">
        <v>339</v>
      </c>
      <c r="D6384" s="498" t="s">
        <v>170</v>
      </c>
      <c r="E6384" s="499">
        <v>24.99</v>
      </c>
      <c r="F6384" s="500">
        <f t="shared" si="1558"/>
        <v>30.95</v>
      </c>
      <c r="G6384" s="527"/>
      <c r="H6384" s="528"/>
      <c r="I6384" s="517">
        <f t="shared" si="1565"/>
        <v>0</v>
      </c>
      <c r="J6384" s="517">
        <f t="shared" si="1566"/>
        <v>0</v>
      </c>
      <c r="K6384" s="504"/>
      <c r="L6384" s="518">
        <f t="shared" si="1567"/>
        <v>0</v>
      </c>
      <c r="M6384" s="518">
        <f t="shared" si="1567"/>
        <v>0</v>
      </c>
      <c r="N6384" s="517">
        <f t="shared" si="1568"/>
        <v>0</v>
      </c>
      <c r="O6384" s="517">
        <f t="shared" si="1569"/>
        <v>0</v>
      </c>
      <c r="P6384" s="506"/>
      <c r="Q6384" s="520"/>
      <c r="R6384" s="412" t="str">
        <f t="shared" si="1564"/>
        <v/>
      </c>
      <c r="S6384" s="412" t="str">
        <f t="shared" si="1557"/>
        <v/>
      </c>
      <c r="T6384" s="427"/>
      <c r="U6384" s="429"/>
      <c r="W6384" s="6">
        <f>VLOOKUP(A6384,'[3]Cartilha Global'!$A:$A,1,FALSE)</f>
        <v>87414</v>
      </c>
    </row>
    <row r="6385" spans="1:23" ht="22.5" hidden="1" x14ac:dyDescent="0.2">
      <c r="A6385" s="522">
        <v>87413</v>
      </c>
      <c r="B6385" s="508" t="s">
        <v>3144</v>
      </c>
      <c r="C6385" s="513" t="s">
        <v>340</v>
      </c>
      <c r="D6385" s="498" t="s">
        <v>170</v>
      </c>
      <c r="E6385" s="499">
        <v>28.44</v>
      </c>
      <c r="F6385" s="500">
        <f t="shared" si="1558"/>
        <v>35.22</v>
      </c>
      <c r="G6385" s="527"/>
      <c r="H6385" s="528"/>
      <c r="I6385" s="517">
        <f t="shared" si="1565"/>
        <v>0</v>
      </c>
      <c r="J6385" s="517">
        <f t="shared" si="1566"/>
        <v>0</v>
      </c>
      <c r="K6385" s="504"/>
      <c r="L6385" s="518">
        <f t="shared" si="1567"/>
        <v>0</v>
      </c>
      <c r="M6385" s="518">
        <f t="shared" si="1567"/>
        <v>0</v>
      </c>
      <c r="N6385" s="517">
        <f t="shared" si="1568"/>
        <v>0</v>
      </c>
      <c r="O6385" s="517">
        <f t="shared" si="1569"/>
        <v>0</v>
      </c>
      <c r="P6385" s="506"/>
      <c r="Q6385" s="520"/>
      <c r="R6385" s="412" t="str">
        <f t="shared" si="1564"/>
        <v/>
      </c>
      <c r="S6385" s="412" t="str">
        <f t="shared" si="1557"/>
        <v/>
      </c>
      <c r="T6385" s="427"/>
      <c r="U6385" s="429"/>
      <c r="W6385" s="6">
        <f>VLOOKUP(A6385,'[3]Cartilha Global'!$A:$A,1,FALSE)</f>
        <v>87413</v>
      </c>
    </row>
    <row r="6386" spans="1:23" ht="22.5" hidden="1" x14ac:dyDescent="0.2">
      <c r="A6386" s="522">
        <v>87416</v>
      </c>
      <c r="B6386" s="508" t="s">
        <v>3144</v>
      </c>
      <c r="C6386" s="513" t="s">
        <v>341</v>
      </c>
      <c r="D6386" s="498" t="s">
        <v>170</v>
      </c>
      <c r="E6386" s="499">
        <v>36.590000000000003</v>
      </c>
      <c r="F6386" s="500">
        <f t="shared" si="1558"/>
        <v>45.31</v>
      </c>
      <c r="G6386" s="527"/>
      <c r="H6386" s="528"/>
      <c r="I6386" s="517">
        <f t="shared" si="1565"/>
        <v>0</v>
      </c>
      <c r="J6386" s="517">
        <f t="shared" si="1566"/>
        <v>0</v>
      </c>
      <c r="K6386" s="504"/>
      <c r="L6386" s="518">
        <f t="shared" si="1567"/>
        <v>0</v>
      </c>
      <c r="M6386" s="518">
        <f t="shared" si="1567"/>
        <v>0</v>
      </c>
      <c r="N6386" s="517">
        <f t="shared" si="1568"/>
        <v>0</v>
      </c>
      <c r="O6386" s="517">
        <f t="shared" si="1569"/>
        <v>0</v>
      </c>
      <c r="P6386" s="506"/>
      <c r="Q6386" s="520"/>
      <c r="R6386" s="412" t="str">
        <f t="shared" si="1564"/>
        <v/>
      </c>
      <c r="S6386" s="412" t="str">
        <f t="shared" si="1557"/>
        <v/>
      </c>
      <c r="T6386" s="427"/>
      <c r="U6386" s="429"/>
      <c r="W6386" s="6">
        <f>VLOOKUP(A6386,'[3]Cartilha Global'!$A:$A,1,FALSE)</f>
        <v>87416</v>
      </c>
    </row>
    <row r="6387" spans="1:23" ht="22.5" hidden="1" x14ac:dyDescent="0.2">
      <c r="A6387" s="522">
        <v>87424</v>
      </c>
      <c r="B6387" s="508" t="s">
        <v>3144</v>
      </c>
      <c r="C6387" s="513" t="s">
        <v>342</v>
      </c>
      <c r="D6387" s="498" t="s">
        <v>170</v>
      </c>
      <c r="E6387" s="499">
        <v>36.590000000000003</v>
      </c>
      <c r="F6387" s="500">
        <f t="shared" si="1558"/>
        <v>45.31</v>
      </c>
      <c r="G6387" s="527"/>
      <c r="H6387" s="528"/>
      <c r="I6387" s="517">
        <f t="shared" si="1565"/>
        <v>0</v>
      </c>
      <c r="J6387" s="517">
        <f t="shared" si="1566"/>
        <v>0</v>
      </c>
      <c r="K6387" s="504"/>
      <c r="L6387" s="518">
        <f t="shared" si="1567"/>
        <v>0</v>
      </c>
      <c r="M6387" s="518">
        <f t="shared" si="1567"/>
        <v>0</v>
      </c>
      <c r="N6387" s="517">
        <f t="shared" si="1568"/>
        <v>0</v>
      </c>
      <c r="O6387" s="517">
        <f t="shared" si="1569"/>
        <v>0</v>
      </c>
      <c r="P6387" s="506"/>
      <c r="Q6387" s="520"/>
      <c r="R6387" s="412" t="str">
        <f t="shared" si="1564"/>
        <v/>
      </c>
      <c r="S6387" s="412" t="str">
        <f t="shared" si="1557"/>
        <v/>
      </c>
      <c r="T6387" s="427"/>
      <c r="U6387" s="429"/>
      <c r="W6387" s="6">
        <f>VLOOKUP(A6387,'[3]Cartilha Global'!$A:$A,1,FALSE)</f>
        <v>87424</v>
      </c>
    </row>
    <row r="6388" spans="1:23" ht="22.5" hidden="1" x14ac:dyDescent="0.2">
      <c r="A6388" s="522">
        <v>87427</v>
      </c>
      <c r="B6388" s="508" t="s">
        <v>3144</v>
      </c>
      <c r="C6388" s="513" t="s">
        <v>343</v>
      </c>
      <c r="D6388" s="498" t="s">
        <v>170</v>
      </c>
      <c r="E6388" s="499">
        <v>42.79</v>
      </c>
      <c r="F6388" s="500">
        <f t="shared" si="1558"/>
        <v>52.99</v>
      </c>
      <c r="G6388" s="527"/>
      <c r="H6388" s="528"/>
      <c r="I6388" s="517">
        <f t="shared" si="1565"/>
        <v>0</v>
      </c>
      <c r="J6388" s="517">
        <f t="shared" si="1566"/>
        <v>0</v>
      </c>
      <c r="K6388" s="504"/>
      <c r="L6388" s="518">
        <f t="shared" si="1567"/>
        <v>0</v>
      </c>
      <c r="M6388" s="518">
        <f t="shared" si="1567"/>
        <v>0</v>
      </c>
      <c r="N6388" s="517">
        <f t="shared" si="1568"/>
        <v>0</v>
      </c>
      <c r="O6388" s="517">
        <f t="shared" si="1569"/>
        <v>0</v>
      </c>
      <c r="P6388" s="506"/>
      <c r="Q6388" s="520"/>
      <c r="R6388" s="412" t="str">
        <f t="shared" si="1564"/>
        <v/>
      </c>
      <c r="S6388" s="412" t="str">
        <f t="shared" si="1557"/>
        <v/>
      </c>
      <c r="T6388" s="427"/>
      <c r="U6388" s="429"/>
      <c r="W6388" s="6">
        <f>VLOOKUP(A6388,'[3]Cartilha Global'!$A:$A,1,FALSE)</f>
        <v>87427</v>
      </c>
    </row>
    <row r="6389" spans="1:23" ht="22.5" hidden="1" x14ac:dyDescent="0.2">
      <c r="A6389" s="522">
        <v>87423</v>
      </c>
      <c r="B6389" s="508" t="s">
        <v>3144</v>
      </c>
      <c r="C6389" s="513" t="s">
        <v>344</v>
      </c>
      <c r="D6389" s="498" t="s">
        <v>170</v>
      </c>
      <c r="E6389" s="499">
        <v>35.78</v>
      </c>
      <c r="F6389" s="500">
        <f t="shared" si="1558"/>
        <v>44.31</v>
      </c>
      <c r="G6389" s="527"/>
      <c r="H6389" s="528"/>
      <c r="I6389" s="517">
        <f t="shared" si="1565"/>
        <v>0</v>
      </c>
      <c r="J6389" s="517">
        <f t="shared" si="1566"/>
        <v>0</v>
      </c>
      <c r="K6389" s="504"/>
      <c r="L6389" s="518">
        <f t="shared" si="1567"/>
        <v>0</v>
      </c>
      <c r="M6389" s="518">
        <f t="shared" si="1567"/>
        <v>0</v>
      </c>
      <c r="N6389" s="517">
        <f t="shared" si="1568"/>
        <v>0</v>
      </c>
      <c r="O6389" s="517">
        <f t="shared" si="1569"/>
        <v>0</v>
      </c>
      <c r="P6389" s="506"/>
      <c r="Q6389" s="520"/>
      <c r="R6389" s="412" t="str">
        <f t="shared" si="1564"/>
        <v/>
      </c>
      <c r="S6389" s="412" t="str">
        <f t="shared" si="1557"/>
        <v/>
      </c>
      <c r="T6389" s="427"/>
      <c r="U6389" s="429"/>
      <c r="W6389" s="6">
        <f>VLOOKUP(A6389,'[3]Cartilha Global'!$A:$A,1,FALSE)</f>
        <v>87423</v>
      </c>
    </row>
    <row r="6390" spans="1:23" ht="22.5" hidden="1" x14ac:dyDescent="0.2">
      <c r="A6390" s="522">
        <v>87426</v>
      </c>
      <c r="B6390" s="508" t="s">
        <v>3144</v>
      </c>
      <c r="C6390" s="513" t="s">
        <v>345</v>
      </c>
      <c r="D6390" s="498" t="s">
        <v>170</v>
      </c>
      <c r="E6390" s="499">
        <v>41.97</v>
      </c>
      <c r="F6390" s="500">
        <f t="shared" si="1558"/>
        <v>51.98</v>
      </c>
      <c r="G6390" s="527"/>
      <c r="H6390" s="528"/>
      <c r="I6390" s="517">
        <f t="shared" si="1565"/>
        <v>0</v>
      </c>
      <c r="J6390" s="517">
        <f t="shared" si="1566"/>
        <v>0</v>
      </c>
      <c r="K6390" s="504"/>
      <c r="L6390" s="518">
        <f t="shared" si="1567"/>
        <v>0</v>
      </c>
      <c r="M6390" s="518">
        <f t="shared" si="1567"/>
        <v>0</v>
      </c>
      <c r="N6390" s="517">
        <f t="shared" si="1568"/>
        <v>0</v>
      </c>
      <c r="O6390" s="517">
        <f t="shared" si="1569"/>
        <v>0</v>
      </c>
      <c r="P6390" s="506"/>
      <c r="Q6390" s="520"/>
      <c r="R6390" s="412" t="str">
        <f t="shared" si="1564"/>
        <v/>
      </c>
      <c r="S6390" s="412" t="str">
        <f t="shared" si="1557"/>
        <v/>
      </c>
      <c r="T6390" s="427"/>
      <c r="U6390" s="429"/>
      <c r="W6390" s="6">
        <f>VLOOKUP(A6390,'[3]Cartilha Global'!$A:$A,1,FALSE)</f>
        <v>87426</v>
      </c>
    </row>
    <row r="6391" spans="1:23" ht="22.5" hidden="1" x14ac:dyDescent="0.2">
      <c r="A6391" s="522">
        <v>87425</v>
      </c>
      <c r="B6391" s="508" t="s">
        <v>3144</v>
      </c>
      <c r="C6391" s="513" t="s">
        <v>346</v>
      </c>
      <c r="D6391" s="498" t="s">
        <v>170</v>
      </c>
      <c r="E6391" s="499">
        <v>37.89</v>
      </c>
      <c r="F6391" s="500">
        <f t="shared" si="1558"/>
        <v>46.92</v>
      </c>
      <c r="G6391" s="527"/>
      <c r="H6391" s="528"/>
      <c r="I6391" s="517">
        <f t="shared" si="1565"/>
        <v>0</v>
      </c>
      <c r="J6391" s="517">
        <f t="shared" si="1566"/>
        <v>0</v>
      </c>
      <c r="K6391" s="504"/>
      <c r="L6391" s="518">
        <f t="shared" si="1567"/>
        <v>0</v>
      </c>
      <c r="M6391" s="518">
        <f t="shared" si="1567"/>
        <v>0</v>
      </c>
      <c r="N6391" s="517">
        <f t="shared" si="1568"/>
        <v>0</v>
      </c>
      <c r="O6391" s="517">
        <f t="shared" si="1569"/>
        <v>0</v>
      </c>
      <c r="P6391" s="506"/>
      <c r="Q6391" s="520"/>
      <c r="R6391" s="412" t="str">
        <f t="shared" si="1564"/>
        <v/>
      </c>
      <c r="S6391" s="412" t="str">
        <f t="shared" si="1557"/>
        <v/>
      </c>
      <c r="T6391" s="427"/>
      <c r="U6391" s="429"/>
      <c r="W6391" s="6">
        <f>VLOOKUP(A6391,'[3]Cartilha Global'!$A:$A,1,FALSE)</f>
        <v>87425</v>
      </c>
    </row>
    <row r="6392" spans="1:23" ht="22.5" hidden="1" x14ac:dyDescent="0.2">
      <c r="A6392" s="522">
        <v>87428</v>
      </c>
      <c r="B6392" s="508" t="s">
        <v>3144</v>
      </c>
      <c r="C6392" s="513" t="s">
        <v>347</v>
      </c>
      <c r="D6392" s="498" t="s">
        <v>170</v>
      </c>
      <c r="E6392" s="499">
        <v>44.1</v>
      </c>
      <c r="F6392" s="500">
        <f t="shared" si="1558"/>
        <v>54.61</v>
      </c>
      <c r="G6392" s="527"/>
      <c r="H6392" s="528"/>
      <c r="I6392" s="517">
        <f t="shared" si="1565"/>
        <v>0</v>
      </c>
      <c r="J6392" s="517">
        <f t="shared" si="1566"/>
        <v>0</v>
      </c>
      <c r="K6392" s="504"/>
      <c r="L6392" s="518">
        <f t="shared" si="1567"/>
        <v>0</v>
      </c>
      <c r="M6392" s="518">
        <f t="shared" si="1567"/>
        <v>0</v>
      </c>
      <c r="N6392" s="517">
        <f t="shared" si="1568"/>
        <v>0</v>
      </c>
      <c r="O6392" s="517">
        <f t="shared" si="1569"/>
        <v>0</v>
      </c>
      <c r="P6392" s="506"/>
      <c r="Q6392" s="520"/>
      <c r="R6392" s="412" t="str">
        <f t="shared" si="1564"/>
        <v/>
      </c>
      <c r="S6392" s="412" t="str">
        <f t="shared" si="1557"/>
        <v/>
      </c>
      <c r="T6392" s="427"/>
      <c r="U6392" s="429"/>
      <c r="W6392" s="6">
        <f>VLOOKUP(A6392,'[3]Cartilha Global'!$A:$A,1,FALSE)</f>
        <v>87428</v>
      </c>
    </row>
    <row r="6393" spans="1:23" ht="22.5" hidden="1" x14ac:dyDescent="0.2">
      <c r="A6393" s="522">
        <v>87429</v>
      </c>
      <c r="B6393" s="508" t="s">
        <v>3144</v>
      </c>
      <c r="C6393" s="513" t="s">
        <v>552</v>
      </c>
      <c r="D6393" s="498" t="s">
        <v>170</v>
      </c>
      <c r="E6393" s="499">
        <v>18.45</v>
      </c>
      <c r="F6393" s="500">
        <f t="shared" si="1558"/>
        <v>22.85</v>
      </c>
      <c r="G6393" s="527"/>
      <c r="H6393" s="528"/>
      <c r="I6393" s="517">
        <f t="shared" si="1565"/>
        <v>0</v>
      </c>
      <c r="J6393" s="517">
        <f t="shared" si="1566"/>
        <v>0</v>
      </c>
      <c r="K6393" s="504"/>
      <c r="L6393" s="518">
        <f t="shared" si="1567"/>
        <v>0</v>
      </c>
      <c r="M6393" s="518">
        <f t="shared" si="1567"/>
        <v>0</v>
      </c>
      <c r="N6393" s="517">
        <f t="shared" si="1568"/>
        <v>0</v>
      </c>
      <c r="O6393" s="517">
        <f t="shared" si="1569"/>
        <v>0</v>
      </c>
      <c r="P6393" s="506"/>
      <c r="Q6393" s="520"/>
      <c r="R6393" s="412" t="str">
        <f t="shared" si="1564"/>
        <v/>
      </c>
      <c r="S6393" s="412" t="str">
        <f t="shared" si="1557"/>
        <v/>
      </c>
      <c r="T6393" s="427"/>
      <c r="U6393" s="429"/>
      <c r="W6393" s="6">
        <f>VLOOKUP(A6393,'[3]Cartilha Global'!$A:$A,1,FALSE)</f>
        <v>87429</v>
      </c>
    </row>
    <row r="6394" spans="1:23" ht="22.5" hidden="1" x14ac:dyDescent="0.2">
      <c r="A6394" s="522">
        <v>87430</v>
      </c>
      <c r="B6394" s="508" t="s">
        <v>3144</v>
      </c>
      <c r="C6394" s="513" t="s">
        <v>553</v>
      </c>
      <c r="D6394" s="498" t="s">
        <v>170</v>
      </c>
      <c r="E6394" s="499">
        <v>19</v>
      </c>
      <c r="F6394" s="500">
        <f t="shared" si="1558"/>
        <v>23.53</v>
      </c>
      <c r="G6394" s="527"/>
      <c r="H6394" s="528"/>
      <c r="I6394" s="517">
        <f t="shared" si="1565"/>
        <v>0</v>
      </c>
      <c r="J6394" s="517">
        <f t="shared" si="1566"/>
        <v>0</v>
      </c>
      <c r="K6394" s="504"/>
      <c r="L6394" s="518">
        <f t="shared" si="1567"/>
        <v>0</v>
      </c>
      <c r="M6394" s="518">
        <f t="shared" si="1567"/>
        <v>0</v>
      </c>
      <c r="N6394" s="517">
        <f t="shared" si="1568"/>
        <v>0</v>
      </c>
      <c r="O6394" s="517">
        <f t="shared" si="1569"/>
        <v>0</v>
      </c>
      <c r="P6394" s="506"/>
      <c r="Q6394" s="520"/>
      <c r="R6394" s="412" t="str">
        <f t="shared" si="1564"/>
        <v/>
      </c>
      <c r="S6394" s="412" t="str">
        <f t="shared" si="1557"/>
        <v/>
      </c>
      <c r="T6394" s="427"/>
      <c r="U6394" s="429"/>
      <c r="W6394" s="6">
        <f>VLOOKUP(A6394,'[3]Cartilha Global'!$A:$A,1,FALSE)</f>
        <v>87430</v>
      </c>
    </row>
    <row r="6395" spans="1:23" ht="22.5" hidden="1" x14ac:dyDescent="0.2">
      <c r="A6395" s="522">
        <v>87431</v>
      </c>
      <c r="B6395" s="508" t="s">
        <v>3144</v>
      </c>
      <c r="C6395" s="513" t="s">
        <v>554</v>
      </c>
      <c r="D6395" s="498" t="s">
        <v>170</v>
      </c>
      <c r="E6395" s="499">
        <v>19.27</v>
      </c>
      <c r="F6395" s="500">
        <f t="shared" si="1558"/>
        <v>23.86</v>
      </c>
      <c r="G6395" s="527"/>
      <c r="H6395" s="528"/>
      <c r="I6395" s="517">
        <f t="shared" si="1565"/>
        <v>0</v>
      </c>
      <c r="J6395" s="517">
        <f t="shared" si="1566"/>
        <v>0</v>
      </c>
      <c r="K6395" s="504"/>
      <c r="L6395" s="518">
        <f t="shared" si="1567"/>
        <v>0</v>
      </c>
      <c r="M6395" s="518">
        <f t="shared" si="1567"/>
        <v>0</v>
      </c>
      <c r="N6395" s="517">
        <f t="shared" si="1568"/>
        <v>0</v>
      </c>
      <c r="O6395" s="517">
        <f t="shared" si="1569"/>
        <v>0</v>
      </c>
      <c r="P6395" s="506"/>
      <c r="Q6395" s="520"/>
      <c r="R6395" s="412" t="str">
        <f t="shared" si="1564"/>
        <v/>
      </c>
      <c r="S6395" s="412" t="str">
        <f t="shared" si="1557"/>
        <v/>
      </c>
      <c r="T6395" s="427"/>
      <c r="U6395" s="429"/>
      <c r="W6395" s="6">
        <f>VLOOKUP(A6395,'[3]Cartilha Global'!$A:$A,1,FALSE)</f>
        <v>87431</v>
      </c>
    </row>
    <row r="6396" spans="1:23" ht="22.5" hidden="1" x14ac:dyDescent="0.2">
      <c r="A6396" s="522">
        <v>87432</v>
      </c>
      <c r="B6396" s="508" t="s">
        <v>3144</v>
      </c>
      <c r="C6396" s="513" t="s">
        <v>555</v>
      </c>
      <c r="D6396" s="498" t="s">
        <v>170</v>
      </c>
      <c r="E6396" s="499">
        <v>25.89</v>
      </c>
      <c r="F6396" s="500">
        <f t="shared" si="1558"/>
        <v>32.06</v>
      </c>
      <c r="G6396" s="527"/>
      <c r="H6396" s="528"/>
      <c r="I6396" s="517">
        <f t="shared" si="1565"/>
        <v>0</v>
      </c>
      <c r="J6396" s="517">
        <f t="shared" si="1566"/>
        <v>0</v>
      </c>
      <c r="K6396" s="504"/>
      <c r="L6396" s="518">
        <f t="shared" si="1567"/>
        <v>0</v>
      </c>
      <c r="M6396" s="518">
        <f t="shared" si="1567"/>
        <v>0</v>
      </c>
      <c r="N6396" s="517">
        <f t="shared" si="1568"/>
        <v>0</v>
      </c>
      <c r="O6396" s="517">
        <f t="shared" si="1569"/>
        <v>0</v>
      </c>
      <c r="P6396" s="506"/>
      <c r="Q6396" s="520"/>
      <c r="R6396" s="412" t="str">
        <f t="shared" si="1564"/>
        <v/>
      </c>
      <c r="S6396" s="412" t="str">
        <f t="shared" si="1557"/>
        <v/>
      </c>
      <c r="T6396" s="427"/>
      <c r="U6396" s="429"/>
      <c r="W6396" s="6">
        <f>VLOOKUP(A6396,'[3]Cartilha Global'!$A:$A,1,FALSE)</f>
        <v>87432</v>
      </c>
    </row>
    <row r="6397" spans="1:23" ht="22.5" hidden="1" x14ac:dyDescent="0.2">
      <c r="A6397" s="522">
        <v>87433</v>
      </c>
      <c r="B6397" s="508" t="s">
        <v>3144</v>
      </c>
      <c r="C6397" s="513" t="s">
        <v>556</v>
      </c>
      <c r="D6397" s="498" t="s">
        <v>170</v>
      </c>
      <c r="E6397" s="499">
        <v>26.98</v>
      </c>
      <c r="F6397" s="500">
        <f t="shared" si="1558"/>
        <v>33.409999999999997</v>
      </c>
      <c r="G6397" s="527"/>
      <c r="H6397" s="528"/>
      <c r="I6397" s="517">
        <f t="shared" si="1565"/>
        <v>0</v>
      </c>
      <c r="J6397" s="517">
        <f t="shared" si="1566"/>
        <v>0</v>
      </c>
      <c r="K6397" s="504"/>
      <c r="L6397" s="518">
        <f t="shared" si="1567"/>
        <v>0</v>
      </c>
      <c r="M6397" s="518">
        <f t="shared" si="1567"/>
        <v>0</v>
      </c>
      <c r="N6397" s="517">
        <f t="shared" si="1568"/>
        <v>0</v>
      </c>
      <c r="O6397" s="517">
        <f t="shared" si="1569"/>
        <v>0</v>
      </c>
      <c r="P6397" s="506"/>
      <c r="Q6397" s="520"/>
      <c r="R6397" s="412" t="str">
        <f t="shared" si="1564"/>
        <v/>
      </c>
      <c r="S6397" s="412" t="str">
        <f t="shared" si="1557"/>
        <v/>
      </c>
      <c r="T6397" s="427"/>
      <c r="U6397" s="429"/>
      <c r="W6397" s="6">
        <f>VLOOKUP(A6397,'[3]Cartilha Global'!$A:$A,1,FALSE)</f>
        <v>87433</v>
      </c>
    </row>
    <row r="6398" spans="1:23" ht="22.5" hidden="1" x14ac:dyDescent="0.2">
      <c r="A6398" s="522">
        <v>87434</v>
      </c>
      <c r="B6398" s="508" t="s">
        <v>3144</v>
      </c>
      <c r="C6398" s="513" t="s">
        <v>557</v>
      </c>
      <c r="D6398" s="498" t="s">
        <v>170</v>
      </c>
      <c r="E6398" s="499">
        <v>27.74</v>
      </c>
      <c r="F6398" s="500">
        <f t="shared" si="1558"/>
        <v>34.35</v>
      </c>
      <c r="G6398" s="527"/>
      <c r="H6398" s="528"/>
      <c r="I6398" s="517">
        <f t="shared" si="1565"/>
        <v>0</v>
      </c>
      <c r="J6398" s="517">
        <f t="shared" si="1566"/>
        <v>0</v>
      </c>
      <c r="K6398" s="504"/>
      <c r="L6398" s="518">
        <f t="shared" si="1567"/>
        <v>0</v>
      </c>
      <c r="M6398" s="518">
        <f t="shared" si="1567"/>
        <v>0</v>
      </c>
      <c r="N6398" s="517">
        <f t="shared" si="1568"/>
        <v>0</v>
      </c>
      <c r="O6398" s="517">
        <f t="shared" si="1569"/>
        <v>0</v>
      </c>
      <c r="P6398" s="506"/>
      <c r="Q6398" s="520"/>
      <c r="R6398" s="412" t="str">
        <f t="shared" si="1564"/>
        <v/>
      </c>
      <c r="S6398" s="412" t="str">
        <f t="shared" si="1557"/>
        <v/>
      </c>
      <c r="T6398" s="427"/>
      <c r="U6398" s="429"/>
      <c r="W6398" s="6">
        <f>VLOOKUP(A6398,'[3]Cartilha Global'!$A:$A,1,FALSE)</f>
        <v>87434</v>
      </c>
    </row>
    <row r="6399" spans="1:23" ht="22.5" hidden="1" x14ac:dyDescent="0.2">
      <c r="A6399" s="522">
        <v>87435</v>
      </c>
      <c r="B6399" s="508" t="s">
        <v>3144</v>
      </c>
      <c r="C6399" s="513" t="s">
        <v>558</v>
      </c>
      <c r="D6399" s="498" t="s">
        <v>170</v>
      </c>
      <c r="E6399" s="499">
        <v>29.32</v>
      </c>
      <c r="F6399" s="500">
        <f t="shared" si="1558"/>
        <v>36.31</v>
      </c>
      <c r="G6399" s="527"/>
      <c r="H6399" s="528"/>
      <c r="I6399" s="517">
        <f t="shared" si="1565"/>
        <v>0</v>
      </c>
      <c r="J6399" s="517">
        <f t="shared" si="1566"/>
        <v>0</v>
      </c>
      <c r="K6399" s="504"/>
      <c r="L6399" s="518">
        <f t="shared" si="1567"/>
        <v>0</v>
      </c>
      <c r="M6399" s="518">
        <f t="shared" si="1567"/>
        <v>0</v>
      </c>
      <c r="N6399" s="517">
        <f t="shared" si="1568"/>
        <v>0</v>
      </c>
      <c r="O6399" s="517">
        <f t="shared" si="1569"/>
        <v>0</v>
      </c>
      <c r="P6399" s="506"/>
      <c r="Q6399" s="520"/>
      <c r="R6399" s="412" t="str">
        <f t="shared" si="1564"/>
        <v/>
      </c>
      <c r="S6399" s="412" t="str">
        <f t="shared" si="1557"/>
        <v/>
      </c>
      <c r="T6399" s="427"/>
      <c r="U6399" s="429"/>
      <c r="W6399" s="6">
        <f>VLOOKUP(A6399,'[3]Cartilha Global'!$A:$A,1,FALSE)</f>
        <v>87435</v>
      </c>
    </row>
    <row r="6400" spans="1:23" ht="22.5" hidden="1" x14ac:dyDescent="0.2">
      <c r="A6400" s="522">
        <v>87436</v>
      </c>
      <c r="B6400" s="508" t="s">
        <v>3144</v>
      </c>
      <c r="C6400" s="513" t="s">
        <v>559</v>
      </c>
      <c r="D6400" s="498" t="s">
        <v>170</v>
      </c>
      <c r="E6400" s="499">
        <v>31.17</v>
      </c>
      <c r="F6400" s="500">
        <f t="shared" si="1558"/>
        <v>38.6</v>
      </c>
      <c r="G6400" s="527"/>
      <c r="H6400" s="528"/>
      <c r="I6400" s="517">
        <f t="shared" si="1565"/>
        <v>0</v>
      </c>
      <c r="J6400" s="517">
        <f t="shared" si="1566"/>
        <v>0</v>
      </c>
      <c r="K6400" s="504"/>
      <c r="L6400" s="518">
        <f t="shared" si="1567"/>
        <v>0</v>
      </c>
      <c r="M6400" s="518">
        <f t="shared" si="1567"/>
        <v>0</v>
      </c>
      <c r="N6400" s="517">
        <f t="shared" si="1568"/>
        <v>0</v>
      </c>
      <c r="O6400" s="517">
        <f t="shared" si="1569"/>
        <v>0</v>
      </c>
      <c r="P6400" s="506"/>
      <c r="Q6400" s="520"/>
      <c r="R6400" s="412" t="str">
        <f t="shared" si="1564"/>
        <v/>
      </c>
      <c r="S6400" s="412" t="str">
        <f t="shared" si="1557"/>
        <v/>
      </c>
      <c r="T6400" s="427"/>
      <c r="U6400" s="429"/>
      <c r="W6400" s="6">
        <f>VLOOKUP(A6400,'[3]Cartilha Global'!$A:$A,1,FALSE)</f>
        <v>87436</v>
      </c>
    </row>
    <row r="6401" spans="1:23" ht="22.5" hidden="1" x14ac:dyDescent="0.2">
      <c r="A6401" s="522">
        <v>87437</v>
      </c>
      <c r="B6401" s="508" t="s">
        <v>3144</v>
      </c>
      <c r="C6401" s="513" t="s">
        <v>560</v>
      </c>
      <c r="D6401" s="498" t="s">
        <v>170</v>
      </c>
      <c r="E6401" s="499">
        <v>32.479999999999997</v>
      </c>
      <c r="F6401" s="500">
        <f t="shared" si="1558"/>
        <v>40.22</v>
      </c>
      <c r="G6401" s="527"/>
      <c r="H6401" s="528"/>
      <c r="I6401" s="517">
        <f t="shared" si="1565"/>
        <v>0</v>
      </c>
      <c r="J6401" s="517">
        <f t="shared" si="1566"/>
        <v>0</v>
      </c>
      <c r="K6401" s="504"/>
      <c r="L6401" s="518">
        <f t="shared" si="1567"/>
        <v>0</v>
      </c>
      <c r="M6401" s="518">
        <f t="shared" si="1567"/>
        <v>0</v>
      </c>
      <c r="N6401" s="517">
        <f t="shared" si="1568"/>
        <v>0</v>
      </c>
      <c r="O6401" s="517">
        <f t="shared" si="1569"/>
        <v>0</v>
      </c>
      <c r="P6401" s="506"/>
      <c r="Q6401" s="520"/>
      <c r="R6401" s="412" t="str">
        <f t="shared" si="1564"/>
        <v/>
      </c>
      <c r="S6401" s="412" t="str">
        <f t="shared" si="1557"/>
        <v/>
      </c>
      <c r="T6401" s="427"/>
      <c r="U6401" s="429"/>
      <c r="W6401" s="6">
        <f>VLOOKUP(A6401,'[3]Cartilha Global'!$A:$A,1,FALSE)</f>
        <v>87437</v>
      </c>
    </row>
    <row r="6402" spans="1:23" ht="22.5" hidden="1" x14ac:dyDescent="0.2">
      <c r="A6402" s="522">
        <v>87438</v>
      </c>
      <c r="B6402" s="508" t="s">
        <v>3144</v>
      </c>
      <c r="C6402" s="513" t="s">
        <v>561</v>
      </c>
      <c r="D6402" s="498" t="s">
        <v>170</v>
      </c>
      <c r="E6402" s="499">
        <v>35.880000000000003</v>
      </c>
      <c r="F6402" s="500">
        <f t="shared" si="1558"/>
        <v>44.43</v>
      </c>
      <c r="G6402" s="527"/>
      <c r="H6402" s="528"/>
      <c r="I6402" s="517">
        <f t="shared" si="1565"/>
        <v>0</v>
      </c>
      <c r="J6402" s="517">
        <f t="shared" si="1566"/>
        <v>0</v>
      </c>
      <c r="K6402" s="504"/>
      <c r="L6402" s="518">
        <f t="shared" si="1567"/>
        <v>0</v>
      </c>
      <c r="M6402" s="518">
        <f t="shared" si="1567"/>
        <v>0</v>
      </c>
      <c r="N6402" s="517">
        <f t="shared" si="1568"/>
        <v>0</v>
      </c>
      <c r="O6402" s="517">
        <f t="shared" si="1569"/>
        <v>0</v>
      </c>
      <c r="P6402" s="506"/>
      <c r="Q6402" s="520"/>
      <c r="R6402" s="412" t="str">
        <f t="shared" si="1564"/>
        <v/>
      </c>
      <c r="S6402" s="412" t="str">
        <f t="shared" si="1557"/>
        <v/>
      </c>
      <c r="T6402" s="427"/>
      <c r="U6402" s="429"/>
      <c r="W6402" s="6">
        <f>VLOOKUP(A6402,'[3]Cartilha Global'!$A:$A,1,FALSE)</f>
        <v>87438</v>
      </c>
    </row>
    <row r="6403" spans="1:23" ht="22.5" hidden="1" x14ac:dyDescent="0.2">
      <c r="A6403" s="522">
        <v>87439</v>
      </c>
      <c r="B6403" s="508" t="s">
        <v>3144</v>
      </c>
      <c r="C6403" s="513" t="s">
        <v>562</v>
      </c>
      <c r="D6403" s="498" t="s">
        <v>170</v>
      </c>
      <c r="E6403" s="499">
        <v>38.22</v>
      </c>
      <c r="F6403" s="500">
        <f t="shared" si="1558"/>
        <v>47.33</v>
      </c>
      <c r="G6403" s="527"/>
      <c r="H6403" s="528"/>
      <c r="I6403" s="517">
        <f t="shared" si="1565"/>
        <v>0</v>
      </c>
      <c r="J6403" s="517">
        <f t="shared" si="1566"/>
        <v>0</v>
      </c>
      <c r="K6403" s="504"/>
      <c r="L6403" s="518">
        <f t="shared" si="1567"/>
        <v>0</v>
      </c>
      <c r="M6403" s="518">
        <f t="shared" si="1567"/>
        <v>0</v>
      </c>
      <c r="N6403" s="517">
        <f t="shared" si="1568"/>
        <v>0</v>
      </c>
      <c r="O6403" s="517">
        <f t="shared" si="1569"/>
        <v>0</v>
      </c>
      <c r="P6403" s="506"/>
      <c r="Q6403" s="520"/>
      <c r="R6403" s="412" t="str">
        <f t="shared" si="1564"/>
        <v/>
      </c>
      <c r="S6403" s="412" t="str">
        <f t="shared" si="1557"/>
        <v/>
      </c>
      <c r="T6403" s="427"/>
      <c r="U6403" s="429"/>
      <c r="W6403" s="6">
        <f>VLOOKUP(A6403,'[3]Cartilha Global'!$A:$A,1,FALSE)</f>
        <v>87439</v>
      </c>
    </row>
    <row r="6404" spans="1:23" ht="22.5" hidden="1" x14ac:dyDescent="0.2">
      <c r="A6404" s="522">
        <v>87440</v>
      </c>
      <c r="B6404" s="508" t="s">
        <v>3144</v>
      </c>
      <c r="C6404" s="513" t="s">
        <v>563</v>
      </c>
      <c r="D6404" s="498" t="s">
        <v>170</v>
      </c>
      <c r="E6404" s="499">
        <v>39.31</v>
      </c>
      <c r="F6404" s="500">
        <f t="shared" si="1558"/>
        <v>48.68</v>
      </c>
      <c r="G6404" s="527"/>
      <c r="H6404" s="528"/>
      <c r="I6404" s="517">
        <f t="shared" si="1565"/>
        <v>0</v>
      </c>
      <c r="J6404" s="517">
        <f t="shared" si="1566"/>
        <v>0</v>
      </c>
      <c r="K6404" s="504"/>
      <c r="L6404" s="518">
        <f t="shared" si="1567"/>
        <v>0</v>
      </c>
      <c r="M6404" s="518">
        <f t="shared" si="1567"/>
        <v>0</v>
      </c>
      <c r="N6404" s="517">
        <f t="shared" si="1568"/>
        <v>0</v>
      </c>
      <c r="O6404" s="517">
        <f t="shared" si="1569"/>
        <v>0</v>
      </c>
      <c r="P6404" s="506"/>
      <c r="Q6404" s="520"/>
      <c r="R6404" s="412" t="str">
        <f t="shared" si="1564"/>
        <v/>
      </c>
      <c r="S6404" s="412" t="str">
        <f t="shared" si="1557"/>
        <v/>
      </c>
      <c r="T6404" s="427"/>
      <c r="U6404" s="429"/>
      <c r="W6404" s="6">
        <f>VLOOKUP(A6404,'[3]Cartilha Global'!$A:$A,1,FALSE)</f>
        <v>87440</v>
      </c>
    </row>
    <row r="6405" spans="1:23" hidden="1" x14ac:dyDescent="0.2">
      <c r="A6405" s="522" t="s">
        <v>2096</v>
      </c>
      <c r="B6405" s="508"/>
      <c r="C6405" s="513" t="s">
        <v>31</v>
      </c>
      <c r="D6405" s="498">
        <v>0</v>
      </c>
      <c r="E6405" s="499"/>
      <c r="F6405" s="500">
        <f t="shared" si="1558"/>
        <v>0</v>
      </c>
      <c r="G6405" s="556"/>
      <c r="H6405" s="556"/>
      <c r="I6405" s="557"/>
      <c r="J6405" s="558"/>
      <c r="K6405" s="504"/>
      <c r="L6405" s="556"/>
      <c r="M6405" s="556"/>
      <c r="N6405" s="557"/>
      <c r="O6405" s="558"/>
      <c r="P6405" s="506"/>
      <c r="Q6405" s="494" t="str">
        <f>IF(OR(SUM(J6406:J6412)&gt;0,SUM(O6406:O6412)&gt;0),"xx","")</f>
        <v/>
      </c>
      <c r="R6405" s="412" t="str">
        <f t="shared" si="1564"/>
        <v/>
      </c>
      <c r="S6405" s="412" t="str">
        <f t="shared" si="1557"/>
        <v/>
      </c>
      <c r="T6405" s="427"/>
      <c r="U6405" s="429"/>
      <c r="W6405" s="6" t="str">
        <f>VLOOKUP(A6405,'[3]Cartilha Global'!$A:$A,1,FALSE)</f>
        <v>10.4.7</v>
      </c>
    </row>
    <row r="6406" spans="1:23" hidden="1" x14ac:dyDescent="0.2">
      <c r="A6406" s="522">
        <v>88485</v>
      </c>
      <c r="B6406" s="508" t="s">
        <v>3144</v>
      </c>
      <c r="C6406" s="513" t="s">
        <v>348</v>
      </c>
      <c r="D6406" s="498" t="s">
        <v>170</v>
      </c>
      <c r="E6406" s="499">
        <v>2.94</v>
      </c>
      <c r="F6406" s="500">
        <f t="shared" si="1558"/>
        <v>3.64</v>
      </c>
      <c r="G6406" s="527"/>
      <c r="H6406" s="528"/>
      <c r="I6406" s="517">
        <f t="shared" ref="I6406:I6412" si="1570">IF(ISBLANK(E6406),0,ROUND(F6406*G6406,2))</f>
        <v>0</v>
      </c>
      <c r="J6406" s="517">
        <f t="shared" ref="J6406:J6412" si="1571">IF(ISBLANK(G6406),0,ROUND(G6406*H6406,2))</f>
        <v>0</v>
      </c>
      <c r="K6406" s="504"/>
      <c r="L6406" s="518">
        <f t="shared" ref="L6406:M6412" si="1572">G6406</f>
        <v>0</v>
      </c>
      <c r="M6406" s="518">
        <f t="shared" si="1572"/>
        <v>0</v>
      </c>
      <c r="N6406" s="517">
        <f t="shared" ref="N6406:N6412" si="1573">IF(ISBLANK(E6406),0,ROUND(F6406*L6406,2))</f>
        <v>0</v>
      </c>
      <c r="O6406" s="517">
        <f t="shared" ref="O6406:O6412" si="1574">IF(ISBLANK(L6406),0,ROUND(L6406*M6406,2))</f>
        <v>0</v>
      </c>
      <c r="P6406" s="506"/>
      <c r="Q6406" s="494"/>
      <c r="R6406" s="412" t="str">
        <f t="shared" si="1564"/>
        <v/>
      </c>
      <c r="S6406" s="412" t="str">
        <f t="shared" si="1557"/>
        <v/>
      </c>
      <c r="T6406" s="427"/>
      <c r="U6406" s="429"/>
      <c r="W6406" s="6">
        <f>VLOOKUP(A6406,'[3]Cartilha Global'!$A:$A,1,FALSE)</f>
        <v>88485</v>
      </c>
    </row>
    <row r="6407" spans="1:23" hidden="1" x14ac:dyDescent="0.2">
      <c r="A6407" s="522">
        <v>88484</v>
      </c>
      <c r="B6407" s="508" t="s">
        <v>3144</v>
      </c>
      <c r="C6407" s="513" t="s">
        <v>349</v>
      </c>
      <c r="D6407" s="498" t="s">
        <v>170</v>
      </c>
      <c r="E6407" s="499">
        <v>3.41</v>
      </c>
      <c r="F6407" s="500">
        <f t="shared" si="1558"/>
        <v>4.22</v>
      </c>
      <c r="G6407" s="527"/>
      <c r="H6407" s="528"/>
      <c r="I6407" s="517">
        <f t="shared" si="1570"/>
        <v>0</v>
      </c>
      <c r="J6407" s="517">
        <f t="shared" si="1571"/>
        <v>0</v>
      </c>
      <c r="K6407" s="504"/>
      <c r="L6407" s="518">
        <f t="shared" si="1572"/>
        <v>0</v>
      </c>
      <c r="M6407" s="518">
        <f t="shared" si="1572"/>
        <v>0</v>
      </c>
      <c r="N6407" s="517">
        <f t="shared" si="1573"/>
        <v>0</v>
      </c>
      <c r="O6407" s="517">
        <f t="shared" si="1574"/>
        <v>0</v>
      </c>
      <c r="P6407" s="506"/>
      <c r="Q6407" s="520"/>
      <c r="R6407" s="412" t="str">
        <f t="shared" si="1564"/>
        <v/>
      </c>
      <c r="S6407" s="412" t="str">
        <f t="shared" si="1557"/>
        <v/>
      </c>
      <c r="T6407" s="427"/>
      <c r="U6407" s="429"/>
      <c r="W6407" s="6">
        <f>VLOOKUP(A6407,'[3]Cartilha Global'!$A:$A,1,FALSE)</f>
        <v>88484</v>
      </c>
    </row>
    <row r="6408" spans="1:23" ht="22.5" hidden="1" x14ac:dyDescent="0.2">
      <c r="A6408" s="522">
        <v>88412</v>
      </c>
      <c r="B6408" s="508" t="s">
        <v>3144</v>
      </c>
      <c r="C6408" s="513" t="s">
        <v>564</v>
      </c>
      <c r="D6408" s="498" t="s">
        <v>170</v>
      </c>
      <c r="E6408" s="499">
        <v>2.36</v>
      </c>
      <c r="F6408" s="500">
        <f t="shared" si="1558"/>
        <v>2.92</v>
      </c>
      <c r="G6408" s="527"/>
      <c r="H6408" s="528"/>
      <c r="I6408" s="517">
        <f t="shared" si="1570"/>
        <v>0</v>
      </c>
      <c r="J6408" s="517">
        <f t="shared" si="1571"/>
        <v>0</v>
      </c>
      <c r="K6408" s="504"/>
      <c r="L6408" s="518">
        <f t="shared" si="1572"/>
        <v>0</v>
      </c>
      <c r="M6408" s="518">
        <f t="shared" si="1572"/>
        <v>0</v>
      </c>
      <c r="N6408" s="517">
        <f t="shared" si="1573"/>
        <v>0</v>
      </c>
      <c r="O6408" s="517">
        <f t="shared" si="1574"/>
        <v>0</v>
      </c>
      <c r="P6408" s="506"/>
      <c r="Q6408" s="494"/>
      <c r="R6408" s="412" t="str">
        <f t="shared" si="1564"/>
        <v/>
      </c>
      <c r="S6408" s="412" t="str">
        <f t="shared" si="1557"/>
        <v/>
      </c>
      <c r="T6408" s="427"/>
      <c r="U6408" s="429"/>
      <c r="W6408" s="6">
        <f>VLOOKUP(A6408,'[3]Cartilha Global'!$A:$A,1,FALSE)</f>
        <v>88412</v>
      </c>
    </row>
    <row r="6409" spans="1:23" ht="22.5" hidden="1" x14ac:dyDescent="0.2">
      <c r="A6409" s="522">
        <v>88411</v>
      </c>
      <c r="B6409" s="508" t="s">
        <v>3144</v>
      </c>
      <c r="C6409" s="513" t="s">
        <v>565</v>
      </c>
      <c r="D6409" s="498" t="s">
        <v>170</v>
      </c>
      <c r="E6409" s="499">
        <v>3.14</v>
      </c>
      <c r="F6409" s="500">
        <f t="shared" si="1558"/>
        <v>3.89</v>
      </c>
      <c r="G6409" s="527"/>
      <c r="H6409" s="528"/>
      <c r="I6409" s="517">
        <f t="shared" si="1570"/>
        <v>0</v>
      </c>
      <c r="J6409" s="517">
        <f t="shared" si="1571"/>
        <v>0</v>
      </c>
      <c r="K6409" s="504"/>
      <c r="L6409" s="518">
        <f t="shared" si="1572"/>
        <v>0</v>
      </c>
      <c r="M6409" s="518">
        <f t="shared" si="1572"/>
        <v>0</v>
      </c>
      <c r="N6409" s="517">
        <f t="shared" si="1573"/>
        <v>0</v>
      </c>
      <c r="O6409" s="517">
        <f t="shared" si="1574"/>
        <v>0</v>
      </c>
      <c r="P6409" s="506"/>
      <c r="Q6409" s="520"/>
      <c r="R6409" s="412" t="str">
        <f t="shared" si="1564"/>
        <v/>
      </c>
      <c r="S6409" s="412" t="str">
        <f t="shared" si="1557"/>
        <v/>
      </c>
      <c r="T6409" s="427"/>
      <c r="U6409" s="429"/>
      <c r="W6409" s="6">
        <f>VLOOKUP(A6409,'[3]Cartilha Global'!$A:$A,1,FALSE)</f>
        <v>88411</v>
      </c>
    </row>
    <row r="6410" spans="1:23" hidden="1" x14ac:dyDescent="0.2">
      <c r="A6410" s="522">
        <v>88415</v>
      </c>
      <c r="B6410" s="508" t="s">
        <v>3144</v>
      </c>
      <c r="C6410" s="513" t="s">
        <v>566</v>
      </c>
      <c r="D6410" s="498" t="s">
        <v>170</v>
      </c>
      <c r="E6410" s="499">
        <v>3.38</v>
      </c>
      <c r="F6410" s="500">
        <f t="shared" si="1558"/>
        <v>4.1900000000000004</v>
      </c>
      <c r="G6410" s="527"/>
      <c r="H6410" s="528"/>
      <c r="I6410" s="517">
        <f t="shared" si="1570"/>
        <v>0</v>
      </c>
      <c r="J6410" s="517">
        <f t="shared" si="1571"/>
        <v>0</v>
      </c>
      <c r="K6410" s="504"/>
      <c r="L6410" s="518">
        <f t="shared" si="1572"/>
        <v>0</v>
      </c>
      <c r="M6410" s="518">
        <f t="shared" si="1572"/>
        <v>0</v>
      </c>
      <c r="N6410" s="517">
        <f t="shared" si="1573"/>
        <v>0</v>
      </c>
      <c r="O6410" s="517">
        <f t="shared" si="1574"/>
        <v>0</v>
      </c>
      <c r="P6410" s="506"/>
      <c r="Q6410" s="520"/>
      <c r="R6410" s="412" t="str">
        <f t="shared" si="1564"/>
        <v/>
      </c>
      <c r="S6410" s="412" t="str">
        <f t="shared" si="1557"/>
        <v/>
      </c>
      <c r="T6410" s="427"/>
      <c r="U6410" s="429"/>
      <c r="W6410" s="6">
        <f>VLOOKUP(A6410,'[3]Cartilha Global'!$A:$A,1,FALSE)</f>
        <v>88415</v>
      </c>
    </row>
    <row r="6411" spans="1:23" ht="22.5" hidden="1" x14ac:dyDescent="0.2">
      <c r="A6411" s="522">
        <v>88413</v>
      </c>
      <c r="B6411" s="508" t="s">
        <v>3144</v>
      </c>
      <c r="C6411" s="513" t="s">
        <v>350</v>
      </c>
      <c r="D6411" s="498" t="s">
        <v>170</v>
      </c>
      <c r="E6411" s="499">
        <v>4.7</v>
      </c>
      <c r="F6411" s="500">
        <f t="shared" si="1558"/>
        <v>5.82</v>
      </c>
      <c r="G6411" s="527"/>
      <c r="H6411" s="528"/>
      <c r="I6411" s="517">
        <f t="shared" si="1570"/>
        <v>0</v>
      </c>
      <c r="J6411" s="517">
        <f t="shared" si="1571"/>
        <v>0</v>
      </c>
      <c r="K6411" s="504"/>
      <c r="L6411" s="518">
        <f t="shared" si="1572"/>
        <v>0</v>
      </c>
      <c r="M6411" s="518">
        <f t="shared" si="1572"/>
        <v>0</v>
      </c>
      <c r="N6411" s="517">
        <f t="shared" si="1573"/>
        <v>0</v>
      </c>
      <c r="O6411" s="517">
        <f t="shared" si="1574"/>
        <v>0</v>
      </c>
      <c r="P6411" s="506"/>
      <c r="Q6411" s="520"/>
      <c r="R6411" s="412" t="str">
        <f t="shared" si="1564"/>
        <v/>
      </c>
      <c r="S6411" s="412" t="str">
        <f t="shared" si="1557"/>
        <v/>
      </c>
      <c r="T6411" s="427"/>
      <c r="U6411" s="429"/>
      <c r="W6411" s="6">
        <f>VLOOKUP(A6411,'[3]Cartilha Global'!$A:$A,1,FALSE)</f>
        <v>88413</v>
      </c>
    </row>
    <row r="6412" spans="1:23" ht="22.5" hidden="1" x14ac:dyDescent="0.2">
      <c r="A6412" s="522">
        <v>88414</v>
      </c>
      <c r="B6412" s="508" t="s">
        <v>3144</v>
      </c>
      <c r="C6412" s="513" t="s">
        <v>351</v>
      </c>
      <c r="D6412" s="498" t="s">
        <v>170</v>
      </c>
      <c r="E6412" s="499">
        <v>5.2</v>
      </c>
      <c r="F6412" s="500">
        <f t="shared" si="1558"/>
        <v>6.44</v>
      </c>
      <c r="G6412" s="527"/>
      <c r="H6412" s="528"/>
      <c r="I6412" s="517">
        <f t="shared" si="1570"/>
        <v>0</v>
      </c>
      <c r="J6412" s="517">
        <f t="shared" si="1571"/>
        <v>0</v>
      </c>
      <c r="K6412" s="504"/>
      <c r="L6412" s="518">
        <f t="shared" si="1572"/>
        <v>0</v>
      </c>
      <c r="M6412" s="518">
        <f t="shared" si="1572"/>
        <v>0</v>
      </c>
      <c r="N6412" s="517">
        <f t="shared" si="1573"/>
        <v>0</v>
      </c>
      <c r="O6412" s="517">
        <f t="shared" si="1574"/>
        <v>0</v>
      </c>
      <c r="P6412" s="506"/>
      <c r="Q6412" s="520"/>
      <c r="R6412" s="412" t="str">
        <f t="shared" si="1564"/>
        <v/>
      </c>
      <c r="S6412" s="412" t="str">
        <f t="shared" si="1557"/>
        <v/>
      </c>
      <c r="T6412" s="427"/>
      <c r="U6412" s="429"/>
      <c r="W6412" s="6">
        <f>VLOOKUP(A6412,'[3]Cartilha Global'!$A:$A,1,FALSE)</f>
        <v>88414</v>
      </c>
    </row>
    <row r="6413" spans="1:23" hidden="1" x14ac:dyDescent="0.2">
      <c r="A6413" s="522" t="s">
        <v>2097</v>
      </c>
      <c r="B6413" s="508"/>
      <c r="C6413" s="513" t="s">
        <v>32</v>
      </c>
      <c r="D6413" s="498">
        <v>0</v>
      </c>
      <c r="E6413" s="499"/>
      <c r="F6413" s="500">
        <f t="shared" si="1558"/>
        <v>0</v>
      </c>
      <c r="G6413" s="556"/>
      <c r="H6413" s="556"/>
      <c r="I6413" s="557"/>
      <c r="J6413" s="558"/>
      <c r="K6413" s="504"/>
      <c r="L6413" s="556"/>
      <c r="M6413" s="556"/>
      <c r="N6413" s="557"/>
      <c r="O6413" s="558"/>
      <c r="P6413" s="506"/>
      <c r="Q6413" s="494" t="str">
        <f>IF(OR(SUM(J6414:J6481)&gt;0,SUM(O6414:O6481)&gt;0),"xx","")</f>
        <v/>
      </c>
      <c r="R6413" s="412" t="str">
        <f t="shared" si="1564"/>
        <v/>
      </c>
      <c r="S6413" s="412" t="str">
        <f t="shared" si="1557"/>
        <v/>
      </c>
      <c r="T6413" s="427"/>
      <c r="U6413" s="429"/>
      <c r="W6413" s="6" t="str">
        <f>VLOOKUP(A6413,'[3]Cartilha Global'!$A:$A,1,FALSE)</f>
        <v>10.4.8</v>
      </c>
    </row>
    <row r="6414" spans="1:23" hidden="1" x14ac:dyDescent="0.2">
      <c r="A6414" s="522">
        <v>102193</v>
      </c>
      <c r="B6414" s="508" t="s">
        <v>3144</v>
      </c>
      <c r="C6414" s="513" t="s">
        <v>6335</v>
      </c>
      <c r="D6414" s="498" t="s">
        <v>170</v>
      </c>
      <c r="E6414" s="499">
        <v>2.23</v>
      </c>
      <c r="F6414" s="500">
        <f t="shared" ref="F6414:F6477" si="1575">IF(E6414=0,0,ROUND(E6414*(1+E$13)*(1-E$14),2))</f>
        <v>2.76</v>
      </c>
      <c r="G6414" s="527"/>
      <c r="H6414" s="528"/>
      <c r="I6414" s="517">
        <f t="shared" ref="I6414:I6477" si="1576">IF(ISBLANK(E6414),0,ROUND(F6414*G6414,2))</f>
        <v>0</v>
      </c>
      <c r="J6414" s="517">
        <f t="shared" ref="J6414:J6477" si="1577">IF(ISBLANK(G6414),0,ROUND(G6414*H6414,2))</f>
        <v>0</v>
      </c>
      <c r="K6414" s="504"/>
      <c r="L6414" s="518">
        <f t="shared" ref="L6414:M6475" si="1578">G6414</f>
        <v>0</v>
      </c>
      <c r="M6414" s="518">
        <f t="shared" si="1578"/>
        <v>0</v>
      </c>
      <c r="N6414" s="517">
        <f t="shared" ref="N6414:N6477" si="1579">IF(ISBLANK(E6414),0,ROUND(F6414*L6414,2))</f>
        <v>0</v>
      </c>
      <c r="O6414" s="517">
        <f t="shared" ref="O6414:O6477" si="1580">IF(ISBLANK(L6414),0,ROUND(L6414*M6414,2))</f>
        <v>0</v>
      </c>
      <c r="P6414" s="506"/>
      <c r="Q6414" s="520"/>
      <c r="R6414" s="412" t="str">
        <f t="shared" si="1564"/>
        <v/>
      </c>
      <c r="S6414" s="412" t="str">
        <f t="shared" si="1557"/>
        <v/>
      </c>
      <c r="T6414" s="427"/>
      <c r="U6414" s="429"/>
      <c r="W6414" s="6" t="e">
        <f>VLOOKUP(A6414,'[3]Cartilha Global'!$A:$A,1,FALSE)</f>
        <v>#N/A</v>
      </c>
    </row>
    <row r="6415" spans="1:23" hidden="1" x14ac:dyDescent="0.2">
      <c r="A6415" s="522">
        <v>102194</v>
      </c>
      <c r="B6415" s="508" t="s">
        <v>3144</v>
      </c>
      <c r="C6415" s="513" t="s">
        <v>6336</v>
      </c>
      <c r="D6415" s="498" t="s">
        <v>170</v>
      </c>
      <c r="E6415" s="499">
        <v>8.4700000000000006</v>
      </c>
      <c r="F6415" s="500">
        <f t="shared" si="1575"/>
        <v>10.49</v>
      </c>
      <c r="G6415" s="527"/>
      <c r="H6415" s="528"/>
      <c r="I6415" s="517">
        <f>IF(ISBLANK(E6415),0,ROUND(F6415*G6415,2))</f>
        <v>0</v>
      </c>
      <c r="J6415" s="517">
        <f>IF(ISBLANK(G6415),0,ROUND(G6415*H6415,2))</f>
        <v>0</v>
      </c>
      <c r="K6415" s="504"/>
      <c r="L6415" s="518">
        <f t="shared" si="1578"/>
        <v>0</v>
      </c>
      <c r="M6415" s="518">
        <f t="shared" si="1578"/>
        <v>0</v>
      </c>
      <c r="N6415" s="517">
        <f>IF(ISBLANK(E6415),0,ROUND(F6415*L6415,2))</f>
        <v>0</v>
      </c>
      <c r="O6415" s="517">
        <f>IF(ISBLANK(L6415),0,ROUND(L6415*M6415,2))</f>
        <v>0</v>
      </c>
      <c r="P6415" s="506"/>
      <c r="Q6415" s="520"/>
      <c r="R6415" s="412" t="str">
        <f>IF(Q6415="X","x",IF(Q6415="xx","x",IF(O6415&gt;0,"x","")))</f>
        <v/>
      </c>
      <c r="S6415" s="412" t="str">
        <f t="shared" ref="S6415:S6478" si="1581">IF(Q6415="X","x",IF(Q6415="xx","x",IF(OR(J6415&gt;0,O6415&gt;0),"x","")))</f>
        <v/>
      </c>
      <c r="T6415" s="427"/>
      <c r="U6415" s="429"/>
      <c r="W6415" s="6" t="e">
        <f>VLOOKUP(A6415,'[3]Cartilha Global'!$A:$A,1,FALSE)</f>
        <v>#N/A</v>
      </c>
    </row>
    <row r="6416" spans="1:23" ht="22.5" hidden="1" x14ac:dyDescent="0.2">
      <c r="A6416" s="522">
        <v>102496</v>
      </c>
      <c r="B6416" s="508" t="s">
        <v>3144</v>
      </c>
      <c r="C6416" s="513" t="s">
        <v>6337</v>
      </c>
      <c r="D6416" s="498" t="s">
        <v>6927</v>
      </c>
      <c r="E6416" s="499">
        <v>12.34</v>
      </c>
      <c r="F6416" s="500">
        <f t="shared" si="1575"/>
        <v>15.28</v>
      </c>
      <c r="G6416" s="527"/>
      <c r="H6416" s="528"/>
      <c r="I6416" s="517">
        <f>IF(ISBLANK(E6416),0,ROUND(F6416*G6416,2))</f>
        <v>0</v>
      </c>
      <c r="J6416" s="517">
        <f>IF(ISBLANK(G6416),0,ROUND(G6416*H6416,2))</f>
        <v>0</v>
      </c>
      <c r="K6416" s="504"/>
      <c r="L6416" s="518">
        <f t="shared" si="1578"/>
        <v>0</v>
      </c>
      <c r="M6416" s="518">
        <f t="shared" si="1578"/>
        <v>0</v>
      </c>
      <c r="N6416" s="517">
        <f>IF(ISBLANK(E6416),0,ROUND(F6416*L6416,2))</f>
        <v>0</v>
      </c>
      <c r="O6416" s="517">
        <f>IF(ISBLANK(L6416),0,ROUND(L6416*M6416,2))</f>
        <v>0</v>
      </c>
      <c r="P6416" s="506"/>
      <c r="Q6416" s="520"/>
      <c r="R6416" s="412" t="str">
        <f>IF(Q6416="X","x",IF(Q6416="xx","x",IF(O6416&gt;0,"x","")))</f>
        <v/>
      </c>
      <c r="S6416" s="412" t="str">
        <f t="shared" si="1581"/>
        <v/>
      </c>
      <c r="T6416" s="427"/>
      <c r="U6416" s="429"/>
      <c r="W6416" s="6" t="e">
        <f>VLOOKUP(A6416,'[3]Cartilha Global'!$A:$A,1,FALSE)</f>
        <v>#N/A</v>
      </c>
    </row>
    <row r="6417" spans="1:23" ht="22.5" hidden="1" x14ac:dyDescent="0.2">
      <c r="A6417" s="522">
        <v>102497</v>
      </c>
      <c r="B6417" s="508" t="s">
        <v>3144</v>
      </c>
      <c r="C6417" s="513" t="s">
        <v>6338</v>
      </c>
      <c r="D6417" s="498" t="s">
        <v>6927</v>
      </c>
      <c r="E6417" s="499">
        <v>4.66</v>
      </c>
      <c r="F6417" s="500">
        <f t="shared" si="1575"/>
        <v>5.77</v>
      </c>
      <c r="G6417" s="527"/>
      <c r="H6417" s="528"/>
      <c r="I6417" s="517">
        <f>IF(ISBLANK(E6417),0,ROUND(F6417*G6417,2))</f>
        <v>0</v>
      </c>
      <c r="J6417" s="517">
        <f>IF(ISBLANK(G6417),0,ROUND(G6417*H6417,2))</f>
        <v>0</v>
      </c>
      <c r="K6417" s="504"/>
      <c r="L6417" s="518">
        <f t="shared" si="1578"/>
        <v>0</v>
      </c>
      <c r="M6417" s="518">
        <f t="shared" si="1578"/>
        <v>0</v>
      </c>
      <c r="N6417" s="517">
        <f>IF(ISBLANK(E6417),0,ROUND(F6417*L6417,2))</f>
        <v>0</v>
      </c>
      <c r="O6417" s="517">
        <f>IF(ISBLANK(L6417),0,ROUND(L6417*M6417,2))</f>
        <v>0</v>
      </c>
      <c r="P6417" s="506"/>
      <c r="Q6417" s="520"/>
      <c r="R6417" s="412" t="str">
        <f>IF(Q6417="X","x",IF(Q6417="xx","x",IF(O6417&gt;0,"x","")))</f>
        <v/>
      </c>
      <c r="S6417" s="412" t="str">
        <f t="shared" si="1581"/>
        <v/>
      </c>
      <c r="T6417" s="427"/>
      <c r="U6417" s="429"/>
      <c r="W6417" s="6" t="e">
        <f>VLOOKUP(A6417,'[3]Cartilha Global'!$A:$A,1,FALSE)</f>
        <v>#N/A</v>
      </c>
    </row>
    <row r="6418" spans="1:23" hidden="1" x14ac:dyDescent="0.2">
      <c r="A6418" s="522">
        <v>102197</v>
      </c>
      <c r="B6418" s="508" t="s">
        <v>3144</v>
      </c>
      <c r="C6418" s="513" t="s">
        <v>6339</v>
      </c>
      <c r="D6418" s="498" t="s">
        <v>170</v>
      </c>
      <c r="E6418" s="499">
        <v>32.83</v>
      </c>
      <c r="F6418" s="500">
        <f t="shared" si="1575"/>
        <v>40.659999999999997</v>
      </c>
      <c r="G6418" s="527"/>
      <c r="H6418" s="528"/>
      <c r="I6418" s="517">
        <f>IF(ISBLANK(E6418),0,ROUND(F6418*G6418,2))</f>
        <v>0</v>
      </c>
      <c r="J6418" s="517">
        <f>IF(ISBLANK(G6418),0,ROUND(G6418*H6418,2))</f>
        <v>0</v>
      </c>
      <c r="K6418" s="504"/>
      <c r="L6418" s="518">
        <f t="shared" si="1578"/>
        <v>0</v>
      </c>
      <c r="M6418" s="518">
        <f t="shared" si="1578"/>
        <v>0</v>
      </c>
      <c r="N6418" s="517">
        <f>IF(ISBLANK(E6418),0,ROUND(F6418*L6418,2))</f>
        <v>0</v>
      </c>
      <c r="O6418" s="517">
        <f>IF(ISBLANK(L6418),0,ROUND(L6418*M6418,2))</f>
        <v>0</v>
      </c>
      <c r="P6418" s="506"/>
      <c r="Q6418" s="520"/>
      <c r="R6418" s="412" t="str">
        <f>IF(Q6418="X","x",IF(Q6418="xx","x",IF(O6418&gt;0,"x","")))</f>
        <v/>
      </c>
      <c r="S6418" s="412" t="str">
        <f t="shared" si="1581"/>
        <v/>
      </c>
      <c r="T6418" s="427"/>
      <c r="U6418" s="429"/>
      <c r="W6418" s="6" t="e">
        <f>VLOOKUP(A6418,'[3]Cartilha Global'!$A:$A,1,FALSE)</f>
        <v>#N/A</v>
      </c>
    </row>
    <row r="6419" spans="1:23" ht="22.5" hidden="1" x14ac:dyDescent="0.2">
      <c r="A6419" s="522">
        <v>102200</v>
      </c>
      <c r="B6419" s="508" t="s">
        <v>3144</v>
      </c>
      <c r="C6419" s="513" t="s">
        <v>6340</v>
      </c>
      <c r="D6419" s="498" t="s">
        <v>170</v>
      </c>
      <c r="E6419" s="499">
        <v>24.45</v>
      </c>
      <c r="F6419" s="500">
        <f t="shared" si="1575"/>
        <v>30.28</v>
      </c>
      <c r="G6419" s="527"/>
      <c r="H6419" s="528"/>
      <c r="I6419" s="517">
        <f t="shared" ref="I6419:I6443" si="1582">IF(ISBLANK(E6419),0,ROUND(F6419*G6419,2))</f>
        <v>0</v>
      </c>
      <c r="J6419" s="517">
        <f t="shared" ref="J6419:J6443" si="1583">IF(ISBLANK(G6419),0,ROUND(G6419*H6419,2))</f>
        <v>0</v>
      </c>
      <c r="K6419" s="504"/>
      <c r="L6419" s="518">
        <f t="shared" si="1578"/>
        <v>0</v>
      </c>
      <c r="M6419" s="518">
        <f t="shared" si="1578"/>
        <v>0</v>
      </c>
      <c r="N6419" s="517">
        <f t="shared" ref="N6419:N6443" si="1584">IF(ISBLANK(E6419),0,ROUND(F6419*L6419,2))</f>
        <v>0</v>
      </c>
      <c r="O6419" s="517">
        <f t="shared" ref="O6419:O6443" si="1585">IF(ISBLANK(L6419),0,ROUND(L6419*M6419,2))</f>
        <v>0</v>
      </c>
      <c r="P6419" s="506"/>
      <c r="Q6419" s="520"/>
      <c r="R6419" s="412" t="str">
        <f t="shared" ref="R6419:R6443" si="1586">IF(Q6419="X","x",IF(Q6419="xx","x",IF(O6419&gt;0,"x","")))</f>
        <v/>
      </c>
      <c r="S6419" s="412" t="str">
        <f t="shared" si="1581"/>
        <v/>
      </c>
      <c r="T6419" s="427"/>
      <c r="U6419" s="429"/>
      <c r="W6419" s="6" t="e">
        <f>VLOOKUP(A6419,'[3]Cartilha Global'!$A:$A,1,FALSE)</f>
        <v>#N/A</v>
      </c>
    </row>
    <row r="6420" spans="1:23" ht="22.5" hidden="1" x14ac:dyDescent="0.2">
      <c r="A6420" s="522">
        <v>102202</v>
      </c>
      <c r="B6420" s="508" t="s">
        <v>3144</v>
      </c>
      <c r="C6420" s="513" t="s">
        <v>6341</v>
      </c>
      <c r="D6420" s="498" t="s">
        <v>170</v>
      </c>
      <c r="E6420" s="499">
        <v>64.709999999999994</v>
      </c>
      <c r="F6420" s="500">
        <f t="shared" si="1575"/>
        <v>80.14</v>
      </c>
      <c r="G6420" s="527"/>
      <c r="H6420" s="528"/>
      <c r="I6420" s="517">
        <f t="shared" si="1582"/>
        <v>0</v>
      </c>
      <c r="J6420" s="517">
        <f t="shared" si="1583"/>
        <v>0</v>
      </c>
      <c r="K6420" s="504"/>
      <c r="L6420" s="518">
        <f t="shared" si="1578"/>
        <v>0</v>
      </c>
      <c r="M6420" s="518">
        <f t="shared" si="1578"/>
        <v>0</v>
      </c>
      <c r="N6420" s="517">
        <f t="shared" si="1584"/>
        <v>0</v>
      </c>
      <c r="O6420" s="517">
        <f t="shared" si="1585"/>
        <v>0</v>
      </c>
      <c r="P6420" s="506"/>
      <c r="Q6420" s="520"/>
      <c r="R6420" s="412" t="str">
        <f t="shared" si="1586"/>
        <v/>
      </c>
      <c r="S6420" s="412" t="str">
        <f t="shared" si="1581"/>
        <v/>
      </c>
      <c r="T6420" s="427"/>
      <c r="U6420" s="429"/>
      <c r="W6420" s="6" t="e">
        <f>VLOOKUP(A6420,'[3]Cartilha Global'!$A:$A,1,FALSE)</f>
        <v>#N/A</v>
      </c>
    </row>
    <row r="6421" spans="1:23" hidden="1" x14ac:dyDescent="0.2">
      <c r="A6421" s="522">
        <v>102203</v>
      </c>
      <c r="B6421" s="508" t="s">
        <v>3144</v>
      </c>
      <c r="C6421" s="513" t="s">
        <v>6342</v>
      </c>
      <c r="D6421" s="498" t="s">
        <v>170</v>
      </c>
      <c r="E6421" s="499">
        <v>9.76</v>
      </c>
      <c r="F6421" s="500">
        <f t="shared" si="1575"/>
        <v>12.09</v>
      </c>
      <c r="G6421" s="527"/>
      <c r="H6421" s="528"/>
      <c r="I6421" s="517">
        <f t="shared" si="1582"/>
        <v>0</v>
      </c>
      <c r="J6421" s="517">
        <f t="shared" si="1583"/>
        <v>0</v>
      </c>
      <c r="K6421" s="504"/>
      <c r="L6421" s="518">
        <f t="shared" si="1578"/>
        <v>0</v>
      </c>
      <c r="M6421" s="518">
        <f t="shared" si="1578"/>
        <v>0</v>
      </c>
      <c r="N6421" s="517">
        <f t="shared" si="1584"/>
        <v>0</v>
      </c>
      <c r="O6421" s="517">
        <f t="shared" si="1585"/>
        <v>0</v>
      </c>
      <c r="P6421" s="506"/>
      <c r="Q6421" s="520"/>
      <c r="R6421" s="412" t="str">
        <f t="shared" si="1586"/>
        <v/>
      </c>
      <c r="S6421" s="412" t="str">
        <f t="shared" si="1581"/>
        <v/>
      </c>
      <c r="T6421" s="427"/>
      <c r="U6421" s="429"/>
      <c r="W6421" s="6" t="e">
        <f>VLOOKUP(A6421,'[3]Cartilha Global'!$A:$A,1,FALSE)</f>
        <v>#N/A</v>
      </c>
    </row>
    <row r="6422" spans="1:23" hidden="1" x14ac:dyDescent="0.2">
      <c r="A6422" s="522">
        <v>102204</v>
      </c>
      <c r="B6422" s="508" t="s">
        <v>3144</v>
      </c>
      <c r="C6422" s="513" t="s">
        <v>6343</v>
      </c>
      <c r="D6422" s="498" t="s">
        <v>170</v>
      </c>
      <c r="E6422" s="499">
        <v>10.02</v>
      </c>
      <c r="F6422" s="500">
        <f t="shared" si="1575"/>
        <v>12.41</v>
      </c>
      <c r="G6422" s="527"/>
      <c r="H6422" s="528"/>
      <c r="I6422" s="517">
        <f t="shared" si="1582"/>
        <v>0</v>
      </c>
      <c r="J6422" s="517">
        <f t="shared" si="1583"/>
        <v>0</v>
      </c>
      <c r="K6422" s="504"/>
      <c r="L6422" s="518">
        <f t="shared" si="1578"/>
        <v>0</v>
      </c>
      <c r="M6422" s="518">
        <f t="shared" si="1578"/>
        <v>0</v>
      </c>
      <c r="N6422" s="517">
        <f t="shared" si="1584"/>
        <v>0</v>
      </c>
      <c r="O6422" s="517">
        <f t="shared" si="1585"/>
        <v>0</v>
      </c>
      <c r="P6422" s="506"/>
      <c r="Q6422" s="520"/>
      <c r="R6422" s="412" t="str">
        <f t="shared" si="1586"/>
        <v/>
      </c>
      <c r="S6422" s="412" t="str">
        <f t="shared" si="1581"/>
        <v/>
      </c>
      <c r="T6422" s="427"/>
      <c r="U6422" s="429"/>
      <c r="W6422" s="6" t="e">
        <f>VLOOKUP(A6422,'[3]Cartilha Global'!$A:$A,1,FALSE)</f>
        <v>#N/A</v>
      </c>
    </row>
    <row r="6423" spans="1:23" ht="22.5" hidden="1" x14ac:dyDescent="0.2">
      <c r="A6423" s="522">
        <v>102205</v>
      </c>
      <c r="B6423" s="508" t="s">
        <v>3144</v>
      </c>
      <c r="C6423" s="513" t="s">
        <v>6344</v>
      </c>
      <c r="D6423" s="498" t="s">
        <v>170</v>
      </c>
      <c r="E6423" s="499">
        <v>9.18</v>
      </c>
      <c r="F6423" s="500">
        <f t="shared" si="1575"/>
        <v>11.37</v>
      </c>
      <c r="G6423" s="527"/>
      <c r="H6423" s="528"/>
      <c r="I6423" s="517">
        <f t="shared" si="1582"/>
        <v>0</v>
      </c>
      <c r="J6423" s="517">
        <f t="shared" si="1583"/>
        <v>0</v>
      </c>
      <c r="K6423" s="504"/>
      <c r="L6423" s="518">
        <f t="shared" si="1578"/>
        <v>0</v>
      </c>
      <c r="M6423" s="518">
        <f t="shared" si="1578"/>
        <v>0</v>
      </c>
      <c r="N6423" s="517">
        <f t="shared" si="1584"/>
        <v>0</v>
      </c>
      <c r="O6423" s="517">
        <f t="shared" si="1585"/>
        <v>0</v>
      </c>
      <c r="P6423" s="506"/>
      <c r="Q6423" s="520"/>
      <c r="R6423" s="412" t="str">
        <f t="shared" si="1586"/>
        <v/>
      </c>
      <c r="S6423" s="412" t="str">
        <f t="shared" si="1581"/>
        <v/>
      </c>
      <c r="T6423" s="427"/>
      <c r="U6423" s="429"/>
      <c r="W6423" s="6" t="e">
        <f>VLOOKUP(A6423,'[3]Cartilha Global'!$A:$A,1,FALSE)</f>
        <v>#N/A</v>
      </c>
    </row>
    <row r="6424" spans="1:23" hidden="1" x14ac:dyDescent="0.2">
      <c r="A6424" s="522">
        <v>102207</v>
      </c>
      <c r="B6424" s="508" t="s">
        <v>3144</v>
      </c>
      <c r="C6424" s="513" t="s">
        <v>6345</v>
      </c>
      <c r="D6424" s="498" t="s">
        <v>170</v>
      </c>
      <c r="E6424" s="499">
        <v>8.3000000000000007</v>
      </c>
      <c r="F6424" s="500">
        <f t="shared" si="1575"/>
        <v>10.28</v>
      </c>
      <c r="G6424" s="527"/>
      <c r="H6424" s="528"/>
      <c r="I6424" s="517">
        <f t="shared" si="1582"/>
        <v>0</v>
      </c>
      <c r="J6424" s="517">
        <f t="shared" si="1583"/>
        <v>0</v>
      </c>
      <c r="K6424" s="504"/>
      <c r="L6424" s="518">
        <f t="shared" si="1578"/>
        <v>0</v>
      </c>
      <c r="M6424" s="518">
        <f t="shared" si="1578"/>
        <v>0</v>
      </c>
      <c r="N6424" s="517">
        <f t="shared" si="1584"/>
        <v>0</v>
      </c>
      <c r="O6424" s="517">
        <f t="shared" si="1585"/>
        <v>0</v>
      </c>
      <c r="P6424" s="506"/>
      <c r="Q6424" s="520"/>
      <c r="R6424" s="412" t="str">
        <f t="shared" si="1586"/>
        <v/>
      </c>
      <c r="S6424" s="412" t="str">
        <f t="shared" si="1581"/>
        <v/>
      </c>
      <c r="T6424" s="427"/>
      <c r="U6424" s="429"/>
      <c r="W6424" s="6" t="e">
        <f>VLOOKUP(A6424,'[3]Cartilha Global'!$A:$A,1,FALSE)</f>
        <v>#N/A</v>
      </c>
    </row>
    <row r="6425" spans="1:23" ht="22.5" hidden="1" x14ac:dyDescent="0.2">
      <c r="A6425" s="522">
        <v>102208</v>
      </c>
      <c r="B6425" s="508" t="s">
        <v>3144</v>
      </c>
      <c r="C6425" s="513" t="s">
        <v>6346</v>
      </c>
      <c r="D6425" s="498" t="s">
        <v>170</v>
      </c>
      <c r="E6425" s="499">
        <v>7.94</v>
      </c>
      <c r="F6425" s="500">
        <f t="shared" si="1575"/>
        <v>9.83</v>
      </c>
      <c r="G6425" s="527"/>
      <c r="H6425" s="528"/>
      <c r="I6425" s="517">
        <f t="shared" si="1582"/>
        <v>0</v>
      </c>
      <c r="J6425" s="517">
        <f t="shared" si="1583"/>
        <v>0</v>
      </c>
      <c r="K6425" s="504"/>
      <c r="L6425" s="518">
        <f t="shared" si="1578"/>
        <v>0</v>
      </c>
      <c r="M6425" s="518">
        <f t="shared" si="1578"/>
        <v>0</v>
      </c>
      <c r="N6425" s="517">
        <f t="shared" si="1584"/>
        <v>0</v>
      </c>
      <c r="O6425" s="517">
        <f t="shared" si="1585"/>
        <v>0</v>
      </c>
      <c r="P6425" s="506"/>
      <c r="Q6425" s="520"/>
      <c r="R6425" s="412" t="str">
        <f t="shared" si="1586"/>
        <v/>
      </c>
      <c r="S6425" s="412" t="str">
        <f t="shared" si="1581"/>
        <v/>
      </c>
      <c r="T6425" s="427"/>
      <c r="U6425" s="429"/>
      <c r="W6425" s="6" t="e">
        <f>VLOOKUP(A6425,'[3]Cartilha Global'!$A:$A,1,FALSE)</f>
        <v>#N/A</v>
      </c>
    </row>
    <row r="6426" spans="1:23" ht="22.5" hidden="1" x14ac:dyDescent="0.2">
      <c r="A6426" s="522">
        <v>102209</v>
      </c>
      <c r="B6426" s="508" t="s">
        <v>3144</v>
      </c>
      <c r="C6426" s="513" t="s">
        <v>6347</v>
      </c>
      <c r="D6426" s="498" t="s">
        <v>170</v>
      </c>
      <c r="E6426" s="499">
        <v>8.17</v>
      </c>
      <c r="F6426" s="500">
        <f t="shared" si="1575"/>
        <v>10.119999999999999</v>
      </c>
      <c r="G6426" s="527"/>
      <c r="H6426" s="528"/>
      <c r="I6426" s="517">
        <f t="shared" si="1582"/>
        <v>0</v>
      </c>
      <c r="J6426" s="517">
        <f t="shared" si="1583"/>
        <v>0</v>
      </c>
      <c r="K6426" s="504"/>
      <c r="L6426" s="518">
        <f t="shared" si="1578"/>
        <v>0</v>
      </c>
      <c r="M6426" s="518">
        <f t="shared" si="1578"/>
        <v>0</v>
      </c>
      <c r="N6426" s="517">
        <f t="shared" si="1584"/>
        <v>0</v>
      </c>
      <c r="O6426" s="517">
        <f t="shared" si="1585"/>
        <v>0</v>
      </c>
      <c r="P6426" s="506"/>
      <c r="Q6426" s="520"/>
      <c r="R6426" s="412" t="str">
        <f t="shared" si="1586"/>
        <v/>
      </c>
      <c r="S6426" s="412" t="str">
        <f t="shared" si="1581"/>
        <v/>
      </c>
      <c r="T6426" s="427"/>
      <c r="U6426" s="429"/>
      <c r="W6426" s="6" t="e">
        <f>VLOOKUP(A6426,'[3]Cartilha Global'!$A:$A,1,FALSE)</f>
        <v>#N/A</v>
      </c>
    </row>
    <row r="6427" spans="1:23" ht="22.5" hidden="1" x14ac:dyDescent="0.2">
      <c r="A6427" s="522">
        <v>102210</v>
      </c>
      <c r="B6427" s="508" t="s">
        <v>3144</v>
      </c>
      <c r="C6427" s="513" t="s">
        <v>6348</v>
      </c>
      <c r="D6427" s="498" t="s">
        <v>170</v>
      </c>
      <c r="E6427" s="499">
        <v>7.83</v>
      </c>
      <c r="F6427" s="500">
        <f t="shared" si="1575"/>
        <v>9.6999999999999993</v>
      </c>
      <c r="G6427" s="527"/>
      <c r="H6427" s="528"/>
      <c r="I6427" s="517">
        <f t="shared" si="1582"/>
        <v>0</v>
      </c>
      <c r="J6427" s="517">
        <f t="shared" si="1583"/>
        <v>0</v>
      </c>
      <c r="K6427" s="504"/>
      <c r="L6427" s="518">
        <f t="shared" si="1578"/>
        <v>0</v>
      </c>
      <c r="M6427" s="518">
        <f t="shared" si="1578"/>
        <v>0</v>
      </c>
      <c r="N6427" s="517">
        <f t="shared" si="1584"/>
        <v>0</v>
      </c>
      <c r="O6427" s="517">
        <f t="shared" si="1585"/>
        <v>0</v>
      </c>
      <c r="P6427" s="506"/>
      <c r="Q6427" s="520"/>
      <c r="R6427" s="412" t="str">
        <f t="shared" si="1586"/>
        <v/>
      </c>
      <c r="S6427" s="412" t="str">
        <f t="shared" si="1581"/>
        <v/>
      </c>
      <c r="T6427" s="427"/>
      <c r="U6427" s="429"/>
      <c r="W6427" s="6" t="e">
        <f>VLOOKUP(A6427,'[3]Cartilha Global'!$A:$A,1,FALSE)</f>
        <v>#N/A</v>
      </c>
    </row>
    <row r="6428" spans="1:23" ht="22.5" hidden="1" x14ac:dyDescent="0.2">
      <c r="A6428" s="522">
        <v>102213</v>
      </c>
      <c r="B6428" s="508" t="s">
        <v>3144</v>
      </c>
      <c r="C6428" s="513" t="s">
        <v>6349</v>
      </c>
      <c r="D6428" s="498" t="s">
        <v>170</v>
      </c>
      <c r="E6428" s="499">
        <v>19.53</v>
      </c>
      <c r="F6428" s="500">
        <f t="shared" si="1575"/>
        <v>24.19</v>
      </c>
      <c r="G6428" s="527"/>
      <c r="H6428" s="528"/>
      <c r="I6428" s="517">
        <f t="shared" si="1582"/>
        <v>0</v>
      </c>
      <c r="J6428" s="517">
        <f t="shared" si="1583"/>
        <v>0</v>
      </c>
      <c r="K6428" s="504"/>
      <c r="L6428" s="518">
        <f t="shared" si="1578"/>
        <v>0</v>
      </c>
      <c r="M6428" s="518">
        <f t="shared" si="1578"/>
        <v>0</v>
      </c>
      <c r="N6428" s="517">
        <f t="shared" si="1584"/>
        <v>0</v>
      </c>
      <c r="O6428" s="517">
        <f t="shared" si="1585"/>
        <v>0</v>
      </c>
      <c r="P6428" s="506"/>
      <c r="Q6428" s="520"/>
      <c r="R6428" s="412" t="str">
        <f t="shared" si="1586"/>
        <v/>
      </c>
      <c r="S6428" s="412" t="str">
        <f t="shared" si="1581"/>
        <v/>
      </c>
      <c r="T6428" s="427"/>
      <c r="U6428" s="429"/>
      <c r="W6428" s="6" t="e">
        <f>VLOOKUP(A6428,'[3]Cartilha Global'!$A:$A,1,FALSE)</f>
        <v>#N/A</v>
      </c>
    </row>
    <row r="6429" spans="1:23" hidden="1" x14ac:dyDescent="0.2">
      <c r="A6429" s="522">
        <v>102214</v>
      </c>
      <c r="B6429" s="508" t="s">
        <v>3144</v>
      </c>
      <c r="C6429" s="513" t="s">
        <v>6350</v>
      </c>
      <c r="D6429" s="498" t="s">
        <v>170</v>
      </c>
      <c r="E6429" s="499">
        <v>20.05</v>
      </c>
      <c r="F6429" s="500">
        <f t="shared" si="1575"/>
        <v>24.83</v>
      </c>
      <c r="G6429" s="527"/>
      <c r="H6429" s="528"/>
      <c r="I6429" s="517">
        <f t="shared" si="1582"/>
        <v>0</v>
      </c>
      <c r="J6429" s="517">
        <f t="shared" si="1583"/>
        <v>0</v>
      </c>
      <c r="K6429" s="504"/>
      <c r="L6429" s="518">
        <f t="shared" si="1578"/>
        <v>0</v>
      </c>
      <c r="M6429" s="518">
        <f t="shared" si="1578"/>
        <v>0</v>
      </c>
      <c r="N6429" s="517">
        <f t="shared" si="1584"/>
        <v>0</v>
      </c>
      <c r="O6429" s="517">
        <f t="shared" si="1585"/>
        <v>0</v>
      </c>
      <c r="P6429" s="506"/>
      <c r="Q6429" s="520"/>
      <c r="R6429" s="412" t="str">
        <f t="shared" si="1586"/>
        <v/>
      </c>
      <c r="S6429" s="412" t="str">
        <f t="shared" si="1581"/>
        <v/>
      </c>
      <c r="T6429" s="427"/>
      <c r="U6429" s="429"/>
      <c r="W6429" s="6" t="e">
        <f>VLOOKUP(A6429,'[3]Cartilha Global'!$A:$A,1,FALSE)</f>
        <v>#N/A</v>
      </c>
    </row>
    <row r="6430" spans="1:23" ht="22.5" hidden="1" x14ac:dyDescent="0.2">
      <c r="A6430" s="522">
        <v>102215</v>
      </c>
      <c r="B6430" s="508" t="s">
        <v>3144</v>
      </c>
      <c r="C6430" s="513" t="s">
        <v>6351</v>
      </c>
      <c r="D6430" s="498" t="s">
        <v>170</v>
      </c>
      <c r="E6430" s="499">
        <v>18.38</v>
      </c>
      <c r="F6430" s="500">
        <f t="shared" si="1575"/>
        <v>22.76</v>
      </c>
      <c r="G6430" s="527"/>
      <c r="H6430" s="528"/>
      <c r="I6430" s="517">
        <f t="shared" si="1582"/>
        <v>0</v>
      </c>
      <c r="J6430" s="517">
        <f t="shared" si="1583"/>
        <v>0</v>
      </c>
      <c r="K6430" s="504"/>
      <c r="L6430" s="518">
        <f t="shared" si="1578"/>
        <v>0</v>
      </c>
      <c r="M6430" s="518">
        <f t="shared" si="1578"/>
        <v>0</v>
      </c>
      <c r="N6430" s="517">
        <f t="shared" si="1584"/>
        <v>0</v>
      </c>
      <c r="O6430" s="517">
        <f t="shared" si="1585"/>
        <v>0</v>
      </c>
      <c r="P6430" s="506"/>
      <c r="Q6430" s="520"/>
      <c r="R6430" s="412" t="str">
        <f t="shared" si="1586"/>
        <v/>
      </c>
      <c r="S6430" s="412" t="str">
        <f t="shared" si="1581"/>
        <v/>
      </c>
      <c r="T6430" s="427"/>
      <c r="U6430" s="429"/>
      <c r="W6430" s="6" t="e">
        <f>VLOOKUP(A6430,'[3]Cartilha Global'!$A:$A,1,FALSE)</f>
        <v>#N/A</v>
      </c>
    </row>
    <row r="6431" spans="1:23" hidden="1" x14ac:dyDescent="0.2">
      <c r="A6431" s="522">
        <v>102217</v>
      </c>
      <c r="B6431" s="508" t="s">
        <v>3144</v>
      </c>
      <c r="C6431" s="513" t="s">
        <v>6352</v>
      </c>
      <c r="D6431" s="498" t="s">
        <v>170</v>
      </c>
      <c r="E6431" s="499">
        <v>16.61</v>
      </c>
      <c r="F6431" s="500">
        <f t="shared" si="1575"/>
        <v>20.57</v>
      </c>
      <c r="G6431" s="527"/>
      <c r="H6431" s="528"/>
      <c r="I6431" s="517">
        <f t="shared" si="1582"/>
        <v>0</v>
      </c>
      <c r="J6431" s="517">
        <f t="shared" si="1583"/>
        <v>0</v>
      </c>
      <c r="K6431" s="504"/>
      <c r="L6431" s="518">
        <f t="shared" si="1578"/>
        <v>0</v>
      </c>
      <c r="M6431" s="518">
        <f t="shared" si="1578"/>
        <v>0</v>
      </c>
      <c r="N6431" s="517">
        <f t="shared" si="1584"/>
        <v>0</v>
      </c>
      <c r="O6431" s="517">
        <f t="shared" si="1585"/>
        <v>0</v>
      </c>
      <c r="P6431" s="506"/>
      <c r="Q6431" s="520"/>
      <c r="R6431" s="412" t="str">
        <f t="shared" si="1586"/>
        <v/>
      </c>
      <c r="S6431" s="412" t="str">
        <f t="shared" si="1581"/>
        <v/>
      </c>
      <c r="T6431" s="427"/>
      <c r="U6431" s="429"/>
      <c r="W6431" s="6" t="e">
        <f>VLOOKUP(A6431,'[3]Cartilha Global'!$A:$A,1,FALSE)</f>
        <v>#N/A</v>
      </c>
    </row>
    <row r="6432" spans="1:23" ht="22.5" hidden="1" x14ac:dyDescent="0.2">
      <c r="A6432" s="522">
        <v>102218</v>
      </c>
      <c r="B6432" s="508" t="s">
        <v>3144</v>
      </c>
      <c r="C6432" s="513" t="s">
        <v>6353</v>
      </c>
      <c r="D6432" s="498" t="s">
        <v>170</v>
      </c>
      <c r="E6432" s="499">
        <v>15.89</v>
      </c>
      <c r="F6432" s="500">
        <f t="shared" si="1575"/>
        <v>19.68</v>
      </c>
      <c r="G6432" s="527"/>
      <c r="H6432" s="528"/>
      <c r="I6432" s="517">
        <f t="shared" si="1582"/>
        <v>0</v>
      </c>
      <c r="J6432" s="517">
        <f t="shared" si="1583"/>
        <v>0</v>
      </c>
      <c r="K6432" s="504"/>
      <c r="L6432" s="518">
        <f t="shared" si="1578"/>
        <v>0</v>
      </c>
      <c r="M6432" s="518">
        <f t="shared" si="1578"/>
        <v>0</v>
      </c>
      <c r="N6432" s="517">
        <f t="shared" si="1584"/>
        <v>0</v>
      </c>
      <c r="O6432" s="517">
        <f t="shared" si="1585"/>
        <v>0</v>
      </c>
      <c r="P6432" s="506"/>
      <c r="Q6432" s="520"/>
      <c r="R6432" s="412" t="str">
        <f t="shared" si="1586"/>
        <v/>
      </c>
      <c r="S6432" s="412" t="str">
        <f t="shared" si="1581"/>
        <v/>
      </c>
      <c r="T6432" s="427"/>
      <c r="U6432" s="429"/>
      <c r="W6432" s="6" t="e">
        <f>VLOOKUP(A6432,'[3]Cartilha Global'!$A:$A,1,FALSE)</f>
        <v>#N/A</v>
      </c>
    </row>
    <row r="6433" spans="1:23" ht="22.5" hidden="1" x14ac:dyDescent="0.2">
      <c r="A6433" s="522">
        <v>102219</v>
      </c>
      <c r="B6433" s="508" t="s">
        <v>3144</v>
      </c>
      <c r="C6433" s="513" t="s">
        <v>6354</v>
      </c>
      <c r="D6433" s="498" t="s">
        <v>170</v>
      </c>
      <c r="E6433" s="499">
        <v>16.36</v>
      </c>
      <c r="F6433" s="500">
        <f t="shared" si="1575"/>
        <v>20.260000000000002</v>
      </c>
      <c r="G6433" s="527"/>
      <c r="H6433" s="528"/>
      <c r="I6433" s="517">
        <f t="shared" si="1582"/>
        <v>0</v>
      </c>
      <c r="J6433" s="517">
        <f t="shared" si="1583"/>
        <v>0</v>
      </c>
      <c r="K6433" s="504"/>
      <c r="L6433" s="518">
        <f t="shared" si="1578"/>
        <v>0</v>
      </c>
      <c r="M6433" s="518">
        <f t="shared" si="1578"/>
        <v>0</v>
      </c>
      <c r="N6433" s="517">
        <f t="shared" si="1584"/>
        <v>0</v>
      </c>
      <c r="O6433" s="517">
        <f t="shared" si="1585"/>
        <v>0</v>
      </c>
      <c r="P6433" s="506"/>
      <c r="Q6433" s="520"/>
      <c r="R6433" s="412" t="str">
        <f t="shared" si="1586"/>
        <v/>
      </c>
      <c r="S6433" s="412" t="str">
        <f t="shared" si="1581"/>
        <v/>
      </c>
      <c r="T6433" s="427"/>
      <c r="U6433" s="429"/>
      <c r="W6433" s="6" t="e">
        <f>VLOOKUP(A6433,'[3]Cartilha Global'!$A:$A,1,FALSE)</f>
        <v>#N/A</v>
      </c>
    </row>
    <row r="6434" spans="1:23" ht="22.5" hidden="1" x14ac:dyDescent="0.2">
      <c r="A6434" s="522">
        <v>102220</v>
      </c>
      <c r="B6434" s="508" t="s">
        <v>3144</v>
      </c>
      <c r="C6434" s="513" t="s">
        <v>6355</v>
      </c>
      <c r="D6434" s="498" t="s">
        <v>170</v>
      </c>
      <c r="E6434" s="499">
        <v>15.66</v>
      </c>
      <c r="F6434" s="500">
        <f t="shared" si="1575"/>
        <v>19.39</v>
      </c>
      <c r="G6434" s="527"/>
      <c r="H6434" s="528"/>
      <c r="I6434" s="517">
        <f t="shared" si="1582"/>
        <v>0</v>
      </c>
      <c r="J6434" s="517">
        <f t="shared" si="1583"/>
        <v>0</v>
      </c>
      <c r="K6434" s="504"/>
      <c r="L6434" s="518">
        <f t="shared" si="1578"/>
        <v>0</v>
      </c>
      <c r="M6434" s="518">
        <f t="shared" si="1578"/>
        <v>0</v>
      </c>
      <c r="N6434" s="517">
        <f t="shared" si="1584"/>
        <v>0</v>
      </c>
      <c r="O6434" s="517">
        <f t="shared" si="1585"/>
        <v>0</v>
      </c>
      <c r="P6434" s="506"/>
      <c r="Q6434" s="520"/>
      <c r="R6434" s="412" t="str">
        <f t="shared" si="1586"/>
        <v/>
      </c>
      <c r="S6434" s="412" t="str">
        <f t="shared" si="1581"/>
        <v/>
      </c>
      <c r="T6434" s="427"/>
      <c r="U6434" s="429"/>
      <c r="W6434" s="6" t="e">
        <f>VLOOKUP(A6434,'[3]Cartilha Global'!$A:$A,1,FALSE)</f>
        <v>#N/A</v>
      </c>
    </row>
    <row r="6435" spans="1:23" ht="22.5" hidden="1" x14ac:dyDescent="0.2">
      <c r="A6435" s="522">
        <v>102223</v>
      </c>
      <c r="B6435" s="508" t="s">
        <v>3144</v>
      </c>
      <c r="C6435" s="513" t="s">
        <v>6356</v>
      </c>
      <c r="D6435" s="498" t="s">
        <v>170</v>
      </c>
      <c r="E6435" s="499">
        <v>29.29</v>
      </c>
      <c r="F6435" s="500">
        <f t="shared" si="1575"/>
        <v>36.270000000000003</v>
      </c>
      <c r="G6435" s="527"/>
      <c r="H6435" s="528"/>
      <c r="I6435" s="517">
        <f t="shared" si="1582"/>
        <v>0</v>
      </c>
      <c r="J6435" s="517">
        <f t="shared" si="1583"/>
        <v>0</v>
      </c>
      <c r="K6435" s="504"/>
      <c r="L6435" s="518">
        <f t="shared" si="1578"/>
        <v>0</v>
      </c>
      <c r="M6435" s="518">
        <f t="shared" si="1578"/>
        <v>0</v>
      </c>
      <c r="N6435" s="517">
        <f t="shared" si="1584"/>
        <v>0</v>
      </c>
      <c r="O6435" s="517">
        <f t="shared" si="1585"/>
        <v>0</v>
      </c>
      <c r="P6435" s="506"/>
      <c r="Q6435" s="520"/>
      <c r="R6435" s="412" t="str">
        <f t="shared" si="1586"/>
        <v/>
      </c>
      <c r="S6435" s="412" t="str">
        <f t="shared" si="1581"/>
        <v/>
      </c>
      <c r="T6435" s="427"/>
      <c r="U6435" s="429"/>
      <c r="W6435" s="6" t="e">
        <f>VLOOKUP(A6435,'[3]Cartilha Global'!$A:$A,1,FALSE)</f>
        <v>#N/A</v>
      </c>
    </row>
    <row r="6436" spans="1:23" hidden="1" x14ac:dyDescent="0.2">
      <c r="A6436" s="522">
        <v>102224</v>
      </c>
      <c r="B6436" s="508" t="s">
        <v>3144</v>
      </c>
      <c r="C6436" s="513" t="s">
        <v>6357</v>
      </c>
      <c r="D6436" s="498" t="s">
        <v>170</v>
      </c>
      <c r="E6436" s="499">
        <v>30.07</v>
      </c>
      <c r="F6436" s="500">
        <f t="shared" si="1575"/>
        <v>37.24</v>
      </c>
      <c r="G6436" s="527"/>
      <c r="H6436" s="528"/>
      <c r="I6436" s="517">
        <f t="shared" si="1582"/>
        <v>0</v>
      </c>
      <c r="J6436" s="517">
        <f t="shared" si="1583"/>
        <v>0</v>
      </c>
      <c r="K6436" s="504"/>
      <c r="L6436" s="518">
        <f t="shared" si="1578"/>
        <v>0</v>
      </c>
      <c r="M6436" s="518">
        <f t="shared" si="1578"/>
        <v>0</v>
      </c>
      <c r="N6436" s="517">
        <f t="shared" si="1584"/>
        <v>0</v>
      </c>
      <c r="O6436" s="517">
        <f t="shared" si="1585"/>
        <v>0</v>
      </c>
      <c r="P6436" s="506"/>
      <c r="Q6436" s="520"/>
      <c r="R6436" s="412" t="str">
        <f t="shared" si="1586"/>
        <v/>
      </c>
      <c r="S6436" s="412" t="str">
        <f t="shared" si="1581"/>
        <v/>
      </c>
      <c r="T6436" s="427"/>
      <c r="U6436" s="429"/>
      <c r="W6436" s="6" t="e">
        <f>VLOOKUP(A6436,'[3]Cartilha Global'!$A:$A,1,FALSE)</f>
        <v>#N/A</v>
      </c>
    </row>
    <row r="6437" spans="1:23" ht="22.5" hidden="1" x14ac:dyDescent="0.2">
      <c r="A6437" s="522">
        <v>102225</v>
      </c>
      <c r="B6437" s="508" t="s">
        <v>3144</v>
      </c>
      <c r="C6437" s="513" t="s">
        <v>6358</v>
      </c>
      <c r="D6437" s="498" t="s">
        <v>170</v>
      </c>
      <c r="E6437" s="499">
        <v>27.56</v>
      </c>
      <c r="F6437" s="500">
        <f t="shared" si="1575"/>
        <v>34.130000000000003</v>
      </c>
      <c r="G6437" s="527"/>
      <c r="H6437" s="528"/>
      <c r="I6437" s="517">
        <f t="shared" si="1582"/>
        <v>0</v>
      </c>
      <c r="J6437" s="517">
        <f t="shared" si="1583"/>
        <v>0</v>
      </c>
      <c r="K6437" s="504"/>
      <c r="L6437" s="518">
        <f t="shared" si="1578"/>
        <v>0</v>
      </c>
      <c r="M6437" s="518">
        <f t="shared" si="1578"/>
        <v>0</v>
      </c>
      <c r="N6437" s="517">
        <f t="shared" si="1584"/>
        <v>0</v>
      </c>
      <c r="O6437" s="517">
        <f t="shared" si="1585"/>
        <v>0</v>
      </c>
      <c r="P6437" s="506"/>
      <c r="Q6437" s="520"/>
      <c r="R6437" s="412" t="str">
        <f t="shared" si="1586"/>
        <v/>
      </c>
      <c r="S6437" s="412" t="str">
        <f t="shared" si="1581"/>
        <v/>
      </c>
      <c r="T6437" s="427"/>
      <c r="U6437" s="429"/>
      <c r="W6437" s="6" t="e">
        <f>VLOOKUP(A6437,'[3]Cartilha Global'!$A:$A,1,FALSE)</f>
        <v>#N/A</v>
      </c>
    </row>
    <row r="6438" spans="1:23" hidden="1" x14ac:dyDescent="0.2">
      <c r="A6438" s="522">
        <v>102227</v>
      </c>
      <c r="B6438" s="508" t="s">
        <v>3144</v>
      </c>
      <c r="C6438" s="513" t="s">
        <v>6359</v>
      </c>
      <c r="D6438" s="498" t="s">
        <v>170</v>
      </c>
      <c r="E6438" s="499">
        <v>24.92</v>
      </c>
      <c r="F6438" s="500">
        <f t="shared" si="1575"/>
        <v>30.86</v>
      </c>
      <c r="G6438" s="527"/>
      <c r="H6438" s="528"/>
      <c r="I6438" s="517">
        <f t="shared" si="1582"/>
        <v>0</v>
      </c>
      <c r="J6438" s="517">
        <f t="shared" si="1583"/>
        <v>0</v>
      </c>
      <c r="K6438" s="504"/>
      <c r="L6438" s="518">
        <f t="shared" si="1578"/>
        <v>0</v>
      </c>
      <c r="M6438" s="518">
        <f t="shared" si="1578"/>
        <v>0</v>
      </c>
      <c r="N6438" s="517">
        <f t="shared" si="1584"/>
        <v>0</v>
      </c>
      <c r="O6438" s="517">
        <f t="shared" si="1585"/>
        <v>0</v>
      </c>
      <c r="P6438" s="506"/>
      <c r="Q6438" s="520"/>
      <c r="R6438" s="412" t="str">
        <f t="shared" si="1586"/>
        <v/>
      </c>
      <c r="S6438" s="412" t="str">
        <f t="shared" si="1581"/>
        <v/>
      </c>
      <c r="T6438" s="427"/>
      <c r="U6438" s="429"/>
      <c r="W6438" s="6" t="e">
        <f>VLOOKUP(A6438,'[3]Cartilha Global'!$A:$A,1,FALSE)</f>
        <v>#N/A</v>
      </c>
    </row>
    <row r="6439" spans="1:23" ht="22.5" hidden="1" x14ac:dyDescent="0.2">
      <c r="A6439" s="522">
        <v>102228</v>
      </c>
      <c r="B6439" s="508" t="s">
        <v>3144</v>
      </c>
      <c r="C6439" s="513" t="s">
        <v>6360</v>
      </c>
      <c r="D6439" s="498" t="s">
        <v>170</v>
      </c>
      <c r="E6439" s="499">
        <v>23.87</v>
      </c>
      <c r="F6439" s="500">
        <f t="shared" si="1575"/>
        <v>29.56</v>
      </c>
      <c r="G6439" s="527"/>
      <c r="H6439" s="528"/>
      <c r="I6439" s="517">
        <f t="shared" si="1582"/>
        <v>0</v>
      </c>
      <c r="J6439" s="517">
        <f t="shared" si="1583"/>
        <v>0</v>
      </c>
      <c r="K6439" s="504"/>
      <c r="L6439" s="518">
        <f t="shared" si="1578"/>
        <v>0</v>
      </c>
      <c r="M6439" s="518">
        <f t="shared" si="1578"/>
        <v>0</v>
      </c>
      <c r="N6439" s="517">
        <f t="shared" si="1584"/>
        <v>0</v>
      </c>
      <c r="O6439" s="517">
        <f t="shared" si="1585"/>
        <v>0</v>
      </c>
      <c r="P6439" s="506"/>
      <c r="Q6439" s="520"/>
      <c r="R6439" s="412" t="str">
        <f t="shared" si="1586"/>
        <v/>
      </c>
      <c r="S6439" s="412" t="str">
        <f t="shared" si="1581"/>
        <v/>
      </c>
      <c r="T6439" s="427"/>
      <c r="U6439" s="429"/>
      <c r="W6439" s="6" t="e">
        <f>VLOOKUP(A6439,'[3]Cartilha Global'!$A:$A,1,FALSE)</f>
        <v>#N/A</v>
      </c>
    </row>
    <row r="6440" spans="1:23" ht="22.5" hidden="1" x14ac:dyDescent="0.2">
      <c r="A6440" s="522">
        <v>102229</v>
      </c>
      <c r="B6440" s="508" t="s">
        <v>3144</v>
      </c>
      <c r="C6440" s="513" t="s">
        <v>6361</v>
      </c>
      <c r="D6440" s="498" t="s">
        <v>170</v>
      </c>
      <c r="E6440" s="499">
        <v>24.55</v>
      </c>
      <c r="F6440" s="500">
        <f t="shared" si="1575"/>
        <v>30.4</v>
      </c>
      <c r="G6440" s="527"/>
      <c r="H6440" s="528"/>
      <c r="I6440" s="517">
        <f t="shared" si="1582"/>
        <v>0</v>
      </c>
      <c r="J6440" s="517">
        <f t="shared" si="1583"/>
        <v>0</v>
      </c>
      <c r="K6440" s="504"/>
      <c r="L6440" s="518">
        <f t="shared" si="1578"/>
        <v>0</v>
      </c>
      <c r="M6440" s="518">
        <f t="shared" si="1578"/>
        <v>0</v>
      </c>
      <c r="N6440" s="517">
        <f t="shared" si="1584"/>
        <v>0</v>
      </c>
      <c r="O6440" s="517">
        <f t="shared" si="1585"/>
        <v>0</v>
      </c>
      <c r="P6440" s="506"/>
      <c r="Q6440" s="520"/>
      <c r="R6440" s="412" t="str">
        <f t="shared" si="1586"/>
        <v/>
      </c>
      <c r="S6440" s="412" t="str">
        <f t="shared" si="1581"/>
        <v/>
      </c>
      <c r="T6440" s="427"/>
      <c r="U6440" s="429"/>
      <c r="W6440" s="6" t="e">
        <f>VLOOKUP(A6440,'[3]Cartilha Global'!$A:$A,1,FALSE)</f>
        <v>#N/A</v>
      </c>
    </row>
    <row r="6441" spans="1:23" ht="22.5" hidden="1" x14ac:dyDescent="0.2">
      <c r="A6441" s="522">
        <v>102230</v>
      </c>
      <c r="B6441" s="508" t="s">
        <v>3144</v>
      </c>
      <c r="C6441" s="513" t="s">
        <v>6362</v>
      </c>
      <c r="D6441" s="498" t="s">
        <v>170</v>
      </c>
      <c r="E6441" s="499">
        <v>23.5</v>
      </c>
      <c r="F6441" s="500">
        <f t="shared" si="1575"/>
        <v>29.1</v>
      </c>
      <c r="G6441" s="527"/>
      <c r="H6441" s="528"/>
      <c r="I6441" s="517">
        <f t="shared" si="1582"/>
        <v>0</v>
      </c>
      <c r="J6441" s="517">
        <f t="shared" si="1583"/>
        <v>0</v>
      </c>
      <c r="K6441" s="504"/>
      <c r="L6441" s="518">
        <f t="shared" si="1578"/>
        <v>0</v>
      </c>
      <c r="M6441" s="518">
        <f t="shared" si="1578"/>
        <v>0</v>
      </c>
      <c r="N6441" s="517">
        <f t="shared" si="1584"/>
        <v>0</v>
      </c>
      <c r="O6441" s="517">
        <f t="shared" si="1585"/>
        <v>0</v>
      </c>
      <c r="P6441" s="506"/>
      <c r="Q6441" s="520"/>
      <c r="R6441" s="412" t="str">
        <f t="shared" si="1586"/>
        <v/>
      </c>
      <c r="S6441" s="412" t="str">
        <f t="shared" si="1581"/>
        <v/>
      </c>
      <c r="T6441" s="427"/>
      <c r="U6441" s="429"/>
      <c r="W6441" s="6" t="e">
        <f>VLOOKUP(A6441,'[3]Cartilha Global'!$A:$A,1,FALSE)</f>
        <v>#N/A</v>
      </c>
    </row>
    <row r="6442" spans="1:23" hidden="1" x14ac:dyDescent="0.2">
      <c r="A6442" s="522">
        <v>102233</v>
      </c>
      <c r="B6442" s="508" t="s">
        <v>3144</v>
      </c>
      <c r="C6442" s="513" t="s">
        <v>6363</v>
      </c>
      <c r="D6442" s="498" t="s">
        <v>170</v>
      </c>
      <c r="E6442" s="499">
        <v>11</v>
      </c>
      <c r="F6442" s="500">
        <f t="shared" si="1575"/>
        <v>13.62</v>
      </c>
      <c r="G6442" s="527"/>
      <c r="H6442" s="528"/>
      <c r="I6442" s="517">
        <f t="shared" si="1582"/>
        <v>0</v>
      </c>
      <c r="J6442" s="517">
        <f t="shared" si="1583"/>
        <v>0</v>
      </c>
      <c r="K6442" s="504"/>
      <c r="L6442" s="518">
        <f t="shared" si="1578"/>
        <v>0</v>
      </c>
      <c r="M6442" s="518">
        <f t="shared" si="1578"/>
        <v>0</v>
      </c>
      <c r="N6442" s="517">
        <f t="shared" si="1584"/>
        <v>0</v>
      </c>
      <c r="O6442" s="517">
        <f t="shared" si="1585"/>
        <v>0</v>
      </c>
      <c r="P6442" s="506"/>
      <c r="Q6442" s="520"/>
      <c r="R6442" s="412" t="str">
        <f t="shared" si="1586"/>
        <v/>
      </c>
      <c r="S6442" s="412" t="str">
        <f t="shared" si="1581"/>
        <v/>
      </c>
      <c r="T6442" s="427"/>
      <c r="U6442" s="429"/>
      <c r="W6442" s="6" t="e">
        <f>VLOOKUP(A6442,'[3]Cartilha Global'!$A:$A,1,FALSE)</f>
        <v>#N/A</v>
      </c>
    </row>
    <row r="6443" spans="1:23" hidden="1" x14ac:dyDescent="0.2">
      <c r="A6443" s="522">
        <v>102234</v>
      </c>
      <c r="B6443" s="508" t="s">
        <v>3144</v>
      </c>
      <c r="C6443" s="513" t="s">
        <v>6364</v>
      </c>
      <c r="D6443" s="498" t="s">
        <v>170</v>
      </c>
      <c r="E6443" s="499">
        <v>22</v>
      </c>
      <c r="F6443" s="500">
        <f t="shared" si="1575"/>
        <v>27.24</v>
      </c>
      <c r="G6443" s="527"/>
      <c r="H6443" s="528"/>
      <c r="I6443" s="517">
        <f t="shared" si="1582"/>
        <v>0</v>
      </c>
      <c r="J6443" s="517">
        <f t="shared" si="1583"/>
        <v>0</v>
      </c>
      <c r="K6443" s="504"/>
      <c r="L6443" s="518">
        <f t="shared" si="1578"/>
        <v>0</v>
      </c>
      <c r="M6443" s="518">
        <f t="shared" si="1578"/>
        <v>0</v>
      </c>
      <c r="N6443" s="517">
        <f t="shared" si="1584"/>
        <v>0</v>
      </c>
      <c r="O6443" s="517">
        <f t="shared" si="1585"/>
        <v>0</v>
      </c>
      <c r="P6443" s="506"/>
      <c r="Q6443" s="520"/>
      <c r="R6443" s="412" t="str">
        <f t="shared" si="1586"/>
        <v/>
      </c>
      <c r="S6443" s="412" t="str">
        <f t="shared" si="1581"/>
        <v/>
      </c>
      <c r="T6443" s="427"/>
      <c r="U6443" s="429"/>
      <c r="W6443" s="6" t="e">
        <f>VLOOKUP(A6443,'[3]Cartilha Global'!$A:$A,1,FALSE)</f>
        <v>#N/A</v>
      </c>
    </row>
    <row r="6444" spans="1:23" ht="22.5" hidden="1" x14ac:dyDescent="0.2">
      <c r="A6444" s="522">
        <v>100719</v>
      </c>
      <c r="B6444" s="508" t="s">
        <v>3144</v>
      </c>
      <c r="C6444" s="513" t="s">
        <v>6365</v>
      </c>
      <c r="D6444" s="498" t="s">
        <v>170</v>
      </c>
      <c r="E6444" s="499">
        <v>9.92</v>
      </c>
      <c r="F6444" s="500">
        <f t="shared" si="1575"/>
        <v>12.28</v>
      </c>
      <c r="G6444" s="527"/>
      <c r="H6444" s="528"/>
      <c r="I6444" s="517">
        <f>IF(ISBLANK(E6444),0,ROUND(F6444*G6444,2))</f>
        <v>0</v>
      </c>
      <c r="J6444" s="517">
        <f>IF(ISBLANK(G6444),0,ROUND(G6444*H6444,2))</f>
        <v>0</v>
      </c>
      <c r="K6444" s="504"/>
      <c r="L6444" s="518">
        <f>G6444</f>
        <v>0</v>
      </c>
      <c r="M6444" s="518">
        <f>H6444</f>
        <v>0</v>
      </c>
      <c r="N6444" s="517">
        <f>IF(ISBLANK(E6444),0,ROUND(F6444*L6444,2))</f>
        <v>0</v>
      </c>
      <c r="O6444" s="517">
        <f>IF(ISBLANK(L6444),0,ROUND(L6444*M6444,2))</f>
        <v>0</v>
      </c>
      <c r="P6444" s="506"/>
      <c r="Q6444" s="520"/>
      <c r="R6444" s="412" t="str">
        <f>IF(Q6444="X","x",IF(Q6444="xx","x",IF(O6444&gt;0,"x","")))</f>
        <v/>
      </c>
      <c r="S6444" s="412" t="str">
        <f t="shared" si="1581"/>
        <v/>
      </c>
      <c r="T6444" s="427"/>
      <c r="U6444" s="429"/>
      <c r="W6444" s="6">
        <f>VLOOKUP(A6444,'[3]Cartilha Global'!$A:$A,1,FALSE)</f>
        <v>100719</v>
      </c>
    </row>
    <row r="6445" spans="1:23" ht="22.5" hidden="1" x14ac:dyDescent="0.2">
      <c r="A6445" s="522">
        <v>100720</v>
      </c>
      <c r="B6445" s="508" t="s">
        <v>3144</v>
      </c>
      <c r="C6445" s="513" t="s">
        <v>4398</v>
      </c>
      <c r="D6445" s="498" t="s">
        <v>170</v>
      </c>
      <c r="E6445" s="499">
        <v>10.4</v>
      </c>
      <c r="F6445" s="500">
        <f t="shared" si="1575"/>
        <v>12.88</v>
      </c>
      <c r="G6445" s="527"/>
      <c r="H6445" s="528"/>
      <c r="I6445" s="517">
        <f t="shared" si="1576"/>
        <v>0</v>
      </c>
      <c r="J6445" s="517">
        <f t="shared" si="1577"/>
        <v>0</v>
      </c>
      <c r="K6445" s="504"/>
      <c r="L6445" s="518">
        <f t="shared" si="1578"/>
        <v>0</v>
      </c>
      <c r="M6445" s="518">
        <f t="shared" si="1578"/>
        <v>0</v>
      </c>
      <c r="N6445" s="517">
        <f t="shared" si="1579"/>
        <v>0</v>
      </c>
      <c r="O6445" s="517">
        <f t="shared" si="1580"/>
        <v>0</v>
      </c>
      <c r="P6445" s="506"/>
      <c r="Q6445" s="520"/>
      <c r="R6445" s="412" t="str">
        <f t="shared" si="1564"/>
        <v/>
      </c>
      <c r="S6445" s="412" t="str">
        <f t="shared" si="1581"/>
        <v/>
      </c>
      <c r="T6445" s="427"/>
      <c r="U6445" s="429"/>
      <c r="W6445" s="6">
        <f>VLOOKUP(A6445,'[3]Cartilha Global'!$A:$A,1,FALSE)</f>
        <v>100720</v>
      </c>
    </row>
    <row r="6446" spans="1:23" ht="22.5" hidden="1" x14ac:dyDescent="0.2">
      <c r="A6446" s="522">
        <v>100721</v>
      </c>
      <c r="B6446" s="508" t="s">
        <v>3144</v>
      </c>
      <c r="C6446" s="513" t="s">
        <v>6366</v>
      </c>
      <c r="D6446" s="498" t="s">
        <v>170</v>
      </c>
      <c r="E6446" s="499">
        <v>24.23</v>
      </c>
      <c r="F6446" s="500">
        <f t="shared" si="1575"/>
        <v>30.01</v>
      </c>
      <c r="G6446" s="527"/>
      <c r="H6446" s="528"/>
      <c r="I6446" s="517">
        <f t="shared" si="1576"/>
        <v>0</v>
      </c>
      <c r="J6446" s="517">
        <f t="shared" si="1577"/>
        <v>0</v>
      </c>
      <c r="K6446" s="504"/>
      <c r="L6446" s="518">
        <f t="shared" si="1578"/>
        <v>0</v>
      </c>
      <c r="M6446" s="518">
        <f t="shared" si="1578"/>
        <v>0</v>
      </c>
      <c r="N6446" s="517">
        <f t="shared" si="1579"/>
        <v>0</v>
      </c>
      <c r="O6446" s="517">
        <f t="shared" si="1580"/>
        <v>0</v>
      </c>
      <c r="P6446" s="506"/>
      <c r="Q6446" s="520"/>
      <c r="R6446" s="412" t="str">
        <f t="shared" si="1564"/>
        <v/>
      </c>
      <c r="S6446" s="412" t="str">
        <f t="shared" si="1581"/>
        <v/>
      </c>
      <c r="T6446" s="427"/>
      <c r="U6446" s="429"/>
      <c r="W6446" s="6">
        <f>VLOOKUP(A6446,'[3]Cartilha Global'!$A:$A,1,FALSE)</f>
        <v>100721</v>
      </c>
    </row>
    <row r="6447" spans="1:23" ht="22.5" hidden="1" x14ac:dyDescent="0.2">
      <c r="A6447" s="522">
        <v>100722</v>
      </c>
      <c r="B6447" s="508" t="s">
        <v>3144</v>
      </c>
      <c r="C6447" s="513" t="s">
        <v>4399</v>
      </c>
      <c r="D6447" s="498" t="s">
        <v>170</v>
      </c>
      <c r="E6447" s="499">
        <v>24.15</v>
      </c>
      <c r="F6447" s="500">
        <f t="shared" si="1575"/>
        <v>29.91</v>
      </c>
      <c r="G6447" s="527"/>
      <c r="H6447" s="528"/>
      <c r="I6447" s="517">
        <f t="shared" si="1576"/>
        <v>0</v>
      </c>
      <c r="J6447" s="517">
        <f t="shared" si="1577"/>
        <v>0</v>
      </c>
      <c r="K6447" s="504"/>
      <c r="L6447" s="518">
        <f t="shared" si="1578"/>
        <v>0</v>
      </c>
      <c r="M6447" s="518">
        <f t="shared" si="1578"/>
        <v>0</v>
      </c>
      <c r="N6447" s="517">
        <f t="shared" si="1579"/>
        <v>0</v>
      </c>
      <c r="O6447" s="517">
        <f t="shared" si="1580"/>
        <v>0</v>
      </c>
      <c r="P6447" s="506"/>
      <c r="Q6447" s="520"/>
      <c r="R6447" s="412" t="str">
        <f t="shared" si="1564"/>
        <v/>
      </c>
      <c r="S6447" s="412" t="str">
        <f t="shared" si="1581"/>
        <v/>
      </c>
      <c r="T6447" s="427"/>
      <c r="U6447" s="429"/>
      <c r="W6447" s="6">
        <f>VLOOKUP(A6447,'[3]Cartilha Global'!$A:$A,1,FALSE)</f>
        <v>100722</v>
      </c>
    </row>
    <row r="6448" spans="1:23" ht="22.5" hidden="1" x14ac:dyDescent="0.2">
      <c r="A6448" s="522">
        <v>100723</v>
      </c>
      <c r="B6448" s="508" t="s">
        <v>3144</v>
      </c>
      <c r="C6448" s="513" t="s">
        <v>6367</v>
      </c>
      <c r="D6448" s="498" t="s">
        <v>170</v>
      </c>
      <c r="E6448" s="499">
        <v>10.63</v>
      </c>
      <c r="F6448" s="500">
        <f t="shared" si="1575"/>
        <v>13.16</v>
      </c>
      <c r="G6448" s="527"/>
      <c r="H6448" s="528"/>
      <c r="I6448" s="517">
        <f t="shared" si="1576"/>
        <v>0</v>
      </c>
      <c r="J6448" s="517">
        <f t="shared" si="1577"/>
        <v>0</v>
      </c>
      <c r="K6448" s="504"/>
      <c r="L6448" s="518">
        <f t="shared" si="1578"/>
        <v>0</v>
      </c>
      <c r="M6448" s="518">
        <f t="shared" si="1578"/>
        <v>0</v>
      </c>
      <c r="N6448" s="517">
        <f t="shared" si="1579"/>
        <v>0</v>
      </c>
      <c r="O6448" s="517">
        <f t="shared" si="1580"/>
        <v>0</v>
      </c>
      <c r="P6448" s="506"/>
      <c r="Q6448" s="520"/>
      <c r="R6448" s="412" t="str">
        <f t="shared" si="1564"/>
        <v/>
      </c>
      <c r="S6448" s="412" t="str">
        <f t="shared" si="1581"/>
        <v/>
      </c>
      <c r="T6448" s="427"/>
      <c r="U6448" s="429"/>
      <c r="W6448" s="6">
        <f>VLOOKUP(A6448,'[3]Cartilha Global'!$A:$A,1,FALSE)</f>
        <v>100723</v>
      </c>
    </row>
    <row r="6449" spans="1:23" ht="22.5" hidden="1" x14ac:dyDescent="0.2">
      <c r="A6449" s="522">
        <v>100724</v>
      </c>
      <c r="B6449" s="508" t="s">
        <v>3144</v>
      </c>
      <c r="C6449" s="513" t="s">
        <v>4400</v>
      </c>
      <c r="D6449" s="498" t="s">
        <v>170</v>
      </c>
      <c r="E6449" s="499">
        <v>13.25</v>
      </c>
      <c r="F6449" s="500">
        <f t="shared" si="1575"/>
        <v>16.41</v>
      </c>
      <c r="G6449" s="527"/>
      <c r="H6449" s="528"/>
      <c r="I6449" s="517">
        <f t="shared" si="1576"/>
        <v>0</v>
      </c>
      <c r="J6449" s="517">
        <f t="shared" si="1577"/>
        <v>0</v>
      </c>
      <c r="K6449" s="504"/>
      <c r="L6449" s="518">
        <f t="shared" si="1578"/>
        <v>0</v>
      </c>
      <c r="M6449" s="518">
        <f t="shared" si="1578"/>
        <v>0</v>
      </c>
      <c r="N6449" s="517">
        <f t="shared" si="1579"/>
        <v>0</v>
      </c>
      <c r="O6449" s="517">
        <f t="shared" si="1580"/>
        <v>0</v>
      </c>
      <c r="P6449" s="506"/>
      <c r="Q6449" s="520"/>
      <c r="R6449" s="412" t="str">
        <f t="shared" si="1564"/>
        <v/>
      </c>
      <c r="S6449" s="412" t="str">
        <f t="shared" si="1581"/>
        <v/>
      </c>
      <c r="T6449" s="427"/>
      <c r="U6449" s="429"/>
      <c r="W6449" s="6">
        <f>VLOOKUP(A6449,'[3]Cartilha Global'!$A:$A,1,FALSE)</f>
        <v>100724</v>
      </c>
    </row>
    <row r="6450" spans="1:23" ht="33.75" hidden="1" x14ac:dyDescent="0.2">
      <c r="A6450" s="522">
        <v>100725</v>
      </c>
      <c r="B6450" s="508" t="s">
        <v>3144</v>
      </c>
      <c r="C6450" s="513" t="s">
        <v>6368</v>
      </c>
      <c r="D6450" s="498" t="s">
        <v>170</v>
      </c>
      <c r="E6450" s="499">
        <v>24.47</v>
      </c>
      <c r="F6450" s="500">
        <f t="shared" si="1575"/>
        <v>30.3</v>
      </c>
      <c r="G6450" s="527"/>
      <c r="H6450" s="528"/>
      <c r="I6450" s="517">
        <f t="shared" si="1576"/>
        <v>0</v>
      </c>
      <c r="J6450" s="517">
        <f t="shared" si="1577"/>
        <v>0</v>
      </c>
      <c r="K6450" s="504"/>
      <c r="L6450" s="518">
        <f t="shared" si="1578"/>
        <v>0</v>
      </c>
      <c r="M6450" s="518">
        <f t="shared" si="1578"/>
        <v>0</v>
      </c>
      <c r="N6450" s="517">
        <f t="shared" si="1579"/>
        <v>0</v>
      </c>
      <c r="O6450" s="517">
        <f t="shared" si="1580"/>
        <v>0</v>
      </c>
      <c r="P6450" s="506"/>
      <c r="Q6450" s="520"/>
      <c r="R6450" s="412" t="str">
        <f t="shared" si="1564"/>
        <v/>
      </c>
      <c r="S6450" s="412" t="str">
        <f t="shared" si="1581"/>
        <v/>
      </c>
      <c r="T6450" s="427"/>
      <c r="U6450" s="429"/>
      <c r="W6450" s="6">
        <f>VLOOKUP(A6450,'[3]Cartilha Global'!$A:$A,1,FALSE)</f>
        <v>100725</v>
      </c>
    </row>
    <row r="6451" spans="1:23" ht="33.75" hidden="1" x14ac:dyDescent="0.2">
      <c r="A6451" s="522">
        <v>100726</v>
      </c>
      <c r="B6451" s="508" t="s">
        <v>3144</v>
      </c>
      <c r="C6451" s="513" t="s">
        <v>4401</v>
      </c>
      <c r="D6451" s="498" t="s">
        <v>170</v>
      </c>
      <c r="E6451" s="499">
        <v>26.92</v>
      </c>
      <c r="F6451" s="500">
        <f t="shared" si="1575"/>
        <v>33.340000000000003</v>
      </c>
      <c r="G6451" s="527"/>
      <c r="H6451" s="528"/>
      <c r="I6451" s="517">
        <f t="shared" si="1576"/>
        <v>0</v>
      </c>
      <c r="J6451" s="517">
        <f t="shared" si="1577"/>
        <v>0</v>
      </c>
      <c r="K6451" s="504"/>
      <c r="L6451" s="518">
        <f t="shared" si="1578"/>
        <v>0</v>
      </c>
      <c r="M6451" s="518">
        <f t="shared" si="1578"/>
        <v>0</v>
      </c>
      <c r="N6451" s="517">
        <f t="shared" si="1579"/>
        <v>0</v>
      </c>
      <c r="O6451" s="517">
        <f t="shared" si="1580"/>
        <v>0</v>
      </c>
      <c r="P6451" s="506"/>
      <c r="Q6451" s="520"/>
      <c r="R6451" s="412" t="str">
        <f t="shared" si="1564"/>
        <v/>
      </c>
      <c r="S6451" s="412" t="str">
        <f t="shared" si="1581"/>
        <v/>
      </c>
      <c r="T6451" s="427"/>
      <c r="U6451" s="429"/>
      <c r="W6451" s="6">
        <f>VLOOKUP(A6451,'[3]Cartilha Global'!$A:$A,1,FALSE)</f>
        <v>100726</v>
      </c>
    </row>
    <row r="6452" spans="1:23" ht="22.5" hidden="1" x14ac:dyDescent="0.2">
      <c r="A6452" s="522">
        <v>100727</v>
      </c>
      <c r="B6452" s="508" t="s">
        <v>3144</v>
      </c>
      <c r="C6452" s="513" t="s">
        <v>6369</v>
      </c>
      <c r="D6452" s="498" t="s">
        <v>170</v>
      </c>
      <c r="E6452" s="499">
        <v>23.9</v>
      </c>
      <c r="F6452" s="500">
        <f t="shared" si="1575"/>
        <v>29.6</v>
      </c>
      <c r="G6452" s="527"/>
      <c r="H6452" s="528"/>
      <c r="I6452" s="517">
        <f t="shared" si="1576"/>
        <v>0</v>
      </c>
      <c r="J6452" s="517">
        <f t="shared" si="1577"/>
        <v>0</v>
      </c>
      <c r="K6452" s="504"/>
      <c r="L6452" s="518">
        <f t="shared" si="1578"/>
        <v>0</v>
      </c>
      <c r="M6452" s="518">
        <f t="shared" si="1578"/>
        <v>0</v>
      </c>
      <c r="N6452" s="517">
        <f t="shared" si="1579"/>
        <v>0</v>
      </c>
      <c r="O6452" s="517">
        <f t="shared" si="1580"/>
        <v>0</v>
      </c>
      <c r="P6452" s="506"/>
      <c r="Q6452" s="520"/>
      <c r="R6452" s="412" t="str">
        <f t="shared" si="1564"/>
        <v/>
      </c>
      <c r="S6452" s="412" t="str">
        <f t="shared" si="1581"/>
        <v/>
      </c>
      <c r="T6452" s="427"/>
      <c r="U6452" s="429"/>
      <c r="W6452" s="6">
        <f>VLOOKUP(A6452,'[3]Cartilha Global'!$A:$A,1,FALSE)</f>
        <v>100727</v>
      </c>
    </row>
    <row r="6453" spans="1:23" ht="22.5" hidden="1" x14ac:dyDescent="0.2">
      <c r="A6453" s="522">
        <v>100728</v>
      </c>
      <c r="B6453" s="508" t="s">
        <v>3144</v>
      </c>
      <c r="C6453" s="513" t="s">
        <v>4402</v>
      </c>
      <c r="D6453" s="498" t="s">
        <v>170</v>
      </c>
      <c r="E6453" s="499">
        <v>22.09</v>
      </c>
      <c r="F6453" s="500">
        <f t="shared" si="1575"/>
        <v>27.36</v>
      </c>
      <c r="G6453" s="527"/>
      <c r="H6453" s="528"/>
      <c r="I6453" s="517">
        <f t="shared" si="1576"/>
        <v>0</v>
      </c>
      <c r="J6453" s="517">
        <f t="shared" si="1577"/>
        <v>0</v>
      </c>
      <c r="K6453" s="504"/>
      <c r="L6453" s="518">
        <f t="shared" si="1578"/>
        <v>0</v>
      </c>
      <c r="M6453" s="518">
        <f t="shared" si="1578"/>
        <v>0</v>
      </c>
      <c r="N6453" s="517">
        <f t="shared" si="1579"/>
        <v>0</v>
      </c>
      <c r="O6453" s="517">
        <f t="shared" si="1580"/>
        <v>0</v>
      </c>
      <c r="P6453" s="506"/>
      <c r="Q6453" s="520"/>
      <c r="R6453" s="412" t="str">
        <f t="shared" si="1564"/>
        <v/>
      </c>
      <c r="S6453" s="412" t="str">
        <f t="shared" si="1581"/>
        <v/>
      </c>
      <c r="T6453" s="427"/>
      <c r="U6453" s="429"/>
      <c r="W6453" s="6">
        <f>VLOOKUP(A6453,'[3]Cartilha Global'!$A:$A,1,FALSE)</f>
        <v>100728</v>
      </c>
    </row>
    <row r="6454" spans="1:23" ht="22.5" hidden="1" x14ac:dyDescent="0.2">
      <c r="A6454" s="522">
        <v>100729</v>
      </c>
      <c r="B6454" s="508" t="s">
        <v>3144</v>
      </c>
      <c r="C6454" s="513" t="s">
        <v>6370</v>
      </c>
      <c r="D6454" s="498" t="s">
        <v>170</v>
      </c>
      <c r="E6454" s="499">
        <v>18.16</v>
      </c>
      <c r="F6454" s="500">
        <f t="shared" si="1575"/>
        <v>22.49</v>
      </c>
      <c r="G6454" s="527"/>
      <c r="H6454" s="528"/>
      <c r="I6454" s="517">
        <f t="shared" si="1576"/>
        <v>0</v>
      </c>
      <c r="J6454" s="517">
        <f t="shared" si="1577"/>
        <v>0</v>
      </c>
      <c r="K6454" s="504"/>
      <c r="L6454" s="518">
        <f t="shared" si="1578"/>
        <v>0</v>
      </c>
      <c r="M6454" s="518">
        <f t="shared" si="1578"/>
        <v>0</v>
      </c>
      <c r="N6454" s="517">
        <f t="shared" si="1579"/>
        <v>0</v>
      </c>
      <c r="O6454" s="517">
        <f t="shared" si="1580"/>
        <v>0</v>
      </c>
      <c r="P6454" s="506"/>
      <c r="Q6454" s="520"/>
      <c r="R6454" s="412" t="str">
        <f t="shared" si="1564"/>
        <v/>
      </c>
      <c r="S6454" s="412" t="str">
        <f t="shared" si="1581"/>
        <v/>
      </c>
      <c r="T6454" s="427"/>
      <c r="U6454" s="429"/>
      <c r="W6454" s="6">
        <f>VLOOKUP(A6454,'[3]Cartilha Global'!$A:$A,1,FALSE)</f>
        <v>100729</v>
      </c>
    </row>
    <row r="6455" spans="1:23" ht="22.5" hidden="1" x14ac:dyDescent="0.2">
      <c r="A6455" s="522">
        <v>100730</v>
      </c>
      <c r="B6455" s="508" t="s">
        <v>3144</v>
      </c>
      <c r="C6455" s="513" t="s">
        <v>4403</v>
      </c>
      <c r="D6455" s="498" t="s">
        <v>170</v>
      </c>
      <c r="E6455" s="499">
        <v>21.75</v>
      </c>
      <c r="F6455" s="500">
        <f t="shared" si="1575"/>
        <v>26.94</v>
      </c>
      <c r="G6455" s="527"/>
      <c r="H6455" s="528"/>
      <c r="I6455" s="517">
        <f t="shared" si="1576"/>
        <v>0</v>
      </c>
      <c r="J6455" s="517">
        <f t="shared" si="1577"/>
        <v>0</v>
      </c>
      <c r="K6455" s="504"/>
      <c r="L6455" s="518">
        <f t="shared" si="1578"/>
        <v>0</v>
      </c>
      <c r="M6455" s="518">
        <f t="shared" si="1578"/>
        <v>0</v>
      </c>
      <c r="N6455" s="517">
        <f t="shared" si="1579"/>
        <v>0</v>
      </c>
      <c r="O6455" s="517">
        <f t="shared" si="1580"/>
        <v>0</v>
      </c>
      <c r="P6455" s="506"/>
      <c r="Q6455" s="520"/>
      <c r="R6455" s="412" t="str">
        <f t="shared" si="1564"/>
        <v/>
      </c>
      <c r="S6455" s="412" t="str">
        <f t="shared" si="1581"/>
        <v/>
      </c>
      <c r="T6455" s="427"/>
      <c r="U6455" s="429"/>
      <c r="W6455" s="6">
        <f>VLOOKUP(A6455,'[3]Cartilha Global'!$A:$A,1,FALSE)</f>
        <v>100730</v>
      </c>
    </row>
    <row r="6456" spans="1:23" ht="22.5" hidden="1" x14ac:dyDescent="0.2">
      <c r="A6456" s="522">
        <v>100733</v>
      </c>
      <c r="B6456" s="508" t="s">
        <v>3144</v>
      </c>
      <c r="C6456" s="513" t="s">
        <v>6371</v>
      </c>
      <c r="D6456" s="498" t="s">
        <v>170</v>
      </c>
      <c r="E6456" s="499">
        <v>12.4</v>
      </c>
      <c r="F6456" s="500">
        <f t="shared" si="1575"/>
        <v>15.36</v>
      </c>
      <c r="G6456" s="527"/>
      <c r="H6456" s="528"/>
      <c r="I6456" s="517">
        <f t="shared" si="1576"/>
        <v>0</v>
      </c>
      <c r="J6456" s="517">
        <f t="shared" si="1577"/>
        <v>0</v>
      </c>
      <c r="K6456" s="504"/>
      <c r="L6456" s="518">
        <f t="shared" si="1578"/>
        <v>0</v>
      </c>
      <c r="M6456" s="518">
        <f t="shared" si="1578"/>
        <v>0</v>
      </c>
      <c r="N6456" s="517">
        <f t="shared" si="1579"/>
        <v>0</v>
      </c>
      <c r="O6456" s="517">
        <f t="shared" si="1580"/>
        <v>0</v>
      </c>
      <c r="P6456" s="506"/>
      <c r="Q6456" s="520"/>
      <c r="R6456" s="412" t="str">
        <f t="shared" ref="R6456:R6519" si="1587">IF(Q6456="X","x",IF(Q6456="xx","x",IF(O6456&gt;0,"x","")))</f>
        <v/>
      </c>
      <c r="S6456" s="412" t="str">
        <f t="shared" si="1581"/>
        <v/>
      </c>
      <c r="T6456" s="427"/>
      <c r="U6456" s="429"/>
      <c r="W6456" s="6">
        <f>VLOOKUP(A6456,'[3]Cartilha Global'!$A:$A,1,FALSE)</f>
        <v>100733</v>
      </c>
    </row>
    <row r="6457" spans="1:23" ht="22.5" hidden="1" x14ac:dyDescent="0.2">
      <c r="A6457" s="522">
        <v>100734</v>
      </c>
      <c r="B6457" s="508" t="s">
        <v>3144</v>
      </c>
      <c r="C6457" s="513" t="s">
        <v>4404</v>
      </c>
      <c r="D6457" s="498" t="s">
        <v>170</v>
      </c>
      <c r="E6457" s="499">
        <v>15.98</v>
      </c>
      <c r="F6457" s="500">
        <f t="shared" si="1575"/>
        <v>19.79</v>
      </c>
      <c r="G6457" s="527"/>
      <c r="H6457" s="528"/>
      <c r="I6457" s="517">
        <f t="shared" si="1576"/>
        <v>0</v>
      </c>
      <c r="J6457" s="517">
        <f t="shared" si="1577"/>
        <v>0</v>
      </c>
      <c r="K6457" s="504"/>
      <c r="L6457" s="518">
        <f t="shared" si="1578"/>
        <v>0</v>
      </c>
      <c r="M6457" s="518">
        <f t="shared" si="1578"/>
        <v>0</v>
      </c>
      <c r="N6457" s="517">
        <f t="shared" si="1579"/>
        <v>0</v>
      </c>
      <c r="O6457" s="517">
        <f t="shared" si="1580"/>
        <v>0</v>
      </c>
      <c r="P6457" s="506"/>
      <c r="Q6457" s="520"/>
      <c r="R6457" s="412" t="str">
        <f t="shared" si="1587"/>
        <v/>
      </c>
      <c r="S6457" s="412" t="str">
        <f t="shared" si="1581"/>
        <v/>
      </c>
      <c r="T6457" s="427"/>
      <c r="U6457" s="429"/>
      <c r="W6457" s="6">
        <f>VLOOKUP(A6457,'[3]Cartilha Global'!$A:$A,1,FALSE)</f>
        <v>100734</v>
      </c>
    </row>
    <row r="6458" spans="1:23" ht="22.5" hidden="1" x14ac:dyDescent="0.2">
      <c r="A6458" s="522">
        <v>100735</v>
      </c>
      <c r="B6458" s="508" t="s">
        <v>3144</v>
      </c>
      <c r="C6458" s="513" t="s">
        <v>6372</v>
      </c>
      <c r="D6458" s="498" t="s">
        <v>170</v>
      </c>
      <c r="E6458" s="499">
        <v>10.99</v>
      </c>
      <c r="F6458" s="500">
        <f t="shared" si="1575"/>
        <v>13.61</v>
      </c>
      <c r="G6458" s="527"/>
      <c r="H6458" s="528"/>
      <c r="I6458" s="517">
        <f t="shared" si="1576"/>
        <v>0</v>
      </c>
      <c r="J6458" s="517">
        <f t="shared" si="1577"/>
        <v>0</v>
      </c>
      <c r="K6458" s="504"/>
      <c r="L6458" s="518">
        <f t="shared" si="1578"/>
        <v>0</v>
      </c>
      <c r="M6458" s="518">
        <f t="shared" si="1578"/>
        <v>0</v>
      </c>
      <c r="N6458" s="517">
        <f t="shared" si="1579"/>
        <v>0</v>
      </c>
      <c r="O6458" s="517">
        <f t="shared" si="1580"/>
        <v>0</v>
      </c>
      <c r="P6458" s="506"/>
      <c r="Q6458" s="520"/>
      <c r="R6458" s="412" t="str">
        <f t="shared" si="1587"/>
        <v/>
      </c>
      <c r="S6458" s="412" t="str">
        <f t="shared" si="1581"/>
        <v/>
      </c>
      <c r="T6458" s="427"/>
      <c r="U6458" s="429"/>
      <c r="W6458" s="6">
        <f>VLOOKUP(A6458,'[3]Cartilha Global'!$A:$A,1,FALSE)</f>
        <v>100735</v>
      </c>
    </row>
    <row r="6459" spans="1:23" ht="22.5" hidden="1" x14ac:dyDescent="0.2">
      <c r="A6459" s="522">
        <v>100736</v>
      </c>
      <c r="B6459" s="508" t="s">
        <v>3144</v>
      </c>
      <c r="C6459" s="513" t="s">
        <v>4405</v>
      </c>
      <c r="D6459" s="498" t="s">
        <v>170</v>
      </c>
      <c r="E6459" s="499">
        <v>14.81</v>
      </c>
      <c r="F6459" s="500">
        <f t="shared" si="1575"/>
        <v>18.34</v>
      </c>
      <c r="G6459" s="527"/>
      <c r="H6459" s="528"/>
      <c r="I6459" s="517">
        <f t="shared" si="1576"/>
        <v>0</v>
      </c>
      <c r="J6459" s="517">
        <f t="shared" si="1577"/>
        <v>0</v>
      </c>
      <c r="K6459" s="504"/>
      <c r="L6459" s="518">
        <f t="shared" si="1578"/>
        <v>0</v>
      </c>
      <c r="M6459" s="518">
        <f t="shared" si="1578"/>
        <v>0</v>
      </c>
      <c r="N6459" s="517">
        <f t="shared" si="1579"/>
        <v>0</v>
      </c>
      <c r="O6459" s="517">
        <f t="shared" si="1580"/>
        <v>0</v>
      </c>
      <c r="P6459" s="506"/>
      <c r="Q6459" s="520"/>
      <c r="R6459" s="412" t="str">
        <f t="shared" si="1587"/>
        <v/>
      </c>
      <c r="S6459" s="412" t="str">
        <f t="shared" si="1581"/>
        <v/>
      </c>
      <c r="T6459" s="427"/>
      <c r="U6459" s="429"/>
      <c r="W6459" s="6">
        <f>VLOOKUP(A6459,'[3]Cartilha Global'!$A:$A,1,FALSE)</f>
        <v>100736</v>
      </c>
    </row>
    <row r="6460" spans="1:23" ht="22.5" hidden="1" x14ac:dyDescent="0.2">
      <c r="A6460" s="522">
        <v>100739</v>
      </c>
      <c r="B6460" s="508" t="s">
        <v>3144</v>
      </c>
      <c r="C6460" s="513" t="s">
        <v>6373</v>
      </c>
      <c r="D6460" s="498" t="s">
        <v>170</v>
      </c>
      <c r="E6460" s="499">
        <v>9.77</v>
      </c>
      <c r="F6460" s="500">
        <f t="shared" si="1575"/>
        <v>12.1</v>
      </c>
      <c r="G6460" s="527"/>
      <c r="H6460" s="528"/>
      <c r="I6460" s="517">
        <f t="shared" si="1576"/>
        <v>0</v>
      </c>
      <c r="J6460" s="517">
        <f t="shared" si="1577"/>
        <v>0</v>
      </c>
      <c r="K6460" s="504"/>
      <c r="L6460" s="518">
        <f t="shared" si="1578"/>
        <v>0</v>
      </c>
      <c r="M6460" s="518">
        <f t="shared" si="1578"/>
        <v>0</v>
      </c>
      <c r="N6460" s="517">
        <f t="shared" si="1579"/>
        <v>0</v>
      </c>
      <c r="O6460" s="517">
        <f t="shared" si="1580"/>
        <v>0</v>
      </c>
      <c r="P6460" s="506"/>
      <c r="Q6460" s="520"/>
      <c r="R6460" s="412" t="str">
        <f t="shared" si="1587"/>
        <v/>
      </c>
      <c r="S6460" s="412" t="str">
        <f t="shared" si="1581"/>
        <v/>
      </c>
      <c r="T6460" s="427"/>
      <c r="U6460" s="429"/>
      <c r="W6460" s="6">
        <f>VLOOKUP(A6460,'[3]Cartilha Global'!$A:$A,1,FALSE)</f>
        <v>100739</v>
      </c>
    </row>
    <row r="6461" spans="1:23" ht="22.5" hidden="1" x14ac:dyDescent="0.2">
      <c r="A6461" s="522">
        <v>100740</v>
      </c>
      <c r="B6461" s="508" t="s">
        <v>3144</v>
      </c>
      <c r="C6461" s="513" t="s">
        <v>4406</v>
      </c>
      <c r="D6461" s="498" t="s">
        <v>170</v>
      </c>
      <c r="E6461" s="499">
        <v>10.89</v>
      </c>
      <c r="F6461" s="500">
        <f t="shared" si="1575"/>
        <v>13.49</v>
      </c>
      <c r="G6461" s="527"/>
      <c r="H6461" s="528"/>
      <c r="I6461" s="517">
        <f t="shared" si="1576"/>
        <v>0</v>
      </c>
      <c r="J6461" s="517">
        <f t="shared" si="1577"/>
        <v>0</v>
      </c>
      <c r="K6461" s="504"/>
      <c r="L6461" s="518">
        <f t="shared" si="1578"/>
        <v>0</v>
      </c>
      <c r="M6461" s="518">
        <f t="shared" si="1578"/>
        <v>0</v>
      </c>
      <c r="N6461" s="517">
        <f t="shared" si="1579"/>
        <v>0</v>
      </c>
      <c r="O6461" s="517">
        <f t="shared" si="1580"/>
        <v>0</v>
      </c>
      <c r="P6461" s="506"/>
      <c r="Q6461" s="520"/>
      <c r="R6461" s="412" t="str">
        <f t="shared" si="1587"/>
        <v/>
      </c>
      <c r="S6461" s="412" t="str">
        <f t="shared" si="1581"/>
        <v/>
      </c>
      <c r="T6461" s="427"/>
      <c r="U6461" s="429"/>
      <c r="W6461" s="6">
        <f>VLOOKUP(A6461,'[3]Cartilha Global'!$A:$A,1,FALSE)</f>
        <v>100740</v>
      </c>
    </row>
    <row r="6462" spans="1:23" ht="22.5" hidden="1" x14ac:dyDescent="0.2">
      <c r="A6462" s="522">
        <v>100741</v>
      </c>
      <c r="B6462" s="508" t="s">
        <v>3144</v>
      </c>
      <c r="C6462" s="513" t="s">
        <v>6374</v>
      </c>
      <c r="D6462" s="498" t="s">
        <v>170</v>
      </c>
      <c r="E6462" s="499">
        <v>23.9</v>
      </c>
      <c r="F6462" s="500">
        <f t="shared" si="1575"/>
        <v>29.6</v>
      </c>
      <c r="G6462" s="527"/>
      <c r="H6462" s="528"/>
      <c r="I6462" s="517">
        <f t="shared" si="1576"/>
        <v>0</v>
      </c>
      <c r="J6462" s="517">
        <f t="shared" si="1577"/>
        <v>0</v>
      </c>
      <c r="K6462" s="504"/>
      <c r="L6462" s="518">
        <f t="shared" si="1578"/>
        <v>0</v>
      </c>
      <c r="M6462" s="518">
        <f t="shared" si="1578"/>
        <v>0</v>
      </c>
      <c r="N6462" s="517">
        <f t="shared" si="1579"/>
        <v>0</v>
      </c>
      <c r="O6462" s="517">
        <f t="shared" si="1580"/>
        <v>0</v>
      </c>
      <c r="P6462" s="506"/>
      <c r="Q6462" s="520"/>
      <c r="R6462" s="412" t="str">
        <f t="shared" si="1587"/>
        <v/>
      </c>
      <c r="S6462" s="412" t="str">
        <f t="shared" si="1581"/>
        <v/>
      </c>
      <c r="T6462" s="427"/>
      <c r="U6462" s="429"/>
      <c r="W6462" s="6">
        <f>VLOOKUP(A6462,'[3]Cartilha Global'!$A:$A,1,FALSE)</f>
        <v>100741</v>
      </c>
    </row>
    <row r="6463" spans="1:23" ht="33.75" hidden="1" x14ac:dyDescent="0.2">
      <c r="A6463" s="522">
        <v>100742</v>
      </c>
      <c r="B6463" s="508" t="s">
        <v>3144</v>
      </c>
      <c r="C6463" s="513" t="s">
        <v>4407</v>
      </c>
      <c r="D6463" s="498" t="s">
        <v>170</v>
      </c>
      <c r="E6463" s="499">
        <v>24.63</v>
      </c>
      <c r="F6463" s="500">
        <f t="shared" si="1575"/>
        <v>30.5</v>
      </c>
      <c r="G6463" s="527"/>
      <c r="H6463" s="528"/>
      <c r="I6463" s="517">
        <f t="shared" si="1576"/>
        <v>0</v>
      </c>
      <c r="J6463" s="517">
        <f t="shared" si="1577"/>
        <v>0</v>
      </c>
      <c r="K6463" s="504"/>
      <c r="L6463" s="518">
        <f t="shared" si="1578"/>
        <v>0</v>
      </c>
      <c r="M6463" s="518">
        <f t="shared" si="1578"/>
        <v>0</v>
      </c>
      <c r="N6463" s="517">
        <f t="shared" si="1579"/>
        <v>0</v>
      </c>
      <c r="O6463" s="517">
        <f t="shared" si="1580"/>
        <v>0</v>
      </c>
      <c r="P6463" s="506"/>
      <c r="Q6463" s="520"/>
      <c r="R6463" s="412" t="str">
        <f t="shared" si="1587"/>
        <v/>
      </c>
      <c r="S6463" s="412" t="str">
        <f t="shared" si="1581"/>
        <v/>
      </c>
      <c r="T6463" s="427"/>
      <c r="U6463" s="429"/>
      <c r="W6463" s="6">
        <f>VLOOKUP(A6463,'[3]Cartilha Global'!$A:$A,1,FALSE)</f>
        <v>100742</v>
      </c>
    </row>
    <row r="6464" spans="1:23" ht="22.5" hidden="1" x14ac:dyDescent="0.2">
      <c r="A6464" s="522">
        <v>100743</v>
      </c>
      <c r="B6464" s="508" t="s">
        <v>3144</v>
      </c>
      <c r="C6464" s="513" t="s">
        <v>6375</v>
      </c>
      <c r="D6464" s="498" t="s">
        <v>170</v>
      </c>
      <c r="E6464" s="499">
        <v>9.56</v>
      </c>
      <c r="F6464" s="500">
        <f t="shared" si="1575"/>
        <v>11.84</v>
      </c>
      <c r="G6464" s="527"/>
      <c r="H6464" s="528"/>
      <c r="I6464" s="517">
        <f t="shared" si="1576"/>
        <v>0</v>
      </c>
      <c r="J6464" s="517">
        <f t="shared" si="1577"/>
        <v>0</v>
      </c>
      <c r="K6464" s="504"/>
      <c r="L6464" s="518">
        <f t="shared" si="1578"/>
        <v>0</v>
      </c>
      <c r="M6464" s="518">
        <f t="shared" si="1578"/>
        <v>0</v>
      </c>
      <c r="N6464" s="517">
        <f t="shared" si="1579"/>
        <v>0</v>
      </c>
      <c r="O6464" s="517">
        <f t="shared" si="1580"/>
        <v>0</v>
      </c>
      <c r="P6464" s="506"/>
      <c r="Q6464" s="520"/>
      <c r="R6464" s="412" t="str">
        <f t="shared" si="1587"/>
        <v/>
      </c>
      <c r="S6464" s="412" t="str">
        <f t="shared" si="1581"/>
        <v/>
      </c>
      <c r="T6464" s="427"/>
      <c r="U6464" s="429"/>
      <c r="W6464" s="6">
        <f>VLOOKUP(A6464,'[3]Cartilha Global'!$A:$A,1,FALSE)</f>
        <v>100743</v>
      </c>
    </row>
    <row r="6465" spans="1:23" ht="22.5" hidden="1" x14ac:dyDescent="0.2">
      <c r="A6465" s="522">
        <v>100744</v>
      </c>
      <c r="B6465" s="508" t="s">
        <v>3144</v>
      </c>
      <c r="C6465" s="513" t="s">
        <v>4408</v>
      </c>
      <c r="D6465" s="498" t="s">
        <v>170</v>
      </c>
      <c r="E6465" s="499">
        <v>10.75</v>
      </c>
      <c r="F6465" s="500">
        <f t="shared" si="1575"/>
        <v>13.31</v>
      </c>
      <c r="G6465" s="527"/>
      <c r="H6465" s="528"/>
      <c r="I6465" s="517">
        <f t="shared" si="1576"/>
        <v>0</v>
      </c>
      <c r="J6465" s="517">
        <f t="shared" si="1577"/>
        <v>0</v>
      </c>
      <c r="K6465" s="504"/>
      <c r="L6465" s="518">
        <f t="shared" si="1578"/>
        <v>0</v>
      </c>
      <c r="M6465" s="518">
        <f t="shared" si="1578"/>
        <v>0</v>
      </c>
      <c r="N6465" s="517">
        <f t="shared" si="1579"/>
        <v>0</v>
      </c>
      <c r="O6465" s="517">
        <f t="shared" si="1580"/>
        <v>0</v>
      </c>
      <c r="P6465" s="506"/>
      <c r="Q6465" s="520"/>
      <c r="R6465" s="412" t="str">
        <f t="shared" si="1587"/>
        <v/>
      </c>
      <c r="S6465" s="412" t="str">
        <f t="shared" si="1581"/>
        <v/>
      </c>
      <c r="T6465" s="427"/>
      <c r="U6465" s="429"/>
      <c r="W6465" s="6">
        <f>VLOOKUP(A6465,'[3]Cartilha Global'!$A:$A,1,FALSE)</f>
        <v>100744</v>
      </c>
    </row>
    <row r="6466" spans="1:23" ht="33.75" hidden="1" x14ac:dyDescent="0.2">
      <c r="A6466" s="522">
        <v>100745</v>
      </c>
      <c r="B6466" s="508" t="s">
        <v>3144</v>
      </c>
      <c r="C6466" s="513" t="s">
        <v>6376</v>
      </c>
      <c r="D6466" s="498" t="s">
        <v>170</v>
      </c>
      <c r="E6466" s="499">
        <v>23.67</v>
      </c>
      <c r="F6466" s="500">
        <f t="shared" si="1575"/>
        <v>29.31</v>
      </c>
      <c r="G6466" s="527"/>
      <c r="H6466" s="528"/>
      <c r="I6466" s="517">
        <f t="shared" si="1576"/>
        <v>0</v>
      </c>
      <c r="J6466" s="517">
        <f t="shared" si="1577"/>
        <v>0</v>
      </c>
      <c r="K6466" s="504"/>
      <c r="L6466" s="518">
        <f t="shared" si="1578"/>
        <v>0</v>
      </c>
      <c r="M6466" s="518">
        <f t="shared" si="1578"/>
        <v>0</v>
      </c>
      <c r="N6466" s="517">
        <f t="shared" si="1579"/>
        <v>0</v>
      </c>
      <c r="O6466" s="517">
        <f t="shared" si="1580"/>
        <v>0</v>
      </c>
      <c r="P6466" s="506"/>
      <c r="Q6466" s="520"/>
      <c r="R6466" s="412" t="str">
        <f t="shared" si="1587"/>
        <v/>
      </c>
      <c r="S6466" s="412" t="str">
        <f t="shared" si="1581"/>
        <v/>
      </c>
      <c r="T6466" s="427"/>
      <c r="U6466" s="429"/>
      <c r="W6466" s="6">
        <f>VLOOKUP(A6466,'[3]Cartilha Global'!$A:$A,1,FALSE)</f>
        <v>100745</v>
      </c>
    </row>
    <row r="6467" spans="1:23" ht="33.75" hidden="1" x14ac:dyDescent="0.2">
      <c r="A6467" s="522">
        <v>100746</v>
      </c>
      <c r="B6467" s="508" t="s">
        <v>3144</v>
      </c>
      <c r="C6467" s="513" t="s">
        <v>4409</v>
      </c>
      <c r="D6467" s="498" t="s">
        <v>170</v>
      </c>
      <c r="E6467" s="499">
        <v>24.49</v>
      </c>
      <c r="F6467" s="500">
        <f t="shared" si="1575"/>
        <v>30.33</v>
      </c>
      <c r="G6467" s="527"/>
      <c r="H6467" s="528"/>
      <c r="I6467" s="517">
        <f t="shared" si="1576"/>
        <v>0</v>
      </c>
      <c r="J6467" s="517">
        <f t="shared" si="1577"/>
        <v>0</v>
      </c>
      <c r="K6467" s="504"/>
      <c r="L6467" s="518">
        <f t="shared" si="1578"/>
        <v>0</v>
      </c>
      <c r="M6467" s="518">
        <f t="shared" si="1578"/>
        <v>0</v>
      </c>
      <c r="N6467" s="517">
        <f t="shared" si="1579"/>
        <v>0</v>
      </c>
      <c r="O6467" s="517">
        <f t="shared" si="1580"/>
        <v>0</v>
      </c>
      <c r="P6467" s="506"/>
      <c r="Q6467" s="520"/>
      <c r="R6467" s="412" t="str">
        <f t="shared" si="1587"/>
        <v/>
      </c>
      <c r="S6467" s="412" t="str">
        <f t="shared" si="1581"/>
        <v/>
      </c>
      <c r="T6467" s="427"/>
      <c r="U6467" s="429"/>
      <c r="W6467" s="6">
        <f>VLOOKUP(A6467,'[3]Cartilha Global'!$A:$A,1,FALSE)</f>
        <v>100746</v>
      </c>
    </row>
    <row r="6468" spans="1:23" ht="22.5" hidden="1" x14ac:dyDescent="0.2">
      <c r="A6468" s="522">
        <v>100747</v>
      </c>
      <c r="B6468" s="508" t="s">
        <v>3144</v>
      </c>
      <c r="C6468" s="513" t="s">
        <v>6377</v>
      </c>
      <c r="D6468" s="498" t="s">
        <v>170</v>
      </c>
      <c r="E6468" s="499">
        <v>9.65</v>
      </c>
      <c r="F6468" s="500">
        <f t="shared" si="1575"/>
        <v>11.95</v>
      </c>
      <c r="G6468" s="527"/>
      <c r="H6468" s="528"/>
      <c r="I6468" s="517">
        <f t="shared" si="1576"/>
        <v>0</v>
      </c>
      <c r="J6468" s="517">
        <f t="shared" si="1577"/>
        <v>0</v>
      </c>
      <c r="K6468" s="504"/>
      <c r="L6468" s="518">
        <f t="shared" si="1578"/>
        <v>0</v>
      </c>
      <c r="M6468" s="518">
        <f t="shared" si="1578"/>
        <v>0</v>
      </c>
      <c r="N6468" s="517">
        <f t="shared" si="1579"/>
        <v>0</v>
      </c>
      <c r="O6468" s="517">
        <f t="shared" si="1580"/>
        <v>0</v>
      </c>
      <c r="P6468" s="506"/>
      <c r="Q6468" s="520"/>
      <c r="R6468" s="412" t="str">
        <f t="shared" si="1587"/>
        <v/>
      </c>
      <c r="S6468" s="412" t="str">
        <f t="shared" si="1581"/>
        <v/>
      </c>
      <c r="T6468" s="427"/>
      <c r="U6468" s="429"/>
      <c r="W6468" s="6">
        <f>VLOOKUP(A6468,'[3]Cartilha Global'!$A:$A,1,FALSE)</f>
        <v>100747</v>
      </c>
    </row>
    <row r="6469" spans="1:23" ht="22.5" hidden="1" x14ac:dyDescent="0.2">
      <c r="A6469" s="522">
        <v>100748</v>
      </c>
      <c r="B6469" s="508" t="s">
        <v>3144</v>
      </c>
      <c r="C6469" s="513" t="s">
        <v>4410</v>
      </c>
      <c r="D6469" s="498" t="s">
        <v>170</v>
      </c>
      <c r="E6469" s="499">
        <v>10.81</v>
      </c>
      <c r="F6469" s="500">
        <f t="shared" si="1575"/>
        <v>13.39</v>
      </c>
      <c r="G6469" s="527"/>
      <c r="H6469" s="528"/>
      <c r="I6469" s="517">
        <f t="shared" si="1576"/>
        <v>0</v>
      </c>
      <c r="J6469" s="517">
        <f t="shared" si="1577"/>
        <v>0</v>
      </c>
      <c r="K6469" s="504"/>
      <c r="L6469" s="518">
        <f t="shared" si="1578"/>
        <v>0</v>
      </c>
      <c r="M6469" s="518">
        <f t="shared" si="1578"/>
        <v>0</v>
      </c>
      <c r="N6469" s="517">
        <f t="shared" si="1579"/>
        <v>0</v>
      </c>
      <c r="O6469" s="517">
        <f t="shared" si="1580"/>
        <v>0</v>
      </c>
      <c r="P6469" s="506"/>
      <c r="Q6469" s="520"/>
      <c r="R6469" s="412" t="str">
        <f t="shared" si="1587"/>
        <v/>
      </c>
      <c r="S6469" s="412" t="str">
        <f t="shared" si="1581"/>
        <v/>
      </c>
      <c r="T6469" s="427"/>
      <c r="U6469" s="429"/>
      <c r="W6469" s="6">
        <f>VLOOKUP(A6469,'[3]Cartilha Global'!$A:$A,1,FALSE)</f>
        <v>100748</v>
      </c>
    </row>
    <row r="6470" spans="1:23" ht="22.5" hidden="1" x14ac:dyDescent="0.2">
      <c r="A6470" s="522">
        <v>100749</v>
      </c>
      <c r="B6470" s="508" t="s">
        <v>3144</v>
      </c>
      <c r="C6470" s="513" t="s">
        <v>6378</v>
      </c>
      <c r="D6470" s="498" t="s">
        <v>170</v>
      </c>
      <c r="E6470" s="499">
        <v>23.77</v>
      </c>
      <c r="F6470" s="500">
        <f t="shared" si="1575"/>
        <v>29.44</v>
      </c>
      <c r="G6470" s="527"/>
      <c r="H6470" s="528"/>
      <c r="I6470" s="517">
        <f t="shared" si="1576"/>
        <v>0</v>
      </c>
      <c r="J6470" s="517">
        <f t="shared" si="1577"/>
        <v>0</v>
      </c>
      <c r="K6470" s="504"/>
      <c r="L6470" s="518">
        <f t="shared" si="1578"/>
        <v>0</v>
      </c>
      <c r="M6470" s="518">
        <f t="shared" si="1578"/>
        <v>0</v>
      </c>
      <c r="N6470" s="517">
        <f t="shared" si="1579"/>
        <v>0</v>
      </c>
      <c r="O6470" s="517">
        <f t="shared" si="1580"/>
        <v>0</v>
      </c>
      <c r="P6470" s="506"/>
      <c r="Q6470" s="520"/>
      <c r="R6470" s="412" t="str">
        <f t="shared" si="1587"/>
        <v/>
      </c>
      <c r="S6470" s="412" t="str">
        <f t="shared" si="1581"/>
        <v/>
      </c>
      <c r="T6470" s="427"/>
      <c r="U6470" s="429"/>
      <c r="W6470" s="6">
        <f>VLOOKUP(A6470,'[3]Cartilha Global'!$A:$A,1,FALSE)</f>
        <v>100749</v>
      </c>
    </row>
    <row r="6471" spans="1:23" ht="33.75" hidden="1" x14ac:dyDescent="0.2">
      <c r="A6471" s="522">
        <v>100750</v>
      </c>
      <c r="B6471" s="508" t="s">
        <v>3144</v>
      </c>
      <c r="C6471" s="513" t="s">
        <v>4411</v>
      </c>
      <c r="D6471" s="498" t="s">
        <v>170</v>
      </c>
      <c r="E6471" s="499">
        <v>24.55</v>
      </c>
      <c r="F6471" s="500">
        <f t="shared" si="1575"/>
        <v>30.4</v>
      </c>
      <c r="G6471" s="527"/>
      <c r="H6471" s="528"/>
      <c r="I6471" s="517">
        <f t="shared" si="1576"/>
        <v>0</v>
      </c>
      <c r="J6471" s="517">
        <f t="shared" si="1577"/>
        <v>0</v>
      </c>
      <c r="K6471" s="504"/>
      <c r="L6471" s="518">
        <f t="shared" si="1578"/>
        <v>0</v>
      </c>
      <c r="M6471" s="518">
        <f t="shared" si="1578"/>
        <v>0</v>
      </c>
      <c r="N6471" s="517">
        <f t="shared" si="1579"/>
        <v>0</v>
      </c>
      <c r="O6471" s="517">
        <f t="shared" si="1580"/>
        <v>0</v>
      </c>
      <c r="P6471" s="506"/>
      <c r="Q6471" s="520"/>
      <c r="R6471" s="412" t="str">
        <f t="shared" si="1587"/>
        <v/>
      </c>
      <c r="S6471" s="412" t="str">
        <f t="shared" si="1581"/>
        <v/>
      </c>
      <c r="T6471" s="427"/>
      <c r="U6471" s="429"/>
      <c r="W6471" s="6">
        <f>VLOOKUP(A6471,'[3]Cartilha Global'!$A:$A,1,FALSE)</f>
        <v>100750</v>
      </c>
    </row>
    <row r="6472" spans="1:23" ht="22.5" hidden="1" x14ac:dyDescent="0.2">
      <c r="A6472" s="522">
        <v>100751</v>
      </c>
      <c r="B6472" s="508" t="s">
        <v>3144</v>
      </c>
      <c r="C6472" s="513" t="s">
        <v>6379</v>
      </c>
      <c r="D6472" s="498" t="s">
        <v>170</v>
      </c>
      <c r="E6472" s="499">
        <v>36.340000000000003</v>
      </c>
      <c r="F6472" s="500">
        <f t="shared" si="1575"/>
        <v>45</v>
      </c>
      <c r="G6472" s="527"/>
      <c r="H6472" s="528"/>
      <c r="I6472" s="517">
        <f t="shared" si="1576"/>
        <v>0</v>
      </c>
      <c r="J6472" s="517">
        <f t="shared" si="1577"/>
        <v>0</v>
      </c>
      <c r="K6472" s="504"/>
      <c r="L6472" s="518">
        <f t="shared" si="1578"/>
        <v>0</v>
      </c>
      <c r="M6472" s="518">
        <f t="shared" si="1578"/>
        <v>0</v>
      </c>
      <c r="N6472" s="517">
        <f t="shared" si="1579"/>
        <v>0</v>
      </c>
      <c r="O6472" s="517">
        <f t="shared" si="1580"/>
        <v>0</v>
      </c>
      <c r="P6472" s="506"/>
      <c r="Q6472" s="520"/>
      <c r="R6472" s="412" t="str">
        <f t="shared" si="1587"/>
        <v/>
      </c>
      <c r="S6472" s="412" t="str">
        <f t="shared" si="1581"/>
        <v/>
      </c>
      <c r="T6472" s="427"/>
      <c r="U6472" s="429"/>
      <c r="W6472" s="6">
        <f>VLOOKUP(A6472,'[3]Cartilha Global'!$A:$A,1,FALSE)</f>
        <v>100751</v>
      </c>
    </row>
    <row r="6473" spans="1:23" ht="22.5" hidden="1" x14ac:dyDescent="0.2">
      <c r="A6473" s="522">
        <v>100752</v>
      </c>
      <c r="B6473" s="508" t="s">
        <v>3144</v>
      </c>
      <c r="C6473" s="513" t="s">
        <v>4412</v>
      </c>
      <c r="D6473" s="498" t="s">
        <v>170</v>
      </c>
      <c r="E6473" s="499">
        <v>43.51</v>
      </c>
      <c r="F6473" s="500">
        <f t="shared" si="1575"/>
        <v>53.88</v>
      </c>
      <c r="G6473" s="527"/>
      <c r="H6473" s="528"/>
      <c r="I6473" s="517">
        <f t="shared" si="1576"/>
        <v>0</v>
      </c>
      <c r="J6473" s="517">
        <f t="shared" si="1577"/>
        <v>0</v>
      </c>
      <c r="K6473" s="504"/>
      <c r="L6473" s="518">
        <f t="shared" si="1578"/>
        <v>0</v>
      </c>
      <c r="M6473" s="518">
        <f t="shared" si="1578"/>
        <v>0</v>
      </c>
      <c r="N6473" s="517">
        <f t="shared" si="1579"/>
        <v>0</v>
      </c>
      <c r="O6473" s="517">
        <f t="shared" si="1580"/>
        <v>0</v>
      </c>
      <c r="P6473" s="506"/>
      <c r="Q6473" s="520"/>
      <c r="R6473" s="412" t="str">
        <f t="shared" si="1587"/>
        <v/>
      </c>
      <c r="S6473" s="412" t="str">
        <f t="shared" si="1581"/>
        <v/>
      </c>
      <c r="T6473" s="427"/>
      <c r="U6473" s="429"/>
      <c r="W6473" s="6">
        <f>VLOOKUP(A6473,'[3]Cartilha Global'!$A:$A,1,FALSE)</f>
        <v>100752</v>
      </c>
    </row>
    <row r="6474" spans="1:23" ht="22.5" hidden="1" x14ac:dyDescent="0.2">
      <c r="A6474" s="522">
        <v>100753</v>
      </c>
      <c r="B6474" s="508" t="s">
        <v>3144</v>
      </c>
      <c r="C6474" s="513" t="s">
        <v>6380</v>
      </c>
      <c r="D6474" s="498" t="s">
        <v>170</v>
      </c>
      <c r="E6474" s="499">
        <v>22</v>
      </c>
      <c r="F6474" s="500">
        <f t="shared" si="1575"/>
        <v>27.24</v>
      </c>
      <c r="G6474" s="527"/>
      <c r="H6474" s="528"/>
      <c r="I6474" s="517">
        <f t="shared" si="1576"/>
        <v>0</v>
      </c>
      <c r="J6474" s="517">
        <f t="shared" si="1577"/>
        <v>0</v>
      </c>
      <c r="K6474" s="504"/>
      <c r="L6474" s="518">
        <f t="shared" si="1578"/>
        <v>0</v>
      </c>
      <c r="M6474" s="518">
        <f t="shared" si="1578"/>
        <v>0</v>
      </c>
      <c r="N6474" s="517">
        <f t="shared" si="1579"/>
        <v>0</v>
      </c>
      <c r="O6474" s="517">
        <f t="shared" si="1580"/>
        <v>0</v>
      </c>
      <c r="P6474" s="506"/>
      <c r="Q6474" s="520"/>
      <c r="R6474" s="412" t="str">
        <f t="shared" si="1587"/>
        <v/>
      </c>
      <c r="S6474" s="412" t="str">
        <f t="shared" si="1581"/>
        <v/>
      </c>
      <c r="T6474" s="427"/>
      <c r="U6474" s="429"/>
      <c r="W6474" s="6">
        <f>VLOOKUP(A6474,'[3]Cartilha Global'!$A:$A,1,FALSE)</f>
        <v>100753</v>
      </c>
    </row>
    <row r="6475" spans="1:23" ht="22.5" hidden="1" x14ac:dyDescent="0.2">
      <c r="A6475" s="522">
        <v>100754</v>
      </c>
      <c r="B6475" s="508" t="s">
        <v>3144</v>
      </c>
      <c r="C6475" s="513" t="s">
        <v>4413</v>
      </c>
      <c r="D6475" s="498" t="s">
        <v>170</v>
      </c>
      <c r="E6475" s="499">
        <v>29.62</v>
      </c>
      <c r="F6475" s="500">
        <f t="shared" si="1575"/>
        <v>36.68</v>
      </c>
      <c r="G6475" s="527"/>
      <c r="H6475" s="528"/>
      <c r="I6475" s="517">
        <f t="shared" si="1576"/>
        <v>0</v>
      </c>
      <c r="J6475" s="517">
        <f t="shared" si="1577"/>
        <v>0</v>
      </c>
      <c r="K6475" s="504"/>
      <c r="L6475" s="518">
        <f t="shared" si="1578"/>
        <v>0</v>
      </c>
      <c r="M6475" s="518">
        <f t="shared" si="1578"/>
        <v>0</v>
      </c>
      <c r="N6475" s="517">
        <f t="shared" si="1579"/>
        <v>0</v>
      </c>
      <c r="O6475" s="517">
        <f t="shared" si="1580"/>
        <v>0</v>
      </c>
      <c r="P6475" s="506"/>
      <c r="Q6475" s="520"/>
      <c r="R6475" s="412" t="str">
        <f t="shared" si="1587"/>
        <v/>
      </c>
      <c r="S6475" s="412" t="str">
        <f t="shared" si="1581"/>
        <v/>
      </c>
      <c r="T6475" s="427"/>
      <c r="U6475" s="429"/>
      <c r="W6475" s="6">
        <f>VLOOKUP(A6475,'[3]Cartilha Global'!$A:$A,1,FALSE)</f>
        <v>100754</v>
      </c>
    </row>
    <row r="6476" spans="1:23" ht="22.5" hidden="1" x14ac:dyDescent="0.2">
      <c r="A6476" s="522">
        <v>100757</v>
      </c>
      <c r="B6476" s="508" t="s">
        <v>3144</v>
      </c>
      <c r="C6476" s="513" t="s">
        <v>6381</v>
      </c>
      <c r="D6476" s="498" t="s">
        <v>170</v>
      </c>
      <c r="E6476" s="499">
        <v>47.8</v>
      </c>
      <c r="F6476" s="500">
        <f t="shared" si="1575"/>
        <v>59.2</v>
      </c>
      <c r="G6476" s="527"/>
      <c r="H6476" s="528"/>
      <c r="I6476" s="517">
        <f t="shared" si="1576"/>
        <v>0</v>
      </c>
      <c r="J6476" s="517">
        <f t="shared" si="1577"/>
        <v>0</v>
      </c>
      <c r="K6476" s="504"/>
      <c r="L6476" s="518">
        <f t="shared" ref="L6476:M6481" si="1588">G6476</f>
        <v>0</v>
      </c>
      <c r="M6476" s="518">
        <f t="shared" si="1588"/>
        <v>0</v>
      </c>
      <c r="N6476" s="517">
        <f t="shared" si="1579"/>
        <v>0</v>
      </c>
      <c r="O6476" s="517">
        <f t="shared" si="1580"/>
        <v>0</v>
      </c>
      <c r="P6476" s="506"/>
      <c r="Q6476" s="520"/>
      <c r="R6476" s="412" t="str">
        <f t="shared" si="1587"/>
        <v/>
      </c>
      <c r="S6476" s="412" t="str">
        <f t="shared" si="1581"/>
        <v/>
      </c>
      <c r="T6476" s="427"/>
      <c r="U6476" s="429"/>
      <c r="W6476" s="6">
        <f>VLOOKUP(A6476,'[3]Cartilha Global'!$A:$A,1,FALSE)</f>
        <v>100757</v>
      </c>
    </row>
    <row r="6477" spans="1:23" ht="33.75" hidden="1" x14ac:dyDescent="0.2">
      <c r="A6477" s="522">
        <v>100758</v>
      </c>
      <c r="B6477" s="508" t="s">
        <v>3144</v>
      </c>
      <c r="C6477" s="513" t="s">
        <v>4414</v>
      </c>
      <c r="D6477" s="498" t="s">
        <v>170</v>
      </c>
      <c r="E6477" s="499">
        <v>49.29</v>
      </c>
      <c r="F6477" s="500">
        <f t="shared" si="1575"/>
        <v>61.04</v>
      </c>
      <c r="G6477" s="527"/>
      <c r="H6477" s="528"/>
      <c r="I6477" s="517">
        <f t="shared" si="1576"/>
        <v>0</v>
      </c>
      <c r="J6477" s="517">
        <f t="shared" si="1577"/>
        <v>0</v>
      </c>
      <c r="K6477" s="504"/>
      <c r="L6477" s="518">
        <f t="shared" si="1588"/>
        <v>0</v>
      </c>
      <c r="M6477" s="518">
        <f t="shared" si="1588"/>
        <v>0</v>
      </c>
      <c r="N6477" s="517">
        <f t="shared" si="1579"/>
        <v>0</v>
      </c>
      <c r="O6477" s="517">
        <f t="shared" si="1580"/>
        <v>0</v>
      </c>
      <c r="P6477" s="506"/>
      <c r="Q6477" s="520"/>
      <c r="R6477" s="412" t="str">
        <f t="shared" si="1587"/>
        <v/>
      </c>
      <c r="S6477" s="412" t="str">
        <f t="shared" si="1581"/>
        <v/>
      </c>
      <c r="T6477" s="427"/>
      <c r="U6477" s="429"/>
      <c r="W6477" s="6">
        <f>VLOOKUP(A6477,'[3]Cartilha Global'!$A:$A,1,FALSE)</f>
        <v>100758</v>
      </c>
    </row>
    <row r="6478" spans="1:23" ht="22.5" hidden="1" x14ac:dyDescent="0.2">
      <c r="A6478" s="522">
        <v>100759</v>
      </c>
      <c r="B6478" s="508" t="s">
        <v>3144</v>
      </c>
      <c r="C6478" s="513" t="s">
        <v>6382</v>
      </c>
      <c r="D6478" s="498" t="s">
        <v>170</v>
      </c>
      <c r="E6478" s="499">
        <v>47.35</v>
      </c>
      <c r="F6478" s="500">
        <f t="shared" ref="F6478:F6481" si="1589">IF(E6478=0,0,ROUND(E6478*(1+E$13)*(1-E$14),2))</f>
        <v>58.64</v>
      </c>
      <c r="G6478" s="527"/>
      <c r="H6478" s="528"/>
      <c r="I6478" s="517">
        <f t="shared" ref="I6478:I6481" si="1590">IF(ISBLANK(E6478),0,ROUND(F6478*G6478,2))</f>
        <v>0</v>
      </c>
      <c r="J6478" s="517">
        <f t="shared" ref="J6478:J6481" si="1591">IF(ISBLANK(G6478),0,ROUND(G6478*H6478,2))</f>
        <v>0</v>
      </c>
      <c r="K6478" s="504"/>
      <c r="L6478" s="518">
        <f t="shared" si="1588"/>
        <v>0</v>
      </c>
      <c r="M6478" s="518">
        <f t="shared" si="1588"/>
        <v>0</v>
      </c>
      <c r="N6478" s="517">
        <f t="shared" ref="N6478:N6481" si="1592">IF(ISBLANK(E6478),0,ROUND(F6478*L6478,2))</f>
        <v>0</v>
      </c>
      <c r="O6478" s="517">
        <f t="shared" ref="O6478:O6481" si="1593">IF(ISBLANK(L6478),0,ROUND(L6478*M6478,2))</f>
        <v>0</v>
      </c>
      <c r="P6478" s="506"/>
      <c r="Q6478" s="520"/>
      <c r="R6478" s="412" t="str">
        <f t="shared" si="1587"/>
        <v/>
      </c>
      <c r="S6478" s="412" t="str">
        <f t="shared" si="1581"/>
        <v/>
      </c>
      <c r="T6478" s="427"/>
      <c r="U6478" s="429"/>
      <c r="W6478" s="6">
        <f>VLOOKUP(A6478,'[3]Cartilha Global'!$A:$A,1,FALSE)</f>
        <v>100759</v>
      </c>
    </row>
    <row r="6479" spans="1:23" ht="33.75" hidden="1" x14ac:dyDescent="0.2">
      <c r="A6479" s="522">
        <v>100760</v>
      </c>
      <c r="B6479" s="508" t="s">
        <v>3144</v>
      </c>
      <c r="C6479" s="513" t="s">
        <v>4415</v>
      </c>
      <c r="D6479" s="498" t="s">
        <v>170</v>
      </c>
      <c r="E6479" s="499">
        <v>49</v>
      </c>
      <c r="F6479" s="500">
        <f t="shared" si="1589"/>
        <v>60.68</v>
      </c>
      <c r="G6479" s="527"/>
      <c r="H6479" s="528"/>
      <c r="I6479" s="517">
        <f t="shared" si="1590"/>
        <v>0</v>
      </c>
      <c r="J6479" s="517">
        <f t="shared" si="1591"/>
        <v>0</v>
      </c>
      <c r="K6479" s="504"/>
      <c r="L6479" s="518">
        <f t="shared" si="1588"/>
        <v>0</v>
      </c>
      <c r="M6479" s="518">
        <f t="shared" si="1588"/>
        <v>0</v>
      </c>
      <c r="N6479" s="517">
        <f t="shared" si="1592"/>
        <v>0</v>
      </c>
      <c r="O6479" s="517">
        <f t="shared" si="1593"/>
        <v>0</v>
      </c>
      <c r="P6479" s="506"/>
      <c r="Q6479" s="520"/>
      <c r="R6479" s="412" t="str">
        <f t="shared" si="1587"/>
        <v/>
      </c>
      <c r="S6479" s="412" t="str">
        <f t="shared" ref="S6479:S6542" si="1594">IF(Q6479="X","x",IF(Q6479="xx","x",IF(OR(J6479&gt;0,O6479&gt;0),"x","")))</f>
        <v/>
      </c>
      <c r="T6479" s="427"/>
      <c r="U6479" s="429"/>
      <c r="W6479" s="6">
        <f>VLOOKUP(A6479,'[3]Cartilha Global'!$A:$A,1,FALSE)</f>
        <v>100760</v>
      </c>
    </row>
    <row r="6480" spans="1:23" ht="22.5" hidden="1" x14ac:dyDescent="0.2">
      <c r="A6480" s="522">
        <v>100761</v>
      </c>
      <c r="B6480" s="508" t="s">
        <v>3144</v>
      </c>
      <c r="C6480" s="513" t="s">
        <v>6383</v>
      </c>
      <c r="D6480" s="498" t="s">
        <v>170</v>
      </c>
      <c r="E6480" s="499">
        <v>47.54</v>
      </c>
      <c r="F6480" s="500">
        <f t="shared" si="1589"/>
        <v>58.87</v>
      </c>
      <c r="G6480" s="527"/>
      <c r="H6480" s="528"/>
      <c r="I6480" s="517">
        <f t="shared" si="1590"/>
        <v>0</v>
      </c>
      <c r="J6480" s="517">
        <f t="shared" si="1591"/>
        <v>0</v>
      </c>
      <c r="K6480" s="504"/>
      <c r="L6480" s="518">
        <f t="shared" si="1588"/>
        <v>0</v>
      </c>
      <c r="M6480" s="518">
        <f t="shared" si="1588"/>
        <v>0</v>
      </c>
      <c r="N6480" s="517">
        <f t="shared" si="1592"/>
        <v>0</v>
      </c>
      <c r="O6480" s="517">
        <f t="shared" si="1593"/>
        <v>0</v>
      </c>
      <c r="P6480" s="506"/>
      <c r="Q6480" s="520"/>
      <c r="R6480" s="412" t="str">
        <f t="shared" si="1587"/>
        <v/>
      </c>
      <c r="S6480" s="412" t="str">
        <f t="shared" si="1594"/>
        <v/>
      </c>
      <c r="T6480" s="427"/>
      <c r="U6480" s="429"/>
      <c r="W6480" s="6">
        <f>VLOOKUP(A6480,'[3]Cartilha Global'!$A:$A,1,FALSE)</f>
        <v>100761</v>
      </c>
    </row>
    <row r="6481" spans="1:23" ht="33.75" hidden="1" x14ac:dyDescent="0.2">
      <c r="A6481" s="522">
        <v>100762</v>
      </c>
      <c r="B6481" s="508" t="s">
        <v>3144</v>
      </c>
      <c r="C6481" s="513" t="s">
        <v>4416</v>
      </c>
      <c r="D6481" s="498" t="s">
        <v>170</v>
      </c>
      <c r="E6481" s="499">
        <v>49.12</v>
      </c>
      <c r="F6481" s="500">
        <f t="shared" si="1589"/>
        <v>60.83</v>
      </c>
      <c r="G6481" s="527"/>
      <c r="H6481" s="528"/>
      <c r="I6481" s="517">
        <f t="shared" si="1590"/>
        <v>0</v>
      </c>
      <c r="J6481" s="517">
        <f t="shared" si="1591"/>
        <v>0</v>
      </c>
      <c r="K6481" s="504"/>
      <c r="L6481" s="518">
        <f t="shared" si="1588"/>
        <v>0</v>
      </c>
      <c r="M6481" s="518">
        <f t="shared" si="1588"/>
        <v>0</v>
      </c>
      <c r="N6481" s="517">
        <f t="shared" si="1592"/>
        <v>0</v>
      </c>
      <c r="O6481" s="517">
        <f t="shared" si="1593"/>
        <v>0</v>
      </c>
      <c r="P6481" s="506"/>
      <c r="Q6481" s="520"/>
      <c r="R6481" s="412" t="str">
        <f t="shared" si="1587"/>
        <v/>
      </c>
      <c r="S6481" s="412" t="str">
        <f t="shared" si="1594"/>
        <v/>
      </c>
      <c r="T6481" s="427"/>
      <c r="U6481" s="429"/>
      <c r="W6481" s="6">
        <f>VLOOKUP(A6481,'[3]Cartilha Global'!$A:$A,1,FALSE)</f>
        <v>100762</v>
      </c>
    </row>
    <row r="6482" spans="1:23" hidden="1" x14ac:dyDescent="0.2">
      <c r="A6482" s="522" t="s">
        <v>6384</v>
      </c>
      <c r="B6482" s="508"/>
      <c r="C6482" s="513" t="s">
        <v>6385</v>
      </c>
      <c r="D6482" s="498">
        <v>0</v>
      </c>
      <c r="E6482" s="499"/>
      <c r="F6482" s="500">
        <f t="shared" ref="F6482:F6504" si="1595">IF(E6482=0,0,ROUND(E6482*(1+E$13)*(1-E$14),2))</f>
        <v>0</v>
      </c>
      <c r="G6482" s="556"/>
      <c r="H6482" s="556"/>
      <c r="I6482" s="557"/>
      <c r="J6482" s="558"/>
      <c r="K6482" s="504"/>
      <c r="L6482" s="556"/>
      <c r="M6482" s="556"/>
      <c r="N6482" s="557"/>
      <c r="O6482" s="558"/>
      <c r="P6482" s="506"/>
      <c r="Q6482" s="494" t="str">
        <f>IF(OR(SUM(J6482)&gt;0,SUM(O6482)&gt;0),"xx","")</f>
        <v/>
      </c>
      <c r="R6482" s="412" t="str">
        <f t="shared" si="1587"/>
        <v/>
      </c>
      <c r="S6482" s="412" t="str">
        <f t="shared" si="1594"/>
        <v/>
      </c>
      <c r="T6482" s="427"/>
      <c r="U6482" s="429"/>
      <c r="W6482" s="6" t="e">
        <f>VLOOKUP(A6482,'[3]Cartilha Global'!$A:$A,1,FALSE)</f>
        <v>#N/A</v>
      </c>
    </row>
    <row r="6483" spans="1:23" hidden="1" x14ac:dyDescent="0.2">
      <c r="A6483" s="522" t="s">
        <v>2098</v>
      </c>
      <c r="B6483" s="508"/>
      <c r="C6483" s="513" t="s">
        <v>352</v>
      </c>
      <c r="D6483" s="498">
        <v>0</v>
      </c>
      <c r="E6483" s="499"/>
      <c r="F6483" s="500">
        <f t="shared" si="1595"/>
        <v>0</v>
      </c>
      <c r="G6483" s="556"/>
      <c r="H6483" s="556"/>
      <c r="I6483" s="557"/>
      <c r="J6483" s="558"/>
      <c r="K6483" s="504"/>
      <c r="L6483" s="556"/>
      <c r="M6483" s="556"/>
      <c r="N6483" s="557"/>
      <c r="O6483" s="558"/>
      <c r="P6483" s="506"/>
      <c r="Q6483" s="494" t="str">
        <f>IF(OR(SUM(J6484:J6484)&gt;0,SUM(O6484:O6484)&gt;0),"xx","")</f>
        <v/>
      </c>
      <c r="R6483" s="412" t="str">
        <f t="shared" si="1587"/>
        <v/>
      </c>
      <c r="S6483" s="412" t="str">
        <f t="shared" si="1594"/>
        <v/>
      </c>
      <c r="T6483" s="427"/>
      <c r="U6483" s="429"/>
      <c r="W6483" s="6" t="e">
        <f>VLOOKUP(A6483,'[3]Cartilha Global'!$A:$A,1,FALSE)</f>
        <v>#N/A</v>
      </c>
    </row>
    <row r="6484" spans="1:23" hidden="1" x14ac:dyDescent="0.2">
      <c r="A6484" s="522">
        <v>102498</v>
      </c>
      <c r="B6484" s="508" t="s">
        <v>3144</v>
      </c>
      <c r="C6484" s="513" t="s">
        <v>6386</v>
      </c>
      <c r="D6484" s="498" t="s">
        <v>6927</v>
      </c>
      <c r="E6484" s="499">
        <v>1.53</v>
      </c>
      <c r="F6484" s="500">
        <f t="shared" si="1595"/>
        <v>1.89</v>
      </c>
      <c r="G6484" s="527"/>
      <c r="H6484" s="528"/>
      <c r="I6484" s="517">
        <f>IF(ISBLANK(E6484),0,ROUND(F6484*G6484,2))</f>
        <v>0</v>
      </c>
      <c r="J6484" s="517">
        <f>IF(ISBLANK(G6484),0,ROUND(G6484*H6484,2))</f>
        <v>0</v>
      </c>
      <c r="K6484" s="504"/>
      <c r="L6484" s="518">
        <f>G6484</f>
        <v>0</v>
      </c>
      <c r="M6484" s="518">
        <f>H6484</f>
        <v>0</v>
      </c>
      <c r="N6484" s="517">
        <f>IF(ISBLANK(E6484),0,ROUND(F6484*L6484,2))</f>
        <v>0</v>
      </c>
      <c r="O6484" s="517">
        <f>IF(ISBLANK(L6484),0,ROUND(L6484*M6484,2))</f>
        <v>0</v>
      </c>
      <c r="P6484" s="506"/>
      <c r="Q6484" s="520"/>
      <c r="R6484" s="412" t="str">
        <f>IF(Q6484="X","x",IF(Q6484="xx","x",IF(O6484&gt;0,"x","")))</f>
        <v/>
      </c>
      <c r="S6484" s="412" t="str">
        <f t="shared" si="1594"/>
        <v/>
      </c>
      <c r="T6484" s="427"/>
      <c r="U6484" s="429"/>
      <c r="W6484" s="6" t="e">
        <f>VLOOKUP(A6484,'[3]Cartilha Global'!$A:$A,1,FALSE)</f>
        <v>#N/A</v>
      </c>
    </row>
    <row r="6485" spans="1:23" x14ac:dyDescent="0.2">
      <c r="A6485" s="522" t="s">
        <v>2099</v>
      </c>
      <c r="B6485" s="508"/>
      <c r="C6485" s="513" t="s">
        <v>353</v>
      </c>
      <c r="D6485" s="498">
        <v>0</v>
      </c>
      <c r="E6485" s="499"/>
      <c r="F6485" s="500">
        <f t="shared" si="1595"/>
        <v>0</v>
      </c>
      <c r="G6485" s="556"/>
      <c r="H6485" s="556"/>
      <c r="I6485" s="557"/>
      <c r="J6485" s="558"/>
      <c r="K6485" s="504"/>
      <c r="L6485" s="556"/>
      <c r="M6485" s="556"/>
      <c r="N6485" s="557"/>
      <c r="O6485" s="558"/>
      <c r="P6485" s="506"/>
      <c r="Q6485" s="494" t="str">
        <f>IF(OR(SUM(J6486:J6495)&gt;0,SUM(O6486:O6495)&gt;0),"xx","")</f>
        <v>xx</v>
      </c>
      <c r="R6485" s="412" t="str">
        <f t="shared" si="1587"/>
        <v>x</v>
      </c>
      <c r="S6485" s="412" t="str">
        <f t="shared" si="1594"/>
        <v>x</v>
      </c>
      <c r="T6485" s="427"/>
      <c r="U6485" s="429"/>
      <c r="W6485" s="6" t="str">
        <f>VLOOKUP(A6485,'[3]Cartilha Global'!$A:$A,1,FALSE)</f>
        <v>10.4.11</v>
      </c>
    </row>
    <row r="6486" spans="1:23" ht="22.5" hidden="1" x14ac:dyDescent="0.2">
      <c r="A6486" s="522">
        <v>95622</v>
      </c>
      <c r="B6486" s="508" t="s">
        <v>3144</v>
      </c>
      <c r="C6486" s="513" t="s">
        <v>1752</v>
      </c>
      <c r="D6486" s="498" t="s">
        <v>170</v>
      </c>
      <c r="E6486" s="499">
        <v>15.6</v>
      </c>
      <c r="F6486" s="500">
        <f t="shared" si="1595"/>
        <v>19.32</v>
      </c>
      <c r="G6486" s="527"/>
      <c r="H6486" s="528"/>
      <c r="I6486" s="517">
        <f t="shared" ref="I6486:I6495" si="1596">IF(ISBLANK(E6486),0,ROUND(F6486*G6486,2))</f>
        <v>0</v>
      </c>
      <c r="J6486" s="517">
        <f t="shared" ref="J6486:J6495" si="1597">IF(ISBLANK(G6486),0,ROUND(G6486*H6486,2))</f>
        <v>0</v>
      </c>
      <c r="K6486" s="504"/>
      <c r="L6486" s="518">
        <f t="shared" ref="L6486:M6495" si="1598">G6486</f>
        <v>0</v>
      </c>
      <c r="M6486" s="518">
        <f t="shared" si="1598"/>
        <v>0</v>
      </c>
      <c r="N6486" s="517">
        <f t="shared" ref="N6486:N6495" si="1599">IF(ISBLANK(E6486),0,ROUND(F6486*L6486,2))</f>
        <v>0</v>
      </c>
      <c r="O6486" s="517">
        <f t="shared" ref="O6486:O6495" si="1600">IF(ISBLANK(L6486),0,ROUND(L6486*M6486,2))</f>
        <v>0</v>
      </c>
      <c r="P6486" s="506"/>
      <c r="Q6486" s="520"/>
      <c r="R6486" s="412" t="str">
        <f t="shared" si="1587"/>
        <v/>
      </c>
      <c r="S6486" s="412" t="str">
        <f t="shared" si="1594"/>
        <v/>
      </c>
      <c r="T6486" s="427"/>
      <c r="U6486" s="429"/>
      <c r="W6486" s="6">
        <f>VLOOKUP(A6486,'[3]Cartilha Global'!$A:$A,1,FALSE)</f>
        <v>95622</v>
      </c>
    </row>
    <row r="6487" spans="1:23" ht="23.25" thickBot="1" x14ac:dyDescent="0.25">
      <c r="A6487" s="522">
        <v>95623</v>
      </c>
      <c r="B6487" s="508" t="s">
        <v>3144</v>
      </c>
      <c r="C6487" s="513" t="s">
        <v>1753</v>
      </c>
      <c r="D6487" s="498" t="s">
        <v>170</v>
      </c>
      <c r="E6487" s="499">
        <v>11.83</v>
      </c>
      <c r="F6487" s="500">
        <f t="shared" si="1595"/>
        <v>14.65</v>
      </c>
      <c r="G6487" s="527">
        <v>8</v>
      </c>
      <c r="H6487" s="528">
        <f>F6487</f>
        <v>14.65</v>
      </c>
      <c r="I6487" s="517">
        <f t="shared" si="1596"/>
        <v>117.2</v>
      </c>
      <c r="J6487" s="517">
        <f t="shared" si="1597"/>
        <v>117.2</v>
      </c>
      <c r="K6487" s="504"/>
      <c r="L6487" s="518">
        <f t="shared" si="1598"/>
        <v>8</v>
      </c>
      <c r="M6487" s="518">
        <v>14.65</v>
      </c>
      <c r="N6487" s="517">
        <f t="shared" si="1599"/>
        <v>117.2</v>
      </c>
      <c r="O6487" s="517">
        <f t="shared" si="1600"/>
        <v>117.2</v>
      </c>
      <c r="P6487" s="506"/>
      <c r="Q6487" s="520"/>
      <c r="R6487" s="412" t="str">
        <f t="shared" si="1587"/>
        <v>x</v>
      </c>
      <c r="S6487" s="412" t="str">
        <f t="shared" si="1594"/>
        <v>x</v>
      </c>
      <c r="T6487" s="427"/>
      <c r="U6487" s="429"/>
      <c r="W6487" s="6">
        <f>VLOOKUP(A6487,'[3]Cartilha Global'!$A:$A,1,FALSE)</f>
        <v>95623</v>
      </c>
    </row>
    <row r="6488" spans="1:23" ht="23.25" hidden="1" thickBot="1" x14ac:dyDescent="0.25">
      <c r="A6488" s="522">
        <v>95625</v>
      </c>
      <c r="B6488" s="508" t="s">
        <v>3144</v>
      </c>
      <c r="C6488" s="513" t="s">
        <v>1754</v>
      </c>
      <c r="D6488" s="498" t="s">
        <v>170</v>
      </c>
      <c r="E6488" s="499">
        <v>25.7</v>
      </c>
      <c r="F6488" s="500">
        <f t="shared" si="1595"/>
        <v>31.83</v>
      </c>
      <c r="G6488" s="527"/>
      <c r="H6488" s="528"/>
      <c r="I6488" s="517">
        <f t="shared" si="1596"/>
        <v>0</v>
      </c>
      <c r="J6488" s="517">
        <f t="shared" si="1597"/>
        <v>0</v>
      </c>
      <c r="K6488" s="504"/>
      <c r="L6488" s="518">
        <f t="shared" si="1598"/>
        <v>0</v>
      </c>
      <c r="M6488" s="518">
        <f t="shared" si="1598"/>
        <v>0</v>
      </c>
      <c r="N6488" s="517">
        <f t="shared" si="1599"/>
        <v>0</v>
      </c>
      <c r="O6488" s="517">
        <f t="shared" si="1600"/>
        <v>0</v>
      </c>
      <c r="P6488" s="506"/>
      <c r="Q6488" s="520"/>
      <c r="R6488" s="412" t="str">
        <f t="shared" si="1587"/>
        <v/>
      </c>
      <c r="S6488" s="412" t="str">
        <f t="shared" si="1594"/>
        <v/>
      </c>
      <c r="T6488" s="427"/>
      <c r="U6488" s="429"/>
      <c r="W6488" s="6">
        <f>VLOOKUP(A6488,'[3]Cartilha Global'!$A:$A,1,FALSE)</f>
        <v>95625</v>
      </c>
    </row>
    <row r="6489" spans="1:23" ht="23.25" hidden="1" thickBot="1" x14ac:dyDescent="0.25">
      <c r="A6489" s="522">
        <v>88489</v>
      </c>
      <c r="B6489" s="508" t="s">
        <v>3144</v>
      </c>
      <c r="C6489" s="513" t="s">
        <v>567</v>
      </c>
      <c r="D6489" s="498" t="s">
        <v>170</v>
      </c>
      <c r="E6489" s="499">
        <v>14.97</v>
      </c>
      <c r="F6489" s="500">
        <f t="shared" si="1595"/>
        <v>18.54</v>
      </c>
      <c r="G6489" s="527"/>
      <c r="H6489" s="528"/>
      <c r="I6489" s="517">
        <f t="shared" si="1596"/>
        <v>0</v>
      </c>
      <c r="J6489" s="517">
        <f t="shared" si="1597"/>
        <v>0</v>
      </c>
      <c r="K6489" s="504"/>
      <c r="L6489" s="518">
        <f t="shared" si="1598"/>
        <v>0</v>
      </c>
      <c r="M6489" s="518">
        <f t="shared" si="1598"/>
        <v>0</v>
      </c>
      <c r="N6489" s="517">
        <f t="shared" si="1599"/>
        <v>0</v>
      </c>
      <c r="O6489" s="517">
        <f t="shared" si="1600"/>
        <v>0</v>
      </c>
      <c r="P6489" s="506"/>
      <c r="Q6489" s="520"/>
      <c r="R6489" s="412" t="str">
        <f t="shared" si="1587"/>
        <v/>
      </c>
      <c r="S6489" s="412" t="str">
        <f t="shared" si="1594"/>
        <v/>
      </c>
      <c r="T6489" s="427"/>
      <c r="U6489" s="429"/>
      <c r="W6489" s="6">
        <f>VLOOKUP(A6489,'[3]Cartilha Global'!$A:$A,1,FALSE)</f>
        <v>88489</v>
      </c>
    </row>
    <row r="6490" spans="1:23" ht="23.25" hidden="1" thickBot="1" x14ac:dyDescent="0.25">
      <c r="A6490" s="522">
        <v>88431</v>
      </c>
      <c r="B6490" s="508" t="s">
        <v>3144</v>
      </c>
      <c r="C6490" s="513" t="s">
        <v>354</v>
      </c>
      <c r="D6490" s="498" t="s">
        <v>170</v>
      </c>
      <c r="E6490" s="499">
        <v>21.73</v>
      </c>
      <c r="F6490" s="500">
        <f t="shared" si="1595"/>
        <v>26.91</v>
      </c>
      <c r="G6490" s="527"/>
      <c r="H6490" s="528"/>
      <c r="I6490" s="517">
        <f t="shared" si="1596"/>
        <v>0</v>
      </c>
      <c r="J6490" s="517">
        <f t="shared" si="1597"/>
        <v>0</v>
      </c>
      <c r="K6490" s="504"/>
      <c r="L6490" s="518">
        <f t="shared" si="1598"/>
        <v>0</v>
      </c>
      <c r="M6490" s="518">
        <f t="shared" si="1598"/>
        <v>0</v>
      </c>
      <c r="N6490" s="517">
        <f t="shared" si="1599"/>
        <v>0</v>
      </c>
      <c r="O6490" s="517">
        <f t="shared" si="1600"/>
        <v>0</v>
      </c>
      <c r="P6490" s="506"/>
      <c r="Q6490" s="520"/>
      <c r="R6490" s="412" t="str">
        <f t="shared" si="1587"/>
        <v/>
      </c>
      <c r="S6490" s="412" t="str">
        <f t="shared" si="1594"/>
        <v/>
      </c>
      <c r="T6490" s="427"/>
      <c r="U6490" s="429"/>
      <c r="W6490" s="6">
        <f>VLOOKUP(A6490,'[3]Cartilha Global'!$A:$A,1,FALSE)</f>
        <v>88431</v>
      </c>
    </row>
    <row r="6491" spans="1:23" ht="23.25" hidden="1" thickBot="1" x14ac:dyDescent="0.25">
      <c r="A6491" s="522">
        <v>88423</v>
      </c>
      <c r="B6491" s="508" t="s">
        <v>3144</v>
      </c>
      <c r="C6491" s="513" t="s">
        <v>355</v>
      </c>
      <c r="D6491" s="498" t="s">
        <v>170</v>
      </c>
      <c r="E6491" s="499">
        <v>17.29</v>
      </c>
      <c r="F6491" s="500">
        <f t="shared" si="1595"/>
        <v>21.41</v>
      </c>
      <c r="G6491" s="527"/>
      <c r="H6491" s="528"/>
      <c r="I6491" s="517">
        <f t="shared" si="1596"/>
        <v>0</v>
      </c>
      <c r="J6491" s="517">
        <f t="shared" si="1597"/>
        <v>0</v>
      </c>
      <c r="K6491" s="504"/>
      <c r="L6491" s="518">
        <f t="shared" si="1598"/>
        <v>0</v>
      </c>
      <c r="M6491" s="518">
        <f t="shared" si="1598"/>
        <v>0</v>
      </c>
      <c r="N6491" s="517">
        <f t="shared" si="1599"/>
        <v>0</v>
      </c>
      <c r="O6491" s="517">
        <f t="shared" si="1600"/>
        <v>0</v>
      </c>
      <c r="P6491" s="506"/>
      <c r="Q6491" s="520"/>
      <c r="R6491" s="412" t="str">
        <f t="shared" si="1587"/>
        <v/>
      </c>
      <c r="S6491" s="412" t="str">
        <f t="shared" si="1594"/>
        <v/>
      </c>
      <c r="T6491" s="427"/>
      <c r="U6491" s="429"/>
      <c r="W6491" s="6">
        <f>VLOOKUP(A6491,'[3]Cartilha Global'!$A:$A,1,FALSE)</f>
        <v>88423</v>
      </c>
    </row>
    <row r="6492" spans="1:23" ht="23.25" hidden="1" thickBot="1" x14ac:dyDescent="0.25">
      <c r="A6492" s="522">
        <v>88428</v>
      </c>
      <c r="B6492" s="508" t="s">
        <v>3144</v>
      </c>
      <c r="C6492" s="513" t="s">
        <v>356</v>
      </c>
      <c r="D6492" s="498" t="s">
        <v>170</v>
      </c>
      <c r="E6492" s="499">
        <v>29.82</v>
      </c>
      <c r="F6492" s="500">
        <f t="shared" si="1595"/>
        <v>36.93</v>
      </c>
      <c r="G6492" s="527"/>
      <c r="H6492" s="528"/>
      <c r="I6492" s="517">
        <f t="shared" si="1596"/>
        <v>0</v>
      </c>
      <c r="J6492" s="517">
        <f t="shared" si="1597"/>
        <v>0</v>
      </c>
      <c r="K6492" s="504"/>
      <c r="L6492" s="518">
        <f t="shared" si="1598"/>
        <v>0</v>
      </c>
      <c r="M6492" s="518">
        <f t="shared" si="1598"/>
        <v>0</v>
      </c>
      <c r="N6492" s="517">
        <f t="shared" si="1599"/>
        <v>0</v>
      </c>
      <c r="O6492" s="517">
        <f t="shared" si="1600"/>
        <v>0</v>
      </c>
      <c r="P6492" s="506"/>
      <c r="Q6492" s="520"/>
      <c r="R6492" s="412" t="str">
        <f t="shared" si="1587"/>
        <v/>
      </c>
      <c r="S6492" s="412" t="str">
        <f t="shared" si="1594"/>
        <v/>
      </c>
      <c r="T6492" s="427"/>
      <c r="U6492" s="429"/>
      <c r="W6492" s="6">
        <f>VLOOKUP(A6492,'[3]Cartilha Global'!$A:$A,1,FALSE)</f>
        <v>88428</v>
      </c>
    </row>
    <row r="6493" spans="1:23" ht="23.25" hidden="1" thickBot="1" x14ac:dyDescent="0.25">
      <c r="A6493" s="522">
        <v>88420</v>
      </c>
      <c r="B6493" s="508" t="s">
        <v>3144</v>
      </c>
      <c r="C6493" s="513" t="s">
        <v>357</v>
      </c>
      <c r="D6493" s="498" t="s">
        <v>170</v>
      </c>
      <c r="E6493" s="499">
        <v>22</v>
      </c>
      <c r="F6493" s="500">
        <f t="shared" si="1595"/>
        <v>27.24</v>
      </c>
      <c r="G6493" s="527"/>
      <c r="H6493" s="528"/>
      <c r="I6493" s="517">
        <f t="shared" si="1596"/>
        <v>0</v>
      </c>
      <c r="J6493" s="517">
        <f t="shared" si="1597"/>
        <v>0</v>
      </c>
      <c r="K6493" s="504"/>
      <c r="L6493" s="518">
        <f t="shared" si="1598"/>
        <v>0</v>
      </c>
      <c r="M6493" s="518">
        <f t="shared" si="1598"/>
        <v>0</v>
      </c>
      <c r="N6493" s="517">
        <f t="shared" si="1599"/>
        <v>0</v>
      </c>
      <c r="O6493" s="517">
        <f t="shared" si="1600"/>
        <v>0</v>
      </c>
      <c r="P6493" s="506"/>
      <c r="Q6493" s="520"/>
      <c r="R6493" s="412" t="str">
        <f t="shared" si="1587"/>
        <v/>
      </c>
      <c r="S6493" s="412" t="str">
        <f t="shared" si="1594"/>
        <v/>
      </c>
      <c r="T6493" s="427"/>
      <c r="U6493" s="429"/>
      <c r="W6493" s="6">
        <f>VLOOKUP(A6493,'[3]Cartilha Global'!$A:$A,1,FALSE)</f>
        <v>88420</v>
      </c>
    </row>
    <row r="6494" spans="1:23" ht="23.25" hidden="1" thickBot="1" x14ac:dyDescent="0.25">
      <c r="A6494" s="522">
        <v>88429</v>
      </c>
      <c r="B6494" s="508" t="s">
        <v>3144</v>
      </c>
      <c r="C6494" s="513" t="s">
        <v>358</v>
      </c>
      <c r="D6494" s="498" t="s">
        <v>170</v>
      </c>
      <c r="E6494" s="499">
        <v>32.89</v>
      </c>
      <c r="F6494" s="500">
        <f t="shared" si="1595"/>
        <v>40.729999999999997</v>
      </c>
      <c r="G6494" s="527"/>
      <c r="H6494" s="528"/>
      <c r="I6494" s="517">
        <f t="shared" si="1596"/>
        <v>0</v>
      </c>
      <c r="J6494" s="517">
        <f t="shared" si="1597"/>
        <v>0</v>
      </c>
      <c r="K6494" s="504"/>
      <c r="L6494" s="518">
        <f t="shared" si="1598"/>
        <v>0</v>
      </c>
      <c r="M6494" s="518">
        <f t="shared" si="1598"/>
        <v>0</v>
      </c>
      <c r="N6494" s="517">
        <f t="shared" si="1599"/>
        <v>0</v>
      </c>
      <c r="O6494" s="517">
        <f t="shared" si="1600"/>
        <v>0</v>
      </c>
      <c r="P6494" s="506"/>
      <c r="Q6494" s="520"/>
      <c r="R6494" s="412" t="str">
        <f t="shared" si="1587"/>
        <v/>
      </c>
      <c r="S6494" s="412" t="str">
        <f t="shared" si="1594"/>
        <v/>
      </c>
      <c r="T6494" s="427"/>
      <c r="U6494" s="429"/>
      <c r="W6494" s="6">
        <f>VLOOKUP(A6494,'[3]Cartilha Global'!$A:$A,1,FALSE)</f>
        <v>88429</v>
      </c>
    </row>
    <row r="6495" spans="1:23" ht="23.25" hidden="1" thickBot="1" x14ac:dyDescent="0.25">
      <c r="A6495" s="522">
        <v>88421</v>
      </c>
      <c r="B6495" s="508" t="s">
        <v>3144</v>
      </c>
      <c r="C6495" s="513" t="s">
        <v>359</v>
      </c>
      <c r="D6495" s="498" t="s">
        <v>170</v>
      </c>
      <c r="E6495" s="499">
        <v>23.77</v>
      </c>
      <c r="F6495" s="500">
        <f t="shared" si="1595"/>
        <v>29.44</v>
      </c>
      <c r="G6495" s="527"/>
      <c r="H6495" s="528"/>
      <c r="I6495" s="517">
        <f t="shared" si="1596"/>
        <v>0</v>
      </c>
      <c r="J6495" s="517">
        <f t="shared" si="1597"/>
        <v>0</v>
      </c>
      <c r="K6495" s="504"/>
      <c r="L6495" s="518">
        <f t="shared" si="1598"/>
        <v>0</v>
      </c>
      <c r="M6495" s="518">
        <f t="shared" si="1598"/>
        <v>0</v>
      </c>
      <c r="N6495" s="517">
        <f t="shared" si="1599"/>
        <v>0</v>
      </c>
      <c r="O6495" s="517">
        <f t="shared" si="1600"/>
        <v>0</v>
      </c>
      <c r="P6495" s="506"/>
      <c r="Q6495" s="520"/>
      <c r="R6495" s="412" t="str">
        <f t="shared" si="1587"/>
        <v/>
      </c>
      <c r="S6495" s="412" t="str">
        <f t="shared" si="1594"/>
        <v/>
      </c>
      <c r="T6495" s="427"/>
      <c r="U6495" s="429"/>
      <c r="W6495" s="6">
        <f>VLOOKUP(A6495,'[3]Cartilha Global'!$A:$A,1,FALSE)</f>
        <v>88421</v>
      </c>
    </row>
    <row r="6496" spans="1:23" ht="12" hidden="1" thickBot="1" x14ac:dyDescent="0.25">
      <c r="A6496" s="522" t="s">
        <v>2100</v>
      </c>
      <c r="B6496" s="508"/>
      <c r="C6496" s="513" t="s">
        <v>568</v>
      </c>
      <c r="D6496" s="498">
        <v>0</v>
      </c>
      <c r="E6496" s="499"/>
      <c r="F6496" s="500">
        <f t="shared" si="1595"/>
        <v>0</v>
      </c>
      <c r="G6496" s="556"/>
      <c r="H6496" s="556"/>
      <c r="I6496" s="557"/>
      <c r="J6496" s="558"/>
      <c r="K6496" s="504"/>
      <c r="L6496" s="556"/>
      <c r="M6496" s="556"/>
      <c r="N6496" s="557"/>
      <c r="O6496" s="558"/>
      <c r="P6496" s="506"/>
      <c r="Q6496" s="494" t="str">
        <f>IF(OR(SUM(J6497:J6502)&gt;0,SUM(O6497:O6502)&gt;0),"xx","")</f>
        <v/>
      </c>
      <c r="R6496" s="412" t="str">
        <f t="shared" si="1587"/>
        <v/>
      </c>
      <c r="S6496" s="412" t="str">
        <f t="shared" si="1594"/>
        <v/>
      </c>
      <c r="T6496" s="427"/>
      <c r="U6496" s="429"/>
      <c r="W6496" s="6" t="str">
        <f>VLOOKUP(A6496,'[3]Cartilha Global'!$A:$A,1,FALSE)</f>
        <v>10.4.12</v>
      </c>
    </row>
    <row r="6497" spans="1:23" ht="23.25" hidden="1" thickBot="1" x14ac:dyDescent="0.25">
      <c r="A6497" s="522">
        <v>95626</v>
      </c>
      <c r="B6497" s="508" t="s">
        <v>3144</v>
      </c>
      <c r="C6497" s="513" t="s">
        <v>1755</v>
      </c>
      <c r="D6497" s="498" t="s">
        <v>170</v>
      </c>
      <c r="E6497" s="499">
        <v>16.829999999999998</v>
      </c>
      <c r="F6497" s="500">
        <f t="shared" si="1595"/>
        <v>20.84</v>
      </c>
      <c r="G6497" s="527"/>
      <c r="H6497" s="528"/>
      <c r="I6497" s="517">
        <f t="shared" ref="I6497:I6502" si="1601">IF(ISBLANK(E6497),0,ROUND(F6497*G6497,2))</f>
        <v>0</v>
      </c>
      <c r="J6497" s="517">
        <f t="shared" ref="J6497:J6502" si="1602">IF(ISBLANK(G6497),0,ROUND(G6497*H6497,2))</f>
        <v>0</v>
      </c>
      <c r="K6497" s="504"/>
      <c r="L6497" s="518">
        <f t="shared" ref="L6497:M6502" si="1603">G6497</f>
        <v>0</v>
      </c>
      <c r="M6497" s="518">
        <f t="shared" si="1603"/>
        <v>0</v>
      </c>
      <c r="N6497" s="517">
        <f t="shared" ref="N6497:N6502" si="1604">IF(ISBLANK(E6497),0,ROUND(F6497*L6497,2))</f>
        <v>0</v>
      </c>
      <c r="O6497" s="517">
        <f t="shared" ref="O6497:O6502" si="1605">IF(ISBLANK(L6497),0,ROUND(L6497*M6497,2))</f>
        <v>0</v>
      </c>
      <c r="P6497" s="506"/>
      <c r="Q6497" s="520"/>
      <c r="R6497" s="412" t="str">
        <f t="shared" si="1587"/>
        <v/>
      </c>
      <c r="S6497" s="412" t="str">
        <f t="shared" si="1594"/>
        <v/>
      </c>
      <c r="T6497" s="427"/>
      <c r="U6497" s="429"/>
      <c r="W6497" s="6">
        <f>VLOOKUP(A6497,'[3]Cartilha Global'!$A:$A,1,FALSE)</f>
        <v>95626</v>
      </c>
    </row>
    <row r="6498" spans="1:23" ht="23.25" hidden="1" thickBot="1" x14ac:dyDescent="0.25">
      <c r="A6498" s="522">
        <v>95624</v>
      </c>
      <c r="B6498" s="508" t="s">
        <v>3144</v>
      </c>
      <c r="C6498" s="513" t="s">
        <v>1756</v>
      </c>
      <c r="D6498" s="498" t="s">
        <v>170</v>
      </c>
      <c r="E6498" s="499">
        <v>23.27</v>
      </c>
      <c r="F6498" s="500">
        <f t="shared" si="1595"/>
        <v>28.82</v>
      </c>
      <c r="G6498" s="527"/>
      <c r="H6498" s="528"/>
      <c r="I6498" s="517">
        <f t="shared" si="1601"/>
        <v>0</v>
      </c>
      <c r="J6498" s="517">
        <f t="shared" si="1602"/>
        <v>0</v>
      </c>
      <c r="K6498" s="504"/>
      <c r="L6498" s="518">
        <f t="shared" si="1603"/>
        <v>0</v>
      </c>
      <c r="M6498" s="518">
        <f t="shared" si="1603"/>
        <v>0</v>
      </c>
      <c r="N6498" s="517">
        <f t="shared" si="1604"/>
        <v>0</v>
      </c>
      <c r="O6498" s="517">
        <f t="shared" si="1605"/>
        <v>0</v>
      </c>
      <c r="P6498" s="506"/>
      <c r="Q6498" s="520"/>
      <c r="R6498" s="412" t="str">
        <f t="shared" si="1587"/>
        <v/>
      </c>
      <c r="S6498" s="412" t="str">
        <f t="shared" si="1594"/>
        <v/>
      </c>
      <c r="T6498" s="427"/>
      <c r="U6498" s="429"/>
      <c r="W6498" s="6">
        <f>VLOOKUP(A6498,'[3]Cartilha Global'!$A:$A,1,FALSE)</f>
        <v>95624</v>
      </c>
    </row>
    <row r="6499" spans="1:23" ht="34.5" hidden="1" thickBot="1" x14ac:dyDescent="0.25">
      <c r="A6499" s="522">
        <v>88426</v>
      </c>
      <c r="B6499" s="508" t="s">
        <v>3144</v>
      </c>
      <c r="C6499" s="513" t="s">
        <v>360</v>
      </c>
      <c r="D6499" s="498" t="s">
        <v>170</v>
      </c>
      <c r="E6499" s="499">
        <v>15.44</v>
      </c>
      <c r="F6499" s="500">
        <f t="shared" si="1595"/>
        <v>19.12</v>
      </c>
      <c r="G6499" s="527"/>
      <c r="H6499" s="528"/>
      <c r="I6499" s="517">
        <f t="shared" si="1601"/>
        <v>0</v>
      </c>
      <c r="J6499" s="517">
        <f t="shared" si="1602"/>
        <v>0</v>
      </c>
      <c r="K6499" s="504"/>
      <c r="L6499" s="518">
        <f t="shared" si="1603"/>
        <v>0</v>
      </c>
      <c r="M6499" s="518">
        <f t="shared" si="1603"/>
        <v>0</v>
      </c>
      <c r="N6499" s="517">
        <f t="shared" si="1604"/>
        <v>0</v>
      </c>
      <c r="O6499" s="517">
        <f t="shared" si="1605"/>
        <v>0</v>
      </c>
      <c r="P6499" s="506"/>
      <c r="Q6499" s="520"/>
      <c r="R6499" s="412" t="str">
        <f t="shared" si="1587"/>
        <v/>
      </c>
      <c r="S6499" s="412" t="str">
        <f t="shared" si="1594"/>
        <v/>
      </c>
      <c r="T6499" s="427"/>
      <c r="U6499" s="429"/>
      <c r="W6499" s="6">
        <f>VLOOKUP(A6499,'[3]Cartilha Global'!$A:$A,1,FALSE)</f>
        <v>88426</v>
      </c>
    </row>
    <row r="6500" spans="1:23" ht="34.5" hidden="1" thickBot="1" x14ac:dyDescent="0.25">
      <c r="A6500" s="522">
        <v>88417</v>
      </c>
      <c r="B6500" s="508" t="s">
        <v>3144</v>
      </c>
      <c r="C6500" s="513" t="s">
        <v>361</v>
      </c>
      <c r="D6500" s="498" t="s">
        <v>170</v>
      </c>
      <c r="E6500" s="499">
        <v>13.66</v>
      </c>
      <c r="F6500" s="500">
        <f t="shared" si="1595"/>
        <v>16.920000000000002</v>
      </c>
      <c r="G6500" s="527"/>
      <c r="H6500" s="528"/>
      <c r="I6500" s="517">
        <f t="shared" si="1601"/>
        <v>0</v>
      </c>
      <c r="J6500" s="517">
        <f t="shared" si="1602"/>
        <v>0</v>
      </c>
      <c r="K6500" s="504"/>
      <c r="L6500" s="518">
        <f t="shared" si="1603"/>
        <v>0</v>
      </c>
      <c r="M6500" s="518">
        <f t="shared" si="1603"/>
        <v>0</v>
      </c>
      <c r="N6500" s="517">
        <f t="shared" si="1604"/>
        <v>0</v>
      </c>
      <c r="O6500" s="517">
        <f t="shared" si="1605"/>
        <v>0</v>
      </c>
      <c r="P6500" s="506"/>
      <c r="Q6500" s="520"/>
      <c r="R6500" s="412" t="str">
        <f t="shared" si="1587"/>
        <v/>
      </c>
      <c r="S6500" s="412" t="str">
        <f t="shared" si="1594"/>
        <v/>
      </c>
      <c r="T6500" s="427"/>
      <c r="U6500" s="429"/>
      <c r="W6500" s="6">
        <f>VLOOKUP(A6500,'[3]Cartilha Global'!$A:$A,1,FALSE)</f>
        <v>88417</v>
      </c>
    </row>
    <row r="6501" spans="1:23" ht="23.25" hidden="1" thickBot="1" x14ac:dyDescent="0.25">
      <c r="A6501" s="522">
        <v>88424</v>
      </c>
      <c r="B6501" s="508" t="s">
        <v>3144</v>
      </c>
      <c r="C6501" s="513" t="s">
        <v>362</v>
      </c>
      <c r="D6501" s="498" t="s">
        <v>170</v>
      </c>
      <c r="E6501" s="499">
        <v>20.22</v>
      </c>
      <c r="F6501" s="500">
        <f t="shared" si="1595"/>
        <v>25.04</v>
      </c>
      <c r="G6501" s="527"/>
      <c r="H6501" s="528"/>
      <c r="I6501" s="517">
        <f t="shared" si="1601"/>
        <v>0</v>
      </c>
      <c r="J6501" s="517">
        <f t="shared" si="1602"/>
        <v>0</v>
      </c>
      <c r="K6501" s="504"/>
      <c r="L6501" s="518">
        <f t="shared" si="1603"/>
        <v>0</v>
      </c>
      <c r="M6501" s="518">
        <f t="shared" si="1603"/>
        <v>0</v>
      </c>
      <c r="N6501" s="517">
        <f t="shared" si="1604"/>
        <v>0</v>
      </c>
      <c r="O6501" s="517">
        <f t="shared" si="1605"/>
        <v>0</v>
      </c>
      <c r="P6501" s="506"/>
      <c r="Q6501" s="520"/>
      <c r="R6501" s="412" t="str">
        <f t="shared" si="1587"/>
        <v/>
      </c>
      <c r="S6501" s="412" t="str">
        <f t="shared" si="1594"/>
        <v/>
      </c>
      <c r="T6501" s="427"/>
      <c r="U6501" s="429"/>
      <c r="W6501" s="6">
        <f>VLOOKUP(A6501,'[3]Cartilha Global'!$A:$A,1,FALSE)</f>
        <v>88424</v>
      </c>
    </row>
    <row r="6502" spans="1:23" ht="23.25" hidden="1" thickBot="1" x14ac:dyDescent="0.25">
      <c r="A6502" s="522">
        <v>88416</v>
      </c>
      <c r="B6502" s="508" t="s">
        <v>3144</v>
      </c>
      <c r="C6502" s="513" t="s">
        <v>363</v>
      </c>
      <c r="D6502" s="498" t="s">
        <v>170</v>
      </c>
      <c r="E6502" s="499">
        <v>16.43</v>
      </c>
      <c r="F6502" s="500">
        <f t="shared" si="1595"/>
        <v>20.350000000000001</v>
      </c>
      <c r="G6502" s="527"/>
      <c r="H6502" s="528"/>
      <c r="I6502" s="517">
        <f t="shared" si="1601"/>
        <v>0</v>
      </c>
      <c r="J6502" s="517">
        <f t="shared" si="1602"/>
        <v>0</v>
      </c>
      <c r="K6502" s="504"/>
      <c r="L6502" s="518">
        <f t="shared" si="1603"/>
        <v>0</v>
      </c>
      <c r="M6502" s="518">
        <f t="shared" si="1603"/>
        <v>0</v>
      </c>
      <c r="N6502" s="517">
        <f t="shared" si="1604"/>
        <v>0</v>
      </c>
      <c r="O6502" s="517">
        <f t="shared" si="1605"/>
        <v>0</v>
      </c>
      <c r="P6502" s="506"/>
      <c r="Q6502" s="494"/>
      <c r="R6502" s="412" t="str">
        <f t="shared" si="1587"/>
        <v/>
      </c>
      <c r="S6502" s="412" t="str">
        <f t="shared" si="1594"/>
        <v/>
      </c>
      <c r="T6502" s="427"/>
      <c r="U6502" s="429"/>
      <c r="W6502" s="6">
        <f>VLOOKUP(A6502,'[3]Cartilha Global'!$A:$A,1,FALSE)</f>
        <v>88416</v>
      </c>
    </row>
    <row r="6503" spans="1:23" ht="12" hidden="1" thickBot="1" x14ac:dyDescent="0.25">
      <c r="A6503" s="522" t="s">
        <v>2101</v>
      </c>
      <c r="B6503" s="508"/>
      <c r="C6503" s="513" t="s">
        <v>364</v>
      </c>
      <c r="D6503" s="498">
        <v>0</v>
      </c>
      <c r="E6503" s="499"/>
      <c r="F6503" s="500">
        <f t="shared" si="1595"/>
        <v>0</v>
      </c>
      <c r="G6503" s="556"/>
      <c r="H6503" s="556"/>
      <c r="I6503" s="557"/>
      <c r="J6503" s="558"/>
      <c r="K6503" s="504"/>
      <c r="L6503" s="556"/>
      <c r="M6503" s="556"/>
      <c r="N6503" s="557"/>
      <c r="O6503" s="558"/>
      <c r="P6503" s="506"/>
      <c r="Q6503" s="494" t="str">
        <f>IF(OR(SUM(J6504:J6504)&gt;0,SUM(O6504:O6504)&gt;0),"xx","")</f>
        <v/>
      </c>
      <c r="R6503" s="412" t="str">
        <f t="shared" si="1587"/>
        <v/>
      </c>
      <c r="S6503" s="412" t="str">
        <f t="shared" si="1594"/>
        <v/>
      </c>
      <c r="T6503" s="427"/>
      <c r="U6503" s="429"/>
      <c r="W6503" s="6" t="str">
        <f>VLOOKUP(A6503,'[3]Cartilha Global'!$A:$A,1,FALSE)</f>
        <v>10.4.13</v>
      </c>
    </row>
    <row r="6504" spans="1:23" ht="12" hidden="1" thickBot="1" x14ac:dyDescent="0.25">
      <c r="A6504" s="522">
        <v>88488</v>
      </c>
      <c r="B6504" s="508" t="s">
        <v>3144</v>
      </c>
      <c r="C6504" s="513" t="s">
        <v>365</v>
      </c>
      <c r="D6504" s="498" t="s">
        <v>170</v>
      </c>
      <c r="E6504" s="499">
        <v>17.079999999999998</v>
      </c>
      <c r="F6504" s="500">
        <f t="shared" si="1595"/>
        <v>21.15</v>
      </c>
      <c r="G6504" s="527"/>
      <c r="H6504" s="528"/>
      <c r="I6504" s="517">
        <f>IF(ISBLANK(E6504),0,ROUND(F6504*G6504,2))</f>
        <v>0</v>
      </c>
      <c r="J6504" s="517">
        <f>IF(ISBLANK(G6504),0,ROUND(G6504*H6504,2))</f>
        <v>0</v>
      </c>
      <c r="K6504" s="504"/>
      <c r="L6504" s="518">
        <f>G6504</f>
        <v>0</v>
      </c>
      <c r="M6504" s="518">
        <f>H6504</f>
        <v>0</v>
      </c>
      <c r="N6504" s="517">
        <f>IF(ISBLANK(E6504),0,ROUND(F6504*L6504,2))</f>
        <v>0</v>
      </c>
      <c r="O6504" s="517">
        <f>IF(ISBLANK(L6504),0,ROUND(L6504*M6504,2))</f>
        <v>0</v>
      </c>
      <c r="P6504" s="506"/>
      <c r="Q6504" s="520"/>
      <c r="R6504" s="412" t="str">
        <f t="shared" si="1587"/>
        <v/>
      </c>
      <c r="S6504" s="412" t="str">
        <f t="shared" si="1594"/>
        <v/>
      </c>
      <c r="T6504" s="427"/>
      <c r="U6504" s="429"/>
      <c r="W6504" s="6">
        <f>VLOOKUP(A6504,'[3]Cartilha Global'!$A:$A,1,FALSE)</f>
        <v>88488</v>
      </c>
    </row>
    <row r="6505" spans="1:23" ht="12" hidden="1" thickBot="1" x14ac:dyDescent="0.25">
      <c r="A6505" s="522" t="s">
        <v>2102</v>
      </c>
      <c r="B6505" s="508"/>
      <c r="C6505" s="513" t="s">
        <v>366</v>
      </c>
      <c r="D6505" s="498">
        <v>0</v>
      </c>
      <c r="E6505" s="499"/>
      <c r="F6505" s="500">
        <f t="shared" ref="F6505:F6568" si="1606">IF(E6505=0,0,ROUND(E6505*(1+E$13)*(1-E$14),2))</f>
        <v>0</v>
      </c>
      <c r="G6505" s="556"/>
      <c r="H6505" s="556"/>
      <c r="I6505" s="557"/>
      <c r="J6505" s="558"/>
      <c r="K6505" s="504"/>
      <c r="L6505" s="556"/>
      <c r="M6505" s="556"/>
      <c r="N6505" s="557"/>
      <c r="O6505" s="558"/>
      <c r="P6505" s="506"/>
      <c r="Q6505" s="494" t="str">
        <f>IF(OR(SUM(J6506:J6506)&gt;0,SUM(O6506:O6506)&gt;0),"xx","")</f>
        <v/>
      </c>
      <c r="R6505" s="412" t="str">
        <f t="shared" si="1587"/>
        <v/>
      </c>
      <c r="S6505" s="412" t="str">
        <f t="shared" si="1594"/>
        <v/>
      </c>
      <c r="T6505" s="427"/>
      <c r="U6505" s="429"/>
      <c r="W6505" s="6" t="str">
        <f>VLOOKUP(A6505,'[3]Cartilha Global'!$A:$A,1,FALSE)</f>
        <v>10.4.14</v>
      </c>
    </row>
    <row r="6506" spans="1:23" ht="23.25" hidden="1" thickBot="1" x14ac:dyDescent="0.25">
      <c r="A6506" s="522">
        <v>88432</v>
      </c>
      <c r="B6506" s="508" t="s">
        <v>3144</v>
      </c>
      <c r="C6506" s="513" t="s">
        <v>367</v>
      </c>
      <c r="D6506" s="498" t="s">
        <v>170</v>
      </c>
      <c r="E6506" s="499">
        <v>17.53</v>
      </c>
      <c r="F6506" s="500">
        <f t="shared" si="1606"/>
        <v>21.71</v>
      </c>
      <c r="G6506" s="527"/>
      <c r="H6506" s="528"/>
      <c r="I6506" s="517">
        <f>IF(ISBLANK(E6506),0,ROUND(F6506*G6506,2))</f>
        <v>0</v>
      </c>
      <c r="J6506" s="517">
        <f>IF(ISBLANK(G6506),0,ROUND(G6506*H6506,2))</f>
        <v>0</v>
      </c>
      <c r="K6506" s="504"/>
      <c r="L6506" s="518">
        <f>G6506</f>
        <v>0</v>
      </c>
      <c r="M6506" s="518">
        <f>H6506</f>
        <v>0</v>
      </c>
      <c r="N6506" s="517">
        <f>IF(ISBLANK(E6506),0,ROUND(F6506*L6506,2))</f>
        <v>0</v>
      </c>
      <c r="O6506" s="517">
        <f>IF(ISBLANK(L6506),0,ROUND(L6506*M6506,2))</f>
        <v>0</v>
      </c>
      <c r="P6506" s="506"/>
      <c r="Q6506" s="520"/>
      <c r="R6506" s="412" t="str">
        <f t="shared" si="1587"/>
        <v/>
      </c>
      <c r="S6506" s="412" t="str">
        <f t="shared" si="1594"/>
        <v/>
      </c>
      <c r="T6506" s="427"/>
      <c r="U6506" s="429"/>
      <c r="W6506" s="6">
        <f>VLOOKUP(A6506,'[3]Cartilha Global'!$A:$A,1,FALSE)</f>
        <v>88432</v>
      </c>
    </row>
    <row r="6507" spans="1:23" ht="12" hidden="1" thickBot="1" x14ac:dyDescent="0.25">
      <c r="A6507" s="522" t="s">
        <v>6387</v>
      </c>
      <c r="B6507" s="508"/>
      <c r="C6507" s="513" t="s">
        <v>6388</v>
      </c>
      <c r="D6507" s="498">
        <v>0</v>
      </c>
      <c r="E6507" s="499"/>
      <c r="F6507" s="500">
        <f t="shared" si="1606"/>
        <v>0</v>
      </c>
      <c r="G6507" s="556"/>
      <c r="H6507" s="556"/>
      <c r="I6507" s="557"/>
      <c r="J6507" s="558"/>
      <c r="K6507" s="504"/>
      <c r="L6507" s="556"/>
      <c r="M6507" s="556"/>
      <c r="N6507" s="557"/>
      <c r="O6507" s="558"/>
      <c r="P6507" s="506"/>
      <c r="Q6507" s="494" t="str">
        <f>IF(OR(SUM(J6507)&gt;0,SUM(O6507)&gt;0),"xx","")</f>
        <v/>
      </c>
      <c r="R6507" s="412" t="str">
        <f t="shared" si="1587"/>
        <v/>
      </c>
      <c r="S6507" s="412" t="str">
        <f t="shared" si="1594"/>
        <v/>
      </c>
      <c r="T6507" s="427"/>
      <c r="U6507" s="429"/>
      <c r="W6507" s="6" t="e">
        <f>VLOOKUP(A6507,'[3]Cartilha Global'!$A:$A,1,FALSE)</f>
        <v>#N/A</v>
      </c>
    </row>
    <row r="6508" spans="1:23" ht="12" hidden="1" thickBot="1" x14ac:dyDescent="0.25">
      <c r="A6508" s="522" t="s">
        <v>2103</v>
      </c>
      <c r="B6508" s="508"/>
      <c r="C6508" s="513" t="s">
        <v>265</v>
      </c>
      <c r="D6508" s="498">
        <v>0</v>
      </c>
      <c r="E6508" s="499"/>
      <c r="F6508" s="500">
        <f t="shared" si="1606"/>
        <v>0</v>
      </c>
      <c r="G6508" s="556"/>
      <c r="H6508" s="556"/>
      <c r="I6508" s="557"/>
      <c r="J6508" s="558"/>
      <c r="K6508" s="504"/>
      <c r="L6508" s="556"/>
      <c r="M6508" s="556"/>
      <c r="N6508" s="557"/>
      <c r="O6508" s="558"/>
      <c r="P6508" s="506"/>
      <c r="Q6508" s="494" t="str">
        <f>IF(OR(SUM(J6509:J6512)&gt;0,SUM(O6509:O6512)&gt;0),"xx","")</f>
        <v/>
      </c>
      <c r="R6508" s="412" t="str">
        <f t="shared" si="1587"/>
        <v/>
      </c>
      <c r="S6508" s="412" t="str">
        <f t="shared" si="1594"/>
        <v/>
      </c>
      <c r="T6508" s="427"/>
      <c r="U6508" s="429"/>
      <c r="W6508" s="6" t="str">
        <f>VLOOKUP(A6508,'[3]Cartilha Global'!$A:$A,1,FALSE)</f>
        <v>10.4.16</v>
      </c>
    </row>
    <row r="6509" spans="1:23" ht="12" hidden="1" thickBot="1" x14ac:dyDescent="0.25">
      <c r="A6509" s="522">
        <v>102489</v>
      </c>
      <c r="B6509" s="508" t="s">
        <v>3144</v>
      </c>
      <c r="C6509" s="513" t="s">
        <v>6389</v>
      </c>
      <c r="D6509" s="498" t="s">
        <v>170</v>
      </c>
      <c r="E6509" s="499">
        <v>26.44</v>
      </c>
      <c r="F6509" s="500">
        <f t="shared" si="1606"/>
        <v>32.74</v>
      </c>
      <c r="G6509" s="527"/>
      <c r="H6509" s="528"/>
      <c r="I6509" s="517">
        <f>IF(ISBLANK(E6509),0,ROUND(F6509*G6509,2))</f>
        <v>0</v>
      </c>
      <c r="J6509" s="517">
        <f>IF(ISBLANK(G6509),0,ROUND(G6509*H6509,2))</f>
        <v>0</v>
      </c>
      <c r="K6509" s="504"/>
      <c r="L6509" s="518">
        <f t="shared" ref="L6509:M6512" si="1607">G6509</f>
        <v>0</v>
      </c>
      <c r="M6509" s="518">
        <f t="shared" si="1607"/>
        <v>0</v>
      </c>
      <c r="N6509" s="517">
        <f>IF(ISBLANK(E6509),0,ROUND(F6509*L6509,2))</f>
        <v>0</v>
      </c>
      <c r="O6509" s="517">
        <f>IF(ISBLANK(L6509),0,ROUND(L6509*M6509,2))</f>
        <v>0</v>
      </c>
      <c r="P6509" s="506"/>
      <c r="Q6509" s="520"/>
      <c r="R6509" s="412" t="str">
        <f t="shared" si="1587"/>
        <v/>
      </c>
      <c r="S6509" s="412" t="str">
        <f t="shared" si="1594"/>
        <v/>
      </c>
      <c r="T6509" s="427"/>
      <c r="U6509" s="429"/>
      <c r="W6509" s="6" t="e">
        <f>VLOOKUP(A6509,'[3]Cartilha Global'!$A:$A,1,FALSE)</f>
        <v>#N/A</v>
      </c>
    </row>
    <row r="6510" spans="1:23" ht="23.25" hidden="1" thickBot="1" x14ac:dyDescent="0.25">
      <c r="A6510" s="522">
        <v>102491</v>
      </c>
      <c r="B6510" s="508" t="s">
        <v>3144</v>
      </c>
      <c r="C6510" s="513" t="s">
        <v>6390</v>
      </c>
      <c r="D6510" s="498" t="s">
        <v>170</v>
      </c>
      <c r="E6510" s="499">
        <v>19.079999999999998</v>
      </c>
      <c r="F6510" s="500">
        <f t="shared" si="1606"/>
        <v>23.63</v>
      </c>
      <c r="G6510" s="527"/>
      <c r="H6510" s="528"/>
      <c r="I6510" s="517">
        <f>IF(ISBLANK(E6510),0,ROUND(F6510*G6510,2))</f>
        <v>0</v>
      </c>
      <c r="J6510" s="517">
        <f>IF(ISBLANK(G6510),0,ROUND(G6510*H6510,2))</f>
        <v>0</v>
      </c>
      <c r="K6510" s="504"/>
      <c r="L6510" s="518">
        <f t="shared" si="1607"/>
        <v>0</v>
      </c>
      <c r="M6510" s="518">
        <f t="shared" si="1607"/>
        <v>0</v>
      </c>
      <c r="N6510" s="517">
        <f>IF(ISBLANK(E6510),0,ROUND(F6510*L6510,2))</f>
        <v>0</v>
      </c>
      <c r="O6510" s="517">
        <f>IF(ISBLANK(L6510),0,ROUND(L6510*M6510,2))</f>
        <v>0</v>
      </c>
      <c r="P6510" s="506"/>
      <c r="Q6510" s="520"/>
      <c r="R6510" s="412" t="str">
        <f>IF(Q6510="X","x",IF(Q6510="xx","x",IF(O6510&gt;0,"x","")))</f>
        <v/>
      </c>
      <c r="S6510" s="412" t="str">
        <f t="shared" si="1594"/>
        <v/>
      </c>
      <c r="T6510" s="427"/>
      <c r="U6510" s="429"/>
      <c r="W6510" s="6">
        <f>VLOOKUP(A6510,'[3]Cartilha Global'!$A:$A,1,FALSE)</f>
        <v>102491</v>
      </c>
    </row>
    <row r="6511" spans="1:23" ht="23.25" hidden="1" thickBot="1" x14ac:dyDescent="0.25">
      <c r="A6511" s="522">
        <v>102492</v>
      </c>
      <c r="B6511" s="508" t="s">
        <v>3144</v>
      </c>
      <c r="C6511" s="513" t="s">
        <v>6391</v>
      </c>
      <c r="D6511" s="498" t="s">
        <v>170</v>
      </c>
      <c r="E6511" s="499">
        <v>22.53</v>
      </c>
      <c r="F6511" s="500">
        <f t="shared" si="1606"/>
        <v>27.9</v>
      </c>
      <c r="G6511" s="527"/>
      <c r="H6511" s="528"/>
      <c r="I6511" s="517">
        <f>IF(ISBLANK(E6511),0,ROUND(F6511*G6511,2))</f>
        <v>0</v>
      </c>
      <c r="J6511" s="517">
        <f>IF(ISBLANK(G6511),0,ROUND(G6511*H6511,2))</f>
        <v>0</v>
      </c>
      <c r="K6511" s="504"/>
      <c r="L6511" s="518">
        <f t="shared" si="1607"/>
        <v>0</v>
      </c>
      <c r="M6511" s="518">
        <f t="shared" si="1607"/>
        <v>0</v>
      </c>
      <c r="N6511" s="517">
        <f>IF(ISBLANK(E6511),0,ROUND(F6511*L6511,2))</f>
        <v>0</v>
      </c>
      <c r="O6511" s="517">
        <f>IF(ISBLANK(L6511),0,ROUND(L6511*M6511,2))</f>
        <v>0</v>
      </c>
      <c r="P6511" s="506"/>
      <c r="Q6511" s="520"/>
      <c r="R6511" s="412" t="str">
        <f>IF(Q6511="X","x",IF(Q6511="xx","x",IF(O6511&gt;0,"x","")))</f>
        <v/>
      </c>
      <c r="S6511" s="412" t="str">
        <f t="shared" si="1594"/>
        <v/>
      </c>
      <c r="T6511" s="427"/>
      <c r="U6511" s="429"/>
      <c r="W6511" s="6">
        <f>VLOOKUP(A6511,'[3]Cartilha Global'!$A:$A,1,FALSE)</f>
        <v>102492</v>
      </c>
    </row>
    <row r="6512" spans="1:23" ht="23.25" hidden="1" thickBot="1" x14ac:dyDescent="0.25">
      <c r="A6512" s="522">
        <v>102494</v>
      </c>
      <c r="B6512" s="508" t="s">
        <v>3144</v>
      </c>
      <c r="C6512" s="513" t="s">
        <v>6392</v>
      </c>
      <c r="D6512" s="498" t="s">
        <v>170</v>
      </c>
      <c r="E6512" s="499">
        <v>57.18</v>
      </c>
      <c r="F6512" s="500">
        <f t="shared" si="1606"/>
        <v>70.81</v>
      </c>
      <c r="G6512" s="527"/>
      <c r="H6512" s="528"/>
      <c r="I6512" s="517">
        <f>IF(ISBLANK(E6512),0,ROUND(F6512*G6512,2))</f>
        <v>0</v>
      </c>
      <c r="J6512" s="517">
        <f>IF(ISBLANK(G6512),0,ROUND(G6512*H6512,2))</f>
        <v>0</v>
      </c>
      <c r="K6512" s="504"/>
      <c r="L6512" s="518">
        <f t="shared" si="1607"/>
        <v>0</v>
      </c>
      <c r="M6512" s="518">
        <f t="shared" si="1607"/>
        <v>0</v>
      </c>
      <c r="N6512" s="517">
        <f>IF(ISBLANK(E6512),0,ROUND(F6512*L6512,2))</f>
        <v>0</v>
      </c>
      <c r="O6512" s="517">
        <f>IF(ISBLANK(L6512),0,ROUND(L6512*M6512,2))</f>
        <v>0</v>
      </c>
      <c r="P6512" s="506"/>
      <c r="Q6512" s="520"/>
      <c r="R6512" s="412" t="str">
        <f>IF(Q6512="X","x",IF(Q6512="xx","x",IF(O6512&gt;0,"x","")))</f>
        <v/>
      </c>
      <c r="S6512" s="412" t="str">
        <f t="shared" si="1594"/>
        <v/>
      </c>
      <c r="T6512" s="427"/>
      <c r="U6512" s="429"/>
      <c r="W6512" s="6" t="e">
        <f>VLOOKUP(A6512,'[3]Cartilha Global'!$A:$A,1,FALSE)</f>
        <v>#N/A</v>
      </c>
    </row>
    <row r="6513" spans="1:23" ht="12" hidden="1" thickBot="1" x14ac:dyDescent="0.25">
      <c r="A6513" s="522" t="s">
        <v>6393</v>
      </c>
      <c r="B6513" s="508"/>
      <c r="C6513" s="513" t="s">
        <v>6394</v>
      </c>
      <c r="D6513" s="498">
        <v>0</v>
      </c>
      <c r="E6513" s="499"/>
      <c r="F6513" s="500">
        <f t="shared" si="1606"/>
        <v>0</v>
      </c>
      <c r="G6513" s="556"/>
      <c r="H6513" s="556"/>
      <c r="I6513" s="557"/>
      <c r="J6513" s="558"/>
      <c r="K6513" s="504"/>
      <c r="L6513" s="556"/>
      <c r="M6513" s="556"/>
      <c r="N6513" s="557"/>
      <c r="O6513" s="558"/>
      <c r="P6513" s="506"/>
      <c r="Q6513" s="494" t="str">
        <f>IF(OR(SUM(J6513)&gt;0,SUM(O6513)&gt;0),"xx","")</f>
        <v/>
      </c>
      <c r="R6513" s="412" t="str">
        <f t="shared" si="1587"/>
        <v/>
      </c>
      <c r="S6513" s="412" t="str">
        <f t="shared" si="1594"/>
        <v/>
      </c>
      <c r="T6513" s="427"/>
      <c r="U6513" s="429"/>
      <c r="W6513" s="6" t="e">
        <f>VLOOKUP(A6513,'[3]Cartilha Global'!$A:$A,1,FALSE)</f>
        <v>#N/A</v>
      </c>
    </row>
    <row r="6514" spans="1:23" ht="12" hidden="1" thickBot="1" x14ac:dyDescent="0.25">
      <c r="A6514" s="522" t="s">
        <v>2137</v>
      </c>
      <c r="B6514" s="508"/>
      <c r="C6514" s="513" t="s">
        <v>12</v>
      </c>
      <c r="D6514" s="498">
        <v>0</v>
      </c>
      <c r="E6514" s="499"/>
      <c r="F6514" s="500">
        <f t="shared" si="1606"/>
        <v>0</v>
      </c>
      <c r="G6514" s="556"/>
      <c r="H6514" s="556"/>
      <c r="I6514" s="557"/>
      <c r="J6514" s="558"/>
      <c r="K6514" s="504"/>
      <c r="L6514" s="556"/>
      <c r="M6514" s="556"/>
      <c r="N6514" s="557"/>
      <c r="O6514" s="558"/>
      <c r="P6514" s="506"/>
      <c r="Q6514" s="494" t="str">
        <f>IF(OR(SUM(J6516:J6665)&gt;0,SUM(O6516:O6665)&gt;0),"xx","")</f>
        <v/>
      </c>
      <c r="R6514" s="412" t="str">
        <f t="shared" si="1587"/>
        <v/>
      </c>
      <c r="S6514" s="412" t="str">
        <f t="shared" si="1594"/>
        <v/>
      </c>
      <c r="T6514" s="427"/>
      <c r="U6514" s="429"/>
      <c r="W6514" s="6" t="str">
        <f>VLOOKUP(A6514,'[3]Cartilha Global'!$A:$A,1,FALSE)</f>
        <v>10.6</v>
      </c>
    </row>
    <row r="6515" spans="1:23" ht="12" hidden="1" thickBot="1" x14ac:dyDescent="0.25">
      <c r="A6515" s="522" t="s">
        <v>2138</v>
      </c>
      <c r="B6515" s="508"/>
      <c r="C6515" s="513" t="s">
        <v>570</v>
      </c>
      <c r="D6515" s="498">
        <v>0</v>
      </c>
      <c r="E6515" s="499"/>
      <c r="F6515" s="500">
        <f t="shared" si="1606"/>
        <v>0</v>
      </c>
      <c r="G6515" s="556"/>
      <c r="H6515" s="556"/>
      <c r="I6515" s="557"/>
      <c r="J6515" s="558"/>
      <c r="K6515" s="504"/>
      <c r="L6515" s="556"/>
      <c r="M6515" s="556"/>
      <c r="N6515" s="557"/>
      <c r="O6515" s="558"/>
      <c r="P6515" s="506"/>
      <c r="Q6515" s="494" t="str">
        <f>IF(OR(SUM(J6516:J6516)&gt;0,SUM(O6516:O6516)&gt;0),"xx","")</f>
        <v/>
      </c>
      <c r="R6515" s="412" t="str">
        <f t="shared" si="1587"/>
        <v/>
      </c>
      <c r="S6515" s="412" t="str">
        <f t="shared" si="1594"/>
        <v/>
      </c>
      <c r="T6515" s="427"/>
      <c r="U6515" s="429"/>
      <c r="W6515" s="6" t="str">
        <f>VLOOKUP(A6515,'[3]Cartilha Global'!$A:$A,1,FALSE)</f>
        <v>10.6.1</v>
      </c>
    </row>
    <row r="6516" spans="1:23" ht="12" hidden="1" thickBot="1" x14ac:dyDescent="0.25">
      <c r="A6516" s="522">
        <v>87410</v>
      </c>
      <c r="B6516" s="508" t="s">
        <v>3144</v>
      </c>
      <c r="C6516" s="513" t="s">
        <v>3892</v>
      </c>
      <c r="D6516" s="498" t="s">
        <v>171</v>
      </c>
      <c r="E6516" s="499">
        <v>819.75</v>
      </c>
      <c r="F6516" s="500">
        <f t="shared" si="1606"/>
        <v>1015.18</v>
      </c>
      <c r="G6516" s="527"/>
      <c r="H6516" s="528"/>
      <c r="I6516" s="517">
        <f>IF(ISBLANK(E6516),0,ROUND(F6516*G6516,2))</f>
        <v>0</v>
      </c>
      <c r="J6516" s="517">
        <f>IF(ISBLANK(G6516),0,ROUND(G6516*H6516,2))</f>
        <v>0</v>
      </c>
      <c r="K6516" s="504"/>
      <c r="L6516" s="518">
        <f>G6516</f>
        <v>0</v>
      </c>
      <c r="M6516" s="518">
        <f>H6516</f>
        <v>0</v>
      </c>
      <c r="N6516" s="517">
        <f>IF(ISBLANK(E6516),0,ROUND(F6516*L6516,2))</f>
        <v>0</v>
      </c>
      <c r="O6516" s="517">
        <f>IF(ISBLANK(L6516),0,ROUND(L6516*M6516,2))</f>
        <v>0</v>
      </c>
      <c r="P6516" s="506"/>
      <c r="Q6516" s="520"/>
      <c r="R6516" s="412" t="str">
        <f t="shared" si="1587"/>
        <v/>
      </c>
      <c r="S6516" s="412" t="str">
        <f t="shared" si="1594"/>
        <v/>
      </c>
      <c r="T6516" s="427"/>
      <c r="U6516" s="429"/>
      <c r="W6516" s="6">
        <f>VLOOKUP(A6516,'[3]Cartilha Global'!$A:$A,1,FALSE)</f>
        <v>87410</v>
      </c>
    </row>
    <row r="6517" spans="1:23" ht="12" hidden="1" thickBot="1" x14ac:dyDescent="0.25">
      <c r="A6517" s="522" t="s">
        <v>2139</v>
      </c>
      <c r="B6517" s="508"/>
      <c r="C6517" s="513" t="s">
        <v>540</v>
      </c>
      <c r="D6517" s="562">
        <v>0</v>
      </c>
      <c r="E6517" s="499"/>
      <c r="F6517" s="510">
        <f t="shared" si="1606"/>
        <v>0</v>
      </c>
      <c r="G6517" s="556"/>
      <c r="H6517" s="556"/>
      <c r="I6517" s="557"/>
      <c r="J6517" s="558"/>
      <c r="K6517" s="504"/>
      <c r="L6517" s="556"/>
      <c r="M6517" s="556"/>
      <c r="N6517" s="557"/>
      <c r="O6517" s="558"/>
      <c r="P6517" s="506"/>
      <c r="Q6517" s="494" t="str">
        <f>IF(OR(SUM(J6518:J6522)&gt;0,SUM(O6518:O6522)&gt;0),"xx","")</f>
        <v/>
      </c>
      <c r="R6517" s="412" t="str">
        <f t="shared" si="1587"/>
        <v/>
      </c>
      <c r="S6517" s="412" t="str">
        <f t="shared" si="1594"/>
        <v/>
      </c>
      <c r="T6517" s="427"/>
      <c r="U6517" s="429"/>
      <c r="W6517" s="6" t="str">
        <f>VLOOKUP(A6517,'[3]Cartilha Global'!$A:$A,1,FALSE)</f>
        <v>10.6.2</v>
      </c>
    </row>
    <row r="6518" spans="1:23" ht="23.25" hidden="1" thickBot="1" x14ac:dyDescent="0.25">
      <c r="A6518" s="522">
        <v>87388</v>
      </c>
      <c r="B6518" s="508" t="s">
        <v>3144</v>
      </c>
      <c r="C6518" s="513" t="s">
        <v>3893</v>
      </c>
      <c r="D6518" s="498" t="s">
        <v>171</v>
      </c>
      <c r="E6518" s="499">
        <v>4150.49</v>
      </c>
      <c r="F6518" s="500">
        <f t="shared" si="1606"/>
        <v>5139.97</v>
      </c>
      <c r="G6518" s="527"/>
      <c r="H6518" s="528"/>
      <c r="I6518" s="517">
        <f>IF(ISBLANK(E6518),0,ROUND(F6518*G6518,2))</f>
        <v>0</v>
      </c>
      <c r="J6518" s="517">
        <f>IF(ISBLANK(G6518),0,ROUND(G6518*H6518,2))</f>
        <v>0</v>
      </c>
      <c r="K6518" s="504"/>
      <c r="L6518" s="518">
        <f t="shared" ref="L6518:M6522" si="1608">G6518</f>
        <v>0</v>
      </c>
      <c r="M6518" s="518">
        <f t="shared" si="1608"/>
        <v>0</v>
      </c>
      <c r="N6518" s="517">
        <f>IF(ISBLANK(E6518),0,ROUND(F6518*L6518,2))</f>
        <v>0</v>
      </c>
      <c r="O6518" s="517">
        <f>IF(ISBLANK(L6518),0,ROUND(L6518*M6518,2))</f>
        <v>0</v>
      </c>
      <c r="P6518" s="506"/>
      <c r="Q6518" s="520"/>
      <c r="R6518" s="412" t="str">
        <f t="shared" si="1587"/>
        <v/>
      </c>
      <c r="S6518" s="412" t="str">
        <f t="shared" si="1594"/>
        <v/>
      </c>
      <c r="T6518" s="427"/>
      <c r="U6518" s="429"/>
      <c r="W6518" s="6">
        <f>VLOOKUP(A6518,'[3]Cartilha Global'!$A:$A,1,FALSE)</f>
        <v>87388</v>
      </c>
    </row>
    <row r="6519" spans="1:23" ht="23.25" hidden="1" thickBot="1" x14ac:dyDescent="0.25">
      <c r="A6519" s="522">
        <v>87389</v>
      </c>
      <c r="B6519" s="508" t="s">
        <v>3144</v>
      </c>
      <c r="C6519" s="513" t="s">
        <v>3894</v>
      </c>
      <c r="D6519" s="498" t="s">
        <v>171</v>
      </c>
      <c r="E6519" s="499">
        <v>4162.5</v>
      </c>
      <c r="F6519" s="500">
        <f t="shared" si="1606"/>
        <v>5154.84</v>
      </c>
      <c r="G6519" s="527"/>
      <c r="H6519" s="528"/>
      <c r="I6519" s="517">
        <f>IF(ISBLANK(E6519),0,ROUND(F6519*G6519,2))</f>
        <v>0</v>
      </c>
      <c r="J6519" s="517">
        <f>IF(ISBLANK(G6519),0,ROUND(G6519*H6519,2))</f>
        <v>0</v>
      </c>
      <c r="K6519" s="504"/>
      <c r="L6519" s="518">
        <f t="shared" si="1608"/>
        <v>0</v>
      </c>
      <c r="M6519" s="518">
        <f t="shared" si="1608"/>
        <v>0</v>
      </c>
      <c r="N6519" s="517">
        <f>IF(ISBLANK(E6519),0,ROUND(F6519*L6519,2))</f>
        <v>0</v>
      </c>
      <c r="O6519" s="517">
        <f>IF(ISBLANK(L6519),0,ROUND(L6519*M6519,2))</f>
        <v>0</v>
      </c>
      <c r="P6519" s="506"/>
      <c r="Q6519" s="520"/>
      <c r="R6519" s="412" t="str">
        <f t="shared" si="1587"/>
        <v/>
      </c>
      <c r="S6519" s="412" t="str">
        <f t="shared" si="1594"/>
        <v/>
      </c>
      <c r="T6519" s="427"/>
      <c r="U6519" s="429"/>
      <c r="W6519" s="6">
        <f>VLOOKUP(A6519,'[3]Cartilha Global'!$A:$A,1,FALSE)</f>
        <v>87389</v>
      </c>
    </row>
    <row r="6520" spans="1:23" ht="23.25" hidden="1" thickBot="1" x14ac:dyDescent="0.25">
      <c r="A6520" s="522">
        <v>87390</v>
      </c>
      <c r="B6520" s="508" t="s">
        <v>3144</v>
      </c>
      <c r="C6520" s="513" t="s">
        <v>3895</v>
      </c>
      <c r="D6520" s="498" t="s">
        <v>171</v>
      </c>
      <c r="E6520" s="499">
        <v>4180.9399999999996</v>
      </c>
      <c r="F6520" s="500">
        <f t="shared" si="1606"/>
        <v>5177.68</v>
      </c>
      <c r="G6520" s="527"/>
      <c r="H6520" s="528"/>
      <c r="I6520" s="517">
        <f>IF(ISBLANK(E6520),0,ROUND(F6520*G6520,2))</f>
        <v>0</v>
      </c>
      <c r="J6520" s="517">
        <f>IF(ISBLANK(G6520),0,ROUND(G6520*H6520,2))</f>
        <v>0</v>
      </c>
      <c r="K6520" s="504"/>
      <c r="L6520" s="518">
        <f t="shared" si="1608"/>
        <v>0</v>
      </c>
      <c r="M6520" s="518">
        <f t="shared" si="1608"/>
        <v>0</v>
      </c>
      <c r="N6520" s="517">
        <f>IF(ISBLANK(E6520),0,ROUND(F6520*L6520,2))</f>
        <v>0</v>
      </c>
      <c r="O6520" s="517">
        <f>IF(ISBLANK(L6520),0,ROUND(L6520*M6520,2))</f>
        <v>0</v>
      </c>
      <c r="P6520" s="506"/>
      <c r="Q6520" s="520"/>
      <c r="R6520" s="412" t="str">
        <f t="shared" ref="R6520:R6583" si="1609">IF(Q6520="X","x",IF(Q6520="xx","x",IF(O6520&gt;0,"x","")))</f>
        <v/>
      </c>
      <c r="S6520" s="412" t="str">
        <f t="shared" si="1594"/>
        <v/>
      </c>
      <c r="T6520" s="427"/>
      <c r="U6520" s="429"/>
      <c r="W6520" s="6">
        <f>VLOOKUP(A6520,'[3]Cartilha Global'!$A:$A,1,FALSE)</f>
        <v>87390</v>
      </c>
    </row>
    <row r="6521" spans="1:23" ht="23.25" hidden="1" thickBot="1" x14ac:dyDescent="0.25">
      <c r="A6521" s="522">
        <v>87404</v>
      </c>
      <c r="B6521" s="508" t="s">
        <v>3144</v>
      </c>
      <c r="C6521" s="513" t="s">
        <v>3896</v>
      </c>
      <c r="D6521" s="498" t="s">
        <v>171</v>
      </c>
      <c r="E6521" s="499">
        <v>4320.24</v>
      </c>
      <c r="F6521" s="500">
        <f t="shared" si="1606"/>
        <v>5350.19</v>
      </c>
      <c r="G6521" s="527"/>
      <c r="H6521" s="528"/>
      <c r="I6521" s="517">
        <f>IF(ISBLANK(E6521),0,ROUND(F6521*G6521,2))</f>
        <v>0</v>
      </c>
      <c r="J6521" s="517">
        <f>IF(ISBLANK(G6521),0,ROUND(G6521*H6521,2))</f>
        <v>0</v>
      </c>
      <c r="K6521" s="504"/>
      <c r="L6521" s="518">
        <f t="shared" si="1608"/>
        <v>0</v>
      </c>
      <c r="M6521" s="518">
        <f t="shared" si="1608"/>
        <v>0</v>
      </c>
      <c r="N6521" s="517">
        <f>IF(ISBLANK(E6521),0,ROUND(F6521*L6521,2))</f>
        <v>0</v>
      </c>
      <c r="O6521" s="517">
        <f>IF(ISBLANK(L6521),0,ROUND(L6521*M6521,2))</f>
        <v>0</v>
      </c>
      <c r="P6521" s="506"/>
      <c r="Q6521" s="520"/>
      <c r="R6521" s="412" t="str">
        <f t="shared" si="1609"/>
        <v/>
      </c>
      <c r="S6521" s="412" t="str">
        <f t="shared" si="1594"/>
        <v/>
      </c>
      <c r="T6521" s="427"/>
      <c r="U6521" s="429"/>
      <c r="W6521" s="6">
        <f>VLOOKUP(A6521,'[3]Cartilha Global'!$A:$A,1,FALSE)</f>
        <v>87404</v>
      </c>
    </row>
    <row r="6522" spans="1:23" ht="23.25" hidden="1" thickBot="1" x14ac:dyDescent="0.25">
      <c r="A6522" s="522">
        <v>87405</v>
      </c>
      <c r="B6522" s="508" t="s">
        <v>3144</v>
      </c>
      <c r="C6522" s="513" t="s">
        <v>571</v>
      </c>
      <c r="D6522" s="498" t="s">
        <v>171</v>
      </c>
      <c r="E6522" s="499">
        <v>4324.33</v>
      </c>
      <c r="F6522" s="500">
        <f t="shared" si="1606"/>
        <v>5355.25</v>
      </c>
      <c r="G6522" s="527"/>
      <c r="H6522" s="528"/>
      <c r="I6522" s="517">
        <f>IF(ISBLANK(E6522),0,ROUND(F6522*G6522,2))</f>
        <v>0</v>
      </c>
      <c r="J6522" s="517">
        <f>IF(ISBLANK(G6522),0,ROUND(G6522*H6522,2))</f>
        <v>0</v>
      </c>
      <c r="K6522" s="504"/>
      <c r="L6522" s="518">
        <f t="shared" si="1608"/>
        <v>0</v>
      </c>
      <c r="M6522" s="518">
        <f t="shared" si="1608"/>
        <v>0</v>
      </c>
      <c r="N6522" s="517">
        <f>IF(ISBLANK(E6522),0,ROUND(F6522*L6522,2))</f>
        <v>0</v>
      </c>
      <c r="O6522" s="517">
        <f>IF(ISBLANK(L6522),0,ROUND(L6522*M6522,2))</f>
        <v>0</v>
      </c>
      <c r="P6522" s="506"/>
      <c r="Q6522" s="520"/>
      <c r="R6522" s="412" t="str">
        <f t="shared" si="1609"/>
        <v/>
      </c>
      <c r="S6522" s="412" t="str">
        <f t="shared" si="1594"/>
        <v/>
      </c>
      <c r="T6522" s="427"/>
      <c r="U6522" s="429"/>
      <c r="W6522" s="6">
        <f>VLOOKUP(A6522,'[3]Cartilha Global'!$A:$A,1,FALSE)</f>
        <v>87405</v>
      </c>
    </row>
    <row r="6523" spans="1:23" ht="12" hidden="1" thickBot="1" x14ac:dyDescent="0.25">
      <c r="A6523" s="522" t="s">
        <v>2140</v>
      </c>
      <c r="B6523" s="508"/>
      <c r="C6523" s="513" t="s">
        <v>369</v>
      </c>
      <c r="D6523" s="562">
        <v>0</v>
      </c>
      <c r="E6523" s="499"/>
      <c r="F6523" s="510">
        <f t="shared" si="1606"/>
        <v>0</v>
      </c>
      <c r="G6523" s="556"/>
      <c r="H6523" s="556"/>
      <c r="I6523" s="557"/>
      <c r="J6523" s="558"/>
      <c r="K6523" s="504"/>
      <c r="L6523" s="556"/>
      <c r="M6523" s="556"/>
      <c r="N6523" s="557"/>
      <c r="O6523" s="558"/>
      <c r="P6523" s="506"/>
      <c r="Q6523" s="494" t="str">
        <f>IF(OR(SUM(J6524:J6541)&gt;0,SUM(O6524:O6541)&gt;0),"xx","")</f>
        <v/>
      </c>
      <c r="R6523" s="412" t="str">
        <f t="shared" si="1609"/>
        <v/>
      </c>
      <c r="S6523" s="412" t="str">
        <f t="shared" si="1594"/>
        <v/>
      </c>
      <c r="T6523" s="427"/>
      <c r="U6523" s="429"/>
      <c r="W6523" s="6" t="str">
        <f>VLOOKUP(A6523,'[3]Cartilha Global'!$A:$A,1,FALSE)</f>
        <v>10.6.3</v>
      </c>
    </row>
    <row r="6524" spans="1:23" ht="23.25" hidden="1" thickBot="1" x14ac:dyDescent="0.25">
      <c r="A6524" s="522">
        <v>87382</v>
      </c>
      <c r="B6524" s="508" t="s">
        <v>3144</v>
      </c>
      <c r="C6524" s="513" t="s">
        <v>3897</v>
      </c>
      <c r="D6524" s="498" t="s">
        <v>171</v>
      </c>
      <c r="E6524" s="499">
        <v>1499.68</v>
      </c>
      <c r="F6524" s="500">
        <f t="shared" si="1606"/>
        <v>1857.2</v>
      </c>
      <c r="G6524" s="527"/>
      <c r="H6524" s="528"/>
      <c r="I6524" s="517">
        <f t="shared" ref="I6524:I6541" si="1610">IF(ISBLANK(E6524),0,ROUND(F6524*G6524,2))</f>
        <v>0</v>
      </c>
      <c r="J6524" s="517">
        <f t="shared" ref="J6524:J6541" si="1611">IF(ISBLANK(G6524),0,ROUND(G6524*H6524,2))</f>
        <v>0</v>
      </c>
      <c r="K6524" s="504"/>
      <c r="L6524" s="518">
        <f t="shared" ref="L6524:M6541" si="1612">G6524</f>
        <v>0</v>
      </c>
      <c r="M6524" s="518">
        <f t="shared" si="1612"/>
        <v>0</v>
      </c>
      <c r="N6524" s="517">
        <f t="shared" ref="N6524:N6541" si="1613">IF(ISBLANK(E6524),0,ROUND(F6524*L6524,2))</f>
        <v>0</v>
      </c>
      <c r="O6524" s="517">
        <f t="shared" ref="O6524:O6541" si="1614">IF(ISBLANK(L6524),0,ROUND(L6524*M6524,2))</f>
        <v>0</v>
      </c>
      <c r="P6524" s="506"/>
      <c r="Q6524" s="520"/>
      <c r="R6524" s="412" t="str">
        <f t="shared" si="1609"/>
        <v/>
      </c>
      <c r="S6524" s="412" t="str">
        <f t="shared" si="1594"/>
        <v/>
      </c>
      <c r="T6524" s="427"/>
      <c r="U6524" s="429"/>
      <c r="W6524" s="6">
        <f>VLOOKUP(A6524,'[3]Cartilha Global'!$A:$A,1,FALSE)</f>
        <v>87382</v>
      </c>
    </row>
    <row r="6525" spans="1:23" ht="23.25" hidden="1" thickBot="1" x14ac:dyDescent="0.25">
      <c r="A6525" s="522">
        <v>87383</v>
      </c>
      <c r="B6525" s="508" t="s">
        <v>3144</v>
      </c>
      <c r="C6525" s="513" t="s">
        <v>3898</v>
      </c>
      <c r="D6525" s="498" t="s">
        <v>171</v>
      </c>
      <c r="E6525" s="499">
        <v>1493.08</v>
      </c>
      <c r="F6525" s="500">
        <f t="shared" si="1606"/>
        <v>1849.03</v>
      </c>
      <c r="G6525" s="527"/>
      <c r="H6525" s="528"/>
      <c r="I6525" s="517">
        <f t="shared" si="1610"/>
        <v>0</v>
      </c>
      <c r="J6525" s="517">
        <f t="shared" si="1611"/>
        <v>0</v>
      </c>
      <c r="K6525" s="504"/>
      <c r="L6525" s="518">
        <f t="shared" si="1612"/>
        <v>0</v>
      </c>
      <c r="M6525" s="518">
        <f t="shared" si="1612"/>
        <v>0</v>
      </c>
      <c r="N6525" s="517">
        <f t="shared" si="1613"/>
        <v>0</v>
      </c>
      <c r="O6525" s="517">
        <f t="shared" si="1614"/>
        <v>0</v>
      </c>
      <c r="P6525" s="506"/>
      <c r="Q6525" s="520"/>
      <c r="R6525" s="412" t="str">
        <f t="shared" si="1609"/>
        <v/>
      </c>
      <c r="S6525" s="412" t="str">
        <f t="shared" si="1594"/>
        <v/>
      </c>
      <c r="T6525" s="427"/>
      <c r="U6525" s="429"/>
      <c r="W6525" s="6">
        <f>VLOOKUP(A6525,'[3]Cartilha Global'!$A:$A,1,FALSE)</f>
        <v>87383</v>
      </c>
    </row>
    <row r="6526" spans="1:23" ht="23.25" hidden="1" thickBot="1" x14ac:dyDescent="0.25">
      <c r="A6526" s="522">
        <v>87384</v>
      </c>
      <c r="B6526" s="508" t="s">
        <v>3144</v>
      </c>
      <c r="C6526" s="513" t="s">
        <v>3899</v>
      </c>
      <c r="D6526" s="498" t="s">
        <v>171</v>
      </c>
      <c r="E6526" s="499">
        <v>1484.03</v>
      </c>
      <c r="F6526" s="500">
        <f t="shared" si="1606"/>
        <v>1837.82</v>
      </c>
      <c r="G6526" s="527"/>
      <c r="H6526" s="528"/>
      <c r="I6526" s="517">
        <f t="shared" si="1610"/>
        <v>0</v>
      </c>
      <c r="J6526" s="517">
        <f t="shared" si="1611"/>
        <v>0</v>
      </c>
      <c r="K6526" s="504"/>
      <c r="L6526" s="518">
        <f t="shared" si="1612"/>
        <v>0</v>
      </c>
      <c r="M6526" s="518">
        <f t="shared" si="1612"/>
        <v>0</v>
      </c>
      <c r="N6526" s="517">
        <f t="shared" si="1613"/>
        <v>0</v>
      </c>
      <c r="O6526" s="517">
        <f t="shared" si="1614"/>
        <v>0</v>
      </c>
      <c r="P6526" s="506"/>
      <c r="Q6526" s="520"/>
      <c r="R6526" s="412" t="str">
        <f t="shared" si="1609"/>
        <v/>
      </c>
      <c r="S6526" s="412" t="str">
        <f t="shared" si="1594"/>
        <v/>
      </c>
      <c r="T6526" s="427"/>
      <c r="U6526" s="429"/>
      <c r="W6526" s="6">
        <f>VLOOKUP(A6526,'[3]Cartilha Global'!$A:$A,1,FALSE)</f>
        <v>87384</v>
      </c>
    </row>
    <row r="6527" spans="1:23" ht="23.25" hidden="1" thickBot="1" x14ac:dyDescent="0.25">
      <c r="A6527" s="522">
        <v>87391</v>
      </c>
      <c r="B6527" s="508" t="s">
        <v>3144</v>
      </c>
      <c r="C6527" s="513" t="s">
        <v>3900</v>
      </c>
      <c r="D6527" s="498" t="s">
        <v>171</v>
      </c>
      <c r="E6527" s="499">
        <v>4628.97</v>
      </c>
      <c r="F6527" s="500">
        <f t="shared" si="1606"/>
        <v>5732.52</v>
      </c>
      <c r="G6527" s="527"/>
      <c r="H6527" s="528"/>
      <c r="I6527" s="517">
        <f t="shared" si="1610"/>
        <v>0</v>
      </c>
      <c r="J6527" s="517">
        <f t="shared" si="1611"/>
        <v>0</v>
      </c>
      <c r="K6527" s="504"/>
      <c r="L6527" s="518">
        <f t="shared" si="1612"/>
        <v>0</v>
      </c>
      <c r="M6527" s="518">
        <f t="shared" si="1612"/>
        <v>0</v>
      </c>
      <c r="N6527" s="517">
        <f t="shared" si="1613"/>
        <v>0</v>
      </c>
      <c r="O6527" s="517">
        <f t="shared" si="1614"/>
        <v>0</v>
      </c>
      <c r="P6527" s="506"/>
      <c r="Q6527" s="520"/>
      <c r="R6527" s="412" t="str">
        <f t="shared" si="1609"/>
        <v/>
      </c>
      <c r="S6527" s="412" t="str">
        <f t="shared" si="1594"/>
        <v/>
      </c>
      <c r="T6527" s="427"/>
      <c r="U6527" s="429"/>
      <c r="W6527" s="6">
        <f>VLOOKUP(A6527,'[3]Cartilha Global'!$A:$A,1,FALSE)</f>
        <v>87391</v>
      </c>
    </row>
    <row r="6528" spans="1:23" ht="23.25" hidden="1" thickBot="1" x14ac:dyDescent="0.25">
      <c r="A6528" s="522">
        <v>87393</v>
      </c>
      <c r="B6528" s="508" t="s">
        <v>3144</v>
      </c>
      <c r="C6528" s="513" t="s">
        <v>3901</v>
      </c>
      <c r="D6528" s="498" t="s">
        <v>171</v>
      </c>
      <c r="E6528" s="499">
        <v>4665.7299999999996</v>
      </c>
      <c r="F6528" s="500">
        <f t="shared" si="1606"/>
        <v>5778.04</v>
      </c>
      <c r="G6528" s="527"/>
      <c r="H6528" s="528"/>
      <c r="I6528" s="517">
        <f t="shared" si="1610"/>
        <v>0</v>
      </c>
      <c r="J6528" s="517">
        <f t="shared" si="1611"/>
        <v>0</v>
      </c>
      <c r="K6528" s="504"/>
      <c r="L6528" s="518">
        <f t="shared" si="1612"/>
        <v>0</v>
      </c>
      <c r="M6528" s="518">
        <f t="shared" si="1612"/>
        <v>0</v>
      </c>
      <c r="N6528" s="517">
        <f t="shared" si="1613"/>
        <v>0</v>
      </c>
      <c r="O6528" s="517">
        <f t="shared" si="1614"/>
        <v>0</v>
      </c>
      <c r="P6528" s="506"/>
      <c r="Q6528" s="520"/>
      <c r="R6528" s="412" t="str">
        <f t="shared" si="1609"/>
        <v/>
      </c>
      <c r="S6528" s="412" t="str">
        <f t="shared" si="1594"/>
        <v/>
      </c>
      <c r="T6528" s="427"/>
      <c r="U6528" s="429"/>
      <c r="W6528" s="6">
        <f>VLOOKUP(A6528,'[3]Cartilha Global'!$A:$A,1,FALSE)</f>
        <v>87393</v>
      </c>
    </row>
    <row r="6529" spans="1:23" ht="23.25" hidden="1" thickBot="1" x14ac:dyDescent="0.25">
      <c r="A6529" s="522">
        <v>87394</v>
      </c>
      <c r="B6529" s="508" t="s">
        <v>3144</v>
      </c>
      <c r="C6529" s="513" t="s">
        <v>3902</v>
      </c>
      <c r="D6529" s="498" t="s">
        <v>171</v>
      </c>
      <c r="E6529" s="499">
        <v>4703.8599999999997</v>
      </c>
      <c r="F6529" s="500">
        <f t="shared" si="1606"/>
        <v>5825.26</v>
      </c>
      <c r="G6529" s="527"/>
      <c r="H6529" s="528"/>
      <c r="I6529" s="517">
        <f t="shared" si="1610"/>
        <v>0</v>
      </c>
      <c r="J6529" s="517">
        <f t="shared" si="1611"/>
        <v>0</v>
      </c>
      <c r="K6529" s="504"/>
      <c r="L6529" s="518">
        <f t="shared" si="1612"/>
        <v>0</v>
      </c>
      <c r="M6529" s="518">
        <f t="shared" si="1612"/>
        <v>0</v>
      </c>
      <c r="N6529" s="517">
        <f t="shared" si="1613"/>
        <v>0</v>
      </c>
      <c r="O6529" s="517">
        <f t="shared" si="1614"/>
        <v>0</v>
      </c>
      <c r="P6529" s="506"/>
      <c r="Q6529" s="520"/>
      <c r="R6529" s="412" t="str">
        <f t="shared" si="1609"/>
        <v/>
      </c>
      <c r="S6529" s="412" t="str">
        <f t="shared" si="1594"/>
        <v/>
      </c>
      <c r="T6529" s="427"/>
      <c r="U6529" s="429"/>
      <c r="W6529" s="6">
        <f>VLOOKUP(A6529,'[3]Cartilha Global'!$A:$A,1,FALSE)</f>
        <v>87394</v>
      </c>
    </row>
    <row r="6530" spans="1:23" ht="23.25" hidden="1" thickBot="1" x14ac:dyDescent="0.25">
      <c r="A6530" s="522">
        <v>87395</v>
      </c>
      <c r="B6530" s="508" t="s">
        <v>3144</v>
      </c>
      <c r="C6530" s="513" t="s">
        <v>3903</v>
      </c>
      <c r="D6530" s="498" t="s">
        <v>171</v>
      </c>
      <c r="E6530" s="499">
        <v>2928.14</v>
      </c>
      <c r="F6530" s="500">
        <f t="shared" si="1606"/>
        <v>3626.21</v>
      </c>
      <c r="G6530" s="527"/>
      <c r="H6530" s="528"/>
      <c r="I6530" s="517">
        <f t="shared" si="1610"/>
        <v>0</v>
      </c>
      <c r="J6530" s="517">
        <f t="shared" si="1611"/>
        <v>0</v>
      </c>
      <c r="K6530" s="504"/>
      <c r="L6530" s="518">
        <f t="shared" si="1612"/>
        <v>0</v>
      </c>
      <c r="M6530" s="518">
        <f t="shared" si="1612"/>
        <v>0</v>
      </c>
      <c r="N6530" s="517">
        <f t="shared" si="1613"/>
        <v>0</v>
      </c>
      <c r="O6530" s="517">
        <f t="shared" si="1614"/>
        <v>0</v>
      </c>
      <c r="P6530" s="506"/>
      <c r="Q6530" s="520"/>
      <c r="R6530" s="412" t="str">
        <f t="shared" si="1609"/>
        <v/>
      </c>
      <c r="S6530" s="412" t="str">
        <f t="shared" si="1594"/>
        <v/>
      </c>
      <c r="T6530" s="427"/>
      <c r="U6530" s="429"/>
      <c r="W6530" s="6">
        <f>VLOOKUP(A6530,'[3]Cartilha Global'!$A:$A,1,FALSE)</f>
        <v>87395</v>
      </c>
    </row>
    <row r="6531" spans="1:23" ht="23.25" hidden="1" thickBot="1" x14ac:dyDescent="0.25">
      <c r="A6531" s="522">
        <v>87396</v>
      </c>
      <c r="B6531" s="508" t="s">
        <v>3144</v>
      </c>
      <c r="C6531" s="513" t="s">
        <v>3904</v>
      </c>
      <c r="D6531" s="498" t="s">
        <v>171</v>
      </c>
      <c r="E6531" s="499">
        <v>2942.06</v>
      </c>
      <c r="F6531" s="500">
        <f t="shared" si="1606"/>
        <v>3643.45</v>
      </c>
      <c r="G6531" s="527"/>
      <c r="H6531" s="528"/>
      <c r="I6531" s="517">
        <f t="shared" si="1610"/>
        <v>0</v>
      </c>
      <c r="J6531" s="517">
        <f t="shared" si="1611"/>
        <v>0</v>
      </c>
      <c r="K6531" s="504"/>
      <c r="L6531" s="518">
        <f t="shared" si="1612"/>
        <v>0</v>
      </c>
      <c r="M6531" s="518">
        <f t="shared" si="1612"/>
        <v>0</v>
      </c>
      <c r="N6531" s="517">
        <f t="shared" si="1613"/>
        <v>0</v>
      </c>
      <c r="O6531" s="517">
        <f t="shared" si="1614"/>
        <v>0</v>
      </c>
      <c r="P6531" s="506"/>
      <c r="Q6531" s="520"/>
      <c r="R6531" s="412" t="str">
        <f t="shared" si="1609"/>
        <v/>
      </c>
      <c r="S6531" s="412" t="str">
        <f t="shared" si="1594"/>
        <v/>
      </c>
      <c r="T6531" s="427"/>
      <c r="U6531" s="429"/>
      <c r="W6531" s="6">
        <f>VLOOKUP(A6531,'[3]Cartilha Global'!$A:$A,1,FALSE)</f>
        <v>87396</v>
      </c>
    </row>
    <row r="6532" spans="1:23" ht="23.25" hidden="1" thickBot="1" x14ac:dyDescent="0.25">
      <c r="A6532" s="522">
        <v>87397</v>
      </c>
      <c r="B6532" s="508" t="s">
        <v>3144</v>
      </c>
      <c r="C6532" s="513" t="s">
        <v>3905</v>
      </c>
      <c r="D6532" s="498" t="s">
        <v>171</v>
      </c>
      <c r="E6532" s="499">
        <v>2958.37</v>
      </c>
      <c r="F6532" s="500">
        <f t="shared" si="1606"/>
        <v>3663.65</v>
      </c>
      <c r="G6532" s="527"/>
      <c r="H6532" s="528"/>
      <c r="I6532" s="517">
        <f t="shared" si="1610"/>
        <v>0</v>
      </c>
      <c r="J6532" s="517">
        <f t="shared" si="1611"/>
        <v>0</v>
      </c>
      <c r="K6532" s="504"/>
      <c r="L6532" s="518">
        <f t="shared" si="1612"/>
        <v>0</v>
      </c>
      <c r="M6532" s="518">
        <f t="shared" si="1612"/>
        <v>0</v>
      </c>
      <c r="N6532" s="517">
        <f t="shared" si="1613"/>
        <v>0</v>
      </c>
      <c r="O6532" s="517">
        <f t="shared" si="1614"/>
        <v>0</v>
      </c>
      <c r="P6532" s="506"/>
      <c r="Q6532" s="520"/>
      <c r="R6532" s="412" t="str">
        <f t="shared" si="1609"/>
        <v/>
      </c>
      <c r="S6532" s="412" t="str">
        <f t="shared" si="1594"/>
        <v/>
      </c>
      <c r="T6532" s="427"/>
      <c r="U6532" s="429"/>
      <c r="W6532" s="6">
        <f>VLOOKUP(A6532,'[3]Cartilha Global'!$A:$A,1,FALSE)</f>
        <v>87397</v>
      </c>
    </row>
    <row r="6533" spans="1:23" ht="23.25" hidden="1" thickBot="1" x14ac:dyDescent="0.25">
      <c r="A6533" s="522">
        <v>87398</v>
      </c>
      <c r="B6533" s="508" t="s">
        <v>3144</v>
      </c>
      <c r="C6533" s="513" t="s">
        <v>3906</v>
      </c>
      <c r="D6533" s="498" t="s">
        <v>171</v>
      </c>
      <c r="E6533" s="499">
        <v>1711.74</v>
      </c>
      <c r="F6533" s="500">
        <f t="shared" si="1606"/>
        <v>2119.8200000000002</v>
      </c>
      <c r="G6533" s="527"/>
      <c r="H6533" s="528"/>
      <c r="I6533" s="517">
        <f t="shared" si="1610"/>
        <v>0</v>
      </c>
      <c r="J6533" s="517">
        <f t="shared" si="1611"/>
        <v>0</v>
      </c>
      <c r="K6533" s="504"/>
      <c r="L6533" s="518">
        <f t="shared" si="1612"/>
        <v>0</v>
      </c>
      <c r="M6533" s="518">
        <f t="shared" si="1612"/>
        <v>0</v>
      </c>
      <c r="N6533" s="517">
        <f t="shared" si="1613"/>
        <v>0</v>
      </c>
      <c r="O6533" s="517">
        <f t="shared" si="1614"/>
        <v>0</v>
      </c>
      <c r="P6533" s="506"/>
      <c r="Q6533" s="520"/>
      <c r="R6533" s="412" t="str">
        <f t="shared" si="1609"/>
        <v/>
      </c>
      <c r="S6533" s="412" t="str">
        <f t="shared" si="1594"/>
        <v/>
      </c>
      <c r="T6533" s="427"/>
      <c r="U6533" s="429"/>
      <c r="W6533" s="6">
        <f>VLOOKUP(A6533,'[3]Cartilha Global'!$A:$A,1,FALSE)</f>
        <v>87398</v>
      </c>
    </row>
    <row r="6534" spans="1:23" ht="12" hidden="1" thickBot="1" x14ac:dyDescent="0.25">
      <c r="A6534" s="522">
        <v>87401</v>
      </c>
      <c r="B6534" s="508" t="s">
        <v>3144</v>
      </c>
      <c r="C6534" s="513" t="s">
        <v>3907</v>
      </c>
      <c r="D6534" s="498" t="s">
        <v>171</v>
      </c>
      <c r="E6534" s="499">
        <v>4933.6000000000004</v>
      </c>
      <c r="F6534" s="500">
        <f t="shared" si="1606"/>
        <v>6109.77</v>
      </c>
      <c r="G6534" s="527"/>
      <c r="H6534" s="528"/>
      <c r="I6534" s="517">
        <f t="shared" si="1610"/>
        <v>0</v>
      </c>
      <c r="J6534" s="517">
        <f t="shared" si="1611"/>
        <v>0</v>
      </c>
      <c r="K6534" s="504"/>
      <c r="L6534" s="518">
        <f t="shared" si="1612"/>
        <v>0</v>
      </c>
      <c r="M6534" s="518">
        <f t="shared" si="1612"/>
        <v>0</v>
      </c>
      <c r="N6534" s="517">
        <f t="shared" si="1613"/>
        <v>0</v>
      </c>
      <c r="O6534" s="517">
        <f t="shared" si="1614"/>
        <v>0</v>
      </c>
      <c r="P6534" s="506"/>
      <c r="Q6534" s="520"/>
      <c r="R6534" s="412" t="str">
        <f t="shared" si="1609"/>
        <v/>
      </c>
      <c r="S6534" s="412" t="str">
        <f t="shared" si="1594"/>
        <v/>
      </c>
      <c r="T6534" s="427"/>
      <c r="U6534" s="429"/>
      <c r="W6534" s="6">
        <f>VLOOKUP(A6534,'[3]Cartilha Global'!$A:$A,1,FALSE)</f>
        <v>87401</v>
      </c>
    </row>
    <row r="6535" spans="1:23" ht="12" hidden="1" thickBot="1" x14ac:dyDescent="0.25">
      <c r="A6535" s="522">
        <v>87402</v>
      </c>
      <c r="B6535" s="508" t="s">
        <v>3144</v>
      </c>
      <c r="C6535" s="513" t="s">
        <v>3908</v>
      </c>
      <c r="D6535" s="498" t="s">
        <v>171</v>
      </c>
      <c r="E6535" s="499">
        <v>3197.95</v>
      </c>
      <c r="F6535" s="500">
        <f t="shared" si="1606"/>
        <v>3960.34</v>
      </c>
      <c r="G6535" s="527"/>
      <c r="H6535" s="528"/>
      <c r="I6535" s="517">
        <f t="shared" si="1610"/>
        <v>0</v>
      </c>
      <c r="J6535" s="517">
        <f t="shared" si="1611"/>
        <v>0</v>
      </c>
      <c r="K6535" s="504"/>
      <c r="L6535" s="518">
        <f t="shared" si="1612"/>
        <v>0</v>
      </c>
      <c r="M6535" s="518">
        <f t="shared" si="1612"/>
        <v>0</v>
      </c>
      <c r="N6535" s="517">
        <f t="shared" si="1613"/>
        <v>0</v>
      </c>
      <c r="O6535" s="517">
        <f t="shared" si="1614"/>
        <v>0</v>
      </c>
      <c r="P6535" s="506"/>
      <c r="Q6535" s="520"/>
      <c r="R6535" s="412" t="str">
        <f t="shared" si="1609"/>
        <v/>
      </c>
      <c r="S6535" s="412" t="str">
        <f t="shared" si="1594"/>
        <v/>
      </c>
      <c r="T6535" s="427"/>
      <c r="U6535" s="429"/>
      <c r="W6535" s="6">
        <f>VLOOKUP(A6535,'[3]Cartilha Global'!$A:$A,1,FALSE)</f>
        <v>87402</v>
      </c>
    </row>
    <row r="6536" spans="1:23" ht="23.25" hidden="1" thickBot="1" x14ac:dyDescent="0.25">
      <c r="A6536" s="522">
        <v>87407</v>
      </c>
      <c r="B6536" s="508" t="s">
        <v>3144</v>
      </c>
      <c r="C6536" s="513" t="s">
        <v>3909</v>
      </c>
      <c r="D6536" s="498" t="s">
        <v>171</v>
      </c>
      <c r="E6536" s="499">
        <v>1529.62</v>
      </c>
      <c r="F6536" s="500">
        <f t="shared" si="1606"/>
        <v>1894.28</v>
      </c>
      <c r="G6536" s="527"/>
      <c r="H6536" s="528"/>
      <c r="I6536" s="517">
        <f t="shared" si="1610"/>
        <v>0</v>
      </c>
      <c r="J6536" s="517">
        <f t="shared" si="1611"/>
        <v>0</v>
      </c>
      <c r="K6536" s="504"/>
      <c r="L6536" s="518">
        <f t="shared" si="1612"/>
        <v>0</v>
      </c>
      <c r="M6536" s="518">
        <f t="shared" si="1612"/>
        <v>0</v>
      </c>
      <c r="N6536" s="517">
        <f t="shared" si="1613"/>
        <v>0</v>
      </c>
      <c r="O6536" s="517">
        <f t="shared" si="1614"/>
        <v>0</v>
      </c>
      <c r="P6536" s="506"/>
      <c r="Q6536" s="520"/>
      <c r="R6536" s="412" t="str">
        <f t="shared" si="1609"/>
        <v/>
      </c>
      <c r="S6536" s="412" t="str">
        <f t="shared" si="1594"/>
        <v/>
      </c>
      <c r="T6536" s="427"/>
      <c r="U6536" s="429"/>
      <c r="W6536" s="6">
        <f>VLOOKUP(A6536,'[3]Cartilha Global'!$A:$A,1,FALSE)</f>
        <v>87407</v>
      </c>
    </row>
    <row r="6537" spans="1:23" ht="23.25" hidden="1" thickBot="1" x14ac:dyDescent="0.25">
      <c r="A6537" s="522">
        <v>87408</v>
      </c>
      <c r="B6537" s="508" t="s">
        <v>3144</v>
      </c>
      <c r="C6537" s="513" t="s">
        <v>569</v>
      </c>
      <c r="D6537" s="498" t="s">
        <v>171</v>
      </c>
      <c r="E6537" s="499">
        <v>1515.51</v>
      </c>
      <c r="F6537" s="500">
        <f t="shared" si="1606"/>
        <v>1876.81</v>
      </c>
      <c r="G6537" s="527"/>
      <c r="H6537" s="528"/>
      <c r="I6537" s="517">
        <f t="shared" si="1610"/>
        <v>0</v>
      </c>
      <c r="J6537" s="517">
        <f t="shared" si="1611"/>
        <v>0</v>
      </c>
      <c r="K6537" s="504"/>
      <c r="L6537" s="518">
        <f t="shared" si="1612"/>
        <v>0</v>
      </c>
      <c r="M6537" s="518">
        <f t="shared" si="1612"/>
        <v>0</v>
      </c>
      <c r="N6537" s="517">
        <f t="shared" si="1613"/>
        <v>0</v>
      </c>
      <c r="O6537" s="517">
        <f t="shared" si="1614"/>
        <v>0</v>
      </c>
      <c r="P6537" s="506"/>
      <c r="Q6537" s="520"/>
      <c r="R6537" s="412" t="str">
        <f t="shared" si="1609"/>
        <v/>
      </c>
      <c r="S6537" s="412" t="str">
        <f t="shared" si="1594"/>
        <v/>
      </c>
      <c r="T6537" s="427"/>
      <c r="U6537" s="429"/>
      <c r="W6537" s="6">
        <f>VLOOKUP(A6537,'[3]Cartilha Global'!$A:$A,1,FALSE)</f>
        <v>87408</v>
      </c>
    </row>
    <row r="6538" spans="1:23" ht="23.25" hidden="1" thickBot="1" x14ac:dyDescent="0.25">
      <c r="A6538" s="522">
        <v>87385</v>
      </c>
      <c r="B6538" s="508" t="s">
        <v>3144</v>
      </c>
      <c r="C6538" s="513" t="s">
        <v>3910</v>
      </c>
      <c r="D6538" s="498" t="s">
        <v>171</v>
      </c>
      <c r="E6538" s="499">
        <v>1743.44</v>
      </c>
      <c r="F6538" s="500">
        <f t="shared" si="1606"/>
        <v>2159.08</v>
      </c>
      <c r="G6538" s="527"/>
      <c r="H6538" s="528"/>
      <c r="I6538" s="517">
        <f t="shared" si="1610"/>
        <v>0</v>
      </c>
      <c r="J6538" s="517">
        <f t="shared" si="1611"/>
        <v>0</v>
      </c>
      <c r="K6538" s="504"/>
      <c r="L6538" s="518">
        <f t="shared" si="1612"/>
        <v>0</v>
      </c>
      <c r="M6538" s="518">
        <f t="shared" si="1612"/>
        <v>0</v>
      </c>
      <c r="N6538" s="517">
        <f t="shared" si="1613"/>
        <v>0</v>
      </c>
      <c r="O6538" s="517">
        <f t="shared" si="1614"/>
        <v>0</v>
      </c>
      <c r="P6538" s="506"/>
      <c r="Q6538" s="520"/>
      <c r="R6538" s="412" t="str">
        <f t="shared" si="1609"/>
        <v/>
      </c>
      <c r="S6538" s="412" t="str">
        <f t="shared" si="1594"/>
        <v/>
      </c>
      <c r="T6538" s="427"/>
      <c r="U6538" s="429"/>
      <c r="W6538" s="6">
        <f>VLOOKUP(A6538,'[3]Cartilha Global'!$A:$A,1,FALSE)</f>
        <v>87385</v>
      </c>
    </row>
    <row r="6539" spans="1:23" ht="23.25" hidden="1" thickBot="1" x14ac:dyDescent="0.25">
      <c r="A6539" s="522">
        <v>87386</v>
      </c>
      <c r="B6539" s="508" t="s">
        <v>3144</v>
      </c>
      <c r="C6539" s="513" t="s">
        <v>3911</v>
      </c>
      <c r="D6539" s="498" t="s">
        <v>171</v>
      </c>
      <c r="E6539" s="499">
        <v>1731.48</v>
      </c>
      <c r="F6539" s="500">
        <f t="shared" si="1606"/>
        <v>2144.2600000000002</v>
      </c>
      <c r="G6539" s="527"/>
      <c r="H6539" s="528"/>
      <c r="I6539" s="517">
        <f t="shared" si="1610"/>
        <v>0</v>
      </c>
      <c r="J6539" s="517">
        <f t="shared" si="1611"/>
        <v>0</v>
      </c>
      <c r="K6539" s="504"/>
      <c r="L6539" s="518">
        <f t="shared" si="1612"/>
        <v>0</v>
      </c>
      <c r="M6539" s="518">
        <f t="shared" si="1612"/>
        <v>0</v>
      </c>
      <c r="N6539" s="517">
        <f t="shared" si="1613"/>
        <v>0</v>
      </c>
      <c r="O6539" s="517">
        <f t="shared" si="1614"/>
        <v>0</v>
      </c>
      <c r="P6539" s="506"/>
      <c r="Q6539" s="520"/>
      <c r="R6539" s="412" t="str">
        <f t="shared" si="1609"/>
        <v/>
      </c>
      <c r="S6539" s="412" t="str">
        <f t="shared" si="1594"/>
        <v/>
      </c>
      <c r="T6539" s="427"/>
      <c r="U6539" s="429"/>
      <c r="W6539" s="6">
        <f>VLOOKUP(A6539,'[3]Cartilha Global'!$A:$A,1,FALSE)</f>
        <v>87386</v>
      </c>
    </row>
    <row r="6540" spans="1:23" ht="23.25" hidden="1" thickBot="1" x14ac:dyDescent="0.25">
      <c r="A6540" s="522">
        <v>87387</v>
      </c>
      <c r="B6540" s="508" t="s">
        <v>3144</v>
      </c>
      <c r="C6540" s="513" t="s">
        <v>3912</v>
      </c>
      <c r="D6540" s="498" t="s">
        <v>171</v>
      </c>
      <c r="E6540" s="499">
        <v>1724.12</v>
      </c>
      <c r="F6540" s="500">
        <f t="shared" si="1606"/>
        <v>2135.15</v>
      </c>
      <c r="G6540" s="527"/>
      <c r="H6540" s="528"/>
      <c r="I6540" s="517">
        <f t="shared" si="1610"/>
        <v>0</v>
      </c>
      <c r="J6540" s="517">
        <f t="shared" si="1611"/>
        <v>0</v>
      </c>
      <c r="K6540" s="504"/>
      <c r="L6540" s="518">
        <f t="shared" si="1612"/>
        <v>0</v>
      </c>
      <c r="M6540" s="518">
        <f t="shared" si="1612"/>
        <v>0</v>
      </c>
      <c r="N6540" s="517">
        <f t="shared" si="1613"/>
        <v>0</v>
      </c>
      <c r="O6540" s="517">
        <f t="shared" si="1614"/>
        <v>0</v>
      </c>
      <c r="P6540" s="506"/>
      <c r="Q6540" s="520"/>
      <c r="R6540" s="412" t="str">
        <f t="shared" si="1609"/>
        <v/>
      </c>
      <c r="S6540" s="412" t="str">
        <f t="shared" si="1594"/>
        <v/>
      </c>
      <c r="T6540" s="427"/>
      <c r="U6540" s="429"/>
      <c r="W6540" s="6">
        <f>VLOOKUP(A6540,'[3]Cartilha Global'!$A:$A,1,FALSE)</f>
        <v>87387</v>
      </c>
    </row>
    <row r="6541" spans="1:23" ht="12" hidden="1" thickBot="1" x14ac:dyDescent="0.25">
      <c r="A6541" s="522">
        <v>87399</v>
      </c>
      <c r="B6541" s="508" t="s">
        <v>3144</v>
      </c>
      <c r="C6541" s="513" t="s">
        <v>3913</v>
      </c>
      <c r="D6541" s="498" t="s">
        <v>171</v>
      </c>
      <c r="E6541" s="499">
        <v>1959.1</v>
      </c>
      <c r="F6541" s="500">
        <f t="shared" si="1606"/>
        <v>2426.15</v>
      </c>
      <c r="G6541" s="527"/>
      <c r="H6541" s="528"/>
      <c r="I6541" s="517">
        <f t="shared" si="1610"/>
        <v>0</v>
      </c>
      <c r="J6541" s="517">
        <f t="shared" si="1611"/>
        <v>0</v>
      </c>
      <c r="K6541" s="504"/>
      <c r="L6541" s="518">
        <f t="shared" si="1612"/>
        <v>0</v>
      </c>
      <c r="M6541" s="518">
        <f t="shared" si="1612"/>
        <v>0</v>
      </c>
      <c r="N6541" s="517">
        <f t="shared" si="1613"/>
        <v>0</v>
      </c>
      <c r="O6541" s="517">
        <f t="shared" si="1614"/>
        <v>0</v>
      </c>
      <c r="P6541" s="506"/>
      <c r="Q6541" s="520"/>
      <c r="R6541" s="412" t="str">
        <f t="shared" si="1609"/>
        <v/>
      </c>
      <c r="S6541" s="412" t="str">
        <f t="shared" si="1594"/>
        <v/>
      </c>
      <c r="T6541" s="427"/>
      <c r="U6541" s="429"/>
      <c r="W6541" s="6">
        <f>VLOOKUP(A6541,'[3]Cartilha Global'!$A:$A,1,FALSE)</f>
        <v>87399</v>
      </c>
    </row>
    <row r="6542" spans="1:23" ht="12" hidden="1" thickBot="1" x14ac:dyDescent="0.25">
      <c r="A6542" s="522" t="s">
        <v>2141</v>
      </c>
      <c r="B6542" s="508"/>
      <c r="C6542" s="513" t="s">
        <v>13</v>
      </c>
      <c r="D6542" s="562">
        <v>0</v>
      </c>
      <c r="E6542" s="499"/>
      <c r="F6542" s="510">
        <f t="shared" si="1606"/>
        <v>0</v>
      </c>
      <c r="G6542" s="556"/>
      <c r="H6542" s="556"/>
      <c r="I6542" s="557"/>
      <c r="J6542" s="558"/>
      <c r="K6542" s="504"/>
      <c r="L6542" s="556"/>
      <c r="M6542" s="556"/>
      <c r="N6542" s="557"/>
      <c r="O6542" s="558"/>
      <c r="P6542" s="506"/>
      <c r="Q6542" s="494" t="str">
        <f>IF(OR(SUM(J6543:J6637)&gt;0,SUM(O6543:O6637)&gt;0),"xx","")</f>
        <v/>
      </c>
      <c r="R6542" s="412" t="str">
        <f t="shared" si="1609"/>
        <v/>
      </c>
      <c r="S6542" s="412" t="str">
        <f t="shared" si="1594"/>
        <v/>
      </c>
      <c r="T6542" s="427"/>
      <c r="U6542" s="429"/>
      <c r="W6542" s="6" t="str">
        <f>VLOOKUP(A6542,'[3]Cartilha Global'!$A:$A,1,FALSE)</f>
        <v>10.6.4</v>
      </c>
    </row>
    <row r="6543" spans="1:23" ht="23.25" hidden="1" thickBot="1" x14ac:dyDescent="0.25">
      <c r="A6543" s="522">
        <v>95563</v>
      </c>
      <c r="B6543" s="508" t="s">
        <v>3144</v>
      </c>
      <c r="C6543" s="513" t="s">
        <v>4195</v>
      </c>
      <c r="D6543" s="498" t="s">
        <v>171</v>
      </c>
      <c r="E6543" s="499">
        <v>738.34</v>
      </c>
      <c r="F6543" s="500">
        <f t="shared" si="1606"/>
        <v>914.36</v>
      </c>
      <c r="G6543" s="527"/>
      <c r="H6543" s="528"/>
      <c r="I6543" s="517">
        <f t="shared" ref="I6543:I6606" si="1615">IF(ISBLANK(E6543),0,ROUND(F6543*G6543,2))</f>
        <v>0</v>
      </c>
      <c r="J6543" s="517">
        <f t="shared" ref="J6543:J6606" si="1616">IF(ISBLANK(G6543),0,ROUND(G6543*H6543,2))</f>
        <v>0</v>
      </c>
      <c r="K6543" s="504"/>
      <c r="L6543" s="518">
        <f t="shared" ref="L6543:M6574" si="1617">G6543</f>
        <v>0</v>
      </c>
      <c r="M6543" s="518">
        <f t="shared" si="1617"/>
        <v>0</v>
      </c>
      <c r="N6543" s="517">
        <f t="shared" ref="N6543:N6606" si="1618">IF(ISBLANK(E6543),0,ROUND(F6543*L6543,2))</f>
        <v>0</v>
      </c>
      <c r="O6543" s="517">
        <f t="shared" ref="O6543:O6606" si="1619">IF(ISBLANK(L6543),0,ROUND(L6543*M6543,2))</f>
        <v>0</v>
      </c>
      <c r="P6543" s="506"/>
      <c r="Q6543" s="520"/>
      <c r="R6543" s="412" t="str">
        <f t="shared" si="1609"/>
        <v/>
      </c>
      <c r="S6543" s="412" t="str">
        <f t="shared" ref="S6543:S6606" si="1620">IF(Q6543="X","x",IF(Q6543="xx","x",IF(OR(J6543&gt;0,O6543&gt;0),"x","")))</f>
        <v/>
      </c>
      <c r="T6543" s="427"/>
      <c r="U6543" s="429"/>
      <c r="W6543" s="6">
        <f>VLOOKUP(A6543,'[3]Cartilha Global'!$A:$A,1,FALSE)</f>
        <v>95563</v>
      </c>
    </row>
    <row r="6544" spans="1:23" ht="23.25" hidden="1" thickBot="1" x14ac:dyDescent="0.25">
      <c r="A6544" s="522">
        <v>100468</v>
      </c>
      <c r="B6544" s="508" t="s">
        <v>3144</v>
      </c>
      <c r="C6544" s="513" t="s">
        <v>3914</v>
      </c>
      <c r="D6544" s="498" t="s">
        <v>171</v>
      </c>
      <c r="E6544" s="499">
        <v>596.49</v>
      </c>
      <c r="F6544" s="500">
        <f t="shared" si="1606"/>
        <v>738.69</v>
      </c>
      <c r="G6544" s="527"/>
      <c r="H6544" s="528"/>
      <c r="I6544" s="517">
        <f t="shared" si="1615"/>
        <v>0</v>
      </c>
      <c r="J6544" s="517">
        <f t="shared" si="1616"/>
        <v>0</v>
      </c>
      <c r="K6544" s="504"/>
      <c r="L6544" s="518">
        <f t="shared" si="1617"/>
        <v>0</v>
      </c>
      <c r="M6544" s="518">
        <f t="shared" si="1617"/>
        <v>0</v>
      </c>
      <c r="N6544" s="517">
        <f t="shared" si="1618"/>
        <v>0</v>
      </c>
      <c r="O6544" s="517">
        <f t="shared" si="1619"/>
        <v>0</v>
      </c>
      <c r="P6544" s="506"/>
      <c r="Q6544" s="520"/>
      <c r="R6544" s="412" t="str">
        <f t="shared" si="1609"/>
        <v/>
      </c>
      <c r="S6544" s="412" t="str">
        <f t="shared" si="1620"/>
        <v/>
      </c>
      <c r="T6544" s="427"/>
      <c r="U6544" s="429"/>
      <c r="W6544" s="6">
        <f>VLOOKUP(A6544,'[3]Cartilha Global'!$A:$A,1,FALSE)</f>
        <v>100468</v>
      </c>
    </row>
    <row r="6545" spans="1:23" ht="23.25" hidden="1" thickBot="1" x14ac:dyDescent="0.25">
      <c r="A6545" s="522">
        <v>100469</v>
      </c>
      <c r="B6545" s="508" t="s">
        <v>3144</v>
      </c>
      <c r="C6545" s="513" t="s">
        <v>3915</v>
      </c>
      <c r="D6545" s="498" t="s">
        <v>171</v>
      </c>
      <c r="E6545" s="499">
        <v>482.03</v>
      </c>
      <c r="F6545" s="500">
        <f t="shared" si="1606"/>
        <v>596.95000000000005</v>
      </c>
      <c r="G6545" s="527"/>
      <c r="H6545" s="528"/>
      <c r="I6545" s="517">
        <f t="shared" si="1615"/>
        <v>0</v>
      </c>
      <c r="J6545" s="517">
        <f t="shared" si="1616"/>
        <v>0</v>
      </c>
      <c r="K6545" s="504"/>
      <c r="L6545" s="518">
        <f t="shared" si="1617"/>
        <v>0</v>
      </c>
      <c r="M6545" s="518">
        <f t="shared" si="1617"/>
        <v>0</v>
      </c>
      <c r="N6545" s="517">
        <f t="shared" si="1618"/>
        <v>0</v>
      </c>
      <c r="O6545" s="517">
        <f t="shared" si="1619"/>
        <v>0</v>
      </c>
      <c r="P6545" s="506"/>
      <c r="Q6545" s="520"/>
      <c r="R6545" s="412" t="str">
        <f t="shared" si="1609"/>
        <v/>
      </c>
      <c r="S6545" s="412" t="str">
        <f t="shared" si="1620"/>
        <v/>
      </c>
      <c r="T6545" s="427"/>
      <c r="U6545" s="429"/>
      <c r="W6545" s="6">
        <f>VLOOKUP(A6545,'[3]Cartilha Global'!$A:$A,1,FALSE)</f>
        <v>100469</v>
      </c>
    </row>
    <row r="6546" spans="1:23" ht="23.25" hidden="1" thickBot="1" x14ac:dyDescent="0.25">
      <c r="A6546" s="522">
        <v>100470</v>
      </c>
      <c r="B6546" s="508" t="s">
        <v>3144</v>
      </c>
      <c r="C6546" s="513" t="s">
        <v>3916</v>
      </c>
      <c r="D6546" s="498" t="s">
        <v>171</v>
      </c>
      <c r="E6546" s="499">
        <v>429.31</v>
      </c>
      <c r="F6546" s="500">
        <f t="shared" si="1606"/>
        <v>531.66</v>
      </c>
      <c r="G6546" s="527"/>
      <c r="H6546" s="528"/>
      <c r="I6546" s="517">
        <f t="shared" si="1615"/>
        <v>0</v>
      </c>
      <c r="J6546" s="517">
        <f t="shared" si="1616"/>
        <v>0</v>
      </c>
      <c r="K6546" s="504"/>
      <c r="L6546" s="518">
        <f t="shared" si="1617"/>
        <v>0</v>
      </c>
      <c r="M6546" s="518">
        <f t="shared" si="1617"/>
        <v>0</v>
      </c>
      <c r="N6546" s="517">
        <f t="shared" si="1618"/>
        <v>0</v>
      </c>
      <c r="O6546" s="517">
        <f t="shared" si="1619"/>
        <v>0</v>
      </c>
      <c r="P6546" s="506"/>
      <c r="Q6546" s="520"/>
      <c r="R6546" s="412" t="str">
        <f t="shared" si="1609"/>
        <v/>
      </c>
      <c r="S6546" s="412" t="str">
        <f t="shared" si="1620"/>
        <v/>
      </c>
      <c r="T6546" s="427"/>
      <c r="U6546" s="429"/>
      <c r="W6546" s="6">
        <f>VLOOKUP(A6546,'[3]Cartilha Global'!$A:$A,1,FALSE)</f>
        <v>100470</v>
      </c>
    </row>
    <row r="6547" spans="1:23" ht="23.25" hidden="1" thickBot="1" x14ac:dyDescent="0.25">
      <c r="A6547" s="522">
        <v>100472</v>
      </c>
      <c r="B6547" s="508" t="s">
        <v>3144</v>
      </c>
      <c r="C6547" s="513" t="s">
        <v>3917</v>
      </c>
      <c r="D6547" s="498" t="s">
        <v>171</v>
      </c>
      <c r="E6547" s="499">
        <v>479.12</v>
      </c>
      <c r="F6547" s="500">
        <f t="shared" si="1606"/>
        <v>593.34</v>
      </c>
      <c r="G6547" s="527"/>
      <c r="H6547" s="528"/>
      <c r="I6547" s="517">
        <f t="shared" si="1615"/>
        <v>0</v>
      </c>
      <c r="J6547" s="517">
        <f t="shared" si="1616"/>
        <v>0</v>
      </c>
      <c r="K6547" s="504"/>
      <c r="L6547" s="518">
        <f t="shared" si="1617"/>
        <v>0</v>
      </c>
      <c r="M6547" s="518">
        <f t="shared" si="1617"/>
        <v>0</v>
      </c>
      <c r="N6547" s="517">
        <f t="shared" si="1618"/>
        <v>0</v>
      </c>
      <c r="O6547" s="517">
        <f t="shared" si="1619"/>
        <v>0</v>
      </c>
      <c r="P6547" s="506"/>
      <c r="Q6547" s="520"/>
      <c r="R6547" s="412" t="str">
        <f t="shared" si="1609"/>
        <v/>
      </c>
      <c r="S6547" s="412" t="str">
        <f t="shared" si="1620"/>
        <v/>
      </c>
      <c r="T6547" s="427"/>
      <c r="U6547" s="429"/>
      <c r="W6547" s="6">
        <f>VLOOKUP(A6547,'[3]Cartilha Global'!$A:$A,1,FALSE)</f>
        <v>100472</v>
      </c>
    </row>
    <row r="6548" spans="1:23" ht="23.25" hidden="1" thickBot="1" x14ac:dyDescent="0.25">
      <c r="A6548" s="522">
        <v>100473</v>
      </c>
      <c r="B6548" s="508" t="s">
        <v>3144</v>
      </c>
      <c r="C6548" s="513" t="s">
        <v>3918</v>
      </c>
      <c r="D6548" s="498" t="s">
        <v>171</v>
      </c>
      <c r="E6548" s="499">
        <v>431.92</v>
      </c>
      <c r="F6548" s="500">
        <f t="shared" si="1606"/>
        <v>534.89</v>
      </c>
      <c r="G6548" s="527"/>
      <c r="H6548" s="528"/>
      <c r="I6548" s="517">
        <f t="shared" si="1615"/>
        <v>0</v>
      </c>
      <c r="J6548" s="517">
        <f t="shared" si="1616"/>
        <v>0</v>
      </c>
      <c r="K6548" s="504"/>
      <c r="L6548" s="518">
        <f t="shared" si="1617"/>
        <v>0</v>
      </c>
      <c r="M6548" s="518">
        <f t="shared" si="1617"/>
        <v>0</v>
      </c>
      <c r="N6548" s="517">
        <f t="shared" si="1618"/>
        <v>0</v>
      </c>
      <c r="O6548" s="517">
        <f t="shared" si="1619"/>
        <v>0</v>
      </c>
      <c r="P6548" s="506"/>
      <c r="Q6548" s="520"/>
      <c r="R6548" s="412" t="str">
        <f t="shared" si="1609"/>
        <v/>
      </c>
      <c r="S6548" s="412" t="str">
        <f t="shared" si="1620"/>
        <v/>
      </c>
      <c r="T6548" s="427"/>
      <c r="U6548" s="429"/>
      <c r="W6548" s="6">
        <f>VLOOKUP(A6548,'[3]Cartilha Global'!$A:$A,1,FALSE)</f>
        <v>100473</v>
      </c>
    </row>
    <row r="6549" spans="1:23" ht="23.25" hidden="1" thickBot="1" x14ac:dyDescent="0.25">
      <c r="A6549" s="522">
        <v>100474</v>
      </c>
      <c r="B6549" s="508" t="s">
        <v>3144</v>
      </c>
      <c r="C6549" s="513" t="s">
        <v>3919</v>
      </c>
      <c r="D6549" s="498" t="s">
        <v>171</v>
      </c>
      <c r="E6549" s="499">
        <v>411.72</v>
      </c>
      <c r="F6549" s="500">
        <f t="shared" si="1606"/>
        <v>509.87</v>
      </c>
      <c r="G6549" s="527"/>
      <c r="H6549" s="528"/>
      <c r="I6549" s="517">
        <f t="shared" si="1615"/>
        <v>0</v>
      </c>
      <c r="J6549" s="517">
        <f t="shared" si="1616"/>
        <v>0</v>
      </c>
      <c r="K6549" s="504"/>
      <c r="L6549" s="518">
        <f t="shared" si="1617"/>
        <v>0</v>
      </c>
      <c r="M6549" s="518">
        <f t="shared" si="1617"/>
        <v>0</v>
      </c>
      <c r="N6549" s="517">
        <f t="shared" si="1618"/>
        <v>0</v>
      </c>
      <c r="O6549" s="517">
        <f t="shared" si="1619"/>
        <v>0</v>
      </c>
      <c r="P6549" s="506"/>
      <c r="Q6549" s="520"/>
      <c r="R6549" s="412" t="str">
        <f t="shared" si="1609"/>
        <v/>
      </c>
      <c r="S6549" s="412" t="str">
        <f t="shared" si="1620"/>
        <v/>
      </c>
      <c r="T6549" s="427"/>
      <c r="U6549" s="429"/>
      <c r="W6549" s="6">
        <f>VLOOKUP(A6549,'[3]Cartilha Global'!$A:$A,1,FALSE)</f>
        <v>100474</v>
      </c>
    </row>
    <row r="6550" spans="1:23" ht="23.25" hidden="1" thickBot="1" x14ac:dyDescent="0.25">
      <c r="A6550" s="522">
        <v>100475</v>
      </c>
      <c r="B6550" s="508" t="s">
        <v>3144</v>
      </c>
      <c r="C6550" s="513" t="s">
        <v>3920</v>
      </c>
      <c r="D6550" s="498" t="s">
        <v>171</v>
      </c>
      <c r="E6550" s="499">
        <v>625.59</v>
      </c>
      <c r="F6550" s="500">
        <f t="shared" si="1606"/>
        <v>774.73</v>
      </c>
      <c r="G6550" s="527"/>
      <c r="H6550" s="528"/>
      <c r="I6550" s="517">
        <f t="shared" si="1615"/>
        <v>0</v>
      </c>
      <c r="J6550" s="517">
        <f t="shared" si="1616"/>
        <v>0</v>
      </c>
      <c r="K6550" s="504"/>
      <c r="L6550" s="518">
        <f t="shared" si="1617"/>
        <v>0</v>
      </c>
      <c r="M6550" s="518">
        <f t="shared" si="1617"/>
        <v>0</v>
      </c>
      <c r="N6550" s="517">
        <f t="shared" si="1618"/>
        <v>0</v>
      </c>
      <c r="O6550" s="517">
        <f t="shared" si="1619"/>
        <v>0</v>
      </c>
      <c r="P6550" s="506"/>
      <c r="Q6550" s="520"/>
      <c r="R6550" s="412" t="str">
        <f t="shared" si="1609"/>
        <v/>
      </c>
      <c r="S6550" s="412" t="str">
        <f t="shared" si="1620"/>
        <v/>
      </c>
      <c r="T6550" s="427"/>
      <c r="U6550" s="429"/>
      <c r="W6550" s="6">
        <f>VLOOKUP(A6550,'[3]Cartilha Global'!$A:$A,1,FALSE)</f>
        <v>100475</v>
      </c>
    </row>
    <row r="6551" spans="1:23" ht="34.5" hidden="1" thickBot="1" x14ac:dyDescent="0.25">
      <c r="A6551" s="522">
        <v>100477</v>
      </c>
      <c r="B6551" s="508" t="s">
        <v>3144</v>
      </c>
      <c r="C6551" s="513" t="s">
        <v>3921</v>
      </c>
      <c r="D6551" s="498" t="s">
        <v>171</v>
      </c>
      <c r="E6551" s="499">
        <v>686.68</v>
      </c>
      <c r="F6551" s="500">
        <f t="shared" si="1606"/>
        <v>850.38</v>
      </c>
      <c r="G6551" s="527"/>
      <c r="H6551" s="528"/>
      <c r="I6551" s="517">
        <f t="shared" si="1615"/>
        <v>0</v>
      </c>
      <c r="J6551" s="517">
        <f t="shared" si="1616"/>
        <v>0</v>
      </c>
      <c r="K6551" s="504"/>
      <c r="L6551" s="518">
        <f t="shared" si="1617"/>
        <v>0</v>
      </c>
      <c r="M6551" s="518">
        <f t="shared" si="1617"/>
        <v>0</v>
      </c>
      <c r="N6551" s="517">
        <f t="shared" si="1618"/>
        <v>0</v>
      </c>
      <c r="O6551" s="517">
        <f t="shared" si="1619"/>
        <v>0</v>
      </c>
      <c r="P6551" s="506"/>
      <c r="Q6551" s="520"/>
      <c r="R6551" s="412" t="str">
        <f t="shared" si="1609"/>
        <v/>
      </c>
      <c r="S6551" s="412" t="str">
        <f t="shared" si="1620"/>
        <v/>
      </c>
      <c r="T6551" s="427"/>
      <c r="U6551" s="429"/>
      <c r="W6551" s="6">
        <f>VLOOKUP(A6551,'[3]Cartilha Global'!$A:$A,1,FALSE)</f>
        <v>100477</v>
      </c>
    </row>
    <row r="6552" spans="1:23" ht="34.5" hidden="1" thickBot="1" x14ac:dyDescent="0.25">
      <c r="A6552" s="522">
        <v>100478</v>
      </c>
      <c r="B6552" s="508" t="s">
        <v>3144</v>
      </c>
      <c r="C6552" s="513" t="s">
        <v>3922</v>
      </c>
      <c r="D6552" s="498" t="s">
        <v>171</v>
      </c>
      <c r="E6552" s="499">
        <v>613.47</v>
      </c>
      <c r="F6552" s="500">
        <f t="shared" si="1606"/>
        <v>759.72</v>
      </c>
      <c r="G6552" s="527"/>
      <c r="H6552" s="528"/>
      <c r="I6552" s="517">
        <f t="shared" si="1615"/>
        <v>0</v>
      </c>
      <c r="J6552" s="517">
        <f t="shared" si="1616"/>
        <v>0</v>
      </c>
      <c r="K6552" s="504"/>
      <c r="L6552" s="518">
        <f t="shared" si="1617"/>
        <v>0</v>
      </c>
      <c r="M6552" s="518">
        <f t="shared" si="1617"/>
        <v>0</v>
      </c>
      <c r="N6552" s="517">
        <f t="shared" si="1618"/>
        <v>0</v>
      </c>
      <c r="O6552" s="517">
        <f t="shared" si="1619"/>
        <v>0</v>
      </c>
      <c r="P6552" s="506"/>
      <c r="Q6552" s="520"/>
      <c r="R6552" s="412" t="str">
        <f t="shared" si="1609"/>
        <v/>
      </c>
      <c r="S6552" s="412" t="str">
        <f t="shared" si="1620"/>
        <v/>
      </c>
      <c r="T6552" s="427"/>
      <c r="U6552" s="429"/>
      <c r="W6552" s="6">
        <f>VLOOKUP(A6552,'[3]Cartilha Global'!$A:$A,1,FALSE)</f>
        <v>100478</v>
      </c>
    </row>
    <row r="6553" spans="1:23" ht="34.5" hidden="1" thickBot="1" x14ac:dyDescent="0.25">
      <c r="A6553" s="522">
        <v>100479</v>
      </c>
      <c r="B6553" s="508" t="s">
        <v>3144</v>
      </c>
      <c r="C6553" s="513" t="s">
        <v>3923</v>
      </c>
      <c r="D6553" s="498" t="s">
        <v>171</v>
      </c>
      <c r="E6553" s="499">
        <v>598.54999999999995</v>
      </c>
      <c r="F6553" s="500">
        <f t="shared" si="1606"/>
        <v>741.24</v>
      </c>
      <c r="G6553" s="527"/>
      <c r="H6553" s="528"/>
      <c r="I6553" s="517">
        <f t="shared" si="1615"/>
        <v>0</v>
      </c>
      <c r="J6553" s="517">
        <f t="shared" si="1616"/>
        <v>0</v>
      </c>
      <c r="K6553" s="504"/>
      <c r="L6553" s="518">
        <f t="shared" si="1617"/>
        <v>0</v>
      </c>
      <c r="M6553" s="518">
        <f t="shared" si="1617"/>
        <v>0</v>
      </c>
      <c r="N6553" s="517">
        <f t="shared" si="1618"/>
        <v>0</v>
      </c>
      <c r="O6553" s="517">
        <f t="shared" si="1619"/>
        <v>0</v>
      </c>
      <c r="P6553" s="506"/>
      <c r="Q6553" s="520"/>
      <c r="R6553" s="412" t="str">
        <f t="shared" si="1609"/>
        <v/>
      </c>
      <c r="S6553" s="412" t="str">
        <f t="shared" si="1620"/>
        <v/>
      </c>
      <c r="T6553" s="427"/>
      <c r="U6553" s="429"/>
      <c r="W6553" s="6">
        <f>VLOOKUP(A6553,'[3]Cartilha Global'!$A:$A,1,FALSE)</f>
        <v>100479</v>
      </c>
    </row>
    <row r="6554" spans="1:23" ht="23.25" hidden="1" thickBot="1" x14ac:dyDescent="0.25">
      <c r="A6554" s="522">
        <v>100480</v>
      </c>
      <c r="B6554" s="508" t="s">
        <v>3144</v>
      </c>
      <c r="C6554" s="513" t="s">
        <v>3924</v>
      </c>
      <c r="D6554" s="498" t="s">
        <v>171</v>
      </c>
      <c r="E6554" s="499">
        <v>736.36</v>
      </c>
      <c r="F6554" s="500">
        <f t="shared" si="1606"/>
        <v>911.91</v>
      </c>
      <c r="G6554" s="527"/>
      <c r="H6554" s="528"/>
      <c r="I6554" s="517">
        <f t="shared" si="1615"/>
        <v>0</v>
      </c>
      <c r="J6554" s="517">
        <f t="shared" si="1616"/>
        <v>0</v>
      </c>
      <c r="K6554" s="504"/>
      <c r="L6554" s="518">
        <f t="shared" si="1617"/>
        <v>0</v>
      </c>
      <c r="M6554" s="518">
        <f t="shared" si="1617"/>
        <v>0</v>
      </c>
      <c r="N6554" s="517">
        <f t="shared" si="1618"/>
        <v>0</v>
      </c>
      <c r="O6554" s="517">
        <f t="shared" si="1619"/>
        <v>0</v>
      </c>
      <c r="P6554" s="506"/>
      <c r="Q6554" s="520"/>
      <c r="R6554" s="412" t="str">
        <f t="shared" si="1609"/>
        <v/>
      </c>
      <c r="S6554" s="412" t="str">
        <f t="shared" si="1620"/>
        <v/>
      </c>
      <c r="T6554" s="427"/>
      <c r="U6554" s="429"/>
      <c r="W6554" s="6">
        <f>VLOOKUP(A6554,'[3]Cartilha Global'!$A:$A,1,FALSE)</f>
        <v>100480</v>
      </c>
    </row>
    <row r="6555" spans="1:23" ht="23.25" hidden="1" thickBot="1" x14ac:dyDescent="0.25">
      <c r="A6555" s="522">
        <v>100481</v>
      </c>
      <c r="B6555" s="508" t="s">
        <v>3144</v>
      </c>
      <c r="C6555" s="513" t="s">
        <v>3925</v>
      </c>
      <c r="D6555" s="498" t="s">
        <v>171</v>
      </c>
      <c r="E6555" s="499">
        <v>537.28</v>
      </c>
      <c r="F6555" s="500">
        <f t="shared" si="1606"/>
        <v>665.37</v>
      </c>
      <c r="G6555" s="527"/>
      <c r="H6555" s="528"/>
      <c r="I6555" s="517">
        <f t="shared" si="1615"/>
        <v>0</v>
      </c>
      <c r="J6555" s="517">
        <f t="shared" si="1616"/>
        <v>0</v>
      </c>
      <c r="K6555" s="504"/>
      <c r="L6555" s="518">
        <f t="shared" si="1617"/>
        <v>0</v>
      </c>
      <c r="M6555" s="518">
        <f t="shared" si="1617"/>
        <v>0</v>
      </c>
      <c r="N6555" s="517">
        <f t="shared" si="1618"/>
        <v>0</v>
      </c>
      <c r="O6555" s="517">
        <f t="shared" si="1619"/>
        <v>0</v>
      </c>
      <c r="P6555" s="506"/>
      <c r="Q6555" s="520"/>
      <c r="R6555" s="412" t="str">
        <f t="shared" si="1609"/>
        <v/>
      </c>
      <c r="S6555" s="412" t="str">
        <f t="shared" si="1620"/>
        <v/>
      </c>
      <c r="T6555" s="427"/>
      <c r="U6555" s="429"/>
      <c r="W6555" s="6">
        <f>VLOOKUP(A6555,'[3]Cartilha Global'!$A:$A,1,FALSE)</f>
        <v>100481</v>
      </c>
    </row>
    <row r="6556" spans="1:23" ht="34.5" hidden="1" thickBot="1" x14ac:dyDescent="0.25">
      <c r="A6556" s="522">
        <v>100483</v>
      </c>
      <c r="B6556" s="508" t="s">
        <v>3144</v>
      </c>
      <c r="C6556" s="513" t="s">
        <v>3926</v>
      </c>
      <c r="D6556" s="498" t="s">
        <v>171</v>
      </c>
      <c r="E6556" s="499">
        <v>583.08000000000004</v>
      </c>
      <c r="F6556" s="500">
        <f t="shared" si="1606"/>
        <v>722.09</v>
      </c>
      <c r="G6556" s="527"/>
      <c r="H6556" s="528"/>
      <c r="I6556" s="517">
        <f t="shared" si="1615"/>
        <v>0</v>
      </c>
      <c r="J6556" s="517">
        <f t="shared" si="1616"/>
        <v>0</v>
      </c>
      <c r="K6556" s="504"/>
      <c r="L6556" s="518">
        <f t="shared" si="1617"/>
        <v>0</v>
      </c>
      <c r="M6556" s="518">
        <f t="shared" si="1617"/>
        <v>0</v>
      </c>
      <c r="N6556" s="517">
        <f t="shared" si="1618"/>
        <v>0</v>
      </c>
      <c r="O6556" s="517">
        <f t="shared" si="1619"/>
        <v>0</v>
      </c>
      <c r="P6556" s="506"/>
      <c r="Q6556" s="520"/>
      <c r="R6556" s="412" t="str">
        <f t="shared" si="1609"/>
        <v/>
      </c>
      <c r="S6556" s="412" t="str">
        <f t="shared" si="1620"/>
        <v/>
      </c>
      <c r="T6556" s="427"/>
      <c r="U6556" s="429"/>
      <c r="W6556" s="6">
        <f>VLOOKUP(A6556,'[3]Cartilha Global'!$A:$A,1,FALSE)</f>
        <v>100483</v>
      </c>
    </row>
    <row r="6557" spans="1:23" ht="34.5" hidden="1" thickBot="1" x14ac:dyDescent="0.25">
      <c r="A6557" s="522">
        <v>100484</v>
      </c>
      <c r="B6557" s="508" t="s">
        <v>3144</v>
      </c>
      <c r="C6557" s="513" t="s">
        <v>3927</v>
      </c>
      <c r="D6557" s="498" t="s">
        <v>171</v>
      </c>
      <c r="E6557" s="499">
        <v>536.80999999999995</v>
      </c>
      <c r="F6557" s="500">
        <f t="shared" si="1606"/>
        <v>664.79</v>
      </c>
      <c r="G6557" s="527"/>
      <c r="H6557" s="528"/>
      <c r="I6557" s="517">
        <f t="shared" si="1615"/>
        <v>0</v>
      </c>
      <c r="J6557" s="517">
        <f t="shared" si="1616"/>
        <v>0</v>
      </c>
      <c r="K6557" s="504"/>
      <c r="L6557" s="518">
        <f t="shared" si="1617"/>
        <v>0</v>
      </c>
      <c r="M6557" s="518">
        <f t="shared" si="1617"/>
        <v>0</v>
      </c>
      <c r="N6557" s="517">
        <f t="shared" si="1618"/>
        <v>0</v>
      </c>
      <c r="O6557" s="517">
        <f t="shared" si="1619"/>
        <v>0</v>
      </c>
      <c r="P6557" s="506"/>
      <c r="Q6557" s="520"/>
      <c r="R6557" s="412" t="str">
        <f t="shared" si="1609"/>
        <v/>
      </c>
      <c r="S6557" s="412" t="str">
        <f t="shared" si="1620"/>
        <v/>
      </c>
      <c r="T6557" s="427"/>
      <c r="U6557" s="429"/>
      <c r="W6557" s="6">
        <f>VLOOKUP(A6557,'[3]Cartilha Global'!$A:$A,1,FALSE)</f>
        <v>100484</v>
      </c>
    </row>
    <row r="6558" spans="1:23" ht="34.5" hidden="1" thickBot="1" x14ac:dyDescent="0.25">
      <c r="A6558" s="522">
        <v>100485</v>
      </c>
      <c r="B6558" s="508" t="s">
        <v>3144</v>
      </c>
      <c r="C6558" s="513" t="s">
        <v>3928</v>
      </c>
      <c r="D6558" s="498" t="s">
        <v>171</v>
      </c>
      <c r="E6558" s="499">
        <v>518.53</v>
      </c>
      <c r="F6558" s="500">
        <f t="shared" si="1606"/>
        <v>642.15</v>
      </c>
      <c r="G6558" s="527"/>
      <c r="H6558" s="528"/>
      <c r="I6558" s="517">
        <f t="shared" si="1615"/>
        <v>0</v>
      </c>
      <c r="J6558" s="517">
        <f t="shared" si="1616"/>
        <v>0</v>
      </c>
      <c r="K6558" s="504"/>
      <c r="L6558" s="518">
        <f t="shared" si="1617"/>
        <v>0</v>
      </c>
      <c r="M6558" s="518">
        <f t="shared" si="1617"/>
        <v>0</v>
      </c>
      <c r="N6558" s="517">
        <f t="shared" si="1618"/>
        <v>0</v>
      </c>
      <c r="O6558" s="517">
        <f t="shared" si="1619"/>
        <v>0</v>
      </c>
      <c r="P6558" s="506"/>
      <c r="Q6558" s="520"/>
      <c r="R6558" s="412" t="str">
        <f t="shared" si="1609"/>
        <v/>
      </c>
      <c r="S6558" s="412" t="str">
        <f t="shared" si="1620"/>
        <v/>
      </c>
      <c r="T6558" s="427"/>
      <c r="U6558" s="429"/>
      <c r="W6558" s="6">
        <f>VLOOKUP(A6558,'[3]Cartilha Global'!$A:$A,1,FALSE)</f>
        <v>100485</v>
      </c>
    </row>
    <row r="6559" spans="1:23" ht="23.25" hidden="1" thickBot="1" x14ac:dyDescent="0.25">
      <c r="A6559" s="522">
        <v>100486</v>
      </c>
      <c r="B6559" s="508" t="s">
        <v>3144</v>
      </c>
      <c r="C6559" s="513" t="s">
        <v>3929</v>
      </c>
      <c r="D6559" s="498" t="s">
        <v>171</v>
      </c>
      <c r="E6559" s="499">
        <v>651.70000000000005</v>
      </c>
      <c r="F6559" s="500">
        <f t="shared" si="1606"/>
        <v>807.07</v>
      </c>
      <c r="G6559" s="527"/>
      <c r="H6559" s="528"/>
      <c r="I6559" s="517">
        <f t="shared" si="1615"/>
        <v>0</v>
      </c>
      <c r="J6559" s="517">
        <f t="shared" si="1616"/>
        <v>0</v>
      </c>
      <c r="K6559" s="504"/>
      <c r="L6559" s="518">
        <f t="shared" si="1617"/>
        <v>0</v>
      </c>
      <c r="M6559" s="518">
        <f t="shared" si="1617"/>
        <v>0</v>
      </c>
      <c r="N6559" s="517">
        <f t="shared" si="1618"/>
        <v>0</v>
      </c>
      <c r="O6559" s="517">
        <f t="shared" si="1619"/>
        <v>0</v>
      </c>
      <c r="P6559" s="506"/>
      <c r="Q6559" s="520"/>
      <c r="R6559" s="412" t="str">
        <f t="shared" si="1609"/>
        <v/>
      </c>
      <c r="S6559" s="412" t="str">
        <f t="shared" si="1620"/>
        <v/>
      </c>
      <c r="T6559" s="427"/>
      <c r="U6559" s="429"/>
      <c r="W6559" s="6">
        <f>VLOOKUP(A6559,'[3]Cartilha Global'!$A:$A,1,FALSE)</f>
        <v>100486</v>
      </c>
    </row>
    <row r="6560" spans="1:23" ht="34.5" hidden="1" thickBot="1" x14ac:dyDescent="0.25">
      <c r="A6560" s="522">
        <v>100487</v>
      </c>
      <c r="B6560" s="508" t="s">
        <v>3144</v>
      </c>
      <c r="C6560" s="513" t="s">
        <v>3930</v>
      </c>
      <c r="D6560" s="498" t="s">
        <v>171</v>
      </c>
      <c r="E6560" s="499">
        <v>394.64</v>
      </c>
      <c r="F6560" s="500">
        <f t="shared" si="1606"/>
        <v>488.72</v>
      </c>
      <c r="G6560" s="527"/>
      <c r="H6560" s="528"/>
      <c r="I6560" s="517">
        <f t="shared" si="1615"/>
        <v>0</v>
      </c>
      <c r="J6560" s="517">
        <f t="shared" si="1616"/>
        <v>0</v>
      </c>
      <c r="K6560" s="504"/>
      <c r="L6560" s="518">
        <f t="shared" si="1617"/>
        <v>0</v>
      </c>
      <c r="M6560" s="518">
        <f t="shared" si="1617"/>
        <v>0</v>
      </c>
      <c r="N6560" s="517">
        <f t="shared" si="1618"/>
        <v>0</v>
      </c>
      <c r="O6560" s="517">
        <f t="shared" si="1619"/>
        <v>0</v>
      </c>
      <c r="P6560" s="506"/>
      <c r="Q6560" s="520"/>
      <c r="R6560" s="412" t="str">
        <f t="shared" si="1609"/>
        <v/>
      </c>
      <c r="S6560" s="412" t="str">
        <f t="shared" si="1620"/>
        <v/>
      </c>
      <c r="T6560" s="427"/>
      <c r="U6560" s="429"/>
      <c r="W6560" s="6">
        <f>VLOOKUP(A6560,'[3]Cartilha Global'!$A:$A,1,FALSE)</f>
        <v>100487</v>
      </c>
    </row>
    <row r="6561" spans="1:23" ht="23.25" hidden="1" thickBot="1" x14ac:dyDescent="0.25">
      <c r="A6561" s="522">
        <v>100488</v>
      </c>
      <c r="B6561" s="508" t="s">
        <v>3144</v>
      </c>
      <c r="C6561" s="513" t="s">
        <v>3931</v>
      </c>
      <c r="D6561" s="498" t="s">
        <v>171</v>
      </c>
      <c r="E6561" s="499">
        <v>449.37</v>
      </c>
      <c r="F6561" s="500">
        <f t="shared" si="1606"/>
        <v>556.5</v>
      </c>
      <c r="G6561" s="527"/>
      <c r="H6561" s="528"/>
      <c r="I6561" s="517">
        <f t="shared" si="1615"/>
        <v>0</v>
      </c>
      <c r="J6561" s="517">
        <f t="shared" si="1616"/>
        <v>0</v>
      </c>
      <c r="K6561" s="504"/>
      <c r="L6561" s="518">
        <f t="shared" si="1617"/>
        <v>0</v>
      </c>
      <c r="M6561" s="518">
        <f t="shared" si="1617"/>
        <v>0</v>
      </c>
      <c r="N6561" s="517">
        <f t="shared" si="1618"/>
        <v>0</v>
      </c>
      <c r="O6561" s="517">
        <f t="shared" si="1619"/>
        <v>0</v>
      </c>
      <c r="P6561" s="506"/>
      <c r="Q6561" s="520"/>
      <c r="R6561" s="412" t="str">
        <f t="shared" si="1609"/>
        <v/>
      </c>
      <c r="S6561" s="412" t="str">
        <f t="shared" si="1620"/>
        <v/>
      </c>
      <c r="T6561" s="427"/>
      <c r="U6561" s="429"/>
      <c r="W6561" s="6">
        <f>VLOOKUP(A6561,'[3]Cartilha Global'!$A:$A,1,FALSE)</f>
        <v>100488</v>
      </c>
    </row>
    <row r="6562" spans="1:23" ht="23.25" hidden="1" thickBot="1" x14ac:dyDescent="0.25">
      <c r="A6562" s="522">
        <v>100489</v>
      </c>
      <c r="B6562" s="508" t="s">
        <v>3144</v>
      </c>
      <c r="C6562" s="513" t="s">
        <v>3932</v>
      </c>
      <c r="D6562" s="498" t="s">
        <v>171</v>
      </c>
      <c r="E6562" s="499">
        <v>489.4</v>
      </c>
      <c r="F6562" s="500">
        <f t="shared" si="1606"/>
        <v>606.07000000000005</v>
      </c>
      <c r="G6562" s="527"/>
      <c r="H6562" s="528"/>
      <c r="I6562" s="517">
        <f t="shared" si="1615"/>
        <v>0</v>
      </c>
      <c r="J6562" s="517">
        <f t="shared" si="1616"/>
        <v>0</v>
      </c>
      <c r="K6562" s="504"/>
      <c r="L6562" s="518">
        <f t="shared" si="1617"/>
        <v>0</v>
      </c>
      <c r="M6562" s="518">
        <f t="shared" si="1617"/>
        <v>0</v>
      </c>
      <c r="N6562" s="517">
        <f t="shared" si="1618"/>
        <v>0</v>
      </c>
      <c r="O6562" s="517">
        <f t="shared" si="1619"/>
        <v>0</v>
      </c>
      <c r="P6562" s="506"/>
      <c r="Q6562" s="520"/>
      <c r="R6562" s="412" t="str">
        <f t="shared" si="1609"/>
        <v/>
      </c>
      <c r="S6562" s="412" t="str">
        <f t="shared" si="1620"/>
        <v/>
      </c>
      <c r="T6562" s="427"/>
      <c r="U6562" s="429"/>
      <c r="W6562" s="6">
        <f>VLOOKUP(A6562,'[3]Cartilha Global'!$A:$A,1,FALSE)</f>
        <v>100489</v>
      </c>
    </row>
    <row r="6563" spans="1:23" ht="23.25" hidden="1" thickBot="1" x14ac:dyDescent="0.25">
      <c r="A6563" s="522">
        <v>100490</v>
      </c>
      <c r="B6563" s="508" t="s">
        <v>3144</v>
      </c>
      <c r="C6563" s="513" t="s">
        <v>3933</v>
      </c>
      <c r="D6563" s="498" t="s">
        <v>171</v>
      </c>
      <c r="E6563" s="499">
        <v>428.91</v>
      </c>
      <c r="F6563" s="500">
        <f t="shared" si="1606"/>
        <v>531.16</v>
      </c>
      <c r="G6563" s="527"/>
      <c r="H6563" s="528"/>
      <c r="I6563" s="517">
        <f t="shared" si="1615"/>
        <v>0</v>
      </c>
      <c r="J6563" s="517">
        <f t="shared" si="1616"/>
        <v>0</v>
      </c>
      <c r="K6563" s="504"/>
      <c r="L6563" s="518">
        <f t="shared" si="1617"/>
        <v>0</v>
      </c>
      <c r="M6563" s="518">
        <f t="shared" si="1617"/>
        <v>0</v>
      </c>
      <c r="N6563" s="517">
        <f t="shared" si="1618"/>
        <v>0</v>
      </c>
      <c r="O6563" s="517">
        <f t="shared" si="1619"/>
        <v>0</v>
      </c>
      <c r="P6563" s="506"/>
      <c r="Q6563" s="520"/>
      <c r="R6563" s="412" t="str">
        <f t="shared" si="1609"/>
        <v/>
      </c>
      <c r="S6563" s="412" t="str">
        <f t="shared" si="1620"/>
        <v/>
      </c>
      <c r="T6563" s="427"/>
      <c r="U6563" s="429"/>
      <c r="W6563" s="6">
        <f>VLOOKUP(A6563,'[3]Cartilha Global'!$A:$A,1,FALSE)</f>
        <v>100490</v>
      </c>
    </row>
    <row r="6564" spans="1:23" ht="23.25" hidden="1" thickBot="1" x14ac:dyDescent="0.25">
      <c r="A6564" s="522">
        <v>100491</v>
      </c>
      <c r="B6564" s="508" t="s">
        <v>3144</v>
      </c>
      <c r="C6564" s="513" t="s">
        <v>3934</v>
      </c>
      <c r="D6564" s="498" t="s">
        <v>171</v>
      </c>
      <c r="E6564" s="499">
        <v>625.24</v>
      </c>
      <c r="F6564" s="500">
        <f t="shared" si="1606"/>
        <v>774.3</v>
      </c>
      <c r="G6564" s="527"/>
      <c r="H6564" s="528"/>
      <c r="I6564" s="517">
        <f t="shared" si="1615"/>
        <v>0</v>
      </c>
      <c r="J6564" s="517">
        <f t="shared" si="1616"/>
        <v>0</v>
      </c>
      <c r="K6564" s="504"/>
      <c r="L6564" s="518">
        <f t="shared" si="1617"/>
        <v>0</v>
      </c>
      <c r="M6564" s="518">
        <f t="shared" si="1617"/>
        <v>0</v>
      </c>
      <c r="N6564" s="517">
        <f t="shared" si="1618"/>
        <v>0</v>
      </c>
      <c r="O6564" s="517">
        <f t="shared" si="1619"/>
        <v>0</v>
      </c>
      <c r="P6564" s="506"/>
      <c r="Q6564" s="520"/>
      <c r="R6564" s="412" t="str">
        <f t="shared" si="1609"/>
        <v/>
      </c>
      <c r="S6564" s="412" t="str">
        <f t="shared" si="1620"/>
        <v/>
      </c>
      <c r="T6564" s="427"/>
      <c r="U6564" s="429"/>
      <c r="W6564" s="6">
        <f>VLOOKUP(A6564,'[3]Cartilha Global'!$A:$A,1,FALSE)</f>
        <v>100491</v>
      </c>
    </row>
    <row r="6565" spans="1:23" ht="23.25" hidden="1" thickBot="1" x14ac:dyDescent="0.25">
      <c r="A6565" s="522">
        <v>100492</v>
      </c>
      <c r="B6565" s="508" t="s">
        <v>3144</v>
      </c>
      <c r="C6565" s="513" t="s">
        <v>3935</v>
      </c>
      <c r="D6565" s="498" t="s">
        <v>171</v>
      </c>
      <c r="E6565" s="499">
        <v>537.30999999999995</v>
      </c>
      <c r="F6565" s="500">
        <f t="shared" si="1606"/>
        <v>665.4</v>
      </c>
      <c r="G6565" s="527"/>
      <c r="H6565" s="528"/>
      <c r="I6565" s="517">
        <f t="shared" si="1615"/>
        <v>0</v>
      </c>
      <c r="J6565" s="517">
        <f t="shared" si="1616"/>
        <v>0</v>
      </c>
      <c r="K6565" s="504"/>
      <c r="L6565" s="518">
        <f t="shared" si="1617"/>
        <v>0</v>
      </c>
      <c r="M6565" s="518">
        <f t="shared" si="1617"/>
        <v>0</v>
      </c>
      <c r="N6565" s="517">
        <f t="shared" si="1618"/>
        <v>0</v>
      </c>
      <c r="O6565" s="517">
        <f t="shared" si="1619"/>
        <v>0</v>
      </c>
      <c r="P6565" s="506"/>
      <c r="Q6565" s="520"/>
      <c r="R6565" s="412" t="str">
        <f t="shared" si="1609"/>
        <v/>
      </c>
      <c r="S6565" s="412" t="str">
        <f t="shared" si="1620"/>
        <v/>
      </c>
      <c r="T6565" s="427"/>
      <c r="U6565" s="429"/>
      <c r="W6565" s="6">
        <f>VLOOKUP(A6565,'[3]Cartilha Global'!$A:$A,1,FALSE)</f>
        <v>100492</v>
      </c>
    </row>
    <row r="6566" spans="1:23" ht="23.25" hidden="1" thickBot="1" x14ac:dyDescent="0.25">
      <c r="A6566" s="522">
        <v>87299</v>
      </c>
      <c r="B6566" s="508" t="s">
        <v>3144</v>
      </c>
      <c r="C6566" s="513" t="s">
        <v>3936</v>
      </c>
      <c r="D6566" s="498" t="s">
        <v>171</v>
      </c>
      <c r="E6566" s="499">
        <v>383.73</v>
      </c>
      <c r="F6566" s="500">
        <f t="shared" si="1606"/>
        <v>475.21</v>
      </c>
      <c r="G6566" s="527"/>
      <c r="H6566" s="528"/>
      <c r="I6566" s="517">
        <f t="shared" si="1615"/>
        <v>0</v>
      </c>
      <c r="J6566" s="517">
        <f t="shared" si="1616"/>
        <v>0</v>
      </c>
      <c r="K6566" s="504"/>
      <c r="L6566" s="518">
        <f t="shared" si="1617"/>
        <v>0</v>
      </c>
      <c r="M6566" s="518">
        <f t="shared" si="1617"/>
        <v>0</v>
      </c>
      <c r="N6566" s="517">
        <f t="shared" si="1618"/>
        <v>0</v>
      </c>
      <c r="O6566" s="517">
        <f t="shared" si="1619"/>
        <v>0</v>
      </c>
      <c r="P6566" s="506"/>
      <c r="Q6566" s="520"/>
      <c r="R6566" s="412" t="str">
        <f t="shared" si="1609"/>
        <v/>
      </c>
      <c r="S6566" s="412" t="str">
        <f t="shared" si="1620"/>
        <v/>
      </c>
      <c r="T6566" s="427"/>
      <c r="U6566" s="429"/>
      <c r="W6566" s="6">
        <f>VLOOKUP(A6566,'[3]Cartilha Global'!$A:$A,1,FALSE)</f>
        <v>87299</v>
      </c>
    </row>
    <row r="6567" spans="1:23" ht="23.25" hidden="1" thickBot="1" x14ac:dyDescent="0.25">
      <c r="A6567" s="522">
        <v>87298</v>
      </c>
      <c r="B6567" s="508" t="s">
        <v>3144</v>
      </c>
      <c r="C6567" s="513" t="s">
        <v>3937</v>
      </c>
      <c r="D6567" s="498" t="s">
        <v>171</v>
      </c>
      <c r="E6567" s="499">
        <v>590.32000000000005</v>
      </c>
      <c r="F6567" s="500">
        <f t="shared" si="1606"/>
        <v>731.05</v>
      </c>
      <c r="G6567" s="527"/>
      <c r="H6567" s="528"/>
      <c r="I6567" s="517">
        <f t="shared" si="1615"/>
        <v>0</v>
      </c>
      <c r="J6567" s="517">
        <f t="shared" si="1616"/>
        <v>0</v>
      </c>
      <c r="K6567" s="504"/>
      <c r="L6567" s="518">
        <f t="shared" si="1617"/>
        <v>0</v>
      </c>
      <c r="M6567" s="518">
        <f t="shared" si="1617"/>
        <v>0</v>
      </c>
      <c r="N6567" s="517">
        <f t="shared" si="1618"/>
        <v>0</v>
      </c>
      <c r="O6567" s="517">
        <f t="shared" si="1619"/>
        <v>0</v>
      </c>
      <c r="P6567" s="506"/>
      <c r="Q6567" s="520"/>
      <c r="R6567" s="412" t="str">
        <f t="shared" si="1609"/>
        <v/>
      </c>
      <c r="S6567" s="412" t="str">
        <f t="shared" si="1620"/>
        <v/>
      </c>
      <c r="T6567" s="427"/>
      <c r="U6567" s="429"/>
      <c r="W6567" s="6">
        <f>VLOOKUP(A6567,'[3]Cartilha Global'!$A:$A,1,FALSE)</f>
        <v>87298</v>
      </c>
    </row>
    <row r="6568" spans="1:23" ht="23.25" hidden="1" thickBot="1" x14ac:dyDescent="0.25">
      <c r="A6568" s="522">
        <v>87313</v>
      </c>
      <c r="B6568" s="508" t="s">
        <v>3144</v>
      </c>
      <c r="C6568" s="513" t="s">
        <v>3938</v>
      </c>
      <c r="D6568" s="498" t="s">
        <v>171</v>
      </c>
      <c r="E6568" s="499">
        <v>463.14</v>
      </c>
      <c r="F6568" s="500">
        <f t="shared" si="1606"/>
        <v>573.54999999999995</v>
      </c>
      <c r="G6568" s="527"/>
      <c r="H6568" s="528"/>
      <c r="I6568" s="517">
        <f t="shared" si="1615"/>
        <v>0</v>
      </c>
      <c r="J6568" s="517">
        <f t="shared" si="1616"/>
        <v>0</v>
      </c>
      <c r="K6568" s="504"/>
      <c r="L6568" s="518">
        <f t="shared" si="1617"/>
        <v>0</v>
      </c>
      <c r="M6568" s="518">
        <f t="shared" si="1617"/>
        <v>0</v>
      </c>
      <c r="N6568" s="517">
        <f t="shared" si="1618"/>
        <v>0</v>
      </c>
      <c r="O6568" s="517">
        <f t="shared" si="1619"/>
        <v>0</v>
      </c>
      <c r="P6568" s="506"/>
      <c r="Q6568" s="520"/>
      <c r="R6568" s="412" t="str">
        <f t="shared" si="1609"/>
        <v/>
      </c>
      <c r="S6568" s="412" t="str">
        <f t="shared" si="1620"/>
        <v/>
      </c>
      <c r="T6568" s="427"/>
      <c r="U6568" s="429"/>
      <c r="W6568" s="6">
        <f>VLOOKUP(A6568,'[3]Cartilha Global'!$A:$A,1,FALSE)</f>
        <v>87313</v>
      </c>
    </row>
    <row r="6569" spans="1:23" ht="23.25" hidden="1" thickBot="1" x14ac:dyDescent="0.25">
      <c r="A6569" s="522">
        <v>87314</v>
      </c>
      <c r="B6569" s="508" t="s">
        <v>3144</v>
      </c>
      <c r="C6569" s="513" t="s">
        <v>3939</v>
      </c>
      <c r="D6569" s="498" t="s">
        <v>171</v>
      </c>
      <c r="E6569" s="499">
        <v>455.01</v>
      </c>
      <c r="F6569" s="500">
        <f t="shared" ref="F6569:F6632" si="1621">IF(E6569=0,0,ROUND(E6569*(1+E$13)*(1-E$14),2))</f>
        <v>563.48</v>
      </c>
      <c r="G6569" s="527"/>
      <c r="H6569" s="528"/>
      <c r="I6569" s="517">
        <f t="shared" si="1615"/>
        <v>0</v>
      </c>
      <c r="J6569" s="517">
        <f t="shared" si="1616"/>
        <v>0</v>
      </c>
      <c r="K6569" s="504"/>
      <c r="L6569" s="518">
        <f t="shared" si="1617"/>
        <v>0</v>
      </c>
      <c r="M6569" s="518">
        <f t="shared" si="1617"/>
        <v>0</v>
      </c>
      <c r="N6569" s="517">
        <f t="shared" si="1618"/>
        <v>0</v>
      </c>
      <c r="O6569" s="517">
        <f t="shared" si="1619"/>
        <v>0</v>
      </c>
      <c r="P6569" s="506"/>
      <c r="Q6569" s="520"/>
      <c r="R6569" s="412" t="str">
        <f t="shared" si="1609"/>
        <v/>
      </c>
      <c r="S6569" s="412" t="str">
        <f t="shared" si="1620"/>
        <v/>
      </c>
      <c r="T6569" s="427"/>
      <c r="U6569" s="429"/>
      <c r="W6569" s="6">
        <f>VLOOKUP(A6569,'[3]Cartilha Global'!$A:$A,1,FALSE)</f>
        <v>87314</v>
      </c>
    </row>
    <row r="6570" spans="1:23" ht="34.5" hidden="1" thickBot="1" x14ac:dyDescent="0.25">
      <c r="A6570" s="522">
        <v>87322</v>
      </c>
      <c r="B6570" s="508" t="s">
        <v>3144</v>
      </c>
      <c r="C6570" s="513" t="s">
        <v>3940</v>
      </c>
      <c r="D6570" s="498" t="s">
        <v>171</v>
      </c>
      <c r="E6570" s="499">
        <v>3125.46</v>
      </c>
      <c r="F6570" s="500">
        <f t="shared" si="1621"/>
        <v>3870.57</v>
      </c>
      <c r="G6570" s="527"/>
      <c r="H6570" s="528"/>
      <c r="I6570" s="517">
        <f t="shared" si="1615"/>
        <v>0</v>
      </c>
      <c r="J6570" s="517">
        <f t="shared" si="1616"/>
        <v>0</v>
      </c>
      <c r="K6570" s="504"/>
      <c r="L6570" s="518">
        <f t="shared" si="1617"/>
        <v>0</v>
      </c>
      <c r="M6570" s="518">
        <f t="shared" si="1617"/>
        <v>0</v>
      </c>
      <c r="N6570" s="517">
        <f t="shared" si="1618"/>
        <v>0</v>
      </c>
      <c r="O6570" s="517">
        <f t="shared" si="1619"/>
        <v>0</v>
      </c>
      <c r="P6570" s="506"/>
      <c r="Q6570" s="520"/>
      <c r="R6570" s="412" t="str">
        <f t="shared" si="1609"/>
        <v/>
      </c>
      <c r="S6570" s="412" t="str">
        <f t="shared" si="1620"/>
        <v/>
      </c>
      <c r="T6570" s="427"/>
      <c r="U6570" s="429"/>
      <c r="W6570" s="6">
        <f>VLOOKUP(A6570,'[3]Cartilha Global'!$A:$A,1,FALSE)</f>
        <v>87322</v>
      </c>
    </row>
    <row r="6571" spans="1:23" ht="34.5" hidden="1" thickBot="1" x14ac:dyDescent="0.25">
      <c r="A6571" s="522">
        <v>87323</v>
      </c>
      <c r="B6571" s="508" t="s">
        <v>3144</v>
      </c>
      <c r="C6571" s="513" t="s">
        <v>3941</v>
      </c>
      <c r="D6571" s="498" t="s">
        <v>171</v>
      </c>
      <c r="E6571" s="499">
        <v>3122.41</v>
      </c>
      <c r="F6571" s="500">
        <f t="shared" si="1621"/>
        <v>3866.79</v>
      </c>
      <c r="G6571" s="527"/>
      <c r="H6571" s="528"/>
      <c r="I6571" s="517">
        <f t="shared" si="1615"/>
        <v>0</v>
      </c>
      <c r="J6571" s="517">
        <f t="shared" si="1616"/>
        <v>0</v>
      </c>
      <c r="K6571" s="504"/>
      <c r="L6571" s="518">
        <f t="shared" si="1617"/>
        <v>0</v>
      </c>
      <c r="M6571" s="518">
        <f t="shared" si="1617"/>
        <v>0</v>
      </c>
      <c r="N6571" s="517">
        <f t="shared" si="1618"/>
        <v>0</v>
      </c>
      <c r="O6571" s="517">
        <f t="shared" si="1619"/>
        <v>0</v>
      </c>
      <c r="P6571" s="506"/>
      <c r="Q6571" s="520"/>
      <c r="R6571" s="412" t="str">
        <f t="shared" si="1609"/>
        <v/>
      </c>
      <c r="S6571" s="412" t="str">
        <f t="shared" si="1620"/>
        <v/>
      </c>
      <c r="T6571" s="427"/>
      <c r="U6571" s="429"/>
      <c r="W6571" s="6">
        <f>VLOOKUP(A6571,'[3]Cartilha Global'!$A:$A,1,FALSE)</f>
        <v>87323</v>
      </c>
    </row>
    <row r="6572" spans="1:23" ht="23.25" hidden="1" thickBot="1" x14ac:dyDescent="0.25">
      <c r="A6572" s="522">
        <v>87339</v>
      </c>
      <c r="B6572" s="508" t="s">
        <v>3144</v>
      </c>
      <c r="C6572" s="513" t="s">
        <v>3942</v>
      </c>
      <c r="D6572" s="498" t="s">
        <v>171</v>
      </c>
      <c r="E6572" s="499">
        <v>709.29</v>
      </c>
      <c r="F6572" s="500">
        <f t="shared" si="1621"/>
        <v>878.38</v>
      </c>
      <c r="G6572" s="527"/>
      <c r="H6572" s="528"/>
      <c r="I6572" s="517">
        <f t="shared" si="1615"/>
        <v>0</v>
      </c>
      <c r="J6572" s="517">
        <f t="shared" si="1616"/>
        <v>0</v>
      </c>
      <c r="K6572" s="504"/>
      <c r="L6572" s="518">
        <f t="shared" si="1617"/>
        <v>0</v>
      </c>
      <c r="M6572" s="518">
        <f t="shared" si="1617"/>
        <v>0</v>
      </c>
      <c r="N6572" s="517">
        <f t="shared" si="1618"/>
        <v>0</v>
      </c>
      <c r="O6572" s="517">
        <f t="shared" si="1619"/>
        <v>0</v>
      </c>
      <c r="P6572" s="506"/>
      <c r="Q6572" s="520"/>
      <c r="R6572" s="412" t="str">
        <f t="shared" si="1609"/>
        <v/>
      </c>
      <c r="S6572" s="412" t="str">
        <f t="shared" si="1620"/>
        <v/>
      </c>
      <c r="T6572" s="427"/>
      <c r="U6572" s="429"/>
      <c r="W6572" s="6">
        <f>VLOOKUP(A6572,'[3]Cartilha Global'!$A:$A,1,FALSE)</f>
        <v>87339</v>
      </c>
    </row>
    <row r="6573" spans="1:23" ht="23.25" hidden="1" thickBot="1" x14ac:dyDescent="0.25">
      <c r="A6573" s="522">
        <v>87340</v>
      </c>
      <c r="B6573" s="508" t="s">
        <v>3144</v>
      </c>
      <c r="C6573" s="513" t="s">
        <v>3943</v>
      </c>
      <c r="D6573" s="498" t="s">
        <v>171</v>
      </c>
      <c r="E6573" s="499">
        <v>589.30999999999995</v>
      </c>
      <c r="F6573" s="500">
        <f t="shared" si="1621"/>
        <v>729.8</v>
      </c>
      <c r="G6573" s="527"/>
      <c r="H6573" s="528"/>
      <c r="I6573" s="517">
        <f t="shared" si="1615"/>
        <v>0</v>
      </c>
      <c r="J6573" s="517">
        <f t="shared" si="1616"/>
        <v>0</v>
      </c>
      <c r="K6573" s="504"/>
      <c r="L6573" s="518">
        <f t="shared" si="1617"/>
        <v>0</v>
      </c>
      <c r="M6573" s="518">
        <f t="shared" si="1617"/>
        <v>0</v>
      </c>
      <c r="N6573" s="517">
        <f t="shared" si="1618"/>
        <v>0</v>
      </c>
      <c r="O6573" s="517">
        <f t="shared" si="1619"/>
        <v>0</v>
      </c>
      <c r="P6573" s="506"/>
      <c r="Q6573" s="520"/>
      <c r="R6573" s="412" t="str">
        <f t="shared" si="1609"/>
        <v/>
      </c>
      <c r="S6573" s="412" t="str">
        <f t="shared" si="1620"/>
        <v/>
      </c>
      <c r="T6573" s="427"/>
      <c r="U6573" s="429"/>
      <c r="W6573" s="6">
        <f>VLOOKUP(A6573,'[3]Cartilha Global'!$A:$A,1,FALSE)</f>
        <v>87340</v>
      </c>
    </row>
    <row r="6574" spans="1:23" ht="23.25" hidden="1" thickBot="1" x14ac:dyDescent="0.25">
      <c r="A6574" s="522">
        <v>87341</v>
      </c>
      <c r="B6574" s="508" t="s">
        <v>3144</v>
      </c>
      <c r="C6574" s="513" t="s">
        <v>3944</v>
      </c>
      <c r="D6574" s="498" t="s">
        <v>171</v>
      </c>
      <c r="E6574" s="499">
        <v>559.70000000000005</v>
      </c>
      <c r="F6574" s="500">
        <f t="shared" si="1621"/>
        <v>693.13</v>
      </c>
      <c r="G6574" s="527"/>
      <c r="H6574" s="528"/>
      <c r="I6574" s="517">
        <f t="shared" si="1615"/>
        <v>0</v>
      </c>
      <c r="J6574" s="517">
        <f t="shared" si="1616"/>
        <v>0</v>
      </c>
      <c r="K6574" s="504"/>
      <c r="L6574" s="518">
        <f t="shared" si="1617"/>
        <v>0</v>
      </c>
      <c r="M6574" s="518">
        <f t="shared" si="1617"/>
        <v>0</v>
      </c>
      <c r="N6574" s="517">
        <f t="shared" si="1618"/>
        <v>0</v>
      </c>
      <c r="O6574" s="517">
        <f t="shared" si="1619"/>
        <v>0</v>
      </c>
      <c r="P6574" s="506"/>
      <c r="Q6574" s="520"/>
      <c r="R6574" s="412" t="str">
        <f t="shared" si="1609"/>
        <v/>
      </c>
      <c r="S6574" s="412" t="str">
        <f t="shared" si="1620"/>
        <v/>
      </c>
      <c r="T6574" s="427"/>
      <c r="U6574" s="429"/>
      <c r="W6574" s="6">
        <f>VLOOKUP(A6574,'[3]Cartilha Global'!$A:$A,1,FALSE)</f>
        <v>87341</v>
      </c>
    </row>
    <row r="6575" spans="1:23" ht="34.5" hidden="1" thickBot="1" x14ac:dyDescent="0.25">
      <c r="A6575" s="522">
        <v>87352</v>
      </c>
      <c r="B6575" s="508" t="s">
        <v>3144</v>
      </c>
      <c r="C6575" s="513" t="s">
        <v>3945</v>
      </c>
      <c r="D6575" s="498" t="s">
        <v>171</v>
      </c>
      <c r="E6575" s="499">
        <v>542.02</v>
      </c>
      <c r="F6575" s="500">
        <f t="shared" si="1621"/>
        <v>671.24</v>
      </c>
      <c r="G6575" s="527"/>
      <c r="H6575" s="528"/>
      <c r="I6575" s="517">
        <f t="shared" si="1615"/>
        <v>0</v>
      </c>
      <c r="J6575" s="517">
        <f t="shared" si="1616"/>
        <v>0</v>
      </c>
      <c r="K6575" s="504"/>
      <c r="L6575" s="518">
        <f t="shared" ref="L6575:M6606" si="1622">G6575</f>
        <v>0</v>
      </c>
      <c r="M6575" s="518">
        <f t="shared" si="1622"/>
        <v>0</v>
      </c>
      <c r="N6575" s="517">
        <f t="shared" si="1618"/>
        <v>0</v>
      </c>
      <c r="O6575" s="517">
        <f t="shared" si="1619"/>
        <v>0</v>
      </c>
      <c r="P6575" s="506"/>
      <c r="Q6575" s="520"/>
      <c r="R6575" s="412" t="str">
        <f t="shared" si="1609"/>
        <v/>
      </c>
      <c r="S6575" s="412" t="str">
        <f t="shared" si="1620"/>
        <v/>
      </c>
      <c r="T6575" s="427"/>
      <c r="U6575" s="429"/>
      <c r="W6575" s="6">
        <f>VLOOKUP(A6575,'[3]Cartilha Global'!$A:$A,1,FALSE)</f>
        <v>87352</v>
      </c>
    </row>
    <row r="6576" spans="1:23" ht="34.5" hidden="1" thickBot="1" x14ac:dyDescent="0.25">
      <c r="A6576" s="522">
        <v>87353</v>
      </c>
      <c r="B6576" s="508" t="s">
        <v>3144</v>
      </c>
      <c r="C6576" s="513" t="s">
        <v>3946</v>
      </c>
      <c r="D6576" s="498" t="s">
        <v>171</v>
      </c>
      <c r="E6576" s="499">
        <v>468</v>
      </c>
      <c r="F6576" s="500">
        <f t="shared" si="1621"/>
        <v>579.57000000000005</v>
      </c>
      <c r="G6576" s="527"/>
      <c r="H6576" s="528"/>
      <c r="I6576" s="517">
        <f t="shared" si="1615"/>
        <v>0</v>
      </c>
      <c r="J6576" s="517">
        <f t="shared" si="1616"/>
        <v>0</v>
      </c>
      <c r="K6576" s="504"/>
      <c r="L6576" s="518">
        <f t="shared" si="1622"/>
        <v>0</v>
      </c>
      <c r="M6576" s="518">
        <f t="shared" si="1622"/>
        <v>0</v>
      </c>
      <c r="N6576" s="517">
        <f t="shared" si="1618"/>
        <v>0</v>
      </c>
      <c r="O6576" s="517">
        <f t="shared" si="1619"/>
        <v>0</v>
      </c>
      <c r="P6576" s="506"/>
      <c r="Q6576" s="520"/>
      <c r="R6576" s="412" t="str">
        <f t="shared" si="1609"/>
        <v/>
      </c>
      <c r="S6576" s="412" t="str">
        <f t="shared" si="1620"/>
        <v/>
      </c>
      <c r="T6576" s="427"/>
      <c r="U6576" s="429"/>
      <c r="W6576" s="6">
        <f>VLOOKUP(A6576,'[3]Cartilha Global'!$A:$A,1,FALSE)</f>
        <v>87353</v>
      </c>
    </row>
    <row r="6577" spans="1:23" ht="34.5" hidden="1" thickBot="1" x14ac:dyDescent="0.25">
      <c r="A6577" s="522">
        <v>87354</v>
      </c>
      <c r="B6577" s="508" t="s">
        <v>3144</v>
      </c>
      <c r="C6577" s="513" t="s">
        <v>3947</v>
      </c>
      <c r="D6577" s="498" t="s">
        <v>171</v>
      </c>
      <c r="E6577" s="499">
        <v>435.04</v>
      </c>
      <c r="F6577" s="500">
        <f t="shared" si="1621"/>
        <v>538.75</v>
      </c>
      <c r="G6577" s="527"/>
      <c r="H6577" s="528"/>
      <c r="I6577" s="517">
        <f t="shared" si="1615"/>
        <v>0</v>
      </c>
      <c r="J6577" s="517">
        <f t="shared" si="1616"/>
        <v>0</v>
      </c>
      <c r="K6577" s="504"/>
      <c r="L6577" s="518">
        <f t="shared" si="1622"/>
        <v>0</v>
      </c>
      <c r="M6577" s="518">
        <f t="shared" si="1622"/>
        <v>0</v>
      </c>
      <c r="N6577" s="517">
        <f t="shared" si="1618"/>
        <v>0</v>
      </c>
      <c r="O6577" s="517">
        <f t="shared" si="1619"/>
        <v>0</v>
      </c>
      <c r="P6577" s="506"/>
      <c r="Q6577" s="520"/>
      <c r="R6577" s="412" t="str">
        <f t="shared" si="1609"/>
        <v/>
      </c>
      <c r="S6577" s="412" t="str">
        <f t="shared" si="1620"/>
        <v/>
      </c>
      <c r="T6577" s="427"/>
      <c r="U6577" s="429"/>
      <c r="W6577" s="6">
        <f>VLOOKUP(A6577,'[3]Cartilha Global'!$A:$A,1,FALSE)</f>
        <v>87354</v>
      </c>
    </row>
    <row r="6578" spans="1:23" ht="34.5" hidden="1" thickBot="1" x14ac:dyDescent="0.25">
      <c r="A6578" s="522">
        <v>87360</v>
      </c>
      <c r="B6578" s="508" t="s">
        <v>3144</v>
      </c>
      <c r="C6578" s="513" t="s">
        <v>3948</v>
      </c>
      <c r="D6578" s="498" t="s">
        <v>171</v>
      </c>
      <c r="E6578" s="499">
        <v>3094.98</v>
      </c>
      <c r="F6578" s="500">
        <f t="shared" si="1621"/>
        <v>3832.82</v>
      </c>
      <c r="G6578" s="527"/>
      <c r="H6578" s="528"/>
      <c r="I6578" s="517">
        <f t="shared" si="1615"/>
        <v>0</v>
      </c>
      <c r="J6578" s="517">
        <f t="shared" si="1616"/>
        <v>0</v>
      </c>
      <c r="K6578" s="504"/>
      <c r="L6578" s="518">
        <f t="shared" si="1622"/>
        <v>0</v>
      </c>
      <c r="M6578" s="518">
        <f t="shared" si="1622"/>
        <v>0</v>
      </c>
      <c r="N6578" s="517">
        <f t="shared" si="1618"/>
        <v>0</v>
      </c>
      <c r="O6578" s="517">
        <f t="shared" si="1619"/>
        <v>0</v>
      </c>
      <c r="P6578" s="506"/>
      <c r="Q6578" s="520"/>
      <c r="R6578" s="412" t="str">
        <f t="shared" si="1609"/>
        <v/>
      </c>
      <c r="S6578" s="412" t="str">
        <f t="shared" si="1620"/>
        <v/>
      </c>
      <c r="T6578" s="427"/>
      <c r="U6578" s="429"/>
      <c r="W6578" s="6">
        <f>VLOOKUP(A6578,'[3]Cartilha Global'!$A:$A,1,FALSE)</f>
        <v>87360</v>
      </c>
    </row>
    <row r="6579" spans="1:23" ht="34.5" hidden="1" thickBot="1" x14ac:dyDescent="0.25">
      <c r="A6579" s="522">
        <v>87361</v>
      </c>
      <c r="B6579" s="508" t="s">
        <v>3144</v>
      </c>
      <c r="C6579" s="513" t="s">
        <v>3949</v>
      </c>
      <c r="D6579" s="498" t="s">
        <v>171</v>
      </c>
      <c r="E6579" s="499">
        <v>3050.8</v>
      </c>
      <c r="F6579" s="500">
        <f t="shared" si="1621"/>
        <v>3778.11</v>
      </c>
      <c r="G6579" s="527"/>
      <c r="H6579" s="528"/>
      <c r="I6579" s="517">
        <f t="shared" si="1615"/>
        <v>0</v>
      </c>
      <c r="J6579" s="517">
        <f t="shared" si="1616"/>
        <v>0</v>
      </c>
      <c r="K6579" s="504"/>
      <c r="L6579" s="518">
        <f t="shared" si="1622"/>
        <v>0</v>
      </c>
      <c r="M6579" s="518">
        <f t="shared" si="1622"/>
        <v>0</v>
      </c>
      <c r="N6579" s="517">
        <f t="shared" si="1618"/>
        <v>0</v>
      </c>
      <c r="O6579" s="517">
        <f t="shared" si="1619"/>
        <v>0</v>
      </c>
      <c r="P6579" s="506"/>
      <c r="Q6579" s="520"/>
      <c r="R6579" s="412" t="str">
        <f t="shared" si="1609"/>
        <v/>
      </c>
      <c r="S6579" s="412" t="str">
        <f t="shared" si="1620"/>
        <v/>
      </c>
      <c r="T6579" s="427"/>
      <c r="U6579" s="429"/>
      <c r="W6579" s="6">
        <f>VLOOKUP(A6579,'[3]Cartilha Global'!$A:$A,1,FALSE)</f>
        <v>87361</v>
      </c>
    </row>
    <row r="6580" spans="1:23" ht="34.5" hidden="1" thickBot="1" x14ac:dyDescent="0.25">
      <c r="A6580" s="522">
        <v>87362</v>
      </c>
      <c r="B6580" s="508" t="s">
        <v>3144</v>
      </c>
      <c r="C6580" s="513" t="s">
        <v>3950</v>
      </c>
      <c r="D6580" s="498" t="s">
        <v>171</v>
      </c>
      <c r="E6580" s="499">
        <v>3047.96</v>
      </c>
      <c r="F6580" s="500">
        <f t="shared" si="1621"/>
        <v>3774.59</v>
      </c>
      <c r="G6580" s="527"/>
      <c r="H6580" s="528"/>
      <c r="I6580" s="517">
        <f t="shared" si="1615"/>
        <v>0</v>
      </c>
      <c r="J6580" s="517">
        <f t="shared" si="1616"/>
        <v>0</v>
      </c>
      <c r="K6580" s="504"/>
      <c r="L6580" s="518">
        <f t="shared" si="1622"/>
        <v>0</v>
      </c>
      <c r="M6580" s="518">
        <f t="shared" si="1622"/>
        <v>0</v>
      </c>
      <c r="N6580" s="517">
        <f t="shared" si="1618"/>
        <v>0</v>
      </c>
      <c r="O6580" s="517">
        <f t="shared" si="1619"/>
        <v>0</v>
      </c>
      <c r="P6580" s="506"/>
      <c r="Q6580" s="520"/>
      <c r="R6580" s="412" t="str">
        <f t="shared" si="1609"/>
        <v/>
      </c>
      <c r="S6580" s="412" t="str">
        <f t="shared" si="1620"/>
        <v/>
      </c>
      <c r="T6580" s="427"/>
      <c r="U6580" s="429"/>
      <c r="W6580" s="6">
        <f>VLOOKUP(A6580,'[3]Cartilha Global'!$A:$A,1,FALSE)</f>
        <v>87362</v>
      </c>
    </row>
    <row r="6581" spans="1:23" ht="23.25" hidden="1" thickBot="1" x14ac:dyDescent="0.25">
      <c r="A6581" s="522">
        <v>87372</v>
      </c>
      <c r="B6581" s="508" t="s">
        <v>3144</v>
      </c>
      <c r="C6581" s="513" t="s">
        <v>3951</v>
      </c>
      <c r="D6581" s="498" t="s">
        <v>171</v>
      </c>
      <c r="E6581" s="499">
        <v>739.27</v>
      </c>
      <c r="F6581" s="500">
        <f t="shared" si="1621"/>
        <v>915.51</v>
      </c>
      <c r="G6581" s="527"/>
      <c r="H6581" s="528"/>
      <c r="I6581" s="517">
        <f t="shared" si="1615"/>
        <v>0</v>
      </c>
      <c r="J6581" s="517">
        <f t="shared" si="1616"/>
        <v>0</v>
      </c>
      <c r="K6581" s="504"/>
      <c r="L6581" s="518">
        <f t="shared" si="1622"/>
        <v>0</v>
      </c>
      <c r="M6581" s="518">
        <f t="shared" si="1622"/>
        <v>0</v>
      </c>
      <c r="N6581" s="517">
        <f t="shared" si="1618"/>
        <v>0</v>
      </c>
      <c r="O6581" s="517">
        <f t="shared" si="1619"/>
        <v>0</v>
      </c>
      <c r="P6581" s="506"/>
      <c r="Q6581" s="520"/>
      <c r="R6581" s="412" t="str">
        <f t="shared" si="1609"/>
        <v/>
      </c>
      <c r="S6581" s="412" t="str">
        <f t="shared" si="1620"/>
        <v/>
      </c>
      <c r="T6581" s="427"/>
      <c r="U6581" s="429"/>
      <c r="W6581" s="6">
        <f>VLOOKUP(A6581,'[3]Cartilha Global'!$A:$A,1,FALSE)</f>
        <v>87372</v>
      </c>
    </row>
    <row r="6582" spans="1:23" ht="23.25" hidden="1" thickBot="1" x14ac:dyDescent="0.25">
      <c r="A6582" s="522">
        <v>87377</v>
      </c>
      <c r="B6582" s="508" t="s">
        <v>3144</v>
      </c>
      <c r="C6582" s="513" t="s">
        <v>3952</v>
      </c>
      <c r="D6582" s="498" t="s">
        <v>171</v>
      </c>
      <c r="E6582" s="499">
        <v>605.5</v>
      </c>
      <c r="F6582" s="500">
        <f t="shared" si="1621"/>
        <v>749.85</v>
      </c>
      <c r="G6582" s="527"/>
      <c r="H6582" s="528"/>
      <c r="I6582" s="517">
        <f t="shared" si="1615"/>
        <v>0</v>
      </c>
      <c r="J6582" s="517">
        <f t="shared" si="1616"/>
        <v>0</v>
      </c>
      <c r="K6582" s="504"/>
      <c r="L6582" s="518">
        <f t="shared" si="1622"/>
        <v>0</v>
      </c>
      <c r="M6582" s="518">
        <f t="shared" si="1622"/>
        <v>0</v>
      </c>
      <c r="N6582" s="517">
        <f t="shared" si="1618"/>
        <v>0</v>
      </c>
      <c r="O6582" s="517">
        <f t="shared" si="1619"/>
        <v>0</v>
      </c>
      <c r="P6582" s="506"/>
      <c r="Q6582" s="520"/>
      <c r="R6582" s="412" t="str">
        <f t="shared" si="1609"/>
        <v/>
      </c>
      <c r="S6582" s="412" t="str">
        <f t="shared" si="1620"/>
        <v/>
      </c>
      <c r="T6582" s="427"/>
      <c r="U6582" s="429"/>
      <c r="W6582" s="6">
        <f>VLOOKUP(A6582,'[3]Cartilha Global'!$A:$A,1,FALSE)</f>
        <v>87377</v>
      </c>
    </row>
    <row r="6583" spans="1:23" ht="23.25" hidden="1" thickBot="1" x14ac:dyDescent="0.25">
      <c r="A6583" s="522">
        <v>87380</v>
      </c>
      <c r="B6583" s="508" t="s">
        <v>3144</v>
      </c>
      <c r="C6583" s="513" t="s">
        <v>3953</v>
      </c>
      <c r="D6583" s="498" t="s">
        <v>171</v>
      </c>
      <c r="E6583" s="499">
        <v>3231.4</v>
      </c>
      <c r="F6583" s="500">
        <f t="shared" si="1621"/>
        <v>4001.77</v>
      </c>
      <c r="G6583" s="527"/>
      <c r="H6583" s="528"/>
      <c r="I6583" s="517">
        <f t="shared" si="1615"/>
        <v>0</v>
      </c>
      <c r="J6583" s="517">
        <f t="shared" si="1616"/>
        <v>0</v>
      </c>
      <c r="K6583" s="504"/>
      <c r="L6583" s="518">
        <f t="shared" si="1622"/>
        <v>0</v>
      </c>
      <c r="M6583" s="518">
        <f t="shared" si="1622"/>
        <v>0</v>
      </c>
      <c r="N6583" s="517">
        <f t="shared" si="1618"/>
        <v>0</v>
      </c>
      <c r="O6583" s="517">
        <f t="shared" si="1619"/>
        <v>0</v>
      </c>
      <c r="P6583" s="506"/>
      <c r="Q6583" s="520"/>
      <c r="R6583" s="412" t="str">
        <f t="shared" si="1609"/>
        <v/>
      </c>
      <c r="S6583" s="412" t="str">
        <f t="shared" si="1620"/>
        <v/>
      </c>
      <c r="T6583" s="427"/>
      <c r="U6583" s="429"/>
      <c r="W6583" s="6">
        <f>VLOOKUP(A6583,'[3]Cartilha Global'!$A:$A,1,FALSE)</f>
        <v>87380</v>
      </c>
    </row>
    <row r="6584" spans="1:23" ht="23.25" hidden="1" thickBot="1" x14ac:dyDescent="0.25">
      <c r="A6584" s="522">
        <v>88628</v>
      </c>
      <c r="B6584" s="508" t="s">
        <v>3144</v>
      </c>
      <c r="C6584" s="513" t="s">
        <v>3954</v>
      </c>
      <c r="D6584" s="498" t="s">
        <v>171</v>
      </c>
      <c r="E6584" s="499">
        <v>490.94</v>
      </c>
      <c r="F6584" s="500">
        <f t="shared" si="1621"/>
        <v>607.98</v>
      </c>
      <c r="G6584" s="527"/>
      <c r="H6584" s="528"/>
      <c r="I6584" s="517">
        <f t="shared" si="1615"/>
        <v>0</v>
      </c>
      <c r="J6584" s="517">
        <f t="shared" si="1616"/>
        <v>0</v>
      </c>
      <c r="K6584" s="504"/>
      <c r="L6584" s="518">
        <f t="shared" si="1622"/>
        <v>0</v>
      </c>
      <c r="M6584" s="518">
        <f t="shared" si="1622"/>
        <v>0</v>
      </c>
      <c r="N6584" s="517">
        <f t="shared" si="1618"/>
        <v>0</v>
      </c>
      <c r="O6584" s="517">
        <f t="shared" si="1619"/>
        <v>0</v>
      </c>
      <c r="P6584" s="506"/>
      <c r="Q6584" s="520"/>
      <c r="R6584" s="412" t="str">
        <f t="shared" ref="R6584:R6647" si="1623">IF(Q6584="X","x",IF(Q6584="xx","x",IF(O6584&gt;0,"x","")))</f>
        <v/>
      </c>
      <c r="S6584" s="412" t="str">
        <f t="shared" si="1620"/>
        <v/>
      </c>
      <c r="T6584" s="427"/>
      <c r="U6584" s="429"/>
      <c r="W6584" s="6">
        <f>VLOOKUP(A6584,'[3]Cartilha Global'!$A:$A,1,FALSE)</f>
        <v>88628</v>
      </c>
    </row>
    <row r="6585" spans="1:23" ht="23.25" hidden="1" thickBot="1" x14ac:dyDescent="0.25">
      <c r="A6585" s="522">
        <v>88629</v>
      </c>
      <c r="B6585" s="508" t="s">
        <v>3144</v>
      </c>
      <c r="C6585" s="513" t="s">
        <v>3955</v>
      </c>
      <c r="D6585" s="498" t="s">
        <v>171</v>
      </c>
      <c r="E6585" s="499">
        <v>602.5</v>
      </c>
      <c r="F6585" s="500">
        <f t="shared" si="1621"/>
        <v>746.14</v>
      </c>
      <c r="G6585" s="527"/>
      <c r="H6585" s="528"/>
      <c r="I6585" s="517">
        <f t="shared" si="1615"/>
        <v>0</v>
      </c>
      <c r="J6585" s="517">
        <f t="shared" si="1616"/>
        <v>0</v>
      </c>
      <c r="K6585" s="504"/>
      <c r="L6585" s="518">
        <f t="shared" si="1622"/>
        <v>0</v>
      </c>
      <c r="M6585" s="518">
        <f t="shared" si="1622"/>
        <v>0</v>
      </c>
      <c r="N6585" s="517">
        <f t="shared" si="1618"/>
        <v>0</v>
      </c>
      <c r="O6585" s="517">
        <f t="shared" si="1619"/>
        <v>0</v>
      </c>
      <c r="P6585" s="506"/>
      <c r="Q6585" s="520"/>
      <c r="R6585" s="412" t="str">
        <f t="shared" si="1623"/>
        <v/>
      </c>
      <c r="S6585" s="412" t="str">
        <f t="shared" si="1620"/>
        <v/>
      </c>
      <c r="T6585" s="427"/>
      <c r="U6585" s="429"/>
      <c r="W6585" s="6">
        <f>VLOOKUP(A6585,'[3]Cartilha Global'!$A:$A,1,FALSE)</f>
        <v>88629</v>
      </c>
    </row>
    <row r="6586" spans="1:23" ht="23.25" hidden="1" thickBot="1" x14ac:dyDescent="0.25">
      <c r="A6586" s="522">
        <v>87301</v>
      </c>
      <c r="B6586" s="508" t="s">
        <v>3144</v>
      </c>
      <c r="C6586" s="513" t="s">
        <v>3956</v>
      </c>
      <c r="D6586" s="498" t="s">
        <v>171</v>
      </c>
      <c r="E6586" s="499">
        <v>529.73</v>
      </c>
      <c r="F6586" s="500">
        <f t="shared" si="1621"/>
        <v>656.02</v>
      </c>
      <c r="G6586" s="527"/>
      <c r="H6586" s="528"/>
      <c r="I6586" s="517">
        <f t="shared" si="1615"/>
        <v>0</v>
      </c>
      <c r="J6586" s="517">
        <f t="shared" si="1616"/>
        <v>0</v>
      </c>
      <c r="K6586" s="504"/>
      <c r="L6586" s="518">
        <f t="shared" si="1622"/>
        <v>0</v>
      </c>
      <c r="M6586" s="518">
        <f t="shared" si="1622"/>
        <v>0</v>
      </c>
      <c r="N6586" s="517">
        <f t="shared" si="1618"/>
        <v>0</v>
      </c>
      <c r="O6586" s="517">
        <f t="shared" si="1619"/>
        <v>0</v>
      </c>
      <c r="P6586" s="506"/>
      <c r="Q6586" s="520"/>
      <c r="R6586" s="412" t="str">
        <f t="shared" si="1623"/>
        <v/>
      </c>
      <c r="S6586" s="412" t="str">
        <f t="shared" si="1620"/>
        <v/>
      </c>
      <c r="T6586" s="427"/>
      <c r="U6586" s="429"/>
      <c r="W6586" s="6">
        <f>VLOOKUP(A6586,'[3]Cartilha Global'!$A:$A,1,FALSE)</f>
        <v>87301</v>
      </c>
    </row>
    <row r="6587" spans="1:23" ht="23.25" hidden="1" thickBot="1" x14ac:dyDescent="0.25">
      <c r="A6587" s="522">
        <v>87302</v>
      </c>
      <c r="B6587" s="508" t="s">
        <v>3144</v>
      </c>
      <c r="C6587" s="513" t="s">
        <v>3957</v>
      </c>
      <c r="D6587" s="498" t="s">
        <v>171</v>
      </c>
      <c r="E6587" s="499">
        <v>520.27</v>
      </c>
      <c r="F6587" s="500">
        <f t="shared" si="1621"/>
        <v>644.29999999999995</v>
      </c>
      <c r="G6587" s="527"/>
      <c r="H6587" s="528"/>
      <c r="I6587" s="517">
        <f t="shared" si="1615"/>
        <v>0</v>
      </c>
      <c r="J6587" s="517">
        <f t="shared" si="1616"/>
        <v>0</v>
      </c>
      <c r="K6587" s="504"/>
      <c r="L6587" s="518">
        <f t="shared" si="1622"/>
        <v>0</v>
      </c>
      <c r="M6587" s="518">
        <f t="shared" si="1622"/>
        <v>0</v>
      </c>
      <c r="N6587" s="517">
        <f t="shared" si="1618"/>
        <v>0</v>
      </c>
      <c r="O6587" s="517">
        <f t="shared" si="1619"/>
        <v>0</v>
      </c>
      <c r="P6587" s="506"/>
      <c r="Q6587" s="520"/>
      <c r="R6587" s="412" t="str">
        <f t="shared" si="1623"/>
        <v/>
      </c>
      <c r="S6587" s="412" t="str">
        <f t="shared" si="1620"/>
        <v/>
      </c>
      <c r="T6587" s="427"/>
      <c r="U6587" s="429"/>
      <c r="W6587" s="6">
        <f>VLOOKUP(A6587,'[3]Cartilha Global'!$A:$A,1,FALSE)</f>
        <v>87302</v>
      </c>
    </row>
    <row r="6588" spans="1:23" ht="23.25" hidden="1" thickBot="1" x14ac:dyDescent="0.25">
      <c r="A6588" s="522">
        <v>87316</v>
      </c>
      <c r="B6588" s="508" t="s">
        <v>3144</v>
      </c>
      <c r="C6588" s="513" t="s">
        <v>3958</v>
      </c>
      <c r="D6588" s="498" t="s">
        <v>171</v>
      </c>
      <c r="E6588" s="499">
        <v>419.52</v>
      </c>
      <c r="F6588" s="500">
        <f t="shared" si="1621"/>
        <v>519.53</v>
      </c>
      <c r="G6588" s="527"/>
      <c r="H6588" s="528"/>
      <c r="I6588" s="517">
        <f t="shared" si="1615"/>
        <v>0</v>
      </c>
      <c r="J6588" s="517">
        <f t="shared" si="1616"/>
        <v>0</v>
      </c>
      <c r="K6588" s="504"/>
      <c r="L6588" s="518">
        <f t="shared" si="1622"/>
        <v>0</v>
      </c>
      <c r="M6588" s="518">
        <f t="shared" si="1622"/>
        <v>0</v>
      </c>
      <c r="N6588" s="517">
        <f t="shared" si="1618"/>
        <v>0</v>
      </c>
      <c r="O6588" s="517">
        <f t="shared" si="1619"/>
        <v>0</v>
      </c>
      <c r="P6588" s="506"/>
      <c r="Q6588" s="520"/>
      <c r="R6588" s="412" t="str">
        <f t="shared" si="1623"/>
        <v/>
      </c>
      <c r="S6588" s="412" t="str">
        <f t="shared" si="1620"/>
        <v/>
      </c>
      <c r="T6588" s="427"/>
      <c r="U6588" s="429"/>
      <c r="W6588" s="6">
        <f>VLOOKUP(A6588,'[3]Cartilha Global'!$A:$A,1,FALSE)</f>
        <v>87316</v>
      </c>
    </row>
    <row r="6589" spans="1:23" ht="23.25" hidden="1" thickBot="1" x14ac:dyDescent="0.25">
      <c r="A6589" s="522">
        <v>87317</v>
      </c>
      <c r="B6589" s="508" t="s">
        <v>3144</v>
      </c>
      <c r="C6589" s="513" t="s">
        <v>3959</v>
      </c>
      <c r="D6589" s="498" t="s">
        <v>171</v>
      </c>
      <c r="E6589" s="499">
        <v>404.52</v>
      </c>
      <c r="F6589" s="500">
        <f t="shared" si="1621"/>
        <v>500.96</v>
      </c>
      <c r="G6589" s="527"/>
      <c r="H6589" s="528"/>
      <c r="I6589" s="517">
        <f t="shared" si="1615"/>
        <v>0</v>
      </c>
      <c r="J6589" s="517">
        <f t="shared" si="1616"/>
        <v>0</v>
      </c>
      <c r="K6589" s="504"/>
      <c r="L6589" s="518">
        <f t="shared" si="1622"/>
        <v>0</v>
      </c>
      <c r="M6589" s="518">
        <f t="shared" si="1622"/>
        <v>0</v>
      </c>
      <c r="N6589" s="517">
        <f t="shared" si="1618"/>
        <v>0</v>
      </c>
      <c r="O6589" s="517">
        <f t="shared" si="1619"/>
        <v>0</v>
      </c>
      <c r="P6589" s="506"/>
      <c r="Q6589" s="520"/>
      <c r="R6589" s="412" t="str">
        <f t="shared" si="1623"/>
        <v/>
      </c>
      <c r="S6589" s="412" t="str">
        <f t="shared" si="1620"/>
        <v/>
      </c>
      <c r="T6589" s="427"/>
      <c r="U6589" s="429"/>
      <c r="W6589" s="6">
        <f>VLOOKUP(A6589,'[3]Cartilha Global'!$A:$A,1,FALSE)</f>
        <v>87317</v>
      </c>
    </row>
    <row r="6590" spans="1:23" ht="34.5" hidden="1" thickBot="1" x14ac:dyDescent="0.25">
      <c r="A6590" s="522">
        <v>87325</v>
      </c>
      <c r="B6590" s="508" t="s">
        <v>3144</v>
      </c>
      <c r="C6590" s="513" t="s">
        <v>3960</v>
      </c>
      <c r="D6590" s="498" t="s">
        <v>171</v>
      </c>
      <c r="E6590" s="499">
        <v>3053.66</v>
      </c>
      <c r="F6590" s="500">
        <f t="shared" si="1621"/>
        <v>3781.65</v>
      </c>
      <c r="G6590" s="527"/>
      <c r="H6590" s="528"/>
      <c r="I6590" s="517">
        <f t="shared" si="1615"/>
        <v>0</v>
      </c>
      <c r="J6590" s="517">
        <f t="shared" si="1616"/>
        <v>0</v>
      </c>
      <c r="K6590" s="504"/>
      <c r="L6590" s="518">
        <f t="shared" si="1622"/>
        <v>0</v>
      </c>
      <c r="M6590" s="518">
        <f t="shared" si="1622"/>
        <v>0</v>
      </c>
      <c r="N6590" s="517">
        <f t="shared" si="1618"/>
        <v>0</v>
      </c>
      <c r="O6590" s="517">
        <f t="shared" si="1619"/>
        <v>0</v>
      </c>
      <c r="P6590" s="506"/>
      <c r="Q6590" s="520"/>
      <c r="R6590" s="412" t="str">
        <f t="shared" si="1623"/>
        <v/>
      </c>
      <c r="S6590" s="412" t="str">
        <f t="shared" si="1620"/>
        <v/>
      </c>
      <c r="T6590" s="427"/>
      <c r="U6590" s="429"/>
      <c r="W6590" s="6">
        <f>VLOOKUP(A6590,'[3]Cartilha Global'!$A:$A,1,FALSE)</f>
        <v>87325</v>
      </c>
    </row>
    <row r="6591" spans="1:23" ht="34.5" hidden="1" thickBot="1" x14ac:dyDescent="0.25">
      <c r="A6591" s="522">
        <v>87326</v>
      </c>
      <c r="B6591" s="508" t="s">
        <v>3144</v>
      </c>
      <c r="C6591" s="513" t="s">
        <v>3961</v>
      </c>
      <c r="D6591" s="498" t="s">
        <v>171</v>
      </c>
      <c r="E6591" s="499">
        <v>3058.15</v>
      </c>
      <c r="F6591" s="500">
        <f t="shared" si="1621"/>
        <v>3787.21</v>
      </c>
      <c r="G6591" s="527"/>
      <c r="H6591" s="528"/>
      <c r="I6591" s="517">
        <f t="shared" si="1615"/>
        <v>0</v>
      </c>
      <c r="J6591" s="517">
        <f t="shared" si="1616"/>
        <v>0</v>
      </c>
      <c r="K6591" s="504"/>
      <c r="L6591" s="518">
        <f t="shared" si="1622"/>
        <v>0</v>
      </c>
      <c r="M6591" s="518">
        <f t="shared" si="1622"/>
        <v>0</v>
      </c>
      <c r="N6591" s="517">
        <f t="shared" si="1618"/>
        <v>0</v>
      </c>
      <c r="O6591" s="517">
        <f t="shared" si="1619"/>
        <v>0</v>
      </c>
      <c r="P6591" s="506"/>
      <c r="Q6591" s="520"/>
      <c r="R6591" s="412" t="str">
        <f t="shared" si="1623"/>
        <v/>
      </c>
      <c r="S6591" s="412" t="str">
        <f t="shared" si="1620"/>
        <v/>
      </c>
      <c r="T6591" s="427"/>
      <c r="U6591" s="429"/>
      <c r="W6591" s="6">
        <f>VLOOKUP(A6591,'[3]Cartilha Global'!$A:$A,1,FALSE)</f>
        <v>87326</v>
      </c>
    </row>
    <row r="6592" spans="1:23" ht="23.25" hidden="1" thickBot="1" x14ac:dyDescent="0.25">
      <c r="A6592" s="522">
        <v>87342</v>
      </c>
      <c r="B6592" s="508" t="s">
        <v>3144</v>
      </c>
      <c r="C6592" s="513" t="s">
        <v>3962</v>
      </c>
      <c r="D6592" s="498" t="s">
        <v>171</v>
      </c>
      <c r="E6592" s="499">
        <v>599.36</v>
      </c>
      <c r="F6592" s="500">
        <f t="shared" si="1621"/>
        <v>742.25</v>
      </c>
      <c r="G6592" s="527"/>
      <c r="H6592" s="528"/>
      <c r="I6592" s="517">
        <f t="shared" si="1615"/>
        <v>0</v>
      </c>
      <c r="J6592" s="517">
        <f t="shared" si="1616"/>
        <v>0</v>
      </c>
      <c r="K6592" s="504"/>
      <c r="L6592" s="518">
        <f t="shared" si="1622"/>
        <v>0</v>
      </c>
      <c r="M6592" s="518">
        <f t="shared" si="1622"/>
        <v>0</v>
      </c>
      <c r="N6592" s="517">
        <f t="shared" si="1618"/>
        <v>0</v>
      </c>
      <c r="O6592" s="517">
        <f t="shared" si="1619"/>
        <v>0</v>
      </c>
      <c r="P6592" s="506"/>
      <c r="Q6592" s="520"/>
      <c r="R6592" s="412" t="str">
        <f t="shared" si="1623"/>
        <v/>
      </c>
      <c r="S6592" s="412" t="str">
        <f t="shared" si="1620"/>
        <v/>
      </c>
      <c r="T6592" s="427"/>
      <c r="U6592" s="429"/>
      <c r="W6592" s="6">
        <f>VLOOKUP(A6592,'[3]Cartilha Global'!$A:$A,1,FALSE)</f>
        <v>87342</v>
      </c>
    </row>
    <row r="6593" spans="1:23" ht="23.25" hidden="1" thickBot="1" x14ac:dyDescent="0.25">
      <c r="A6593" s="522">
        <v>87343</v>
      </c>
      <c r="B6593" s="508" t="s">
        <v>3144</v>
      </c>
      <c r="C6593" s="513" t="s">
        <v>3963</v>
      </c>
      <c r="D6593" s="498" t="s">
        <v>171</v>
      </c>
      <c r="E6593" s="499">
        <v>531.46</v>
      </c>
      <c r="F6593" s="500">
        <f t="shared" si="1621"/>
        <v>658.16</v>
      </c>
      <c r="G6593" s="527"/>
      <c r="H6593" s="528"/>
      <c r="I6593" s="517">
        <f t="shared" si="1615"/>
        <v>0</v>
      </c>
      <c r="J6593" s="517">
        <f t="shared" si="1616"/>
        <v>0</v>
      </c>
      <c r="K6593" s="504"/>
      <c r="L6593" s="518">
        <f t="shared" si="1622"/>
        <v>0</v>
      </c>
      <c r="M6593" s="518">
        <f t="shared" si="1622"/>
        <v>0</v>
      </c>
      <c r="N6593" s="517">
        <f t="shared" si="1618"/>
        <v>0</v>
      </c>
      <c r="O6593" s="517">
        <f t="shared" si="1619"/>
        <v>0</v>
      </c>
      <c r="P6593" s="506"/>
      <c r="Q6593" s="520"/>
      <c r="R6593" s="412" t="str">
        <f t="shared" si="1623"/>
        <v/>
      </c>
      <c r="S6593" s="412" t="str">
        <f t="shared" si="1620"/>
        <v/>
      </c>
      <c r="T6593" s="427"/>
      <c r="U6593" s="429"/>
      <c r="W6593" s="6">
        <f>VLOOKUP(A6593,'[3]Cartilha Global'!$A:$A,1,FALSE)</f>
        <v>87343</v>
      </c>
    </row>
    <row r="6594" spans="1:23" ht="23.25" hidden="1" thickBot="1" x14ac:dyDescent="0.25">
      <c r="A6594" s="522">
        <v>87344</v>
      </c>
      <c r="B6594" s="508" t="s">
        <v>3144</v>
      </c>
      <c r="C6594" s="513" t="s">
        <v>3964</v>
      </c>
      <c r="D6594" s="498" t="s">
        <v>171</v>
      </c>
      <c r="E6594" s="499">
        <v>494.28</v>
      </c>
      <c r="F6594" s="500">
        <f t="shared" si="1621"/>
        <v>612.12</v>
      </c>
      <c r="G6594" s="527"/>
      <c r="H6594" s="528"/>
      <c r="I6594" s="517">
        <f t="shared" si="1615"/>
        <v>0</v>
      </c>
      <c r="J6594" s="517">
        <f t="shared" si="1616"/>
        <v>0</v>
      </c>
      <c r="K6594" s="504"/>
      <c r="L6594" s="518">
        <f t="shared" si="1622"/>
        <v>0</v>
      </c>
      <c r="M6594" s="518">
        <f t="shared" si="1622"/>
        <v>0</v>
      </c>
      <c r="N6594" s="517">
        <f t="shared" si="1618"/>
        <v>0</v>
      </c>
      <c r="O6594" s="517">
        <f t="shared" si="1619"/>
        <v>0</v>
      </c>
      <c r="P6594" s="506"/>
      <c r="Q6594" s="520"/>
      <c r="R6594" s="412" t="str">
        <f t="shared" si="1623"/>
        <v/>
      </c>
      <c r="S6594" s="412" t="str">
        <f t="shared" si="1620"/>
        <v/>
      </c>
      <c r="T6594" s="427"/>
      <c r="U6594" s="429"/>
      <c r="W6594" s="6">
        <f>VLOOKUP(A6594,'[3]Cartilha Global'!$A:$A,1,FALSE)</f>
        <v>87344</v>
      </c>
    </row>
    <row r="6595" spans="1:23" ht="34.5" hidden="1" thickBot="1" x14ac:dyDescent="0.25">
      <c r="A6595" s="522">
        <v>87355</v>
      </c>
      <c r="B6595" s="508" t="s">
        <v>3144</v>
      </c>
      <c r="C6595" s="513" t="s">
        <v>3965</v>
      </c>
      <c r="D6595" s="498" t="s">
        <v>171</v>
      </c>
      <c r="E6595" s="499">
        <v>457.03</v>
      </c>
      <c r="F6595" s="500">
        <f t="shared" si="1621"/>
        <v>565.99</v>
      </c>
      <c r="G6595" s="527"/>
      <c r="H6595" s="528"/>
      <c r="I6595" s="517">
        <f t="shared" si="1615"/>
        <v>0</v>
      </c>
      <c r="J6595" s="517">
        <f t="shared" si="1616"/>
        <v>0</v>
      </c>
      <c r="K6595" s="504"/>
      <c r="L6595" s="518">
        <f t="shared" si="1622"/>
        <v>0</v>
      </c>
      <c r="M6595" s="518">
        <f t="shared" si="1622"/>
        <v>0</v>
      </c>
      <c r="N6595" s="517">
        <f t="shared" si="1618"/>
        <v>0</v>
      </c>
      <c r="O6595" s="517">
        <f t="shared" si="1619"/>
        <v>0</v>
      </c>
      <c r="P6595" s="506"/>
      <c r="Q6595" s="520"/>
      <c r="R6595" s="412" t="str">
        <f t="shared" si="1623"/>
        <v/>
      </c>
      <c r="S6595" s="412" t="str">
        <f t="shared" si="1620"/>
        <v/>
      </c>
      <c r="T6595" s="427"/>
      <c r="U6595" s="429"/>
      <c r="W6595" s="6">
        <f>VLOOKUP(A6595,'[3]Cartilha Global'!$A:$A,1,FALSE)</f>
        <v>87355</v>
      </c>
    </row>
    <row r="6596" spans="1:23" ht="34.5" hidden="1" thickBot="1" x14ac:dyDescent="0.25">
      <c r="A6596" s="522">
        <v>87356</v>
      </c>
      <c r="B6596" s="508" t="s">
        <v>3144</v>
      </c>
      <c r="C6596" s="513" t="s">
        <v>3966</v>
      </c>
      <c r="D6596" s="498" t="s">
        <v>171</v>
      </c>
      <c r="E6596" s="499">
        <v>406.88</v>
      </c>
      <c r="F6596" s="500">
        <f t="shared" si="1621"/>
        <v>503.88</v>
      </c>
      <c r="G6596" s="527"/>
      <c r="H6596" s="528"/>
      <c r="I6596" s="517">
        <f t="shared" si="1615"/>
        <v>0</v>
      </c>
      <c r="J6596" s="517">
        <f t="shared" si="1616"/>
        <v>0</v>
      </c>
      <c r="K6596" s="504"/>
      <c r="L6596" s="518">
        <f t="shared" si="1622"/>
        <v>0</v>
      </c>
      <c r="M6596" s="518">
        <f t="shared" si="1622"/>
        <v>0</v>
      </c>
      <c r="N6596" s="517">
        <f t="shared" si="1618"/>
        <v>0</v>
      </c>
      <c r="O6596" s="517">
        <f t="shared" si="1619"/>
        <v>0</v>
      </c>
      <c r="P6596" s="506"/>
      <c r="Q6596" s="520"/>
      <c r="R6596" s="412" t="str">
        <f t="shared" si="1623"/>
        <v/>
      </c>
      <c r="S6596" s="412" t="str">
        <f t="shared" si="1620"/>
        <v/>
      </c>
      <c r="T6596" s="427"/>
      <c r="U6596" s="429"/>
      <c r="W6596" s="6">
        <f>VLOOKUP(A6596,'[3]Cartilha Global'!$A:$A,1,FALSE)</f>
        <v>87356</v>
      </c>
    </row>
    <row r="6597" spans="1:23" ht="34.5" hidden="1" thickBot="1" x14ac:dyDescent="0.25">
      <c r="A6597" s="522">
        <v>87357</v>
      </c>
      <c r="B6597" s="508" t="s">
        <v>3144</v>
      </c>
      <c r="C6597" s="513" t="s">
        <v>3967</v>
      </c>
      <c r="D6597" s="498" t="s">
        <v>171</v>
      </c>
      <c r="E6597" s="499">
        <v>383.07</v>
      </c>
      <c r="F6597" s="500">
        <f t="shared" si="1621"/>
        <v>474.39</v>
      </c>
      <c r="G6597" s="527"/>
      <c r="H6597" s="528"/>
      <c r="I6597" s="517">
        <f t="shared" si="1615"/>
        <v>0</v>
      </c>
      <c r="J6597" s="517">
        <f t="shared" si="1616"/>
        <v>0</v>
      </c>
      <c r="K6597" s="504"/>
      <c r="L6597" s="518">
        <f t="shared" si="1622"/>
        <v>0</v>
      </c>
      <c r="M6597" s="518">
        <f t="shared" si="1622"/>
        <v>0</v>
      </c>
      <c r="N6597" s="517">
        <f t="shared" si="1618"/>
        <v>0</v>
      </c>
      <c r="O6597" s="517">
        <f t="shared" si="1619"/>
        <v>0</v>
      </c>
      <c r="P6597" s="506"/>
      <c r="Q6597" s="520"/>
      <c r="R6597" s="412" t="str">
        <f t="shared" si="1623"/>
        <v/>
      </c>
      <c r="S6597" s="412" t="str">
        <f t="shared" si="1620"/>
        <v/>
      </c>
      <c r="T6597" s="427"/>
      <c r="U6597" s="429"/>
      <c r="W6597" s="6">
        <f>VLOOKUP(A6597,'[3]Cartilha Global'!$A:$A,1,FALSE)</f>
        <v>87357</v>
      </c>
    </row>
    <row r="6598" spans="1:23" ht="34.5" hidden="1" thickBot="1" x14ac:dyDescent="0.25">
      <c r="A6598" s="522">
        <v>87363</v>
      </c>
      <c r="B6598" s="508" t="s">
        <v>3144</v>
      </c>
      <c r="C6598" s="513" t="s">
        <v>3968</v>
      </c>
      <c r="D6598" s="498" t="s">
        <v>171</v>
      </c>
      <c r="E6598" s="499">
        <v>3031.4</v>
      </c>
      <c r="F6598" s="500">
        <f t="shared" si="1621"/>
        <v>3754.09</v>
      </c>
      <c r="G6598" s="527"/>
      <c r="H6598" s="528"/>
      <c r="I6598" s="517">
        <f t="shared" si="1615"/>
        <v>0</v>
      </c>
      <c r="J6598" s="517">
        <f t="shared" si="1616"/>
        <v>0</v>
      </c>
      <c r="K6598" s="504"/>
      <c r="L6598" s="518">
        <f t="shared" si="1622"/>
        <v>0</v>
      </c>
      <c r="M6598" s="518">
        <f t="shared" si="1622"/>
        <v>0</v>
      </c>
      <c r="N6598" s="517">
        <f t="shared" si="1618"/>
        <v>0</v>
      </c>
      <c r="O6598" s="517">
        <f t="shared" si="1619"/>
        <v>0</v>
      </c>
      <c r="P6598" s="506"/>
      <c r="Q6598" s="520"/>
      <c r="R6598" s="412" t="str">
        <f t="shared" si="1623"/>
        <v/>
      </c>
      <c r="S6598" s="412" t="str">
        <f t="shared" si="1620"/>
        <v/>
      </c>
      <c r="T6598" s="427"/>
      <c r="U6598" s="429"/>
      <c r="W6598" s="6">
        <f>VLOOKUP(A6598,'[3]Cartilha Global'!$A:$A,1,FALSE)</f>
        <v>87363</v>
      </c>
    </row>
    <row r="6599" spans="1:23" ht="34.5" hidden="1" thickBot="1" x14ac:dyDescent="0.25">
      <c r="A6599" s="522">
        <v>87364</v>
      </c>
      <c r="B6599" s="508" t="s">
        <v>3144</v>
      </c>
      <c r="C6599" s="513" t="s">
        <v>3969</v>
      </c>
      <c r="D6599" s="498" t="s">
        <v>171</v>
      </c>
      <c r="E6599" s="499">
        <v>3001.66</v>
      </c>
      <c r="F6599" s="500">
        <f t="shared" si="1621"/>
        <v>3717.26</v>
      </c>
      <c r="G6599" s="527"/>
      <c r="H6599" s="528"/>
      <c r="I6599" s="517">
        <f t="shared" si="1615"/>
        <v>0</v>
      </c>
      <c r="J6599" s="517">
        <f t="shared" si="1616"/>
        <v>0</v>
      </c>
      <c r="K6599" s="504"/>
      <c r="L6599" s="518">
        <f t="shared" si="1622"/>
        <v>0</v>
      </c>
      <c r="M6599" s="518">
        <f t="shared" si="1622"/>
        <v>0</v>
      </c>
      <c r="N6599" s="517">
        <f t="shared" si="1618"/>
        <v>0</v>
      </c>
      <c r="O6599" s="517">
        <f t="shared" si="1619"/>
        <v>0</v>
      </c>
      <c r="P6599" s="506"/>
      <c r="Q6599" s="520"/>
      <c r="R6599" s="412" t="str">
        <f t="shared" si="1623"/>
        <v/>
      </c>
      <c r="S6599" s="412" t="str">
        <f t="shared" si="1620"/>
        <v/>
      </c>
      <c r="T6599" s="427"/>
      <c r="U6599" s="429"/>
      <c r="W6599" s="6">
        <f>VLOOKUP(A6599,'[3]Cartilha Global'!$A:$A,1,FALSE)</f>
        <v>87364</v>
      </c>
    </row>
    <row r="6600" spans="1:23" ht="23.25" hidden="1" thickBot="1" x14ac:dyDescent="0.25">
      <c r="A6600" s="522">
        <v>87373</v>
      </c>
      <c r="B6600" s="508" t="s">
        <v>3144</v>
      </c>
      <c r="C6600" s="513" t="s">
        <v>3970</v>
      </c>
      <c r="D6600" s="498" t="s">
        <v>171</v>
      </c>
      <c r="E6600" s="499">
        <v>659.46</v>
      </c>
      <c r="F6600" s="500">
        <f t="shared" si="1621"/>
        <v>816.68</v>
      </c>
      <c r="G6600" s="527"/>
      <c r="H6600" s="528"/>
      <c r="I6600" s="517">
        <f t="shared" si="1615"/>
        <v>0</v>
      </c>
      <c r="J6600" s="517">
        <f t="shared" si="1616"/>
        <v>0</v>
      </c>
      <c r="K6600" s="504"/>
      <c r="L6600" s="518">
        <f t="shared" si="1622"/>
        <v>0</v>
      </c>
      <c r="M6600" s="518">
        <f t="shared" si="1622"/>
        <v>0</v>
      </c>
      <c r="N6600" s="517">
        <f t="shared" si="1618"/>
        <v>0</v>
      </c>
      <c r="O6600" s="517">
        <f t="shared" si="1619"/>
        <v>0</v>
      </c>
      <c r="P6600" s="506"/>
      <c r="Q6600" s="520"/>
      <c r="R6600" s="412" t="str">
        <f t="shared" si="1623"/>
        <v/>
      </c>
      <c r="S6600" s="412" t="str">
        <f t="shared" si="1620"/>
        <v/>
      </c>
      <c r="T6600" s="427"/>
      <c r="U6600" s="429"/>
      <c r="W6600" s="6">
        <f>VLOOKUP(A6600,'[3]Cartilha Global'!$A:$A,1,FALSE)</f>
        <v>87373</v>
      </c>
    </row>
    <row r="6601" spans="1:23" ht="23.25" hidden="1" thickBot="1" x14ac:dyDescent="0.25">
      <c r="A6601" s="522">
        <v>87378</v>
      </c>
      <c r="B6601" s="508" t="s">
        <v>3144</v>
      </c>
      <c r="C6601" s="513" t="s">
        <v>3971</v>
      </c>
      <c r="D6601" s="498" t="s">
        <v>171</v>
      </c>
      <c r="E6601" s="499">
        <v>547.47</v>
      </c>
      <c r="F6601" s="500">
        <f t="shared" si="1621"/>
        <v>677.99</v>
      </c>
      <c r="G6601" s="527"/>
      <c r="H6601" s="528"/>
      <c r="I6601" s="517">
        <f t="shared" si="1615"/>
        <v>0</v>
      </c>
      <c r="J6601" s="517">
        <f t="shared" si="1616"/>
        <v>0</v>
      </c>
      <c r="K6601" s="504"/>
      <c r="L6601" s="518">
        <f t="shared" si="1622"/>
        <v>0</v>
      </c>
      <c r="M6601" s="518">
        <f t="shared" si="1622"/>
        <v>0</v>
      </c>
      <c r="N6601" s="517">
        <f t="shared" si="1618"/>
        <v>0</v>
      </c>
      <c r="O6601" s="517">
        <f t="shared" si="1619"/>
        <v>0</v>
      </c>
      <c r="P6601" s="506"/>
      <c r="Q6601" s="520"/>
      <c r="R6601" s="412" t="str">
        <f t="shared" si="1623"/>
        <v/>
      </c>
      <c r="S6601" s="412" t="str">
        <f t="shared" si="1620"/>
        <v/>
      </c>
      <c r="T6601" s="427"/>
      <c r="U6601" s="429"/>
      <c r="W6601" s="6">
        <f>VLOOKUP(A6601,'[3]Cartilha Global'!$A:$A,1,FALSE)</f>
        <v>87378</v>
      </c>
    </row>
    <row r="6602" spans="1:23" ht="23.25" hidden="1" thickBot="1" x14ac:dyDescent="0.25">
      <c r="A6602" s="522">
        <v>87381</v>
      </c>
      <c r="B6602" s="508" t="s">
        <v>3144</v>
      </c>
      <c r="C6602" s="513" t="s">
        <v>3972</v>
      </c>
      <c r="D6602" s="498" t="s">
        <v>171</v>
      </c>
      <c r="E6602" s="499">
        <v>3175.14</v>
      </c>
      <c r="F6602" s="500">
        <f t="shared" si="1621"/>
        <v>3932.09</v>
      </c>
      <c r="G6602" s="527"/>
      <c r="H6602" s="528"/>
      <c r="I6602" s="517">
        <f t="shared" si="1615"/>
        <v>0</v>
      </c>
      <c r="J6602" s="517">
        <f t="shared" si="1616"/>
        <v>0</v>
      </c>
      <c r="K6602" s="504"/>
      <c r="L6602" s="518">
        <f t="shared" si="1622"/>
        <v>0</v>
      </c>
      <c r="M6602" s="518">
        <f t="shared" si="1622"/>
        <v>0</v>
      </c>
      <c r="N6602" s="517">
        <f t="shared" si="1618"/>
        <v>0</v>
      </c>
      <c r="O6602" s="517">
        <f t="shared" si="1619"/>
        <v>0</v>
      </c>
      <c r="P6602" s="506"/>
      <c r="Q6602" s="520"/>
      <c r="R6602" s="412" t="str">
        <f t="shared" si="1623"/>
        <v/>
      </c>
      <c r="S6602" s="412" t="str">
        <f t="shared" si="1620"/>
        <v/>
      </c>
      <c r="T6602" s="427"/>
      <c r="U6602" s="429"/>
      <c r="W6602" s="6">
        <f>VLOOKUP(A6602,'[3]Cartilha Global'!$A:$A,1,FALSE)</f>
        <v>87381</v>
      </c>
    </row>
    <row r="6603" spans="1:23" ht="23.25" hidden="1" thickBot="1" x14ac:dyDescent="0.25">
      <c r="A6603" s="522">
        <v>88630</v>
      </c>
      <c r="B6603" s="508" t="s">
        <v>3144</v>
      </c>
      <c r="C6603" s="513" t="s">
        <v>368</v>
      </c>
      <c r="D6603" s="498" t="s">
        <v>171</v>
      </c>
      <c r="E6603" s="499">
        <v>415.08</v>
      </c>
      <c r="F6603" s="500">
        <f t="shared" si="1621"/>
        <v>514.04</v>
      </c>
      <c r="G6603" s="527"/>
      <c r="H6603" s="528"/>
      <c r="I6603" s="517">
        <f t="shared" si="1615"/>
        <v>0</v>
      </c>
      <c r="J6603" s="517">
        <f t="shared" si="1616"/>
        <v>0</v>
      </c>
      <c r="K6603" s="504"/>
      <c r="L6603" s="518">
        <f t="shared" si="1622"/>
        <v>0</v>
      </c>
      <c r="M6603" s="518">
        <f t="shared" si="1622"/>
        <v>0</v>
      </c>
      <c r="N6603" s="517">
        <f t="shared" si="1618"/>
        <v>0</v>
      </c>
      <c r="O6603" s="517">
        <f t="shared" si="1619"/>
        <v>0</v>
      </c>
      <c r="P6603" s="506"/>
      <c r="Q6603" s="520"/>
      <c r="R6603" s="412" t="str">
        <f t="shared" si="1623"/>
        <v/>
      </c>
      <c r="S6603" s="412" t="str">
        <f t="shared" si="1620"/>
        <v/>
      </c>
      <c r="T6603" s="427"/>
      <c r="U6603" s="429"/>
      <c r="W6603" s="6">
        <f>VLOOKUP(A6603,'[3]Cartilha Global'!$A:$A,1,FALSE)</f>
        <v>88630</v>
      </c>
    </row>
    <row r="6604" spans="1:23" ht="23.25" hidden="1" thickBot="1" x14ac:dyDescent="0.25">
      <c r="A6604" s="522">
        <v>88631</v>
      </c>
      <c r="B6604" s="508" t="s">
        <v>3144</v>
      </c>
      <c r="C6604" s="513" t="s">
        <v>3973</v>
      </c>
      <c r="D6604" s="498" t="s">
        <v>171</v>
      </c>
      <c r="E6604" s="499">
        <v>539.33000000000004</v>
      </c>
      <c r="F6604" s="500">
        <f t="shared" si="1621"/>
        <v>667.91</v>
      </c>
      <c r="G6604" s="527"/>
      <c r="H6604" s="528"/>
      <c r="I6604" s="517">
        <f t="shared" si="1615"/>
        <v>0</v>
      </c>
      <c r="J6604" s="517">
        <f t="shared" si="1616"/>
        <v>0</v>
      </c>
      <c r="K6604" s="504"/>
      <c r="L6604" s="518">
        <f t="shared" si="1622"/>
        <v>0</v>
      </c>
      <c r="M6604" s="518">
        <f t="shared" si="1622"/>
        <v>0</v>
      </c>
      <c r="N6604" s="517">
        <f t="shared" si="1618"/>
        <v>0</v>
      </c>
      <c r="O6604" s="517">
        <f t="shared" si="1619"/>
        <v>0</v>
      </c>
      <c r="P6604" s="506"/>
      <c r="Q6604" s="520"/>
      <c r="R6604" s="412" t="str">
        <f t="shared" si="1623"/>
        <v/>
      </c>
      <c r="S6604" s="412" t="str">
        <f t="shared" si="1620"/>
        <v/>
      </c>
      <c r="T6604" s="427"/>
      <c r="U6604" s="429"/>
      <c r="W6604" s="6">
        <f>VLOOKUP(A6604,'[3]Cartilha Global'!$A:$A,1,FALSE)</f>
        <v>88631</v>
      </c>
    </row>
    <row r="6605" spans="1:23" ht="23.25" hidden="1" thickBot="1" x14ac:dyDescent="0.25">
      <c r="A6605" s="522">
        <v>87302</v>
      </c>
      <c r="B6605" s="508" t="s">
        <v>3144</v>
      </c>
      <c r="C6605" s="513" t="s">
        <v>3957</v>
      </c>
      <c r="D6605" s="498" t="s">
        <v>171</v>
      </c>
      <c r="E6605" s="499">
        <v>520.27</v>
      </c>
      <c r="F6605" s="500">
        <f t="shared" si="1621"/>
        <v>644.29999999999995</v>
      </c>
      <c r="G6605" s="527"/>
      <c r="H6605" s="528"/>
      <c r="I6605" s="517">
        <f t="shared" si="1615"/>
        <v>0</v>
      </c>
      <c r="J6605" s="517">
        <f t="shared" si="1616"/>
        <v>0</v>
      </c>
      <c r="K6605" s="504"/>
      <c r="L6605" s="518">
        <f t="shared" si="1622"/>
        <v>0</v>
      </c>
      <c r="M6605" s="518">
        <f t="shared" si="1622"/>
        <v>0</v>
      </c>
      <c r="N6605" s="517">
        <f t="shared" si="1618"/>
        <v>0</v>
      </c>
      <c r="O6605" s="517">
        <f t="shared" si="1619"/>
        <v>0</v>
      </c>
      <c r="P6605" s="506"/>
      <c r="Q6605" s="520"/>
      <c r="R6605" s="412" t="str">
        <f t="shared" si="1623"/>
        <v/>
      </c>
      <c r="S6605" s="412" t="str">
        <f t="shared" si="1620"/>
        <v/>
      </c>
      <c r="T6605" s="427"/>
      <c r="U6605" s="429"/>
      <c r="W6605" s="6">
        <f>VLOOKUP(A6605,'[3]Cartilha Global'!$A:$A,1,FALSE)</f>
        <v>87302</v>
      </c>
    </row>
    <row r="6606" spans="1:23" ht="23.25" hidden="1" thickBot="1" x14ac:dyDescent="0.25">
      <c r="A6606" s="522">
        <v>87304</v>
      </c>
      <c r="B6606" s="508" t="s">
        <v>3144</v>
      </c>
      <c r="C6606" s="513" t="s">
        <v>3974</v>
      </c>
      <c r="D6606" s="498" t="s">
        <v>171</v>
      </c>
      <c r="E6606" s="499">
        <v>476.09</v>
      </c>
      <c r="F6606" s="500">
        <f t="shared" si="1621"/>
        <v>589.59</v>
      </c>
      <c r="G6606" s="527"/>
      <c r="H6606" s="528"/>
      <c r="I6606" s="517">
        <f t="shared" si="1615"/>
        <v>0</v>
      </c>
      <c r="J6606" s="517">
        <f t="shared" si="1616"/>
        <v>0</v>
      </c>
      <c r="K6606" s="504"/>
      <c r="L6606" s="518">
        <f t="shared" si="1622"/>
        <v>0</v>
      </c>
      <c r="M6606" s="518">
        <f t="shared" si="1622"/>
        <v>0</v>
      </c>
      <c r="N6606" s="517">
        <f t="shared" si="1618"/>
        <v>0</v>
      </c>
      <c r="O6606" s="517">
        <f t="shared" si="1619"/>
        <v>0</v>
      </c>
      <c r="P6606" s="506"/>
      <c r="Q6606" s="520"/>
      <c r="R6606" s="412" t="str">
        <f t="shared" si="1623"/>
        <v/>
      </c>
      <c r="S6606" s="412" t="str">
        <f t="shared" si="1620"/>
        <v/>
      </c>
      <c r="T6606" s="427"/>
      <c r="U6606" s="429"/>
      <c r="W6606" s="6">
        <f>VLOOKUP(A6606,'[3]Cartilha Global'!$A:$A,1,FALSE)</f>
        <v>87304</v>
      </c>
    </row>
    <row r="6607" spans="1:23" ht="23.25" hidden="1" thickBot="1" x14ac:dyDescent="0.25">
      <c r="A6607" s="522">
        <v>87305</v>
      </c>
      <c r="B6607" s="508" t="s">
        <v>3144</v>
      </c>
      <c r="C6607" s="513" t="s">
        <v>3975</v>
      </c>
      <c r="D6607" s="498" t="s">
        <v>171</v>
      </c>
      <c r="E6607" s="499">
        <v>478.27</v>
      </c>
      <c r="F6607" s="500">
        <f t="shared" si="1621"/>
        <v>592.29</v>
      </c>
      <c r="G6607" s="527"/>
      <c r="H6607" s="528"/>
      <c r="I6607" s="517">
        <f t="shared" ref="I6607:I6637" si="1624">IF(ISBLANK(E6607),0,ROUND(F6607*G6607,2))</f>
        <v>0</v>
      </c>
      <c r="J6607" s="517">
        <f t="shared" ref="J6607:J6637" si="1625">IF(ISBLANK(G6607),0,ROUND(G6607*H6607,2))</f>
        <v>0</v>
      </c>
      <c r="K6607" s="504"/>
      <c r="L6607" s="518">
        <f t="shared" ref="L6607:M6637" si="1626">G6607</f>
        <v>0</v>
      </c>
      <c r="M6607" s="518">
        <f t="shared" si="1626"/>
        <v>0</v>
      </c>
      <c r="N6607" s="517">
        <f t="shared" ref="N6607:N6637" si="1627">IF(ISBLANK(E6607),0,ROUND(F6607*L6607,2))</f>
        <v>0</v>
      </c>
      <c r="O6607" s="517">
        <f t="shared" ref="O6607:O6637" si="1628">IF(ISBLANK(L6607),0,ROUND(L6607*M6607,2))</f>
        <v>0</v>
      </c>
      <c r="P6607" s="506"/>
      <c r="Q6607" s="520"/>
      <c r="R6607" s="412" t="str">
        <f t="shared" si="1623"/>
        <v/>
      </c>
      <c r="S6607" s="412" t="str">
        <f t="shared" ref="S6607:S6670" si="1629">IF(Q6607="X","x",IF(Q6607="xx","x",IF(OR(J6607&gt;0,O6607&gt;0),"x","")))</f>
        <v/>
      </c>
      <c r="T6607" s="427"/>
      <c r="U6607" s="429"/>
      <c r="W6607" s="6">
        <f>VLOOKUP(A6607,'[3]Cartilha Global'!$A:$A,1,FALSE)</f>
        <v>87305</v>
      </c>
    </row>
    <row r="6608" spans="1:23" ht="23.25" hidden="1" thickBot="1" x14ac:dyDescent="0.25">
      <c r="A6608" s="522">
        <v>87308</v>
      </c>
      <c r="B6608" s="508" t="s">
        <v>3144</v>
      </c>
      <c r="C6608" s="513" t="s">
        <v>3976</v>
      </c>
      <c r="D6608" s="498" t="s">
        <v>171</v>
      </c>
      <c r="E6608" s="499">
        <v>443.19</v>
      </c>
      <c r="F6608" s="500">
        <f t="shared" si="1621"/>
        <v>548.85</v>
      </c>
      <c r="G6608" s="527"/>
      <c r="H6608" s="528"/>
      <c r="I6608" s="517">
        <f t="shared" si="1624"/>
        <v>0</v>
      </c>
      <c r="J6608" s="517">
        <f t="shared" si="1625"/>
        <v>0</v>
      </c>
      <c r="K6608" s="504"/>
      <c r="L6608" s="518">
        <f t="shared" si="1626"/>
        <v>0</v>
      </c>
      <c r="M6608" s="518">
        <f t="shared" si="1626"/>
        <v>0</v>
      </c>
      <c r="N6608" s="517">
        <f t="shared" si="1627"/>
        <v>0</v>
      </c>
      <c r="O6608" s="517">
        <f t="shared" si="1628"/>
        <v>0</v>
      </c>
      <c r="P6608" s="506"/>
      <c r="Q6608" s="520"/>
      <c r="R6608" s="412" t="str">
        <f t="shared" si="1623"/>
        <v/>
      </c>
      <c r="S6608" s="412" t="str">
        <f t="shared" si="1629"/>
        <v/>
      </c>
      <c r="T6608" s="427"/>
      <c r="U6608" s="429"/>
      <c r="W6608" s="6">
        <f>VLOOKUP(A6608,'[3]Cartilha Global'!$A:$A,1,FALSE)</f>
        <v>87308</v>
      </c>
    </row>
    <row r="6609" spans="1:23" ht="23.25" hidden="1" thickBot="1" x14ac:dyDescent="0.25">
      <c r="A6609" s="522">
        <v>87310</v>
      </c>
      <c r="B6609" s="508" t="s">
        <v>3144</v>
      </c>
      <c r="C6609" s="513" t="s">
        <v>3977</v>
      </c>
      <c r="D6609" s="498" t="s">
        <v>171</v>
      </c>
      <c r="E6609" s="499">
        <v>379.29</v>
      </c>
      <c r="F6609" s="500">
        <f t="shared" si="1621"/>
        <v>469.71</v>
      </c>
      <c r="G6609" s="527"/>
      <c r="H6609" s="528"/>
      <c r="I6609" s="517">
        <f t="shared" si="1624"/>
        <v>0</v>
      </c>
      <c r="J6609" s="517">
        <f t="shared" si="1625"/>
        <v>0</v>
      </c>
      <c r="K6609" s="504"/>
      <c r="L6609" s="518">
        <f t="shared" si="1626"/>
        <v>0</v>
      </c>
      <c r="M6609" s="518">
        <f t="shared" si="1626"/>
        <v>0</v>
      </c>
      <c r="N6609" s="517">
        <f t="shared" si="1627"/>
        <v>0</v>
      </c>
      <c r="O6609" s="517">
        <f t="shared" si="1628"/>
        <v>0</v>
      </c>
      <c r="P6609" s="506"/>
      <c r="Q6609" s="520"/>
      <c r="R6609" s="412" t="str">
        <f t="shared" si="1623"/>
        <v/>
      </c>
      <c r="S6609" s="412" t="str">
        <f t="shared" si="1629"/>
        <v/>
      </c>
      <c r="T6609" s="427"/>
      <c r="U6609" s="429"/>
      <c r="W6609" s="6">
        <f>VLOOKUP(A6609,'[3]Cartilha Global'!$A:$A,1,FALSE)</f>
        <v>87310</v>
      </c>
    </row>
    <row r="6610" spans="1:23" ht="23.25" hidden="1" thickBot="1" x14ac:dyDescent="0.25">
      <c r="A6610" s="522">
        <v>87311</v>
      </c>
      <c r="B6610" s="508" t="s">
        <v>3144</v>
      </c>
      <c r="C6610" s="513" t="s">
        <v>3978</v>
      </c>
      <c r="D6610" s="498" t="s">
        <v>171</v>
      </c>
      <c r="E6610" s="499">
        <v>369.48</v>
      </c>
      <c r="F6610" s="500">
        <f t="shared" si="1621"/>
        <v>457.56</v>
      </c>
      <c r="G6610" s="527"/>
      <c r="H6610" s="528"/>
      <c r="I6610" s="517">
        <f t="shared" si="1624"/>
        <v>0</v>
      </c>
      <c r="J6610" s="517">
        <f t="shared" si="1625"/>
        <v>0</v>
      </c>
      <c r="K6610" s="504"/>
      <c r="L6610" s="518">
        <f t="shared" si="1626"/>
        <v>0</v>
      </c>
      <c r="M6610" s="518">
        <f t="shared" si="1626"/>
        <v>0</v>
      </c>
      <c r="N6610" s="517">
        <f t="shared" si="1627"/>
        <v>0</v>
      </c>
      <c r="O6610" s="517">
        <f t="shared" si="1628"/>
        <v>0</v>
      </c>
      <c r="P6610" s="506"/>
      <c r="Q6610" s="520"/>
      <c r="R6610" s="412" t="str">
        <f t="shared" si="1623"/>
        <v/>
      </c>
      <c r="S6610" s="412" t="str">
        <f t="shared" si="1629"/>
        <v/>
      </c>
      <c r="T6610" s="427"/>
      <c r="U6610" s="429"/>
      <c r="W6610" s="6">
        <f>VLOOKUP(A6610,'[3]Cartilha Global'!$A:$A,1,FALSE)</f>
        <v>87311</v>
      </c>
    </row>
    <row r="6611" spans="1:23" ht="34.5" hidden="1" thickBot="1" x14ac:dyDescent="0.25">
      <c r="A6611" s="522">
        <v>87319</v>
      </c>
      <c r="B6611" s="508" t="s">
        <v>3144</v>
      </c>
      <c r="C6611" s="513" t="s">
        <v>3979</v>
      </c>
      <c r="D6611" s="498" t="s">
        <v>171</v>
      </c>
      <c r="E6611" s="499">
        <v>3027.4</v>
      </c>
      <c r="F6611" s="500">
        <f t="shared" si="1621"/>
        <v>3749.13</v>
      </c>
      <c r="G6611" s="527"/>
      <c r="H6611" s="528"/>
      <c r="I6611" s="517">
        <f t="shared" si="1624"/>
        <v>0</v>
      </c>
      <c r="J6611" s="517">
        <f t="shared" si="1625"/>
        <v>0</v>
      </c>
      <c r="K6611" s="504"/>
      <c r="L6611" s="518">
        <f t="shared" si="1626"/>
        <v>0</v>
      </c>
      <c r="M6611" s="518">
        <f t="shared" si="1626"/>
        <v>0</v>
      </c>
      <c r="N6611" s="517">
        <f t="shared" si="1627"/>
        <v>0</v>
      </c>
      <c r="O6611" s="517">
        <f t="shared" si="1628"/>
        <v>0</v>
      </c>
      <c r="P6611" s="506"/>
      <c r="Q6611" s="520"/>
      <c r="R6611" s="412" t="str">
        <f t="shared" si="1623"/>
        <v/>
      </c>
      <c r="S6611" s="412" t="str">
        <f t="shared" si="1629"/>
        <v/>
      </c>
      <c r="T6611" s="427"/>
      <c r="U6611" s="429"/>
      <c r="W6611" s="6">
        <f>VLOOKUP(A6611,'[3]Cartilha Global'!$A:$A,1,FALSE)</f>
        <v>87319</v>
      </c>
    </row>
    <row r="6612" spans="1:23" ht="34.5" hidden="1" thickBot="1" x14ac:dyDescent="0.25">
      <c r="A6612" s="522">
        <v>87320</v>
      </c>
      <c r="B6612" s="508" t="s">
        <v>3144</v>
      </c>
      <c r="C6612" s="513" t="s">
        <v>3980</v>
      </c>
      <c r="D6612" s="498" t="s">
        <v>171</v>
      </c>
      <c r="E6612" s="499">
        <v>3030.9</v>
      </c>
      <c r="F6612" s="500">
        <f t="shared" si="1621"/>
        <v>3753.47</v>
      </c>
      <c r="G6612" s="527"/>
      <c r="H6612" s="528"/>
      <c r="I6612" s="517">
        <f t="shared" si="1624"/>
        <v>0</v>
      </c>
      <c r="J6612" s="517">
        <f t="shared" si="1625"/>
        <v>0</v>
      </c>
      <c r="K6612" s="504"/>
      <c r="L6612" s="518">
        <f t="shared" si="1626"/>
        <v>0</v>
      </c>
      <c r="M6612" s="518">
        <f t="shared" si="1626"/>
        <v>0</v>
      </c>
      <c r="N6612" s="517">
        <f t="shared" si="1627"/>
        <v>0</v>
      </c>
      <c r="O6612" s="517">
        <f t="shared" si="1628"/>
        <v>0</v>
      </c>
      <c r="P6612" s="506"/>
      <c r="Q6612" s="520"/>
      <c r="R6612" s="412" t="str">
        <f t="shared" si="1623"/>
        <v/>
      </c>
      <c r="S6612" s="412" t="str">
        <f t="shared" si="1629"/>
        <v/>
      </c>
      <c r="T6612" s="427"/>
      <c r="U6612" s="429"/>
      <c r="W6612" s="6">
        <f>VLOOKUP(A6612,'[3]Cartilha Global'!$A:$A,1,FALSE)</f>
        <v>87320</v>
      </c>
    </row>
    <row r="6613" spans="1:23" ht="23.25" hidden="1" thickBot="1" x14ac:dyDescent="0.25">
      <c r="A6613" s="522">
        <v>87345</v>
      </c>
      <c r="B6613" s="508" t="s">
        <v>3144</v>
      </c>
      <c r="C6613" s="513" t="s">
        <v>3981</v>
      </c>
      <c r="D6613" s="498" t="s">
        <v>171</v>
      </c>
      <c r="E6613" s="499">
        <v>534.91999999999996</v>
      </c>
      <c r="F6613" s="500">
        <f t="shared" si="1621"/>
        <v>662.44</v>
      </c>
      <c r="G6613" s="527"/>
      <c r="H6613" s="528"/>
      <c r="I6613" s="517">
        <f t="shared" si="1624"/>
        <v>0</v>
      </c>
      <c r="J6613" s="517">
        <f t="shared" si="1625"/>
        <v>0</v>
      </c>
      <c r="K6613" s="504"/>
      <c r="L6613" s="518">
        <f t="shared" si="1626"/>
        <v>0</v>
      </c>
      <c r="M6613" s="518">
        <f t="shared" si="1626"/>
        <v>0</v>
      </c>
      <c r="N6613" s="517">
        <f t="shared" si="1627"/>
        <v>0</v>
      </c>
      <c r="O6613" s="517">
        <f t="shared" si="1628"/>
        <v>0</v>
      </c>
      <c r="P6613" s="506"/>
      <c r="Q6613" s="520"/>
      <c r="R6613" s="412" t="str">
        <f t="shared" si="1623"/>
        <v/>
      </c>
      <c r="S6613" s="412" t="str">
        <f t="shared" si="1629"/>
        <v/>
      </c>
      <c r="T6613" s="427"/>
      <c r="U6613" s="429"/>
      <c r="W6613" s="6">
        <f>VLOOKUP(A6613,'[3]Cartilha Global'!$A:$A,1,FALSE)</f>
        <v>87345</v>
      </c>
    </row>
    <row r="6614" spans="1:23" ht="23.25" hidden="1" thickBot="1" x14ac:dyDescent="0.25">
      <c r="A6614" s="522">
        <v>87346</v>
      </c>
      <c r="B6614" s="508" t="s">
        <v>3144</v>
      </c>
      <c r="C6614" s="513" t="s">
        <v>3982</v>
      </c>
      <c r="D6614" s="498" t="s">
        <v>171</v>
      </c>
      <c r="E6614" s="499">
        <v>478.87</v>
      </c>
      <c r="F6614" s="500">
        <f t="shared" si="1621"/>
        <v>593.03</v>
      </c>
      <c r="G6614" s="527"/>
      <c r="H6614" s="528"/>
      <c r="I6614" s="517">
        <f t="shared" si="1624"/>
        <v>0</v>
      </c>
      <c r="J6614" s="517">
        <f t="shared" si="1625"/>
        <v>0</v>
      </c>
      <c r="K6614" s="504"/>
      <c r="L6614" s="518">
        <f t="shared" si="1626"/>
        <v>0</v>
      </c>
      <c r="M6614" s="518">
        <f t="shared" si="1626"/>
        <v>0</v>
      </c>
      <c r="N6614" s="517">
        <f t="shared" si="1627"/>
        <v>0</v>
      </c>
      <c r="O6614" s="517">
        <f t="shared" si="1628"/>
        <v>0</v>
      </c>
      <c r="P6614" s="506"/>
      <c r="Q6614" s="520"/>
      <c r="R6614" s="412" t="str">
        <f t="shared" si="1623"/>
        <v/>
      </c>
      <c r="S6614" s="412" t="str">
        <f t="shared" si="1629"/>
        <v/>
      </c>
      <c r="T6614" s="427"/>
      <c r="U6614" s="429"/>
      <c r="W6614" s="6">
        <f>VLOOKUP(A6614,'[3]Cartilha Global'!$A:$A,1,FALSE)</f>
        <v>87346</v>
      </c>
    </row>
    <row r="6615" spans="1:23" ht="23.25" hidden="1" thickBot="1" x14ac:dyDescent="0.25">
      <c r="A6615" s="522">
        <v>87347</v>
      </c>
      <c r="B6615" s="508" t="s">
        <v>3144</v>
      </c>
      <c r="C6615" s="513" t="s">
        <v>3983</v>
      </c>
      <c r="D6615" s="498" t="s">
        <v>171</v>
      </c>
      <c r="E6615" s="499">
        <v>449.39</v>
      </c>
      <c r="F6615" s="500">
        <f t="shared" si="1621"/>
        <v>556.52</v>
      </c>
      <c r="G6615" s="527"/>
      <c r="H6615" s="528"/>
      <c r="I6615" s="517">
        <f t="shared" si="1624"/>
        <v>0</v>
      </c>
      <c r="J6615" s="517">
        <f t="shared" si="1625"/>
        <v>0</v>
      </c>
      <c r="K6615" s="504"/>
      <c r="L6615" s="518">
        <f t="shared" si="1626"/>
        <v>0</v>
      </c>
      <c r="M6615" s="518">
        <f t="shared" si="1626"/>
        <v>0</v>
      </c>
      <c r="N6615" s="517">
        <f t="shared" si="1627"/>
        <v>0</v>
      </c>
      <c r="O6615" s="517">
        <f t="shared" si="1628"/>
        <v>0</v>
      </c>
      <c r="P6615" s="506"/>
      <c r="Q6615" s="520"/>
      <c r="R6615" s="412" t="str">
        <f t="shared" si="1623"/>
        <v/>
      </c>
      <c r="S6615" s="412" t="str">
        <f t="shared" si="1629"/>
        <v/>
      </c>
      <c r="T6615" s="427"/>
      <c r="U6615" s="429"/>
      <c r="W6615" s="6">
        <f>VLOOKUP(A6615,'[3]Cartilha Global'!$A:$A,1,FALSE)</f>
        <v>87347</v>
      </c>
    </row>
    <row r="6616" spans="1:23" ht="34.5" hidden="1" thickBot="1" x14ac:dyDescent="0.25">
      <c r="A6616" s="522">
        <v>87350</v>
      </c>
      <c r="B6616" s="508" t="s">
        <v>3144</v>
      </c>
      <c r="C6616" s="513" t="s">
        <v>3984</v>
      </c>
      <c r="D6616" s="498" t="s">
        <v>171</v>
      </c>
      <c r="E6616" s="499">
        <v>423.89</v>
      </c>
      <c r="F6616" s="500">
        <f t="shared" si="1621"/>
        <v>524.95000000000005</v>
      </c>
      <c r="G6616" s="527"/>
      <c r="H6616" s="528"/>
      <c r="I6616" s="517">
        <f t="shared" si="1624"/>
        <v>0</v>
      </c>
      <c r="J6616" s="517">
        <f t="shared" si="1625"/>
        <v>0</v>
      </c>
      <c r="K6616" s="504"/>
      <c r="L6616" s="518">
        <f t="shared" si="1626"/>
        <v>0</v>
      </c>
      <c r="M6616" s="518">
        <f t="shared" si="1626"/>
        <v>0</v>
      </c>
      <c r="N6616" s="517">
        <f t="shared" si="1627"/>
        <v>0</v>
      </c>
      <c r="O6616" s="517">
        <f t="shared" si="1628"/>
        <v>0</v>
      </c>
      <c r="P6616" s="506"/>
      <c r="Q6616" s="520"/>
      <c r="R6616" s="412" t="str">
        <f t="shared" si="1623"/>
        <v/>
      </c>
      <c r="S6616" s="412" t="str">
        <f t="shared" si="1629"/>
        <v/>
      </c>
      <c r="T6616" s="427"/>
      <c r="U6616" s="429"/>
      <c r="W6616" s="6">
        <f>VLOOKUP(A6616,'[3]Cartilha Global'!$A:$A,1,FALSE)</f>
        <v>87350</v>
      </c>
    </row>
    <row r="6617" spans="1:23" ht="34.5" hidden="1" thickBot="1" x14ac:dyDescent="0.25">
      <c r="A6617" s="522">
        <v>87351</v>
      </c>
      <c r="B6617" s="508" t="s">
        <v>3144</v>
      </c>
      <c r="C6617" s="513" t="s">
        <v>3985</v>
      </c>
      <c r="D6617" s="498" t="s">
        <v>171</v>
      </c>
      <c r="E6617" s="499">
        <v>354.93</v>
      </c>
      <c r="F6617" s="500">
        <f t="shared" si="1621"/>
        <v>439.55</v>
      </c>
      <c r="G6617" s="527"/>
      <c r="H6617" s="528"/>
      <c r="I6617" s="517">
        <f t="shared" si="1624"/>
        <v>0</v>
      </c>
      <c r="J6617" s="517">
        <f t="shared" si="1625"/>
        <v>0</v>
      </c>
      <c r="K6617" s="504"/>
      <c r="L6617" s="518">
        <f t="shared" si="1626"/>
        <v>0</v>
      </c>
      <c r="M6617" s="518">
        <f t="shared" si="1626"/>
        <v>0</v>
      </c>
      <c r="N6617" s="517">
        <f t="shared" si="1627"/>
        <v>0</v>
      </c>
      <c r="O6617" s="517">
        <f t="shared" si="1628"/>
        <v>0</v>
      </c>
      <c r="P6617" s="506"/>
      <c r="Q6617" s="520"/>
      <c r="R6617" s="412" t="str">
        <f t="shared" si="1623"/>
        <v/>
      </c>
      <c r="S6617" s="412" t="str">
        <f t="shared" si="1629"/>
        <v/>
      </c>
      <c r="T6617" s="427"/>
      <c r="U6617" s="429"/>
      <c r="W6617" s="6">
        <f>VLOOKUP(A6617,'[3]Cartilha Global'!$A:$A,1,FALSE)</f>
        <v>87351</v>
      </c>
    </row>
    <row r="6618" spans="1:23" ht="34.5" hidden="1" thickBot="1" x14ac:dyDescent="0.25">
      <c r="A6618" s="522">
        <v>87358</v>
      </c>
      <c r="B6618" s="508" t="s">
        <v>3144</v>
      </c>
      <c r="C6618" s="513" t="s">
        <v>3986</v>
      </c>
      <c r="D6618" s="498" t="s">
        <v>171</v>
      </c>
      <c r="E6618" s="499">
        <v>2996.76</v>
      </c>
      <c r="F6618" s="500">
        <f t="shared" si="1621"/>
        <v>3711.19</v>
      </c>
      <c r="G6618" s="527"/>
      <c r="H6618" s="528"/>
      <c r="I6618" s="517">
        <f t="shared" si="1624"/>
        <v>0</v>
      </c>
      <c r="J6618" s="517">
        <f t="shared" si="1625"/>
        <v>0</v>
      </c>
      <c r="K6618" s="504"/>
      <c r="L6618" s="518">
        <f t="shared" si="1626"/>
        <v>0</v>
      </c>
      <c r="M6618" s="518">
        <f t="shared" si="1626"/>
        <v>0</v>
      </c>
      <c r="N6618" s="517">
        <f t="shared" si="1627"/>
        <v>0</v>
      </c>
      <c r="O6618" s="517">
        <f t="shared" si="1628"/>
        <v>0</v>
      </c>
      <c r="P6618" s="506"/>
      <c r="Q6618" s="520"/>
      <c r="R6618" s="412" t="str">
        <f t="shared" si="1623"/>
        <v/>
      </c>
      <c r="S6618" s="412" t="str">
        <f t="shared" si="1629"/>
        <v/>
      </c>
      <c r="T6618" s="427"/>
      <c r="U6618" s="429"/>
      <c r="W6618" s="6">
        <f>VLOOKUP(A6618,'[3]Cartilha Global'!$A:$A,1,FALSE)</f>
        <v>87358</v>
      </c>
    </row>
    <row r="6619" spans="1:23" ht="34.5" hidden="1" thickBot="1" x14ac:dyDescent="0.25">
      <c r="A6619" s="522">
        <v>87359</v>
      </c>
      <c r="B6619" s="508" t="s">
        <v>3144</v>
      </c>
      <c r="C6619" s="513" t="s">
        <v>3987</v>
      </c>
      <c r="D6619" s="498" t="s">
        <v>171</v>
      </c>
      <c r="E6619" s="499">
        <v>2968.82</v>
      </c>
      <c r="F6619" s="500">
        <f t="shared" si="1621"/>
        <v>3676.59</v>
      </c>
      <c r="G6619" s="527"/>
      <c r="H6619" s="528"/>
      <c r="I6619" s="517">
        <f t="shared" si="1624"/>
        <v>0</v>
      </c>
      <c r="J6619" s="517">
        <f t="shared" si="1625"/>
        <v>0</v>
      </c>
      <c r="K6619" s="504"/>
      <c r="L6619" s="518">
        <f t="shared" si="1626"/>
        <v>0</v>
      </c>
      <c r="M6619" s="518">
        <f t="shared" si="1626"/>
        <v>0</v>
      </c>
      <c r="N6619" s="517">
        <f t="shared" si="1627"/>
        <v>0</v>
      </c>
      <c r="O6619" s="517">
        <f t="shared" si="1628"/>
        <v>0</v>
      </c>
      <c r="P6619" s="506"/>
      <c r="Q6619" s="520"/>
      <c r="R6619" s="412" t="str">
        <f t="shared" si="1623"/>
        <v/>
      </c>
      <c r="S6619" s="412" t="str">
        <f t="shared" si="1629"/>
        <v/>
      </c>
      <c r="T6619" s="427"/>
      <c r="U6619" s="429"/>
      <c r="W6619" s="6">
        <f>VLOOKUP(A6619,'[3]Cartilha Global'!$A:$A,1,FALSE)</f>
        <v>87359</v>
      </c>
    </row>
    <row r="6620" spans="1:23" ht="23.25" hidden="1" thickBot="1" x14ac:dyDescent="0.25">
      <c r="A6620" s="522">
        <v>87374</v>
      </c>
      <c r="B6620" s="508" t="s">
        <v>3144</v>
      </c>
      <c r="C6620" s="513" t="s">
        <v>3988</v>
      </c>
      <c r="D6620" s="498" t="s">
        <v>171</v>
      </c>
      <c r="E6620" s="499">
        <v>615.97</v>
      </c>
      <c r="F6620" s="500">
        <f t="shared" si="1621"/>
        <v>762.82</v>
      </c>
      <c r="G6620" s="527"/>
      <c r="H6620" s="528"/>
      <c r="I6620" s="517">
        <f t="shared" si="1624"/>
        <v>0</v>
      </c>
      <c r="J6620" s="517">
        <f t="shared" si="1625"/>
        <v>0</v>
      </c>
      <c r="K6620" s="504"/>
      <c r="L6620" s="518">
        <f t="shared" si="1626"/>
        <v>0</v>
      </c>
      <c r="M6620" s="518">
        <f t="shared" si="1626"/>
        <v>0</v>
      </c>
      <c r="N6620" s="517">
        <f t="shared" si="1627"/>
        <v>0</v>
      </c>
      <c r="O6620" s="517">
        <f t="shared" si="1628"/>
        <v>0</v>
      </c>
      <c r="P6620" s="506"/>
      <c r="Q6620" s="520"/>
      <c r="R6620" s="412" t="str">
        <f t="shared" si="1623"/>
        <v/>
      </c>
      <c r="S6620" s="412" t="str">
        <f t="shared" si="1629"/>
        <v/>
      </c>
      <c r="T6620" s="427"/>
      <c r="U6620" s="429"/>
      <c r="W6620" s="6">
        <f>VLOOKUP(A6620,'[3]Cartilha Global'!$A:$A,1,FALSE)</f>
        <v>87374</v>
      </c>
    </row>
    <row r="6621" spans="1:23" ht="23.25" hidden="1" thickBot="1" x14ac:dyDescent="0.25">
      <c r="A6621" s="522">
        <v>87376</v>
      </c>
      <c r="B6621" s="508" t="s">
        <v>3144</v>
      </c>
      <c r="C6621" s="513" t="s">
        <v>3989</v>
      </c>
      <c r="D6621" s="498" t="s">
        <v>171</v>
      </c>
      <c r="E6621" s="499">
        <v>516.92999999999995</v>
      </c>
      <c r="F6621" s="500">
        <f t="shared" si="1621"/>
        <v>640.16999999999996</v>
      </c>
      <c r="G6621" s="527"/>
      <c r="H6621" s="528"/>
      <c r="I6621" s="517">
        <f t="shared" si="1624"/>
        <v>0</v>
      </c>
      <c r="J6621" s="517">
        <f t="shared" si="1625"/>
        <v>0</v>
      </c>
      <c r="K6621" s="504"/>
      <c r="L6621" s="518">
        <f t="shared" si="1626"/>
        <v>0</v>
      </c>
      <c r="M6621" s="518">
        <f t="shared" si="1626"/>
        <v>0</v>
      </c>
      <c r="N6621" s="517">
        <f t="shared" si="1627"/>
        <v>0</v>
      </c>
      <c r="O6621" s="517">
        <f t="shared" si="1628"/>
        <v>0</v>
      </c>
      <c r="P6621" s="506"/>
      <c r="Q6621" s="520"/>
      <c r="R6621" s="412" t="str">
        <f t="shared" si="1623"/>
        <v/>
      </c>
      <c r="S6621" s="412" t="str">
        <f t="shared" si="1629"/>
        <v/>
      </c>
      <c r="T6621" s="427"/>
      <c r="U6621" s="429"/>
      <c r="W6621" s="6">
        <f>VLOOKUP(A6621,'[3]Cartilha Global'!$A:$A,1,FALSE)</f>
        <v>87376</v>
      </c>
    </row>
    <row r="6622" spans="1:23" ht="23.25" hidden="1" thickBot="1" x14ac:dyDescent="0.25">
      <c r="A6622" s="522">
        <v>87379</v>
      </c>
      <c r="B6622" s="508" t="s">
        <v>3144</v>
      </c>
      <c r="C6622" s="513" t="s">
        <v>3990</v>
      </c>
      <c r="D6622" s="498" t="s">
        <v>171</v>
      </c>
      <c r="E6622" s="499">
        <v>3146.11</v>
      </c>
      <c r="F6622" s="500">
        <f t="shared" si="1621"/>
        <v>3896.14</v>
      </c>
      <c r="G6622" s="527"/>
      <c r="H6622" s="528"/>
      <c r="I6622" s="517">
        <f t="shared" si="1624"/>
        <v>0</v>
      </c>
      <c r="J6622" s="517">
        <f t="shared" si="1625"/>
        <v>0</v>
      </c>
      <c r="K6622" s="504"/>
      <c r="L6622" s="518">
        <f t="shared" si="1626"/>
        <v>0</v>
      </c>
      <c r="M6622" s="518">
        <f t="shared" si="1626"/>
        <v>0</v>
      </c>
      <c r="N6622" s="517">
        <f t="shared" si="1627"/>
        <v>0</v>
      </c>
      <c r="O6622" s="517">
        <f t="shared" si="1628"/>
        <v>0</v>
      </c>
      <c r="P6622" s="506"/>
      <c r="Q6622" s="520"/>
      <c r="R6622" s="412" t="str">
        <f t="shared" si="1623"/>
        <v/>
      </c>
      <c r="S6622" s="412" t="str">
        <f t="shared" si="1629"/>
        <v/>
      </c>
      <c r="T6622" s="427"/>
      <c r="U6622" s="429"/>
      <c r="W6622" s="6">
        <f>VLOOKUP(A6622,'[3]Cartilha Global'!$A:$A,1,FALSE)</f>
        <v>87379</v>
      </c>
    </row>
    <row r="6623" spans="1:23" ht="34.5" hidden="1" thickBot="1" x14ac:dyDescent="0.25">
      <c r="A6623" s="522">
        <v>87283</v>
      </c>
      <c r="B6623" s="508" t="s">
        <v>3144</v>
      </c>
      <c r="C6623" s="513" t="s">
        <v>3991</v>
      </c>
      <c r="D6623" s="498" t="s">
        <v>171</v>
      </c>
      <c r="E6623" s="499">
        <v>393.36</v>
      </c>
      <c r="F6623" s="500">
        <f t="shared" si="1621"/>
        <v>487.14</v>
      </c>
      <c r="G6623" s="527"/>
      <c r="H6623" s="528"/>
      <c r="I6623" s="517">
        <f t="shared" si="1624"/>
        <v>0</v>
      </c>
      <c r="J6623" s="517">
        <f t="shared" si="1625"/>
        <v>0</v>
      </c>
      <c r="K6623" s="504"/>
      <c r="L6623" s="518">
        <f t="shared" si="1626"/>
        <v>0</v>
      </c>
      <c r="M6623" s="518">
        <f t="shared" si="1626"/>
        <v>0</v>
      </c>
      <c r="N6623" s="517">
        <f t="shared" si="1627"/>
        <v>0</v>
      </c>
      <c r="O6623" s="517">
        <f t="shared" si="1628"/>
        <v>0</v>
      </c>
      <c r="P6623" s="506"/>
      <c r="Q6623" s="520"/>
      <c r="R6623" s="412" t="str">
        <f t="shared" si="1623"/>
        <v/>
      </c>
      <c r="S6623" s="412" t="str">
        <f t="shared" si="1629"/>
        <v/>
      </c>
      <c r="T6623" s="427"/>
      <c r="U6623" s="429"/>
      <c r="W6623" s="6">
        <f>VLOOKUP(A6623,'[3]Cartilha Global'!$A:$A,1,FALSE)</f>
        <v>87283</v>
      </c>
    </row>
    <row r="6624" spans="1:23" ht="34.5" hidden="1" thickBot="1" x14ac:dyDescent="0.25">
      <c r="A6624" s="522">
        <v>87284</v>
      </c>
      <c r="B6624" s="508" t="s">
        <v>3144</v>
      </c>
      <c r="C6624" s="513" t="s">
        <v>3992</v>
      </c>
      <c r="D6624" s="498" t="s">
        <v>171</v>
      </c>
      <c r="E6624" s="499">
        <v>385.68</v>
      </c>
      <c r="F6624" s="500">
        <f t="shared" si="1621"/>
        <v>477.63</v>
      </c>
      <c r="G6624" s="527"/>
      <c r="H6624" s="528"/>
      <c r="I6624" s="517">
        <f t="shared" si="1624"/>
        <v>0</v>
      </c>
      <c r="J6624" s="517">
        <f t="shared" si="1625"/>
        <v>0</v>
      </c>
      <c r="K6624" s="504"/>
      <c r="L6624" s="518">
        <f t="shared" si="1626"/>
        <v>0</v>
      </c>
      <c r="M6624" s="518">
        <f t="shared" si="1626"/>
        <v>0</v>
      </c>
      <c r="N6624" s="517">
        <f t="shared" si="1627"/>
        <v>0</v>
      </c>
      <c r="O6624" s="517">
        <f t="shared" si="1628"/>
        <v>0</v>
      </c>
      <c r="P6624" s="506"/>
      <c r="Q6624" s="520"/>
      <c r="R6624" s="412" t="str">
        <f t="shared" si="1623"/>
        <v/>
      </c>
      <c r="S6624" s="412" t="str">
        <f t="shared" si="1629"/>
        <v/>
      </c>
      <c r="T6624" s="427"/>
      <c r="U6624" s="429"/>
      <c r="W6624" s="6">
        <f>VLOOKUP(A6624,'[3]Cartilha Global'!$A:$A,1,FALSE)</f>
        <v>87284</v>
      </c>
    </row>
    <row r="6625" spans="1:23" ht="23.25" hidden="1" thickBot="1" x14ac:dyDescent="0.25">
      <c r="A6625" s="522">
        <v>87307</v>
      </c>
      <c r="B6625" s="508" t="s">
        <v>3144</v>
      </c>
      <c r="C6625" s="513" t="s">
        <v>3993</v>
      </c>
      <c r="D6625" s="498" t="s">
        <v>171</v>
      </c>
      <c r="E6625" s="499">
        <v>452.78</v>
      </c>
      <c r="F6625" s="500">
        <f t="shared" si="1621"/>
        <v>560.72</v>
      </c>
      <c r="G6625" s="527"/>
      <c r="H6625" s="528"/>
      <c r="I6625" s="517">
        <f t="shared" si="1624"/>
        <v>0</v>
      </c>
      <c r="J6625" s="517">
        <f t="shared" si="1625"/>
        <v>0</v>
      </c>
      <c r="K6625" s="504"/>
      <c r="L6625" s="518">
        <f t="shared" si="1626"/>
        <v>0</v>
      </c>
      <c r="M6625" s="518">
        <f t="shared" si="1626"/>
        <v>0</v>
      </c>
      <c r="N6625" s="517">
        <f t="shared" si="1627"/>
        <v>0</v>
      </c>
      <c r="O6625" s="517">
        <f t="shared" si="1628"/>
        <v>0</v>
      </c>
      <c r="P6625" s="506"/>
      <c r="Q6625" s="520"/>
      <c r="R6625" s="412" t="str">
        <f t="shared" si="1623"/>
        <v/>
      </c>
      <c r="S6625" s="412" t="str">
        <f t="shared" si="1629"/>
        <v/>
      </c>
      <c r="T6625" s="427"/>
      <c r="U6625" s="429"/>
      <c r="W6625" s="6">
        <f>VLOOKUP(A6625,'[3]Cartilha Global'!$A:$A,1,FALSE)</f>
        <v>87307</v>
      </c>
    </row>
    <row r="6626" spans="1:23" ht="34.5" hidden="1" thickBot="1" x14ac:dyDescent="0.25">
      <c r="A6626" s="522">
        <v>87329</v>
      </c>
      <c r="B6626" s="508" t="s">
        <v>3144</v>
      </c>
      <c r="C6626" s="513" t="s">
        <v>3994</v>
      </c>
      <c r="D6626" s="498" t="s">
        <v>171</v>
      </c>
      <c r="E6626" s="499">
        <v>433.75</v>
      </c>
      <c r="F6626" s="500">
        <f t="shared" si="1621"/>
        <v>537.16</v>
      </c>
      <c r="G6626" s="527"/>
      <c r="H6626" s="528"/>
      <c r="I6626" s="517">
        <f t="shared" si="1624"/>
        <v>0</v>
      </c>
      <c r="J6626" s="517">
        <f t="shared" si="1625"/>
        <v>0</v>
      </c>
      <c r="K6626" s="504"/>
      <c r="L6626" s="518">
        <f t="shared" si="1626"/>
        <v>0</v>
      </c>
      <c r="M6626" s="518">
        <f t="shared" si="1626"/>
        <v>0</v>
      </c>
      <c r="N6626" s="517">
        <f t="shared" si="1627"/>
        <v>0</v>
      </c>
      <c r="O6626" s="517">
        <f t="shared" si="1628"/>
        <v>0</v>
      </c>
      <c r="P6626" s="506"/>
      <c r="Q6626" s="520"/>
      <c r="R6626" s="412" t="str">
        <f t="shared" si="1623"/>
        <v/>
      </c>
      <c r="S6626" s="412" t="str">
        <f t="shared" si="1629"/>
        <v/>
      </c>
      <c r="T6626" s="427"/>
      <c r="U6626" s="429"/>
      <c r="W6626" s="6">
        <f>VLOOKUP(A6626,'[3]Cartilha Global'!$A:$A,1,FALSE)</f>
        <v>87329</v>
      </c>
    </row>
    <row r="6627" spans="1:23" ht="34.5" hidden="1" thickBot="1" x14ac:dyDescent="0.25">
      <c r="A6627" s="522">
        <v>87330</v>
      </c>
      <c r="B6627" s="508" t="s">
        <v>3144</v>
      </c>
      <c r="C6627" s="513" t="s">
        <v>3995</v>
      </c>
      <c r="D6627" s="498" t="s">
        <v>171</v>
      </c>
      <c r="E6627" s="499">
        <v>369.64</v>
      </c>
      <c r="F6627" s="500">
        <f t="shared" si="1621"/>
        <v>457.76</v>
      </c>
      <c r="G6627" s="527"/>
      <c r="H6627" s="528"/>
      <c r="I6627" s="517">
        <f t="shared" si="1624"/>
        <v>0</v>
      </c>
      <c r="J6627" s="517">
        <f t="shared" si="1625"/>
        <v>0</v>
      </c>
      <c r="K6627" s="504"/>
      <c r="L6627" s="518">
        <f t="shared" si="1626"/>
        <v>0</v>
      </c>
      <c r="M6627" s="518">
        <f t="shared" si="1626"/>
        <v>0</v>
      </c>
      <c r="N6627" s="517">
        <f t="shared" si="1627"/>
        <v>0</v>
      </c>
      <c r="O6627" s="517">
        <f t="shared" si="1628"/>
        <v>0</v>
      </c>
      <c r="P6627" s="506"/>
      <c r="Q6627" s="520"/>
      <c r="R6627" s="412" t="str">
        <f t="shared" si="1623"/>
        <v/>
      </c>
      <c r="S6627" s="412" t="str">
        <f t="shared" si="1629"/>
        <v/>
      </c>
      <c r="T6627" s="427"/>
      <c r="U6627" s="429"/>
      <c r="W6627" s="6">
        <f>VLOOKUP(A6627,'[3]Cartilha Global'!$A:$A,1,FALSE)</f>
        <v>87330</v>
      </c>
    </row>
    <row r="6628" spans="1:23" ht="23.25" hidden="1" thickBot="1" x14ac:dyDescent="0.25">
      <c r="A6628" s="522">
        <v>87348</v>
      </c>
      <c r="B6628" s="508" t="s">
        <v>3144</v>
      </c>
      <c r="C6628" s="513" t="s">
        <v>3996</v>
      </c>
      <c r="D6628" s="498" t="s">
        <v>171</v>
      </c>
      <c r="E6628" s="499">
        <v>486.73</v>
      </c>
      <c r="F6628" s="500">
        <f t="shared" si="1621"/>
        <v>602.77</v>
      </c>
      <c r="G6628" s="527"/>
      <c r="H6628" s="528"/>
      <c r="I6628" s="517">
        <f t="shared" si="1624"/>
        <v>0</v>
      </c>
      <c r="J6628" s="517">
        <f t="shared" si="1625"/>
        <v>0</v>
      </c>
      <c r="K6628" s="504"/>
      <c r="L6628" s="518">
        <f t="shared" si="1626"/>
        <v>0</v>
      </c>
      <c r="M6628" s="518">
        <f t="shared" si="1626"/>
        <v>0</v>
      </c>
      <c r="N6628" s="517">
        <f t="shared" si="1627"/>
        <v>0</v>
      </c>
      <c r="O6628" s="517">
        <f t="shared" si="1628"/>
        <v>0</v>
      </c>
      <c r="P6628" s="506"/>
      <c r="Q6628" s="520"/>
      <c r="R6628" s="412" t="str">
        <f t="shared" si="1623"/>
        <v/>
      </c>
      <c r="S6628" s="412" t="str">
        <f t="shared" si="1629"/>
        <v/>
      </c>
      <c r="T6628" s="427"/>
      <c r="U6628" s="429"/>
      <c r="W6628" s="6">
        <f>VLOOKUP(A6628,'[3]Cartilha Global'!$A:$A,1,FALSE)</f>
        <v>87348</v>
      </c>
    </row>
    <row r="6629" spans="1:23" ht="23.25" hidden="1" thickBot="1" x14ac:dyDescent="0.25">
      <c r="A6629" s="522">
        <v>87349</v>
      </c>
      <c r="B6629" s="508" t="s">
        <v>3144</v>
      </c>
      <c r="C6629" s="513" t="s">
        <v>3997</v>
      </c>
      <c r="D6629" s="498" t="s">
        <v>171</v>
      </c>
      <c r="E6629" s="499">
        <v>413.58</v>
      </c>
      <c r="F6629" s="500">
        <f t="shared" si="1621"/>
        <v>512.17999999999995</v>
      </c>
      <c r="G6629" s="527"/>
      <c r="H6629" s="528"/>
      <c r="I6629" s="517">
        <f t="shared" si="1624"/>
        <v>0</v>
      </c>
      <c r="J6629" s="517">
        <f t="shared" si="1625"/>
        <v>0</v>
      </c>
      <c r="K6629" s="504"/>
      <c r="L6629" s="518">
        <f t="shared" si="1626"/>
        <v>0</v>
      </c>
      <c r="M6629" s="518">
        <f t="shared" si="1626"/>
        <v>0</v>
      </c>
      <c r="N6629" s="517">
        <f t="shared" si="1627"/>
        <v>0</v>
      </c>
      <c r="O6629" s="517">
        <f t="shared" si="1628"/>
        <v>0</v>
      </c>
      <c r="P6629" s="506"/>
      <c r="Q6629" s="520"/>
      <c r="R6629" s="412" t="str">
        <f t="shared" si="1623"/>
        <v/>
      </c>
      <c r="S6629" s="412" t="str">
        <f t="shared" si="1629"/>
        <v/>
      </c>
      <c r="T6629" s="427"/>
      <c r="U6629" s="429"/>
      <c r="W6629" s="6">
        <f>VLOOKUP(A6629,'[3]Cartilha Global'!$A:$A,1,FALSE)</f>
        <v>87349</v>
      </c>
    </row>
    <row r="6630" spans="1:23" ht="34.5" hidden="1" thickBot="1" x14ac:dyDescent="0.25">
      <c r="A6630" s="522">
        <v>87366</v>
      </c>
      <c r="B6630" s="508" t="s">
        <v>3144</v>
      </c>
      <c r="C6630" s="513" t="s">
        <v>3998</v>
      </c>
      <c r="D6630" s="498" t="s">
        <v>171</v>
      </c>
      <c r="E6630" s="499">
        <v>536.30999999999995</v>
      </c>
      <c r="F6630" s="500">
        <f t="shared" si="1621"/>
        <v>664.17</v>
      </c>
      <c r="G6630" s="527"/>
      <c r="H6630" s="528"/>
      <c r="I6630" s="517">
        <f t="shared" si="1624"/>
        <v>0</v>
      </c>
      <c r="J6630" s="517">
        <f t="shared" si="1625"/>
        <v>0</v>
      </c>
      <c r="K6630" s="504"/>
      <c r="L6630" s="518">
        <f t="shared" si="1626"/>
        <v>0</v>
      </c>
      <c r="M6630" s="518">
        <f t="shared" si="1626"/>
        <v>0</v>
      </c>
      <c r="N6630" s="517">
        <f t="shared" si="1627"/>
        <v>0</v>
      </c>
      <c r="O6630" s="517">
        <f t="shared" si="1628"/>
        <v>0</v>
      </c>
      <c r="P6630" s="506"/>
      <c r="Q6630" s="520"/>
      <c r="R6630" s="412" t="str">
        <f t="shared" si="1623"/>
        <v/>
      </c>
      <c r="S6630" s="412" t="str">
        <f t="shared" si="1629"/>
        <v/>
      </c>
      <c r="T6630" s="427"/>
      <c r="U6630" s="429"/>
      <c r="W6630" s="6">
        <f>VLOOKUP(A6630,'[3]Cartilha Global'!$A:$A,1,FALSE)</f>
        <v>87366</v>
      </c>
    </row>
    <row r="6631" spans="1:23" ht="34.5" hidden="1" thickBot="1" x14ac:dyDescent="0.25">
      <c r="A6631" s="522">
        <v>87367</v>
      </c>
      <c r="B6631" s="508" t="s">
        <v>3144</v>
      </c>
      <c r="C6631" s="513" t="s">
        <v>3999</v>
      </c>
      <c r="D6631" s="498" t="s">
        <v>171</v>
      </c>
      <c r="E6631" s="499">
        <v>594.46</v>
      </c>
      <c r="F6631" s="500">
        <f t="shared" si="1621"/>
        <v>736.18</v>
      </c>
      <c r="G6631" s="527"/>
      <c r="H6631" s="528"/>
      <c r="I6631" s="517">
        <f t="shared" si="1624"/>
        <v>0</v>
      </c>
      <c r="J6631" s="517">
        <f t="shared" si="1625"/>
        <v>0</v>
      </c>
      <c r="K6631" s="504"/>
      <c r="L6631" s="518">
        <f t="shared" si="1626"/>
        <v>0</v>
      </c>
      <c r="M6631" s="518">
        <f t="shared" si="1626"/>
        <v>0</v>
      </c>
      <c r="N6631" s="517">
        <f t="shared" si="1627"/>
        <v>0</v>
      </c>
      <c r="O6631" s="517">
        <f t="shared" si="1628"/>
        <v>0</v>
      </c>
      <c r="P6631" s="506"/>
      <c r="Q6631" s="520"/>
      <c r="R6631" s="412" t="str">
        <f t="shared" si="1623"/>
        <v/>
      </c>
      <c r="S6631" s="412" t="str">
        <f t="shared" si="1629"/>
        <v/>
      </c>
      <c r="T6631" s="427"/>
      <c r="U6631" s="429"/>
      <c r="W6631" s="6">
        <f>VLOOKUP(A6631,'[3]Cartilha Global'!$A:$A,1,FALSE)</f>
        <v>87367</v>
      </c>
    </row>
    <row r="6632" spans="1:23" ht="23.25" hidden="1" thickBot="1" x14ac:dyDescent="0.25">
      <c r="A6632" s="522">
        <v>87375</v>
      </c>
      <c r="B6632" s="508" t="s">
        <v>3144</v>
      </c>
      <c r="C6632" s="513" t="s">
        <v>4000</v>
      </c>
      <c r="D6632" s="498" t="s">
        <v>171</v>
      </c>
      <c r="E6632" s="499">
        <v>588.49</v>
      </c>
      <c r="F6632" s="500">
        <f t="shared" si="1621"/>
        <v>728.79</v>
      </c>
      <c r="G6632" s="527"/>
      <c r="H6632" s="528"/>
      <c r="I6632" s="517">
        <f t="shared" si="1624"/>
        <v>0</v>
      </c>
      <c r="J6632" s="517">
        <f t="shared" si="1625"/>
        <v>0</v>
      </c>
      <c r="K6632" s="504"/>
      <c r="L6632" s="518">
        <f t="shared" si="1626"/>
        <v>0</v>
      </c>
      <c r="M6632" s="518">
        <f t="shared" si="1626"/>
        <v>0</v>
      </c>
      <c r="N6632" s="517">
        <f t="shared" si="1627"/>
        <v>0</v>
      </c>
      <c r="O6632" s="517">
        <f t="shared" si="1628"/>
        <v>0</v>
      </c>
      <c r="P6632" s="506"/>
      <c r="Q6632" s="520"/>
      <c r="R6632" s="412" t="str">
        <f t="shared" si="1623"/>
        <v/>
      </c>
      <c r="S6632" s="412" t="str">
        <f t="shared" si="1629"/>
        <v/>
      </c>
      <c r="T6632" s="427"/>
      <c r="U6632" s="429"/>
      <c r="W6632" s="6">
        <f>VLOOKUP(A6632,'[3]Cartilha Global'!$A:$A,1,FALSE)</f>
        <v>87375</v>
      </c>
    </row>
    <row r="6633" spans="1:23" ht="34.5" hidden="1" thickBot="1" x14ac:dyDescent="0.25">
      <c r="A6633" s="522">
        <v>87280</v>
      </c>
      <c r="B6633" s="508" t="s">
        <v>3144</v>
      </c>
      <c r="C6633" s="513" t="s">
        <v>4001</v>
      </c>
      <c r="D6633" s="498" t="s">
        <v>171</v>
      </c>
      <c r="E6633" s="499">
        <v>379.83</v>
      </c>
      <c r="F6633" s="500">
        <f t="shared" ref="F6633:F6637" si="1630">IF(E6633=0,0,ROUND(E6633*(1+E$13)*(1-E$14),2))</f>
        <v>470.38</v>
      </c>
      <c r="G6633" s="527"/>
      <c r="H6633" s="528"/>
      <c r="I6633" s="517">
        <f t="shared" si="1624"/>
        <v>0</v>
      </c>
      <c r="J6633" s="517">
        <f t="shared" si="1625"/>
        <v>0</v>
      </c>
      <c r="K6633" s="504"/>
      <c r="L6633" s="518">
        <f t="shared" si="1626"/>
        <v>0</v>
      </c>
      <c r="M6633" s="518">
        <f t="shared" si="1626"/>
        <v>0</v>
      </c>
      <c r="N6633" s="517">
        <f t="shared" si="1627"/>
        <v>0</v>
      </c>
      <c r="O6633" s="517">
        <f t="shared" si="1628"/>
        <v>0</v>
      </c>
      <c r="P6633" s="506"/>
      <c r="Q6633" s="520"/>
      <c r="R6633" s="412" t="str">
        <f t="shared" si="1623"/>
        <v/>
      </c>
      <c r="S6633" s="412" t="str">
        <f t="shared" si="1629"/>
        <v/>
      </c>
      <c r="T6633" s="427"/>
      <c r="U6633" s="429"/>
      <c r="W6633" s="6">
        <f>VLOOKUP(A6633,'[3]Cartilha Global'!$A:$A,1,FALSE)</f>
        <v>87280</v>
      </c>
    </row>
    <row r="6634" spans="1:23" ht="34.5" hidden="1" thickBot="1" x14ac:dyDescent="0.25">
      <c r="A6634" s="522">
        <v>87281</v>
      </c>
      <c r="B6634" s="508" t="s">
        <v>3144</v>
      </c>
      <c r="C6634" s="513" t="s">
        <v>4002</v>
      </c>
      <c r="D6634" s="498" t="s">
        <v>171</v>
      </c>
      <c r="E6634" s="499">
        <v>373.33</v>
      </c>
      <c r="F6634" s="500">
        <f t="shared" si="1630"/>
        <v>462.33</v>
      </c>
      <c r="G6634" s="527"/>
      <c r="H6634" s="528"/>
      <c r="I6634" s="517">
        <f t="shared" si="1624"/>
        <v>0</v>
      </c>
      <c r="J6634" s="517">
        <f t="shared" si="1625"/>
        <v>0</v>
      </c>
      <c r="K6634" s="504"/>
      <c r="L6634" s="518">
        <f t="shared" si="1626"/>
        <v>0</v>
      </c>
      <c r="M6634" s="518">
        <f t="shared" si="1626"/>
        <v>0</v>
      </c>
      <c r="N6634" s="517">
        <f t="shared" si="1627"/>
        <v>0</v>
      </c>
      <c r="O6634" s="517">
        <f t="shared" si="1628"/>
        <v>0</v>
      </c>
      <c r="P6634" s="506"/>
      <c r="Q6634" s="520"/>
      <c r="R6634" s="412" t="str">
        <f t="shared" si="1623"/>
        <v/>
      </c>
      <c r="S6634" s="412" t="str">
        <f t="shared" si="1629"/>
        <v/>
      </c>
      <c r="T6634" s="427"/>
      <c r="U6634" s="429"/>
      <c r="W6634" s="6">
        <f>VLOOKUP(A6634,'[3]Cartilha Global'!$A:$A,1,FALSE)</f>
        <v>87281</v>
      </c>
    </row>
    <row r="6635" spans="1:23" ht="34.5" hidden="1" thickBot="1" x14ac:dyDescent="0.25">
      <c r="A6635" s="522">
        <v>87327</v>
      </c>
      <c r="B6635" s="508" t="s">
        <v>3144</v>
      </c>
      <c r="C6635" s="513" t="s">
        <v>4003</v>
      </c>
      <c r="D6635" s="498" t="s">
        <v>171</v>
      </c>
      <c r="E6635" s="499">
        <v>402.35</v>
      </c>
      <c r="F6635" s="500">
        <f t="shared" si="1630"/>
        <v>498.27</v>
      </c>
      <c r="G6635" s="527"/>
      <c r="H6635" s="528"/>
      <c r="I6635" s="517">
        <f t="shared" si="1624"/>
        <v>0</v>
      </c>
      <c r="J6635" s="517">
        <f t="shared" si="1625"/>
        <v>0</v>
      </c>
      <c r="K6635" s="504"/>
      <c r="L6635" s="518">
        <f t="shared" si="1626"/>
        <v>0</v>
      </c>
      <c r="M6635" s="518">
        <f t="shared" si="1626"/>
        <v>0</v>
      </c>
      <c r="N6635" s="517">
        <f t="shared" si="1627"/>
        <v>0</v>
      </c>
      <c r="O6635" s="517">
        <f t="shared" si="1628"/>
        <v>0</v>
      </c>
      <c r="P6635" s="506"/>
      <c r="Q6635" s="520"/>
      <c r="R6635" s="412" t="str">
        <f t="shared" si="1623"/>
        <v/>
      </c>
      <c r="S6635" s="412" t="str">
        <f t="shared" si="1629"/>
        <v/>
      </c>
      <c r="T6635" s="427"/>
      <c r="U6635" s="429"/>
      <c r="W6635" s="6">
        <f>VLOOKUP(A6635,'[3]Cartilha Global'!$A:$A,1,FALSE)</f>
        <v>87327</v>
      </c>
    </row>
    <row r="6636" spans="1:23" ht="34.5" hidden="1" thickBot="1" x14ac:dyDescent="0.25">
      <c r="A6636" s="522">
        <v>87328</v>
      </c>
      <c r="B6636" s="508" t="s">
        <v>3144</v>
      </c>
      <c r="C6636" s="513" t="s">
        <v>4004</v>
      </c>
      <c r="D6636" s="498" t="s">
        <v>171</v>
      </c>
      <c r="E6636" s="499">
        <v>345.82</v>
      </c>
      <c r="F6636" s="500">
        <f t="shared" si="1630"/>
        <v>428.26</v>
      </c>
      <c r="G6636" s="527"/>
      <c r="H6636" s="528"/>
      <c r="I6636" s="517">
        <f t="shared" si="1624"/>
        <v>0</v>
      </c>
      <c r="J6636" s="517">
        <f t="shared" si="1625"/>
        <v>0</v>
      </c>
      <c r="K6636" s="504"/>
      <c r="L6636" s="518">
        <f t="shared" si="1626"/>
        <v>0</v>
      </c>
      <c r="M6636" s="518">
        <f t="shared" si="1626"/>
        <v>0</v>
      </c>
      <c r="N6636" s="517">
        <f t="shared" si="1627"/>
        <v>0</v>
      </c>
      <c r="O6636" s="517">
        <f t="shared" si="1628"/>
        <v>0</v>
      </c>
      <c r="P6636" s="506"/>
      <c r="Q6636" s="520"/>
      <c r="R6636" s="412" t="str">
        <f t="shared" si="1623"/>
        <v/>
      </c>
      <c r="S6636" s="412" t="str">
        <f t="shared" si="1629"/>
        <v/>
      </c>
      <c r="T6636" s="427"/>
      <c r="U6636" s="429"/>
      <c r="W6636" s="6">
        <f>VLOOKUP(A6636,'[3]Cartilha Global'!$A:$A,1,FALSE)</f>
        <v>87328</v>
      </c>
    </row>
    <row r="6637" spans="1:23" ht="34.5" hidden="1" thickBot="1" x14ac:dyDescent="0.25">
      <c r="A6637" s="522">
        <v>87365</v>
      </c>
      <c r="B6637" s="508" t="s">
        <v>3144</v>
      </c>
      <c r="C6637" s="513" t="s">
        <v>4005</v>
      </c>
      <c r="D6637" s="498" t="s">
        <v>171</v>
      </c>
      <c r="E6637" s="499">
        <v>507.88</v>
      </c>
      <c r="F6637" s="500">
        <f t="shared" si="1630"/>
        <v>628.96</v>
      </c>
      <c r="G6637" s="527"/>
      <c r="H6637" s="528"/>
      <c r="I6637" s="517">
        <f t="shared" si="1624"/>
        <v>0</v>
      </c>
      <c r="J6637" s="517">
        <f t="shared" si="1625"/>
        <v>0</v>
      </c>
      <c r="K6637" s="504"/>
      <c r="L6637" s="518">
        <f t="shared" si="1626"/>
        <v>0</v>
      </c>
      <c r="M6637" s="518">
        <f t="shared" si="1626"/>
        <v>0</v>
      </c>
      <c r="N6637" s="517">
        <f t="shared" si="1627"/>
        <v>0</v>
      </c>
      <c r="O6637" s="517">
        <f t="shared" si="1628"/>
        <v>0</v>
      </c>
      <c r="P6637" s="506"/>
      <c r="Q6637" s="520"/>
      <c r="R6637" s="412" t="str">
        <f t="shared" si="1623"/>
        <v/>
      </c>
      <c r="S6637" s="412" t="str">
        <f t="shared" si="1629"/>
        <v/>
      </c>
      <c r="T6637" s="427"/>
      <c r="U6637" s="429"/>
      <c r="W6637" s="6">
        <f>VLOOKUP(A6637,'[3]Cartilha Global'!$A:$A,1,FALSE)</f>
        <v>87365</v>
      </c>
    </row>
    <row r="6638" spans="1:23" ht="12" hidden="1" thickBot="1" x14ac:dyDescent="0.25">
      <c r="A6638" s="522" t="s">
        <v>6395</v>
      </c>
      <c r="B6638" s="508"/>
      <c r="C6638" s="513" t="s">
        <v>6396</v>
      </c>
      <c r="D6638" s="562">
        <v>0</v>
      </c>
      <c r="E6638" s="499"/>
      <c r="F6638" s="510">
        <f t="shared" ref="F6638:F6696" si="1631">IF(E6638=0,0,ROUND(E6638*(1+E$13)*(1-E$14),2))</f>
        <v>0</v>
      </c>
      <c r="G6638" s="556"/>
      <c r="H6638" s="556"/>
      <c r="I6638" s="557"/>
      <c r="J6638" s="558"/>
      <c r="K6638" s="504"/>
      <c r="L6638" s="556"/>
      <c r="M6638" s="556"/>
      <c r="N6638" s="557"/>
      <c r="O6638" s="558"/>
      <c r="P6638" s="506"/>
      <c r="Q6638" s="494" t="str">
        <f>IF(OR(SUM(J6638)&gt;0,SUM(O6638)&gt;0),"xx","")</f>
        <v/>
      </c>
      <c r="R6638" s="412" t="str">
        <f t="shared" si="1623"/>
        <v/>
      </c>
      <c r="S6638" s="412" t="str">
        <f t="shared" si="1629"/>
        <v/>
      </c>
      <c r="T6638" s="427"/>
      <c r="U6638" s="429"/>
      <c r="W6638" s="6" t="e">
        <f>VLOOKUP(A6638,'[3]Cartilha Global'!$A:$A,1,FALSE)</f>
        <v>#N/A</v>
      </c>
    </row>
    <row r="6639" spans="1:23" ht="12" hidden="1" thickBot="1" x14ac:dyDescent="0.25">
      <c r="A6639" s="522" t="s">
        <v>2142</v>
      </c>
      <c r="B6639" s="508"/>
      <c r="C6639" s="513" t="s">
        <v>14</v>
      </c>
      <c r="D6639" s="562">
        <v>0</v>
      </c>
      <c r="E6639" s="499"/>
      <c r="F6639" s="510">
        <f t="shared" si="1631"/>
        <v>0</v>
      </c>
      <c r="G6639" s="556"/>
      <c r="H6639" s="556"/>
      <c r="I6639" s="557"/>
      <c r="J6639" s="558"/>
      <c r="K6639" s="504"/>
      <c r="L6639" s="556"/>
      <c r="M6639" s="556"/>
      <c r="N6639" s="557"/>
      <c r="O6639" s="558"/>
      <c r="P6639" s="506"/>
      <c r="Q6639" s="494" t="str">
        <f>IF(OR(SUM(J6640:J6665)&gt;0,SUM(O6640:O6665)&gt;0),"xx","")</f>
        <v/>
      </c>
      <c r="R6639" s="412" t="str">
        <f t="shared" si="1623"/>
        <v/>
      </c>
      <c r="S6639" s="412" t="str">
        <f t="shared" si="1629"/>
        <v/>
      </c>
      <c r="T6639" s="427"/>
      <c r="U6639" s="429"/>
      <c r="W6639" s="6" t="str">
        <f>VLOOKUP(A6639,'[3]Cartilha Global'!$A:$A,1,FALSE)</f>
        <v>10.6.6</v>
      </c>
    </row>
    <row r="6640" spans="1:23" ht="34.5" hidden="1" thickBot="1" x14ac:dyDescent="0.25">
      <c r="A6640" s="522">
        <v>87289</v>
      </c>
      <c r="B6640" s="508" t="s">
        <v>3144</v>
      </c>
      <c r="C6640" s="513" t="s">
        <v>4006</v>
      </c>
      <c r="D6640" s="498" t="s">
        <v>171</v>
      </c>
      <c r="E6640" s="499">
        <v>439.87</v>
      </c>
      <c r="F6640" s="500">
        <f t="shared" si="1631"/>
        <v>544.74</v>
      </c>
      <c r="G6640" s="527"/>
      <c r="H6640" s="528"/>
      <c r="I6640" s="517">
        <f t="shared" ref="I6640:I6665" si="1632">IF(ISBLANK(E6640),0,ROUND(F6640*G6640,2))</f>
        <v>0</v>
      </c>
      <c r="J6640" s="517">
        <f t="shared" ref="J6640:J6665" si="1633">IF(ISBLANK(G6640),0,ROUND(G6640*H6640,2))</f>
        <v>0</v>
      </c>
      <c r="K6640" s="504"/>
      <c r="L6640" s="518">
        <f t="shared" ref="L6640:M6665" si="1634">G6640</f>
        <v>0</v>
      </c>
      <c r="M6640" s="518">
        <f t="shared" si="1634"/>
        <v>0</v>
      </c>
      <c r="N6640" s="517">
        <f t="shared" ref="N6640:N6665" si="1635">IF(ISBLANK(E6640),0,ROUND(F6640*L6640,2))</f>
        <v>0</v>
      </c>
      <c r="O6640" s="517">
        <f t="shared" ref="O6640:O6665" si="1636">IF(ISBLANK(L6640),0,ROUND(L6640*M6640,2))</f>
        <v>0</v>
      </c>
      <c r="P6640" s="506"/>
      <c r="Q6640" s="520"/>
      <c r="R6640" s="412" t="str">
        <f t="shared" si="1623"/>
        <v/>
      </c>
      <c r="S6640" s="412" t="str">
        <f t="shared" si="1629"/>
        <v/>
      </c>
      <c r="T6640" s="427"/>
      <c r="U6640" s="429"/>
      <c r="W6640" s="6">
        <f>VLOOKUP(A6640,'[3]Cartilha Global'!$A:$A,1,FALSE)</f>
        <v>87289</v>
      </c>
    </row>
    <row r="6641" spans="1:23" ht="34.5" hidden="1" thickBot="1" x14ac:dyDescent="0.25">
      <c r="A6641" s="522">
        <v>87290</v>
      </c>
      <c r="B6641" s="508" t="s">
        <v>3144</v>
      </c>
      <c r="C6641" s="513" t="s">
        <v>4007</v>
      </c>
      <c r="D6641" s="498" t="s">
        <v>171</v>
      </c>
      <c r="E6641" s="499">
        <v>430.33</v>
      </c>
      <c r="F6641" s="500">
        <f t="shared" si="1631"/>
        <v>532.91999999999996</v>
      </c>
      <c r="G6641" s="527"/>
      <c r="H6641" s="528"/>
      <c r="I6641" s="517">
        <f t="shared" si="1632"/>
        <v>0</v>
      </c>
      <c r="J6641" s="517">
        <f t="shared" si="1633"/>
        <v>0</v>
      </c>
      <c r="K6641" s="504"/>
      <c r="L6641" s="518">
        <f t="shared" si="1634"/>
        <v>0</v>
      </c>
      <c r="M6641" s="518">
        <f t="shared" si="1634"/>
        <v>0</v>
      </c>
      <c r="N6641" s="517">
        <f t="shared" si="1635"/>
        <v>0</v>
      </c>
      <c r="O6641" s="517">
        <f t="shared" si="1636"/>
        <v>0</v>
      </c>
      <c r="P6641" s="506"/>
      <c r="Q6641" s="520"/>
      <c r="R6641" s="412" t="str">
        <f t="shared" si="1623"/>
        <v/>
      </c>
      <c r="S6641" s="412" t="str">
        <f t="shared" si="1629"/>
        <v/>
      </c>
      <c r="T6641" s="427"/>
      <c r="U6641" s="429"/>
      <c r="W6641" s="6">
        <f>VLOOKUP(A6641,'[3]Cartilha Global'!$A:$A,1,FALSE)</f>
        <v>87290</v>
      </c>
    </row>
    <row r="6642" spans="1:23" ht="34.5" hidden="1" thickBot="1" x14ac:dyDescent="0.25">
      <c r="A6642" s="522">
        <v>87333</v>
      </c>
      <c r="B6642" s="508" t="s">
        <v>3144</v>
      </c>
      <c r="C6642" s="513" t="s">
        <v>4008</v>
      </c>
      <c r="D6642" s="498" t="s">
        <v>171</v>
      </c>
      <c r="E6642" s="499">
        <v>446.22</v>
      </c>
      <c r="F6642" s="500">
        <f t="shared" si="1631"/>
        <v>552.6</v>
      </c>
      <c r="G6642" s="527"/>
      <c r="H6642" s="528"/>
      <c r="I6642" s="517">
        <f t="shared" si="1632"/>
        <v>0</v>
      </c>
      <c r="J6642" s="517">
        <f t="shared" si="1633"/>
        <v>0</v>
      </c>
      <c r="K6642" s="504"/>
      <c r="L6642" s="518">
        <f t="shared" si="1634"/>
        <v>0</v>
      </c>
      <c r="M6642" s="518">
        <f t="shared" si="1634"/>
        <v>0</v>
      </c>
      <c r="N6642" s="517">
        <f t="shared" si="1635"/>
        <v>0</v>
      </c>
      <c r="O6642" s="517">
        <f t="shared" si="1636"/>
        <v>0</v>
      </c>
      <c r="P6642" s="506"/>
      <c r="Q6642" s="520"/>
      <c r="R6642" s="412" t="str">
        <f t="shared" si="1623"/>
        <v/>
      </c>
      <c r="S6642" s="412" t="str">
        <f t="shared" si="1629"/>
        <v/>
      </c>
      <c r="T6642" s="427"/>
      <c r="U6642" s="429"/>
      <c r="W6642" s="6">
        <f>VLOOKUP(A6642,'[3]Cartilha Global'!$A:$A,1,FALSE)</f>
        <v>87333</v>
      </c>
    </row>
    <row r="6643" spans="1:23" ht="34.5" hidden="1" thickBot="1" x14ac:dyDescent="0.25">
      <c r="A6643" s="522">
        <v>87334</v>
      </c>
      <c r="B6643" s="508" t="s">
        <v>3144</v>
      </c>
      <c r="C6643" s="513" t="s">
        <v>4009</v>
      </c>
      <c r="D6643" s="498" t="s">
        <v>171</v>
      </c>
      <c r="E6643" s="499">
        <v>410.47</v>
      </c>
      <c r="F6643" s="500">
        <f t="shared" si="1631"/>
        <v>508.33</v>
      </c>
      <c r="G6643" s="527"/>
      <c r="H6643" s="528"/>
      <c r="I6643" s="517">
        <f t="shared" si="1632"/>
        <v>0</v>
      </c>
      <c r="J6643" s="517">
        <f t="shared" si="1633"/>
        <v>0</v>
      </c>
      <c r="K6643" s="504"/>
      <c r="L6643" s="518">
        <f t="shared" si="1634"/>
        <v>0</v>
      </c>
      <c r="M6643" s="518">
        <f t="shared" si="1634"/>
        <v>0</v>
      </c>
      <c r="N6643" s="517">
        <f t="shared" si="1635"/>
        <v>0</v>
      </c>
      <c r="O6643" s="517">
        <f t="shared" si="1636"/>
        <v>0</v>
      </c>
      <c r="P6643" s="506"/>
      <c r="Q6643" s="520"/>
      <c r="R6643" s="412" t="str">
        <f t="shared" si="1623"/>
        <v/>
      </c>
      <c r="S6643" s="412" t="str">
        <f t="shared" si="1629"/>
        <v/>
      </c>
      <c r="T6643" s="427"/>
      <c r="U6643" s="429"/>
      <c r="W6643" s="6">
        <f>VLOOKUP(A6643,'[3]Cartilha Global'!$A:$A,1,FALSE)</f>
        <v>87334</v>
      </c>
    </row>
    <row r="6644" spans="1:23" ht="34.5" hidden="1" thickBot="1" x14ac:dyDescent="0.25">
      <c r="A6644" s="522">
        <v>87368</v>
      </c>
      <c r="B6644" s="508" t="s">
        <v>3144</v>
      </c>
      <c r="C6644" s="513" t="s">
        <v>4010</v>
      </c>
      <c r="D6644" s="498" t="s">
        <v>171</v>
      </c>
      <c r="E6644" s="499">
        <v>574.48</v>
      </c>
      <c r="F6644" s="500">
        <f t="shared" si="1631"/>
        <v>711.44</v>
      </c>
      <c r="G6644" s="527"/>
      <c r="H6644" s="528"/>
      <c r="I6644" s="517">
        <f t="shared" si="1632"/>
        <v>0</v>
      </c>
      <c r="J6644" s="517">
        <f t="shared" si="1633"/>
        <v>0</v>
      </c>
      <c r="K6644" s="504"/>
      <c r="L6644" s="518">
        <f t="shared" si="1634"/>
        <v>0</v>
      </c>
      <c r="M6644" s="518">
        <f t="shared" si="1634"/>
        <v>0</v>
      </c>
      <c r="N6644" s="517">
        <f t="shared" si="1635"/>
        <v>0</v>
      </c>
      <c r="O6644" s="517">
        <f t="shared" si="1636"/>
        <v>0</v>
      </c>
      <c r="P6644" s="506"/>
      <c r="Q6644" s="520"/>
      <c r="R6644" s="412" t="str">
        <f t="shared" si="1623"/>
        <v/>
      </c>
      <c r="S6644" s="412" t="str">
        <f t="shared" si="1629"/>
        <v/>
      </c>
      <c r="T6644" s="427"/>
      <c r="U6644" s="429"/>
      <c r="W6644" s="6">
        <f>VLOOKUP(A6644,'[3]Cartilha Global'!$A:$A,1,FALSE)</f>
        <v>87368</v>
      </c>
    </row>
    <row r="6645" spans="1:23" ht="23.25" hidden="1" thickBot="1" x14ac:dyDescent="0.25">
      <c r="A6645" s="522">
        <v>88626</v>
      </c>
      <c r="B6645" s="508" t="s">
        <v>3144</v>
      </c>
      <c r="C6645" s="513" t="s">
        <v>4011</v>
      </c>
      <c r="D6645" s="498" t="s">
        <v>171</v>
      </c>
      <c r="E6645" s="499">
        <v>457.76</v>
      </c>
      <c r="F6645" s="500">
        <f t="shared" si="1631"/>
        <v>566.89</v>
      </c>
      <c r="G6645" s="527"/>
      <c r="H6645" s="528"/>
      <c r="I6645" s="517">
        <f t="shared" si="1632"/>
        <v>0</v>
      </c>
      <c r="J6645" s="517">
        <f t="shared" si="1633"/>
        <v>0</v>
      </c>
      <c r="K6645" s="504"/>
      <c r="L6645" s="518">
        <f t="shared" si="1634"/>
        <v>0</v>
      </c>
      <c r="M6645" s="518">
        <f t="shared" si="1634"/>
        <v>0</v>
      </c>
      <c r="N6645" s="517">
        <f t="shared" si="1635"/>
        <v>0</v>
      </c>
      <c r="O6645" s="517">
        <f t="shared" si="1636"/>
        <v>0</v>
      </c>
      <c r="P6645" s="506"/>
      <c r="Q6645" s="520"/>
      <c r="R6645" s="412" t="str">
        <f t="shared" si="1623"/>
        <v/>
      </c>
      <c r="S6645" s="412" t="str">
        <f t="shared" si="1629"/>
        <v/>
      </c>
      <c r="T6645" s="427"/>
      <c r="U6645" s="429"/>
      <c r="W6645" s="6">
        <f>VLOOKUP(A6645,'[3]Cartilha Global'!$A:$A,1,FALSE)</f>
        <v>88626</v>
      </c>
    </row>
    <row r="6646" spans="1:23" ht="23.25" hidden="1" thickBot="1" x14ac:dyDescent="0.25">
      <c r="A6646" s="522">
        <v>88627</v>
      </c>
      <c r="B6646" s="508" t="s">
        <v>3144</v>
      </c>
      <c r="C6646" s="513" t="s">
        <v>4012</v>
      </c>
      <c r="D6646" s="498" t="s">
        <v>171</v>
      </c>
      <c r="E6646" s="499">
        <v>564.29</v>
      </c>
      <c r="F6646" s="500">
        <f t="shared" si="1631"/>
        <v>698.82</v>
      </c>
      <c r="G6646" s="527"/>
      <c r="H6646" s="528"/>
      <c r="I6646" s="517">
        <f t="shared" si="1632"/>
        <v>0</v>
      </c>
      <c r="J6646" s="517">
        <f t="shared" si="1633"/>
        <v>0</v>
      </c>
      <c r="K6646" s="504"/>
      <c r="L6646" s="518">
        <f t="shared" si="1634"/>
        <v>0</v>
      </c>
      <c r="M6646" s="518">
        <f t="shared" si="1634"/>
        <v>0</v>
      </c>
      <c r="N6646" s="517">
        <f t="shared" si="1635"/>
        <v>0</v>
      </c>
      <c r="O6646" s="517">
        <f t="shared" si="1636"/>
        <v>0</v>
      </c>
      <c r="P6646" s="506"/>
      <c r="Q6646" s="520"/>
      <c r="R6646" s="412" t="str">
        <f t="shared" si="1623"/>
        <v/>
      </c>
      <c r="S6646" s="412" t="str">
        <f t="shared" si="1629"/>
        <v/>
      </c>
      <c r="T6646" s="427"/>
      <c r="U6646" s="429"/>
      <c r="W6646" s="6">
        <f>VLOOKUP(A6646,'[3]Cartilha Global'!$A:$A,1,FALSE)</f>
        <v>88627</v>
      </c>
    </row>
    <row r="6647" spans="1:23" ht="23.25" hidden="1" thickBot="1" x14ac:dyDescent="0.25">
      <c r="A6647" s="522">
        <v>100464</v>
      </c>
      <c r="B6647" s="508" t="s">
        <v>3144</v>
      </c>
      <c r="C6647" s="513" t="s">
        <v>3573</v>
      </c>
      <c r="D6647" s="498" t="s">
        <v>171</v>
      </c>
      <c r="E6647" s="499">
        <v>483.72</v>
      </c>
      <c r="F6647" s="500">
        <f t="shared" si="1631"/>
        <v>599.04</v>
      </c>
      <c r="G6647" s="527"/>
      <c r="H6647" s="528"/>
      <c r="I6647" s="517">
        <f t="shared" si="1632"/>
        <v>0</v>
      </c>
      <c r="J6647" s="517">
        <f t="shared" si="1633"/>
        <v>0</v>
      </c>
      <c r="K6647" s="504"/>
      <c r="L6647" s="518">
        <f t="shared" si="1634"/>
        <v>0</v>
      </c>
      <c r="M6647" s="518">
        <f t="shared" si="1634"/>
        <v>0</v>
      </c>
      <c r="N6647" s="517">
        <f t="shared" si="1635"/>
        <v>0</v>
      </c>
      <c r="O6647" s="517">
        <f t="shared" si="1636"/>
        <v>0</v>
      </c>
      <c r="P6647" s="506"/>
      <c r="Q6647" s="520"/>
      <c r="R6647" s="412" t="str">
        <f t="shared" si="1623"/>
        <v/>
      </c>
      <c r="S6647" s="412" t="str">
        <f t="shared" si="1629"/>
        <v/>
      </c>
      <c r="T6647" s="427"/>
      <c r="U6647" s="429"/>
      <c r="W6647" s="6">
        <f>VLOOKUP(A6647,'[3]Cartilha Global'!$A:$A,1,FALSE)</f>
        <v>100464</v>
      </c>
    </row>
    <row r="6648" spans="1:23" ht="23.25" hidden="1" thickBot="1" x14ac:dyDescent="0.25">
      <c r="A6648" s="522">
        <v>100465</v>
      </c>
      <c r="B6648" s="508" t="s">
        <v>3144</v>
      </c>
      <c r="C6648" s="513" t="s">
        <v>3574</v>
      </c>
      <c r="D6648" s="498" t="s">
        <v>171</v>
      </c>
      <c r="E6648" s="499">
        <v>446.33</v>
      </c>
      <c r="F6648" s="500">
        <f t="shared" si="1631"/>
        <v>552.74</v>
      </c>
      <c r="G6648" s="527"/>
      <c r="H6648" s="528"/>
      <c r="I6648" s="517">
        <f t="shared" si="1632"/>
        <v>0</v>
      </c>
      <c r="J6648" s="517">
        <f t="shared" si="1633"/>
        <v>0</v>
      </c>
      <c r="K6648" s="504"/>
      <c r="L6648" s="518">
        <f t="shared" si="1634"/>
        <v>0</v>
      </c>
      <c r="M6648" s="518">
        <f t="shared" si="1634"/>
        <v>0</v>
      </c>
      <c r="N6648" s="517">
        <f t="shared" si="1635"/>
        <v>0</v>
      </c>
      <c r="O6648" s="517">
        <f t="shared" si="1636"/>
        <v>0</v>
      </c>
      <c r="P6648" s="506"/>
      <c r="Q6648" s="520"/>
      <c r="R6648" s="412" t="str">
        <f t="shared" ref="R6648:R6711" si="1637">IF(Q6648="X","x",IF(Q6648="xx","x",IF(O6648&gt;0,"x","")))</f>
        <v/>
      </c>
      <c r="S6648" s="412" t="str">
        <f t="shared" si="1629"/>
        <v/>
      </c>
      <c r="T6648" s="427"/>
      <c r="U6648" s="429"/>
      <c r="W6648" s="6">
        <f>VLOOKUP(A6648,'[3]Cartilha Global'!$A:$A,1,FALSE)</f>
        <v>100465</v>
      </c>
    </row>
    <row r="6649" spans="1:23" ht="23.25" hidden="1" thickBot="1" x14ac:dyDescent="0.25">
      <c r="A6649" s="522">
        <v>100466</v>
      </c>
      <c r="B6649" s="508" t="s">
        <v>3144</v>
      </c>
      <c r="C6649" s="513" t="s">
        <v>3575</v>
      </c>
      <c r="D6649" s="498" t="s">
        <v>171</v>
      </c>
      <c r="E6649" s="499">
        <v>428.27</v>
      </c>
      <c r="F6649" s="500">
        <f t="shared" si="1631"/>
        <v>530.37</v>
      </c>
      <c r="G6649" s="527"/>
      <c r="H6649" s="528"/>
      <c r="I6649" s="517">
        <f t="shared" si="1632"/>
        <v>0</v>
      </c>
      <c r="J6649" s="517">
        <f t="shared" si="1633"/>
        <v>0</v>
      </c>
      <c r="K6649" s="504"/>
      <c r="L6649" s="518">
        <f t="shared" si="1634"/>
        <v>0</v>
      </c>
      <c r="M6649" s="518">
        <f t="shared" si="1634"/>
        <v>0</v>
      </c>
      <c r="N6649" s="517">
        <f t="shared" si="1635"/>
        <v>0</v>
      </c>
      <c r="O6649" s="517">
        <f t="shared" si="1636"/>
        <v>0</v>
      </c>
      <c r="P6649" s="506"/>
      <c r="Q6649" s="520"/>
      <c r="R6649" s="412" t="str">
        <f t="shared" si="1637"/>
        <v/>
      </c>
      <c r="S6649" s="412" t="str">
        <f t="shared" si="1629"/>
        <v/>
      </c>
      <c r="T6649" s="427"/>
      <c r="U6649" s="429"/>
      <c r="W6649" s="6">
        <f>VLOOKUP(A6649,'[3]Cartilha Global'!$A:$A,1,FALSE)</f>
        <v>100466</v>
      </c>
    </row>
    <row r="6650" spans="1:23" ht="34.5" hidden="1" thickBot="1" x14ac:dyDescent="0.25">
      <c r="A6650" s="522">
        <v>87286</v>
      </c>
      <c r="B6650" s="508" t="s">
        <v>3144</v>
      </c>
      <c r="C6650" s="513" t="s">
        <v>4013</v>
      </c>
      <c r="D6650" s="498" t="s">
        <v>171</v>
      </c>
      <c r="E6650" s="499">
        <v>465.17</v>
      </c>
      <c r="F6650" s="500">
        <f t="shared" si="1631"/>
        <v>576.07000000000005</v>
      </c>
      <c r="G6650" s="527"/>
      <c r="H6650" s="528"/>
      <c r="I6650" s="517">
        <f t="shared" si="1632"/>
        <v>0</v>
      </c>
      <c r="J6650" s="517">
        <f t="shared" si="1633"/>
        <v>0</v>
      </c>
      <c r="K6650" s="504"/>
      <c r="L6650" s="518">
        <f t="shared" si="1634"/>
        <v>0</v>
      </c>
      <c r="M6650" s="518">
        <f t="shared" si="1634"/>
        <v>0</v>
      </c>
      <c r="N6650" s="517">
        <f t="shared" si="1635"/>
        <v>0</v>
      </c>
      <c r="O6650" s="517">
        <f t="shared" si="1636"/>
        <v>0</v>
      </c>
      <c r="P6650" s="506"/>
      <c r="Q6650" s="520"/>
      <c r="R6650" s="412" t="str">
        <f t="shared" si="1637"/>
        <v/>
      </c>
      <c r="S6650" s="412" t="str">
        <f t="shared" si="1629"/>
        <v/>
      </c>
      <c r="T6650" s="427"/>
      <c r="U6650" s="429"/>
      <c r="W6650" s="6">
        <f>VLOOKUP(A6650,'[3]Cartilha Global'!$A:$A,1,FALSE)</f>
        <v>87286</v>
      </c>
    </row>
    <row r="6651" spans="1:23" ht="34.5" hidden="1" thickBot="1" x14ac:dyDescent="0.25">
      <c r="A6651" s="522">
        <v>87287</v>
      </c>
      <c r="B6651" s="508" t="s">
        <v>3144</v>
      </c>
      <c r="C6651" s="513" t="s">
        <v>4014</v>
      </c>
      <c r="D6651" s="498" t="s">
        <v>171</v>
      </c>
      <c r="E6651" s="499">
        <v>446.6</v>
      </c>
      <c r="F6651" s="500">
        <f t="shared" si="1631"/>
        <v>553.07000000000005</v>
      </c>
      <c r="G6651" s="527"/>
      <c r="H6651" s="528"/>
      <c r="I6651" s="517">
        <f t="shared" si="1632"/>
        <v>0</v>
      </c>
      <c r="J6651" s="517">
        <f t="shared" si="1633"/>
        <v>0</v>
      </c>
      <c r="K6651" s="504"/>
      <c r="L6651" s="518">
        <f t="shared" si="1634"/>
        <v>0</v>
      </c>
      <c r="M6651" s="518">
        <f t="shared" si="1634"/>
        <v>0</v>
      </c>
      <c r="N6651" s="517">
        <f t="shared" si="1635"/>
        <v>0</v>
      </c>
      <c r="O6651" s="517">
        <f t="shared" si="1636"/>
        <v>0</v>
      </c>
      <c r="P6651" s="506"/>
      <c r="Q6651" s="520"/>
      <c r="R6651" s="412" t="str">
        <f t="shared" si="1637"/>
        <v/>
      </c>
      <c r="S6651" s="412" t="str">
        <f t="shared" si="1629"/>
        <v/>
      </c>
      <c r="T6651" s="427"/>
      <c r="U6651" s="429"/>
      <c r="W6651" s="6">
        <f>VLOOKUP(A6651,'[3]Cartilha Global'!$A:$A,1,FALSE)</f>
        <v>87287</v>
      </c>
    </row>
    <row r="6652" spans="1:23" ht="34.5" hidden="1" thickBot="1" x14ac:dyDescent="0.25">
      <c r="A6652" s="522">
        <v>87331</v>
      </c>
      <c r="B6652" s="508" t="s">
        <v>3144</v>
      </c>
      <c r="C6652" s="513" t="s">
        <v>4015</v>
      </c>
      <c r="D6652" s="498" t="s">
        <v>171</v>
      </c>
      <c r="E6652" s="499">
        <v>487.39</v>
      </c>
      <c r="F6652" s="500">
        <f t="shared" si="1631"/>
        <v>603.58000000000004</v>
      </c>
      <c r="G6652" s="527"/>
      <c r="H6652" s="528"/>
      <c r="I6652" s="517">
        <f t="shared" si="1632"/>
        <v>0</v>
      </c>
      <c r="J6652" s="517">
        <f t="shared" si="1633"/>
        <v>0</v>
      </c>
      <c r="K6652" s="504"/>
      <c r="L6652" s="518">
        <f t="shared" si="1634"/>
        <v>0</v>
      </c>
      <c r="M6652" s="518">
        <f t="shared" si="1634"/>
        <v>0</v>
      </c>
      <c r="N6652" s="517">
        <f t="shared" si="1635"/>
        <v>0</v>
      </c>
      <c r="O6652" s="517">
        <f t="shared" si="1636"/>
        <v>0</v>
      </c>
      <c r="P6652" s="506"/>
      <c r="Q6652" s="520"/>
      <c r="R6652" s="412" t="str">
        <f t="shared" si="1637"/>
        <v/>
      </c>
      <c r="S6652" s="412" t="str">
        <f t="shared" si="1629"/>
        <v/>
      </c>
      <c r="T6652" s="427"/>
      <c r="U6652" s="429"/>
      <c r="W6652" s="6">
        <f>VLOOKUP(A6652,'[3]Cartilha Global'!$A:$A,1,FALSE)</f>
        <v>87331</v>
      </c>
    </row>
    <row r="6653" spans="1:23" ht="34.5" hidden="1" thickBot="1" x14ac:dyDescent="0.25">
      <c r="A6653" s="522">
        <v>87332</v>
      </c>
      <c r="B6653" s="508" t="s">
        <v>3144</v>
      </c>
      <c r="C6653" s="513" t="s">
        <v>4016</v>
      </c>
      <c r="D6653" s="498" t="s">
        <v>171</v>
      </c>
      <c r="E6653" s="499">
        <v>428.19</v>
      </c>
      <c r="F6653" s="500">
        <f t="shared" si="1631"/>
        <v>530.27</v>
      </c>
      <c r="G6653" s="527"/>
      <c r="H6653" s="528"/>
      <c r="I6653" s="517">
        <f t="shared" si="1632"/>
        <v>0</v>
      </c>
      <c r="J6653" s="517">
        <f t="shared" si="1633"/>
        <v>0</v>
      </c>
      <c r="K6653" s="504"/>
      <c r="L6653" s="518">
        <f t="shared" si="1634"/>
        <v>0</v>
      </c>
      <c r="M6653" s="518">
        <f t="shared" si="1634"/>
        <v>0</v>
      </c>
      <c r="N6653" s="517">
        <f t="shared" si="1635"/>
        <v>0</v>
      </c>
      <c r="O6653" s="517">
        <f t="shared" si="1636"/>
        <v>0</v>
      </c>
      <c r="P6653" s="506"/>
      <c r="Q6653" s="520"/>
      <c r="R6653" s="412" t="str">
        <f t="shared" si="1637"/>
        <v/>
      </c>
      <c r="S6653" s="412" t="str">
        <f t="shared" si="1629"/>
        <v/>
      </c>
      <c r="T6653" s="427"/>
      <c r="U6653" s="429"/>
      <c r="W6653" s="6">
        <f>VLOOKUP(A6653,'[3]Cartilha Global'!$A:$A,1,FALSE)</f>
        <v>87332</v>
      </c>
    </row>
    <row r="6654" spans="1:23" ht="34.5" hidden="1" thickBot="1" x14ac:dyDescent="0.25">
      <c r="A6654" s="522">
        <v>87292</v>
      </c>
      <c r="B6654" s="508" t="s">
        <v>3144</v>
      </c>
      <c r="C6654" s="513" t="s">
        <v>4017</v>
      </c>
      <c r="D6654" s="498" t="s">
        <v>171</v>
      </c>
      <c r="E6654" s="499">
        <v>441.21</v>
      </c>
      <c r="F6654" s="500">
        <f t="shared" si="1631"/>
        <v>546.39</v>
      </c>
      <c r="G6654" s="527"/>
      <c r="H6654" s="528"/>
      <c r="I6654" s="517">
        <f t="shared" si="1632"/>
        <v>0</v>
      </c>
      <c r="J6654" s="517">
        <f t="shared" si="1633"/>
        <v>0</v>
      </c>
      <c r="K6654" s="504"/>
      <c r="L6654" s="518">
        <f t="shared" si="1634"/>
        <v>0</v>
      </c>
      <c r="M6654" s="518">
        <f t="shared" si="1634"/>
        <v>0</v>
      </c>
      <c r="N6654" s="517">
        <f t="shared" si="1635"/>
        <v>0</v>
      </c>
      <c r="O6654" s="517">
        <f t="shared" si="1636"/>
        <v>0</v>
      </c>
      <c r="P6654" s="506"/>
      <c r="Q6654" s="520"/>
      <c r="R6654" s="412" t="str">
        <f t="shared" si="1637"/>
        <v/>
      </c>
      <c r="S6654" s="412" t="str">
        <f t="shared" si="1629"/>
        <v/>
      </c>
      <c r="T6654" s="427"/>
      <c r="U6654" s="429"/>
      <c r="W6654" s="6">
        <f>VLOOKUP(A6654,'[3]Cartilha Global'!$A:$A,1,FALSE)</f>
        <v>87292</v>
      </c>
    </row>
    <row r="6655" spans="1:23" ht="34.5" hidden="1" thickBot="1" x14ac:dyDescent="0.25">
      <c r="A6655" s="522">
        <v>87335</v>
      </c>
      <c r="B6655" s="508" t="s">
        <v>3144</v>
      </c>
      <c r="C6655" s="513" t="s">
        <v>4018</v>
      </c>
      <c r="D6655" s="498" t="s">
        <v>171</v>
      </c>
      <c r="E6655" s="499">
        <v>438.8</v>
      </c>
      <c r="F6655" s="500">
        <f t="shared" si="1631"/>
        <v>543.41</v>
      </c>
      <c r="G6655" s="527"/>
      <c r="H6655" s="528"/>
      <c r="I6655" s="517">
        <f t="shared" si="1632"/>
        <v>0</v>
      </c>
      <c r="J6655" s="517">
        <f t="shared" si="1633"/>
        <v>0</v>
      </c>
      <c r="K6655" s="504"/>
      <c r="L6655" s="518">
        <f t="shared" si="1634"/>
        <v>0</v>
      </c>
      <c r="M6655" s="518">
        <f t="shared" si="1634"/>
        <v>0</v>
      </c>
      <c r="N6655" s="517">
        <f t="shared" si="1635"/>
        <v>0</v>
      </c>
      <c r="O6655" s="517">
        <f t="shared" si="1636"/>
        <v>0</v>
      </c>
      <c r="P6655" s="506"/>
      <c r="Q6655" s="520"/>
      <c r="R6655" s="412" t="str">
        <f t="shared" si="1637"/>
        <v/>
      </c>
      <c r="S6655" s="412" t="str">
        <f t="shared" si="1629"/>
        <v/>
      </c>
      <c r="T6655" s="427"/>
      <c r="U6655" s="429"/>
      <c r="W6655" s="6">
        <f>VLOOKUP(A6655,'[3]Cartilha Global'!$A:$A,1,FALSE)</f>
        <v>87335</v>
      </c>
    </row>
    <row r="6656" spans="1:23" ht="34.5" hidden="1" thickBot="1" x14ac:dyDescent="0.25">
      <c r="A6656" s="522">
        <v>87336</v>
      </c>
      <c r="B6656" s="508" t="s">
        <v>3144</v>
      </c>
      <c r="C6656" s="513" t="s">
        <v>4019</v>
      </c>
      <c r="D6656" s="498" t="s">
        <v>171</v>
      </c>
      <c r="E6656" s="499">
        <v>416.44</v>
      </c>
      <c r="F6656" s="500">
        <f t="shared" si="1631"/>
        <v>515.72</v>
      </c>
      <c r="G6656" s="527"/>
      <c r="H6656" s="528"/>
      <c r="I6656" s="517">
        <f t="shared" si="1632"/>
        <v>0</v>
      </c>
      <c r="J6656" s="517">
        <f t="shared" si="1633"/>
        <v>0</v>
      </c>
      <c r="K6656" s="504"/>
      <c r="L6656" s="518">
        <f t="shared" si="1634"/>
        <v>0</v>
      </c>
      <c r="M6656" s="518">
        <f t="shared" si="1634"/>
        <v>0</v>
      </c>
      <c r="N6656" s="517">
        <f t="shared" si="1635"/>
        <v>0</v>
      </c>
      <c r="O6656" s="517">
        <f t="shared" si="1636"/>
        <v>0</v>
      </c>
      <c r="P6656" s="506"/>
      <c r="Q6656" s="520"/>
      <c r="R6656" s="412" t="str">
        <f t="shared" si="1637"/>
        <v/>
      </c>
      <c r="S6656" s="412" t="str">
        <f t="shared" si="1629"/>
        <v/>
      </c>
      <c r="T6656" s="427"/>
      <c r="U6656" s="429"/>
      <c r="W6656" s="6">
        <f>VLOOKUP(A6656,'[3]Cartilha Global'!$A:$A,1,FALSE)</f>
        <v>87336</v>
      </c>
    </row>
    <row r="6657" spans="1:23" ht="34.5" hidden="1" thickBot="1" x14ac:dyDescent="0.25">
      <c r="A6657" s="522">
        <v>87369</v>
      </c>
      <c r="B6657" s="508" t="s">
        <v>3144</v>
      </c>
      <c r="C6657" s="513" t="s">
        <v>4020</v>
      </c>
      <c r="D6657" s="498" t="s">
        <v>171</v>
      </c>
      <c r="E6657" s="499">
        <v>578.94000000000005</v>
      </c>
      <c r="F6657" s="500">
        <f t="shared" si="1631"/>
        <v>716.96</v>
      </c>
      <c r="G6657" s="527"/>
      <c r="H6657" s="528"/>
      <c r="I6657" s="517">
        <f t="shared" si="1632"/>
        <v>0</v>
      </c>
      <c r="J6657" s="517">
        <f t="shared" si="1633"/>
        <v>0</v>
      </c>
      <c r="K6657" s="504"/>
      <c r="L6657" s="518">
        <f t="shared" si="1634"/>
        <v>0</v>
      </c>
      <c r="M6657" s="518">
        <f t="shared" si="1634"/>
        <v>0</v>
      </c>
      <c r="N6657" s="517">
        <f t="shared" si="1635"/>
        <v>0</v>
      </c>
      <c r="O6657" s="517">
        <f t="shared" si="1636"/>
        <v>0</v>
      </c>
      <c r="P6657" s="506"/>
      <c r="Q6657" s="520"/>
      <c r="R6657" s="412" t="str">
        <f t="shared" si="1637"/>
        <v/>
      </c>
      <c r="S6657" s="412" t="str">
        <f t="shared" si="1629"/>
        <v/>
      </c>
      <c r="T6657" s="427"/>
      <c r="U6657" s="429"/>
      <c r="W6657" s="6">
        <f>VLOOKUP(A6657,'[3]Cartilha Global'!$A:$A,1,FALSE)</f>
        <v>87369</v>
      </c>
    </row>
    <row r="6658" spans="1:23" ht="34.5" hidden="1" thickBot="1" x14ac:dyDescent="0.25">
      <c r="A6658" s="522">
        <v>87337</v>
      </c>
      <c r="B6658" s="508" t="s">
        <v>3144</v>
      </c>
      <c r="C6658" s="513" t="s">
        <v>4021</v>
      </c>
      <c r="D6658" s="498" t="s">
        <v>171</v>
      </c>
      <c r="E6658" s="499">
        <v>426.68</v>
      </c>
      <c r="F6658" s="500">
        <f t="shared" si="1631"/>
        <v>528.4</v>
      </c>
      <c r="G6658" s="527"/>
      <c r="H6658" s="528"/>
      <c r="I6658" s="517">
        <f t="shared" si="1632"/>
        <v>0</v>
      </c>
      <c r="J6658" s="517">
        <f t="shared" si="1633"/>
        <v>0</v>
      </c>
      <c r="K6658" s="504"/>
      <c r="L6658" s="518">
        <f t="shared" si="1634"/>
        <v>0</v>
      </c>
      <c r="M6658" s="518">
        <f t="shared" si="1634"/>
        <v>0</v>
      </c>
      <c r="N6658" s="517">
        <f t="shared" si="1635"/>
        <v>0</v>
      </c>
      <c r="O6658" s="517">
        <f t="shared" si="1636"/>
        <v>0</v>
      </c>
      <c r="P6658" s="506"/>
      <c r="Q6658" s="520"/>
      <c r="R6658" s="412" t="str">
        <f t="shared" si="1637"/>
        <v/>
      </c>
      <c r="S6658" s="412" t="str">
        <f t="shared" si="1629"/>
        <v/>
      </c>
      <c r="T6658" s="427"/>
      <c r="U6658" s="429"/>
      <c r="W6658" s="6">
        <f>VLOOKUP(A6658,'[3]Cartilha Global'!$A:$A,1,FALSE)</f>
        <v>87337</v>
      </c>
    </row>
    <row r="6659" spans="1:23" ht="34.5" hidden="1" thickBot="1" x14ac:dyDescent="0.25">
      <c r="A6659" s="522">
        <v>87370</v>
      </c>
      <c r="B6659" s="508" t="s">
        <v>3144</v>
      </c>
      <c r="C6659" s="513" t="s">
        <v>4022</v>
      </c>
      <c r="D6659" s="498" t="s">
        <v>171</v>
      </c>
      <c r="E6659" s="499">
        <v>561.14</v>
      </c>
      <c r="F6659" s="500">
        <f t="shared" si="1631"/>
        <v>694.92</v>
      </c>
      <c r="G6659" s="527"/>
      <c r="H6659" s="528"/>
      <c r="I6659" s="517">
        <f t="shared" si="1632"/>
        <v>0</v>
      </c>
      <c r="J6659" s="517">
        <f t="shared" si="1633"/>
        <v>0</v>
      </c>
      <c r="K6659" s="504"/>
      <c r="L6659" s="518">
        <f t="shared" si="1634"/>
        <v>0</v>
      </c>
      <c r="M6659" s="518">
        <f t="shared" si="1634"/>
        <v>0</v>
      </c>
      <c r="N6659" s="517">
        <f t="shared" si="1635"/>
        <v>0</v>
      </c>
      <c r="O6659" s="517">
        <f t="shared" si="1636"/>
        <v>0</v>
      </c>
      <c r="P6659" s="506"/>
      <c r="Q6659" s="520"/>
      <c r="R6659" s="412" t="str">
        <f t="shared" si="1637"/>
        <v/>
      </c>
      <c r="S6659" s="412" t="str">
        <f t="shared" si="1629"/>
        <v/>
      </c>
      <c r="T6659" s="427"/>
      <c r="U6659" s="429"/>
      <c r="W6659" s="6">
        <f>VLOOKUP(A6659,'[3]Cartilha Global'!$A:$A,1,FALSE)</f>
        <v>87370</v>
      </c>
    </row>
    <row r="6660" spans="1:23" ht="34.5" hidden="1" thickBot="1" x14ac:dyDescent="0.25">
      <c r="A6660" s="522">
        <v>88715</v>
      </c>
      <c r="B6660" s="508" t="s">
        <v>3144</v>
      </c>
      <c r="C6660" s="513" t="s">
        <v>4023</v>
      </c>
      <c r="D6660" s="498" t="s">
        <v>171</v>
      </c>
      <c r="E6660" s="499">
        <v>416.75</v>
      </c>
      <c r="F6660" s="500">
        <f t="shared" si="1631"/>
        <v>516.1</v>
      </c>
      <c r="G6660" s="527"/>
      <c r="H6660" s="528"/>
      <c r="I6660" s="517">
        <f t="shared" si="1632"/>
        <v>0</v>
      </c>
      <c r="J6660" s="517">
        <f t="shared" si="1633"/>
        <v>0</v>
      </c>
      <c r="K6660" s="504"/>
      <c r="L6660" s="518">
        <f t="shared" si="1634"/>
        <v>0</v>
      </c>
      <c r="M6660" s="518">
        <f t="shared" si="1634"/>
        <v>0</v>
      </c>
      <c r="N6660" s="517">
        <f t="shared" si="1635"/>
        <v>0</v>
      </c>
      <c r="O6660" s="517">
        <f t="shared" si="1636"/>
        <v>0</v>
      </c>
      <c r="P6660" s="506"/>
      <c r="Q6660" s="520"/>
      <c r="R6660" s="412" t="str">
        <f t="shared" si="1637"/>
        <v/>
      </c>
      <c r="S6660" s="412" t="str">
        <f t="shared" si="1629"/>
        <v/>
      </c>
      <c r="T6660" s="427"/>
      <c r="U6660" s="429"/>
      <c r="W6660" s="6">
        <f>VLOOKUP(A6660,'[3]Cartilha Global'!$A:$A,1,FALSE)</f>
        <v>88715</v>
      </c>
    </row>
    <row r="6661" spans="1:23" ht="34.5" hidden="1" thickBot="1" x14ac:dyDescent="0.25">
      <c r="A6661" s="522">
        <v>87294</v>
      </c>
      <c r="B6661" s="508" t="s">
        <v>3144</v>
      </c>
      <c r="C6661" s="513" t="s">
        <v>4024</v>
      </c>
      <c r="D6661" s="498" t="s">
        <v>171</v>
      </c>
      <c r="E6661" s="499">
        <v>423.09</v>
      </c>
      <c r="F6661" s="500">
        <f t="shared" si="1631"/>
        <v>523.95000000000005</v>
      </c>
      <c r="G6661" s="527"/>
      <c r="H6661" s="528"/>
      <c r="I6661" s="517">
        <f t="shared" si="1632"/>
        <v>0</v>
      </c>
      <c r="J6661" s="517">
        <f t="shared" si="1633"/>
        <v>0</v>
      </c>
      <c r="K6661" s="504"/>
      <c r="L6661" s="518">
        <f t="shared" si="1634"/>
        <v>0</v>
      </c>
      <c r="M6661" s="518">
        <f t="shared" si="1634"/>
        <v>0</v>
      </c>
      <c r="N6661" s="517">
        <f t="shared" si="1635"/>
        <v>0</v>
      </c>
      <c r="O6661" s="517">
        <f t="shared" si="1636"/>
        <v>0</v>
      </c>
      <c r="P6661" s="506"/>
      <c r="Q6661" s="520"/>
      <c r="R6661" s="412" t="str">
        <f t="shared" si="1637"/>
        <v/>
      </c>
      <c r="S6661" s="412" t="str">
        <f t="shared" si="1629"/>
        <v/>
      </c>
      <c r="T6661" s="427"/>
      <c r="U6661" s="429"/>
      <c r="W6661" s="6">
        <f>VLOOKUP(A6661,'[3]Cartilha Global'!$A:$A,1,FALSE)</f>
        <v>87294</v>
      </c>
    </row>
    <row r="6662" spans="1:23" ht="34.5" hidden="1" thickBot="1" x14ac:dyDescent="0.25">
      <c r="A6662" s="522">
        <v>87295</v>
      </c>
      <c r="B6662" s="508" t="s">
        <v>3144</v>
      </c>
      <c r="C6662" s="513" t="s">
        <v>4025</v>
      </c>
      <c r="D6662" s="498" t="s">
        <v>171</v>
      </c>
      <c r="E6662" s="499">
        <v>429.3</v>
      </c>
      <c r="F6662" s="500">
        <f t="shared" si="1631"/>
        <v>531.65</v>
      </c>
      <c r="G6662" s="527"/>
      <c r="H6662" s="528"/>
      <c r="I6662" s="517">
        <f t="shared" si="1632"/>
        <v>0</v>
      </c>
      <c r="J6662" s="517">
        <f t="shared" si="1633"/>
        <v>0</v>
      </c>
      <c r="K6662" s="504"/>
      <c r="L6662" s="518">
        <f t="shared" si="1634"/>
        <v>0</v>
      </c>
      <c r="M6662" s="518">
        <f t="shared" si="1634"/>
        <v>0</v>
      </c>
      <c r="N6662" s="517">
        <f t="shared" si="1635"/>
        <v>0</v>
      </c>
      <c r="O6662" s="517">
        <f t="shared" si="1636"/>
        <v>0</v>
      </c>
      <c r="P6662" s="506"/>
      <c r="Q6662" s="520"/>
      <c r="R6662" s="412" t="str">
        <f t="shared" si="1637"/>
        <v/>
      </c>
      <c r="S6662" s="412" t="str">
        <f t="shared" si="1629"/>
        <v/>
      </c>
      <c r="T6662" s="427"/>
      <c r="U6662" s="429"/>
      <c r="W6662" s="6">
        <f>VLOOKUP(A6662,'[3]Cartilha Global'!$A:$A,1,FALSE)</f>
        <v>87295</v>
      </c>
    </row>
    <row r="6663" spans="1:23" ht="34.5" hidden="1" thickBot="1" x14ac:dyDescent="0.25">
      <c r="A6663" s="522">
        <v>87296</v>
      </c>
      <c r="B6663" s="508" t="s">
        <v>3144</v>
      </c>
      <c r="C6663" s="513" t="s">
        <v>4026</v>
      </c>
      <c r="D6663" s="498" t="s">
        <v>171</v>
      </c>
      <c r="E6663" s="499">
        <v>401.2</v>
      </c>
      <c r="F6663" s="500">
        <f t="shared" si="1631"/>
        <v>496.85</v>
      </c>
      <c r="G6663" s="527"/>
      <c r="H6663" s="528"/>
      <c r="I6663" s="517">
        <f t="shared" si="1632"/>
        <v>0</v>
      </c>
      <c r="J6663" s="517">
        <f t="shared" si="1633"/>
        <v>0</v>
      </c>
      <c r="K6663" s="504"/>
      <c r="L6663" s="518">
        <f t="shared" si="1634"/>
        <v>0</v>
      </c>
      <c r="M6663" s="518">
        <f t="shared" si="1634"/>
        <v>0</v>
      </c>
      <c r="N6663" s="517">
        <f t="shared" si="1635"/>
        <v>0</v>
      </c>
      <c r="O6663" s="517">
        <f t="shared" si="1636"/>
        <v>0</v>
      </c>
      <c r="P6663" s="506"/>
      <c r="Q6663" s="520"/>
      <c r="R6663" s="412" t="str">
        <f t="shared" si="1637"/>
        <v/>
      </c>
      <c r="S6663" s="412" t="str">
        <f t="shared" si="1629"/>
        <v/>
      </c>
      <c r="T6663" s="427"/>
      <c r="U6663" s="429"/>
      <c r="W6663" s="6">
        <f>VLOOKUP(A6663,'[3]Cartilha Global'!$A:$A,1,FALSE)</f>
        <v>87296</v>
      </c>
    </row>
    <row r="6664" spans="1:23" ht="34.5" hidden="1" thickBot="1" x14ac:dyDescent="0.25">
      <c r="A6664" s="522">
        <v>87338</v>
      </c>
      <c r="B6664" s="508" t="s">
        <v>3144</v>
      </c>
      <c r="C6664" s="513" t="s">
        <v>4027</v>
      </c>
      <c r="D6664" s="498" t="s">
        <v>171</v>
      </c>
      <c r="E6664" s="499">
        <v>402.33</v>
      </c>
      <c r="F6664" s="500">
        <f t="shared" si="1631"/>
        <v>498.25</v>
      </c>
      <c r="G6664" s="527"/>
      <c r="H6664" s="528"/>
      <c r="I6664" s="517">
        <f t="shared" si="1632"/>
        <v>0</v>
      </c>
      <c r="J6664" s="517">
        <f t="shared" si="1633"/>
        <v>0</v>
      </c>
      <c r="K6664" s="504"/>
      <c r="L6664" s="518">
        <f t="shared" si="1634"/>
        <v>0</v>
      </c>
      <c r="M6664" s="518">
        <f t="shared" si="1634"/>
        <v>0</v>
      </c>
      <c r="N6664" s="517">
        <f t="shared" si="1635"/>
        <v>0</v>
      </c>
      <c r="O6664" s="517">
        <f t="shared" si="1636"/>
        <v>0</v>
      </c>
      <c r="P6664" s="506"/>
      <c r="Q6664" s="520"/>
      <c r="R6664" s="412" t="str">
        <f t="shared" si="1637"/>
        <v/>
      </c>
      <c r="S6664" s="412" t="str">
        <f t="shared" si="1629"/>
        <v/>
      </c>
      <c r="T6664" s="427"/>
      <c r="U6664" s="429"/>
      <c r="W6664" s="6">
        <f>VLOOKUP(A6664,'[3]Cartilha Global'!$A:$A,1,FALSE)</f>
        <v>87338</v>
      </c>
    </row>
    <row r="6665" spans="1:23" ht="34.5" hidden="1" thickBot="1" x14ac:dyDescent="0.25">
      <c r="A6665" s="522">
        <v>87371</v>
      </c>
      <c r="B6665" s="508" t="s">
        <v>3144</v>
      </c>
      <c r="C6665" s="513" t="s">
        <v>4028</v>
      </c>
      <c r="D6665" s="498" t="s">
        <v>171</v>
      </c>
      <c r="E6665" s="499">
        <v>542.48</v>
      </c>
      <c r="F6665" s="500">
        <f t="shared" si="1631"/>
        <v>671.81</v>
      </c>
      <c r="G6665" s="527"/>
      <c r="H6665" s="528"/>
      <c r="I6665" s="517">
        <f t="shared" si="1632"/>
        <v>0</v>
      </c>
      <c r="J6665" s="517">
        <f t="shared" si="1633"/>
        <v>0</v>
      </c>
      <c r="K6665" s="504"/>
      <c r="L6665" s="518">
        <f t="shared" si="1634"/>
        <v>0</v>
      </c>
      <c r="M6665" s="518">
        <f t="shared" si="1634"/>
        <v>0</v>
      </c>
      <c r="N6665" s="517">
        <f t="shared" si="1635"/>
        <v>0</v>
      </c>
      <c r="O6665" s="517">
        <f t="shared" si="1636"/>
        <v>0</v>
      </c>
      <c r="P6665" s="506"/>
      <c r="Q6665" s="520"/>
      <c r="R6665" s="412" t="str">
        <f t="shared" si="1637"/>
        <v/>
      </c>
      <c r="S6665" s="412" t="str">
        <f t="shared" si="1629"/>
        <v/>
      </c>
      <c r="T6665" s="427"/>
      <c r="U6665" s="429"/>
      <c r="W6665" s="6">
        <f>VLOOKUP(A6665,'[3]Cartilha Global'!$A:$A,1,FALSE)</f>
        <v>87371</v>
      </c>
    </row>
    <row r="6666" spans="1:23" ht="12" hidden="1" thickBot="1" x14ac:dyDescent="0.25">
      <c r="A6666" s="531" t="s">
        <v>184</v>
      </c>
      <c r="B6666" s="598"/>
      <c r="C6666" s="532" t="s">
        <v>2104</v>
      </c>
      <c r="D6666" s="498">
        <v>0</v>
      </c>
      <c r="E6666" s="499"/>
      <c r="F6666" s="500">
        <f t="shared" si="1631"/>
        <v>0</v>
      </c>
      <c r="G6666" s="556"/>
      <c r="H6666" s="556"/>
      <c r="I6666" s="557"/>
      <c r="J6666" s="558"/>
      <c r="K6666" s="504"/>
      <c r="L6666" s="556"/>
      <c r="M6666" s="556"/>
      <c r="N6666" s="557"/>
      <c r="O6666" s="558"/>
      <c r="P6666" s="506"/>
      <c r="Q6666" s="494" t="str">
        <f>IF(OR(SUM(J6667:J6706)&gt;0,SUM(O6667:O6706)&gt;0),"xx","")</f>
        <v/>
      </c>
      <c r="R6666" s="412" t="str">
        <f t="shared" si="1637"/>
        <v/>
      </c>
      <c r="S6666" s="412" t="str">
        <f t="shared" si="1629"/>
        <v/>
      </c>
      <c r="T6666" s="427"/>
      <c r="U6666" s="429"/>
      <c r="W6666" s="6" t="str">
        <f>VLOOKUP(A6666,'[3]Cartilha Global'!$A:$A,1,FALSE)</f>
        <v>x</v>
      </c>
    </row>
    <row r="6667" spans="1:23" ht="12" hidden="1" thickBot="1" x14ac:dyDescent="0.25">
      <c r="A6667" s="531" t="s">
        <v>184</v>
      </c>
      <c r="B6667" s="598"/>
      <c r="C6667" s="534"/>
      <c r="D6667" s="535">
        <v>0</v>
      </c>
      <c r="E6667" s="536"/>
      <c r="F6667" s="500">
        <f t="shared" si="1631"/>
        <v>0</v>
      </c>
      <c r="G6667" s="527"/>
      <c r="H6667" s="528"/>
      <c r="I6667" s="517">
        <f t="shared" ref="I6667:I6706" si="1638">IF(ISBLANK(E6667),0,ROUND(F6667*G6667,2))</f>
        <v>0</v>
      </c>
      <c r="J6667" s="517">
        <f t="shared" ref="J6667:J6706" si="1639">IF(ISBLANK(G6667),0,ROUND(G6667*H6667,2))</f>
        <v>0</v>
      </c>
      <c r="K6667" s="504"/>
      <c r="L6667" s="518">
        <f t="shared" ref="L6667:M6706" si="1640">G6667</f>
        <v>0</v>
      </c>
      <c r="M6667" s="518">
        <f t="shared" si="1640"/>
        <v>0</v>
      </c>
      <c r="N6667" s="517">
        <f t="shared" ref="N6667:N6706" si="1641">IF(ISBLANK(E6667),0,ROUND(F6667*L6667,2))</f>
        <v>0</v>
      </c>
      <c r="O6667" s="517">
        <f t="shared" ref="O6667:O6706" si="1642">IF(ISBLANK(L6667),0,ROUND(L6667*M6667,2))</f>
        <v>0</v>
      </c>
      <c r="P6667" s="506"/>
      <c r="Q6667" s="520"/>
      <c r="R6667" s="412" t="str">
        <f t="shared" si="1637"/>
        <v/>
      </c>
      <c r="S6667" s="412" t="str">
        <f t="shared" si="1629"/>
        <v/>
      </c>
      <c r="T6667" s="427"/>
      <c r="U6667" s="429"/>
      <c r="W6667" s="6" t="str">
        <f>VLOOKUP(A6667,'[3]Cartilha Global'!$A:$A,1,FALSE)</f>
        <v>x</v>
      </c>
    </row>
    <row r="6668" spans="1:23" ht="12" hidden="1" thickBot="1" x14ac:dyDescent="0.25">
      <c r="A6668" s="531" t="s">
        <v>184</v>
      </c>
      <c r="B6668" s="598"/>
      <c r="C6668" s="534"/>
      <c r="D6668" s="535">
        <v>0</v>
      </c>
      <c r="E6668" s="536"/>
      <c r="F6668" s="510">
        <f t="shared" si="1631"/>
        <v>0</v>
      </c>
      <c r="G6668" s="527"/>
      <c r="H6668" s="528"/>
      <c r="I6668" s="517">
        <f t="shared" si="1638"/>
        <v>0</v>
      </c>
      <c r="J6668" s="517">
        <f t="shared" si="1639"/>
        <v>0</v>
      </c>
      <c r="K6668" s="504"/>
      <c r="L6668" s="518">
        <f t="shared" si="1640"/>
        <v>0</v>
      </c>
      <c r="M6668" s="518">
        <f t="shared" si="1640"/>
        <v>0</v>
      </c>
      <c r="N6668" s="517">
        <f t="shared" si="1641"/>
        <v>0</v>
      </c>
      <c r="O6668" s="517">
        <f t="shared" si="1642"/>
        <v>0</v>
      </c>
      <c r="P6668" s="506"/>
      <c r="Q6668" s="520"/>
      <c r="R6668" s="412" t="str">
        <f t="shared" si="1637"/>
        <v/>
      </c>
      <c r="S6668" s="412" t="str">
        <f t="shared" si="1629"/>
        <v/>
      </c>
      <c r="T6668" s="427"/>
      <c r="U6668" s="429"/>
      <c r="W6668" s="6" t="str">
        <f>VLOOKUP(A6668,'[3]Cartilha Global'!$A:$A,1,FALSE)</f>
        <v>x</v>
      </c>
    </row>
    <row r="6669" spans="1:23" ht="12" hidden="1" thickBot="1" x14ac:dyDescent="0.25">
      <c r="A6669" s="531" t="s">
        <v>184</v>
      </c>
      <c r="B6669" s="598"/>
      <c r="C6669" s="534"/>
      <c r="D6669" s="535">
        <v>0</v>
      </c>
      <c r="E6669" s="536"/>
      <c r="F6669" s="510">
        <f t="shared" si="1631"/>
        <v>0</v>
      </c>
      <c r="G6669" s="527"/>
      <c r="H6669" s="528"/>
      <c r="I6669" s="517">
        <f t="shared" si="1638"/>
        <v>0</v>
      </c>
      <c r="J6669" s="517">
        <f t="shared" si="1639"/>
        <v>0</v>
      </c>
      <c r="K6669" s="504"/>
      <c r="L6669" s="518">
        <f t="shared" si="1640"/>
        <v>0</v>
      </c>
      <c r="M6669" s="518">
        <f t="shared" si="1640"/>
        <v>0</v>
      </c>
      <c r="N6669" s="517">
        <f t="shared" si="1641"/>
        <v>0</v>
      </c>
      <c r="O6669" s="517">
        <f t="shared" si="1642"/>
        <v>0</v>
      </c>
      <c r="P6669" s="506"/>
      <c r="Q6669" s="520"/>
      <c r="R6669" s="412" t="str">
        <f t="shared" si="1637"/>
        <v/>
      </c>
      <c r="S6669" s="412" t="str">
        <f t="shared" si="1629"/>
        <v/>
      </c>
      <c r="T6669" s="427"/>
      <c r="U6669" s="429"/>
      <c r="W6669" s="6" t="str">
        <f>VLOOKUP(A6669,'[3]Cartilha Global'!$A:$A,1,FALSE)</f>
        <v>x</v>
      </c>
    </row>
    <row r="6670" spans="1:23" ht="12" hidden="1" thickBot="1" x14ac:dyDescent="0.25">
      <c r="A6670" s="531" t="s">
        <v>184</v>
      </c>
      <c r="B6670" s="598"/>
      <c r="C6670" s="534"/>
      <c r="D6670" s="535">
        <v>0</v>
      </c>
      <c r="E6670" s="536"/>
      <c r="F6670" s="510">
        <f t="shared" si="1631"/>
        <v>0</v>
      </c>
      <c r="G6670" s="527"/>
      <c r="H6670" s="528"/>
      <c r="I6670" s="517">
        <f t="shared" si="1638"/>
        <v>0</v>
      </c>
      <c r="J6670" s="517">
        <f t="shared" si="1639"/>
        <v>0</v>
      </c>
      <c r="K6670" s="504"/>
      <c r="L6670" s="518">
        <f t="shared" si="1640"/>
        <v>0</v>
      </c>
      <c r="M6670" s="518">
        <f t="shared" si="1640"/>
        <v>0</v>
      </c>
      <c r="N6670" s="517">
        <f t="shared" si="1641"/>
        <v>0</v>
      </c>
      <c r="O6670" s="517">
        <f t="shared" si="1642"/>
        <v>0</v>
      </c>
      <c r="P6670" s="506"/>
      <c r="Q6670" s="520"/>
      <c r="R6670" s="412" t="str">
        <f t="shared" si="1637"/>
        <v/>
      </c>
      <c r="S6670" s="412" t="str">
        <f t="shared" si="1629"/>
        <v/>
      </c>
      <c r="T6670" s="427"/>
      <c r="U6670" s="429"/>
      <c r="W6670" s="6" t="str">
        <f>VLOOKUP(A6670,'[3]Cartilha Global'!$A:$A,1,FALSE)</f>
        <v>x</v>
      </c>
    </row>
    <row r="6671" spans="1:23" ht="12" hidden="1" thickBot="1" x14ac:dyDescent="0.25">
      <c r="A6671" s="531" t="s">
        <v>184</v>
      </c>
      <c r="B6671" s="598"/>
      <c r="C6671" s="534"/>
      <c r="D6671" s="535">
        <v>0</v>
      </c>
      <c r="E6671" s="536"/>
      <c r="F6671" s="510">
        <f t="shared" si="1631"/>
        <v>0</v>
      </c>
      <c r="G6671" s="527"/>
      <c r="H6671" s="528"/>
      <c r="I6671" s="517">
        <f t="shared" si="1638"/>
        <v>0</v>
      </c>
      <c r="J6671" s="517">
        <f t="shared" si="1639"/>
        <v>0</v>
      </c>
      <c r="K6671" s="504"/>
      <c r="L6671" s="518">
        <f t="shared" si="1640"/>
        <v>0</v>
      </c>
      <c r="M6671" s="518">
        <f t="shared" si="1640"/>
        <v>0</v>
      </c>
      <c r="N6671" s="517">
        <f t="shared" si="1641"/>
        <v>0</v>
      </c>
      <c r="O6671" s="517">
        <f t="shared" si="1642"/>
        <v>0</v>
      </c>
      <c r="P6671" s="506"/>
      <c r="Q6671" s="520"/>
      <c r="R6671" s="412" t="str">
        <f t="shared" si="1637"/>
        <v/>
      </c>
      <c r="S6671" s="412" t="str">
        <f t="shared" ref="S6671:S6734" si="1643">IF(Q6671="X","x",IF(Q6671="xx","x",IF(OR(J6671&gt;0,O6671&gt;0),"x","")))</f>
        <v/>
      </c>
      <c r="T6671" s="427"/>
      <c r="U6671" s="429"/>
      <c r="W6671" s="6" t="str">
        <f>VLOOKUP(A6671,'[3]Cartilha Global'!$A:$A,1,FALSE)</f>
        <v>x</v>
      </c>
    </row>
    <row r="6672" spans="1:23" ht="12" hidden="1" thickBot="1" x14ac:dyDescent="0.25">
      <c r="A6672" s="531" t="s">
        <v>184</v>
      </c>
      <c r="B6672" s="598"/>
      <c r="C6672" s="534"/>
      <c r="D6672" s="535">
        <v>0</v>
      </c>
      <c r="E6672" s="536"/>
      <c r="F6672" s="510">
        <f t="shared" si="1631"/>
        <v>0</v>
      </c>
      <c r="G6672" s="527"/>
      <c r="H6672" s="528"/>
      <c r="I6672" s="517">
        <f t="shared" si="1638"/>
        <v>0</v>
      </c>
      <c r="J6672" s="517">
        <f t="shared" si="1639"/>
        <v>0</v>
      </c>
      <c r="K6672" s="504"/>
      <c r="L6672" s="518">
        <f t="shared" si="1640"/>
        <v>0</v>
      </c>
      <c r="M6672" s="518">
        <f t="shared" si="1640"/>
        <v>0</v>
      </c>
      <c r="N6672" s="517">
        <f t="shared" si="1641"/>
        <v>0</v>
      </c>
      <c r="O6672" s="517">
        <f t="shared" si="1642"/>
        <v>0</v>
      </c>
      <c r="P6672" s="506"/>
      <c r="Q6672" s="520"/>
      <c r="R6672" s="412" t="str">
        <f t="shared" si="1637"/>
        <v/>
      </c>
      <c r="S6672" s="412" t="str">
        <f t="shared" si="1643"/>
        <v/>
      </c>
      <c r="T6672" s="427"/>
      <c r="U6672" s="429"/>
      <c r="W6672" s="6" t="str">
        <f>VLOOKUP(A6672,'[3]Cartilha Global'!$A:$A,1,FALSE)</f>
        <v>x</v>
      </c>
    </row>
    <row r="6673" spans="1:23" ht="12" hidden="1" thickBot="1" x14ac:dyDescent="0.25">
      <c r="A6673" s="531" t="s">
        <v>184</v>
      </c>
      <c r="B6673" s="598"/>
      <c r="C6673" s="534"/>
      <c r="D6673" s="535">
        <v>0</v>
      </c>
      <c r="E6673" s="536"/>
      <c r="F6673" s="510">
        <f t="shared" si="1631"/>
        <v>0</v>
      </c>
      <c r="G6673" s="527"/>
      <c r="H6673" s="528"/>
      <c r="I6673" s="517">
        <f t="shared" si="1638"/>
        <v>0</v>
      </c>
      <c r="J6673" s="517">
        <f t="shared" si="1639"/>
        <v>0</v>
      </c>
      <c r="K6673" s="504"/>
      <c r="L6673" s="518">
        <f t="shared" si="1640"/>
        <v>0</v>
      </c>
      <c r="M6673" s="518">
        <f t="shared" si="1640"/>
        <v>0</v>
      </c>
      <c r="N6673" s="517">
        <f t="shared" si="1641"/>
        <v>0</v>
      </c>
      <c r="O6673" s="517">
        <f t="shared" si="1642"/>
        <v>0</v>
      </c>
      <c r="P6673" s="506"/>
      <c r="Q6673" s="520"/>
      <c r="R6673" s="412" t="str">
        <f t="shared" si="1637"/>
        <v/>
      </c>
      <c r="S6673" s="412" t="str">
        <f t="shared" si="1643"/>
        <v/>
      </c>
      <c r="T6673" s="427"/>
      <c r="U6673" s="429"/>
      <c r="W6673" s="6" t="str">
        <f>VLOOKUP(A6673,'[3]Cartilha Global'!$A:$A,1,FALSE)</f>
        <v>x</v>
      </c>
    </row>
    <row r="6674" spans="1:23" ht="12" hidden="1" thickBot="1" x14ac:dyDescent="0.25">
      <c r="A6674" s="531" t="s">
        <v>184</v>
      </c>
      <c r="B6674" s="598"/>
      <c r="C6674" s="534"/>
      <c r="D6674" s="535">
        <v>0</v>
      </c>
      <c r="E6674" s="536"/>
      <c r="F6674" s="510">
        <f t="shared" si="1631"/>
        <v>0</v>
      </c>
      <c r="G6674" s="527"/>
      <c r="H6674" s="528"/>
      <c r="I6674" s="517">
        <f t="shared" si="1638"/>
        <v>0</v>
      </c>
      <c r="J6674" s="517">
        <f t="shared" si="1639"/>
        <v>0</v>
      </c>
      <c r="K6674" s="504"/>
      <c r="L6674" s="518">
        <f t="shared" si="1640"/>
        <v>0</v>
      </c>
      <c r="M6674" s="518">
        <f t="shared" si="1640"/>
        <v>0</v>
      </c>
      <c r="N6674" s="517">
        <f t="shared" si="1641"/>
        <v>0</v>
      </c>
      <c r="O6674" s="517">
        <f t="shared" si="1642"/>
        <v>0</v>
      </c>
      <c r="P6674" s="506"/>
      <c r="Q6674" s="520"/>
      <c r="R6674" s="412" t="str">
        <f t="shared" si="1637"/>
        <v/>
      </c>
      <c r="S6674" s="412" t="str">
        <f t="shared" si="1643"/>
        <v/>
      </c>
      <c r="T6674" s="427"/>
      <c r="U6674" s="429"/>
      <c r="W6674" s="6" t="str">
        <f>VLOOKUP(A6674,'[3]Cartilha Global'!$A:$A,1,FALSE)</f>
        <v>x</v>
      </c>
    </row>
    <row r="6675" spans="1:23" ht="12" hidden="1" thickBot="1" x14ac:dyDescent="0.25">
      <c r="A6675" s="531" t="s">
        <v>184</v>
      </c>
      <c r="B6675" s="598"/>
      <c r="C6675" s="534"/>
      <c r="D6675" s="535">
        <v>0</v>
      </c>
      <c r="E6675" s="536"/>
      <c r="F6675" s="510">
        <f t="shared" si="1631"/>
        <v>0</v>
      </c>
      <c r="G6675" s="527"/>
      <c r="H6675" s="528"/>
      <c r="I6675" s="517">
        <f t="shared" si="1638"/>
        <v>0</v>
      </c>
      <c r="J6675" s="517">
        <f t="shared" si="1639"/>
        <v>0</v>
      </c>
      <c r="K6675" s="504"/>
      <c r="L6675" s="518">
        <f t="shared" si="1640"/>
        <v>0</v>
      </c>
      <c r="M6675" s="518">
        <f t="shared" si="1640"/>
        <v>0</v>
      </c>
      <c r="N6675" s="517">
        <f t="shared" si="1641"/>
        <v>0</v>
      </c>
      <c r="O6675" s="517">
        <f t="shared" si="1642"/>
        <v>0</v>
      </c>
      <c r="P6675" s="506"/>
      <c r="Q6675" s="520"/>
      <c r="R6675" s="412" t="str">
        <f t="shared" si="1637"/>
        <v/>
      </c>
      <c r="S6675" s="412" t="str">
        <f t="shared" si="1643"/>
        <v/>
      </c>
      <c r="T6675" s="427"/>
      <c r="U6675" s="429"/>
      <c r="W6675" s="6" t="str">
        <f>VLOOKUP(A6675,'[3]Cartilha Global'!$A:$A,1,FALSE)</f>
        <v>x</v>
      </c>
    </row>
    <row r="6676" spans="1:23" ht="12" hidden="1" thickBot="1" x14ac:dyDescent="0.25">
      <c r="A6676" s="531" t="s">
        <v>184</v>
      </c>
      <c r="B6676" s="598"/>
      <c r="C6676" s="534"/>
      <c r="D6676" s="535">
        <v>0</v>
      </c>
      <c r="E6676" s="536"/>
      <c r="F6676" s="510">
        <f t="shared" si="1631"/>
        <v>0</v>
      </c>
      <c r="G6676" s="527"/>
      <c r="H6676" s="528"/>
      <c r="I6676" s="517">
        <f t="shared" si="1638"/>
        <v>0</v>
      </c>
      <c r="J6676" s="517">
        <f t="shared" si="1639"/>
        <v>0</v>
      </c>
      <c r="K6676" s="504"/>
      <c r="L6676" s="518">
        <f t="shared" si="1640"/>
        <v>0</v>
      </c>
      <c r="M6676" s="518">
        <f t="shared" si="1640"/>
        <v>0</v>
      </c>
      <c r="N6676" s="517">
        <f t="shared" si="1641"/>
        <v>0</v>
      </c>
      <c r="O6676" s="517">
        <f t="shared" si="1642"/>
        <v>0</v>
      </c>
      <c r="P6676" s="506"/>
      <c r="Q6676" s="520"/>
      <c r="R6676" s="412" t="str">
        <f t="shared" si="1637"/>
        <v/>
      </c>
      <c r="S6676" s="412" t="str">
        <f t="shared" si="1643"/>
        <v/>
      </c>
      <c r="T6676" s="427"/>
      <c r="U6676" s="429"/>
      <c r="W6676" s="6" t="str">
        <f>VLOOKUP(A6676,'[3]Cartilha Global'!$A:$A,1,FALSE)</f>
        <v>x</v>
      </c>
    </row>
    <row r="6677" spans="1:23" ht="12" hidden="1" thickBot="1" x14ac:dyDescent="0.25">
      <c r="A6677" s="531" t="s">
        <v>184</v>
      </c>
      <c r="B6677" s="598"/>
      <c r="C6677" s="534"/>
      <c r="D6677" s="535">
        <v>0</v>
      </c>
      <c r="E6677" s="536"/>
      <c r="F6677" s="510">
        <f t="shared" si="1631"/>
        <v>0</v>
      </c>
      <c r="G6677" s="527"/>
      <c r="H6677" s="528"/>
      <c r="I6677" s="517">
        <f t="shared" si="1638"/>
        <v>0</v>
      </c>
      <c r="J6677" s="517">
        <f t="shared" si="1639"/>
        <v>0</v>
      </c>
      <c r="K6677" s="504"/>
      <c r="L6677" s="518">
        <f t="shared" si="1640"/>
        <v>0</v>
      </c>
      <c r="M6677" s="518">
        <f t="shared" si="1640"/>
        <v>0</v>
      </c>
      <c r="N6677" s="517">
        <f t="shared" si="1641"/>
        <v>0</v>
      </c>
      <c r="O6677" s="517">
        <f t="shared" si="1642"/>
        <v>0</v>
      </c>
      <c r="P6677" s="506"/>
      <c r="Q6677" s="520"/>
      <c r="R6677" s="412" t="str">
        <f t="shared" si="1637"/>
        <v/>
      </c>
      <c r="S6677" s="412" t="str">
        <f t="shared" si="1643"/>
        <v/>
      </c>
      <c r="T6677" s="427"/>
      <c r="U6677" s="429"/>
      <c r="W6677" s="6" t="str">
        <f>VLOOKUP(A6677,'[3]Cartilha Global'!$A:$A,1,FALSE)</f>
        <v>x</v>
      </c>
    </row>
    <row r="6678" spans="1:23" ht="12" hidden="1" thickBot="1" x14ac:dyDescent="0.25">
      <c r="A6678" s="531" t="s">
        <v>184</v>
      </c>
      <c r="B6678" s="598"/>
      <c r="C6678" s="534"/>
      <c r="D6678" s="535">
        <v>0</v>
      </c>
      <c r="E6678" s="536"/>
      <c r="F6678" s="510">
        <f t="shared" si="1631"/>
        <v>0</v>
      </c>
      <c r="G6678" s="527"/>
      <c r="H6678" s="528"/>
      <c r="I6678" s="517">
        <f t="shared" si="1638"/>
        <v>0</v>
      </c>
      <c r="J6678" s="517">
        <f t="shared" si="1639"/>
        <v>0</v>
      </c>
      <c r="K6678" s="504"/>
      <c r="L6678" s="518">
        <f t="shared" si="1640"/>
        <v>0</v>
      </c>
      <c r="M6678" s="518">
        <f t="shared" si="1640"/>
        <v>0</v>
      </c>
      <c r="N6678" s="517">
        <f t="shared" si="1641"/>
        <v>0</v>
      </c>
      <c r="O6678" s="517">
        <f t="shared" si="1642"/>
        <v>0</v>
      </c>
      <c r="P6678" s="506"/>
      <c r="Q6678" s="520"/>
      <c r="R6678" s="412" t="str">
        <f t="shared" si="1637"/>
        <v/>
      </c>
      <c r="S6678" s="412" t="str">
        <f t="shared" si="1643"/>
        <v/>
      </c>
      <c r="T6678" s="427"/>
      <c r="U6678" s="429"/>
      <c r="W6678" s="6" t="str">
        <f>VLOOKUP(A6678,'[3]Cartilha Global'!$A:$A,1,FALSE)</f>
        <v>x</v>
      </c>
    </row>
    <row r="6679" spans="1:23" ht="12" hidden="1" thickBot="1" x14ac:dyDescent="0.25">
      <c r="A6679" s="531" t="s">
        <v>184</v>
      </c>
      <c r="B6679" s="598"/>
      <c r="C6679" s="534"/>
      <c r="D6679" s="535">
        <v>0</v>
      </c>
      <c r="E6679" s="536"/>
      <c r="F6679" s="510">
        <f t="shared" si="1631"/>
        <v>0</v>
      </c>
      <c r="G6679" s="527"/>
      <c r="H6679" s="528"/>
      <c r="I6679" s="517">
        <f t="shared" si="1638"/>
        <v>0</v>
      </c>
      <c r="J6679" s="517">
        <f t="shared" si="1639"/>
        <v>0</v>
      </c>
      <c r="K6679" s="504"/>
      <c r="L6679" s="518">
        <f t="shared" si="1640"/>
        <v>0</v>
      </c>
      <c r="M6679" s="518">
        <f t="shared" si="1640"/>
        <v>0</v>
      </c>
      <c r="N6679" s="517">
        <f t="shared" si="1641"/>
        <v>0</v>
      </c>
      <c r="O6679" s="517">
        <f t="shared" si="1642"/>
        <v>0</v>
      </c>
      <c r="P6679" s="506"/>
      <c r="Q6679" s="520"/>
      <c r="R6679" s="412" t="str">
        <f t="shared" si="1637"/>
        <v/>
      </c>
      <c r="S6679" s="412" t="str">
        <f t="shared" si="1643"/>
        <v/>
      </c>
      <c r="T6679" s="427"/>
      <c r="U6679" s="429"/>
      <c r="W6679" s="6" t="str">
        <f>VLOOKUP(A6679,'[3]Cartilha Global'!$A:$A,1,FALSE)</f>
        <v>x</v>
      </c>
    </row>
    <row r="6680" spans="1:23" ht="12" hidden="1" thickBot="1" x14ac:dyDescent="0.25">
      <c r="A6680" s="531" t="s">
        <v>184</v>
      </c>
      <c r="B6680" s="598"/>
      <c r="C6680" s="534"/>
      <c r="D6680" s="535">
        <v>0</v>
      </c>
      <c r="E6680" s="536"/>
      <c r="F6680" s="510">
        <f t="shared" si="1631"/>
        <v>0</v>
      </c>
      <c r="G6680" s="527"/>
      <c r="H6680" s="528"/>
      <c r="I6680" s="517">
        <f t="shared" si="1638"/>
        <v>0</v>
      </c>
      <c r="J6680" s="517">
        <f t="shared" si="1639"/>
        <v>0</v>
      </c>
      <c r="K6680" s="504"/>
      <c r="L6680" s="518">
        <f t="shared" si="1640"/>
        <v>0</v>
      </c>
      <c r="M6680" s="518">
        <f t="shared" si="1640"/>
        <v>0</v>
      </c>
      <c r="N6680" s="517">
        <f t="shared" si="1641"/>
        <v>0</v>
      </c>
      <c r="O6680" s="517">
        <f t="shared" si="1642"/>
        <v>0</v>
      </c>
      <c r="P6680" s="506"/>
      <c r="Q6680" s="520"/>
      <c r="R6680" s="412" t="str">
        <f t="shared" si="1637"/>
        <v/>
      </c>
      <c r="S6680" s="412" t="str">
        <f t="shared" si="1643"/>
        <v/>
      </c>
      <c r="T6680" s="427"/>
      <c r="U6680" s="429"/>
      <c r="W6680" s="6" t="str">
        <f>VLOOKUP(A6680,'[3]Cartilha Global'!$A:$A,1,FALSE)</f>
        <v>x</v>
      </c>
    </row>
    <row r="6681" spans="1:23" ht="12" hidden="1" thickBot="1" x14ac:dyDescent="0.25">
      <c r="A6681" s="531" t="s">
        <v>184</v>
      </c>
      <c r="B6681" s="598"/>
      <c r="C6681" s="534"/>
      <c r="D6681" s="535">
        <v>0</v>
      </c>
      <c r="E6681" s="536"/>
      <c r="F6681" s="510">
        <f t="shared" si="1631"/>
        <v>0</v>
      </c>
      <c r="G6681" s="527"/>
      <c r="H6681" s="528"/>
      <c r="I6681" s="517">
        <f t="shared" si="1638"/>
        <v>0</v>
      </c>
      <c r="J6681" s="517">
        <f t="shared" si="1639"/>
        <v>0</v>
      </c>
      <c r="K6681" s="504"/>
      <c r="L6681" s="518">
        <f t="shared" si="1640"/>
        <v>0</v>
      </c>
      <c r="M6681" s="518">
        <f t="shared" si="1640"/>
        <v>0</v>
      </c>
      <c r="N6681" s="517">
        <f t="shared" si="1641"/>
        <v>0</v>
      </c>
      <c r="O6681" s="517">
        <f t="shared" si="1642"/>
        <v>0</v>
      </c>
      <c r="P6681" s="506"/>
      <c r="Q6681" s="520"/>
      <c r="R6681" s="412" t="str">
        <f t="shared" si="1637"/>
        <v/>
      </c>
      <c r="S6681" s="412" t="str">
        <f t="shared" si="1643"/>
        <v/>
      </c>
      <c r="T6681" s="427"/>
      <c r="U6681" s="429"/>
      <c r="W6681" s="6" t="str">
        <f>VLOOKUP(A6681,'[3]Cartilha Global'!$A:$A,1,FALSE)</f>
        <v>x</v>
      </c>
    </row>
    <row r="6682" spans="1:23" ht="12" hidden="1" thickBot="1" x14ac:dyDescent="0.25">
      <c r="A6682" s="531" t="s">
        <v>184</v>
      </c>
      <c r="B6682" s="598"/>
      <c r="C6682" s="534"/>
      <c r="D6682" s="535">
        <v>0</v>
      </c>
      <c r="E6682" s="536"/>
      <c r="F6682" s="510">
        <f t="shared" si="1631"/>
        <v>0</v>
      </c>
      <c r="G6682" s="527"/>
      <c r="H6682" s="528"/>
      <c r="I6682" s="517">
        <f t="shared" si="1638"/>
        <v>0</v>
      </c>
      <c r="J6682" s="517">
        <f t="shared" si="1639"/>
        <v>0</v>
      </c>
      <c r="K6682" s="504"/>
      <c r="L6682" s="518">
        <f t="shared" si="1640"/>
        <v>0</v>
      </c>
      <c r="M6682" s="518">
        <f t="shared" si="1640"/>
        <v>0</v>
      </c>
      <c r="N6682" s="517">
        <f t="shared" si="1641"/>
        <v>0</v>
      </c>
      <c r="O6682" s="517">
        <f t="shared" si="1642"/>
        <v>0</v>
      </c>
      <c r="P6682" s="506"/>
      <c r="Q6682" s="520"/>
      <c r="R6682" s="412" t="str">
        <f t="shared" si="1637"/>
        <v/>
      </c>
      <c r="S6682" s="412" t="str">
        <f t="shared" si="1643"/>
        <v/>
      </c>
      <c r="T6682" s="427"/>
      <c r="U6682" s="429"/>
      <c r="W6682" s="6" t="str">
        <f>VLOOKUP(A6682,'[3]Cartilha Global'!$A:$A,1,FALSE)</f>
        <v>x</v>
      </c>
    </row>
    <row r="6683" spans="1:23" ht="12" hidden="1" thickBot="1" x14ac:dyDescent="0.25">
      <c r="A6683" s="531" t="s">
        <v>184</v>
      </c>
      <c r="B6683" s="598"/>
      <c r="C6683" s="534"/>
      <c r="D6683" s="535">
        <v>0</v>
      </c>
      <c r="E6683" s="536"/>
      <c r="F6683" s="510">
        <f t="shared" si="1631"/>
        <v>0</v>
      </c>
      <c r="G6683" s="527"/>
      <c r="H6683" s="528"/>
      <c r="I6683" s="517">
        <f t="shared" si="1638"/>
        <v>0</v>
      </c>
      <c r="J6683" s="517">
        <f t="shared" si="1639"/>
        <v>0</v>
      </c>
      <c r="K6683" s="504"/>
      <c r="L6683" s="518">
        <f t="shared" si="1640"/>
        <v>0</v>
      </c>
      <c r="M6683" s="518">
        <f t="shared" si="1640"/>
        <v>0</v>
      </c>
      <c r="N6683" s="517">
        <f t="shared" si="1641"/>
        <v>0</v>
      </c>
      <c r="O6683" s="517">
        <f t="shared" si="1642"/>
        <v>0</v>
      </c>
      <c r="P6683" s="506"/>
      <c r="Q6683" s="520"/>
      <c r="R6683" s="412" t="str">
        <f t="shared" si="1637"/>
        <v/>
      </c>
      <c r="S6683" s="412" t="str">
        <f t="shared" si="1643"/>
        <v/>
      </c>
      <c r="T6683" s="427"/>
      <c r="U6683" s="429"/>
      <c r="W6683" s="6" t="str">
        <f>VLOOKUP(A6683,'[3]Cartilha Global'!$A:$A,1,FALSE)</f>
        <v>x</v>
      </c>
    </row>
    <row r="6684" spans="1:23" ht="12" hidden="1" thickBot="1" x14ac:dyDescent="0.25">
      <c r="A6684" s="531" t="s">
        <v>184</v>
      </c>
      <c r="B6684" s="598"/>
      <c r="C6684" s="534"/>
      <c r="D6684" s="535">
        <v>0</v>
      </c>
      <c r="E6684" s="536"/>
      <c r="F6684" s="510">
        <f t="shared" si="1631"/>
        <v>0</v>
      </c>
      <c r="G6684" s="527"/>
      <c r="H6684" s="528"/>
      <c r="I6684" s="517">
        <f t="shared" si="1638"/>
        <v>0</v>
      </c>
      <c r="J6684" s="517">
        <f t="shared" si="1639"/>
        <v>0</v>
      </c>
      <c r="K6684" s="504"/>
      <c r="L6684" s="518">
        <f t="shared" si="1640"/>
        <v>0</v>
      </c>
      <c r="M6684" s="518">
        <f t="shared" si="1640"/>
        <v>0</v>
      </c>
      <c r="N6684" s="517">
        <f t="shared" si="1641"/>
        <v>0</v>
      </c>
      <c r="O6684" s="517">
        <f t="shared" si="1642"/>
        <v>0</v>
      </c>
      <c r="P6684" s="506"/>
      <c r="Q6684" s="520"/>
      <c r="R6684" s="412" t="str">
        <f t="shared" si="1637"/>
        <v/>
      </c>
      <c r="S6684" s="412" t="str">
        <f t="shared" si="1643"/>
        <v/>
      </c>
      <c r="T6684" s="427"/>
      <c r="U6684" s="429"/>
      <c r="W6684" s="6" t="str">
        <f>VLOOKUP(A6684,'[3]Cartilha Global'!$A:$A,1,FALSE)</f>
        <v>x</v>
      </c>
    </row>
    <row r="6685" spans="1:23" ht="12" hidden="1" thickBot="1" x14ac:dyDescent="0.25">
      <c r="A6685" s="531" t="s">
        <v>184</v>
      </c>
      <c r="B6685" s="598"/>
      <c r="C6685" s="534"/>
      <c r="D6685" s="535">
        <v>0</v>
      </c>
      <c r="E6685" s="536"/>
      <c r="F6685" s="510">
        <f t="shared" si="1631"/>
        <v>0</v>
      </c>
      <c r="G6685" s="527"/>
      <c r="H6685" s="528"/>
      <c r="I6685" s="517">
        <f t="shared" si="1638"/>
        <v>0</v>
      </c>
      <c r="J6685" s="517">
        <f t="shared" si="1639"/>
        <v>0</v>
      </c>
      <c r="K6685" s="504"/>
      <c r="L6685" s="518">
        <f t="shared" si="1640"/>
        <v>0</v>
      </c>
      <c r="M6685" s="518">
        <f t="shared" si="1640"/>
        <v>0</v>
      </c>
      <c r="N6685" s="517">
        <f t="shared" si="1641"/>
        <v>0</v>
      </c>
      <c r="O6685" s="517">
        <f t="shared" si="1642"/>
        <v>0</v>
      </c>
      <c r="P6685" s="506"/>
      <c r="Q6685" s="520"/>
      <c r="R6685" s="412" t="str">
        <f t="shared" si="1637"/>
        <v/>
      </c>
      <c r="S6685" s="412" t="str">
        <f t="shared" si="1643"/>
        <v/>
      </c>
      <c r="T6685" s="427"/>
      <c r="U6685" s="429"/>
      <c r="W6685" s="6" t="str">
        <f>VLOOKUP(A6685,'[3]Cartilha Global'!$A:$A,1,FALSE)</f>
        <v>x</v>
      </c>
    </row>
    <row r="6686" spans="1:23" ht="12" hidden="1" thickBot="1" x14ac:dyDescent="0.25">
      <c r="A6686" s="531" t="s">
        <v>184</v>
      </c>
      <c r="B6686" s="598"/>
      <c r="C6686" s="534"/>
      <c r="D6686" s="535">
        <v>0</v>
      </c>
      <c r="E6686" s="536"/>
      <c r="F6686" s="510">
        <f t="shared" si="1631"/>
        <v>0</v>
      </c>
      <c r="G6686" s="527"/>
      <c r="H6686" s="528"/>
      <c r="I6686" s="517">
        <f t="shared" si="1638"/>
        <v>0</v>
      </c>
      <c r="J6686" s="517">
        <f t="shared" si="1639"/>
        <v>0</v>
      </c>
      <c r="K6686" s="504"/>
      <c r="L6686" s="518">
        <f t="shared" si="1640"/>
        <v>0</v>
      </c>
      <c r="M6686" s="518">
        <f t="shared" si="1640"/>
        <v>0</v>
      </c>
      <c r="N6686" s="517">
        <f t="shared" si="1641"/>
        <v>0</v>
      </c>
      <c r="O6686" s="517">
        <f t="shared" si="1642"/>
        <v>0</v>
      </c>
      <c r="P6686" s="506"/>
      <c r="Q6686" s="520"/>
      <c r="R6686" s="412" t="str">
        <f t="shared" si="1637"/>
        <v/>
      </c>
      <c r="S6686" s="412" t="str">
        <f t="shared" si="1643"/>
        <v/>
      </c>
      <c r="T6686" s="427"/>
      <c r="U6686" s="429"/>
      <c r="W6686" s="6" t="str">
        <f>VLOOKUP(A6686,'[3]Cartilha Global'!$A:$A,1,FALSE)</f>
        <v>x</v>
      </c>
    </row>
    <row r="6687" spans="1:23" ht="12" hidden="1" thickBot="1" x14ac:dyDescent="0.25">
      <c r="A6687" s="531" t="s">
        <v>184</v>
      </c>
      <c r="B6687" s="598"/>
      <c r="C6687" s="534"/>
      <c r="D6687" s="535">
        <v>0</v>
      </c>
      <c r="E6687" s="536"/>
      <c r="F6687" s="510">
        <f t="shared" si="1631"/>
        <v>0</v>
      </c>
      <c r="G6687" s="527"/>
      <c r="H6687" s="528"/>
      <c r="I6687" s="517">
        <f t="shared" si="1638"/>
        <v>0</v>
      </c>
      <c r="J6687" s="517">
        <f t="shared" si="1639"/>
        <v>0</v>
      </c>
      <c r="K6687" s="504"/>
      <c r="L6687" s="518">
        <f t="shared" si="1640"/>
        <v>0</v>
      </c>
      <c r="M6687" s="518">
        <f t="shared" si="1640"/>
        <v>0</v>
      </c>
      <c r="N6687" s="517">
        <f t="shared" si="1641"/>
        <v>0</v>
      </c>
      <c r="O6687" s="517">
        <f t="shared" si="1642"/>
        <v>0</v>
      </c>
      <c r="P6687" s="506"/>
      <c r="Q6687" s="520"/>
      <c r="R6687" s="412" t="str">
        <f t="shared" si="1637"/>
        <v/>
      </c>
      <c r="S6687" s="412" t="str">
        <f t="shared" si="1643"/>
        <v/>
      </c>
      <c r="T6687" s="427"/>
      <c r="U6687" s="429"/>
      <c r="W6687" s="6" t="str">
        <f>VLOOKUP(A6687,'[3]Cartilha Global'!$A:$A,1,FALSE)</f>
        <v>x</v>
      </c>
    </row>
    <row r="6688" spans="1:23" ht="12" hidden="1" thickBot="1" x14ac:dyDescent="0.25">
      <c r="A6688" s="531" t="s">
        <v>184</v>
      </c>
      <c r="B6688" s="598"/>
      <c r="C6688" s="534"/>
      <c r="D6688" s="535">
        <v>0</v>
      </c>
      <c r="E6688" s="536"/>
      <c r="F6688" s="510">
        <f t="shared" si="1631"/>
        <v>0</v>
      </c>
      <c r="G6688" s="527"/>
      <c r="H6688" s="528"/>
      <c r="I6688" s="517">
        <f t="shared" si="1638"/>
        <v>0</v>
      </c>
      <c r="J6688" s="517">
        <f t="shared" si="1639"/>
        <v>0</v>
      </c>
      <c r="K6688" s="504"/>
      <c r="L6688" s="518">
        <f t="shared" si="1640"/>
        <v>0</v>
      </c>
      <c r="M6688" s="518">
        <f t="shared" si="1640"/>
        <v>0</v>
      </c>
      <c r="N6688" s="517">
        <f t="shared" si="1641"/>
        <v>0</v>
      </c>
      <c r="O6688" s="517">
        <f t="shared" si="1642"/>
        <v>0</v>
      </c>
      <c r="P6688" s="506"/>
      <c r="Q6688" s="520"/>
      <c r="R6688" s="412" t="str">
        <f t="shared" si="1637"/>
        <v/>
      </c>
      <c r="S6688" s="412" t="str">
        <f t="shared" si="1643"/>
        <v/>
      </c>
      <c r="T6688" s="427"/>
      <c r="U6688" s="429"/>
      <c r="W6688" s="6" t="str">
        <f>VLOOKUP(A6688,'[3]Cartilha Global'!$A:$A,1,FALSE)</f>
        <v>x</v>
      </c>
    </row>
    <row r="6689" spans="1:23" ht="12" hidden="1" thickBot="1" x14ac:dyDescent="0.25">
      <c r="A6689" s="531" t="s">
        <v>184</v>
      </c>
      <c r="B6689" s="598"/>
      <c r="C6689" s="534"/>
      <c r="D6689" s="535">
        <v>0</v>
      </c>
      <c r="E6689" s="536"/>
      <c r="F6689" s="510">
        <f t="shared" si="1631"/>
        <v>0</v>
      </c>
      <c r="G6689" s="527"/>
      <c r="H6689" s="528"/>
      <c r="I6689" s="517">
        <f t="shared" si="1638"/>
        <v>0</v>
      </c>
      <c r="J6689" s="517">
        <f t="shared" si="1639"/>
        <v>0</v>
      </c>
      <c r="K6689" s="504"/>
      <c r="L6689" s="518">
        <f t="shared" si="1640"/>
        <v>0</v>
      </c>
      <c r="M6689" s="518">
        <f t="shared" si="1640"/>
        <v>0</v>
      </c>
      <c r="N6689" s="517">
        <f t="shared" si="1641"/>
        <v>0</v>
      </c>
      <c r="O6689" s="517">
        <f t="shared" si="1642"/>
        <v>0</v>
      </c>
      <c r="P6689" s="506"/>
      <c r="Q6689" s="520"/>
      <c r="R6689" s="412" t="str">
        <f t="shared" si="1637"/>
        <v/>
      </c>
      <c r="S6689" s="412" t="str">
        <f t="shared" si="1643"/>
        <v/>
      </c>
      <c r="T6689" s="427"/>
      <c r="U6689" s="429"/>
      <c r="W6689" s="6" t="str">
        <f>VLOOKUP(A6689,'[3]Cartilha Global'!$A:$A,1,FALSE)</f>
        <v>x</v>
      </c>
    </row>
    <row r="6690" spans="1:23" ht="12" hidden="1" thickBot="1" x14ac:dyDescent="0.25">
      <c r="A6690" s="531" t="s">
        <v>184</v>
      </c>
      <c r="B6690" s="598"/>
      <c r="C6690" s="534"/>
      <c r="D6690" s="535">
        <v>0</v>
      </c>
      <c r="E6690" s="536"/>
      <c r="F6690" s="510">
        <f t="shared" si="1631"/>
        <v>0</v>
      </c>
      <c r="G6690" s="527"/>
      <c r="H6690" s="528"/>
      <c r="I6690" s="517">
        <f t="shared" si="1638"/>
        <v>0</v>
      </c>
      <c r="J6690" s="517">
        <f t="shared" si="1639"/>
        <v>0</v>
      </c>
      <c r="K6690" s="504"/>
      <c r="L6690" s="518">
        <f t="shared" si="1640"/>
        <v>0</v>
      </c>
      <c r="M6690" s="518">
        <f t="shared" si="1640"/>
        <v>0</v>
      </c>
      <c r="N6690" s="517">
        <f t="shared" si="1641"/>
        <v>0</v>
      </c>
      <c r="O6690" s="517">
        <f t="shared" si="1642"/>
        <v>0</v>
      </c>
      <c r="P6690" s="506"/>
      <c r="Q6690" s="520"/>
      <c r="R6690" s="412" t="str">
        <f t="shared" si="1637"/>
        <v/>
      </c>
      <c r="S6690" s="412" t="str">
        <f t="shared" si="1643"/>
        <v/>
      </c>
      <c r="T6690" s="427"/>
      <c r="U6690" s="429"/>
      <c r="W6690" s="6" t="str">
        <f>VLOOKUP(A6690,'[3]Cartilha Global'!$A:$A,1,FALSE)</f>
        <v>x</v>
      </c>
    </row>
    <row r="6691" spans="1:23" ht="12" hidden="1" thickBot="1" x14ac:dyDescent="0.25">
      <c r="A6691" s="531" t="s">
        <v>184</v>
      </c>
      <c r="B6691" s="598"/>
      <c r="C6691" s="534"/>
      <c r="D6691" s="535">
        <v>0</v>
      </c>
      <c r="E6691" s="536"/>
      <c r="F6691" s="510">
        <f t="shared" si="1631"/>
        <v>0</v>
      </c>
      <c r="G6691" s="527"/>
      <c r="H6691" s="528"/>
      <c r="I6691" s="517">
        <f t="shared" si="1638"/>
        <v>0</v>
      </c>
      <c r="J6691" s="517">
        <f t="shared" si="1639"/>
        <v>0</v>
      </c>
      <c r="K6691" s="504"/>
      <c r="L6691" s="518">
        <f t="shared" si="1640"/>
        <v>0</v>
      </c>
      <c r="M6691" s="518">
        <f t="shared" si="1640"/>
        <v>0</v>
      </c>
      <c r="N6691" s="517">
        <f t="shared" si="1641"/>
        <v>0</v>
      </c>
      <c r="O6691" s="517">
        <f t="shared" si="1642"/>
        <v>0</v>
      </c>
      <c r="P6691" s="506"/>
      <c r="Q6691" s="520"/>
      <c r="R6691" s="412" t="str">
        <f t="shared" si="1637"/>
        <v/>
      </c>
      <c r="S6691" s="412" t="str">
        <f t="shared" si="1643"/>
        <v/>
      </c>
      <c r="T6691" s="427"/>
      <c r="U6691" s="429"/>
      <c r="W6691" s="6" t="str">
        <f>VLOOKUP(A6691,'[3]Cartilha Global'!$A:$A,1,FALSE)</f>
        <v>x</v>
      </c>
    </row>
    <row r="6692" spans="1:23" ht="12" hidden="1" thickBot="1" x14ac:dyDescent="0.25">
      <c r="A6692" s="531" t="s">
        <v>184</v>
      </c>
      <c r="B6692" s="598"/>
      <c r="C6692" s="534"/>
      <c r="D6692" s="535">
        <v>0</v>
      </c>
      <c r="E6692" s="536"/>
      <c r="F6692" s="510">
        <f t="shared" si="1631"/>
        <v>0</v>
      </c>
      <c r="G6692" s="527"/>
      <c r="H6692" s="528"/>
      <c r="I6692" s="517">
        <f t="shared" si="1638"/>
        <v>0</v>
      </c>
      <c r="J6692" s="517">
        <f t="shared" si="1639"/>
        <v>0</v>
      </c>
      <c r="K6692" s="504"/>
      <c r="L6692" s="518">
        <f t="shared" si="1640"/>
        <v>0</v>
      </c>
      <c r="M6692" s="518">
        <f t="shared" si="1640"/>
        <v>0</v>
      </c>
      <c r="N6692" s="517">
        <f t="shared" si="1641"/>
        <v>0</v>
      </c>
      <c r="O6692" s="517">
        <f t="shared" si="1642"/>
        <v>0</v>
      </c>
      <c r="P6692" s="506"/>
      <c r="Q6692" s="520"/>
      <c r="R6692" s="412" t="str">
        <f t="shared" si="1637"/>
        <v/>
      </c>
      <c r="S6692" s="412" t="str">
        <f t="shared" si="1643"/>
        <v/>
      </c>
      <c r="T6692" s="427"/>
      <c r="U6692" s="429"/>
      <c r="W6692" s="6" t="str">
        <f>VLOOKUP(A6692,'[3]Cartilha Global'!$A:$A,1,FALSE)</f>
        <v>x</v>
      </c>
    </row>
    <row r="6693" spans="1:23" ht="12" hidden="1" thickBot="1" x14ac:dyDescent="0.25">
      <c r="A6693" s="531" t="s">
        <v>184</v>
      </c>
      <c r="B6693" s="598"/>
      <c r="C6693" s="534"/>
      <c r="D6693" s="535">
        <v>0</v>
      </c>
      <c r="E6693" s="536"/>
      <c r="F6693" s="510">
        <f t="shared" si="1631"/>
        <v>0</v>
      </c>
      <c r="G6693" s="527"/>
      <c r="H6693" s="528"/>
      <c r="I6693" s="517">
        <f t="shared" si="1638"/>
        <v>0</v>
      </c>
      <c r="J6693" s="517">
        <f t="shared" si="1639"/>
        <v>0</v>
      </c>
      <c r="K6693" s="504"/>
      <c r="L6693" s="518">
        <f t="shared" si="1640"/>
        <v>0</v>
      </c>
      <c r="M6693" s="518">
        <f t="shared" si="1640"/>
        <v>0</v>
      </c>
      <c r="N6693" s="517">
        <f t="shared" si="1641"/>
        <v>0</v>
      </c>
      <c r="O6693" s="517">
        <f t="shared" si="1642"/>
        <v>0</v>
      </c>
      <c r="P6693" s="506"/>
      <c r="Q6693" s="520"/>
      <c r="R6693" s="412" t="str">
        <f t="shared" si="1637"/>
        <v/>
      </c>
      <c r="S6693" s="412" t="str">
        <f t="shared" si="1643"/>
        <v/>
      </c>
      <c r="T6693" s="427"/>
      <c r="U6693" s="429"/>
      <c r="W6693" s="6" t="str">
        <f>VLOOKUP(A6693,'[3]Cartilha Global'!$A:$A,1,FALSE)</f>
        <v>x</v>
      </c>
    </row>
    <row r="6694" spans="1:23" ht="12" hidden="1" thickBot="1" x14ac:dyDescent="0.25">
      <c r="A6694" s="531" t="s">
        <v>184</v>
      </c>
      <c r="B6694" s="598"/>
      <c r="C6694" s="534"/>
      <c r="D6694" s="535">
        <v>0</v>
      </c>
      <c r="E6694" s="536"/>
      <c r="F6694" s="510">
        <f t="shared" si="1631"/>
        <v>0</v>
      </c>
      <c r="G6694" s="527"/>
      <c r="H6694" s="528"/>
      <c r="I6694" s="517">
        <f t="shared" si="1638"/>
        <v>0</v>
      </c>
      <c r="J6694" s="517">
        <f t="shared" si="1639"/>
        <v>0</v>
      </c>
      <c r="K6694" s="504"/>
      <c r="L6694" s="518">
        <f t="shared" si="1640"/>
        <v>0</v>
      </c>
      <c r="M6694" s="518">
        <f t="shared" si="1640"/>
        <v>0</v>
      </c>
      <c r="N6694" s="517">
        <f t="shared" si="1641"/>
        <v>0</v>
      </c>
      <c r="O6694" s="517">
        <f t="shared" si="1642"/>
        <v>0</v>
      </c>
      <c r="P6694" s="506"/>
      <c r="Q6694" s="520"/>
      <c r="R6694" s="412" t="str">
        <f t="shared" si="1637"/>
        <v/>
      </c>
      <c r="S6694" s="412" t="str">
        <f t="shared" si="1643"/>
        <v/>
      </c>
      <c r="T6694" s="427"/>
      <c r="U6694" s="429"/>
      <c r="W6694" s="6" t="str">
        <f>VLOOKUP(A6694,'[3]Cartilha Global'!$A:$A,1,FALSE)</f>
        <v>x</v>
      </c>
    </row>
    <row r="6695" spans="1:23" ht="12" hidden="1" thickBot="1" x14ac:dyDescent="0.25">
      <c r="A6695" s="531" t="s">
        <v>184</v>
      </c>
      <c r="B6695" s="598"/>
      <c r="C6695" s="534"/>
      <c r="D6695" s="535">
        <v>0</v>
      </c>
      <c r="E6695" s="536"/>
      <c r="F6695" s="510">
        <f t="shared" si="1631"/>
        <v>0</v>
      </c>
      <c r="G6695" s="527"/>
      <c r="H6695" s="528"/>
      <c r="I6695" s="517">
        <f t="shared" si="1638"/>
        <v>0</v>
      </c>
      <c r="J6695" s="517">
        <f t="shared" si="1639"/>
        <v>0</v>
      </c>
      <c r="K6695" s="504"/>
      <c r="L6695" s="518">
        <f t="shared" si="1640"/>
        <v>0</v>
      </c>
      <c r="M6695" s="518">
        <f t="shared" si="1640"/>
        <v>0</v>
      </c>
      <c r="N6695" s="517">
        <f t="shared" si="1641"/>
        <v>0</v>
      </c>
      <c r="O6695" s="517">
        <f t="shared" si="1642"/>
        <v>0</v>
      </c>
      <c r="P6695" s="506"/>
      <c r="Q6695" s="520"/>
      <c r="R6695" s="412" t="str">
        <f t="shared" si="1637"/>
        <v/>
      </c>
      <c r="S6695" s="412" t="str">
        <f t="shared" si="1643"/>
        <v/>
      </c>
      <c r="T6695" s="427"/>
      <c r="U6695" s="429"/>
      <c r="W6695" s="6" t="str">
        <f>VLOOKUP(A6695,'[3]Cartilha Global'!$A:$A,1,FALSE)</f>
        <v>x</v>
      </c>
    </row>
    <row r="6696" spans="1:23" ht="12" hidden="1" thickBot="1" x14ac:dyDescent="0.25">
      <c r="A6696" s="531" t="s">
        <v>184</v>
      </c>
      <c r="B6696" s="598"/>
      <c r="C6696" s="534"/>
      <c r="D6696" s="535">
        <v>0</v>
      </c>
      <c r="E6696" s="536"/>
      <c r="F6696" s="510">
        <f t="shared" si="1631"/>
        <v>0</v>
      </c>
      <c r="G6696" s="527"/>
      <c r="H6696" s="528"/>
      <c r="I6696" s="517">
        <f t="shared" si="1638"/>
        <v>0</v>
      </c>
      <c r="J6696" s="517">
        <f t="shared" si="1639"/>
        <v>0</v>
      </c>
      <c r="K6696" s="504"/>
      <c r="L6696" s="518">
        <f t="shared" si="1640"/>
        <v>0</v>
      </c>
      <c r="M6696" s="518">
        <f t="shared" si="1640"/>
        <v>0</v>
      </c>
      <c r="N6696" s="517">
        <f t="shared" si="1641"/>
        <v>0</v>
      </c>
      <c r="O6696" s="517">
        <f t="shared" si="1642"/>
        <v>0</v>
      </c>
      <c r="P6696" s="506"/>
      <c r="Q6696" s="520"/>
      <c r="R6696" s="412" t="str">
        <f t="shared" si="1637"/>
        <v/>
      </c>
      <c r="S6696" s="412" t="str">
        <f t="shared" si="1643"/>
        <v/>
      </c>
      <c r="T6696" s="427"/>
      <c r="U6696" s="429"/>
      <c r="W6696" s="6" t="str">
        <f>VLOOKUP(A6696,'[3]Cartilha Global'!$A:$A,1,FALSE)</f>
        <v>x</v>
      </c>
    </row>
    <row r="6697" spans="1:23" ht="12" hidden="1" thickBot="1" x14ac:dyDescent="0.25">
      <c r="A6697" s="531" t="s">
        <v>184</v>
      </c>
      <c r="B6697" s="598"/>
      <c r="C6697" s="534"/>
      <c r="D6697" s="535">
        <v>0</v>
      </c>
      <c r="E6697" s="536"/>
      <c r="F6697" s="510">
        <f t="shared" ref="F6697:F6760" si="1644">IF(E6697=0,0,ROUND(E6697*(1+E$13)*(1-E$14),2))</f>
        <v>0</v>
      </c>
      <c r="G6697" s="527"/>
      <c r="H6697" s="528"/>
      <c r="I6697" s="517">
        <f t="shared" si="1638"/>
        <v>0</v>
      </c>
      <c r="J6697" s="517">
        <f t="shared" si="1639"/>
        <v>0</v>
      </c>
      <c r="K6697" s="504"/>
      <c r="L6697" s="518">
        <f t="shared" si="1640"/>
        <v>0</v>
      </c>
      <c r="M6697" s="518">
        <f t="shared" si="1640"/>
        <v>0</v>
      </c>
      <c r="N6697" s="517">
        <f t="shared" si="1641"/>
        <v>0</v>
      </c>
      <c r="O6697" s="517">
        <f t="shared" si="1642"/>
        <v>0</v>
      </c>
      <c r="P6697" s="506"/>
      <c r="Q6697" s="520"/>
      <c r="R6697" s="412" t="str">
        <f t="shared" si="1637"/>
        <v/>
      </c>
      <c r="S6697" s="412" t="str">
        <f t="shared" si="1643"/>
        <v/>
      </c>
      <c r="T6697" s="427"/>
      <c r="U6697" s="429"/>
      <c r="W6697" s="6" t="str">
        <f>VLOOKUP(A6697,'[3]Cartilha Global'!$A:$A,1,FALSE)</f>
        <v>x</v>
      </c>
    </row>
    <row r="6698" spans="1:23" ht="12" hidden="1" thickBot="1" x14ac:dyDescent="0.25">
      <c r="A6698" s="531" t="s">
        <v>184</v>
      </c>
      <c r="B6698" s="598"/>
      <c r="C6698" s="534"/>
      <c r="D6698" s="535">
        <v>0</v>
      </c>
      <c r="E6698" s="536"/>
      <c r="F6698" s="510">
        <f t="shared" si="1644"/>
        <v>0</v>
      </c>
      <c r="G6698" s="527"/>
      <c r="H6698" s="528"/>
      <c r="I6698" s="517">
        <f t="shared" si="1638"/>
        <v>0</v>
      </c>
      <c r="J6698" s="517">
        <f t="shared" si="1639"/>
        <v>0</v>
      </c>
      <c r="K6698" s="504"/>
      <c r="L6698" s="518">
        <f t="shared" si="1640"/>
        <v>0</v>
      </c>
      <c r="M6698" s="518">
        <f t="shared" si="1640"/>
        <v>0</v>
      </c>
      <c r="N6698" s="517">
        <f t="shared" si="1641"/>
        <v>0</v>
      </c>
      <c r="O6698" s="517">
        <f t="shared" si="1642"/>
        <v>0</v>
      </c>
      <c r="P6698" s="506"/>
      <c r="Q6698" s="520"/>
      <c r="R6698" s="412" t="str">
        <f t="shared" si="1637"/>
        <v/>
      </c>
      <c r="S6698" s="412" t="str">
        <f t="shared" si="1643"/>
        <v/>
      </c>
      <c r="T6698" s="427"/>
      <c r="U6698" s="429"/>
      <c r="W6698" s="6" t="str">
        <f>VLOOKUP(A6698,'[3]Cartilha Global'!$A:$A,1,FALSE)</f>
        <v>x</v>
      </c>
    </row>
    <row r="6699" spans="1:23" ht="12" hidden="1" thickBot="1" x14ac:dyDescent="0.25">
      <c r="A6699" s="531" t="s">
        <v>184</v>
      </c>
      <c r="B6699" s="598"/>
      <c r="C6699" s="534"/>
      <c r="D6699" s="535">
        <v>0</v>
      </c>
      <c r="E6699" s="536"/>
      <c r="F6699" s="510">
        <f t="shared" si="1644"/>
        <v>0</v>
      </c>
      <c r="G6699" s="527"/>
      <c r="H6699" s="528"/>
      <c r="I6699" s="517">
        <f t="shared" si="1638"/>
        <v>0</v>
      </c>
      <c r="J6699" s="517">
        <f t="shared" si="1639"/>
        <v>0</v>
      </c>
      <c r="K6699" s="504"/>
      <c r="L6699" s="518">
        <f t="shared" si="1640"/>
        <v>0</v>
      </c>
      <c r="M6699" s="518">
        <f t="shared" si="1640"/>
        <v>0</v>
      </c>
      <c r="N6699" s="517">
        <f t="shared" si="1641"/>
        <v>0</v>
      </c>
      <c r="O6699" s="517">
        <f t="shared" si="1642"/>
        <v>0</v>
      </c>
      <c r="P6699" s="506"/>
      <c r="Q6699" s="520"/>
      <c r="R6699" s="412" t="str">
        <f t="shared" si="1637"/>
        <v/>
      </c>
      <c r="S6699" s="412" t="str">
        <f t="shared" si="1643"/>
        <v/>
      </c>
      <c r="T6699" s="427"/>
      <c r="U6699" s="429"/>
      <c r="W6699" s="6" t="str">
        <f>VLOOKUP(A6699,'[3]Cartilha Global'!$A:$A,1,FALSE)</f>
        <v>x</v>
      </c>
    </row>
    <row r="6700" spans="1:23" ht="12" hidden="1" thickBot="1" x14ac:dyDescent="0.25">
      <c r="A6700" s="531" t="s">
        <v>184</v>
      </c>
      <c r="B6700" s="598"/>
      <c r="C6700" s="534"/>
      <c r="D6700" s="535">
        <v>0</v>
      </c>
      <c r="E6700" s="536"/>
      <c r="F6700" s="510">
        <f t="shared" si="1644"/>
        <v>0</v>
      </c>
      <c r="G6700" s="527"/>
      <c r="H6700" s="528"/>
      <c r="I6700" s="517">
        <f t="shared" si="1638"/>
        <v>0</v>
      </c>
      <c r="J6700" s="517">
        <f t="shared" si="1639"/>
        <v>0</v>
      </c>
      <c r="K6700" s="504"/>
      <c r="L6700" s="518">
        <f t="shared" si="1640"/>
        <v>0</v>
      </c>
      <c r="M6700" s="518">
        <f t="shared" si="1640"/>
        <v>0</v>
      </c>
      <c r="N6700" s="517">
        <f t="shared" si="1641"/>
        <v>0</v>
      </c>
      <c r="O6700" s="517">
        <f t="shared" si="1642"/>
        <v>0</v>
      </c>
      <c r="P6700" s="506"/>
      <c r="Q6700" s="520"/>
      <c r="R6700" s="412" t="str">
        <f t="shared" si="1637"/>
        <v/>
      </c>
      <c r="S6700" s="412" t="str">
        <f t="shared" si="1643"/>
        <v/>
      </c>
      <c r="T6700" s="427"/>
      <c r="U6700" s="429"/>
      <c r="W6700" s="6" t="str">
        <f>VLOOKUP(A6700,'[3]Cartilha Global'!$A:$A,1,FALSE)</f>
        <v>x</v>
      </c>
    </row>
    <row r="6701" spans="1:23" ht="12" hidden="1" thickBot="1" x14ac:dyDescent="0.25">
      <c r="A6701" s="531" t="s">
        <v>184</v>
      </c>
      <c r="B6701" s="598"/>
      <c r="C6701" s="534"/>
      <c r="D6701" s="535">
        <v>0</v>
      </c>
      <c r="E6701" s="536"/>
      <c r="F6701" s="510">
        <f t="shared" si="1644"/>
        <v>0</v>
      </c>
      <c r="G6701" s="527"/>
      <c r="H6701" s="528"/>
      <c r="I6701" s="517">
        <f t="shared" si="1638"/>
        <v>0</v>
      </c>
      <c r="J6701" s="517">
        <f t="shared" si="1639"/>
        <v>0</v>
      </c>
      <c r="K6701" s="504"/>
      <c r="L6701" s="518">
        <f t="shared" si="1640"/>
        <v>0</v>
      </c>
      <c r="M6701" s="518">
        <f t="shared" si="1640"/>
        <v>0</v>
      </c>
      <c r="N6701" s="517">
        <f t="shared" si="1641"/>
        <v>0</v>
      </c>
      <c r="O6701" s="517">
        <f t="shared" si="1642"/>
        <v>0</v>
      </c>
      <c r="P6701" s="506"/>
      <c r="Q6701" s="520"/>
      <c r="R6701" s="412" t="str">
        <f t="shared" si="1637"/>
        <v/>
      </c>
      <c r="S6701" s="412" t="str">
        <f t="shared" si="1643"/>
        <v/>
      </c>
      <c r="T6701" s="427"/>
      <c r="U6701" s="429"/>
      <c r="W6701" s="6" t="str">
        <f>VLOOKUP(A6701,'[3]Cartilha Global'!$A:$A,1,FALSE)</f>
        <v>x</v>
      </c>
    </row>
    <row r="6702" spans="1:23" ht="12" hidden="1" thickBot="1" x14ac:dyDescent="0.25">
      <c r="A6702" s="531" t="s">
        <v>184</v>
      </c>
      <c r="B6702" s="598"/>
      <c r="C6702" s="534"/>
      <c r="D6702" s="535">
        <v>0</v>
      </c>
      <c r="E6702" s="536"/>
      <c r="F6702" s="510">
        <f t="shared" si="1644"/>
        <v>0</v>
      </c>
      <c r="G6702" s="527"/>
      <c r="H6702" s="528"/>
      <c r="I6702" s="517">
        <f t="shared" si="1638"/>
        <v>0</v>
      </c>
      <c r="J6702" s="517">
        <f t="shared" si="1639"/>
        <v>0</v>
      </c>
      <c r="K6702" s="504"/>
      <c r="L6702" s="518">
        <f t="shared" si="1640"/>
        <v>0</v>
      </c>
      <c r="M6702" s="518">
        <f t="shared" si="1640"/>
        <v>0</v>
      </c>
      <c r="N6702" s="517">
        <f t="shared" si="1641"/>
        <v>0</v>
      </c>
      <c r="O6702" s="517">
        <f t="shared" si="1642"/>
        <v>0</v>
      </c>
      <c r="P6702" s="506"/>
      <c r="Q6702" s="520"/>
      <c r="R6702" s="412" t="str">
        <f t="shared" si="1637"/>
        <v/>
      </c>
      <c r="S6702" s="412" t="str">
        <f t="shared" si="1643"/>
        <v/>
      </c>
      <c r="T6702" s="427"/>
      <c r="U6702" s="429"/>
      <c r="W6702" s="6" t="str">
        <f>VLOOKUP(A6702,'[3]Cartilha Global'!$A:$A,1,FALSE)</f>
        <v>x</v>
      </c>
    </row>
    <row r="6703" spans="1:23" ht="12" hidden="1" thickBot="1" x14ac:dyDescent="0.25">
      <c r="A6703" s="531" t="s">
        <v>184</v>
      </c>
      <c r="B6703" s="598"/>
      <c r="C6703" s="534"/>
      <c r="D6703" s="535">
        <v>0</v>
      </c>
      <c r="E6703" s="536"/>
      <c r="F6703" s="510">
        <f t="shared" si="1644"/>
        <v>0</v>
      </c>
      <c r="G6703" s="527"/>
      <c r="H6703" s="528"/>
      <c r="I6703" s="517">
        <f t="shared" si="1638"/>
        <v>0</v>
      </c>
      <c r="J6703" s="517">
        <f t="shared" si="1639"/>
        <v>0</v>
      </c>
      <c r="K6703" s="504"/>
      <c r="L6703" s="518">
        <f t="shared" si="1640"/>
        <v>0</v>
      </c>
      <c r="M6703" s="518">
        <f t="shared" si="1640"/>
        <v>0</v>
      </c>
      <c r="N6703" s="517">
        <f t="shared" si="1641"/>
        <v>0</v>
      </c>
      <c r="O6703" s="517">
        <f t="shared" si="1642"/>
        <v>0</v>
      </c>
      <c r="P6703" s="506"/>
      <c r="Q6703" s="520"/>
      <c r="R6703" s="412" t="str">
        <f t="shared" si="1637"/>
        <v/>
      </c>
      <c r="S6703" s="412" t="str">
        <f t="shared" si="1643"/>
        <v/>
      </c>
      <c r="T6703" s="427"/>
      <c r="U6703" s="429"/>
      <c r="W6703" s="6" t="str">
        <f>VLOOKUP(A6703,'[3]Cartilha Global'!$A:$A,1,FALSE)</f>
        <v>x</v>
      </c>
    </row>
    <row r="6704" spans="1:23" ht="12" hidden="1" thickBot="1" x14ac:dyDescent="0.25">
      <c r="A6704" s="531" t="s">
        <v>184</v>
      </c>
      <c r="B6704" s="598"/>
      <c r="C6704" s="534"/>
      <c r="D6704" s="535">
        <v>0</v>
      </c>
      <c r="E6704" s="536"/>
      <c r="F6704" s="510">
        <f t="shared" si="1644"/>
        <v>0</v>
      </c>
      <c r="G6704" s="527"/>
      <c r="H6704" s="528"/>
      <c r="I6704" s="517">
        <f t="shared" si="1638"/>
        <v>0</v>
      </c>
      <c r="J6704" s="517">
        <f t="shared" si="1639"/>
        <v>0</v>
      </c>
      <c r="K6704" s="504"/>
      <c r="L6704" s="518">
        <f t="shared" si="1640"/>
        <v>0</v>
      </c>
      <c r="M6704" s="518">
        <f t="shared" si="1640"/>
        <v>0</v>
      </c>
      <c r="N6704" s="517">
        <f t="shared" si="1641"/>
        <v>0</v>
      </c>
      <c r="O6704" s="517">
        <f t="shared" si="1642"/>
        <v>0</v>
      </c>
      <c r="P6704" s="506"/>
      <c r="Q6704" s="520"/>
      <c r="R6704" s="412" t="str">
        <f t="shared" si="1637"/>
        <v/>
      </c>
      <c r="S6704" s="412" t="str">
        <f t="shared" si="1643"/>
        <v/>
      </c>
      <c r="T6704" s="427"/>
      <c r="U6704" s="429"/>
      <c r="W6704" s="6" t="str">
        <f>VLOOKUP(A6704,'[3]Cartilha Global'!$A:$A,1,FALSE)</f>
        <v>x</v>
      </c>
    </row>
    <row r="6705" spans="1:23" ht="12" hidden="1" thickBot="1" x14ac:dyDescent="0.25">
      <c r="A6705" s="531" t="s">
        <v>184</v>
      </c>
      <c r="B6705" s="598"/>
      <c r="C6705" s="534"/>
      <c r="D6705" s="535">
        <v>0</v>
      </c>
      <c r="E6705" s="536"/>
      <c r="F6705" s="510">
        <f t="shared" si="1644"/>
        <v>0</v>
      </c>
      <c r="G6705" s="527"/>
      <c r="H6705" s="528"/>
      <c r="I6705" s="517">
        <f t="shared" si="1638"/>
        <v>0</v>
      </c>
      <c r="J6705" s="517">
        <f t="shared" si="1639"/>
        <v>0</v>
      </c>
      <c r="K6705" s="504"/>
      <c r="L6705" s="518">
        <f t="shared" si="1640"/>
        <v>0</v>
      </c>
      <c r="M6705" s="518">
        <f t="shared" si="1640"/>
        <v>0</v>
      </c>
      <c r="N6705" s="517">
        <f t="shared" si="1641"/>
        <v>0</v>
      </c>
      <c r="O6705" s="517">
        <f t="shared" si="1642"/>
        <v>0</v>
      </c>
      <c r="P6705" s="506"/>
      <c r="Q6705" s="520"/>
      <c r="R6705" s="412" t="str">
        <f t="shared" si="1637"/>
        <v/>
      </c>
      <c r="S6705" s="412" t="str">
        <f t="shared" si="1643"/>
        <v/>
      </c>
      <c r="T6705" s="427"/>
      <c r="U6705" s="429"/>
      <c r="W6705" s="6" t="str">
        <f>VLOOKUP(A6705,'[3]Cartilha Global'!$A:$A,1,FALSE)</f>
        <v>x</v>
      </c>
    </row>
    <row r="6706" spans="1:23" ht="12" hidden="1" thickBot="1" x14ac:dyDescent="0.25">
      <c r="A6706" s="531" t="s">
        <v>184</v>
      </c>
      <c r="B6706" s="598"/>
      <c r="C6706" s="534"/>
      <c r="D6706" s="535">
        <v>0</v>
      </c>
      <c r="E6706" s="536"/>
      <c r="F6706" s="500">
        <f t="shared" si="1644"/>
        <v>0</v>
      </c>
      <c r="G6706" s="527"/>
      <c r="H6706" s="528"/>
      <c r="I6706" s="517">
        <f t="shared" si="1638"/>
        <v>0</v>
      </c>
      <c r="J6706" s="517">
        <f t="shared" si="1639"/>
        <v>0</v>
      </c>
      <c r="K6706" s="504"/>
      <c r="L6706" s="518">
        <f t="shared" si="1640"/>
        <v>0</v>
      </c>
      <c r="M6706" s="518">
        <f t="shared" si="1640"/>
        <v>0</v>
      </c>
      <c r="N6706" s="517">
        <f t="shared" si="1641"/>
        <v>0</v>
      </c>
      <c r="O6706" s="517">
        <f t="shared" si="1642"/>
        <v>0</v>
      </c>
      <c r="P6706" s="506"/>
      <c r="Q6706" s="520"/>
      <c r="R6706" s="412" t="str">
        <f t="shared" si="1637"/>
        <v/>
      </c>
      <c r="S6706" s="412" t="str">
        <f t="shared" si="1643"/>
        <v/>
      </c>
      <c r="T6706" s="427"/>
      <c r="U6706" s="429"/>
      <c r="W6706" s="6" t="str">
        <f>VLOOKUP(A6706,'[3]Cartilha Global'!$A:$A,1,FALSE)</f>
        <v>x</v>
      </c>
    </row>
    <row r="6707" spans="1:23" ht="12" hidden="1" thickBot="1" x14ac:dyDescent="0.25">
      <c r="A6707" s="485" t="s">
        <v>2106</v>
      </c>
      <c r="B6707" s="486"/>
      <c r="C6707" s="487" t="s">
        <v>2105</v>
      </c>
      <c r="D6707" s="488">
        <v>0</v>
      </c>
      <c r="E6707" s="547"/>
      <c r="F6707" s="490">
        <f t="shared" si="1644"/>
        <v>0</v>
      </c>
      <c r="G6707" s="491"/>
      <c r="H6707" s="491"/>
      <c r="I6707" s="4"/>
      <c r="J6707" s="4"/>
      <c r="K6707" s="492">
        <f>SUM(J6710:J7002)</f>
        <v>0</v>
      </c>
      <c r="L6707" s="491"/>
      <c r="M6707" s="491"/>
      <c r="N6707" s="4"/>
      <c r="O6707" s="493"/>
      <c r="P6707" s="492">
        <f>SUM(O6710:O7002)</f>
        <v>0</v>
      </c>
      <c r="Q6707" s="494" t="str">
        <f>IF(OR(K6707&gt;0,P6707&gt;0),"X","")</f>
        <v/>
      </c>
      <c r="R6707" s="412" t="str">
        <f t="shared" si="1637"/>
        <v/>
      </c>
      <c r="S6707" s="412" t="str">
        <f t="shared" si="1643"/>
        <v/>
      </c>
      <c r="T6707" s="427"/>
      <c r="U6707" s="429"/>
      <c r="W6707" s="6" t="str">
        <f>VLOOKUP(A6707,'[3]Cartilha Global'!$A:$A,1,FALSE)</f>
        <v>11</v>
      </c>
    </row>
    <row r="6708" spans="1:23" ht="12" hidden="1" thickBot="1" x14ac:dyDescent="0.25">
      <c r="A6708" s="522" t="s">
        <v>2190</v>
      </c>
      <c r="B6708" s="508"/>
      <c r="C6708" s="513" t="s">
        <v>33</v>
      </c>
      <c r="D6708" s="498">
        <v>0</v>
      </c>
      <c r="E6708" s="499"/>
      <c r="F6708" s="500">
        <f t="shared" si="1644"/>
        <v>0</v>
      </c>
      <c r="G6708" s="556"/>
      <c r="H6708" s="556"/>
      <c r="I6708" s="557"/>
      <c r="J6708" s="558"/>
      <c r="K6708" s="504"/>
      <c r="L6708" s="556"/>
      <c r="M6708" s="556"/>
      <c r="N6708" s="557"/>
      <c r="O6708" s="558"/>
      <c r="P6708" s="506"/>
      <c r="Q6708" s="494" t="str">
        <f>IF(OR(SUM(J6709:J6911)&gt;0,SUM(O6709:O6911)&gt;0),"xx","")</f>
        <v/>
      </c>
      <c r="R6708" s="412" t="str">
        <f t="shared" si="1637"/>
        <v/>
      </c>
      <c r="S6708" s="412" t="str">
        <f t="shared" si="1643"/>
        <v/>
      </c>
      <c r="T6708" s="427"/>
      <c r="U6708" s="429"/>
      <c r="W6708" s="6" t="str">
        <f>VLOOKUP(A6708,'[3]Cartilha Global'!$A:$A,1,FALSE)</f>
        <v>11.1</v>
      </c>
    </row>
    <row r="6709" spans="1:23" ht="12" hidden="1" thickBot="1" x14ac:dyDescent="0.25">
      <c r="A6709" s="507" t="s">
        <v>2107</v>
      </c>
      <c r="B6709" s="508"/>
      <c r="C6709" s="620" t="s">
        <v>34</v>
      </c>
      <c r="D6709" s="498">
        <v>0</v>
      </c>
      <c r="E6709" s="499"/>
      <c r="F6709" s="500">
        <f t="shared" si="1644"/>
        <v>0</v>
      </c>
      <c r="G6709" s="556"/>
      <c r="H6709" s="556"/>
      <c r="I6709" s="557"/>
      <c r="J6709" s="558"/>
      <c r="K6709" s="504"/>
      <c r="L6709" s="556"/>
      <c r="M6709" s="556"/>
      <c r="N6709" s="557"/>
      <c r="O6709" s="558"/>
      <c r="P6709" s="506"/>
      <c r="Q6709" s="494" t="str">
        <f>IF(OR(SUM(J6710:J6718)&gt;0,SUM(O6710:O6718)&gt;0),"xx","")</f>
        <v/>
      </c>
      <c r="R6709" s="412" t="str">
        <f t="shared" si="1637"/>
        <v/>
      </c>
      <c r="S6709" s="412" t="str">
        <f t="shared" si="1643"/>
        <v/>
      </c>
      <c r="T6709" s="427"/>
      <c r="U6709" s="429"/>
      <c r="W6709" s="6" t="str">
        <f>VLOOKUP(A6709,'[3]Cartilha Global'!$A:$A,1,FALSE)</f>
        <v>11.1.1</v>
      </c>
    </row>
    <row r="6710" spans="1:23" ht="12" hidden="1" thickBot="1" x14ac:dyDescent="0.25">
      <c r="A6710" s="522">
        <v>101167</v>
      </c>
      <c r="B6710" s="508" t="s">
        <v>3144</v>
      </c>
      <c r="C6710" s="513" t="s">
        <v>4382</v>
      </c>
      <c r="D6710" s="498" t="s">
        <v>170</v>
      </c>
      <c r="E6710" s="499">
        <v>84.04</v>
      </c>
      <c r="F6710" s="500">
        <f t="shared" si="1644"/>
        <v>104.08</v>
      </c>
      <c r="G6710" s="527"/>
      <c r="H6710" s="518"/>
      <c r="I6710" s="517">
        <f t="shared" ref="I6710:I6718" si="1645">IF(ISBLANK(E6710),0,ROUND(F6710*G6710,2))</f>
        <v>0</v>
      </c>
      <c r="J6710" s="517">
        <f t="shared" ref="J6710:J6718" si="1646">IF(ISBLANK(G6710),0,ROUND(G6710*H6710,2))</f>
        <v>0</v>
      </c>
      <c r="K6710" s="504"/>
      <c r="L6710" s="518">
        <f t="shared" ref="L6710:M6718" si="1647">G6710</f>
        <v>0</v>
      </c>
      <c r="M6710" s="518">
        <f t="shared" si="1647"/>
        <v>0</v>
      </c>
      <c r="N6710" s="519">
        <f t="shared" ref="N6710:N6718" si="1648">IF(ISBLANK(E6710),0,ROUND(F6710*L6710,2))</f>
        <v>0</v>
      </c>
      <c r="O6710" s="519">
        <f t="shared" ref="O6710:O6718" si="1649">IF(ISBLANK(L6710),0,ROUND(L6710*M6710,2))</f>
        <v>0</v>
      </c>
      <c r="P6710" s="506"/>
      <c r="Q6710" s="520"/>
      <c r="R6710" s="412" t="str">
        <f t="shared" si="1637"/>
        <v/>
      </c>
      <c r="S6710" s="412" t="str">
        <f t="shared" si="1643"/>
        <v/>
      </c>
      <c r="T6710" s="427"/>
      <c r="U6710" s="429"/>
      <c r="W6710" s="6">
        <f>VLOOKUP(A6710,'[3]Cartilha Global'!$A:$A,1,FALSE)</f>
        <v>101167</v>
      </c>
    </row>
    <row r="6711" spans="1:23" ht="23.25" hidden="1" thickBot="1" x14ac:dyDescent="0.25">
      <c r="A6711" s="522">
        <v>101168</v>
      </c>
      <c r="B6711" s="508" t="s">
        <v>3144</v>
      </c>
      <c r="C6711" s="513" t="s">
        <v>4383</v>
      </c>
      <c r="D6711" s="498" t="s">
        <v>170</v>
      </c>
      <c r="E6711" s="499">
        <v>138.77000000000001</v>
      </c>
      <c r="F6711" s="500">
        <f t="shared" si="1644"/>
        <v>171.85</v>
      </c>
      <c r="G6711" s="527"/>
      <c r="H6711" s="518"/>
      <c r="I6711" s="517">
        <f t="shared" si="1645"/>
        <v>0</v>
      </c>
      <c r="J6711" s="517">
        <f t="shared" si="1646"/>
        <v>0</v>
      </c>
      <c r="K6711" s="504"/>
      <c r="L6711" s="518">
        <f t="shared" si="1647"/>
        <v>0</v>
      </c>
      <c r="M6711" s="518">
        <f t="shared" si="1647"/>
        <v>0</v>
      </c>
      <c r="N6711" s="519">
        <f t="shared" si="1648"/>
        <v>0</v>
      </c>
      <c r="O6711" s="519">
        <f t="shared" si="1649"/>
        <v>0</v>
      </c>
      <c r="P6711" s="506"/>
      <c r="Q6711" s="520"/>
      <c r="R6711" s="412" t="str">
        <f t="shared" si="1637"/>
        <v/>
      </c>
      <c r="S6711" s="412" t="str">
        <f t="shared" si="1643"/>
        <v/>
      </c>
      <c r="T6711" s="427"/>
      <c r="U6711" s="429"/>
      <c r="W6711" s="6">
        <f>VLOOKUP(A6711,'[3]Cartilha Global'!$A:$A,1,FALSE)</f>
        <v>101168</v>
      </c>
    </row>
    <row r="6712" spans="1:23" ht="23.25" hidden="1" thickBot="1" x14ac:dyDescent="0.25">
      <c r="A6712" s="522">
        <v>101169</v>
      </c>
      <c r="B6712" s="508" t="s">
        <v>3144</v>
      </c>
      <c r="C6712" s="513" t="s">
        <v>4384</v>
      </c>
      <c r="D6712" s="498" t="s">
        <v>170</v>
      </c>
      <c r="E6712" s="499">
        <v>97.74</v>
      </c>
      <c r="F6712" s="500">
        <f t="shared" si="1644"/>
        <v>121.04</v>
      </c>
      <c r="G6712" s="527"/>
      <c r="H6712" s="518"/>
      <c r="I6712" s="517">
        <f t="shared" si="1645"/>
        <v>0</v>
      </c>
      <c r="J6712" s="517">
        <f t="shared" si="1646"/>
        <v>0</v>
      </c>
      <c r="K6712" s="504"/>
      <c r="L6712" s="518">
        <f t="shared" si="1647"/>
        <v>0</v>
      </c>
      <c r="M6712" s="518">
        <f t="shared" si="1647"/>
        <v>0</v>
      </c>
      <c r="N6712" s="519">
        <f t="shared" si="1648"/>
        <v>0</v>
      </c>
      <c r="O6712" s="519">
        <f t="shared" si="1649"/>
        <v>0</v>
      </c>
      <c r="P6712" s="506"/>
      <c r="Q6712" s="520"/>
      <c r="R6712" s="412" t="str">
        <f t="shared" ref="R6712:R6722" si="1650">IF(Q6712="X","x",IF(Q6712="xx","x",IF(O6712&gt;0,"x","")))</f>
        <v/>
      </c>
      <c r="S6712" s="412" t="str">
        <f t="shared" si="1643"/>
        <v/>
      </c>
      <c r="T6712" s="427"/>
      <c r="U6712" s="429"/>
      <c r="W6712" s="6">
        <f>VLOOKUP(A6712,'[3]Cartilha Global'!$A:$A,1,FALSE)</f>
        <v>101169</v>
      </c>
    </row>
    <row r="6713" spans="1:23" ht="12" hidden="1" thickBot="1" x14ac:dyDescent="0.25">
      <c r="A6713" s="522">
        <v>101170</v>
      </c>
      <c r="B6713" s="508" t="s">
        <v>3144</v>
      </c>
      <c r="C6713" s="513" t="s">
        <v>4385</v>
      </c>
      <c r="D6713" s="498" t="s">
        <v>170</v>
      </c>
      <c r="E6713" s="499">
        <v>36.71</v>
      </c>
      <c r="F6713" s="500">
        <f t="shared" si="1644"/>
        <v>45.46</v>
      </c>
      <c r="G6713" s="527"/>
      <c r="H6713" s="518"/>
      <c r="I6713" s="517">
        <f t="shared" si="1645"/>
        <v>0</v>
      </c>
      <c r="J6713" s="517">
        <f t="shared" si="1646"/>
        <v>0</v>
      </c>
      <c r="K6713" s="504"/>
      <c r="L6713" s="518">
        <f t="shared" si="1647"/>
        <v>0</v>
      </c>
      <c r="M6713" s="518">
        <f t="shared" si="1647"/>
        <v>0</v>
      </c>
      <c r="N6713" s="519">
        <f t="shared" si="1648"/>
        <v>0</v>
      </c>
      <c r="O6713" s="519">
        <f t="shared" si="1649"/>
        <v>0</v>
      </c>
      <c r="P6713" s="506"/>
      <c r="Q6713" s="520"/>
      <c r="R6713" s="412" t="str">
        <f t="shared" si="1650"/>
        <v/>
      </c>
      <c r="S6713" s="412" t="str">
        <f t="shared" si="1643"/>
        <v/>
      </c>
      <c r="T6713" s="427"/>
      <c r="U6713" s="429"/>
      <c r="W6713" s="6">
        <f>VLOOKUP(A6713,'[3]Cartilha Global'!$A:$A,1,FALSE)</f>
        <v>101170</v>
      </c>
    </row>
    <row r="6714" spans="1:23" ht="23.25" hidden="1" thickBot="1" x14ac:dyDescent="0.25">
      <c r="A6714" s="522">
        <v>101171</v>
      </c>
      <c r="B6714" s="508" t="s">
        <v>3144</v>
      </c>
      <c r="C6714" s="513" t="s">
        <v>4895</v>
      </c>
      <c r="D6714" s="498" t="s">
        <v>170</v>
      </c>
      <c r="E6714" s="499">
        <v>101.49</v>
      </c>
      <c r="F6714" s="500">
        <f t="shared" si="1644"/>
        <v>125.69</v>
      </c>
      <c r="G6714" s="527"/>
      <c r="H6714" s="518"/>
      <c r="I6714" s="517">
        <f t="shared" si="1645"/>
        <v>0</v>
      </c>
      <c r="J6714" s="517">
        <f t="shared" si="1646"/>
        <v>0</v>
      </c>
      <c r="K6714" s="504"/>
      <c r="L6714" s="518">
        <f t="shared" si="1647"/>
        <v>0</v>
      </c>
      <c r="M6714" s="518">
        <f t="shared" si="1647"/>
        <v>0</v>
      </c>
      <c r="N6714" s="519">
        <f t="shared" si="1648"/>
        <v>0</v>
      </c>
      <c r="O6714" s="519">
        <f t="shared" si="1649"/>
        <v>0</v>
      </c>
      <c r="P6714" s="506"/>
      <c r="Q6714" s="520"/>
      <c r="R6714" s="412" t="str">
        <f t="shared" si="1650"/>
        <v/>
      </c>
      <c r="S6714" s="412" t="str">
        <f t="shared" si="1643"/>
        <v/>
      </c>
      <c r="T6714" s="427"/>
      <c r="U6714" s="429"/>
      <c r="W6714" s="6">
        <f>VLOOKUP(A6714,'[3]Cartilha Global'!$A:$A,1,FALSE)</f>
        <v>101171</v>
      </c>
    </row>
    <row r="6715" spans="1:23" ht="23.25" hidden="1" thickBot="1" x14ac:dyDescent="0.25">
      <c r="A6715" s="522">
        <v>101172</v>
      </c>
      <c r="B6715" s="508" t="s">
        <v>3144</v>
      </c>
      <c r="C6715" s="513" t="s">
        <v>4386</v>
      </c>
      <c r="D6715" s="498" t="s">
        <v>170</v>
      </c>
      <c r="E6715" s="499">
        <v>60.72</v>
      </c>
      <c r="F6715" s="500">
        <f t="shared" si="1644"/>
        <v>75.2</v>
      </c>
      <c r="G6715" s="527"/>
      <c r="H6715" s="518"/>
      <c r="I6715" s="517">
        <f t="shared" si="1645"/>
        <v>0</v>
      </c>
      <c r="J6715" s="517">
        <f t="shared" si="1646"/>
        <v>0</v>
      </c>
      <c r="K6715" s="504"/>
      <c r="L6715" s="518">
        <f t="shared" si="1647"/>
        <v>0</v>
      </c>
      <c r="M6715" s="518">
        <f t="shared" si="1647"/>
        <v>0</v>
      </c>
      <c r="N6715" s="519">
        <f t="shared" si="1648"/>
        <v>0</v>
      </c>
      <c r="O6715" s="519">
        <f t="shared" si="1649"/>
        <v>0</v>
      </c>
      <c r="P6715" s="506"/>
      <c r="Q6715" s="520"/>
      <c r="R6715" s="412" t="str">
        <f t="shared" si="1650"/>
        <v/>
      </c>
      <c r="S6715" s="412" t="str">
        <f t="shared" si="1643"/>
        <v/>
      </c>
      <c r="T6715" s="427"/>
      <c r="U6715" s="429"/>
      <c r="W6715" s="6">
        <f>VLOOKUP(A6715,'[3]Cartilha Global'!$A:$A,1,FALSE)</f>
        <v>101172</v>
      </c>
    </row>
    <row r="6716" spans="1:23" ht="12" hidden="1" thickBot="1" x14ac:dyDescent="0.25">
      <c r="A6716" s="522">
        <v>97114</v>
      </c>
      <c r="B6716" s="508" t="s">
        <v>3144</v>
      </c>
      <c r="C6716" s="513" t="s">
        <v>2983</v>
      </c>
      <c r="D6716" s="498" t="s">
        <v>6927</v>
      </c>
      <c r="E6716" s="499">
        <v>0.39</v>
      </c>
      <c r="F6716" s="500">
        <f t="shared" si="1644"/>
        <v>0.48</v>
      </c>
      <c r="G6716" s="527"/>
      <c r="H6716" s="518"/>
      <c r="I6716" s="517">
        <f t="shared" si="1645"/>
        <v>0</v>
      </c>
      <c r="J6716" s="517">
        <f t="shared" si="1646"/>
        <v>0</v>
      </c>
      <c r="K6716" s="504"/>
      <c r="L6716" s="518">
        <f t="shared" si="1647"/>
        <v>0</v>
      </c>
      <c r="M6716" s="518">
        <f t="shared" si="1647"/>
        <v>0</v>
      </c>
      <c r="N6716" s="519">
        <f t="shared" si="1648"/>
        <v>0</v>
      </c>
      <c r="O6716" s="519">
        <f t="shared" si="1649"/>
        <v>0</v>
      </c>
      <c r="P6716" s="506"/>
      <c r="Q6716" s="520"/>
      <c r="R6716" s="412" t="str">
        <f t="shared" si="1650"/>
        <v/>
      </c>
      <c r="S6716" s="412" t="str">
        <f t="shared" si="1643"/>
        <v/>
      </c>
      <c r="T6716" s="427"/>
      <c r="U6716" s="429"/>
      <c r="W6716" s="6">
        <f>VLOOKUP(A6716,'[3]Cartilha Global'!$A:$A,1,FALSE)</f>
        <v>97114</v>
      </c>
    </row>
    <row r="6717" spans="1:23" ht="23.25" hidden="1" thickBot="1" x14ac:dyDescent="0.25">
      <c r="A6717" s="522">
        <v>97115</v>
      </c>
      <c r="B6717" s="508" t="s">
        <v>3144</v>
      </c>
      <c r="C6717" s="513" t="s">
        <v>2984</v>
      </c>
      <c r="D6717" s="498" t="s">
        <v>6935</v>
      </c>
      <c r="E6717" s="499">
        <v>50.55</v>
      </c>
      <c r="F6717" s="500">
        <f t="shared" si="1644"/>
        <v>62.6</v>
      </c>
      <c r="G6717" s="527"/>
      <c r="H6717" s="518"/>
      <c r="I6717" s="517">
        <f t="shared" si="1645"/>
        <v>0</v>
      </c>
      <c r="J6717" s="517">
        <f t="shared" si="1646"/>
        <v>0</v>
      </c>
      <c r="K6717" s="504"/>
      <c r="L6717" s="518">
        <f t="shared" si="1647"/>
        <v>0</v>
      </c>
      <c r="M6717" s="518">
        <f t="shared" si="1647"/>
        <v>0</v>
      </c>
      <c r="N6717" s="519">
        <f t="shared" si="1648"/>
        <v>0</v>
      </c>
      <c r="O6717" s="519">
        <f t="shared" si="1649"/>
        <v>0</v>
      </c>
      <c r="P6717" s="506"/>
      <c r="Q6717" s="520"/>
      <c r="R6717" s="412" t="str">
        <f t="shared" si="1650"/>
        <v/>
      </c>
      <c r="S6717" s="412" t="str">
        <f t="shared" si="1643"/>
        <v/>
      </c>
      <c r="T6717" s="427"/>
      <c r="U6717" s="429"/>
      <c r="W6717" s="6">
        <f>VLOOKUP(A6717,'[3]Cartilha Global'!$A:$A,1,FALSE)</f>
        <v>97115</v>
      </c>
    </row>
    <row r="6718" spans="1:23" ht="23.25" hidden="1" thickBot="1" x14ac:dyDescent="0.25">
      <c r="A6718" s="522">
        <v>97120</v>
      </c>
      <c r="B6718" s="508" t="s">
        <v>3144</v>
      </c>
      <c r="C6718" s="513" t="s">
        <v>2985</v>
      </c>
      <c r="D6718" s="498" t="s">
        <v>6935</v>
      </c>
      <c r="E6718" s="499">
        <v>11.08</v>
      </c>
      <c r="F6718" s="500">
        <f t="shared" si="1644"/>
        <v>13.72</v>
      </c>
      <c r="G6718" s="527"/>
      <c r="H6718" s="518"/>
      <c r="I6718" s="517">
        <f t="shared" si="1645"/>
        <v>0</v>
      </c>
      <c r="J6718" s="517">
        <f t="shared" si="1646"/>
        <v>0</v>
      </c>
      <c r="K6718" s="504"/>
      <c r="L6718" s="518">
        <f t="shared" si="1647"/>
        <v>0</v>
      </c>
      <c r="M6718" s="518">
        <f t="shared" si="1647"/>
        <v>0</v>
      </c>
      <c r="N6718" s="519">
        <f t="shared" si="1648"/>
        <v>0</v>
      </c>
      <c r="O6718" s="519">
        <f t="shared" si="1649"/>
        <v>0</v>
      </c>
      <c r="P6718" s="506"/>
      <c r="Q6718" s="520"/>
      <c r="R6718" s="412" t="str">
        <f t="shared" si="1650"/>
        <v/>
      </c>
      <c r="S6718" s="412" t="str">
        <f t="shared" si="1643"/>
        <v/>
      </c>
      <c r="T6718" s="427"/>
      <c r="U6718" s="429"/>
      <c r="W6718" s="6">
        <f>VLOOKUP(A6718,'[3]Cartilha Global'!$A:$A,1,FALSE)</f>
        <v>97120</v>
      </c>
    </row>
    <row r="6719" spans="1:23" ht="12" hidden="1" thickBot="1" x14ac:dyDescent="0.25">
      <c r="A6719" s="522" t="s">
        <v>2108</v>
      </c>
      <c r="B6719" s="508"/>
      <c r="C6719" s="513" t="s">
        <v>35</v>
      </c>
      <c r="D6719" s="498"/>
      <c r="E6719" s="499"/>
      <c r="F6719" s="500">
        <f t="shared" si="1644"/>
        <v>0</v>
      </c>
      <c r="G6719" s="556"/>
      <c r="H6719" s="556"/>
      <c r="I6719" s="557"/>
      <c r="J6719" s="558"/>
      <c r="K6719" s="504"/>
      <c r="L6719" s="556"/>
      <c r="M6719" s="556"/>
      <c r="N6719" s="557"/>
      <c r="O6719" s="558"/>
      <c r="P6719" s="506"/>
      <c r="Q6719" s="494" t="str">
        <f>IF(OR(SUM(J6720:J6737)&gt;0,SUM(O6720:O6737)&gt;0),"xx","")</f>
        <v/>
      </c>
      <c r="R6719" s="412" t="str">
        <f t="shared" si="1650"/>
        <v/>
      </c>
      <c r="S6719" s="412" t="str">
        <f t="shared" si="1643"/>
        <v/>
      </c>
      <c r="T6719" s="427"/>
      <c r="U6719" s="429"/>
      <c r="W6719" s="6" t="str">
        <f>VLOOKUP(A6719,'[3]Cartilha Global'!$A:$A,1,FALSE)</f>
        <v>11.1.2</v>
      </c>
    </row>
    <row r="6720" spans="1:23" ht="23.25" hidden="1" thickBot="1" x14ac:dyDescent="0.25">
      <c r="A6720" s="522">
        <v>100576</v>
      </c>
      <c r="B6720" s="508" t="s">
        <v>3144</v>
      </c>
      <c r="C6720" s="513" t="s">
        <v>3559</v>
      </c>
      <c r="D6720" s="498" t="s">
        <v>170</v>
      </c>
      <c r="E6720" s="499">
        <v>2.4300000000000002</v>
      </c>
      <c r="F6720" s="500">
        <f t="shared" si="1644"/>
        <v>3.01</v>
      </c>
      <c r="G6720" s="527"/>
      <c r="H6720" s="518"/>
      <c r="I6720" s="517">
        <f>IF(ISBLANK(E6720),0,ROUND(F6720*G6720,2))</f>
        <v>0</v>
      </c>
      <c r="J6720" s="517">
        <f>IF(ISBLANK(G6720),0,ROUND(G6720*H6720,2))</f>
        <v>0</v>
      </c>
      <c r="K6720" s="504"/>
      <c r="L6720" s="518">
        <f t="shared" ref="L6720:M6722" si="1651">G6720</f>
        <v>0</v>
      </c>
      <c r="M6720" s="518">
        <f t="shared" si="1651"/>
        <v>0</v>
      </c>
      <c r="N6720" s="519">
        <f>IF(ISBLANK(E6720),0,ROUND(F6720*L6720,2))</f>
        <v>0</v>
      </c>
      <c r="O6720" s="519">
        <f>IF(ISBLANK(L6720),0,ROUND(L6720*M6720,2))</f>
        <v>0</v>
      </c>
      <c r="P6720" s="506"/>
      <c r="Q6720" s="520"/>
      <c r="R6720" s="412" t="str">
        <f t="shared" si="1650"/>
        <v/>
      </c>
      <c r="S6720" s="412" t="str">
        <f t="shared" si="1643"/>
        <v/>
      </c>
      <c r="T6720" s="427"/>
      <c r="U6720" s="429"/>
      <c r="W6720" s="6">
        <f>VLOOKUP(A6720,'[3]Cartilha Global'!$A:$A,1,FALSE)</f>
        <v>100576</v>
      </c>
    </row>
    <row r="6721" spans="1:23" ht="23.25" hidden="1" thickBot="1" x14ac:dyDescent="0.25">
      <c r="A6721" s="522">
        <v>100577</v>
      </c>
      <c r="B6721" s="508" t="s">
        <v>3144</v>
      </c>
      <c r="C6721" s="513" t="s">
        <v>3560</v>
      </c>
      <c r="D6721" s="498" t="s">
        <v>170</v>
      </c>
      <c r="E6721" s="499">
        <v>1.1499999999999999</v>
      </c>
      <c r="F6721" s="500">
        <f t="shared" si="1644"/>
        <v>1.42</v>
      </c>
      <c r="G6721" s="527"/>
      <c r="H6721" s="518"/>
      <c r="I6721" s="517">
        <f>IF(ISBLANK(E6721),0,ROUND(F6721*G6721,2))</f>
        <v>0</v>
      </c>
      <c r="J6721" s="517">
        <f>IF(ISBLANK(G6721),0,ROUND(G6721*H6721,2))</f>
        <v>0</v>
      </c>
      <c r="K6721" s="504"/>
      <c r="L6721" s="518">
        <f t="shared" si="1651"/>
        <v>0</v>
      </c>
      <c r="M6721" s="518">
        <f t="shared" si="1651"/>
        <v>0</v>
      </c>
      <c r="N6721" s="519">
        <f>IF(ISBLANK(E6721),0,ROUND(F6721*L6721,2))</f>
        <v>0</v>
      </c>
      <c r="O6721" s="519">
        <f>IF(ISBLANK(L6721),0,ROUND(L6721*M6721,2))</f>
        <v>0</v>
      </c>
      <c r="P6721" s="506"/>
      <c r="Q6721" s="520"/>
      <c r="R6721" s="412" t="str">
        <f t="shared" si="1650"/>
        <v/>
      </c>
      <c r="S6721" s="412" t="str">
        <f t="shared" si="1643"/>
        <v/>
      </c>
      <c r="T6721" s="427"/>
      <c r="U6721" s="429"/>
      <c r="W6721" s="6">
        <f>VLOOKUP(A6721,'[3]Cartilha Global'!$A:$A,1,FALSE)</f>
        <v>100577</v>
      </c>
    </row>
    <row r="6722" spans="1:23" ht="34.5" hidden="1" thickBot="1" x14ac:dyDescent="0.25">
      <c r="A6722" s="522">
        <v>101767</v>
      </c>
      <c r="B6722" s="508" t="s">
        <v>3144</v>
      </c>
      <c r="C6722" s="513" t="s">
        <v>5169</v>
      </c>
      <c r="D6722" s="498" t="s">
        <v>171</v>
      </c>
      <c r="E6722" s="499">
        <v>27.55</v>
      </c>
      <c r="F6722" s="500">
        <f t="shared" si="1644"/>
        <v>34.119999999999997</v>
      </c>
      <c r="G6722" s="527"/>
      <c r="H6722" s="518"/>
      <c r="I6722" s="517">
        <f>IF(ISBLANK(E6722),0,ROUND(F6722*G6722,2))</f>
        <v>0</v>
      </c>
      <c r="J6722" s="517">
        <f>IF(ISBLANK(G6722),0,ROUND(G6722*H6722,2))</f>
        <v>0</v>
      </c>
      <c r="K6722" s="504"/>
      <c r="L6722" s="518">
        <f t="shared" si="1651"/>
        <v>0</v>
      </c>
      <c r="M6722" s="518">
        <f t="shared" si="1651"/>
        <v>0</v>
      </c>
      <c r="N6722" s="519">
        <f>IF(ISBLANK(E6722),0,ROUND(F6722*L6722,2))</f>
        <v>0</v>
      </c>
      <c r="O6722" s="519">
        <f>IF(ISBLANK(L6722),0,ROUND(L6722*M6722,2))</f>
        <v>0</v>
      </c>
      <c r="P6722" s="506"/>
      <c r="Q6722" s="520"/>
      <c r="R6722" s="412" t="str">
        <f t="shared" si="1650"/>
        <v/>
      </c>
      <c r="S6722" s="412" t="str">
        <f t="shared" si="1643"/>
        <v/>
      </c>
      <c r="T6722" s="427"/>
      <c r="U6722" s="429"/>
      <c r="W6722" s="6">
        <f>VLOOKUP(A6722,'[3]Cartilha Global'!$A:$A,1,FALSE)</f>
        <v>101767</v>
      </c>
    </row>
    <row r="6723" spans="1:23" ht="34.5" hidden="1" thickBot="1" x14ac:dyDescent="0.25">
      <c r="A6723" s="522">
        <v>101768</v>
      </c>
      <c r="B6723" s="508" t="s">
        <v>3144</v>
      </c>
      <c r="C6723" s="513" t="s">
        <v>5170</v>
      </c>
      <c r="D6723" s="498" t="s">
        <v>171</v>
      </c>
      <c r="E6723" s="499">
        <v>43.38</v>
      </c>
      <c r="F6723" s="500">
        <f t="shared" si="1644"/>
        <v>53.72</v>
      </c>
      <c r="G6723" s="527"/>
      <c r="H6723" s="518"/>
      <c r="I6723" s="517">
        <f>IF(ISBLANK(E6723),0,ROUND(F6723*G6723,2))</f>
        <v>0</v>
      </c>
      <c r="J6723" s="517">
        <f>IF(ISBLANK(G6723),0,ROUND(G6723*H6723,2))</f>
        <v>0</v>
      </c>
      <c r="K6723" s="504"/>
      <c r="L6723" s="518">
        <f>G6723</f>
        <v>0</v>
      </c>
      <c r="M6723" s="518">
        <f>H6723</f>
        <v>0</v>
      </c>
      <c r="N6723" s="519">
        <f>IF(ISBLANK(E6723),0,ROUND(F6723*L6723,2))</f>
        <v>0</v>
      </c>
      <c r="O6723" s="519">
        <f>IF(ISBLANK(L6723),0,ROUND(L6723*M6723,2))</f>
        <v>0</v>
      </c>
      <c r="P6723" s="506"/>
      <c r="Q6723" s="520"/>
      <c r="R6723" s="412" t="str">
        <f>IF(Q6723="X","x",IF(Q6723="xx","x",IF(O6723&gt;0,"x","")))</f>
        <v/>
      </c>
      <c r="S6723" s="412" t="str">
        <f t="shared" si="1643"/>
        <v/>
      </c>
      <c r="T6723" s="427"/>
      <c r="U6723" s="429"/>
      <c r="W6723" s="6">
        <f>VLOOKUP(A6723,'[3]Cartilha Global'!$A:$A,1,FALSE)</f>
        <v>101768</v>
      </c>
    </row>
    <row r="6724" spans="1:23" ht="34.5" hidden="1" thickBot="1" x14ac:dyDescent="0.25">
      <c r="A6724" s="522">
        <v>100564</v>
      </c>
      <c r="B6724" s="508" t="s">
        <v>3144</v>
      </c>
      <c r="C6724" s="513" t="s">
        <v>3561</v>
      </c>
      <c r="D6724" s="498" t="s">
        <v>171</v>
      </c>
      <c r="E6724" s="499">
        <v>69.06</v>
      </c>
      <c r="F6724" s="500">
        <f t="shared" si="1644"/>
        <v>85.52</v>
      </c>
      <c r="G6724" s="527"/>
      <c r="H6724" s="518"/>
      <c r="I6724" s="517">
        <f t="shared" ref="I6724:I6737" si="1652">IF(ISBLANK(E6724),0,ROUND(F6724*G6724,2))</f>
        <v>0</v>
      </c>
      <c r="J6724" s="517">
        <f t="shared" ref="J6724:J6737" si="1653">IF(ISBLANK(G6724),0,ROUND(G6724*H6724,2))</f>
        <v>0</v>
      </c>
      <c r="K6724" s="504"/>
      <c r="L6724" s="518">
        <f t="shared" ref="L6724:M6737" si="1654">G6724</f>
        <v>0</v>
      </c>
      <c r="M6724" s="518">
        <f t="shared" si="1654"/>
        <v>0</v>
      </c>
      <c r="N6724" s="519">
        <f t="shared" ref="N6724:N6737" si="1655">IF(ISBLANK(E6724),0,ROUND(F6724*L6724,2))</f>
        <v>0</v>
      </c>
      <c r="O6724" s="519">
        <f t="shared" ref="O6724:O6737" si="1656">IF(ISBLANK(L6724),0,ROUND(L6724*M6724,2))</f>
        <v>0</v>
      </c>
      <c r="P6724" s="506"/>
      <c r="Q6724" s="520"/>
      <c r="R6724" s="412" t="str">
        <f t="shared" ref="R6724:R6781" si="1657">IF(Q6724="X","x",IF(Q6724="xx","x",IF(O6724&gt;0,"x","")))</f>
        <v/>
      </c>
      <c r="S6724" s="412" t="str">
        <f t="shared" si="1643"/>
        <v/>
      </c>
      <c r="T6724" s="427"/>
      <c r="U6724" s="429"/>
      <c r="W6724" s="6">
        <f>VLOOKUP(A6724,'[3]Cartilha Global'!$A:$A,1,FALSE)</f>
        <v>100564</v>
      </c>
    </row>
    <row r="6725" spans="1:23" ht="34.5" hidden="1" thickBot="1" x14ac:dyDescent="0.25">
      <c r="A6725" s="522">
        <v>100565</v>
      </c>
      <c r="B6725" s="508" t="s">
        <v>3144</v>
      </c>
      <c r="C6725" s="513" t="s">
        <v>3562</v>
      </c>
      <c r="D6725" s="498" t="s">
        <v>171</v>
      </c>
      <c r="E6725" s="499">
        <v>61.29</v>
      </c>
      <c r="F6725" s="500">
        <f t="shared" si="1644"/>
        <v>75.900000000000006</v>
      </c>
      <c r="G6725" s="527"/>
      <c r="H6725" s="518"/>
      <c r="I6725" s="517">
        <f t="shared" si="1652"/>
        <v>0</v>
      </c>
      <c r="J6725" s="517">
        <f t="shared" si="1653"/>
        <v>0</v>
      </c>
      <c r="K6725" s="504"/>
      <c r="L6725" s="518">
        <f t="shared" si="1654"/>
        <v>0</v>
      </c>
      <c r="M6725" s="518">
        <f t="shared" si="1654"/>
        <v>0</v>
      </c>
      <c r="N6725" s="519">
        <f t="shared" si="1655"/>
        <v>0</v>
      </c>
      <c r="O6725" s="519">
        <f t="shared" si="1656"/>
        <v>0</v>
      </c>
      <c r="P6725" s="506"/>
      <c r="Q6725" s="520"/>
      <c r="R6725" s="412" t="str">
        <f t="shared" si="1657"/>
        <v/>
      </c>
      <c r="S6725" s="412" t="str">
        <f t="shared" si="1643"/>
        <v/>
      </c>
      <c r="T6725" s="427"/>
      <c r="U6725" s="429"/>
      <c r="W6725" s="6">
        <f>VLOOKUP(A6725,'[3]Cartilha Global'!$A:$A,1,FALSE)</f>
        <v>100565</v>
      </c>
    </row>
    <row r="6726" spans="1:23" ht="34.5" hidden="1" thickBot="1" x14ac:dyDescent="0.25">
      <c r="A6726" s="522">
        <v>100566</v>
      </c>
      <c r="B6726" s="508" t="s">
        <v>3144</v>
      </c>
      <c r="C6726" s="513" t="s">
        <v>3563</v>
      </c>
      <c r="D6726" s="498" t="s">
        <v>171</v>
      </c>
      <c r="E6726" s="499">
        <v>130.44</v>
      </c>
      <c r="F6726" s="500">
        <f t="shared" si="1644"/>
        <v>161.54</v>
      </c>
      <c r="G6726" s="527"/>
      <c r="H6726" s="518"/>
      <c r="I6726" s="517">
        <f t="shared" si="1652"/>
        <v>0</v>
      </c>
      <c r="J6726" s="517">
        <f t="shared" si="1653"/>
        <v>0</v>
      </c>
      <c r="K6726" s="504"/>
      <c r="L6726" s="518">
        <f t="shared" si="1654"/>
        <v>0</v>
      </c>
      <c r="M6726" s="518">
        <f t="shared" si="1654"/>
        <v>0</v>
      </c>
      <c r="N6726" s="519">
        <f t="shared" si="1655"/>
        <v>0</v>
      </c>
      <c r="O6726" s="519">
        <f t="shared" si="1656"/>
        <v>0</v>
      </c>
      <c r="P6726" s="506"/>
      <c r="Q6726" s="520"/>
      <c r="R6726" s="412" t="str">
        <f t="shared" si="1657"/>
        <v/>
      </c>
      <c r="S6726" s="412" t="str">
        <f t="shared" si="1643"/>
        <v/>
      </c>
      <c r="T6726" s="427"/>
      <c r="U6726" s="429"/>
      <c r="W6726" s="6">
        <f>VLOOKUP(A6726,'[3]Cartilha Global'!$A:$A,1,FALSE)</f>
        <v>100566</v>
      </c>
    </row>
    <row r="6727" spans="1:23" ht="34.5" hidden="1" thickBot="1" x14ac:dyDescent="0.25">
      <c r="A6727" s="522">
        <v>100567</v>
      </c>
      <c r="B6727" s="508" t="s">
        <v>3144</v>
      </c>
      <c r="C6727" s="513" t="s">
        <v>3564</v>
      </c>
      <c r="D6727" s="498" t="s">
        <v>171</v>
      </c>
      <c r="E6727" s="499">
        <v>159.21</v>
      </c>
      <c r="F6727" s="500">
        <f t="shared" si="1644"/>
        <v>197.17</v>
      </c>
      <c r="G6727" s="527"/>
      <c r="H6727" s="518"/>
      <c r="I6727" s="517">
        <f t="shared" si="1652"/>
        <v>0</v>
      </c>
      <c r="J6727" s="517">
        <f t="shared" si="1653"/>
        <v>0</v>
      </c>
      <c r="K6727" s="504"/>
      <c r="L6727" s="518">
        <f t="shared" si="1654"/>
        <v>0</v>
      </c>
      <c r="M6727" s="518">
        <f t="shared" si="1654"/>
        <v>0</v>
      </c>
      <c r="N6727" s="519">
        <f t="shared" si="1655"/>
        <v>0</v>
      </c>
      <c r="O6727" s="519">
        <f t="shared" si="1656"/>
        <v>0</v>
      </c>
      <c r="P6727" s="506"/>
      <c r="Q6727" s="520"/>
      <c r="R6727" s="412" t="str">
        <f t="shared" si="1657"/>
        <v/>
      </c>
      <c r="S6727" s="412" t="str">
        <f t="shared" si="1643"/>
        <v/>
      </c>
      <c r="T6727" s="427"/>
      <c r="U6727" s="429"/>
      <c r="W6727" s="6">
        <f>VLOOKUP(A6727,'[3]Cartilha Global'!$A:$A,1,FALSE)</f>
        <v>100567</v>
      </c>
    </row>
    <row r="6728" spans="1:23" ht="34.5" hidden="1" thickBot="1" x14ac:dyDescent="0.25">
      <c r="A6728" s="522">
        <v>100568</v>
      </c>
      <c r="B6728" s="508" t="s">
        <v>3144</v>
      </c>
      <c r="C6728" s="513" t="s">
        <v>3565</v>
      </c>
      <c r="D6728" s="498" t="s">
        <v>171</v>
      </c>
      <c r="E6728" s="499">
        <v>187.53</v>
      </c>
      <c r="F6728" s="500">
        <f t="shared" si="1644"/>
        <v>232.24</v>
      </c>
      <c r="G6728" s="527"/>
      <c r="H6728" s="518"/>
      <c r="I6728" s="517">
        <f t="shared" si="1652"/>
        <v>0</v>
      </c>
      <c r="J6728" s="517">
        <f t="shared" si="1653"/>
        <v>0</v>
      </c>
      <c r="K6728" s="504"/>
      <c r="L6728" s="518">
        <f t="shared" si="1654"/>
        <v>0</v>
      </c>
      <c r="M6728" s="518">
        <f t="shared" si="1654"/>
        <v>0</v>
      </c>
      <c r="N6728" s="519">
        <f t="shared" si="1655"/>
        <v>0</v>
      </c>
      <c r="O6728" s="519">
        <f t="shared" si="1656"/>
        <v>0</v>
      </c>
      <c r="P6728" s="506"/>
      <c r="Q6728" s="520"/>
      <c r="R6728" s="412" t="str">
        <f t="shared" si="1657"/>
        <v/>
      </c>
      <c r="S6728" s="412" t="str">
        <f t="shared" si="1643"/>
        <v/>
      </c>
      <c r="T6728" s="427"/>
      <c r="U6728" s="429"/>
      <c r="W6728" s="6">
        <f>VLOOKUP(A6728,'[3]Cartilha Global'!$A:$A,1,FALSE)</f>
        <v>100568</v>
      </c>
    </row>
    <row r="6729" spans="1:23" ht="34.5" hidden="1" thickBot="1" x14ac:dyDescent="0.25">
      <c r="A6729" s="522">
        <v>100569</v>
      </c>
      <c r="B6729" s="508" t="s">
        <v>3144</v>
      </c>
      <c r="C6729" s="513" t="s">
        <v>3566</v>
      </c>
      <c r="D6729" s="498" t="s">
        <v>171</v>
      </c>
      <c r="E6729" s="499">
        <v>122.96</v>
      </c>
      <c r="F6729" s="500">
        <f t="shared" si="1644"/>
        <v>152.27000000000001</v>
      </c>
      <c r="G6729" s="527"/>
      <c r="H6729" s="518"/>
      <c r="I6729" s="517">
        <f t="shared" si="1652"/>
        <v>0</v>
      </c>
      <c r="J6729" s="517">
        <f t="shared" si="1653"/>
        <v>0</v>
      </c>
      <c r="K6729" s="504"/>
      <c r="L6729" s="518">
        <f t="shared" si="1654"/>
        <v>0</v>
      </c>
      <c r="M6729" s="518">
        <f t="shared" si="1654"/>
        <v>0</v>
      </c>
      <c r="N6729" s="519">
        <f t="shared" si="1655"/>
        <v>0</v>
      </c>
      <c r="O6729" s="519">
        <f t="shared" si="1656"/>
        <v>0</v>
      </c>
      <c r="P6729" s="506"/>
      <c r="Q6729" s="520"/>
      <c r="R6729" s="412" t="str">
        <f t="shared" si="1657"/>
        <v/>
      </c>
      <c r="S6729" s="412" t="str">
        <f t="shared" si="1643"/>
        <v/>
      </c>
      <c r="T6729" s="427"/>
      <c r="U6729" s="429"/>
      <c r="W6729" s="6">
        <f>VLOOKUP(A6729,'[3]Cartilha Global'!$A:$A,1,FALSE)</f>
        <v>100569</v>
      </c>
    </row>
    <row r="6730" spans="1:23" ht="34.5" hidden="1" thickBot="1" x14ac:dyDescent="0.25">
      <c r="A6730" s="522">
        <v>100570</v>
      </c>
      <c r="B6730" s="508" t="s">
        <v>3144</v>
      </c>
      <c r="C6730" s="513" t="s">
        <v>3567</v>
      </c>
      <c r="D6730" s="498" t="s">
        <v>171</v>
      </c>
      <c r="E6730" s="499">
        <v>154.21</v>
      </c>
      <c r="F6730" s="500">
        <f t="shared" si="1644"/>
        <v>190.97</v>
      </c>
      <c r="G6730" s="527"/>
      <c r="H6730" s="518"/>
      <c r="I6730" s="517">
        <f t="shared" si="1652"/>
        <v>0</v>
      </c>
      <c r="J6730" s="517">
        <f t="shared" si="1653"/>
        <v>0</v>
      </c>
      <c r="K6730" s="504"/>
      <c r="L6730" s="518">
        <f t="shared" si="1654"/>
        <v>0</v>
      </c>
      <c r="M6730" s="518">
        <f t="shared" si="1654"/>
        <v>0</v>
      </c>
      <c r="N6730" s="519">
        <f t="shared" si="1655"/>
        <v>0</v>
      </c>
      <c r="O6730" s="519">
        <f t="shared" si="1656"/>
        <v>0</v>
      </c>
      <c r="P6730" s="506"/>
      <c r="Q6730" s="520"/>
      <c r="R6730" s="412" t="str">
        <f t="shared" si="1657"/>
        <v/>
      </c>
      <c r="S6730" s="412" t="str">
        <f t="shared" si="1643"/>
        <v/>
      </c>
      <c r="T6730" s="427"/>
      <c r="U6730" s="429"/>
      <c r="W6730" s="6">
        <f>VLOOKUP(A6730,'[3]Cartilha Global'!$A:$A,1,FALSE)</f>
        <v>100570</v>
      </c>
    </row>
    <row r="6731" spans="1:23" ht="34.5" hidden="1" thickBot="1" x14ac:dyDescent="0.25">
      <c r="A6731" s="522">
        <v>100571</v>
      </c>
      <c r="B6731" s="508" t="s">
        <v>3144</v>
      </c>
      <c r="C6731" s="513" t="s">
        <v>3568</v>
      </c>
      <c r="D6731" s="498" t="s">
        <v>171</v>
      </c>
      <c r="E6731" s="499">
        <v>180.39</v>
      </c>
      <c r="F6731" s="500">
        <f t="shared" si="1644"/>
        <v>223.39</v>
      </c>
      <c r="G6731" s="527"/>
      <c r="H6731" s="518"/>
      <c r="I6731" s="517">
        <f t="shared" si="1652"/>
        <v>0</v>
      </c>
      <c r="J6731" s="517">
        <f t="shared" si="1653"/>
        <v>0</v>
      </c>
      <c r="K6731" s="504"/>
      <c r="L6731" s="518">
        <f t="shared" si="1654"/>
        <v>0</v>
      </c>
      <c r="M6731" s="518">
        <f t="shared" si="1654"/>
        <v>0</v>
      </c>
      <c r="N6731" s="519">
        <f t="shared" si="1655"/>
        <v>0</v>
      </c>
      <c r="O6731" s="519">
        <f t="shared" si="1656"/>
        <v>0</v>
      </c>
      <c r="P6731" s="506"/>
      <c r="Q6731" s="520"/>
      <c r="R6731" s="412" t="str">
        <f t="shared" si="1657"/>
        <v/>
      </c>
      <c r="S6731" s="412" t="str">
        <f t="shared" si="1643"/>
        <v/>
      </c>
      <c r="T6731" s="427"/>
      <c r="U6731" s="429"/>
      <c r="W6731" s="6">
        <f>VLOOKUP(A6731,'[3]Cartilha Global'!$A:$A,1,FALSE)</f>
        <v>100571</v>
      </c>
    </row>
    <row r="6732" spans="1:23" ht="34.5" hidden="1" thickBot="1" x14ac:dyDescent="0.25">
      <c r="A6732" s="522">
        <v>100572</v>
      </c>
      <c r="B6732" s="508" t="s">
        <v>3144</v>
      </c>
      <c r="C6732" s="513" t="s">
        <v>3569</v>
      </c>
      <c r="D6732" s="498" t="s">
        <v>171</v>
      </c>
      <c r="E6732" s="499">
        <v>74.37</v>
      </c>
      <c r="F6732" s="500">
        <f t="shared" si="1644"/>
        <v>92.1</v>
      </c>
      <c r="G6732" s="527"/>
      <c r="H6732" s="518"/>
      <c r="I6732" s="517">
        <f t="shared" si="1652"/>
        <v>0</v>
      </c>
      <c r="J6732" s="517">
        <f t="shared" si="1653"/>
        <v>0</v>
      </c>
      <c r="K6732" s="504"/>
      <c r="L6732" s="518">
        <f t="shared" si="1654"/>
        <v>0</v>
      </c>
      <c r="M6732" s="518">
        <f t="shared" si="1654"/>
        <v>0</v>
      </c>
      <c r="N6732" s="519">
        <f t="shared" si="1655"/>
        <v>0</v>
      </c>
      <c r="O6732" s="519">
        <f t="shared" si="1656"/>
        <v>0</v>
      </c>
      <c r="P6732" s="506"/>
      <c r="Q6732" s="520"/>
      <c r="R6732" s="412" t="str">
        <f t="shared" si="1657"/>
        <v/>
      </c>
      <c r="S6732" s="412" t="str">
        <f t="shared" si="1643"/>
        <v/>
      </c>
      <c r="T6732" s="427"/>
      <c r="U6732" s="429"/>
      <c r="W6732" s="6">
        <f>VLOOKUP(A6732,'[3]Cartilha Global'!$A:$A,1,FALSE)</f>
        <v>100572</v>
      </c>
    </row>
    <row r="6733" spans="1:23" ht="34.5" hidden="1" thickBot="1" x14ac:dyDescent="0.25">
      <c r="A6733" s="522">
        <v>100573</v>
      </c>
      <c r="B6733" s="508" t="s">
        <v>3144</v>
      </c>
      <c r="C6733" s="513" t="s">
        <v>3570</v>
      </c>
      <c r="D6733" s="498" t="s">
        <v>171</v>
      </c>
      <c r="E6733" s="499">
        <v>66.599999999999994</v>
      </c>
      <c r="F6733" s="500">
        <f t="shared" si="1644"/>
        <v>82.48</v>
      </c>
      <c r="G6733" s="527"/>
      <c r="H6733" s="518"/>
      <c r="I6733" s="517">
        <f t="shared" si="1652"/>
        <v>0</v>
      </c>
      <c r="J6733" s="517">
        <f t="shared" si="1653"/>
        <v>0</v>
      </c>
      <c r="K6733" s="504"/>
      <c r="L6733" s="518">
        <f t="shared" si="1654"/>
        <v>0</v>
      </c>
      <c r="M6733" s="518">
        <f t="shared" si="1654"/>
        <v>0</v>
      </c>
      <c r="N6733" s="519">
        <f t="shared" si="1655"/>
        <v>0</v>
      </c>
      <c r="O6733" s="519">
        <f t="shared" si="1656"/>
        <v>0</v>
      </c>
      <c r="P6733" s="506"/>
      <c r="Q6733" s="520"/>
      <c r="R6733" s="412" t="str">
        <f t="shared" si="1657"/>
        <v/>
      </c>
      <c r="S6733" s="412" t="str">
        <f t="shared" si="1643"/>
        <v/>
      </c>
      <c r="T6733" s="427"/>
      <c r="U6733" s="429"/>
      <c r="W6733" s="6">
        <f>VLOOKUP(A6733,'[3]Cartilha Global'!$A:$A,1,FALSE)</f>
        <v>100573</v>
      </c>
    </row>
    <row r="6734" spans="1:23" ht="12" hidden="1" thickBot="1" x14ac:dyDescent="0.25">
      <c r="A6734" s="522">
        <v>100574</v>
      </c>
      <c r="B6734" s="508" t="s">
        <v>3144</v>
      </c>
      <c r="C6734" s="513" t="s">
        <v>3571</v>
      </c>
      <c r="D6734" s="498" t="s">
        <v>171</v>
      </c>
      <c r="E6734" s="499">
        <v>1.39</v>
      </c>
      <c r="F6734" s="500">
        <f t="shared" si="1644"/>
        <v>1.72</v>
      </c>
      <c r="G6734" s="527"/>
      <c r="H6734" s="518"/>
      <c r="I6734" s="517">
        <f t="shared" si="1652"/>
        <v>0</v>
      </c>
      <c r="J6734" s="517">
        <f t="shared" si="1653"/>
        <v>0</v>
      </c>
      <c r="K6734" s="504"/>
      <c r="L6734" s="518">
        <f t="shared" si="1654"/>
        <v>0</v>
      </c>
      <c r="M6734" s="518">
        <f t="shared" si="1654"/>
        <v>0</v>
      </c>
      <c r="N6734" s="519">
        <f t="shared" si="1655"/>
        <v>0</v>
      </c>
      <c r="O6734" s="519">
        <f t="shared" si="1656"/>
        <v>0</v>
      </c>
      <c r="P6734" s="506"/>
      <c r="Q6734" s="520"/>
      <c r="R6734" s="412" t="str">
        <f t="shared" si="1657"/>
        <v/>
      </c>
      <c r="S6734" s="412" t="str">
        <f t="shared" si="1643"/>
        <v/>
      </c>
      <c r="T6734" s="427"/>
      <c r="U6734" s="429"/>
      <c r="W6734" s="6">
        <f>VLOOKUP(A6734,'[3]Cartilha Global'!$A:$A,1,FALSE)</f>
        <v>100574</v>
      </c>
    </row>
    <row r="6735" spans="1:23" ht="12" hidden="1" thickBot="1" x14ac:dyDescent="0.25">
      <c r="A6735" s="522">
        <v>100575</v>
      </c>
      <c r="B6735" s="508" t="s">
        <v>3144</v>
      </c>
      <c r="C6735" s="513" t="s">
        <v>3572</v>
      </c>
      <c r="D6735" s="498" t="s">
        <v>170</v>
      </c>
      <c r="E6735" s="499">
        <v>0.13</v>
      </c>
      <c r="F6735" s="500">
        <f t="shared" si="1644"/>
        <v>0.16</v>
      </c>
      <c r="G6735" s="527"/>
      <c r="H6735" s="518"/>
      <c r="I6735" s="517">
        <f>IF(ISBLANK(E6735),0,ROUND(F6735*G6735,2))</f>
        <v>0</v>
      </c>
      <c r="J6735" s="517">
        <f>IF(ISBLANK(G6735),0,ROUND(G6735*H6735,2))</f>
        <v>0</v>
      </c>
      <c r="K6735" s="504"/>
      <c r="L6735" s="518">
        <f>G6735</f>
        <v>0</v>
      </c>
      <c r="M6735" s="518">
        <f>H6735</f>
        <v>0</v>
      </c>
      <c r="N6735" s="519">
        <f>IF(ISBLANK(E6735),0,ROUND(F6735*L6735,2))</f>
        <v>0</v>
      </c>
      <c r="O6735" s="519">
        <f>IF(ISBLANK(L6735),0,ROUND(L6735*M6735,2))</f>
        <v>0</v>
      </c>
      <c r="P6735" s="506"/>
      <c r="Q6735" s="520"/>
      <c r="R6735" s="412" t="str">
        <f>IF(Q6735="X","x",IF(Q6735="xx","x",IF(O6735&gt;0,"x","")))</f>
        <v/>
      </c>
      <c r="S6735" s="412" t="str">
        <f t="shared" ref="S6735:S6798" si="1658">IF(Q6735="X","x",IF(Q6735="xx","x",IF(OR(J6735&gt;0,O6735&gt;0),"x","")))</f>
        <v/>
      </c>
      <c r="T6735" s="427"/>
      <c r="U6735" s="429"/>
      <c r="W6735" s="6">
        <f>VLOOKUP(A6735,'[3]Cartilha Global'!$A:$A,1,FALSE)</f>
        <v>100575</v>
      </c>
    </row>
    <row r="6736" spans="1:23" ht="23.25" hidden="1" thickBot="1" x14ac:dyDescent="0.25">
      <c r="A6736" s="522">
        <v>100576</v>
      </c>
      <c r="B6736" s="508" t="s">
        <v>3144</v>
      </c>
      <c r="C6736" s="513" t="s">
        <v>3559</v>
      </c>
      <c r="D6736" s="498" t="s">
        <v>170</v>
      </c>
      <c r="E6736" s="499">
        <v>2.4300000000000002</v>
      </c>
      <c r="F6736" s="500">
        <f t="shared" si="1644"/>
        <v>3.01</v>
      </c>
      <c r="G6736" s="527"/>
      <c r="H6736" s="518"/>
      <c r="I6736" s="517">
        <f>IF(ISBLANK(E6736),0,ROUND(F6736*G6736,2))</f>
        <v>0</v>
      </c>
      <c r="J6736" s="517">
        <f>IF(ISBLANK(G6736),0,ROUND(G6736*H6736,2))</f>
        <v>0</v>
      </c>
      <c r="K6736" s="504"/>
      <c r="L6736" s="518">
        <f>G6736</f>
        <v>0</v>
      </c>
      <c r="M6736" s="518">
        <f>H6736</f>
        <v>0</v>
      </c>
      <c r="N6736" s="519">
        <f>IF(ISBLANK(E6736),0,ROUND(F6736*L6736,2))</f>
        <v>0</v>
      </c>
      <c r="O6736" s="519">
        <f>IF(ISBLANK(L6736),0,ROUND(L6736*M6736,2))</f>
        <v>0</v>
      </c>
      <c r="P6736" s="506"/>
      <c r="Q6736" s="520"/>
      <c r="R6736" s="412" t="str">
        <f>IF(Q6736="X","x",IF(Q6736="xx","x",IF(O6736&gt;0,"x","")))</f>
        <v/>
      </c>
      <c r="S6736" s="412" t="str">
        <f t="shared" si="1658"/>
        <v/>
      </c>
      <c r="T6736" s="427"/>
      <c r="U6736" s="429"/>
      <c r="W6736" s="6">
        <f>VLOOKUP(A6736,'[3]Cartilha Global'!$A:$A,1,FALSE)</f>
        <v>100576</v>
      </c>
    </row>
    <row r="6737" spans="1:23" ht="23.25" hidden="1" thickBot="1" x14ac:dyDescent="0.25">
      <c r="A6737" s="522">
        <v>100577</v>
      </c>
      <c r="B6737" s="508" t="s">
        <v>3144</v>
      </c>
      <c r="C6737" s="513" t="s">
        <v>3560</v>
      </c>
      <c r="D6737" s="498" t="s">
        <v>170</v>
      </c>
      <c r="E6737" s="499">
        <v>1.1499999999999999</v>
      </c>
      <c r="F6737" s="500">
        <f t="shared" si="1644"/>
        <v>1.42</v>
      </c>
      <c r="G6737" s="527"/>
      <c r="H6737" s="518"/>
      <c r="I6737" s="517">
        <f t="shared" si="1652"/>
        <v>0</v>
      </c>
      <c r="J6737" s="517">
        <f t="shared" si="1653"/>
        <v>0</v>
      </c>
      <c r="K6737" s="504"/>
      <c r="L6737" s="518">
        <f t="shared" si="1654"/>
        <v>0</v>
      </c>
      <c r="M6737" s="518">
        <f t="shared" si="1654"/>
        <v>0</v>
      </c>
      <c r="N6737" s="519">
        <f t="shared" si="1655"/>
        <v>0</v>
      </c>
      <c r="O6737" s="519">
        <f t="shared" si="1656"/>
        <v>0</v>
      </c>
      <c r="P6737" s="506"/>
      <c r="Q6737" s="520"/>
      <c r="R6737" s="412" t="str">
        <f t="shared" si="1657"/>
        <v/>
      </c>
      <c r="S6737" s="412" t="str">
        <f t="shared" si="1658"/>
        <v/>
      </c>
      <c r="T6737" s="427"/>
      <c r="U6737" s="429"/>
      <c r="W6737" s="6">
        <f>VLOOKUP(A6737,'[3]Cartilha Global'!$A:$A,1,FALSE)</f>
        <v>100577</v>
      </c>
    </row>
    <row r="6738" spans="1:23" ht="12" hidden="1" thickBot="1" x14ac:dyDescent="0.25">
      <c r="A6738" s="522" t="s">
        <v>2109</v>
      </c>
      <c r="B6738" s="508"/>
      <c r="C6738" s="513" t="s">
        <v>36</v>
      </c>
      <c r="D6738" s="498"/>
      <c r="E6738" s="499"/>
      <c r="F6738" s="500">
        <f t="shared" si="1644"/>
        <v>0</v>
      </c>
      <c r="G6738" s="556"/>
      <c r="H6738" s="556"/>
      <c r="I6738" s="557"/>
      <c r="J6738" s="558"/>
      <c r="K6738" s="504"/>
      <c r="L6738" s="556"/>
      <c r="M6738" s="556"/>
      <c r="N6738" s="557"/>
      <c r="O6738" s="558"/>
      <c r="P6738" s="506"/>
      <c r="Q6738" s="494" t="str">
        <f>IF(OR(SUM(J6739:J6746)&gt;0,SUM(O6739:O6746)&gt;0),"xx","")</f>
        <v/>
      </c>
      <c r="R6738" s="412" t="str">
        <f t="shared" si="1657"/>
        <v/>
      </c>
      <c r="S6738" s="412" t="str">
        <f t="shared" si="1658"/>
        <v/>
      </c>
      <c r="T6738" s="427"/>
      <c r="U6738" s="429"/>
      <c r="W6738" s="6" t="str">
        <f>VLOOKUP(A6738,'[3]Cartilha Global'!$A:$A,1,FALSE)</f>
        <v>11.1.4</v>
      </c>
    </row>
    <row r="6739" spans="1:23" ht="12" hidden="1" thickBot="1" x14ac:dyDescent="0.25">
      <c r="A6739" s="522">
        <v>531000</v>
      </c>
      <c r="B6739" s="521" t="s">
        <v>7092</v>
      </c>
      <c r="C6739" s="513" t="s">
        <v>1757</v>
      </c>
      <c r="D6739" s="498" t="s">
        <v>5805</v>
      </c>
      <c r="E6739" s="499">
        <v>166.53200000000001</v>
      </c>
      <c r="F6739" s="500">
        <f t="shared" si="1644"/>
        <v>206.23</v>
      </c>
      <c r="G6739" s="527"/>
      <c r="H6739" s="518"/>
      <c r="I6739" s="517">
        <f t="shared" ref="I6739:I6746" si="1659">IF(ISBLANK(E6739),0,ROUND(F6739*G6739,2))</f>
        <v>0</v>
      </c>
      <c r="J6739" s="517">
        <f t="shared" ref="J6739:J6746" si="1660">IF(ISBLANK(G6739),0,ROUND(G6739*H6739,2))</f>
        <v>0</v>
      </c>
      <c r="K6739" s="504"/>
      <c r="L6739" s="518">
        <f t="shared" ref="L6739:M6746" si="1661">G6739</f>
        <v>0</v>
      </c>
      <c r="M6739" s="518">
        <f t="shared" si="1661"/>
        <v>0</v>
      </c>
      <c r="N6739" s="519">
        <f t="shared" ref="N6739:N6746" si="1662">IF(ISBLANK(E6739),0,ROUND(F6739*L6739,2))</f>
        <v>0</v>
      </c>
      <c r="O6739" s="519">
        <f t="shared" ref="O6739:O6746" si="1663">IF(ISBLANK(L6739),0,ROUND(L6739*M6739,2))</f>
        <v>0</v>
      </c>
      <c r="P6739" s="506"/>
      <c r="Q6739" s="520"/>
      <c r="R6739" s="412" t="str">
        <f t="shared" si="1657"/>
        <v/>
      </c>
      <c r="S6739" s="412" t="str">
        <f t="shared" si="1658"/>
        <v/>
      </c>
      <c r="T6739" s="427"/>
      <c r="U6739" s="429"/>
      <c r="W6739" s="6">
        <f>VLOOKUP(A6739,'[3]Cartilha Global'!$A:$A,1,FALSE)</f>
        <v>531000</v>
      </c>
    </row>
    <row r="6740" spans="1:23" ht="12" hidden="1" thickBot="1" x14ac:dyDescent="0.25">
      <c r="A6740" s="522">
        <v>530200</v>
      </c>
      <c r="B6740" s="521" t="s">
        <v>7092</v>
      </c>
      <c r="C6740" s="513" t="s">
        <v>1758</v>
      </c>
      <c r="D6740" s="498" t="s">
        <v>5805</v>
      </c>
      <c r="E6740" s="499">
        <v>133.32599999999999</v>
      </c>
      <c r="F6740" s="500">
        <f t="shared" si="1644"/>
        <v>165.11</v>
      </c>
      <c r="G6740" s="527"/>
      <c r="H6740" s="518"/>
      <c r="I6740" s="517">
        <f t="shared" si="1659"/>
        <v>0</v>
      </c>
      <c r="J6740" s="517">
        <f t="shared" si="1660"/>
        <v>0</v>
      </c>
      <c r="K6740" s="504"/>
      <c r="L6740" s="518">
        <f t="shared" si="1661"/>
        <v>0</v>
      </c>
      <c r="M6740" s="518">
        <f t="shared" si="1661"/>
        <v>0</v>
      </c>
      <c r="N6740" s="519">
        <f t="shared" si="1662"/>
        <v>0</v>
      </c>
      <c r="O6740" s="519">
        <f t="shared" si="1663"/>
        <v>0</v>
      </c>
      <c r="P6740" s="506"/>
      <c r="Q6740" s="520"/>
      <c r="R6740" s="412" t="str">
        <f t="shared" si="1657"/>
        <v/>
      </c>
      <c r="S6740" s="412" t="str">
        <f t="shared" si="1658"/>
        <v/>
      </c>
      <c r="T6740" s="427"/>
      <c r="U6740" s="429"/>
      <c r="W6740" s="6">
        <f>VLOOKUP(A6740,'[3]Cartilha Global'!$A:$A,1,FALSE)</f>
        <v>530200</v>
      </c>
    </row>
    <row r="6741" spans="1:23" ht="12" hidden="1" thickBot="1" x14ac:dyDescent="0.25">
      <c r="A6741" s="522">
        <v>541000</v>
      </c>
      <c r="B6741" s="521" t="s">
        <v>7092</v>
      </c>
      <c r="C6741" s="513" t="s">
        <v>6397</v>
      </c>
      <c r="D6741" s="498" t="s">
        <v>5805</v>
      </c>
      <c r="E6741" s="499">
        <v>62.988600000000005</v>
      </c>
      <c r="F6741" s="500">
        <f t="shared" si="1644"/>
        <v>78.010000000000005</v>
      </c>
      <c r="G6741" s="527"/>
      <c r="H6741" s="518"/>
      <c r="I6741" s="517">
        <f t="shared" si="1659"/>
        <v>0</v>
      </c>
      <c r="J6741" s="517">
        <f t="shared" si="1660"/>
        <v>0</v>
      </c>
      <c r="K6741" s="504"/>
      <c r="L6741" s="518">
        <f t="shared" si="1661"/>
        <v>0</v>
      </c>
      <c r="M6741" s="518">
        <f t="shared" si="1661"/>
        <v>0</v>
      </c>
      <c r="N6741" s="519">
        <f t="shared" si="1662"/>
        <v>0</v>
      </c>
      <c r="O6741" s="519">
        <f t="shared" si="1663"/>
        <v>0</v>
      </c>
      <c r="P6741" s="506"/>
      <c r="Q6741" s="520"/>
      <c r="R6741" s="412" t="str">
        <f t="shared" si="1657"/>
        <v/>
      </c>
      <c r="S6741" s="412" t="str">
        <f t="shared" si="1658"/>
        <v/>
      </c>
      <c r="T6741" s="427"/>
      <c r="U6741" s="429"/>
      <c r="W6741" s="6">
        <f>VLOOKUP(A6741,'[3]Cartilha Global'!$A:$A,1,FALSE)</f>
        <v>541000</v>
      </c>
    </row>
    <row r="6742" spans="1:23" ht="23.25" hidden="1" thickBot="1" x14ac:dyDescent="0.25">
      <c r="A6742" s="522">
        <v>533500</v>
      </c>
      <c r="B6742" s="521" t="s">
        <v>7092</v>
      </c>
      <c r="C6742" s="513" t="s">
        <v>1759</v>
      </c>
      <c r="D6742" s="498" t="s">
        <v>5805</v>
      </c>
      <c r="E6742" s="499">
        <v>58.783499999999997</v>
      </c>
      <c r="F6742" s="500">
        <f t="shared" si="1644"/>
        <v>72.8</v>
      </c>
      <c r="G6742" s="527"/>
      <c r="H6742" s="518"/>
      <c r="I6742" s="517">
        <f t="shared" si="1659"/>
        <v>0</v>
      </c>
      <c r="J6742" s="517">
        <f t="shared" si="1660"/>
        <v>0</v>
      </c>
      <c r="K6742" s="504"/>
      <c r="L6742" s="518">
        <f t="shared" si="1661"/>
        <v>0</v>
      </c>
      <c r="M6742" s="518">
        <f t="shared" si="1661"/>
        <v>0</v>
      </c>
      <c r="N6742" s="519">
        <f t="shared" si="1662"/>
        <v>0</v>
      </c>
      <c r="O6742" s="519">
        <f t="shared" si="1663"/>
        <v>0</v>
      </c>
      <c r="P6742" s="506"/>
      <c r="Q6742" s="520"/>
      <c r="R6742" s="412" t="str">
        <f t="shared" si="1657"/>
        <v/>
      </c>
      <c r="S6742" s="412" t="str">
        <f t="shared" si="1658"/>
        <v/>
      </c>
      <c r="T6742" s="427"/>
      <c r="U6742" s="429"/>
      <c r="W6742" s="6">
        <f>VLOOKUP(A6742,'[3]Cartilha Global'!$A:$A,1,FALSE)</f>
        <v>533500</v>
      </c>
    </row>
    <row r="6743" spans="1:23" ht="23.25" hidden="1" thickBot="1" x14ac:dyDescent="0.25">
      <c r="A6743" s="522">
        <v>542000</v>
      </c>
      <c r="B6743" s="521" t="s">
        <v>7092</v>
      </c>
      <c r="C6743" s="513" t="s">
        <v>1760</v>
      </c>
      <c r="D6743" s="498" t="s">
        <v>5805</v>
      </c>
      <c r="E6743" s="499">
        <v>98.83062000000001</v>
      </c>
      <c r="F6743" s="500">
        <f t="shared" si="1644"/>
        <v>122.39</v>
      </c>
      <c r="G6743" s="527"/>
      <c r="H6743" s="518"/>
      <c r="I6743" s="517">
        <f t="shared" si="1659"/>
        <v>0</v>
      </c>
      <c r="J6743" s="517">
        <f t="shared" si="1660"/>
        <v>0</v>
      </c>
      <c r="K6743" s="504"/>
      <c r="L6743" s="518">
        <f t="shared" si="1661"/>
        <v>0</v>
      </c>
      <c r="M6743" s="518">
        <f t="shared" si="1661"/>
        <v>0</v>
      </c>
      <c r="N6743" s="519">
        <f t="shared" si="1662"/>
        <v>0</v>
      </c>
      <c r="O6743" s="519">
        <f t="shared" si="1663"/>
        <v>0</v>
      </c>
      <c r="P6743" s="506"/>
      <c r="Q6743" s="520"/>
      <c r="R6743" s="412" t="str">
        <f t="shared" si="1657"/>
        <v/>
      </c>
      <c r="S6743" s="412" t="str">
        <f t="shared" si="1658"/>
        <v/>
      </c>
      <c r="T6743" s="427"/>
      <c r="U6743" s="429"/>
      <c r="W6743" s="6">
        <f>VLOOKUP(A6743,'[3]Cartilha Global'!$A:$A,1,FALSE)</f>
        <v>542000</v>
      </c>
    </row>
    <row r="6744" spans="1:23" ht="23.25" hidden="1" thickBot="1" x14ac:dyDescent="0.25">
      <c r="A6744" s="522">
        <v>544000</v>
      </c>
      <c r="B6744" s="521" t="s">
        <v>7092</v>
      </c>
      <c r="C6744" s="513" t="s">
        <v>1761</v>
      </c>
      <c r="D6744" s="498" t="s">
        <v>5805</v>
      </c>
      <c r="E6744" s="499">
        <v>124.15096</v>
      </c>
      <c r="F6744" s="500">
        <f t="shared" si="1644"/>
        <v>153.75</v>
      </c>
      <c r="G6744" s="527"/>
      <c r="H6744" s="518"/>
      <c r="I6744" s="517">
        <f t="shared" si="1659"/>
        <v>0</v>
      </c>
      <c r="J6744" s="517">
        <f t="shared" si="1660"/>
        <v>0</v>
      </c>
      <c r="K6744" s="504"/>
      <c r="L6744" s="518">
        <f t="shared" si="1661"/>
        <v>0</v>
      </c>
      <c r="M6744" s="518">
        <f t="shared" si="1661"/>
        <v>0</v>
      </c>
      <c r="N6744" s="519">
        <f t="shared" si="1662"/>
        <v>0</v>
      </c>
      <c r="O6744" s="519">
        <f t="shared" si="1663"/>
        <v>0</v>
      </c>
      <c r="P6744" s="506"/>
      <c r="Q6744" s="520"/>
      <c r="R6744" s="412" t="str">
        <f t="shared" si="1657"/>
        <v/>
      </c>
      <c r="S6744" s="412" t="str">
        <f t="shared" si="1658"/>
        <v/>
      </c>
      <c r="T6744" s="427"/>
      <c r="U6744" s="429"/>
      <c r="W6744" s="6">
        <f>VLOOKUP(A6744,'[3]Cartilha Global'!$A:$A,1,FALSE)</f>
        <v>544000</v>
      </c>
    </row>
    <row r="6745" spans="1:23" ht="23.25" hidden="1" thickBot="1" x14ac:dyDescent="0.25">
      <c r="A6745" s="522">
        <v>546000</v>
      </c>
      <c r="B6745" s="521" t="s">
        <v>7092</v>
      </c>
      <c r="C6745" s="513" t="s">
        <v>1762</v>
      </c>
      <c r="D6745" s="498" t="s">
        <v>5805</v>
      </c>
      <c r="E6745" s="499">
        <v>156.2978</v>
      </c>
      <c r="F6745" s="500">
        <f t="shared" si="1644"/>
        <v>193.56</v>
      </c>
      <c r="G6745" s="527"/>
      <c r="H6745" s="518"/>
      <c r="I6745" s="517">
        <f t="shared" si="1659"/>
        <v>0</v>
      </c>
      <c r="J6745" s="517">
        <f t="shared" si="1660"/>
        <v>0</v>
      </c>
      <c r="K6745" s="504"/>
      <c r="L6745" s="518">
        <f t="shared" si="1661"/>
        <v>0</v>
      </c>
      <c r="M6745" s="518">
        <f t="shared" si="1661"/>
        <v>0</v>
      </c>
      <c r="N6745" s="519">
        <f t="shared" si="1662"/>
        <v>0</v>
      </c>
      <c r="O6745" s="519">
        <f t="shared" si="1663"/>
        <v>0</v>
      </c>
      <c r="P6745" s="506"/>
      <c r="Q6745" s="520"/>
      <c r="R6745" s="412" t="str">
        <f t="shared" si="1657"/>
        <v/>
      </c>
      <c r="S6745" s="412" t="str">
        <f t="shared" si="1658"/>
        <v/>
      </c>
      <c r="T6745" s="427"/>
      <c r="U6745" s="429"/>
      <c r="W6745" s="6">
        <f>VLOOKUP(A6745,'[3]Cartilha Global'!$A:$A,1,FALSE)</f>
        <v>546000</v>
      </c>
    </row>
    <row r="6746" spans="1:23" ht="12" hidden="1" thickBot="1" x14ac:dyDescent="0.25">
      <c r="A6746" s="522">
        <v>532000</v>
      </c>
      <c r="B6746" s="521" t="s">
        <v>7092</v>
      </c>
      <c r="C6746" s="513" t="s">
        <v>1763</v>
      </c>
      <c r="D6746" s="498" t="s">
        <v>5805</v>
      </c>
      <c r="E6746" s="499">
        <v>152.15600000000001</v>
      </c>
      <c r="F6746" s="500">
        <f t="shared" si="1644"/>
        <v>188.43</v>
      </c>
      <c r="G6746" s="527"/>
      <c r="H6746" s="518"/>
      <c r="I6746" s="517">
        <f t="shared" si="1659"/>
        <v>0</v>
      </c>
      <c r="J6746" s="517">
        <f t="shared" si="1660"/>
        <v>0</v>
      </c>
      <c r="K6746" s="504"/>
      <c r="L6746" s="518">
        <f t="shared" si="1661"/>
        <v>0</v>
      </c>
      <c r="M6746" s="518">
        <f t="shared" si="1661"/>
        <v>0</v>
      </c>
      <c r="N6746" s="519">
        <f t="shared" si="1662"/>
        <v>0</v>
      </c>
      <c r="O6746" s="519">
        <f t="shared" si="1663"/>
        <v>0</v>
      </c>
      <c r="P6746" s="506"/>
      <c r="Q6746" s="520"/>
      <c r="R6746" s="412" t="str">
        <f t="shared" si="1657"/>
        <v/>
      </c>
      <c r="S6746" s="412" t="str">
        <f t="shared" si="1658"/>
        <v/>
      </c>
      <c r="T6746" s="427"/>
      <c r="U6746" s="429"/>
      <c r="W6746" s="6">
        <f>VLOOKUP(A6746,'[3]Cartilha Global'!$A:$A,1,FALSE)</f>
        <v>532000</v>
      </c>
    </row>
    <row r="6747" spans="1:23" ht="12" hidden="1" thickBot="1" x14ac:dyDescent="0.25">
      <c r="A6747" s="522" t="s">
        <v>6398</v>
      </c>
      <c r="B6747" s="508"/>
      <c r="C6747" s="513" t="s">
        <v>6399</v>
      </c>
      <c r="D6747" s="498"/>
      <c r="E6747" s="499"/>
      <c r="F6747" s="500">
        <f t="shared" si="1644"/>
        <v>0</v>
      </c>
      <c r="G6747" s="556"/>
      <c r="H6747" s="556"/>
      <c r="I6747" s="557"/>
      <c r="J6747" s="558"/>
      <c r="K6747" s="504"/>
      <c r="L6747" s="556"/>
      <c r="M6747" s="556"/>
      <c r="N6747" s="557"/>
      <c r="O6747" s="558"/>
      <c r="P6747" s="506"/>
      <c r="Q6747" s="494" t="str">
        <f>IF(OR(SUM(J6747)&gt;0,SUM(O6747)&gt;0),"xx","")</f>
        <v/>
      </c>
      <c r="R6747" s="412" t="str">
        <f t="shared" si="1657"/>
        <v/>
      </c>
      <c r="S6747" s="412" t="str">
        <f t="shared" si="1658"/>
        <v/>
      </c>
      <c r="T6747" s="427"/>
      <c r="U6747" s="429"/>
      <c r="W6747" s="6" t="e">
        <f>VLOOKUP(A6747,'[3]Cartilha Global'!$A:$A,1,FALSE)</f>
        <v>#N/A</v>
      </c>
    </row>
    <row r="6748" spans="1:23" ht="12" hidden="1" thickBot="1" x14ac:dyDescent="0.25">
      <c r="A6748" s="522" t="s">
        <v>6400</v>
      </c>
      <c r="B6748" s="508"/>
      <c r="C6748" s="513" t="s">
        <v>6401</v>
      </c>
      <c r="D6748" s="498"/>
      <c r="E6748" s="499"/>
      <c r="F6748" s="500">
        <f t="shared" si="1644"/>
        <v>0</v>
      </c>
      <c r="G6748" s="556"/>
      <c r="H6748" s="556"/>
      <c r="I6748" s="557"/>
      <c r="J6748" s="558"/>
      <c r="K6748" s="504"/>
      <c r="L6748" s="556"/>
      <c r="M6748" s="556"/>
      <c r="N6748" s="557"/>
      <c r="O6748" s="558"/>
      <c r="P6748" s="506"/>
      <c r="Q6748" s="494" t="str">
        <f>IF(OR(SUM(J6748)&gt;0,SUM(O6748)&gt;0),"xx","")</f>
        <v/>
      </c>
      <c r="R6748" s="412" t="str">
        <f t="shared" si="1657"/>
        <v/>
      </c>
      <c r="S6748" s="412" t="str">
        <f t="shared" si="1658"/>
        <v/>
      </c>
      <c r="T6748" s="427"/>
      <c r="U6748" s="429"/>
      <c r="W6748" s="6" t="e">
        <f>VLOOKUP(A6748,'[3]Cartilha Global'!$A:$A,1,FALSE)</f>
        <v>#N/A</v>
      </c>
    </row>
    <row r="6749" spans="1:23" ht="12" hidden="1" thickBot="1" x14ac:dyDescent="0.25">
      <c r="A6749" s="522" t="s">
        <v>2110</v>
      </c>
      <c r="B6749" s="508"/>
      <c r="C6749" s="513" t="s">
        <v>2</v>
      </c>
      <c r="D6749" s="498"/>
      <c r="E6749" s="499"/>
      <c r="F6749" s="500">
        <f t="shared" si="1644"/>
        <v>0</v>
      </c>
      <c r="G6749" s="556"/>
      <c r="H6749" s="556"/>
      <c r="I6749" s="557"/>
      <c r="J6749" s="558"/>
      <c r="K6749" s="504"/>
      <c r="L6749" s="556"/>
      <c r="M6749" s="556"/>
      <c r="N6749" s="557"/>
      <c r="O6749" s="558"/>
      <c r="P6749" s="506"/>
      <c r="Q6749" s="494" t="str">
        <f>IF(OR(SUM(J6750:J6751)&gt;0,SUM(O6750:O6751)&gt;0),"xx","")</f>
        <v/>
      </c>
      <c r="R6749" s="412" t="str">
        <f t="shared" si="1657"/>
        <v/>
      </c>
      <c r="S6749" s="412" t="str">
        <f t="shared" si="1658"/>
        <v/>
      </c>
      <c r="T6749" s="427"/>
      <c r="U6749" s="429"/>
      <c r="W6749" s="6" t="str">
        <f>VLOOKUP(A6749,'[3]Cartilha Global'!$A:$A,1,FALSE)</f>
        <v>11.1.7</v>
      </c>
    </row>
    <row r="6750" spans="1:23" ht="12" hidden="1" thickBot="1" x14ac:dyDescent="0.25">
      <c r="A6750" s="522">
        <v>96402</v>
      </c>
      <c r="B6750" s="508" t="s">
        <v>3144</v>
      </c>
      <c r="C6750" s="513" t="s">
        <v>4029</v>
      </c>
      <c r="D6750" s="498" t="s">
        <v>170</v>
      </c>
      <c r="E6750" s="499">
        <v>2.54</v>
      </c>
      <c r="F6750" s="500">
        <f t="shared" si="1644"/>
        <v>3.15</v>
      </c>
      <c r="G6750" s="527"/>
      <c r="H6750" s="518"/>
      <c r="I6750" s="517">
        <f>IF(ISBLANK(E6750),0,ROUND(F6750*G6750,2))</f>
        <v>0</v>
      </c>
      <c r="J6750" s="517">
        <f>IF(ISBLANK(G6750),0,ROUND(G6750*H6750,2))</f>
        <v>0</v>
      </c>
      <c r="K6750" s="504"/>
      <c r="L6750" s="518">
        <f>G6750</f>
        <v>0</v>
      </c>
      <c r="M6750" s="518">
        <f>H6750</f>
        <v>0</v>
      </c>
      <c r="N6750" s="519">
        <f>IF(ISBLANK(E6750),0,ROUND(F6750*L6750,2))</f>
        <v>0</v>
      </c>
      <c r="O6750" s="519">
        <f>IF(ISBLANK(L6750),0,ROUND(L6750*M6750,2))</f>
        <v>0</v>
      </c>
      <c r="P6750" s="506"/>
      <c r="Q6750" s="520"/>
      <c r="R6750" s="412" t="str">
        <f>IF(Q6750="X","x",IF(Q6750="xx","x",IF(O6750&gt;0,"x","")))</f>
        <v/>
      </c>
      <c r="S6750" s="412" t="str">
        <f t="shared" si="1658"/>
        <v/>
      </c>
      <c r="T6750" s="427"/>
      <c r="U6750" s="429"/>
      <c r="W6750" s="6" t="e">
        <f>VLOOKUP(A6750,'[3]Cartilha Global'!$A:$A,1,FALSE)</f>
        <v>#N/A</v>
      </c>
    </row>
    <row r="6751" spans="1:23" ht="23.25" hidden="1" thickBot="1" x14ac:dyDescent="0.25">
      <c r="A6751" s="522">
        <v>102101</v>
      </c>
      <c r="B6751" s="508" t="s">
        <v>3144</v>
      </c>
      <c r="C6751" s="513" t="s">
        <v>6402</v>
      </c>
      <c r="D6751" s="498" t="s">
        <v>170</v>
      </c>
      <c r="E6751" s="499">
        <v>3.77</v>
      </c>
      <c r="F6751" s="500">
        <f t="shared" si="1644"/>
        <v>4.67</v>
      </c>
      <c r="G6751" s="527"/>
      <c r="H6751" s="518"/>
      <c r="I6751" s="517">
        <f>IF(ISBLANK(E6751),0,ROUND(F6751*G6751,2))</f>
        <v>0</v>
      </c>
      <c r="J6751" s="517">
        <f>IF(ISBLANK(G6751),0,ROUND(G6751*H6751,2))</f>
        <v>0</v>
      </c>
      <c r="K6751" s="504"/>
      <c r="L6751" s="518">
        <f>G6751</f>
        <v>0</v>
      </c>
      <c r="M6751" s="518">
        <f>H6751</f>
        <v>0</v>
      </c>
      <c r="N6751" s="519">
        <f>IF(ISBLANK(E6751),0,ROUND(F6751*L6751,2))</f>
        <v>0</v>
      </c>
      <c r="O6751" s="519">
        <f>IF(ISBLANK(L6751),0,ROUND(L6751*M6751,2))</f>
        <v>0</v>
      </c>
      <c r="P6751" s="506"/>
      <c r="Q6751" s="520"/>
      <c r="R6751" s="412" t="str">
        <f t="shared" si="1657"/>
        <v/>
      </c>
      <c r="S6751" s="412" t="str">
        <f t="shared" si="1658"/>
        <v/>
      </c>
      <c r="T6751" s="427"/>
      <c r="U6751" s="429"/>
      <c r="W6751" s="6" t="e">
        <f>VLOOKUP(A6751,'[3]Cartilha Global'!$A:$A,1,FALSE)</f>
        <v>#N/A</v>
      </c>
    </row>
    <row r="6752" spans="1:23" ht="12" hidden="1" thickBot="1" x14ac:dyDescent="0.25">
      <c r="A6752" s="522" t="s">
        <v>2111</v>
      </c>
      <c r="B6752" s="508"/>
      <c r="C6752" s="513" t="s">
        <v>6403</v>
      </c>
      <c r="D6752" s="498"/>
      <c r="E6752" s="499"/>
      <c r="F6752" s="500">
        <f t="shared" si="1644"/>
        <v>0</v>
      </c>
      <c r="G6752" s="556"/>
      <c r="H6752" s="556"/>
      <c r="I6752" s="557"/>
      <c r="J6752" s="558"/>
      <c r="K6752" s="504"/>
      <c r="L6752" s="556"/>
      <c r="M6752" s="556"/>
      <c r="N6752" s="557"/>
      <c r="O6752" s="558"/>
      <c r="P6752" s="506"/>
      <c r="Q6752" s="494" t="str">
        <f>IF(OR(SUM(J6753:J6860)&gt;0,SUM(O6753:O6860)&gt;0),"xx","")</f>
        <v/>
      </c>
      <c r="R6752" s="412" t="str">
        <f t="shared" si="1657"/>
        <v/>
      </c>
      <c r="S6752" s="412" t="str">
        <f t="shared" si="1658"/>
        <v/>
      </c>
      <c r="T6752" s="427"/>
      <c r="U6752" s="429"/>
      <c r="W6752" s="6" t="str">
        <f>VLOOKUP(A6752,'[3]Cartilha Global'!$A:$A,1,FALSE)</f>
        <v>11.1.8</v>
      </c>
    </row>
    <row r="6753" spans="1:23" ht="23.25" hidden="1" thickBot="1" x14ac:dyDescent="0.25">
      <c r="A6753" s="522">
        <v>97104</v>
      </c>
      <c r="B6753" s="508" t="s">
        <v>3144</v>
      </c>
      <c r="C6753" s="513" t="s">
        <v>6404</v>
      </c>
      <c r="D6753" s="498" t="s">
        <v>170</v>
      </c>
      <c r="E6753" s="499">
        <v>112.49</v>
      </c>
      <c r="F6753" s="500">
        <f t="shared" si="1644"/>
        <v>139.31</v>
      </c>
      <c r="G6753" s="527"/>
      <c r="H6753" s="518"/>
      <c r="I6753" s="517">
        <f>IF(ISBLANK(E6753),0,ROUND(F6753*G6753,2))</f>
        <v>0</v>
      </c>
      <c r="J6753" s="517">
        <f>IF(ISBLANK(G6753),0,ROUND(G6753*H6753,2))</f>
        <v>0</v>
      </c>
      <c r="K6753" s="504"/>
      <c r="L6753" s="518">
        <f t="shared" ref="L6753:M6768" si="1664">G6753</f>
        <v>0</v>
      </c>
      <c r="M6753" s="518">
        <f t="shared" si="1664"/>
        <v>0</v>
      </c>
      <c r="N6753" s="519">
        <f>IF(ISBLANK(E6753),0,ROUND(F6753*L6753,2))</f>
        <v>0</v>
      </c>
      <c r="O6753" s="519">
        <f>IF(ISBLANK(L6753),0,ROUND(L6753*M6753,2))</f>
        <v>0</v>
      </c>
      <c r="P6753" s="506"/>
      <c r="Q6753" s="520"/>
      <c r="R6753" s="412" t="str">
        <f t="shared" si="1657"/>
        <v/>
      </c>
      <c r="S6753" s="412" t="str">
        <f t="shared" si="1658"/>
        <v/>
      </c>
      <c r="T6753" s="427"/>
      <c r="U6753" s="429"/>
      <c r="W6753" s="6" t="e">
        <f>VLOOKUP(A6753,'[3]Cartilha Global'!$A:$A,1,FALSE)</f>
        <v>#N/A</v>
      </c>
    </row>
    <row r="6754" spans="1:23" ht="23.25" hidden="1" thickBot="1" x14ac:dyDescent="0.25">
      <c r="A6754" s="522">
        <v>97105</v>
      </c>
      <c r="B6754" s="508" t="s">
        <v>3144</v>
      </c>
      <c r="C6754" s="513" t="s">
        <v>6405</v>
      </c>
      <c r="D6754" s="498" t="s">
        <v>170</v>
      </c>
      <c r="E6754" s="499">
        <v>126.29</v>
      </c>
      <c r="F6754" s="500">
        <f t="shared" si="1644"/>
        <v>156.4</v>
      </c>
      <c r="G6754" s="527"/>
      <c r="H6754" s="518"/>
      <c r="I6754" s="517">
        <f>IF(ISBLANK(E6754),0,ROUND(F6754*G6754,2))</f>
        <v>0</v>
      </c>
      <c r="J6754" s="517">
        <f>IF(ISBLANK(G6754),0,ROUND(G6754*H6754,2))</f>
        <v>0</v>
      </c>
      <c r="K6754" s="504"/>
      <c r="L6754" s="518">
        <f t="shared" si="1664"/>
        <v>0</v>
      </c>
      <c r="M6754" s="518">
        <f t="shared" si="1664"/>
        <v>0</v>
      </c>
      <c r="N6754" s="519">
        <f>IF(ISBLANK(E6754),0,ROUND(F6754*L6754,2))</f>
        <v>0</v>
      </c>
      <c r="O6754" s="519">
        <f>IF(ISBLANK(L6754),0,ROUND(L6754*M6754,2))</f>
        <v>0</v>
      </c>
      <c r="P6754" s="506"/>
      <c r="Q6754" s="520"/>
      <c r="R6754" s="412" t="str">
        <f t="shared" si="1657"/>
        <v/>
      </c>
      <c r="S6754" s="412" t="str">
        <f t="shared" si="1658"/>
        <v/>
      </c>
      <c r="T6754" s="427"/>
      <c r="U6754" s="429"/>
      <c r="W6754" s="6" t="e">
        <f>VLOOKUP(A6754,'[3]Cartilha Global'!$A:$A,1,FALSE)</f>
        <v>#N/A</v>
      </c>
    </row>
    <row r="6755" spans="1:23" ht="23.25" hidden="1" thickBot="1" x14ac:dyDescent="0.25">
      <c r="A6755" s="522">
        <v>97106</v>
      </c>
      <c r="B6755" s="508" t="s">
        <v>3144</v>
      </c>
      <c r="C6755" s="513" t="s">
        <v>6406</v>
      </c>
      <c r="D6755" s="498" t="s">
        <v>170</v>
      </c>
      <c r="E6755" s="499">
        <v>139.05000000000001</v>
      </c>
      <c r="F6755" s="500">
        <f t="shared" si="1644"/>
        <v>172.2</v>
      </c>
      <c r="G6755" s="527"/>
      <c r="H6755" s="518"/>
      <c r="I6755" s="517">
        <f>IF(ISBLANK(E6755),0,ROUND(F6755*G6755,2))</f>
        <v>0</v>
      </c>
      <c r="J6755" s="517">
        <f>IF(ISBLANK(G6755),0,ROUND(G6755*H6755,2))</f>
        <v>0</v>
      </c>
      <c r="K6755" s="504"/>
      <c r="L6755" s="518">
        <f t="shared" si="1664"/>
        <v>0</v>
      </c>
      <c r="M6755" s="518">
        <f t="shared" si="1664"/>
        <v>0</v>
      </c>
      <c r="N6755" s="519">
        <f>IF(ISBLANK(E6755),0,ROUND(F6755*L6755,2))</f>
        <v>0</v>
      </c>
      <c r="O6755" s="519">
        <f>IF(ISBLANK(L6755),0,ROUND(L6755*M6755,2))</f>
        <v>0</v>
      </c>
      <c r="P6755" s="506"/>
      <c r="Q6755" s="520"/>
      <c r="R6755" s="412" t="str">
        <f t="shared" si="1657"/>
        <v/>
      </c>
      <c r="S6755" s="412" t="str">
        <f t="shared" si="1658"/>
        <v/>
      </c>
      <c r="T6755" s="427"/>
      <c r="U6755" s="429"/>
      <c r="W6755" s="6" t="e">
        <f>VLOOKUP(A6755,'[3]Cartilha Global'!$A:$A,1,FALSE)</f>
        <v>#N/A</v>
      </c>
    </row>
    <row r="6756" spans="1:23" ht="23.25" hidden="1" thickBot="1" x14ac:dyDescent="0.25">
      <c r="A6756" s="522">
        <v>97107</v>
      </c>
      <c r="B6756" s="508" t="s">
        <v>3144</v>
      </c>
      <c r="C6756" s="513" t="s">
        <v>6407</v>
      </c>
      <c r="D6756" s="498" t="s">
        <v>170</v>
      </c>
      <c r="E6756" s="499">
        <v>159.53</v>
      </c>
      <c r="F6756" s="500">
        <f t="shared" si="1644"/>
        <v>197.56</v>
      </c>
      <c r="G6756" s="527"/>
      <c r="H6756" s="518"/>
      <c r="I6756" s="517">
        <f t="shared" ref="I6756:I6819" si="1665">IF(ISBLANK(E6756),0,ROUND(F6756*G6756,2))</f>
        <v>0</v>
      </c>
      <c r="J6756" s="517">
        <f t="shared" ref="J6756:J6819" si="1666">IF(ISBLANK(G6756),0,ROUND(G6756*H6756,2))</f>
        <v>0</v>
      </c>
      <c r="K6756" s="504"/>
      <c r="L6756" s="518">
        <f t="shared" si="1664"/>
        <v>0</v>
      </c>
      <c r="M6756" s="518">
        <f t="shared" si="1664"/>
        <v>0</v>
      </c>
      <c r="N6756" s="519">
        <f t="shared" ref="N6756:N6819" si="1667">IF(ISBLANK(E6756),0,ROUND(F6756*L6756,2))</f>
        <v>0</v>
      </c>
      <c r="O6756" s="519">
        <f t="shared" ref="O6756:O6819" si="1668">IF(ISBLANK(L6756),0,ROUND(L6756*M6756,2))</f>
        <v>0</v>
      </c>
      <c r="P6756" s="506"/>
      <c r="Q6756" s="520"/>
      <c r="R6756" s="412" t="str">
        <f t="shared" si="1657"/>
        <v/>
      </c>
      <c r="S6756" s="412" t="str">
        <f t="shared" si="1658"/>
        <v/>
      </c>
      <c r="T6756" s="427"/>
      <c r="U6756" s="429"/>
      <c r="W6756" s="6" t="e">
        <f>VLOOKUP(A6756,'[3]Cartilha Global'!$A:$A,1,FALSE)</f>
        <v>#N/A</v>
      </c>
    </row>
    <row r="6757" spans="1:23" ht="23.25" hidden="1" thickBot="1" x14ac:dyDescent="0.25">
      <c r="A6757" s="522">
        <v>97108</v>
      </c>
      <c r="B6757" s="508" t="s">
        <v>3144</v>
      </c>
      <c r="C6757" s="513" t="s">
        <v>6408</v>
      </c>
      <c r="D6757" s="498" t="s">
        <v>170</v>
      </c>
      <c r="E6757" s="499">
        <v>183.65</v>
      </c>
      <c r="F6757" s="500">
        <f t="shared" si="1644"/>
        <v>227.43</v>
      </c>
      <c r="G6757" s="527"/>
      <c r="H6757" s="518"/>
      <c r="I6757" s="517">
        <f t="shared" si="1665"/>
        <v>0</v>
      </c>
      <c r="J6757" s="517">
        <f t="shared" si="1666"/>
        <v>0</v>
      </c>
      <c r="K6757" s="504"/>
      <c r="L6757" s="518">
        <f t="shared" si="1664"/>
        <v>0</v>
      </c>
      <c r="M6757" s="518">
        <f t="shared" si="1664"/>
        <v>0</v>
      </c>
      <c r="N6757" s="519">
        <f t="shared" si="1667"/>
        <v>0</v>
      </c>
      <c r="O6757" s="519">
        <f t="shared" si="1668"/>
        <v>0</v>
      </c>
      <c r="P6757" s="506"/>
      <c r="Q6757" s="520"/>
      <c r="R6757" s="412" t="str">
        <f t="shared" si="1657"/>
        <v/>
      </c>
      <c r="S6757" s="412" t="str">
        <f t="shared" si="1658"/>
        <v/>
      </c>
      <c r="T6757" s="427"/>
      <c r="U6757" s="429"/>
      <c r="W6757" s="6" t="e">
        <f>VLOOKUP(A6757,'[3]Cartilha Global'!$A:$A,1,FALSE)</f>
        <v>#N/A</v>
      </c>
    </row>
    <row r="6758" spans="1:23" ht="23.25" hidden="1" thickBot="1" x14ac:dyDescent="0.25">
      <c r="A6758" s="522">
        <v>97109</v>
      </c>
      <c r="B6758" s="508" t="s">
        <v>3144</v>
      </c>
      <c r="C6758" s="513" t="s">
        <v>6409</v>
      </c>
      <c r="D6758" s="498" t="s">
        <v>170</v>
      </c>
      <c r="E6758" s="499">
        <v>203.4</v>
      </c>
      <c r="F6758" s="500">
        <f t="shared" si="1644"/>
        <v>251.89</v>
      </c>
      <c r="G6758" s="527"/>
      <c r="H6758" s="518"/>
      <c r="I6758" s="517">
        <f t="shared" si="1665"/>
        <v>0</v>
      </c>
      <c r="J6758" s="517">
        <f t="shared" si="1666"/>
        <v>0</v>
      </c>
      <c r="K6758" s="504"/>
      <c r="L6758" s="518">
        <f t="shared" si="1664"/>
        <v>0</v>
      </c>
      <c r="M6758" s="518">
        <f t="shared" si="1664"/>
        <v>0</v>
      </c>
      <c r="N6758" s="519">
        <f t="shared" si="1667"/>
        <v>0</v>
      </c>
      <c r="O6758" s="519">
        <f t="shared" si="1668"/>
        <v>0</v>
      </c>
      <c r="P6758" s="506"/>
      <c r="Q6758" s="520"/>
      <c r="R6758" s="412" t="str">
        <f t="shared" si="1657"/>
        <v/>
      </c>
      <c r="S6758" s="412" t="str">
        <f t="shared" si="1658"/>
        <v/>
      </c>
      <c r="T6758" s="427"/>
      <c r="U6758" s="429"/>
      <c r="W6758" s="6" t="e">
        <f>VLOOKUP(A6758,'[3]Cartilha Global'!$A:$A,1,FALSE)</f>
        <v>#N/A</v>
      </c>
    </row>
    <row r="6759" spans="1:23" ht="23.25" hidden="1" thickBot="1" x14ac:dyDescent="0.25">
      <c r="A6759" s="522">
        <v>103904</v>
      </c>
      <c r="B6759" s="508" t="s">
        <v>3144</v>
      </c>
      <c r="C6759" s="513" t="s">
        <v>7301</v>
      </c>
      <c r="D6759" s="498" t="s">
        <v>170</v>
      </c>
      <c r="E6759" s="499">
        <v>109.73</v>
      </c>
      <c r="F6759" s="500">
        <f t="shared" si="1644"/>
        <v>135.88999999999999</v>
      </c>
      <c r="G6759" s="527"/>
      <c r="H6759" s="518"/>
      <c r="I6759" s="517">
        <f t="shared" si="1665"/>
        <v>0</v>
      </c>
      <c r="J6759" s="517">
        <f t="shared" si="1666"/>
        <v>0</v>
      </c>
      <c r="K6759" s="504"/>
      <c r="L6759" s="518">
        <f t="shared" si="1664"/>
        <v>0</v>
      </c>
      <c r="M6759" s="518">
        <f t="shared" si="1664"/>
        <v>0</v>
      </c>
      <c r="N6759" s="519">
        <f t="shared" si="1667"/>
        <v>0</v>
      </c>
      <c r="O6759" s="519">
        <f t="shared" si="1668"/>
        <v>0</v>
      </c>
      <c r="P6759" s="506"/>
      <c r="Q6759" s="520"/>
      <c r="R6759" s="412" t="str">
        <f t="shared" si="1657"/>
        <v/>
      </c>
      <c r="S6759" s="412" t="str">
        <f t="shared" si="1658"/>
        <v/>
      </c>
      <c r="T6759" s="427"/>
      <c r="U6759" s="429"/>
      <c r="W6759" s="6" t="e">
        <f>VLOOKUP(A6759,'[3]Cartilha Global'!$A:$A,1,FALSE)</f>
        <v>#N/A</v>
      </c>
    </row>
    <row r="6760" spans="1:23" ht="23.25" hidden="1" thickBot="1" x14ac:dyDescent="0.25">
      <c r="A6760" s="522">
        <v>103905</v>
      </c>
      <c r="B6760" s="508" t="s">
        <v>3144</v>
      </c>
      <c r="C6760" s="513" t="s">
        <v>7302</v>
      </c>
      <c r="D6760" s="498" t="s">
        <v>170</v>
      </c>
      <c r="E6760" s="499">
        <v>115.63</v>
      </c>
      <c r="F6760" s="500">
        <f t="shared" si="1644"/>
        <v>143.19999999999999</v>
      </c>
      <c r="G6760" s="527"/>
      <c r="H6760" s="518"/>
      <c r="I6760" s="517">
        <f t="shared" si="1665"/>
        <v>0</v>
      </c>
      <c r="J6760" s="517">
        <f t="shared" si="1666"/>
        <v>0</v>
      </c>
      <c r="K6760" s="504"/>
      <c r="L6760" s="518">
        <f t="shared" si="1664"/>
        <v>0</v>
      </c>
      <c r="M6760" s="518">
        <f t="shared" si="1664"/>
        <v>0</v>
      </c>
      <c r="N6760" s="519">
        <f t="shared" si="1667"/>
        <v>0</v>
      </c>
      <c r="O6760" s="519">
        <f t="shared" si="1668"/>
        <v>0</v>
      </c>
      <c r="P6760" s="506"/>
      <c r="Q6760" s="520"/>
      <c r="R6760" s="412" t="str">
        <f t="shared" si="1657"/>
        <v/>
      </c>
      <c r="S6760" s="412" t="str">
        <f t="shared" si="1658"/>
        <v/>
      </c>
      <c r="T6760" s="427"/>
      <c r="U6760" s="429"/>
      <c r="W6760" s="6" t="e">
        <f>VLOOKUP(A6760,'[3]Cartilha Global'!$A:$A,1,FALSE)</f>
        <v>#N/A</v>
      </c>
    </row>
    <row r="6761" spans="1:23" ht="23.25" hidden="1" thickBot="1" x14ac:dyDescent="0.25">
      <c r="A6761" s="522">
        <v>103906</v>
      </c>
      <c r="B6761" s="508" t="s">
        <v>3144</v>
      </c>
      <c r="C6761" s="513" t="s">
        <v>7303</v>
      </c>
      <c r="D6761" s="498" t="s">
        <v>170</v>
      </c>
      <c r="E6761" s="499">
        <v>140.22</v>
      </c>
      <c r="F6761" s="500">
        <f t="shared" ref="F6761:F6824" si="1669">IF(E6761=0,0,ROUND(E6761*(1+E$13)*(1-E$14),2))</f>
        <v>173.65</v>
      </c>
      <c r="G6761" s="527"/>
      <c r="H6761" s="518"/>
      <c r="I6761" s="517">
        <f t="shared" si="1665"/>
        <v>0</v>
      </c>
      <c r="J6761" s="517">
        <f t="shared" si="1666"/>
        <v>0</v>
      </c>
      <c r="K6761" s="504"/>
      <c r="L6761" s="518">
        <f t="shared" si="1664"/>
        <v>0</v>
      </c>
      <c r="M6761" s="518">
        <f t="shared" si="1664"/>
        <v>0</v>
      </c>
      <c r="N6761" s="519">
        <f t="shared" si="1667"/>
        <v>0</v>
      </c>
      <c r="O6761" s="519">
        <f t="shared" si="1668"/>
        <v>0</v>
      </c>
      <c r="P6761" s="506"/>
      <c r="Q6761" s="520"/>
      <c r="R6761" s="412" t="str">
        <f t="shared" si="1657"/>
        <v/>
      </c>
      <c r="S6761" s="412" t="str">
        <f t="shared" si="1658"/>
        <v/>
      </c>
      <c r="T6761" s="427"/>
      <c r="U6761" s="429"/>
      <c r="W6761" s="6" t="e">
        <f>VLOOKUP(A6761,'[3]Cartilha Global'!$A:$A,1,FALSE)</f>
        <v>#N/A</v>
      </c>
    </row>
    <row r="6762" spans="1:23" ht="23.25" hidden="1" thickBot="1" x14ac:dyDescent="0.25">
      <c r="A6762" s="522">
        <v>103907</v>
      </c>
      <c r="B6762" s="508" t="s">
        <v>3144</v>
      </c>
      <c r="C6762" s="513" t="s">
        <v>7304</v>
      </c>
      <c r="D6762" s="498" t="s">
        <v>170</v>
      </c>
      <c r="E6762" s="499">
        <v>120.54</v>
      </c>
      <c r="F6762" s="500">
        <f t="shared" si="1669"/>
        <v>149.28</v>
      </c>
      <c r="G6762" s="527"/>
      <c r="H6762" s="518"/>
      <c r="I6762" s="517">
        <f t="shared" si="1665"/>
        <v>0</v>
      </c>
      <c r="J6762" s="517">
        <f t="shared" si="1666"/>
        <v>0</v>
      </c>
      <c r="K6762" s="504"/>
      <c r="L6762" s="518">
        <f t="shared" si="1664"/>
        <v>0</v>
      </c>
      <c r="M6762" s="518">
        <f t="shared" si="1664"/>
        <v>0</v>
      </c>
      <c r="N6762" s="519">
        <f t="shared" si="1667"/>
        <v>0</v>
      </c>
      <c r="O6762" s="519">
        <f t="shared" si="1668"/>
        <v>0</v>
      </c>
      <c r="P6762" s="506"/>
      <c r="Q6762" s="520"/>
      <c r="R6762" s="412" t="str">
        <f t="shared" si="1657"/>
        <v/>
      </c>
      <c r="S6762" s="412" t="str">
        <f t="shared" si="1658"/>
        <v/>
      </c>
      <c r="T6762" s="427"/>
      <c r="U6762" s="429"/>
      <c r="W6762" s="6" t="e">
        <f>VLOOKUP(A6762,'[3]Cartilha Global'!$A:$A,1,FALSE)</f>
        <v>#N/A</v>
      </c>
    </row>
    <row r="6763" spans="1:23" ht="23.25" hidden="1" thickBot="1" x14ac:dyDescent="0.25">
      <c r="A6763" s="522">
        <v>103908</v>
      </c>
      <c r="B6763" s="508" t="s">
        <v>3144</v>
      </c>
      <c r="C6763" s="513" t="s">
        <v>7305</v>
      </c>
      <c r="D6763" s="498" t="s">
        <v>170</v>
      </c>
      <c r="E6763" s="499">
        <v>135.37</v>
      </c>
      <c r="F6763" s="500">
        <f t="shared" si="1669"/>
        <v>167.64</v>
      </c>
      <c r="G6763" s="527"/>
      <c r="H6763" s="518"/>
      <c r="I6763" s="517">
        <f t="shared" si="1665"/>
        <v>0</v>
      </c>
      <c r="J6763" s="517">
        <f t="shared" si="1666"/>
        <v>0</v>
      </c>
      <c r="K6763" s="504"/>
      <c r="L6763" s="518">
        <f t="shared" si="1664"/>
        <v>0</v>
      </c>
      <c r="M6763" s="518">
        <f t="shared" si="1664"/>
        <v>0</v>
      </c>
      <c r="N6763" s="519">
        <f t="shared" si="1667"/>
        <v>0</v>
      </c>
      <c r="O6763" s="519">
        <f t="shared" si="1668"/>
        <v>0</v>
      </c>
      <c r="P6763" s="506"/>
      <c r="Q6763" s="520"/>
      <c r="R6763" s="412" t="str">
        <f t="shared" si="1657"/>
        <v/>
      </c>
      <c r="S6763" s="412" t="str">
        <f t="shared" si="1658"/>
        <v/>
      </c>
      <c r="T6763" s="427"/>
      <c r="U6763" s="429"/>
      <c r="W6763" s="6" t="e">
        <f>VLOOKUP(A6763,'[3]Cartilha Global'!$A:$A,1,FALSE)</f>
        <v>#N/A</v>
      </c>
    </row>
    <row r="6764" spans="1:23" ht="23.25" hidden="1" thickBot="1" x14ac:dyDescent="0.25">
      <c r="A6764" s="522">
        <v>103909</v>
      </c>
      <c r="B6764" s="508" t="s">
        <v>3144</v>
      </c>
      <c r="C6764" s="513" t="s">
        <v>7306</v>
      </c>
      <c r="D6764" s="498" t="s">
        <v>170</v>
      </c>
      <c r="E6764" s="499">
        <v>155.38999999999999</v>
      </c>
      <c r="F6764" s="500">
        <f t="shared" si="1669"/>
        <v>192.43</v>
      </c>
      <c r="G6764" s="527"/>
      <c r="H6764" s="518"/>
      <c r="I6764" s="517">
        <f t="shared" si="1665"/>
        <v>0</v>
      </c>
      <c r="J6764" s="517">
        <f t="shared" si="1666"/>
        <v>0</v>
      </c>
      <c r="K6764" s="504"/>
      <c r="L6764" s="518">
        <f t="shared" si="1664"/>
        <v>0</v>
      </c>
      <c r="M6764" s="518">
        <f t="shared" si="1664"/>
        <v>0</v>
      </c>
      <c r="N6764" s="519">
        <f t="shared" si="1667"/>
        <v>0</v>
      </c>
      <c r="O6764" s="519">
        <f t="shared" si="1668"/>
        <v>0</v>
      </c>
      <c r="P6764" s="506"/>
      <c r="Q6764" s="520"/>
      <c r="R6764" s="412" t="str">
        <f t="shared" si="1657"/>
        <v/>
      </c>
      <c r="S6764" s="412" t="str">
        <f t="shared" si="1658"/>
        <v/>
      </c>
      <c r="T6764" s="427"/>
      <c r="U6764" s="429"/>
      <c r="W6764" s="6" t="e">
        <f>VLOOKUP(A6764,'[3]Cartilha Global'!$A:$A,1,FALSE)</f>
        <v>#N/A</v>
      </c>
    </row>
    <row r="6765" spans="1:23" ht="23.25" hidden="1" thickBot="1" x14ac:dyDescent="0.25">
      <c r="A6765" s="522">
        <v>103911</v>
      </c>
      <c r="B6765" s="508" t="s">
        <v>3144</v>
      </c>
      <c r="C6765" s="513" t="s">
        <v>7307</v>
      </c>
      <c r="D6765" s="498" t="s">
        <v>170</v>
      </c>
      <c r="E6765" s="499">
        <v>179.05</v>
      </c>
      <c r="F6765" s="500">
        <f t="shared" si="1669"/>
        <v>221.74</v>
      </c>
      <c r="G6765" s="527"/>
      <c r="H6765" s="518"/>
      <c r="I6765" s="517">
        <f t="shared" si="1665"/>
        <v>0</v>
      </c>
      <c r="J6765" s="517">
        <f t="shared" si="1666"/>
        <v>0</v>
      </c>
      <c r="K6765" s="504"/>
      <c r="L6765" s="518">
        <f t="shared" si="1664"/>
        <v>0</v>
      </c>
      <c r="M6765" s="518">
        <f t="shared" si="1664"/>
        <v>0</v>
      </c>
      <c r="N6765" s="519">
        <f t="shared" si="1667"/>
        <v>0</v>
      </c>
      <c r="O6765" s="519">
        <f t="shared" si="1668"/>
        <v>0</v>
      </c>
      <c r="P6765" s="506"/>
      <c r="Q6765" s="520"/>
      <c r="R6765" s="412" t="str">
        <f t="shared" si="1657"/>
        <v/>
      </c>
      <c r="S6765" s="412" t="str">
        <f t="shared" si="1658"/>
        <v/>
      </c>
      <c r="T6765" s="427"/>
      <c r="U6765" s="429"/>
      <c r="W6765" s="6" t="e">
        <f>VLOOKUP(A6765,'[3]Cartilha Global'!$A:$A,1,FALSE)</f>
        <v>#N/A</v>
      </c>
    </row>
    <row r="6766" spans="1:23" ht="23.25" hidden="1" thickBot="1" x14ac:dyDescent="0.25">
      <c r="A6766" s="522">
        <v>103912</v>
      </c>
      <c r="B6766" s="508" t="s">
        <v>3144</v>
      </c>
      <c r="C6766" s="513" t="s">
        <v>7308</v>
      </c>
      <c r="D6766" s="498" t="s">
        <v>170</v>
      </c>
      <c r="E6766" s="499">
        <v>92.77</v>
      </c>
      <c r="F6766" s="500">
        <f t="shared" si="1669"/>
        <v>114.89</v>
      </c>
      <c r="G6766" s="527"/>
      <c r="H6766" s="518"/>
      <c r="I6766" s="517">
        <f t="shared" si="1665"/>
        <v>0</v>
      </c>
      <c r="J6766" s="517">
        <f t="shared" si="1666"/>
        <v>0</v>
      </c>
      <c r="K6766" s="504"/>
      <c r="L6766" s="518">
        <f t="shared" si="1664"/>
        <v>0</v>
      </c>
      <c r="M6766" s="518">
        <f t="shared" si="1664"/>
        <v>0</v>
      </c>
      <c r="N6766" s="519">
        <f t="shared" si="1667"/>
        <v>0</v>
      </c>
      <c r="O6766" s="519">
        <f t="shared" si="1668"/>
        <v>0</v>
      </c>
      <c r="P6766" s="506"/>
      <c r="Q6766" s="520"/>
      <c r="R6766" s="412" t="str">
        <f t="shared" si="1657"/>
        <v/>
      </c>
      <c r="S6766" s="412" t="str">
        <f t="shared" si="1658"/>
        <v/>
      </c>
      <c r="T6766" s="427"/>
      <c r="U6766" s="429"/>
      <c r="W6766" s="6" t="e">
        <f>VLOOKUP(A6766,'[3]Cartilha Global'!$A:$A,1,FALSE)</f>
        <v>#N/A</v>
      </c>
    </row>
    <row r="6767" spans="1:23" ht="23.25" hidden="1" thickBot="1" x14ac:dyDescent="0.25">
      <c r="A6767" s="522">
        <v>97111</v>
      </c>
      <c r="B6767" s="508" t="s">
        <v>3144</v>
      </c>
      <c r="C6767" s="513" t="s">
        <v>6410</v>
      </c>
      <c r="D6767" s="498" t="s">
        <v>170</v>
      </c>
      <c r="E6767" s="499">
        <v>294.31</v>
      </c>
      <c r="F6767" s="500">
        <f t="shared" si="1669"/>
        <v>364.47</v>
      </c>
      <c r="G6767" s="527"/>
      <c r="H6767" s="518"/>
      <c r="I6767" s="517">
        <f t="shared" si="1665"/>
        <v>0</v>
      </c>
      <c r="J6767" s="517">
        <f t="shared" si="1666"/>
        <v>0</v>
      </c>
      <c r="K6767" s="504"/>
      <c r="L6767" s="518">
        <f t="shared" si="1664"/>
        <v>0</v>
      </c>
      <c r="M6767" s="518">
        <f t="shared" si="1664"/>
        <v>0</v>
      </c>
      <c r="N6767" s="519">
        <f t="shared" si="1667"/>
        <v>0</v>
      </c>
      <c r="O6767" s="519">
        <f t="shared" si="1668"/>
        <v>0</v>
      </c>
      <c r="P6767" s="506"/>
      <c r="Q6767" s="520"/>
      <c r="R6767" s="412" t="str">
        <f t="shared" si="1657"/>
        <v/>
      </c>
      <c r="S6767" s="412" t="str">
        <f t="shared" si="1658"/>
        <v/>
      </c>
      <c r="T6767" s="427"/>
      <c r="U6767" s="429"/>
      <c r="W6767" s="6" t="e">
        <f>VLOOKUP(A6767,'[3]Cartilha Global'!$A:$A,1,FALSE)</f>
        <v>#N/A</v>
      </c>
    </row>
    <row r="6768" spans="1:23" ht="23.25" hidden="1" thickBot="1" x14ac:dyDescent="0.25">
      <c r="A6768" s="522">
        <v>97112</v>
      </c>
      <c r="B6768" s="508" t="s">
        <v>3144</v>
      </c>
      <c r="C6768" s="513" t="s">
        <v>6411</v>
      </c>
      <c r="D6768" s="498" t="s">
        <v>170</v>
      </c>
      <c r="E6768" s="499">
        <v>239.41</v>
      </c>
      <c r="F6768" s="500">
        <f t="shared" si="1669"/>
        <v>296.49</v>
      </c>
      <c r="G6768" s="527"/>
      <c r="H6768" s="518"/>
      <c r="I6768" s="517">
        <f>IF(ISBLANK(E6768),0,ROUND(F6768*G6768,2))</f>
        <v>0</v>
      </c>
      <c r="J6768" s="517">
        <f>IF(ISBLANK(G6768),0,ROUND(G6768*H6768,2))</f>
        <v>0</v>
      </c>
      <c r="K6768" s="504"/>
      <c r="L6768" s="518">
        <f t="shared" si="1664"/>
        <v>0</v>
      </c>
      <c r="M6768" s="518">
        <f t="shared" si="1664"/>
        <v>0</v>
      </c>
      <c r="N6768" s="519">
        <f>IF(ISBLANK(E6768),0,ROUND(F6768*L6768,2))</f>
        <v>0</v>
      </c>
      <c r="O6768" s="519">
        <f>IF(ISBLANK(L6768),0,ROUND(L6768*M6768,2))</f>
        <v>0</v>
      </c>
      <c r="P6768" s="506"/>
      <c r="Q6768" s="520"/>
      <c r="R6768" s="412" t="str">
        <f>IF(Q6768="X","x",IF(Q6768="xx","x",IF(O6768&gt;0,"x","")))</f>
        <v/>
      </c>
      <c r="S6768" s="412" t="str">
        <f t="shared" si="1658"/>
        <v/>
      </c>
      <c r="T6768" s="427"/>
      <c r="U6768" s="429"/>
      <c r="W6768" s="6" t="e">
        <f>VLOOKUP(A6768,'[3]Cartilha Global'!$A:$A,1,FALSE)</f>
        <v>#N/A</v>
      </c>
    </row>
    <row r="6769" spans="1:23" ht="12" hidden="1" thickBot="1" x14ac:dyDescent="0.25">
      <c r="A6769" s="522">
        <v>97113</v>
      </c>
      <c r="B6769" s="508" t="s">
        <v>3144</v>
      </c>
      <c r="C6769" s="513" t="s">
        <v>6412</v>
      </c>
      <c r="D6769" s="498" t="s">
        <v>170</v>
      </c>
      <c r="E6769" s="499">
        <v>2.65</v>
      </c>
      <c r="F6769" s="500">
        <f t="shared" si="1669"/>
        <v>3.28</v>
      </c>
      <c r="G6769" s="527"/>
      <c r="H6769" s="518"/>
      <c r="I6769" s="517">
        <f>IF(ISBLANK(E6769),0,ROUND(F6769*G6769,2))</f>
        <v>0</v>
      </c>
      <c r="J6769" s="517">
        <f>IF(ISBLANK(G6769),0,ROUND(G6769*H6769,2))</f>
        <v>0</v>
      </c>
      <c r="K6769" s="504"/>
      <c r="L6769" s="518">
        <f t="shared" ref="L6769:M6784" si="1670">G6769</f>
        <v>0</v>
      </c>
      <c r="M6769" s="518">
        <f t="shared" si="1670"/>
        <v>0</v>
      </c>
      <c r="N6769" s="519">
        <f>IF(ISBLANK(E6769),0,ROUND(F6769*L6769,2))</f>
        <v>0</v>
      </c>
      <c r="O6769" s="519">
        <f>IF(ISBLANK(L6769),0,ROUND(L6769*M6769,2))</f>
        <v>0</v>
      </c>
      <c r="P6769" s="506"/>
      <c r="Q6769" s="520"/>
      <c r="R6769" s="412" t="str">
        <f>IF(Q6769="X","x",IF(Q6769="xx","x",IF(O6769&gt;0,"x","")))</f>
        <v/>
      </c>
      <c r="S6769" s="412" t="str">
        <f t="shared" si="1658"/>
        <v/>
      </c>
      <c r="T6769" s="427"/>
      <c r="U6769" s="429"/>
      <c r="W6769" s="6" t="e">
        <f>VLOOKUP(A6769,'[3]Cartilha Global'!$A:$A,1,FALSE)</f>
        <v>#N/A</v>
      </c>
    </row>
    <row r="6770" spans="1:23" ht="23.25" hidden="1" thickBot="1" x14ac:dyDescent="0.25">
      <c r="A6770" s="522">
        <v>97116</v>
      </c>
      <c r="B6770" s="508" t="s">
        <v>3144</v>
      </c>
      <c r="C6770" s="513" t="s">
        <v>6413</v>
      </c>
      <c r="D6770" s="498" t="s">
        <v>6935</v>
      </c>
      <c r="E6770" s="499">
        <v>26.8</v>
      </c>
      <c r="F6770" s="500">
        <f t="shared" si="1669"/>
        <v>33.19</v>
      </c>
      <c r="G6770" s="527"/>
      <c r="H6770" s="518"/>
      <c r="I6770" s="517">
        <f>IF(ISBLANK(E6770),0,ROUND(F6770*G6770,2))</f>
        <v>0</v>
      </c>
      <c r="J6770" s="517">
        <f>IF(ISBLANK(G6770),0,ROUND(G6770*H6770,2))</f>
        <v>0</v>
      </c>
      <c r="K6770" s="504"/>
      <c r="L6770" s="518">
        <f t="shared" si="1670"/>
        <v>0</v>
      </c>
      <c r="M6770" s="518">
        <f t="shared" si="1670"/>
        <v>0</v>
      </c>
      <c r="N6770" s="519">
        <f>IF(ISBLANK(E6770),0,ROUND(F6770*L6770,2))</f>
        <v>0</v>
      </c>
      <c r="O6770" s="519">
        <f>IF(ISBLANK(L6770),0,ROUND(L6770*M6770,2))</f>
        <v>0</v>
      </c>
      <c r="P6770" s="506"/>
      <c r="Q6770" s="520"/>
      <c r="R6770" s="412" t="str">
        <f>IF(Q6770="X","x",IF(Q6770="xx","x",IF(O6770&gt;0,"x","")))</f>
        <v/>
      </c>
      <c r="S6770" s="412" t="str">
        <f t="shared" si="1658"/>
        <v/>
      </c>
      <c r="T6770" s="427"/>
      <c r="U6770" s="429"/>
      <c r="W6770" s="6" t="e">
        <f>VLOOKUP(A6770,'[3]Cartilha Global'!$A:$A,1,FALSE)</f>
        <v>#N/A</v>
      </c>
    </row>
    <row r="6771" spans="1:23" ht="23.25" hidden="1" thickBot="1" x14ac:dyDescent="0.25">
      <c r="A6771" s="522">
        <v>97117</v>
      </c>
      <c r="B6771" s="508" t="s">
        <v>3144</v>
      </c>
      <c r="C6771" s="513" t="s">
        <v>6414</v>
      </c>
      <c r="D6771" s="498" t="s">
        <v>6935</v>
      </c>
      <c r="E6771" s="499">
        <v>23.38</v>
      </c>
      <c r="F6771" s="500">
        <f t="shared" si="1669"/>
        <v>28.95</v>
      </c>
      <c r="G6771" s="527"/>
      <c r="H6771" s="518"/>
      <c r="I6771" s="517">
        <f>IF(ISBLANK(E6771),0,ROUND(F6771*G6771,2))</f>
        <v>0</v>
      </c>
      <c r="J6771" s="517">
        <f>IF(ISBLANK(G6771),0,ROUND(G6771*H6771,2))</f>
        <v>0</v>
      </c>
      <c r="K6771" s="504"/>
      <c r="L6771" s="518">
        <f t="shared" si="1670"/>
        <v>0</v>
      </c>
      <c r="M6771" s="518">
        <f t="shared" si="1670"/>
        <v>0</v>
      </c>
      <c r="N6771" s="519">
        <f>IF(ISBLANK(E6771),0,ROUND(F6771*L6771,2))</f>
        <v>0</v>
      </c>
      <c r="O6771" s="519">
        <f>IF(ISBLANK(L6771),0,ROUND(L6771*M6771,2))</f>
        <v>0</v>
      </c>
      <c r="P6771" s="506"/>
      <c r="Q6771" s="520"/>
      <c r="R6771" s="412" t="str">
        <f>IF(Q6771="X","x",IF(Q6771="xx","x",IF(O6771&gt;0,"x","")))</f>
        <v/>
      </c>
      <c r="S6771" s="412" t="str">
        <f t="shared" si="1658"/>
        <v/>
      </c>
      <c r="T6771" s="427"/>
      <c r="U6771" s="429"/>
      <c r="W6771" s="6" t="e">
        <f>VLOOKUP(A6771,'[3]Cartilha Global'!$A:$A,1,FALSE)</f>
        <v>#N/A</v>
      </c>
    </row>
    <row r="6772" spans="1:23" ht="23.25" hidden="1" thickBot="1" x14ac:dyDescent="0.25">
      <c r="A6772" s="522">
        <v>97118</v>
      </c>
      <c r="B6772" s="508" t="s">
        <v>3144</v>
      </c>
      <c r="C6772" s="513" t="s">
        <v>6415</v>
      </c>
      <c r="D6772" s="498" t="s">
        <v>6935</v>
      </c>
      <c r="E6772" s="499">
        <v>19.36</v>
      </c>
      <c r="F6772" s="500">
        <f t="shared" si="1669"/>
        <v>23.98</v>
      </c>
      <c r="G6772" s="527"/>
      <c r="H6772" s="518"/>
      <c r="I6772" s="517">
        <f>IF(ISBLANK(E6772),0,ROUND(F6772*G6772,2))</f>
        <v>0</v>
      </c>
      <c r="J6772" s="517">
        <f>IF(ISBLANK(G6772),0,ROUND(G6772*H6772,2))</f>
        <v>0</v>
      </c>
      <c r="K6772" s="504"/>
      <c r="L6772" s="518">
        <f t="shared" si="1670"/>
        <v>0</v>
      </c>
      <c r="M6772" s="518">
        <f t="shared" si="1670"/>
        <v>0</v>
      </c>
      <c r="N6772" s="519">
        <f>IF(ISBLANK(E6772),0,ROUND(F6772*L6772,2))</f>
        <v>0</v>
      </c>
      <c r="O6772" s="519">
        <f>IF(ISBLANK(L6772),0,ROUND(L6772*M6772,2))</f>
        <v>0</v>
      </c>
      <c r="P6772" s="506"/>
      <c r="Q6772" s="520"/>
      <c r="R6772" s="412" t="str">
        <f>IF(Q6772="X","x",IF(Q6772="xx","x",IF(O6772&gt;0,"x","")))</f>
        <v/>
      </c>
      <c r="S6772" s="412" t="str">
        <f t="shared" si="1658"/>
        <v/>
      </c>
      <c r="T6772" s="427"/>
      <c r="U6772" s="429"/>
      <c r="W6772" s="6" t="e">
        <f>VLOOKUP(A6772,'[3]Cartilha Global'!$A:$A,1,FALSE)</f>
        <v>#N/A</v>
      </c>
    </row>
    <row r="6773" spans="1:23" ht="23.25" hidden="1" thickBot="1" x14ac:dyDescent="0.25">
      <c r="A6773" s="522">
        <v>97119</v>
      </c>
      <c r="B6773" s="508" t="s">
        <v>3144</v>
      </c>
      <c r="C6773" s="513" t="s">
        <v>6416</v>
      </c>
      <c r="D6773" s="498" t="s">
        <v>6935</v>
      </c>
      <c r="E6773" s="499">
        <v>17.440000000000001</v>
      </c>
      <c r="F6773" s="500">
        <f t="shared" si="1669"/>
        <v>21.6</v>
      </c>
      <c r="G6773" s="527"/>
      <c r="H6773" s="518"/>
      <c r="I6773" s="517">
        <f t="shared" si="1665"/>
        <v>0</v>
      </c>
      <c r="J6773" s="517">
        <f t="shared" si="1666"/>
        <v>0</v>
      </c>
      <c r="K6773" s="504"/>
      <c r="L6773" s="518">
        <f t="shared" si="1670"/>
        <v>0</v>
      </c>
      <c r="M6773" s="518">
        <f t="shared" si="1670"/>
        <v>0</v>
      </c>
      <c r="N6773" s="519">
        <f t="shared" si="1667"/>
        <v>0</v>
      </c>
      <c r="O6773" s="519">
        <f t="shared" si="1668"/>
        <v>0</v>
      </c>
      <c r="P6773" s="506"/>
      <c r="Q6773" s="520"/>
      <c r="R6773" s="412" t="str">
        <f t="shared" si="1657"/>
        <v/>
      </c>
      <c r="S6773" s="412" t="str">
        <f t="shared" si="1658"/>
        <v/>
      </c>
      <c r="T6773" s="427"/>
      <c r="U6773" s="429"/>
      <c r="W6773" s="6" t="e">
        <f>VLOOKUP(A6773,'[3]Cartilha Global'!$A:$A,1,FALSE)</f>
        <v>#N/A</v>
      </c>
    </row>
    <row r="6774" spans="1:23" ht="12" hidden="1" thickBot="1" x14ac:dyDescent="0.25">
      <c r="A6774" s="522">
        <v>97802</v>
      </c>
      <c r="B6774" s="508" t="s">
        <v>3144</v>
      </c>
      <c r="C6774" s="513" t="s">
        <v>4196</v>
      </c>
      <c r="D6774" s="498" t="s">
        <v>170</v>
      </c>
      <c r="E6774" s="499">
        <v>6.5</v>
      </c>
      <c r="F6774" s="500">
        <f t="shared" si="1669"/>
        <v>8.0500000000000007</v>
      </c>
      <c r="G6774" s="527"/>
      <c r="H6774" s="518"/>
      <c r="I6774" s="517">
        <f t="shared" si="1665"/>
        <v>0</v>
      </c>
      <c r="J6774" s="517">
        <f t="shared" si="1666"/>
        <v>0</v>
      </c>
      <c r="K6774" s="504"/>
      <c r="L6774" s="518">
        <f t="shared" si="1670"/>
        <v>0</v>
      </c>
      <c r="M6774" s="518">
        <f t="shared" si="1670"/>
        <v>0</v>
      </c>
      <c r="N6774" s="519">
        <f t="shared" si="1667"/>
        <v>0</v>
      </c>
      <c r="O6774" s="519">
        <f t="shared" si="1668"/>
        <v>0</v>
      </c>
      <c r="P6774" s="506"/>
      <c r="Q6774" s="520"/>
      <c r="R6774" s="412" t="str">
        <f t="shared" si="1657"/>
        <v/>
      </c>
      <c r="S6774" s="412" t="str">
        <f t="shared" si="1658"/>
        <v/>
      </c>
      <c r="T6774" s="427"/>
      <c r="U6774" s="429"/>
      <c r="W6774" s="6">
        <f>VLOOKUP(A6774,'[3]Cartilha Global'!$A:$A,1,FALSE)</f>
        <v>97802</v>
      </c>
    </row>
    <row r="6775" spans="1:23" ht="23.25" hidden="1" thickBot="1" x14ac:dyDescent="0.25">
      <c r="A6775" s="522">
        <v>97803</v>
      </c>
      <c r="B6775" s="508" t="s">
        <v>3144</v>
      </c>
      <c r="C6775" s="513" t="s">
        <v>4197</v>
      </c>
      <c r="D6775" s="498" t="s">
        <v>170</v>
      </c>
      <c r="E6775" s="499">
        <v>10.050000000000001</v>
      </c>
      <c r="F6775" s="500">
        <f t="shared" si="1669"/>
        <v>12.45</v>
      </c>
      <c r="G6775" s="527"/>
      <c r="H6775" s="518"/>
      <c r="I6775" s="517">
        <f t="shared" si="1665"/>
        <v>0</v>
      </c>
      <c r="J6775" s="517">
        <f t="shared" si="1666"/>
        <v>0</v>
      </c>
      <c r="K6775" s="504"/>
      <c r="L6775" s="518">
        <f t="shared" si="1670"/>
        <v>0</v>
      </c>
      <c r="M6775" s="518">
        <f t="shared" si="1670"/>
        <v>0</v>
      </c>
      <c r="N6775" s="519">
        <f t="shared" si="1667"/>
        <v>0</v>
      </c>
      <c r="O6775" s="519">
        <f t="shared" si="1668"/>
        <v>0</v>
      </c>
      <c r="P6775" s="506"/>
      <c r="Q6775" s="520"/>
      <c r="R6775" s="412" t="str">
        <f t="shared" si="1657"/>
        <v/>
      </c>
      <c r="S6775" s="412" t="str">
        <f t="shared" si="1658"/>
        <v/>
      </c>
      <c r="T6775" s="427"/>
      <c r="U6775" s="429"/>
      <c r="W6775" s="6">
        <f>VLOOKUP(A6775,'[3]Cartilha Global'!$A:$A,1,FALSE)</f>
        <v>97803</v>
      </c>
    </row>
    <row r="6776" spans="1:23" ht="12" hidden="1" thickBot="1" x14ac:dyDescent="0.25">
      <c r="A6776" s="522">
        <v>97805</v>
      </c>
      <c r="B6776" s="508" t="s">
        <v>3144</v>
      </c>
      <c r="C6776" s="513" t="s">
        <v>4198</v>
      </c>
      <c r="D6776" s="498" t="s">
        <v>170</v>
      </c>
      <c r="E6776" s="499">
        <v>16.190000000000001</v>
      </c>
      <c r="F6776" s="500">
        <f t="shared" si="1669"/>
        <v>20.05</v>
      </c>
      <c r="G6776" s="527"/>
      <c r="H6776" s="518"/>
      <c r="I6776" s="517">
        <f t="shared" si="1665"/>
        <v>0</v>
      </c>
      <c r="J6776" s="517">
        <f t="shared" si="1666"/>
        <v>0</v>
      </c>
      <c r="K6776" s="504"/>
      <c r="L6776" s="518">
        <f t="shared" si="1670"/>
        <v>0</v>
      </c>
      <c r="M6776" s="518">
        <f t="shared" si="1670"/>
        <v>0</v>
      </c>
      <c r="N6776" s="519">
        <f t="shared" si="1667"/>
        <v>0</v>
      </c>
      <c r="O6776" s="519">
        <f t="shared" si="1668"/>
        <v>0</v>
      </c>
      <c r="P6776" s="506"/>
      <c r="Q6776" s="520"/>
      <c r="R6776" s="412" t="str">
        <f t="shared" si="1657"/>
        <v/>
      </c>
      <c r="S6776" s="412" t="str">
        <f t="shared" si="1658"/>
        <v/>
      </c>
      <c r="T6776" s="427"/>
      <c r="U6776" s="429"/>
      <c r="W6776" s="6">
        <f>VLOOKUP(A6776,'[3]Cartilha Global'!$A:$A,1,FALSE)</f>
        <v>97805</v>
      </c>
    </row>
    <row r="6777" spans="1:23" ht="23.25" hidden="1" thickBot="1" x14ac:dyDescent="0.25">
      <c r="A6777" s="522">
        <v>97806</v>
      </c>
      <c r="B6777" s="508" t="s">
        <v>3144</v>
      </c>
      <c r="C6777" s="513" t="s">
        <v>4199</v>
      </c>
      <c r="D6777" s="498" t="s">
        <v>170</v>
      </c>
      <c r="E6777" s="499">
        <v>19.68</v>
      </c>
      <c r="F6777" s="500">
        <f t="shared" si="1669"/>
        <v>24.37</v>
      </c>
      <c r="G6777" s="527"/>
      <c r="H6777" s="518"/>
      <c r="I6777" s="517">
        <f t="shared" si="1665"/>
        <v>0</v>
      </c>
      <c r="J6777" s="517">
        <f t="shared" si="1666"/>
        <v>0</v>
      </c>
      <c r="K6777" s="504"/>
      <c r="L6777" s="518">
        <f t="shared" si="1670"/>
        <v>0</v>
      </c>
      <c r="M6777" s="518">
        <f t="shared" si="1670"/>
        <v>0</v>
      </c>
      <c r="N6777" s="519">
        <f t="shared" si="1667"/>
        <v>0</v>
      </c>
      <c r="O6777" s="519">
        <f t="shared" si="1668"/>
        <v>0</v>
      </c>
      <c r="P6777" s="506"/>
      <c r="Q6777" s="520"/>
      <c r="R6777" s="412" t="str">
        <f t="shared" si="1657"/>
        <v/>
      </c>
      <c r="S6777" s="412" t="str">
        <f t="shared" si="1658"/>
        <v/>
      </c>
      <c r="T6777" s="427"/>
      <c r="U6777" s="429"/>
      <c r="W6777" s="6">
        <f>VLOOKUP(A6777,'[3]Cartilha Global'!$A:$A,1,FALSE)</f>
        <v>97806</v>
      </c>
    </row>
    <row r="6778" spans="1:23" ht="23.25" hidden="1" thickBot="1" x14ac:dyDescent="0.25">
      <c r="A6778" s="522">
        <v>97807</v>
      </c>
      <c r="B6778" s="508" t="s">
        <v>3144</v>
      </c>
      <c r="C6778" s="513" t="s">
        <v>4200</v>
      </c>
      <c r="D6778" s="498" t="s">
        <v>170</v>
      </c>
      <c r="E6778" s="499">
        <v>22.42</v>
      </c>
      <c r="F6778" s="500">
        <f t="shared" si="1669"/>
        <v>27.76</v>
      </c>
      <c r="G6778" s="527"/>
      <c r="H6778" s="518"/>
      <c r="I6778" s="517">
        <f t="shared" si="1665"/>
        <v>0</v>
      </c>
      <c r="J6778" s="517">
        <f t="shared" si="1666"/>
        <v>0</v>
      </c>
      <c r="K6778" s="504"/>
      <c r="L6778" s="518">
        <f t="shared" si="1670"/>
        <v>0</v>
      </c>
      <c r="M6778" s="518">
        <f t="shared" si="1670"/>
        <v>0</v>
      </c>
      <c r="N6778" s="519">
        <f t="shared" si="1667"/>
        <v>0</v>
      </c>
      <c r="O6778" s="519">
        <f t="shared" si="1668"/>
        <v>0</v>
      </c>
      <c r="P6778" s="506"/>
      <c r="Q6778" s="520"/>
      <c r="R6778" s="412" t="str">
        <f t="shared" si="1657"/>
        <v/>
      </c>
      <c r="S6778" s="412" t="str">
        <f t="shared" si="1658"/>
        <v/>
      </c>
      <c r="T6778" s="427"/>
      <c r="U6778" s="429"/>
      <c r="W6778" s="6">
        <f>VLOOKUP(A6778,'[3]Cartilha Global'!$A:$A,1,FALSE)</f>
        <v>97807</v>
      </c>
    </row>
    <row r="6779" spans="1:23" ht="12" hidden="1" thickBot="1" x14ac:dyDescent="0.25">
      <c r="A6779" s="522">
        <v>97809</v>
      </c>
      <c r="B6779" s="508" t="s">
        <v>3144</v>
      </c>
      <c r="C6779" s="513" t="s">
        <v>4201</v>
      </c>
      <c r="D6779" s="498" t="s">
        <v>170</v>
      </c>
      <c r="E6779" s="499">
        <v>18.3</v>
      </c>
      <c r="F6779" s="500">
        <f t="shared" si="1669"/>
        <v>22.66</v>
      </c>
      <c r="G6779" s="527"/>
      <c r="H6779" s="518"/>
      <c r="I6779" s="517">
        <f t="shared" si="1665"/>
        <v>0</v>
      </c>
      <c r="J6779" s="517">
        <f t="shared" si="1666"/>
        <v>0</v>
      </c>
      <c r="K6779" s="504"/>
      <c r="L6779" s="518">
        <f t="shared" si="1670"/>
        <v>0</v>
      </c>
      <c r="M6779" s="518">
        <f t="shared" si="1670"/>
        <v>0</v>
      </c>
      <c r="N6779" s="519">
        <f t="shared" si="1667"/>
        <v>0</v>
      </c>
      <c r="O6779" s="519">
        <f t="shared" si="1668"/>
        <v>0</v>
      </c>
      <c r="P6779" s="506"/>
      <c r="Q6779" s="520"/>
      <c r="R6779" s="412" t="str">
        <f t="shared" si="1657"/>
        <v/>
      </c>
      <c r="S6779" s="412" t="str">
        <f t="shared" si="1658"/>
        <v/>
      </c>
      <c r="T6779" s="427"/>
      <c r="U6779" s="429"/>
      <c r="W6779" s="6">
        <f>VLOOKUP(A6779,'[3]Cartilha Global'!$A:$A,1,FALSE)</f>
        <v>97809</v>
      </c>
    </row>
    <row r="6780" spans="1:23" ht="23.25" hidden="1" thickBot="1" x14ac:dyDescent="0.25">
      <c r="A6780" s="522">
        <v>97810</v>
      </c>
      <c r="B6780" s="508" t="s">
        <v>3144</v>
      </c>
      <c r="C6780" s="513" t="s">
        <v>4202</v>
      </c>
      <c r="D6780" s="498" t="s">
        <v>170</v>
      </c>
      <c r="E6780" s="499">
        <v>19.95</v>
      </c>
      <c r="F6780" s="500">
        <f t="shared" si="1669"/>
        <v>24.71</v>
      </c>
      <c r="G6780" s="527"/>
      <c r="H6780" s="518"/>
      <c r="I6780" s="517">
        <f t="shared" si="1665"/>
        <v>0</v>
      </c>
      <c r="J6780" s="517">
        <f t="shared" si="1666"/>
        <v>0</v>
      </c>
      <c r="K6780" s="504"/>
      <c r="L6780" s="518">
        <f t="shared" si="1670"/>
        <v>0</v>
      </c>
      <c r="M6780" s="518">
        <f t="shared" si="1670"/>
        <v>0</v>
      </c>
      <c r="N6780" s="519">
        <f t="shared" si="1667"/>
        <v>0</v>
      </c>
      <c r="O6780" s="519">
        <f t="shared" si="1668"/>
        <v>0</v>
      </c>
      <c r="P6780" s="506"/>
      <c r="Q6780" s="520"/>
      <c r="R6780" s="412" t="str">
        <f t="shared" si="1657"/>
        <v/>
      </c>
      <c r="S6780" s="412" t="str">
        <f t="shared" si="1658"/>
        <v/>
      </c>
      <c r="T6780" s="427"/>
      <c r="U6780" s="429"/>
      <c r="W6780" s="6">
        <f>VLOOKUP(A6780,'[3]Cartilha Global'!$A:$A,1,FALSE)</f>
        <v>97810</v>
      </c>
    </row>
    <row r="6781" spans="1:23" ht="23.25" hidden="1" thickBot="1" x14ac:dyDescent="0.25">
      <c r="A6781" s="522">
        <v>97811</v>
      </c>
      <c r="B6781" s="508" t="s">
        <v>3144</v>
      </c>
      <c r="C6781" s="513" t="s">
        <v>4203</v>
      </c>
      <c r="D6781" s="498" t="s">
        <v>170</v>
      </c>
      <c r="E6781" s="499">
        <v>22.78</v>
      </c>
      <c r="F6781" s="500">
        <f t="shared" si="1669"/>
        <v>28.21</v>
      </c>
      <c r="G6781" s="527"/>
      <c r="H6781" s="518"/>
      <c r="I6781" s="517">
        <f t="shared" si="1665"/>
        <v>0</v>
      </c>
      <c r="J6781" s="517">
        <f t="shared" si="1666"/>
        <v>0</v>
      </c>
      <c r="K6781" s="504"/>
      <c r="L6781" s="518">
        <f t="shared" si="1670"/>
        <v>0</v>
      </c>
      <c r="M6781" s="518">
        <f t="shared" si="1670"/>
        <v>0</v>
      </c>
      <c r="N6781" s="519">
        <f t="shared" si="1667"/>
        <v>0</v>
      </c>
      <c r="O6781" s="519">
        <f t="shared" si="1668"/>
        <v>0</v>
      </c>
      <c r="P6781" s="506"/>
      <c r="Q6781" s="520"/>
      <c r="R6781" s="412" t="str">
        <f t="shared" si="1657"/>
        <v/>
      </c>
      <c r="S6781" s="412" t="str">
        <f t="shared" si="1658"/>
        <v/>
      </c>
      <c r="T6781" s="427"/>
      <c r="U6781" s="429"/>
      <c r="W6781" s="6">
        <f>VLOOKUP(A6781,'[3]Cartilha Global'!$A:$A,1,FALSE)</f>
        <v>97811</v>
      </c>
    </row>
    <row r="6782" spans="1:23" ht="23.25" hidden="1" thickBot="1" x14ac:dyDescent="0.25">
      <c r="A6782" s="522">
        <v>101810</v>
      </c>
      <c r="B6782" s="508" t="s">
        <v>3144</v>
      </c>
      <c r="C6782" s="513" t="s">
        <v>6417</v>
      </c>
      <c r="D6782" s="498" t="s">
        <v>171</v>
      </c>
      <c r="E6782" s="499">
        <v>1520.7</v>
      </c>
      <c r="F6782" s="500">
        <f t="shared" si="1669"/>
        <v>1883.23</v>
      </c>
      <c r="G6782" s="556"/>
      <c r="H6782" s="518"/>
      <c r="I6782" s="519">
        <f t="shared" si="1665"/>
        <v>0</v>
      </c>
      <c r="J6782" s="557">
        <f t="shared" si="1666"/>
        <v>0</v>
      </c>
      <c r="K6782" s="504"/>
      <c r="L6782" s="580">
        <f t="shared" si="1670"/>
        <v>0</v>
      </c>
      <c r="M6782" s="518">
        <f t="shared" si="1670"/>
        <v>0</v>
      </c>
      <c r="N6782" s="519">
        <f t="shared" si="1667"/>
        <v>0</v>
      </c>
      <c r="O6782" s="558">
        <f t="shared" si="1668"/>
        <v>0</v>
      </c>
      <c r="P6782" s="506"/>
      <c r="Q6782" s="520"/>
      <c r="R6782" s="412" t="str">
        <f>IF(Q6782="X","x",IF(Q6782="xx","x",IF(O6782&gt;0,"x","")))</f>
        <v/>
      </c>
      <c r="S6782" s="412" t="str">
        <f t="shared" si="1658"/>
        <v/>
      </c>
      <c r="T6782" s="427"/>
      <c r="U6782" s="429"/>
      <c r="W6782" s="6" t="e">
        <f>VLOOKUP(A6782,'[3]Cartilha Global'!$A:$A,1,FALSE)</f>
        <v>#N/A</v>
      </c>
    </row>
    <row r="6783" spans="1:23" ht="23.25" hidden="1" thickBot="1" x14ac:dyDescent="0.25">
      <c r="A6783" s="522">
        <v>101811</v>
      </c>
      <c r="B6783" s="508" t="s">
        <v>3144</v>
      </c>
      <c r="C6783" s="513" t="s">
        <v>6418</v>
      </c>
      <c r="D6783" s="498" t="s">
        <v>171</v>
      </c>
      <c r="E6783" s="499">
        <v>1273.07</v>
      </c>
      <c r="F6783" s="500">
        <f t="shared" si="1669"/>
        <v>1576.57</v>
      </c>
      <c r="G6783" s="556"/>
      <c r="H6783" s="518"/>
      <c r="I6783" s="519">
        <f t="shared" si="1665"/>
        <v>0</v>
      </c>
      <c r="J6783" s="557">
        <f t="shared" si="1666"/>
        <v>0</v>
      </c>
      <c r="K6783" s="504"/>
      <c r="L6783" s="580">
        <f t="shared" si="1670"/>
        <v>0</v>
      </c>
      <c r="M6783" s="518">
        <f t="shared" si="1670"/>
        <v>0</v>
      </c>
      <c r="N6783" s="519">
        <f t="shared" si="1667"/>
        <v>0</v>
      </c>
      <c r="O6783" s="558">
        <f t="shared" si="1668"/>
        <v>0</v>
      </c>
      <c r="P6783" s="506"/>
      <c r="Q6783" s="520"/>
      <c r="R6783" s="412" t="str">
        <f>IF(Q6783="X","x",IF(Q6783="xx","x",IF(O6783&gt;0,"x","")))</f>
        <v/>
      </c>
      <c r="S6783" s="412" t="str">
        <f t="shared" si="1658"/>
        <v/>
      </c>
      <c r="T6783" s="427"/>
      <c r="U6783" s="429"/>
      <c r="W6783" s="6" t="e">
        <f>VLOOKUP(A6783,'[3]Cartilha Global'!$A:$A,1,FALSE)</f>
        <v>#N/A</v>
      </c>
    </row>
    <row r="6784" spans="1:23" ht="23.25" hidden="1" thickBot="1" x14ac:dyDescent="0.25">
      <c r="A6784" s="522">
        <v>102096</v>
      </c>
      <c r="B6784" s="508" t="s">
        <v>3144</v>
      </c>
      <c r="C6784" s="513" t="s">
        <v>6419</v>
      </c>
      <c r="D6784" s="498" t="s">
        <v>171</v>
      </c>
      <c r="E6784" s="499">
        <v>1696.76</v>
      </c>
      <c r="F6784" s="500">
        <f t="shared" si="1669"/>
        <v>2101.27</v>
      </c>
      <c r="G6784" s="556"/>
      <c r="H6784" s="518"/>
      <c r="I6784" s="519">
        <f t="shared" si="1665"/>
        <v>0</v>
      </c>
      <c r="J6784" s="557">
        <f t="shared" si="1666"/>
        <v>0</v>
      </c>
      <c r="K6784" s="504"/>
      <c r="L6784" s="580">
        <f t="shared" si="1670"/>
        <v>0</v>
      </c>
      <c r="M6784" s="518">
        <f t="shared" si="1670"/>
        <v>0</v>
      </c>
      <c r="N6784" s="519">
        <f t="shared" si="1667"/>
        <v>0</v>
      </c>
      <c r="O6784" s="558">
        <f t="shared" si="1668"/>
        <v>0</v>
      </c>
      <c r="P6784" s="506"/>
      <c r="Q6784" s="520"/>
      <c r="R6784" s="412" t="str">
        <f>IF(Q6784="X","x",IF(Q6784="xx","x",IF(O6784&gt;0,"x","")))</f>
        <v/>
      </c>
      <c r="S6784" s="412" t="str">
        <f t="shared" si="1658"/>
        <v/>
      </c>
      <c r="T6784" s="427"/>
      <c r="U6784" s="429"/>
      <c r="W6784" s="6" t="e">
        <f>VLOOKUP(A6784,'[3]Cartilha Global'!$A:$A,1,FALSE)</f>
        <v>#N/A</v>
      </c>
    </row>
    <row r="6785" spans="1:23" ht="34.5" hidden="1" thickBot="1" x14ac:dyDescent="0.25">
      <c r="A6785" s="522">
        <v>102988</v>
      </c>
      <c r="B6785" s="508" t="s">
        <v>3144</v>
      </c>
      <c r="C6785" s="513" t="s">
        <v>6887</v>
      </c>
      <c r="D6785" s="498" t="s">
        <v>170</v>
      </c>
      <c r="E6785" s="499">
        <v>53.94</v>
      </c>
      <c r="F6785" s="500">
        <f t="shared" si="1669"/>
        <v>66.8</v>
      </c>
      <c r="G6785" s="556"/>
      <c r="H6785" s="518"/>
      <c r="I6785" s="519">
        <f t="shared" si="1665"/>
        <v>0</v>
      </c>
      <c r="J6785" s="557">
        <f t="shared" si="1666"/>
        <v>0</v>
      </c>
      <c r="K6785" s="504"/>
      <c r="L6785" s="580">
        <f t="shared" ref="L6785:M6800" si="1671">G6785</f>
        <v>0</v>
      </c>
      <c r="M6785" s="518">
        <f t="shared" si="1671"/>
        <v>0</v>
      </c>
      <c r="N6785" s="519">
        <f t="shared" si="1667"/>
        <v>0</v>
      </c>
      <c r="O6785" s="558">
        <f t="shared" si="1668"/>
        <v>0</v>
      </c>
      <c r="P6785" s="506"/>
      <c r="Q6785" s="520"/>
      <c r="R6785" s="412" t="str">
        <f t="shared" ref="R6785:R6848" si="1672">IF(Q6785="X","x",IF(Q6785="xx","x",IF(O6785&gt;0,"x","")))</f>
        <v/>
      </c>
      <c r="S6785" s="412" t="str">
        <f t="shared" si="1658"/>
        <v/>
      </c>
      <c r="T6785" s="427"/>
      <c r="U6785" s="429"/>
      <c r="W6785" s="6" t="e">
        <f>VLOOKUP(A6785,'[3]Cartilha Global'!$A:$A,1,FALSE)</f>
        <v>#N/A</v>
      </c>
    </row>
    <row r="6786" spans="1:23" ht="23.25" hidden="1" thickBot="1" x14ac:dyDescent="0.25">
      <c r="A6786" s="522">
        <v>101812</v>
      </c>
      <c r="B6786" s="508" t="s">
        <v>3144</v>
      </c>
      <c r="C6786" s="513" t="s">
        <v>6420</v>
      </c>
      <c r="D6786" s="498" t="s">
        <v>171</v>
      </c>
      <c r="E6786" s="499">
        <v>1670.55</v>
      </c>
      <c r="F6786" s="500">
        <f t="shared" si="1669"/>
        <v>2068.81</v>
      </c>
      <c r="G6786" s="556"/>
      <c r="H6786" s="518"/>
      <c r="I6786" s="519">
        <f t="shared" si="1665"/>
        <v>0</v>
      </c>
      <c r="J6786" s="557">
        <f t="shared" si="1666"/>
        <v>0</v>
      </c>
      <c r="K6786" s="504"/>
      <c r="L6786" s="580">
        <f t="shared" si="1671"/>
        <v>0</v>
      </c>
      <c r="M6786" s="518">
        <f t="shared" si="1671"/>
        <v>0</v>
      </c>
      <c r="N6786" s="519">
        <f t="shared" si="1667"/>
        <v>0</v>
      </c>
      <c r="O6786" s="558">
        <f t="shared" si="1668"/>
        <v>0</v>
      </c>
      <c r="P6786" s="506"/>
      <c r="Q6786" s="520"/>
      <c r="R6786" s="412" t="str">
        <f t="shared" si="1672"/>
        <v/>
      </c>
      <c r="S6786" s="412" t="str">
        <f t="shared" si="1658"/>
        <v/>
      </c>
      <c r="T6786" s="427"/>
      <c r="U6786" s="429"/>
      <c r="W6786" s="6" t="e">
        <f>VLOOKUP(A6786,'[3]Cartilha Global'!$A:$A,1,FALSE)</f>
        <v>#N/A</v>
      </c>
    </row>
    <row r="6787" spans="1:23" ht="23.25" hidden="1" thickBot="1" x14ac:dyDescent="0.25">
      <c r="A6787" s="522">
        <v>101813</v>
      </c>
      <c r="B6787" s="508" t="s">
        <v>3144</v>
      </c>
      <c r="C6787" s="513" t="s">
        <v>6421</v>
      </c>
      <c r="D6787" s="498" t="s">
        <v>171</v>
      </c>
      <c r="E6787" s="499">
        <v>1422.92</v>
      </c>
      <c r="F6787" s="500">
        <f t="shared" si="1669"/>
        <v>1762.14</v>
      </c>
      <c r="G6787" s="556"/>
      <c r="H6787" s="518"/>
      <c r="I6787" s="519">
        <f t="shared" si="1665"/>
        <v>0</v>
      </c>
      <c r="J6787" s="557">
        <f t="shared" si="1666"/>
        <v>0</v>
      </c>
      <c r="K6787" s="504"/>
      <c r="L6787" s="580">
        <f t="shared" si="1671"/>
        <v>0</v>
      </c>
      <c r="M6787" s="518">
        <f t="shared" si="1671"/>
        <v>0</v>
      </c>
      <c r="N6787" s="519">
        <f t="shared" si="1667"/>
        <v>0</v>
      </c>
      <c r="O6787" s="558">
        <f t="shared" si="1668"/>
        <v>0</v>
      </c>
      <c r="P6787" s="506"/>
      <c r="Q6787" s="520"/>
      <c r="R6787" s="412" t="str">
        <f t="shared" si="1672"/>
        <v/>
      </c>
      <c r="S6787" s="412" t="str">
        <f t="shared" si="1658"/>
        <v/>
      </c>
      <c r="T6787" s="427"/>
      <c r="U6787" s="429"/>
      <c r="W6787" s="6" t="e">
        <f>VLOOKUP(A6787,'[3]Cartilha Global'!$A:$A,1,FALSE)</f>
        <v>#N/A</v>
      </c>
    </row>
    <row r="6788" spans="1:23" ht="34.5" hidden="1" thickBot="1" x14ac:dyDescent="0.25">
      <c r="A6788" s="522">
        <v>101814</v>
      </c>
      <c r="B6788" s="508" t="s">
        <v>3144</v>
      </c>
      <c r="C6788" s="513" t="s">
        <v>6422</v>
      </c>
      <c r="D6788" s="498" t="s">
        <v>170</v>
      </c>
      <c r="E6788" s="499">
        <v>42.53</v>
      </c>
      <c r="F6788" s="500">
        <f t="shared" si="1669"/>
        <v>52.67</v>
      </c>
      <c r="G6788" s="556"/>
      <c r="H6788" s="518"/>
      <c r="I6788" s="519">
        <f t="shared" si="1665"/>
        <v>0</v>
      </c>
      <c r="J6788" s="557">
        <f t="shared" si="1666"/>
        <v>0</v>
      </c>
      <c r="K6788" s="504"/>
      <c r="L6788" s="580">
        <f t="shared" si="1671"/>
        <v>0</v>
      </c>
      <c r="M6788" s="518">
        <f t="shared" si="1671"/>
        <v>0</v>
      </c>
      <c r="N6788" s="519">
        <f t="shared" si="1667"/>
        <v>0</v>
      </c>
      <c r="O6788" s="558">
        <f t="shared" si="1668"/>
        <v>0</v>
      </c>
      <c r="P6788" s="506"/>
      <c r="Q6788" s="520"/>
      <c r="R6788" s="412" t="str">
        <f t="shared" si="1672"/>
        <v/>
      </c>
      <c r="S6788" s="412" t="str">
        <f t="shared" si="1658"/>
        <v/>
      </c>
      <c r="T6788" s="427"/>
      <c r="U6788" s="429"/>
      <c r="W6788" s="6" t="e">
        <f>VLOOKUP(A6788,'[3]Cartilha Global'!$A:$A,1,FALSE)</f>
        <v>#N/A</v>
      </c>
    </row>
    <row r="6789" spans="1:23" ht="34.5" hidden="1" thickBot="1" x14ac:dyDescent="0.25">
      <c r="A6789" s="522">
        <v>101815</v>
      </c>
      <c r="B6789" s="508" t="s">
        <v>3144</v>
      </c>
      <c r="C6789" s="513" t="s">
        <v>6423</v>
      </c>
      <c r="D6789" s="498" t="s">
        <v>170</v>
      </c>
      <c r="E6789" s="499">
        <v>76.959999999999994</v>
      </c>
      <c r="F6789" s="500">
        <f t="shared" si="1669"/>
        <v>95.31</v>
      </c>
      <c r="G6789" s="556"/>
      <c r="H6789" s="518"/>
      <c r="I6789" s="519">
        <f t="shared" si="1665"/>
        <v>0</v>
      </c>
      <c r="J6789" s="557">
        <f t="shared" si="1666"/>
        <v>0</v>
      </c>
      <c r="K6789" s="504"/>
      <c r="L6789" s="580">
        <f t="shared" si="1671"/>
        <v>0</v>
      </c>
      <c r="M6789" s="518">
        <f t="shared" si="1671"/>
        <v>0</v>
      </c>
      <c r="N6789" s="519">
        <f t="shared" si="1667"/>
        <v>0</v>
      </c>
      <c r="O6789" s="558">
        <f t="shared" si="1668"/>
        <v>0</v>
      </c>
      <c r="P6789" s="506"/>
      <c r="Q6789" s="520"/>
      <c r="R6789" s="412" t="str">
        <f t="shared" si="1672"/>
        <v/>
      </c>
      <c r="S6789" s="412" t="str">
        <f t="shared" si="1658"/>
        <v/>
      </c>
      <c r="T6789" s="427"/>
      <c r="U6789" s="429"/>
      <c r="W6789" s="6" t="e">
        <f>VLOOKUP(A6789,'[3]Cartilha Global'!$A:$A,1,FALSE)</f>
        <v>#N/A</v>
      </c>
    </row>
    <row r="6790" spans="1:23" ht="34.5" hidden="1" thickBot="1" x14ac:dyDescent="0.25">
      <c r="A6790" s="522">
        <v>101816</v>
      </c>
      <c r="B6790" s="508" t="s">
        <v>3144</v>
      </c>
      <c r="C6790" s="513" t="s">
        <v>6424</v>
      </c>
      <c r="D6790" s="498" t="s">
        <v>170</v>
      </c>
      <c r="E6790" s="499">
        <v>66.260000000000005</v>
      </c>
      <c r="F6790" s="500">
        <f t="shared" si="1669"/>
        <v>82.06</v>
      </c>
      <c r="G6790" s="556"/>
      <c r="H6790" s="518"/>
      <c r="I6790" s="519">
        <f t="shared" si="1665"/>
        <v>0</v>
      </c>
      <c r="J6790" s="557">
        <f t="shared" si="1666"/>
        <v>0</v>
      </c>
      <c r="K6790" s="504"/>
      <c r="L6790" s="580">
        <f t="shared" si="1671"/>
        <v>0</v>
      </c>
      <c r="M6790" s="518">
        <f t="shared" si="1671"/>
        <v>0</v>
      </c>
      <c r="N6790" s="519">
        <f t="shared" si="1667"/>
        <v>0</v>
      </c>
      <c r="O6790" s="558">
        <f t="shared" si="1668"/>
        <v>0</v>
      </c>
      <c r="P6790" s="506"/>
      <c r="Q6790" s="520"/>
      <c r="R6790" s="412" t="str">
        <f t="shared" si="1672"/>
        <v/>
      </c>
      <c r="S6790" s="412" t="str">
        <f t="shared" si="1658"/>
        <v/>
      </c>
      <c r="T6790" s="427"/>
      <c r="U6790" s="429"/>
      <c r="W6790" s="6" t="e">
        <f>VLOOKUP(A6790,'[3]Cartilha Global'!$A:$A,1,FALSE)</f>
        <v>#N/A</v>
      </c>
    </row>
    <row r="6791" spans="1:23" ht="34.5" hidden="1" thickBot="1" x14ac:dyDescent="0.25">
      <c r="A6791" s="522">
        <v>101817</v>
      </c>
      <c r="B6791" s="508" t="s">
        <v>3144</v>
      </c>
      <c r="C6791" s="513" t="s">
        <v>6425</v>
      </c>
      <c r="D6791" s="498" t="s">
        <v>170</v>
      </c>
      <c r="E6791" s="499">
        <v>47.93</v>
      </c>
      <c r="F6791" s="500">
        <f t="shared" si="1669"/>
        <v>59.36</v>
      </c>
      <c r="G6791" s="556"/>
      <c r="H6791" s="518"/>
      <c r="I6791" s="519">
        <f t="shared" si="1665"/>
        <v>0</v>
      </c>
      <c r="J6791" s="557">
        <f t="shared" si="1666"/>
        <v>0</v>
      </c>
      <c r="K6791" s="504"/>
      <c r="L6791" s="580">
        <f t="shared" si="1671"/>
        <v>0</v>
      </c>
      <c r="M6791" s="518">
        <f t="shared" si="1671"/>
        <v>0</v>
      </c>
      <c r="N6791" s="519">
        <f t="shared" si="1667"/>
        <v>0</v>
      </c>
      <c r="O6791" s="558">
        <f t="shared" si="1668"/>
        <v>0</v>
      </c>
      <c r="P6791" s="506"/>
      <c r="Q6791" s="520"/>
      <c r="R6791" s="412" t="str">
        <f t="shared" si="1672"/>
        <v/>
      </c>
      <c r="S6791" s="412" t="str">
        <f t="shared" si="1658"/>
        <v/>
      </c>
      <c r="T6791" s="427"/>
      <c r="U6791" s="429"/>
      <c r="W6791" s="6" t="e">
        <f>VLOOKUP(A6791,'[3]Cartilha Global'!$A:$A,1,FALSE)</f>
        <v>#N/A</v>
      </c>
    </row>
    <row r="6792" spans="1:23" ht="34.5" hidden="1" thickBot="1" x14ac:dyDescent="0.25">
      <c r="A6792" s="522">
        <v>101818</v>
      </c>
      <c r="B6792" s="508" t="s">
        <v>3144</v>
      </c>
      <c r="C6792" s="513" t="s">
        <v>6426</v>
      </c>
      <c r="D6792" s="498" t="s">
        <v>170</v>
      </c>
      <c r="E6792" s="499">
        <v>65.38</v>
      </c>
      <c r="F6792" s="500">
        <f t="shared" si="1669"/>
        <v>80.97</v>
      </c>
      <c r="G6792" s="556"/>
      <c r="H6792" s="518"/>
      <c r="I6792" s="519">
        <f t="shared" si="1665"/>
        <v>0</v>
      </c>
      <c r="J6792" s="557">
        <f t="shared" si="1666"/>
        <v>0</v>
      </c>
      <c r="K6792" s="504"/>
      <c r="L6792" s="580">
        <f t="shared" si="1671"/>
        <v>0</v>
      </c>
      <c r="M6792" s="518">
        <f t="shared" si="1671"/>
        <v>0</v>
      </c>
      <c r="N6792" s="519">
        <f t="shared" si="1667"/>
        <v>0</v>
      </c>
      <c r="O6792" s="558">
        <f t="shared" si="1668"/>
        <v>0</v>
      </c>
      <c r="P6792" s="506"/>
      <c r="Q6792" s="520"/>
      <c r="R6792" s="412" t="str">
        <f t="shared" si="1672"/>
        <v/>
      </c>
      <c r="S6792" s="412" t="str">
        <f t="shared" si="1658"/>
        <v/>
      </c>
      <c r="T6792" s="427"/>
      <c r="U6792" s="429"/>
      <c r="W6792" s="6" t="e">
        <f>VLOOKUP(A6792,'[3]Cartilha Global'!$A:$A,1,FALSE)</f>
        <v>#N/A</v>
      </c>
    </row>
    <row r="6793" spans="1:23" ht="34.5" hidden="1" thickBot="1" x14ac:dyDescent="0.25">
      <c r="A6793" s="522">
        <v>101819</v>
      </c>
      <c r="B6793" s="508" t="s">
        <v>3144</v>
      </c>
      <c r="C6793" s="513" t="s">
        <v>6427</v>
      </c>
      <c r="D6793" s="498" t="s">
        <v>170</v>
      </c>
      <c r="E6793" s="499">
        <v>61.33</v>
      </c>
      <c r="F6793" s="500">
        <f t="shared" si="1669"/>
        <v>75.95</v>
      </c>
      <c r="G6793" s="556"/>
      <c r="H6793" s="518"/>
      <c r="I6793" s="519">
        <f t="shared" si="1665"/>
        <v>0</v>
      </c>
      <c r="J6793" s="557">
        <f t="shared" si="1666"/>
        <v>0</v>
      </c>
      <c r="K6793" s="504"/>
      <c r="L6793" s="580">
        <f t="shared" si="1671"/>
        <v>0</v>
      </c>
      <c r="M6793" s="518">
        <f t="shared" si="1671"/>
        <v>0</v>
      </c>
      <c r="N6793" s="519">
        <f t="shared" si="1667"/>
        <v>0</v>
      </c>
      <c r="O6793" s="558">
        <f t="shared" si="1668"/>
        <v>0</v>
      </c>
      <c r="P6793" s="506"/>
      <c r="Q6793" s="520"/>
      <c r="R6793" s="412" t="str">
        <f t="shared" si="1672"/>
        <v/>
      </c>
      <c r="S6793" s="412" t="str">
        <f t="shared" si="1658"/>
        <v/>
      </c>
      <c r="T6793" s="427"/>
      <c r="U6793" s="429"/>
      <c r="W6793" s="6" t="e">
        <f>VLOOKUP(A6793,'[3]Cartilha Global'!$A:$A,1,FALSE)</f>
        <v>#N/A</v>
      </c>
    </row>
    <row r="6794" spans="1:23" ht="34.5" hidden="1" thickBot="1" x14ac:dyDescent="0.25">
      <c r="A6794" s="522">
        <v>101820</v>
      </c>
      <c r="B6794" s="508" t="s">
        <v>3144</v>
      </c>
      <c r="C6794" s="513" t="s">
        <v>6428</v>
      </c>
      <c r="D6794" s="498" t="s">
        <v>170</v>
      </c>
      <c r="E6794" s="499">
        <v>39.869999999999997</v>
      </c>
      <c r="F6794" s="500">
        <f t="shared" si="1669"/>
        <v>49.38</v>
      </c>
      <c r="G6794" s="556"/>
      <c r="H6794" s="518"/>
      <c r="I6794" s="519">
        <f t="shared" si="1665"/>
        <v>0</v>
      </c>
      <c r="J6794" s="557">
        <f t="shared" si="1666"/>
        <v>0</v>
      </c>
      <c r="K6794" s="504"/>
      <c r="L6794" s="580">
        <f t="shared" si="1671"/>
        <v>0</v>
      </c>
      <c r="M6794" s="518">
        <f t="shared" si="1671"/>
        <v>0</v>
      </c>
      <c r="N6794" s="519">
        <f t="shared" si="1667"/>
        <v>0</v>
      </c>
      <c r="O6794" s="558">
        <f t="shared" si="1668"/>
        <v>0</v>
      </c>
      <c r="P6794" s="506"/>
      <c r="Q6794" s="520"/>
      <c r="R6794" s="412" t="str">
        <f t="shared" si="1672"/>
        <v/>
      </c>
      <c r="S6794" s="412" t="str">
        <f t="shared" si="1658"/>
        <v/>
      </c>
      <c r="T6794" s="427"/>
      <c r="U6794" s="429"/>
      <c r="W6794" s="6" t="e">
        <f>VLOOKUP(A6794,'[3]Cartilha Global'!$A:$A,1,FALSE)</f>
        <v>#N/A</v>
      </c>
    </row>
    <row r="6795" spans="1:23" ht="34.5" hidden="1" thickBot="1" x14ac:dyDescent="0.25">
      <c r="A6795" s="522">
        <v>101822</v>
      </c>
      <c r="B6795" s="508" t="s">
        <v>3144</v>
      </c>
      <c r="C6795" s="513" t="s">
        <v>6429</v>
      </c>
      <c r="D6795" s="498" t="s">
        <v>171</v>
      </c>
      <c r="E6795" s="499">
        <v>123.24</v>
      </c>
      <c r="F6795" s="500">
        <f t="shared" si="1669"/>
        <v>152.62</v>
      </c>
      <c r="G6795" s="556"/>
      <c r="H6795" s="518"/>
      <c r="I6795" s="519">
        <f t="shared" si="1665"/>
        <v>0</v>
      </c>
      <c r="J6795" s="557">
        <f t="shared" si="1666"/>
        <v>0</v>
      </c>
      <c r="K6795" s="504"/>
      <c r="L6795" s="580">
        <f t="shared" si="1671"/>
        <v>0</v>
      </c>
      <c r="M6795" s="518">
        <f t="shared" si="1671"/>
        <v>0</v>
      </c>
      <c r="N6795" s="519">
        <f t="shared" si="1667"/>
        <v>0</v>
      </c>
      <c r="O6795" s="558">
        <f t="shared" si="1668"/>
        <v>0</v>
      </c>
      <c r="P6795" s="506"/>
      <c r="Q6795" s="520"/>
      <c r="R6795" s="412" t="str">
        <f t="shared" si="1672"/>
        <v/>
      </c>
      <c r="S6795" s="412" t="str">
        <f t="shared" si="1658"/>
        <v/>
      </c>
      <c r="T6795" s="427"/>
      <c r="U6795" s="429"/>
      <c r="W6795" s="6" t="e">
        <f>VLOOKUP(A6795,'[3]Cartilha Global'!$A:$A,1,FALSE)</f>
        <v>#N/A</v>
      </c>
    </row>
    <row r="6796" spans="1:23" ht="23.25" hidden="1" thickBot="1" x14ac:dyDescent="0.25">
      <c r="A6796" s="522">
        <v>101823</v>
      </c>
      <c r="B6796" s="508" t="s">
        <v>3144</v>
      </c>
      <c r="C6796" s="513" t="s">
        <v>6430</v>
      </c>
      <c r="D6796" s="498" t="s">
        <v>171</v>
      </c>
      <c r="E6796" s="499">
        <v>155.99</v>
      </c>
      <c r="F6796" s="500">
        <f t="shared" si="1669"/>
        <v>193.18</v>
      </c>
      <c r="G6796" s="556"/>
      <c r="H6796" s="518"/>
      <c r="I6796" s="519">
        <f t="shared" si="1665"/>
        <v>0</v>
      </c>
      <c r="J6796" s="557">
        <f t="shared" si="1666"/>
        <v>0</v>
      </c>
      <c r="K6796" s="504"/>
      <c r="L6796" s="580">
        <f t="shared" si="1671"/>
        <v>0</v>
      </c>
      <c r="M6796" s="518">
        <f t="shared" si="1671"/>
        <v>0</v>
      </c>
      <c r="N6796" s="519">
        <f t="shared" si="1667"/>
        <v>0</v>
      </c>
      <c r="O6796" s="558">
        <f t="shared" si="1668"/>
        <v>0</v>
      </c>
      <c r="P6796" s="506"/>
      <c r="Q6796" s="520"/>
      <c r="R6796" s="412" t="str">
        <f t="shared" si="1672"/>
        <v/>
      </c>
      <c r="S6796" s="412" t="str">
        <f t="shared" si="1658"/>
        <v/>
      </c>
      <c r="T6796" s="427"/>
      <c r="U6796" s="429"/>
      <c r="W6796" s="6" t="e">
        <f>VLOOKUP(A6796,'[3]Cartilha Global'!$A:$A,1,FALSE)</f>
        <v>#N/A</v>
      </c>
    </row>
    <row r="6797" spans="1:23" ht="23.25" hidden="1" thickBot="1" x14ac:dyDescent="0.25">
      <c r="A6797" s="522">
        <v>101824</v>
      </c>
      <c r="B6797" s="508" t="s">
        <v>3144</v>
      </c>
      <c r="C6797" s="513" t="s">
        <v>6431</v>
      </c>
      <c r="D6797" s="498" t="s">
        <v>171</v>
      </c>
      <c r="E6797" s="499">
        <v>186.49</v>
      </c>
      <c r="F6797" s="500">
        <f t="shared" si="1669"/>
        <v>230.95</v>
      </c>
      <c r="G6797" s="556"/>
      <c r="H6797" s="518"/>
      <c r="I6797" s="519">
        <f t="shared" si="1665"/>
        <v>0</v>
      </c>
      <c r="J6797" s="557">
        <f t="shared" si="1666"/>
        <v>0</v>
      </c>
      <c r="K6797" s="504"/>
      <c r="L6797" s="580">
        <f t="shared" si="1671"/>
        <v>0</v>
      </c>
      <c r="M6797" s="518">
        <f t="shared" si="1671"/>
        <v>0</v>
      </c>
      <c r="N6797" s="519">
        <f t="shared" si="1667"/>
        <v>0</v>
      </c>
      <c r="O6797" s="558">
        <f t="shared" si="1668"/>
        <v>0</v>
      </c>
      <c r="P6797" s="506"/>
      <c r="Q6797" s="520"/>
      <c r="R6797" s="412" t="str">
        <f t="shared" si="1672"/>
        <v/>
      </c>
      <c r="S6797" s="412" t="str">
        <f t="shared" si="1658"/>
        <v/>
      </c>
      <c r="T6797" s="427"/>
      <c r="U6797" s="429"/>
      <c r="W6797" s="6" t="e">
        <f>VLOOKUP(A6797,'[3]Cartilha Global'!$A:$A,1,FALSE)</f>
        <v>#N/A</v>
      </c>
    </row>
    <row r="6798" spans="1:23" ht="23.25" hidden="1" thickBot="1" x14ac:dyDescent="0.25">
      <c r="A6798" s="522">
        <v>101825</v>
      </c>
      <c r="B6798" s="508" t="s">
        <v>3144</v>
      </c>
      <c r="C6798" s="513" t="s">
        <v>6432</v>
      </c>
      <c r="D6798" s="498" t="s">
        <v>171</v>
      </c>
      <c r="E6798" s="499">
        <v>216.17</v>
      </c>
      <c r="F6798" s="500">
        <f t="shared" si="1669"/>
        <v>267.7</v>
      </c>
      <c r="G6798" s="556"/>
      <c r="H6798" s="518"/>
      <c r="I6798" s="519">
        <f t="shared" si="1665"/>
        <v>0</v>
      </c>
      <c r="J6798" s="557">
        <f t="shared" si="1666"/>
        <v>0</v>
      </c>
      <c r="K6798" s="504"/>
      <c r="L6798" s="580">
        <f t="shared" si="1671"/>
        <v>0</v>
      </c>
      <c r="M6798" s="518">
        <f t="shared" si="1671"/>
        <v>0</v>
      </c>
      <c r="N6798" s="519">
        <f t="shared" si="1667"/>
        <v>0</v>
      </c>
      <c r="O6798" s="558">
        <f t="shared" si="1668"/>
        <v>0</v>
      </c>
      <c r="P6798" s="506"/>
      <c r="Q6798" s="520"/>
      <c r="R6798" s="412" t="str">
        <f t="shared" si="1672"/>
        <v/>
      </c>
      <c r="S6798" s="412" t="str">
        <f t="shared" si="1658"/>
        <v/>
      </c>
      <c r="T6798" s="427"/>
      <c r="U6798" s="429"/>
      <c r="W6798" s="6" t="e">
        <f>VLOOKUP(A6798,'[3]Cartilha Global'!$A:$A,1,FALSE)</f>
        <v>#N/A</v>
      </c>
    </row>
    <row r="6799" spans="1:23" ht="23.25" hidden="1" thickBot="1" x14ac:dyDescent="0.25">
      <c r="A6799" s="522">
        <v>101826</v>
      </c>
      <c r="B6799" s="508" t="s">
        <v>3144</v>
      </c>
      <c r="C6799" s="513" t="s">
        <v>6433</v>
      </c>
      <c r="D6799" s="498" t="s">
        <v>171</v>
      </c>
      <c r="E6799" s="499">
        <v>245.45</v>
      </c>
      <c r="F6799" s="500">
        <f t="shared" si="1669"/>
        <v>303.97000000000003</v>
      </c>
      <c r="G6799" s="556"/>
      <c r="H6799" s="518"/>
      <c r="I6799" s="519">
        <f t="shared" si="1665"/>
        <v>0</v>
      </c>
      <c r="J6799" s="557">
        <f t="shared" si="1666"/>
        <v>0</v>
      </c>
      <c r="K6799" s="504"/>
      <c r="L6799" s="580">
        <f t="shared" si="1671"/>
        <v>0</v>
      </c>
      <c r="M6799" s="518">
        <f t="shared" si="1671"/>
        <v>0</v>
      </c>
      <c r="N6799" s="519">
        <f t="shared" si="1667"/>
        <v>0</v>
      </c>
      <c r="O6799" s="558">
        <f t="shared" si="1668"/>
        <v>0</v>
      </c>
      <c r="P6799" s="506"/>
      <c r="Q6799" s="520"/>
      <c r="R6799" s="412" t="str">
        <f t="shared" si="1672"/>
        <v/>
      </c>
      <c r="S6799" s="412" t="str">
        <f t="shared" ref="S6799:S6869" si="1673">IF(Q6799="X","x",IF(Q6799="xx","x",IF(OR(J6799&gt;0,O6799&gt;0),"x","")))</f>
        <v/>
      </c>
      <c r="T6799" s="427"/>
      <c r="U6799" s="429"/>
      <c r="W6799" s="6" t="e">
        <f>VLOOKUP(A6799,'[3]Cartilha Global'!$A:$A,1,FALSE)</f>
        <v>#N/A</v>
      </c>
    </row>
    <row r="6800" spans="1:23" ht="23.25" hidden="1" thickBot="1" x14ac:dyDescent="0.25">
      <c r="A6800" s="522">
        <v>101827</v>
      </c>
      <c r="B6800" s="508" t="s">
        <v>3144</v>
      </c>
      <c r="C6800" s="513" t="s">
        <v>6434</v>
      </c>
      <c r="D6800" s="498" t="s">
        <v>171</v>
      </c>
      <c r="E6800" s="499">
        <v>170.02</v>
      </c>
      <c r="F6800" s="500">
        <f t="shared" si="1669"/>
        <v>210.55</v>
      </c>
      <c r="G6800" s="556"/>
      <c r="H6800" s="518"/>
      <c r="I6800" s="519">
        <f t="shared" si="1665"/>
        <v>0</v>
      </c>
      <c r="J6800" s="557">
        <f t="shared" si="1666"/>
        <v>0</v>
      </c>
      <c r="K6800" s="504"/>
      <c r="L6800" s="580">
        <f t="shared" si="1671"/>
        <v>0</v>
      </c>
      <c r="M6800" s="518">
        <f t="shared" si="1671"/>
        <v>0</v>
      </c>
      <c r="N6800" s="519">
        <f t="shared" si="1667"/>
        <v>0</v>
      </c>
      <c r="O6800" s="558">
        <f t="shared" si="1668"/>
        <v>0</v>
      </c>
      <c r="P6800" s="506"/>
      <c r="Q6800" s="520"/>
      <c r="R6800" s="412" t="str">
        <f t="shared" si="1672"/>
        <v/>
      </c>
      <c r="S6800" s="412" t="str">
        <f t="shared" si="1673"/>
        <v/>
      </c>
      <c r="T6800" s="427"/>
      <c r="U6800" s="429"/>
      <c r="W6800" s="6" t="e">
        <f>VLOOKUP(A6800,'[3]Cartilha Global'!$A:$A,1,FALSE)</f>
        <v>#N/A</v>
      </c>
    </row>
    <row r="6801" spans="1:23" ht="23.25" hidden="1" thickBot="1" x14ac:dyDescent="0.25">
      <c r="A6801" s="522">
        <v>101828</v>
      </c>
      <c r="B6801" s="508" t="s">
        <v>3144</v>
      </c>
      <c r="C6801" s="513" t="s">
        <v>6435</v>
      </c>
      <c r="D6801" s="498" t="s">
        <v>171</v>
      </c>
      <c r="E6801" s="499">
        <v>162.22999999999999</v>
      </c>
      <c r="F6801" s="500">
        <f t="shared" si="1669"/>
        <v>200.91</v>
      </c>
      <c r="G6801" s="556"/>
      <c r="H6801" s="518"/>
      <c r="I6801" s="519">
        <f t="shared" si="1665"/>
        <v>0</v>
      </c>
      <c r="J6801" s="557">
        <f t="shared" si="1666"/>
        <v>0</v>
      </c>
      <c r="K6801" s="504"/>
      <c r="L6801" s="580">
        <f t="shared" ref="L6801:M6837" si="1674">G6801</f>
        <v>0</v>
      </c>
      <c r="M6801" s="518">
        <f t="shared" si="1674"/>
        <v>0</v>
      </c>
      <c r="N6801" s="519">
        <f t="shared" si="1667"/>
        <v>0</v>
      </c>
      <c r="O6801" s="558">
        <f t="shared" si="1668"/>
        <v>0</v>
      </c>
      <c r="P6801" s="506"/>
      <c r="Q6801" s="520"/>
      <c r="R6801" s="412" t="str">
        <f t="shared" si="1672"/>
        <v/>
      </c>
      <c r="S6801" s="412" t="str">
        <f t="shared" si="1673"/>
        <v/>
      </c>
      <c r="T6801" s="427"/>
      <c r="U6801" s="429"/>
      <c r="W6801" s="6" t="e">
        <f>VLOOKUP(A6801,'[3]Cartilha Global'!$A:$A,1,FALSE)</f>
        <v>#N/A</v>
      </c>
    </row>
    <row r="6802" spans="1:23" ht="23.25" hidden="1" thickBot="1" x14ac:dyDescent="0.25">
      <c r="A6802" s="522">
        <v>101829</v>
      </c>
      <c r="B6802" s="508" t="s">
        <v>3144</v>
      </c>
      <c r="C6802" s="513" t="s">
        <v>6436</v>
      </c>
      <c r="D6802" s="498" t="s">
        <v>171</v>
      </c>
      <c r="E6802" s="499">
        <v>231.4</v>
      </c>
      <c r="F6802" s="500">
        <f t="shared" si="1669"/>
        <v>286.57</v>
      </c>
      <c r="G6802" s="556"/>
      <c r="H6802" s="518"/>
      <c r="I6802" s="519">
        <f t="shared" si="1665"/>
        <v>0</v>
      </c>
      <c r="J6802" s="557">
        <f t="shared" si="1666"/>
        <v>0</v>
      </c>
      <c r="K6802" s="504"/>
      <c r="L6802" s="580">
        <f t="shared" si="1674"/>
        <v>0</v>
      </c>
      <c r="M6802" s="518">
        <f t="shared" si="1674"/>
        <v>0</v>
      </c>
      <c r="N6802" s="519">
        <f t="shared" si="1667"/>
        <v>0</v>
      </c>
      <c r="O6802" s="558">
        <f t="shared" si="1668"/>
        <v>0</v>
      </c>
      <c r="P6802" s="506"/>
      <c r="Q6802" s="520"/>
      <c r="R6802" s="412" t="str">
        <f t="shared" si="1672"/>
        <v/>
      </c>
      <c r="S6802" s="412" t="str">
        <f t="shared" si="1673"/>
        <v/>
      </c>
      <c r="T6802" s="427"/>
      <c r="U6802" s="429"/>
      <c r="W6802" s="6" t="e">
        <f>VLOOKUP(A6802,'[3]Cartilha Global'!$A:$A,1,FALSE)</f>
        <v>#N/A</v>
      </c>
    </row>
    <row r="6803" spans="1:23" ht="23.25" hidden="1" thickBot="1" x14ac:dyDescent="0.25">
      <c r="A6803" s="522">
        <v>101830</v>
      </c>
      <c r="B6803" s="508" t="s">
        <v>3144</v>
      </c>
      <c r="C6803" s="513" t="s">
        <v>6437</v>
      </c>
      <c r="D6803" s="498" t="s">
        <v>171</v>
      </c>
      <c r="E6803" s="499">
        <v>260.14999999999998</v>
      </c>
      <c r="F6803" s="500">
        <f t="shared" si="1669"/>
        <v>322.17</v>
      </c>
      <c r="G6803" s="556"/>
      <c r="H6803" s="518"/>
      <c r="I6803" s="519">
        <f t="shared" si="1665"/>
        <v>0</v>
      </c>
      <c r="J6803" s="557">
        <f t="shared" si="1666"/>
        <v>0</v>
      </c>
      <c r="K6803" s="504"/>
      <c r="L6803" s="580">
        <f t="shared" si="1674"/>
        <v>0</v>
      </c>
      <c r="M6803" s="518">
        <f t="shared" si="1674"/>
        <v>0</v>
      </c>
      <c r="N6803" s="519">
        <f t="shared" si="1667"/>
        <v>0</v>
      </c>
      <c r="O6803" s="558">
        <f t="shared" si="1668"/>
        <v>0</v>
      </c>
      <c r="P6803" s="506"/>
      <c r="Q6803" s="520"/>
      <c r="R6803" s="412" t="str">
        <f t="shared" si="1672"/>
        <v/>
      </c>
      <c r="S6803" s="412" t="str">
        <f t="shared" si="1673"/>
        <v/>
      </c>
      <c r="T6803" s="427"/>
      <c r="U6803" s="429"/>
      <c r="W6803" s="6" t="e">
        <f>VLOOKUP(A6803,'[3]Cartilha Global'!$A:$A,1,FALSE)</f>
        <v>#N/A</v>
      </c>
    </row>
    <row r="6804" spans="1:23" ht="23.25" hidden="1" thickBot="1" x14ac:dyDescent="0.25">
      <c r="A6804" s="522">
        <v>101831</v>
      </c>
      <c r="B6804" s="508" t="s">
        <v>3144</v>
      </c>
      <c r="C6804" s="513" t="s">
        <v>6438</v>
      </c>
      <c r="D6804" s="498" t="s">
        <v>171</v>
      </c>
      <c r="E6804" s="499">
        <v>288.49</v>
      </c>
      <c r="F6804" s="500">
        <f t="shared" si="1669"/>
        <v>357.27</v>
      </c>
      <c r="G6804" s="556"/>
      <c r="H6804" s="518"/>
      <c r="I6804" s="519">
        <f t="shared" si="1665"/>
        <v>0</v>
      </c>
      <c r="J6804" s="557">
        <f t="shared" si="1666"/>
        <v>0</v>
      </c>
      <c r="K6804" s="504"/>
      <c r="L6804" s="580">
        <f t="shared" si="1674"/>
        <v>0</v>
      </c>
      <c r="M6804" s="518">
        <f t="shared" si="1674"/>
        <v>0</v>
      </c>
      <c r="N6804" s="519">
        <f t="shared" si="1667"/>
        <v>0</v>
      </c>
      <c r="O6804" s="558">
        <f t="shared" si="1668"/>
        <v>0</v>
      </c>
      <c r="P6804" s="506"/>
      <c r="Q6804" s="520"/>
      <c r="R6804" s="412" t="str">
        <f t="shared" si="1672"/>
        <v/>
      </c>
      <c r="S6804" s="412" t="str">
        <f t="shared" si="1673"/>
        <v/>
      </c>
      <c r="T6804" s="427"/>
      <c r="U6804" s="429"/>
      <c r="W6804" s="6" t="e">
        <f>VLOOKUP(A6804,'[3]Cartilha Global'!$A:$A,1,FALSE)</f>
        <v>#N/A</v>
      </c>
    </row>
    <row r="6805" spans="1:23" ht="23.25" hidden="1" thickBot="1" x14ac:dyDescent="0.25">
      <c r="A6805" s="522">
        <v>101832</v>
      </c>
      <c r="B6805" s="508" t="s">
        <v>3144</v>
      </c>
      <c r="C6805" s="513" t="s">
        <v>6439</v>
      </c>
      <c r="D6805" s="498" t="s">
        <v>171</v>
      </c>
      <c r="E6805" s="499">
        <v>223.92</v>
      </c>
      <c r="F6805" s="500">
        <f t="shared" si="1669"/>
        <v>277.3</v>
      </c>
      <c r="G6805" s="556"/>
      <c r="H6805" s="518"/>
      <c r="I6805" s="519">
        <f t="shared" si="1665"/>
        <v>0</v>
      </c>
      <c r="J6805" s="557">
        <f t="shared" si="1666"/>
        <v>0</v>
      </c>
      <c r="K6805" s="504"/>
      <c r="L6805" s="580">
        <f t="shared" si="1674"/>
        <v>0</v>
      </c>
      <c r="M6805" s="518">
        <f t="shared" si="1674"/>
        <v>0</v>
      </c>
      <c r="N6805" s="519">
        <f t="shared" si="1667"/>
        <v>0</v>
      </c>
      <c r="O6805" s="558">
        <f t="shared" si="1668"/>
        <v>0</v>
      </c>
      <c r="P6805" s="506"/>
      <c r="Q6805" s="520"/>
      <c r="R6805" s="412" t="str">
        <f t="shared" si="1672"/>
        <v/>
      </c>
      <c r="S6805" s="412" t="str">
        <f t="shared" si="1673"/>
        <v/>
      </c>
      <c r="T6805" s="427"/>
      <c r="U6805" s="429"/>
      <c r="W6805" s="6" t="e">
        <f>VLOOKUP(A6805,'[3]Cartilha Global'!$A:$A,1,FALSE)</f>
        <v>#N/A</v>
      </c>
    </row>
    <row r="6806" spans="1:23" ht="23.25" hidden="1" thickBot="1" x14ac:dyDescent="0.25">
      <c r="A6806" s="522">
        <v>101833</v>
      </c>
      <c r="B6806" s="508" t="s">
        <v>3144</v>
      </c>
      <c r="C6806" s="513" t="s">
        <v>6440</v>
      </c>
      <c r="D6806" s="498" t="s">
        <v>171</v>
      </c>
      <c r="E6806" s="499">
        <v>252.82</v>
      </c>
      <c r="F6806" s="500">
        <f t="shared" si="1669"/>
        <v>313.08999999999997</v>
      </c>
      <c r="G6806" s="556"/>
      <c r="H6806" s="518"/>
      <c r="I6806" s="519">
        <f t="shared" si="1665"/>
        <v>0</v>
      </c>
      <c r="J6806" s="557">
        <f t="shared" si="1666"/>
        <v>0</v>
      </c>
      <c r="K6806" s="504"/>
      <c r="L6806" s="580">
        <f t="shared" si="1674"/>
        <v>0</v>
      </c>
      <c r="M6806" s="518">
        <f t="shared" si="1674"/>
        <v>0</v>
      </c>
      <c r="N6806" s="519">
        <f t="shared" si="1667"/>
        <v>0</v>
      </c>
      <c r="O6806" s="558">
        <f t="shared" si="1668"/>
        <v>0</v>
      </c>
      <c r="P6806" s="506"/>
      <c r="Q6806" s="520"/>
      <c r="R6806" s="412" t="str">
        <f t="shared" si="1672"/>
        <v/>
      </c>
      <c r="S6806" s="412" t="str">
        <f t="shared" si="1673"/>
        <v/>
      </c>
      <c r="T6806" s="427"/>
      <c r="U6806" s="429"/>
      <c r="W6806" s="6" t="e">
        <f>VLOOKUP(A6806,'[3]Cartilha Global'!$A:$A,1,FALSE)</f>
        <v>#N/A</v>
      </c>
    </row>
    <row r="6807" spans="1:23" ht="23.25" hidden="1" thickBot="1" x14ac:dyDescent="0.25">
      <c r="A6807" s="522">
        <v>101834</v>
      </c>
      <c r="B6807" s="508" t="s">
        <v>3144</v>
      </c>
      <c r="C6807" s="513" t="s">
        <v>6441</v>
      </c>
      <c r="D6807" s="498" t="s">
        <v>171</v>
      </c>
      <c r="E6807" s="499">
        <v>281.32</v>
      </c>
      <c r="F6807" s="500">
        <f t="shared" si="1669"/>
        <v>348.39</v>
      </c>
      <c r="G6807" s="556"/>
      <c r="H6807" s="518"/>
      <c r="I6807" s="519">
        <f t="shared" si="1665"/>
        <v>0</v>
      </c>
      <c r="J6807" s="557">
        <f t="shared" si="1666"/>
        <v>0</v>
      </c>
      <c r="K6807" s="504"/>
      <c r="L6807" s="580">
        <f t="shared" si="1674"/>
        <v>0</v>
      </c>
      <c r="M6807" s="518">
        <f t="shared" si="1674"/>
        <v>0</v>
      </c>
      <c r="N6807" s="519">
        <f t="shared" si="1667"/>
        <v>0</v>
      </c>
      <c r="O6807" s="558">
        <f t="shared" si="1668"/>
        <v>0</v>
      </c>
      <c r="P6807" s="506"/>
      <c r="Q6807" s="520"/>
      <c r="R6807" s="412" t="str">
        <f t="shared" si="1672"/>
        <v/>
      </c>
      <c r="S6807" s="412" t="str">
        <f t="shared" si="1673"/>
        <v/>
      </c>
      <c r="T6807" s="427"/>
      <c r="U6807" s="429"/>
      <c r="W6807" s="6" t="e">
        <f>VLOOKUP(A6807,'[3]Cartilha Global'!$A:$A,1,FALSE)</f>
        <v>#N/A</v>
      </c>
    </row>
    <row r="6808" spans="1:23" ht="23.25" hidden="1" thickBot="1" x14ac:dyDescent="0.25">
      <c r="A6808" s="522">
        <v>101835</v>
      </c>
      <c r="B6808" s="508" t="s">
        <v>3144</v>
      </c>
      <c r="C6808" s="513" t="s">
        <v>6442</v>
      </c>
      <c r="D6808" s="498" t="s">
        <v>171</v>
      </c>
      <c r="E6808" s="499">
        <v>216.17</v>
      </c>
      <c r="F6808" s="500">
        <f t="shared" si="1669"/>
        <v>267.7</v>
      </c>
      <c r="G6808" s="556"/>
      <c r="H6808" s="518"/>
      <c r="I6808" s="519">
        <f t="shared" si="1665"/>
        <v>0</v>
      </c>
      <c r="J6808" s="557">
        <f t="shared" si="1666"/>
        <v>0</v>
      </c>
      <c r="K6808" s="504"/>
      <c r="L6808" s="580">
        <f t="shared" si="1674"/>
        <v>0</v>
      </c>
      <c r="M6808" s="518">
        <f t="shared" si="1674"/>
        <v>0</v>
      </c>
      <c r="N6808" s="519">
        <f t="shared" si="1667"/>
        <v>0</v>
      </c>
      <c r="O6808" s="558">
        <f t="shared" si="1668"/>
        <v>0</v>
      </c>
      <c r="P6808" s="506"/>
      <c r="Q6808" s="520"/>
      <c r="R6808" s="412" t="str">
        <f t="shared" si="1672"/>
        <v/>
      </c>
      <c r="S6808" s="412" t="str">
        <f t="shared" si="1673"/>
        <v/>
      </c>
      <c r="T6808" s="427"/>
      <c r="U6808" s="429"/>
      <c r="W6808" s="6" t="e">
        <f>VLOOKUP(A6808,'[3]Cartilha Global'!$A:$A,1,FALSE)</f>
        <v>#N/A</v>
      </c>
    </row>
    <row r="6809" spans="1:23" ht="34.5" hidden="1" thickBot="1" x14ac:dyDescent="0.25">
      <c r="A6809" s="522">
        <v>101836</v>
      </c>
      <c r="B6809" s="508" t="s">
        <v>3144</v>
      </c>
      <c r="C6809" s="513" t="s">
        <v>6443</v>
      </c>
      <c r="D6809" s="498" t="s">
        <v>171</v>
      </c>
      <c r="E6809" s="499">
        <v>25.43</v>
      </c>
      <c r="F6809" s="500">
        <f t="shared" si="1669"/>
        <v>31.49</v>
      </c>
      <c r="G6809" s="556"/>
      <c r="H6809" s="518"/>
      <c r="I6809" s="519">
        <f t="shared" si="1665"/>
        <v>0</v>
      </c>
      <c r="J6809" s="557">
        <f t="shared" si="1666"/>
        <v>0</v>
      </c>
      <c r="K6809" s="504"/>
      <c r="L6809" s="580">
        <f t="shared" si="1674"/>
        <v>0</v>
      </c>
      <c r="M6809" s="518">
        <f t="shared" si="1674"/>
        <v>0</v>
      </c>
      <c r="N6809" s="519">
        <f t="shared" si="1667"/>
        <v>0</v>
      </c>
      <c r="O6809" s="558">
        <f t="shared" si="1668"/>
        <v>0</v>
      </c>
      <c r="P6809" s="506"/>
      <c r="Q6809" s="520"/>
      <c r="R6809" s="412" t="str">
        <f t="shared" si="1672"/>
        <v/>
      </c>
      <c r="S6809" s="412" t="str">
        <f t="shared" si="1673"/>
        <v/>
      </c>
      <c r="T6809" s="427"/>
      <c r="U6809" s="429"/>
      <c r="W6809" s="6" t="e">
        <f>VLOOKUP(A6809,'[3]Cartilha Global'!$A:$A,1,FALSE)</f>
        <v>#N/A</v>
      </c>
    </row>
    <row r="6810" spans="1:23" ht="23.25" hidden="1" thickBot="1" x14ac:dyDescent="0.25">
      <c r="A6810" s="522">
        <v>101837</v>
      </c>
      <c r="B6810" s="508" t="s">
        <v>3144</v>
      </c>
      <c r="C6810" s="513" t="s">
        <v>6444</v>
      </c>
      <c r="D6810" s="498" t="s">
        <v>171</v>
      </c>
      <c r="E6810" s="499">
        <v>58.18</v>
      </c>
      <c r="F6810" s="500">
        <f t="shared" si="1669"/>
        <v>72.05</v>
      </c>
      <c r="G6810" s="556"/>
      <c r="H6810" s="518"/>
      <c r="I6810" s="519">
        <f t="shared" si="1665"/>
        <v>0</v>
      </c>
      <c r="J6810" s="557">
        <f t="shared" si="1666"/>
        <v>0</v>
      </c>
      <c r="K6810" s="504"/>
      <c r="L6810" s="580">
        <f t="shared" si="1674"/>
        <v>0</v>
      </c>
      <c r="M6810" s="518">
        <f t="shared" si="1674"/>
        <v>0</v>
      </c>
      <c r="N6810" s="519">
        <f t="shared" si="1667"/>
        <v>0</v>
      </c>
      <c r="O6810" s="558">
        <f t="shared" si="1668"/>
        <v>0</v>
      </c>
      <c r="P6810" s="506"/>
      <c r="Q6810" s="520"/>
      <c r="R6810" s="412" t="str">
        <f t="shared" si="1672"/>
        <v/>
      </c>
      <c r="S6810" s="412" t="str">
        <f t="shared" si="1673"/>
        <v/>
      </c>
      <c r="T6810" s="427"/>
      <c r="U6810" s="429"/>
      <c r="W6810" s="6" t="e">
        <f>VLOOKUP(A6810,'[3]Cartilha Global'!$A:$A,1,FALSE)</f>
        <v>#N/A</v>
      </c>
    </row>
    <row r="6811" spans="1:23" ht="23.25" hidden="1" thickBot="1" x14ac:dyDescent="0.25">
      <c r="A6811" s="522">
        <v>101838</v>
      </c>
      <c r="B6811" s="508" t="s">
        <v>3144</v>
      </c>
      <c r="C6811" s="513" t="s">
        <v>6445</v>
      </c>
      <c r="D6811" s="498" t="s">
        <v>171</v>
      </c>
      <c r="E6811" s="499">
        <v>88.68</v>
      </c>
      <c r="F6811" s="500">
        <f t="shared" si="1669"/>
        <v>109.82</v>
      </c>
      <c r="G6811" s="556"/>
      <c r="H6811" s="518"/>
      <c r="I6811" s="519">
        <f t="shared" si="1665"/>
        <v>0</v>
      </c>
      <c r="J6811" s="557">
        <f t="shared" si="1666"/>
        <v>0</v>
      </c>
      <c r="K6811" s="504"/>
      <c r="L6811" s="580">
        <f t="shared" si="1674"/>
        <v>0</v>
      </c>
      <c r="M6811" s="518">
        <f t="shared" si="1674"/>
        <v>0</v>
      </c>
      <c r="N6811" s="519">
        <f t="shared" si="1667"/>
        <v>0</v>
      </c>
      <c r="O6811" s="558">
        <f t="shared" si="1668"/>
        <v>0</v>
      </c>
      <c r="P6811" s="506"/>
      <c r="Q6811" s="520"/>
      <c r="R6811" s="412" t="str">
        <f t="shared" si="1672"/>
        <v/>
      </c>
      <c r="S6811" s="412" t="str">
        <f t="shared" si="1673"/>
        <v/>
      </c>
      <c r="T6811" s="427"/>
      <c r="U6811" s="429"/>
      <c r="W6811" s="6" t="e">
        <f>VLOOKUP(A6811,'[3]Cartilha Global'!$A:$A,1,FALSE)</f>
        <v>#N/A</v>
      </c>
    </row>
    <row r="6812" spans="1:23" ht="23.25" hidden="1" thickBot="1" x14ac:dyDescent="0.25">
      <c r="A6812" s="522">
        <v>101839</v>
      </c>
      <c r="B6812" s="508" t="s">
        <v>3144</v>
      </c>
      <c r="C6812" s="513" t="s">
        <v>6446</v>
      </c>
      <c r="D6812" s="498" t="s">
        <v>171</v>
      </c>
      <c r="E6812" s="499">
        <v>118.35</v>
      </c>
      <c r="F6812" s="500">
        <f t="shared" si="1669"/>
        <v>146.56</v>
      </c>
      <c r="G6812" s="556"/>
      <c r="H6812" s="518"/>
      <c r="I6812" s="519">
        <f t="shared" si="1665"/>
        <v>0</v>
      </c>
      <c r="J6812" s="557">
        <f t="shared" si="1666"/>
        <v>0</v>
      </c>
      <c r="K6812" s="504"/>
      <c r="L6812" s="580">
        <f t="shared" si="1674"/>
        <v>0</v>
      </c>
      <c r="M6812" s="518">
        <f t="shared" si="1674"/>
        <v>0</v>
      </c>
      <c r="N6812" s="519">
        <f t="shared" si="1667"/>
        <v>0</v>
      </c>
      <c r="O6812" s="558">
        <f t="shared" si="1668"/>
        <v>0</v>
      </c>
      <c r="P6812" s="506"/>
      <c r="Q6812" s="520"/>
      <c r="R6812" s="412" t="str">
        <f t="shared" si="1672"/>
        <v/>
      </c>
      <c r="S6812" s="412" t="str">
        <f t="shared" si="1673"/>
        <v/>
      </c>
      <c r="T6812" s="427"/>
      <c r="U6812" s="429"/>
      <c r="W6812" s="6" t="e">
        <f>VLOOKUP(A6812,'[3]Cartilha Global'!$A:$A,1,FALSE)</f>
        <v>#N/A</v>
      </c>
    </row>
    <row r="6813" spans="1:23" ht="23.25" hidden="1" thickBot="1" x14ac:dyDescent="0.25">
      <c r="A6813" s="522">
        <v>101840</v>
      </c>
      <c r="B6813" s="508" t="s">
        <v>3144</v>
      </c>
      <c r="C6813" s="513" t="s">
        <v>6447</v>
      </c>
      <c r="D6813" s="498" t="s">
        <v>171</v>
      </c>
      <c r="E6813" s="499">
        <v>192.23</v>
      </c>
      <c r="F6813" s="500">
        <f t="shared" si="1669"/>
        <v>238.06</v>
      </c>
      <c r="G6813" s="556"/>
      <c r="H6813" s="518"/>
      <c r="I6813" s="519">
        <f t="shared" si="1665"/>
        <v>0</v>
      </c>
      <c r="J6813" s="557">
        <f t="shared" si="1666"/>
        <v>0</v>
      </c>
      <c r="K6813" s="504"/>
      <c r="L6813" s="580">
        <f t="shared" si="1674"/>
        <v>0</v>
      </c>
      <c r="M6813" s="518">
        <f t="shared" si="1674"/>
        <v>0</v>
      </c>
      <c r="N6813" s="519">
        <f t="shared" si="1667"/>
        <v>0</v>
      </c>
      <c r="O6813" s="558">
        <f t="shared" si="1668"/>
        <v>0</v>
      </c>
      <c r="P6813" s="506"/>
      <c r="Q6813" s="520"/>
      <c r="R6813" s="412" t="str">
        <f t="shared" si="1672"/>
        <v/>
      </c>
      <c r="S6813" s="412" t="str">
        <f t="shared" si="1673"/>
        <v/>
      </c>
      <c r="T6813" s="427"/>
      <c r="U6813" s="429"/>
      <c r="W6813" s="6" t="e">
        <f>VLOOKUP(A6813,'[3]Cartilha Global'!$A:$A,1,FALSE)</f>
        <v>#N/A</v>
      </c>
    </row>
    <row r="6814" spans="1:23" ht="23.25" hidden="1" thickBot="1" x14ac:dyDescent="0.25">
      <c r="A6814" s="522">
        <v>101841</v>
      </c>
      <c r="B6814" s="508" t="s">
        <v>3144</v>
      </c>
      <c r="C6814" s="513" t="s">
        <v>6448</v>
      </c>
      <c r="D6814" s="498" t="s">
        <v>171</v>
      </c>
      <c r="E6814" s="499">
        <v>72.209999999999994</v>
      </c>
      <c r="F6814" s="500">
        <f t="shared" si="1669"/>
        <v>89.42</v>
      </c>
      <c r="G6814" s="556"/>
      <c r="H6814" s="518"/>
      <c r="I6814" s="519">
        <f t="shared" si="1665"/>
        <v>0</v>
      </c>
      <c r="J6814" s="557">
        <f t="shared" si="1666"/>
        <v>0</v>
      </c>
      <c r="K6814" s="504"/>
      <c r="L6814" s="580">
        <f t="shared" si="1674"/>
        <v>0</v>
      </c>
      <c r="M6814" s="518">
        <f t="shared" si="1674"/>
        <v>0</v>
      </c>
      <c r="N6814" s="519">
        <f t="shared" si="1667"/>
        <v>0</v>
      </c>
      <c r="O6814" s="558">
        <f t="shared" si="1668"/>
        <v>0</v>
      </c>
      <c r="P6814" s="506"/>
      <c r="Q6814" s="520"/>
      <c r="R6814" s="412" t="str">
        <f t="shared" si="1672"/>
        <v/>
      </c>
      <c r="S6814" s="412" t="str">
        <f t="shared" si="1673"/>
        <v/>
      </c>
      <c r="T6814" s="427"/>
      <c r="U6814" s="429"/>
      <c r="W6814" s="6" t="e">
        <f>VLOOKUP(A6814,'[3]Cartilha Global'!$A:$A,1,FALSE)</f>
        <v>#N/A</v>
      </c>
    </row>
    <row r="6815" spans="1:23" ht="23.25" hidden="1" thickBot="1" x14ac:dyDescent="0.25">
      <c r="A6815" s="522">
        <v>101842</v>
      </c>
      <c r="B6815" s="508" t="s">
        <v>3144</v>
      </c>
      <c r="C6815" s="513" t="s">
        <v>6449</v>
      </c>
      <c r="D6815" s="498" t="s">
        <v>171</v>
      </c>
      <c r="E6815" s="499">
        <v>64.42</v>
      </c>
      <c r="F6815" s="500">
        <f t="shared" si="1669"/>
        <v>79.78</v>
      </c>
      <c r="G6815" s="556"/>
      <c r="H6815" s="518"/>
      <c r="I6815" s="519">
        <f t="shared" si="1665"/>
        <v>0</v>
      </c>
      <c r="J6815" s="557">
        <f t="shared" si="1666"/>
        <v>0</v>
      </c>
      <c r="K6815" s="504"/>
      <c r="L6815" s="580">
        <f t="shared" si="1674"/>
        <v>0</v>
      </c>
      <c r="M6815" s="518">
        <f t="shared" si="1674"/>
        <v>0</v>
      </c>
      <c r="N6815" s="519">
        <f t="shared" si="1667"/>
        <v>0</v>
      </c>
      <c r="O6815" s="558">
        <f t="shared" si="1668"/>
        <v>0</v>
      </c>
      <c r="P6815" s="506"/>
      <c r="Q6815" s="520"/>
      <c r="R6815" s="412" t="str">
        <f t="shared" si="1672"/>
        <v/>
      </c>
      <c r="S6815" s="412" t="str">
        <f t="shared" si="1673"/>
        <v/>
      </c>
      <c r="T6815" s="427"/>
      <c r="U6815" s="429"/>
      <c r="W6815" s="6" t="e">
        <f>VLOOKUP(A6815,'[3]Cartilha Global'!$A:$A,1,FALSE)</f>
        <v>#N/A</v>
      </c>
    </row>
    <row r="6816" spans="1:23" ht="23.25" hidden="1" thickBot="1" x14ac:dyDescent="0.25">
      <c r="A6816" s="522">
        <v>101843</v>
      </c>
      <c r="B6816" s="508" t="s">
        <v>3144</v>
      </c>
      <c r="C6816" s="513" t="s">
        <v>6450</v>
      </c>
      <c r="D6816" s="498" t="s">
        <v>171</v>
      </c>
      <c r="E6816" s="499">
        <v>133.59</v>
      </c>
      <c r="F6816" s="500">
        <f t="shared" si="1669"/>
        <v>165.44</v>
      </c>
      <c r="G6816" s="556"/>
      <c r="H6816" s="518"/>
      <c r="I6816" s="519">
        <f t="shared" si="1665"/>
        <v>0</v>
      </c>
      <c r="J6816" s="557">
        <f t="shared" si="1666"/>
        <v>0</v>
      </c>
      <c r="K6816" s="504"/>
      <c r="L6816" s="580">
        <f t="shared" si="1674"/>
        <v>0</v>
      </c>
      <c r="M6816" s="518">
        <f t="shared" si="1674"/>
        <v>0</v>
      </c>
      <c r="N6816" s="519">
        <f t="shared" si="1667"/>
        <v>0</v>
      </c>
      <c r="O6816" s="558">
        <f t="shared" si="1668"/>
        <v>0</v>
      </c>
      <c r="P6816" s="506"/>
      <c r="Q6816" s="520"/>
      <c r="R6816" s="412" t="str">
        <f t="shared" si="1672"/>
        <v/>
      </c>
      <c r="S6816" s="412" t="str">
        <f t="shared" si="1673"/>
        <v/>
      </c>
      <c r="T6816" s="427"/>
      <c r="U6816" s="429"/>
      <c r="W6816" s="6" t="e">
        <f>VLOOKUP(A6816,'[3]Cartilha Global'!$A:$A,1,FALSE)</f>
        <v>#N/A</v>
      </c>
    </row>
    <row r="6817" spans="1:23" ht="23.25" hidden="1" thickBot="1" x14ac:dyDescent="0.25">
      <c r="A6817" s="522">
        <v>101844</v>
      </c>
      <c r="B6817" s="508" t="s">
        <v>3144</v>
      </c>
      <c r="C6817" s="513" t="s">
        <v>6451</v>
      </c>
      <c r="D6817" s="498" t="s">
        <v>171</v>
      </c>
      <c r="E6817" s="499">
        <v>162.34</v>
      </c>
      <c r="F6817" s="500">
        <f t="shared" si="1669"/>
        <v>201.04</v>
      </c>
      <c r="G6817" s="556"/>
      <c r="H6817" s="518"/>
      <c r="I6817" s="519">
        <f t="shared" si="1665"/>
        <v>0</v>
      </c>
      <c r="J6817" s="557">
        <f t="shared" si="1666"/>
        <v>0</v>
      </c>
      <c r="K6817" s="504"/>
      <c r="L6817" s="580">
        <f t="shared" si="1674"/>
        <v>0</v>
      </c>
      <c r="M6817" s="518">
        <f t="shared" si="1674"/>
        <v>0</v>
      </c>
      <c r="N6817" s="519">
        <f t="shared" si="1667"/>
        <v>0</v>
      </c>
      <c r="O6817" s="558">
        <f t="shared" si="1668"/>
        <v>0</v>
      </c>
      <c r="P6817" s="506"/>
      <c r="Q6817" s="520"/>
      <c r="R6817" s="412" t="str">
        <f t="shared" si="1672"/>
        <v/>
      </c>
      <c r="S6817" s="412" t="str">
        <f t="shared" si="1673"/>
        <v/>
      </c>
      <c r="T6817" s="427"/>
      <c r="U6817" s="429"/>
      <c r="W6817" s="6" t="e">
        <f>VLOOKUP(A6817,'[3]Cartilha Global'!$A:$A,1,FALSE)</f>
        <v>#N/A</v>
      </c>
    </row>
    <row r="6818" spans="1:23" ht="23.25" hidden="1" thickBot="1" x14ac:dyDescent="0.25">
      <c r="A6818" s="522">
        <v>101845</v>
      </c>
      <c r="B6818" s="508" t="s">
        <v>3144</v>
      </c>
      <c r="C6818" s="513" t="s">
        <v>6452</v>
      </c>
      <c r="D6818" s="498" t="s">
        <v>171</v>
      </c>
      <c r="E6818" s="499">
        <v>190.68</v>
      </c>
      <c r="F6818" s="500">
        <f t="shared" si="1669"/>
        <v>236.14</v>
      </c>
      <c r="G6818" s="556"/>
      <c r="H6818" s="518"/>
      <c r="I6818" s="519">
        <f t="shared" si="1665"/>
        <v>0</v>
      </c>
      <c r="J6818" s="557">
        <f t="shared" si="1666"/>
        <v>0</v>
      </c>
      <c r="K6818" s="504"/>
      <c r="L6818" s="580">
        <f t="shared" si="1674"/>
        <v>0</v>
      </c>
      <c r="M6818" s="518">
        <f t="shared" si="1674"/>
        <v>0</v>
      </c>
      <c r="N6818" s="519">
        <f t="shared" si="1667"/>
        <v>0</v>
      </c>
      <c r="O6818" s="558">
        <f t="shared" si="1668"/>
        <v>0</v>
      </c>
      <c r="P6818" s="506"/>
      <c r="Q6818" s="520"/>
      <c r="R6818" s="412" t="str">
        <f t="shared" si="1672"/>
        <v/>
      </c>
      <c r="S6818" s="412" t="str">
        <f t="shared" si="1673"/>
        <v/>
      </c>
      <c r="T6818" s="427"/>
      <c r="U6818" s="429"/>
      <c r="W6818" s="6" t="e">
        <f>VLOOKUP(A6818,'[3]Cartilha Global'!$A:$A,1,FALSE)</f>
        <v>#N/A</v>
      </c>
    </row>
    <row r="6819" spans="1:23" ht="23.25" hidden="1" thickBot="1" x14ac:dyDescent="0.25">
      <c r="A6819" s="522">
        <v>101846</v>
      </c>
      <c r="B6819" s="508" t="s">
        <v>3144</v>
      </c>
      <c r="C6819" s="513" t="s">
        <v>6453</v>
      </c>
      <c r="D6819" s="498" t="s">
        <v>171</v>
      </c>
      <c r="E6819" s="499">
        <v>126.11</v>
      </c>
      <c r="F6819" s="500">
        <f t="shared" si="1669"/>
        <v>156.16999999999999</v>
      </c>
      <c r="G6819" s="556"/>
      <c r="H6819" s="518"/>
      <c r="I6819" s="519">
        <f t="shared" si="1665"/>
        <v>0</v>
      </c>
      <c r="J6819" s="557">
        <f t="shared" si="1666"/>
        <v>0</v>
      </c>
      <c r="K6819" s="504"/>
      <c r="L6819" s="580">
        <f t="shared" si="1674"/>
        <v>0</v>
      </c>
      <c r="M6819" s="518">
        <f t="shared" si="1674"/>
        <v>0</v>
      </c>
      <c r="N6819" s="519">
        <f t="shared" si="1667"/>
        <v>0</v>
      </c>
      <c r="O6819" s="558">
        <f t="shared" si="1668"/>
        <v>0</v>
      </c>
      <c r="P6819" s="506"/>
      <c r="Q6819" s="520"/>
      <c r="R6819" s="412" t="str">
        <f t="shared" si="1672"/>
        <v/>
      </c>
      <c r="S6819" s="412" t="str">
        <f t="shared" si="1673"/>
        <v/>
      </c>
      <c r="T6819" s="427"/>
      <c r="U6819" s="429"/>
      <c r="W6819" s="6" t="e">
        <f>VLOOKUP(A6819,'[3]Cartilha Global'!$A:$A,1,FALSE)</f>
        <v>#N/A</v>
      </c>
    </row>
    <row r="6820" spans="1:23" ht="23.25" hidden="1" thickBot="1" x14ac:dyDescent="0.25">
      <c r="A6820" s="522">
        <v>101847</v>
      </c>
      <c r="B6820" s="508" t="s">
        <v>3144</v>
      </c>
      <c r="C6820" s="513" t="s">
        <v>6454</v>
      </c>
      <c r="D6820" s="498" t="s">
        <v>171</v>
      </c>
      <c r="E6820" s="499">
        <v>155.01</v>
      </c>
      <c r="F6820" s="500">
        <f t="shared" si="1669"/>
        <v>191.96</v>
      </c>
      <c r="G6820" s="556"/>
      <c r="H6820" s="518"/>
      <c r="I6820" s="519">
        <f t="shared" ref="I6820:I6860" si="1675">IF(ISBLANK(E6820),0,ROUND(F6820*G6820,2))</f>
        <v>0</v>
      </c>
      <c r="J6820" s="557">
        <f t="shared" ref="J6820:J6860" si="1676">IF(ISBLANK(G6820),0,ROUND(G6820*H6820,2))</f>
        <v>0</v>
      </c>
      <c r="K6820" s="504"/>
      <c r="L6820" s="580">
        <f t="shared" si="1674"/>
        <v>0</v>
      </c>
      <c r="M6820" s="518">
        <f t="shared" si="1674"/>
        <v>0</v>
      </c>
      <c r="N6820" s="519">
        <f t="shared" ref="N6820:N6860" si="1677">IF(ISBLANK(E6820),0,ROUND(F6820*L6820,2))</f>
        <v>0</v>
      </c>
      <c r="O6820" s="558">
        <f t="shared" ref="O6820:O6860" si="1678">IF(ISBLANK(L6820),0,ROUND(L6820*M6820,2))</f>
        <v>0</v>
      </c>
      <c r="P6820" s="506"/>
      <c r="Q6820" s="520"/>
      <c r="R6820" s="412" t="str">
        <f t="shared" si="1672"/>
        <v/>
      </c>
      <c r="S6820" s="412" t="str">
        <f t="shared" si="1673"/>
        <v/>
      </c>
      <c r="T6820" s="427"/>
      <c r="U6820" s="429"/>
      <c r="W6820" s="6" t="e">
        <f>VLOOKUP(A6820,'[3]Cartilha Global'!$A:$A,1,FALSE)</f>
        <v>#N/A</v>
      </c>
    </row>
    <row r="6821" spans="1:23" ht="23.25" hidden="1" thickBot="1" x14ac:dyDescent="0.25">
      <c r="A6821" s="522">
        <v>101848</v>
      </c>
      <c r="B6821" s="508" t="s">
        <v>3144</v>
      </c>
      <c r="C6821" s="513" t="s">
        <v>6455</v>
      </c>
      <c r="D6821" s="498" t="s">
        <v>171</v>
      </c>
      <c r="E6821" s="499">
        <v>183.51</v>
      </c>
      <c r="F6821" s="500">
        <f t="shared" si="1669"/>
        <v>227.26</v>
      </c>
      <c r="G6821" s="556"/>
      <c r="H6821" s="518"/>
      <c r="I6821" s="519">
        <f t="shared" si="1675"/>
        <v>0</v>
      </c>
      <c r="J6821" s="557">
        <f t="shared" si="1676"/>
        <v>0</v>
      </c>
      <c r="K6821" s="504"/>
      <c r="L6821" s="580">
        <f t="shared" si="1674"/>
        <v>0</v>
      </c>
      <c r="M6821" s="518">
        <f t="shared" si="1674"/>
        <v>0</v>
      </c>
      <c r="N6821" s="519">
        <f t="shared" si="1677"/>
        <v>0</v>
      </c>
      <c r="O6821" s="558">
        <f t="shared" si="1678"/>
        <v>0</v>
      </c>
      <c r="P6821" s="506"/>
      <c r="Q6821" s="520"/>
      <c r="R6821" s="412" t="str">
        <f t="shared" si="1672"/>
        <v/>
      </c>
      <c r="S6821" s="412" t="str">
        <f t="shared" si="1673"/>
        <v/>
      </c>
      <c r="T6821" s="427"/>
      <c r="U6821" s="429"/>
      <c r="W6821" s="6" t="e">
        <f>VLOOKUP(A6821,'[3]Cartilha Global'!$A:$A,1,FALSE)</f>
        <v>#N/A</v>
      </c>
    </row>
    <row r="6822" spans="1:23" ht="23.25" hidden="1" thickBot="1" x14ac:dyDescent="0.25">
      <c r="A6822" s="522">
        <v>101849</v>
      </c>
      <c r="B6822" s="508" t="s">
        <v>3144</v>
      </c>
      <c r="C6822" s="513" t="s">
        <v>6456</v>
      </c>
      <c r="D6822" s="498" t="s">
        <v>171</v>
      </c>
      <c r="E6822" s="499">
        <v>118.36</v>
      </c>
      <c r="F6822" s="500">
        <f t="shared" si="1669"/>
        <v>146.58000000000001</v>
      </c>
      <c r="G6822" s="556"/>
      <c r="H6822" s="518"/>
      <c r="I6822" s="519">
        <f t="shared" si="1675"/>
        <v>0</v>
      </c>
      <c r="J6822" s="557">
        <f t="shared" si="1676"/>
        <v>0</v>
      </c>
      <c r="K6822" s="504"/>
      <c r="L6822" s="580">
        <f t="shared" si="1674"/>
        <v>0</v>
      </c>
      <c r="M6822" s="518">
        <f t="shared" si="1674"/>
        <v>0</v>
      </c>
      <c r="N6822" s="519">
        <f t="shared" si="1677"/>
        <v>0</v>
      </c>
      <c r="O6822" s="558">
        <f t="shared" si="1678"/>
        <v>0</v>
      </c>
      <c r="P6822" s="506"/>
      <c r="Q6822" s="520"/>
      <c r="R6822" s="412" t="str">
        <f t="shared" si="1672"/>
        <v/>
      </c>
      <c r="S6822" s="412" t="str">
        <f t="shared" si="1673"/>
        <v/>
      </c>
      <c r="T6822" s="427"/>
      <c r="U6822" s="429"/>
      <c r="W6822" s="6" t="e">
        <f>VLOOKUP(A6822,'[3]Cartilha Global'!$A:$A,1,FALSE)</f>
        <v>#N/A</v>
      </c>
    </row>
    <row r="6823" spans="1:23" ht="34.5" hidden="1" thickBot="1" x14ac:dyDescent="0.25">
      <c r="A6823" s="522">
        <v>101850</v>
      </c>
      <c r="B6823" s="508" t="s">
        <v>3144</v>
      </c>
      <c r="C6823" s="513" t="s">
        <v>6457</v>
      </c>
      <c r="D6823" s="498" t="s">
        <v>170</v>
      </c>
      <c r="E6823" s="499">
        <v>55.67</v>
      </c>
      <c r="F6823" s="500">
        <f t="shared" si="1669"/>
        <v>68.94</v>
      </c>
      <c r="G6823" s="556"/>
      <c r="H6823" s="518"/>
      <c r="I6823" s="519">
        <f t="shared" si="1675"/>
        <v>0</v>
      </c>
      <c r="J6823" s="557">
        <f t="shared" si="1676"/>
        <v>0</v>
      </c>
      <c r="K6823" s="504"/>
      <c r="L6823" s="580">
        <f t="shared" si="1674"/>
        <v>0</v>
      </c>
      <c r="M6823" s="518">
        <f t="shared" si="1674"/>
        <v>0</v>
      </c>
      <c r="N6823" s="519">
        <f t="shared" si="1677"/>
        <v>0</v>
      </c>
      <c r="O6823" s="558">
        <f t="shared" si="1678"/>
        <v>0</v>
      </c>
      <c r="P6823" s="506"/>
      <c r="Q6823" s="520"/>
      <c r="R6823" s="412" t="str">
        <f t="shared" si="1672"/>
        <v/>
      </c>
      <c r="S6823" s="412" t="str">
        <f t="shared" si="1673"/>
        <v/>
      </c>
      <c r="T6823" s="427"/>
      <c r="U6823" s="429"/>
      <c r="W6823" s="6" t="e">
        <f>VLOOKUP(A6823,'[3]Cartilha Global'!$A:$A,1,FALSE)</f>
        <v>#N/A</v>
      </c>
    </row>
    <row r="6824" spans="1:23" ht="34.5" hidden="1" thickBot="1" x14ac:dyDescent="0.25">
      <c r="A6824" s="522">
        <v>101851</v>
      </c>
      <c r="B6824" s="508" t="s">
        <v>3144</v>
      </c>
      <c r="C6824" s="513" t="s">
        <v>6458</v>
      </c>
      <c r="D6824" s="498" t="s">
        <v>170</v>
      </c>
      <c r="E6824" s="499">
        <v>144.55000000000001</v>
      </c>
      <c r="F6824" s="500">
        <f t="shared" si="1669"/>
        <v>179.01</v>
      </c>
      <c r="G6824" s="556"/>
      <c r="H6824" s="518"/>
      <c r="I6824" s="519">
        <f t="shared" si="1675"/>
        <v>0</v>
      </c>
      <c r="J6824" s="557">
        <f t="shared" si="1676"/>
        <v>0</v>
      </c>
      <c r="K6824" s="504"/>
      <c r="L6824" s="580">
        <f t="shared" si="1674"/>
        <v>0</v>
      </c>
      <c r="M6824" s="518">
        <f t="shared" si="1674"/>
        <v>0</v>
      </c>
      <c r="N6824" s="519">
        <f t="shared" si="1677"/>
        <v>0</v>
      </c>
      <c r="O6824" s="558">
        <f t="shared" si="1678"/>
        <v>0</v>
      </c>
      <c r="P6824" s="506"/>
      <c r="Q6824" s="520"/>
      <c r="R6824" s="412" t="str">
        <f t="shared" si="1672"/>
        <v/>
      </c>
      <c r="S6824" s="412" t="str">
        <f t="shared" si="1673"/>
        <v/>
      </c>
      <c r="T6824" s="427"/>
      <c r="U6824" s="429"/>
      <c r="W6824" s="6" t="e">
        <f>VLOOKUP(A6824,'[3]Cartilha Global'!$A:$A,1,FALSE)</f>
        <v>#N/A</v>
      </c>
    </row>
    <row r="6825" spans="1:23" ht="34.5" hidden="1" thickBot="1" x14ac:dyDescent="0.25">
      <c r="A6825" s="522">
        <v>101852</v>
      </c>
      <c r="B6825" s="508" t="s">
        <v>3144</v>
      </c>
      <c r="C6825" s="513" t="s">
        <v>6459</v>
      </c>
      <c r="D6825" s="498" t="s">
        <v>170</v>
      </c>
      <c r="E6825" s="499">
        <v>69.33</v>
      </c>
      <c r="F6825" s="500">
        <f t="shared" ref="F6825:F6860" si="1679">IF(E6825=0,0,ROUND(E6825*(1+E$13)*(1-E$14),2))</f>
        <v>85.86</v>
      </c>
      <c r="G6825" s="556"/>
      <c r="H6825" s="518"/>
      <c r="I6825" s="519">
        <f t="shared" si="1675"/>
        <v>0</v>
      </c>
      <c r="J6825" s="557">
        <f t="shared" si="1676"/>
        <v>0</v>
      </c>
      <c r="K6825" s="504"/>
      <c r="L6825" s="580">
        <f t="shared" si="1674"/>
        <v>0</v>
      </c>
      <c r="M6825" s="518">
        <f t="shared" si="1674"/>
        <v>0</v>
      </c>
      <c r="N6825" s="519">
        <f t="shared" si="1677"/>
        <v>0</v>
      </c>
      <c r="O6825" s="558">
        <f t="shared" si="1678"/>
        <v>0</v>
      </c>
      <c r="P6825" s="506"/>
      <c r="Q6825" s="520"/>
      <c r="R6825" s="412" t="str">
        <f t="shared" si="1672"/>
        <v/>
      </c>
      <c r="S6825" s="412" t="str">
        <f t="shared" si="1673"/>
        <v/>
      </c>
      <c r="T6825" s="427"/>
      <c r="U6825" s="429"/>
      <c r="W6825" s="6" t="e">
        <f>VLOOKUP(A6825,'[3]Cartilha Global'!$A:$A,1,FALSE)</f>
        <v>#N/A</v>
      </c>
    </row>
    <row r="6826" spans="1:23" ht="34.5" hidden="1" thickBot="1" x14ac:dyDescent="0.25">
      <c r="A6826" s="522">
        <v>101853</v>
      </c>
      <c r="B6826" s="508" t="s">
        <v>3144</v>
      </c>
      <c r="C6826" s="513" t="s">
        <v>6460</v>
      </c>
      <c r="D6826" s="498" t="s">
        <v>170</v>
      </c>
      <c r="E6826" s="499">
        <v>48.67</v>
      </c>
      <c r="F6826" s="500">
        <f t="shared" si="1679"/>
        <v>60.27</v>
      </c>
      <c r="G6826" s="556"/>
      <c r="H6826" s="518"/>
      <c r="I6826" s="519">
        <f t="shared" si="1675"/>
        <v>0</v>
      </c>
      <c r="J6826" s="557">
        <f t="shared" si="1676"/>
        <v>0</v>
      </c>
      <c r="K6826" s="504"/>
      <c r="L6826" s="580">
        <f t="shared" si="1674"/>
        <v>0</v>
      </c>
      <c r="M6826" s="518">
        <f t="shared" si="1674"/>
        <v>0</v>
      </c>
      <c r="N6826" s="519">
        <f t="shared" si="1677"/>
        <v>0</v>
      </c>
      <c r="O6826" s="558">
        <f t="shared" si="1678"/>
        <v>0</v>
      </c>
      <c r="P6826" s="506"/>
      <c r="Q6826" s="520"/>
      <c r="R6826" s="412" t="str">
        <f t="shared" si="1672"/>
        <v/>
      </c>
      <c r="S6826" s="412" t="str">
        <f t="shared" si="1673"/>
        <v/>
      </c>
      <c r="T6826" s="427"/>
      <c r="U6826" s="429"/>
      <c r="W6826" s="6" t="e">
        <f>VLOOKUP(A6826,'[3]Cartilha Global'!$A:$A,1,FALSE)</f>
        <v>#N/A</v>
      </c>
    </row>
    <row r="6827" spans="1:23" ht="34.5" hidden="1" thickBot="1" x14ac:dyDescent="0.25">
      <c r="A6827" s="522">
        <v>101854</v>
      </c>
      <c r="B6827" s="508" t="s">
        <v>3144</v>
      </c>
      <c r="C6827" s="513" t="s">
        <v>6461</v>
      </c>
      <c r="D6827" s="498" t="s">
        <v>170</v>
      </c>
      <c r="E6827" s="499">
        <v>142.19</v>
      </c>
      <c r="F6827" s="500">
        <f t="shared" si="1679"/>
        <v>176.09</v>
      </c>
      <c r="G6827" s="556"/>
      <c r="H6827" s="518"/>
      <c r="I6827" s="519">
        <f t="shared" si="1675"/>
        <v>0</v>
      </c>
      <c r="J6827" s="557">
        <f t="shared" si="1676"/>
        <v>0</v>
      </c>
      <c r="K6827" s="504"/>
      <c r="L6827" s="580">
        <f t="shared" si="1674"/>
        <v>0</v>
      </c>
      <c r="M6827" s="518">
        <f t="shared" si="1674"/>
        <v>0</v>
      </c>
      <c r="N6827" s="519">
        <f t="shared" si="1677"/>
        <v>0</v>
      </c>
      <c r="O6827" s="558">
        <f t="shared" si="1678"/>
        <v>0</v>
      </c>
      <c r="P6827" s="506"/>
      <c r="Q6827" s="520"/>
      <c r="R6827" s="412" t="str">
        <f t="shared" si="1672"/>
        <v/>
      </c>
      <c r="S6827" s="412" t="str">
        <f t="shared" si="1673"/>
        <v/>
      </c>
      <c r="T6827" s="427"/>
      <c r="U6827" s="429"/>
      <c r="W6827" s="6" t="e">
        <f>VLOOKUP(A6827,'[3]Cartilha Global'!$A:$A,1,FALSE)</f>
        <v>#N/A</v>
      </c>
    </row>
    <row r="6828" spans="1:23" ht="34.5" hidden="1" thickBot="1" x14ac:dyDescent="0.25">
      <c r="A6828" s="522">
        <v>101855</v>
      </c>
      <c r="B6828" s="508" t="s">
        <v>3144</v>
      </c>
      <c r="C6828" s="513" t="s">
        <v>6462</v>
      </c>
      <c r="D6828" s="498" t="s">
        <v>170</v>
      </c>
      <c r="E6828" s="499">
        <v>72.53</v>
      </c>
      <c r="F6828" s="500">
        <f t="shared" si="1679"/>
        <v>89.82</v>
      </c>
      <c r="G6828" s="556"/>
      <c r="H6828" s="518"/>
      <c r="I6828" s="519">
        <f t="shared" si="1675"/>
        <v>0</v>
      </c>
      <c r="J6828" s="557">
        <f t="shared" si="1676"/>
        <v>0</v>
      </c>
      <c r="K6828" s="504"/>
      <c r="L6828" s="580">
        <f t="shared" si="1674"/>
        <v>0</v>
      </c>
      <c r="M6828" s="518">
        <f t="shared" si="1674"/>
        <v>0</v>
      </c>
      <c r="N6828" s="519">
        <f t="shared" si="1677"/>
        <v>0</v>
      </c>
      <c r="O6828" s="558">
        <f t="shared" si="1678"/>
        <v>0</v>
      </c>
      <c r="P6828" s="506"/>
      <c r="Q6828" s="520"/>
      <c r="R6828" s="412" t="str">
        <f t="shared" si="1672"/>
        <v/>
      </c>
      <c r="S6828" s="412" t="str">
        <f t="shared" si="1673"/>
        <v/>
      </c>
      <c r="T6828" s="427"/>
      <c r="U6828" s="429"/>
      <c r="W6828" s="6" t="e">
        <f>VLOOKUP(A6828,'[3]Cartilha Global'!$A:$A,1,FALSE)</f>
        <v>#N/A</v>
      </c>
    </row>
    <row r="6829" spans="1:23" ht="23.25" hidden="1" thickBot="1" x14ac:dyDescent="0.25">
      <c r="A6829" s="522">
        <v>101856</v>
      </c>
      <c r="B6829" s="508" t="s">
        <v>3144</v>
      </c>
      <c r="C6829" s="513" t="s">
        <v>6463</v>
      </c>
      <c r="D6829" s="498" t="s">
        <v>170</v>
      </c>
      <c r="E6829" s="499">
        <v>24.12</v>
      </c>
      <c r="F6829" s="500">
        <f t="shared" si="1679"/>
        <v>29.87</v>
      </c>
      <c r="G6829" s="556"/>
      <c r="H6829" s="518"/>
      <c r="I6829" s="519">
        <f t="shared" si="1675"/>
        <v>0</v>
      </c>
      <c r="J6829" s="557">
        <f t="shared" si="1676"/>
        <v>0</v>
      </c>
      <c r="K6829" s="504"/>
      <c r="L6829" s="580">
        <f t="shared" si="1674"/>
        <v>0</v>
      </c>
      <c r="M6829" s="518">
        <f t="shared" si="1674"/>
        <v>0</v>
      </c>
      <c r="N6829" s="519">
        <f t="shared" si="1677"/>
        <v>0</v>
      </c>
      <c r="O6829" s="558">
        <f t="shared" si="1678"/>
        <v>0</v>
      </c>
      <c r="P6829" s="506"/>
      <c r="Q6829" s="520"/>
      <c r="R6829" s="412" t="str">
        <f t="shared" si="1672"/>
        <v/>
      </c>
      <c r="S6829" s="412" t="str">
        <f t="shared" si="1673"/>
        <v/>
      </c>
      <c r="T6829" s="427"/>
      <c r="U6829" s="429"/>
      <c r="W6829" s="6" t="e">
        <f>VLOOKUP(A6829,'[3]Cartilha Global'!$A:$A,1,FALSE)</f>
        <v>#N/A</v>
      </c>
    </row>
    <row r="6830" spans="1:23" ht="34.5" hidden="1" thickBot="1" x14ac:dyDescent="0.25">
      <c r="A6830" s="522">
        <v>101857</v>
      </c>
      <c r="B6830" s="508" t="s">
        <v>3144</v>
      </c>
      <c r="C6830" s="513" t="s">
        <v>6464</v>
      </c>
      <c r="D6830" s="498" t="s">
        <v>170</v>
      </c>
      <c r="E6830" s="499">
        <v>30.67</v>
      </c>
      <c r="F6830" s="500">
        <f t="shared" si="1679"/>
        <v>37.979999999999997</v>
      </c>
      <c r="G6830" s="556"/>
      <c r="H6830" s="518"/>
      <c r="I6830" s="519">
        <f t="shared" si="1675"/>
        <v>0</v>
      </c>
      <c r="J6830" s="557">
        <f t="shared" si="1676"/>
        <v>0</v>
      </c>
      <c r="K6830" s="504"/>
      <c r="L6830" s="580">
        <f t="shared" si="1674"/>
        <v>0</v>
      </c>
      <c r="M6830" s="518">
        <f t="shared" si="1674"/>
        <v>0</v>
      </c>
      <c r="N6830" s="519">
        <f t="shared" si="1677"/>
        <v>0</v>
      </c>
      <c r="O6830" s="558">
        <f t="shared" si="1678"/>
        <v>0</v>
      </c>
      <c r="P6830" s="506"/>
      <c r="Q6830" s="520"/>
      <c r="R6830" s="412" t="str">
        <f t="shared" si="1672"/>
        <v/>
      </c>
      <c r="S6830" s="412" t="str">
        <f t="shared" si="1673"/>
        <v/>
      </c>
      <c r="T6830" s="427"/>
      <c r="U6830" s="429"/>
      <c r="W6830" s="6" t="e">
        <f>VLOOKUP(A6830,'[3]Cartilha Global'!$A:$A,1,FALSE)</f>
        <v>#N/A</v>
      </c>
    </row>
    <row r="6831" spans="1:23" ht="34.5" hidden="1" thickBot="1" x14ac:dyDescent="0.25">
      <c r="A6831" s="522">
        <v>101858</v>
      </c>
      <c r="B6831" s="508" t="s">
        <v>3144</v>
      </c>
      <c r="C6831" s="513" t="s">
        <v>6465</v>
      </c>
      <c r="D6831" s="498" t="s">
        <v>170</v>
      </c>
      <c r="E6831" s="499">
        <v>24.68</v>
      </c>
      <c r="F6831" s="500">
        <f t="shared" si="1679"/>
        <v>30.56</v>
      </c>
      <c r="G6831" s="556"/>
      <c r="H6831" s="518"/>
      <c r="I6831" s="519">
        <f t="shared" si="1675"/>
        <v>0</v>
      </c>
      <c r="J6831" s="557">
        <f t="shared" si="1676"/>
        <v>0</v>
      </c>
      <c r="K6831" s="504"/>
      <c r="L6831" s="580">
        <f t="shared" si="1674"/>
        <v>0</v>
      </c>
      <c r="M6831" s="518">
        <f t="shared" si="1674"/>
        <v>0</v>
      </c>
      <c r="N6831" s="519">
        <f t="shared" si="1677"/>
        <v>0</v>
      </c>
      <c r="O6831" s="558">
        <f t="shared" si="1678"/>
        <v>0</v>
      </c>
      <c r="P6831" s="506"/>
      <c r="Q6831" s="520"/>
      <c r="R6831" s="412" t="str">
        <f t="shared" si="1672"/>
        <v/>
      </c>
      <c r="S6831" s="412" t="str">
        <f t="shared" si="1673"/>
        <v/>
      </c>
      <c r="T6831" s="427"/>
      <c r="U6831" s="429"/>
      <c r="W6831" s="6" t="e">
        <f>VLOOKUP(A6831,'[3]Cartilha Global'!$A:$A,1,FALSE)</f>
        <v>#N/A</v>
      </c>
    </row>
    <row r="6832" spans="1:23" ht="34.5" hidden="1" thickBot="1" x14ac:dyDescent="0.25">
      <c r="A6832" s="522">
        <v>101859</v>
      </c>
      <c r="B6832" s="508" t="s">
        <v>3144</v>
      </c>
      <c r="C6832" s="513" t="s">
        <v>6466</v>
      </c>
      <c r="D6832" s="498" t="s">
        <v>170</v>
      </c>
      <c r="E6832" s="499">
        <v>27.5</v>
      </c>
      <c r="F6832" s="500">
        <f t="shared" si="1679"/>
        <v>34.06</v>
      </c>
      <c r="G6832" s="556"/>
      <c r="H6832" s="518"/>
      <c r="I6832" s="519">
        <f t="shared" si="1675"/>
        <v>0</v>
      </c>
      <c r="J6832" s="557">
        <f t="shared" si="1676"/>
        <v>0</v>
      </c>
      <c r="K6832" s="504"/>
      <c r="L6832" s="580">
        <f t="shared" si="1674"/>
        <v>0</v>
      </c>
      <c r="M6832" s="518">
        <f t="shared" si="1674"/>
        <v>0</v>
      </c>
      <c r="N6832" s="519">
        <f t="shared" si="1677"/>
        <v>0</v>
      </c>
      <c r="O6832" s="558">
        <f t="shared" si="1678"/>
        <v>0</v>
      </c>
      <c r="P6832" s="506"/>
      <c r="Q6832" s="520"/>
      <c r="R6832" s="412" t="str">
        <f t="shared" si="1672"/>
        <v/>
      </c>
      <c r="S6832" s="412" t="str">
        <f t="shared" si="1673"/>
        <v/>
      </c>
      <c r="T6832" s="427"/>
      <c r="U6832" s="429"/>
      <c r="W6832" s="6" t="e">
        <f>VLOOKUP(A6832,'[3]Cartilha Global'!$A:$A,1,FALSE)</f>
        <v>#N/A</v>
      </c>
    </row>
    <row r="6833" spans="1:23" ht="34.5" hidden="1" thickBot="1" x14ac:dyDescent="0.25">
      <c r="A6833" s="522">
        <v>101860</v>
      </c>
      <c r="B6833" s="508" t="s">
        <v>3144</v>
      </c>
      <c r="C6833" s="513" t="s">
        <v>6467</v>
      </c>
      <c r="D6833" s="498" t="s">
        <v>170</v>
      </c>
      <c r="E6833" s="499">
        <v>31.93</v>
      </c>
      <c r="F6833" s="500">
        <f t="shared" si="1679"/>
        <v>39.54</v>
      </c>
      <c r="G6833" s="556"/>
      <c r="H6833" s="518"/>
      <c r="I6833" s="519">
        <f t="shared" si="1675"/>
        <v>0</v>
      </c>
      <c r="J6833" s="557">
        <f t="shared" si="1676"/>
        <v>0</v>
      </c>
      <c r="K6833" s="504"/>
      <c r="L6833" s="580">
        <f t="shared" si="1674"/>
        <v>0</v>
      </c>
      <c r="M6833" s="518">
        <f t="shared" si="1674"/>
        <v>0</v>
      </c>
      <c r="N6833" s="519">
        <f t="shared" si="1677"/>
        <v>0</v>
      </c>
      <c r="O6833" s="558">
        <f t="shared" si="1678"/>
        <v>0</v>
      </c>
      <c r="P6833" s="506"/>
      <c r="Q6833" s="520"/>
      <c r="R6833" s="412" t="str">
        <f t="shared" si="1672"/>
        <v/>
      </c>
      <c r="S6833" s="412" t="str">
        <f t="shared" si="1673"/>
        <v/>
      </c>
      <c r="T6833" s="427"/>
      <c r="U6833" s="429"/>
      <c r="W6833" s="6" t="e">
        <f>VLOOKUP(A6833,'[3]Cartilha Global'!$A:$A,1,FALSE)</f>
        <v>#N/A</v>
      </c>
    </row>
    <row r="6834" spans="1:23" ht="34.5" hidden="1" thickBot="1" x14ac:dyDescent="0.25">
      <c r="A6834" s="522">
        <v>101861</v>
      </c>
      <c r="B6834" s="508" t="s">
        <v>3144</v>
      </c>
      <c r="C6834" s="513" t="s">
        <v>6468</v>
      </c>
      <c r="D6834" s="498" t="s">
        <v>170</v>
      </c>
      <c r="E6834" s="499">
        <v>29.71</v>
      </c>
      <c r="F6834" s="500">
        <f t="shared" si="1679"/>
        <v>36.79</v>
      </c>
      <c r="G6834" s="556"/>
      <c r="H6834" s="518"/>
      <c r="I6834" s="519">
        <f t="shared" si="1675"/>
        <v>0</v>
      </c>
      <c r="J6834" s="557">
        <f t="shared" si="1676"/>
        <v>0</v>
      </c>
      <c r="K6834" s="504"/>
      <c r="L6834" s="580">
        <f t="shared" si="1674"/>
        <v>0</v>
      </c>
      <c r="M6834" s="518">
        <f t="shared" si="1674"/>
        <v>0</v>
      </c>
      <c r="N6834" s="519">
        <f t="shared" si="1677"/>
        <v>0</v>
      </c>
      <c r="O6834" s="558">
        <f t="shared" si="1678"/>
        <v>0</v>
      </c>
      <c r="P6834" s="506"/>
      <c r="Q6834" s="520"/>
      <c r="R6834" s="412" t="str">
        <f t="shared" si="1672"/>
        <v/>
      </c>
      <c r="S6834" s="412" t="str">
        <f t="shared" si="1673"/>
        <v/>
      </c>
      <c r="T6834" s="427"/>
      <c r="U6834" s="429"/>
      <c r="W6834" s="6" t="e">
        <f>VLOOKUP(A6834,'[3]Cartilha Global'!$A:$A,1,FALSE)</f>
        <v>#N/A</v>
      </c>
    </row>
    <row r="6835" spans="1:23" ht="34.5" hidden="1" thickBot="1" x14ac:dyDescent="0.25">
      <c r="A6835" s="522">
        <v>101862</v>
      </c>
      <c r="B6835" s="508" t="s">
        <v>3144</v>
      </c>
      <c r="C6835" s="513" t="s">
        <v>6469</v>
      </c>
      <c r="D6835" s="498" t="s">
        <v>170</v>
      </c>
      <c r="E6835" s="499">
        <v>32.58</v>
      </c>
      <c r="F6835" s="500">
        <f t="shared" si="1679"/>
        <v>40.35</v>
      </c>
      <c r="G6835" s="556"/>
      <c r="H6835" s="518"/>
      <c r="I6835" s="519">
        <f t="shared" si="1675"/>
        <v>0</v>
      </c>
      <c r="J6835" s="557">
        <f t="shared" si="1676"/>
        <v>0</v>
      </c>
      <c r="K6835" s="504"/>
      <c r="L6835" s="580">
        <f t="shared" si="1674"/>
        <v>0</v>
      </c>
      <c r="M6835" s="518">
        <f t="shared" si="1674"/>
        <v>0</v>
      </c>
      <c r="N6835" s="519">
        <f t="shared" si="1677"/>
        <v>0</v>
      </c>
      <c r="O6835" s="558">
        <f t="shared" si="1678"/>
        <v>0</v>
      </c>
      <c r="P6835" s="506"/>
      <c r="Q6835" s="520"/>
      <c r="R6835" s="412" t="str">
        <f t="shared" si="1672"/>
        <v/>
      </c>
      <c r="S6835" s="412" t="str">
        <f t="shared" si="1673"/>
        <v/>
      </c>
      <c r="T6835" s="427"/>
      <c r="U6835" s="429"/>
      <c r="W6835" s="6" t="e">
        <f>VLOOKUP(A6835,'[3]Cartilha Global'!$A:$A,1,FALSE)</f>
        <v>#N/A</v>
      </c>
    </row>
    <row r="6836" spans="1:23" ht="34.5" hidden="1" thickBot="1" x14ac:dyDescent="0.25">
      <c r="A6836" s="522">
        <v>101863</v>
      </c>
      <c r="B6836" s="508" t="s">
        <v>3144</v>
      </c>
      <c r="C6836" s="513" t="s">
        <v>6470</v>
      </c>
      <c r="D6836" s="498" t="s">
        <v>170</v>
      </c>
      <c r="E6836" s="499">
        <v>25.06</v>
      </c>
      <c r="F6836" s="500">
        <f t="shared" si="1679"/>
        <v>31.03</v>
      </c>
      <c r="G6836" s="556"/>
      <c r="H6836" s="518"/>
      <c r="I6836" s="519">
        <f t="shared" si="1675"/>
        <v>0</v>
      </c>
      <c r="J6836" s="557">
        <f t="shared" si="1676"/>
        <v>0</v>
      </c>
      <c r="K6836" s="504"/>
      <c r="L6836" s="580">
        <f t="shared" si="1674"/>
        <v>0</v>
      </c>
      <c r="M6836" s="518">
        <f t="shared" si="1674"/>
        <v>0</v>
      </c>
      <c r="N6836" s="519">
        <f t="shared" si="1677"/>
        <v>0</v>
      </c>
      <c r="O6836" s="558">
        <f t="shared" si="1678"/>
        <v>0</v>
      </c>
      <c r="P6836" s="506"/>
      <c r="Q6836" s="520"/>
      <c r="R6836" s="412" t="str">
        <f t="shared" si="1672"/>
        <v/>
      </c>
      <c r="S6836" s="412" t="str">
        <f t="shared" si="1673"/>
        <v/>
      </c>
      <c r="T6836" s="427"/>
      <c r="U6836" s="429"/>
      <c r="W6836" s="6" t="e">
        <f>VLOOKUP(A6836,'[3]Cartilha Global'!$A:$A,1,FALSE)</f>
        <v>#N/A</v>
      </c>
    </row>
    <row r="6837" spans="1:23" ht="34.5" hidden="1" thickBot="1" x14ac:dyDescent="0.25">
      <c r="A6837" s="522">
        <v>101864</v>
      </c>
      <c r="B6837" s="508" t="s">
        <v>3144</v>
      </c>
      <c r="C6837" s="513" t="s">
        <v>6471</v>
      </c>
      <c r="D6837" s="498" t="s">
        <v>170</v>
      </c>
      <c r="E6837" s="499">
        <v>29.5</v>
      </c>
      <c r="F6837" s="500">
        <f t="shared" si="1679"/>
        <v>36.53</v>
      </c>
      <c r="G6837" s="556"/>
      <c r="H6837" s="518"/>
      <c r="I6837" s="519">
        <f t="shared" si="1675"/>
        <v>0</v>
      </c>
      <c r="J6837" s="557">
        <f t="shared" si="1676"/>
        <v>0</v>
      </c>
      <c r="K6837" s="504"/>
      <c r="L6837" s="580">
        <f t="shared" si="1674"/>
        <v>0</v>
      </c>
      <c r="M6837" s="518">
        <f t="shared" si="1674"/>
        <v>0</v>
      </c>
      <c r="N6837" s="519">
        <f t="shared" si="1677"/>
        <v>0</v>
      </c>
      <c r="O6837" s="558">
        <f t="shared" si="1678"/>
        <v>0</v>
      </c>
      <c r="P6837" s="506"/>
      <c r="Q6837" s="520"/>
      <c r="R6837" s="412" t="str">
        <f t="shared" si="1672"/>
        <v/>
      </c>
      <c r="S6837" s="412" t="str">
        <f t="shared" si="1673"/>
        <v/>
      </c>
      <c r="T6837" s="427"/>
      <c r="U6837" s="429"/>
      <c r="W6837" s="6" t="e">
        <f>VLOOKUP(A6837,'[3]Cartilha Global'!$A:$A,1,FALSE)</f>
        <v>#N/A</v>
      </c>
    </row>
    <row r="6838" spans="1:23" ht="34.5" hidden="1" thickBot="1" x14ac:dyDescent="0.25">
      <c r="A6838" s="522">
        <v>101865</v>
      </c>
      <c r="B6838" s="508" t="s">
        <v>3144</v>
      </c>
      <c r="C6838" s="513" t="s">
        <v>6472</v>
      </c>
      <c r="D6838" s="498" t="s">
        <v>170</v>
      </c>
      <c r="E6838" s="499">
        <v>33.92</v>
      </c>
      <c r="F6838" s="500">
        <f t="shared" si="1679"/>
        <v>42.01</v>
      </c>
      <c r="G6838" s="556"/>
      <c r="H6838" s="518"/>
      <c r="I6838" s="519">
        <f t="shared" si="1675"/>
        <v>0</v>
      </c>
      <c r="J6838" s="557">
        <f t="shared" si="1676"/>
        <v>0</v>
      </c>
      <c r="K6838" s="504"/>
      <c r="L6838" s="580">
        <f t="shared" ref="L6838:M6858" si="1680">G6838</f>
        <v>0</v>
      </c>
      <c r="M6838" s="518">
        <f t="shared" si="1680"/>
        <v>0</v>
      </c>
      <c r="N6838" s="519">
        <f t="shared" si="1677"/>
        <v>0</v>
      </c>
      <c r="O6838" s="558">
        <f t="shared" si="1678"/>
        <v>0</v>
      </c>
      <c r="P6838" s="506"/>
      <c r="Q6838" s="520"/>
      <c r="R6838" s="412" t="str">
        <f t="shared" si="1672"/>
        <v/>
      </c>
      <c r="S6838" s="412" t="str">
        <f t="shared" si="1673"/>
        <v/>
      </c>
      <c r="T6838" s="427"/>
      <c r="U6838" s="429"/>
      <c r="W6838" s="6" t="e">
        <f>VLOOKUP(A6838,'[3]Cartilha Global'!$A:$A,1,FALSE)</f>
        <v>#N/A</v>
      </c>
    </row>
    <row r="6839" spans="1:23" ht="34.5" hidden="1" thickBot="1" x14ac:dyDescent="0.25">
      <c r="A6839" s="522">
        <v>101866</v>
      </c>
      <c r="B6839" s="508" t="s">
        <v>3144</v>
      </c>
      <c r="C6839" s="513" t="s">
        <v>6473</v>
      </c>
      <c r="D6839" s="498" t="s">
        <v>170</v>
      </c>
      <c r="E6839" s="499">
        <v>29.95</v>
      </c>
      <c r="F6839" s="500">
        <f t="shared" si="1679"/>
        <v>37.090000000000003</v>
      </c>
      <c r="G6839" s="556"/>
      <c r="H6839" s="518"/>
      <c r="I6839" s="519">
        <f t="shared" si="1675"/>
        <v>0</v>
      </c>
      <c r="J6839" s="557">
        <f t="shared" si="1676"/>
        <v>0</v>
      </c>
      <c r="K6839" s="504"/>
      <c r="L6839" s="580">
        <f t="shared" si="1680"/>
        <v>0</v>
      </c>
      <c r="M6839" s="518">
        <f t="shared" si="1680"/>
        <v>0</v>
      </c>
      <c r="N6839" s="519">
        <f t="shared" si="1677"/>
        <v>0</v>
      </c>
      <c r="O6839" s="558">
        <f t="shared" si="1678"/>
        <v>0</v>
      </c>
      <c r="P6839" s="506"/>
      <c r="Q6839" s="520"/>
      <c r="R6839" s="412" t="str">
        <f t="shared" si="1672"/>
        <v/>
      </c>
      <c r="S6839" s="412" t="str">
        <f t="shared" si="1673"/>
        <v/>
      </c>
      <c r="T6839" s="427"/>
      <c r="U6839" s="429"/>
      <c r="W6839" s="6" t="e">
        <f>VLOOKUP(A6839,'[3]Cartilha Global'!$A:$A,1,FALSE)</f>
        <v>#N/A</v>
      </c>
    </row>
    <row r="6840" spans="1:23" ht="34.5" hidden="1" thickBot="1" x14ac:dyDescent="0.25">
      <c r="A6840" s="522">
        <v>101867</v>
      </c>
      <c r="B6840" s="508" t="s">
        <v>3144</v>
      </c>
      <c r="C6840" s="513" t="s">
        <v>6474</v>
      </c>
      <c r="D6840" s="498" t="s">
        <v>170</v>
      </c>
      <c r="E6840" s="499">
        <v>34.35</v>
      </c>
      <c r="F6840" s="500">
        <f t="shared" si="1679"/>
        <v>42.54</v>
      </c>
      <c r="G6840" s="556"/>
      <c r="H6840" s="518"/>
      <c r="I6840" s="519">
        <f t="shared" si="1675"/>
        <v>0</v>
      </c>
      <c r="J6840" s="557">
        <f t="shared" si="1676"/>
        <v>0</v>
      </c>
      <c r="K6840" s="504"/>
      <c r="L6840" s="580">
        <f t="shared" si="1680"/>
        <v>0</v>
      </c>
      <c r="M6840" s="518">
        <f t="shared" si="1680"/>
        <v>0</v>
      </c>
      <c r="N6840" s="519">
        <f t="shared" si="1677"/>
        <v>0</v>
      </c>
      <c r="O6840" s="558">
        <f t="shared" si="1678"/>
        <v>0</v>
      </c>
      <c r="P6840" s="506"/>
      <c r="Q6840" s="520"/>
      <c r="R6840" s="412" t="str">
        <f t="shared" si="1672"/>
        <v/>
      </c>
      <c r="S6840" s="412" t="str">
        <f t="shared" si="1673"/>
        <v/>
      </c>
      <c r="T6840" s="427"/>
      <c r="U6840" s="429"/>
      <c r="W6840" s="6" t="e">
        <f>VLOOKUP(A6840,'[3]Cartilha Global'!$A:$A,1,FALSE)</f>
        <v>#N/A</v>
      </c>
    </row>
    <row r="6841" spans="1:23" ht="34.5" hidden="1" thickBot="1" x14ac:dyDescent="0.25">
      <c r="A6841" s="522">
        <v>101868</v>
      </c>
      <c r="B6841" s="508" t="s">
        <v>3144</v>
      </c>
      <c r="C6841" s="513" t="s">
        <v>6475</v>
      </c>
      <c r="D6841" s="498" t="s">
        <v>170</v>
      </c>
      <c r="E6841" s="499">
        <v>26.85</v>
      </c>
      <c r="F6841" s="500">
        <f t="shared" si="1679"/>
        <v>33.25</v>
      </c>
      <c r="G6841" s="556"/>
      <c r="H6841" s="518"/>
      <c r="I6841" s="519">
        <f t="shared" si="1675"/>
        <v>0</v>
      </c>
      <c r="J6841" s="557">
        <f t="shared" si="1676"/>
        <v>0</v>
      </c>
      <c r="K6841" s="504"/>
      <c r="L6841" s="580">
        <f t="shared" si="1680"/>
        <v>0</v>
      </c>
      <c r="M6841" s="518">
        <f t="shared" si="1680"/>
        <v>0</v>
      </c>
      <c r="N6841" s="519">
        <f t="shared" si="1677"/>
        <v>0</v>
      </c>
      <c r="O6841" s="558">
        <f t="shared" si="1678"/>
        <v>0</v>
      </c>
      <c r="P6841" s="506"/>
      <c r="Q6841" s="520"/>
      <c r="R6841" s="412" t="str">
        <f t="shared" si="1672"/>
        <v/>
      </c>
      <c r="S6841" s="412" t="str">
        <f t="shared" si="1673"/>
        <v/>
      </c>
      <c r="T6841" s="427"/>
      <c r="U6841" s="429"/>
      <c r="W6841" s="6" t="e">
        <f>VLOOKUP(A6841,'[3]Cartilha Global'!$A:$A,1,FALSE)</f>
        <v>#N/A</v>
      </c>
    </row>
    <row r="6842" spans="1:23" ht="34.5" hidden="1" thickBot="1" x14ac:dyDescent="0.25">
      <c r="A6842" s="522">
        <v>101869</v>
      </c>
      <c r="B6842" s="508" t="s">
        <v>3144</v>
      </c>
      <c r="C6842" s="513" t="s">
        <v>6476</v>
      </c>
      <c r="D6842" s="498" t="s">
        <v>170</v>
      </c>
      <c r="E6842" s="499">
        <v>31.27</v>
      </c>
      <c r="F6842" s="500">
        <f t="shared" si="1679"/>
        <v>38.72</v>
      </c>
      <c r="G6842" s="556"/>
      <c r="H6842" s="518"/>
      <c r="I6842" s="519">
        <f t="shared" si="1675"/>
        <v>0</v>
      </c>
      <c r="J6842" s="557">
        <f t="shared" si="1676"/>
        <v>0</v>
      </c>
      <c r="K6842" s="504"/>
      <c r="L6842" s="580">
        <f t="shared" si="1680"/>
        <v>0</v>
      </c>
      <c r="M6842" s="518">
        <f t="shared" si="1680"/>
        <v>0</v>
      </c>
      <c r="N6842" s="519">
        <f t="shared" si="1677"/>
        <v>0</v>
      </c>
      <c r="O6842" s="558">
        <f t="shared" si="1678"/>
        <v>0</v>
      </c>
      <c r="P6842" s="506"/>
      <c r="Q6842" s="520"/>
      <c r="R6842" s="412" t="str">
        <f t="shared" si="1672"/>
        <v/>
      </c>
      <c r="S6842" s="412" t="str">
        <f t="shared" si="1673"/>
        <v/>
      </c>
      <c r="T6842" s="427"/>
      <c r="U6842" s="429"/>
      <c r="W6842" s="6" t="e">
        <f>VLOOKUP(A6842,'[3]Cartilha Global'!$A:$A,1,FALSE)</f>
        <v>#N/A</v>
      </c>
    </row>
    <row r="6843" spans="1:23" ht="34.5" hidden="1" thickBot="1" x14ac:dyDescent="0.25">
      <c r="A6843" s="522">
        <v>101870</v>
      </c>
      <c r="B6843" s="508" t="s">
        <v>3144</v>
      </c>
      <c r="C6843" s="513" t="s">
        <v>6477</v>
      </c>
      <c r="D6843" s="498" t="s">
        <v>170</v>
      </c>
      <c r="E6843" s="499">
        <v>35.700000000000003</v>
      </c>
      <c r="F6843" s="500">
        <f t="shared" si="1679"/>
        <v>44.21</v>
      </c>
      <c r="G6843" s="556"/>
      <c r="H6843" s="518"/>
      <c r="I6843" s="519">
        <f t="shared" si="1675"/>
        <v>0</v>
      </c>
      <c r="J6843" s="557">
        <f t="shared" si="1676"/>
        <v>0</v>
      </c>
      <c r="K6843" s="504"/>
      <c r="L6843" s="580">
        <f t="shared" si="1680"/>
        <v>0</v>
      </c>
      <c r="M6843" s="518">
        <f t="shared" si="1680"/>
        <v>0</v>
      </c>
      <c r="N6843" s="519">
        <f t="shared" si="1677"/>
        <v>0</v>
      </c>
      <c r="O6843" s="558">
        <f t="shared" si="1678"/>
        <v>0</v>
      </c>
      <c r="P6843" s="506"/>
      <c r="Q6843" s="520"/>
      <c r="R6843" s="412" t="str">
        <f t="shared" si="1672"/>
        <v/>
      </c>
      <c r="S6843" s="412" t="str">
        <f t="shared" si="1673"/>
        <v/>
      </c>
      <c r="T6843" s="427"/>
      <c r="U6843" s="429"/>
      <c r="W6843" s="6" t="e">
        <f>VLOOKUP(A6843,'[3]Cartilha Global'!$A:$A,1,FALSE)</f>
        <v>#N/A</v>
      </c>
    </row>
    <row r="6844" spans="1:23" ht="23.25" hidden="1" thickBot="1" x14ac:dyDescent="0.25">
      <c r="A6844" s="522">
        <v>102098</v>
      </c>
      <c r="B6844" s="508" t="s">
        <v>3144</v>
      </c>
      <c r="C6844" s="513" t="s">
        <v>6478</v>
      </c>
      <c r="D6844" s="498" t="s">
        <v>171</v>
      </c>
      <c r="E6844" s="499">
        <v>1846.61</v>
      </c>
      <c r="F6844" s="500">
        <f t="shared" si="1679"/>
        <v>2286.84</v>
      </c>
      <c r="G6844" s="556"/>
      <c r="H6844" s="518"/>
      <c r="I6844" s="519">
        <f t="shared" si="1675"/>
        <v>0</v>
      </c>
      <c r="J6844" s="557">
        <f t="shared" si="1676"/>
        <v>0</v>
      </c>
      <c r="K6844" s="504"/>
      <c r="L6844" s="580">
        <f t="shared" si="1680"/>
        <v>0</v>
      </c>
      <c r="M6844" s="518">
        <f t="shared" si="1680"/>
        <v>0</v>
      </c>
      <c r="N6844" s="519">
        <f t="shared" si="1677"/>
        <v>0</v>
      </c>
      <c r="O6844" s="558">
        <f t="shared" si="1678"/>
        <v>0</v>
      </c>
      <c r="P6844" s="506"/>
      <c r="Q6844" s="520"/>
      <c r="R6844" s="412" t="str">
        <f t="shared" si="1672"/>
        <v/>
      </c>
      <c r="S6844" s="412" t="str">
        <f t="shared" si="1673"/>
        <v/>
      </c>
      <c r="T6844" s="427"/>
      <c r="U6844" s="429"/>
      <c r="W6844" s="6" t="e">
        <f>VLOOKUP(A6844,'[3]Cartilha Global'!$A:$A,1,FALSE)</f>
        <v>#N/A</v>
      </c>
    </row>
    <row r="6845" spans="1:23" ht="23.25" hidden="1" thickBot="1" x14ac:dyDescent="0.25">
      <c r="A6845" s="522">
        <v>95995</v>
      </c>
      <c r="B6845" s="508" t="s">
        <v>3144</v>
      </c>
      <c r="C6845" s="513" t="s">
        <v>4030</v>
      </c>
      <c r="D6845" s="498" t="s">
        <v>171</v>
      </c>
      <c r="E6845" s="499">
        <v>1449.24</v>
      </c>
      <c r="F6845" s="500">
        <f t="shared" si="1679"/>
        <v>1794.74</v>
      </c>
      <c r="G6845" s="556"/>
      <c r="H6845" s="518"/>
      <c r="I6845" s="519">
        <f t="shared" si="1675"/>
        <v>0</v>
      </c>
      <c r="J6845" s="557">
        <f t="shared" si="1676"/>
        <v>0</v>
      </c>
      <c r="K6845" s="504"/>
      <c r="L6845" s="580">
        <f t="shared" si="1680"/>
        <v>0</v>
      </c>
      <c r="M6845" s="518">
        <f t="shared" si="1680"/>
        <v>0</v>
      </c>
      <c r="N6845" s="519">
        <f t="shared" si="1677"/>
        <v>0</v>
      </c>
      <c r="O6845" s="558">
        <f t="shared" si="1678"/>
        <v>0</v>
      </c>
      <c r="P6845" s="506"/>
      <c r="Q6845" s="520"/>
      <c r="R6845" s="412" t="str">
        <f t="shared" si="1672"/>
        <v/>
      </c>
      <c r="S6845" s="412" t="str">
        <f t="shared" si="1673"/>
        <v/>
      </c>
      <c r="T6845" s="427"/>
      <c r="U6845" s="429"/>
      <c r="W6845" s="6">
        <f>VLOOKUP(A6845,'[3]Cartilha Global'!$A:$A,1,FALSE)</f>
        <v>95995</v>
      </c>
    </row>
    <row r="6846" spans="1:23" ht="23.25" hidden="1" thickBot="1" x14ac:dyDescent="0.25">
      <c r="A6846" s="522">
        <v>95996</v>
      </c>
      <c r="B6846" s="508" t="s">
        <v>3144</v>
      </c>
      <c r="C6846" s="513" t="s">
        <v>4031</v>
      </c>
      <c r="D6846" s="498" t="s">
        <v>171</v>
      </c>
      <c r="E6846" s="499">
        <v>1252.44</v>
      </c>
      <c r="F6846" s="500">
        <f t="shared" si="1679"/>
        <v>1551.02</v>
      </c>
      <c r="G6846" s="556"/>
      <c r="H6846" s="518"/>
      <c r="I6846" s="519">
        <f t="shared" si="1675"/>
        <v>0</v>
      </c>
      <c r="J6846" s="557">
        <f t="shared" si="1676"/>
        <v>0</v>
      </c>
      <c r="K6846" s="504"/>
      <c r="L6846" s="580">
        <f t="shared" si="1680"/>
        <v>0</v>
      </c>
      <c r="M6846" s="518">
        <f t="shared" si="1680"/>
        <v>0</v>
      </c>
      <c r="N6846" s="519">
        <f t="shared" si="1677"/>
        <v>0</v>
      </c>
      <c r="O6846" s="558">
        <f t="shared" si="1678"/>
        <v>0</v>
      </c>
      <c r="P6846" s="506"/>
      <c r="Q6846" s="520"/>
      <c r="R6846" s="412" t="str">
        <f t="shared" si="1672"/>
        <v/>
      </c>
      <c r="S6846" s="412" t="str">
        <f t="shared" si="1673"/>
        <v/>
      </c>
      <c r="T6846" s="427"/>
      <c r="U6846" s="429"/>
      <c r="W6846" s="6">
        <f>VLOOKUP(A6846,'[3]Cartilha Global'!$A:$A,1,FALSE)</f>
        <v>95996</v>
      </c>
    </row>
    <row r="6847" spans="1:23" ht="23.25" hidden="1" thickBot="1" x14ac:dyDescent="0.25">
      <c r="A6847" s="522">
        <v>96001</v>
      </c>
      <c r="B6847" s="508" t="s">
        <v>3144</v>
      </c>
      <c r="C6847" s="513" t="s">
        <v>4032</v>
      </c>
      <c r="D6847" s="498" t="s">
        <v>170</v>
      </c>
      <c r="E6847" s="499">
        <v>7.81</v>
      </c>
      <c r="F6847" s="500">
        <f t="shared" si="1679"/>
        <v>9.67</v>
      </c>
      <c r="G6847" s="556"/>
      <c r="H6847" s="518"/>
      <c r="I6847" s="519">
        <f t="shared" si="1675"/>
        <v>0</v>
      </c>
      <c r="J6847" s="557">
        <f t="shared" si="1676"/>
        <v>0</v>
      </c>
      <c r="K6847" s="504"/>
      <c r="L6847" s="580">
        <f t="shared" si="1680"/>
        <v>0</v>
      </c>
      <c r="M6847" s="518">
        <f t="shared" si="1680"/>
        <v>0</v>
      </c>
      <c r="N6847" s="519">
        <f t="shared" si="1677"/>
        <v>0</v>
      </c>
      <c r="O6847" s="558">
        <f t="shared" si="1678"/>
        <v>0</v>
      </c>
      <c r="P6847" s="506"/>
      <c r="Q6847" s="520"/>
      <c r="R6847" s="412" t="str">
        <f t="shared" si="1672"/>
        <v/>
      </c>
      <c r="S6847" s="412" t="str">
        <f t="shared" si="1673"/>
        <v/>
      </c>
      <c r="T6847" s="427"/>
      <c r="U6847" s="429"/>
      <c r="W6847" s="6">
        <f>VLOOKUP(A6847,'[3]Cartilha Global'!$A:$A,1,FALSE)</f>
        <v>96001</v>
      </c>
    </row>
    <row r="6848" spans="1:23" ht="23.25" hidden="1" thickBot="1" x14ac:dyDescent="0.25">
      <c r="A6848" s="522">
        <v>101020</v>
      </c>
      <c r="B6848" s="508" t="s">
        <v>3144</v>
      </c>
      <c r="C6848" s="513" t="s">
        <v>4387</v>
      </c>
      <c r="D6848" s="498" t="s">
        <v>254</v>
      </c>
      <c r="E6848" s="499">
        <v>478.78</v>
      </c>
      <c r="F6848" s="500">
        <f t="shared" si="1679"/>
        <v>592.91999999999996</v>
      </c>
      <c r="G6848" s="556"/>
      <c r="H6848" s="518"/>
      <c r="I6848" s="519">
        <f t="shared" si="1675"/>
        <v>0</v>
      </c>
      <c r="J6848" s="557">
        <f t="shared" si="1676"/>
        <v>0</v>
      </c>
      <c r="K6848" s="504"/>
      <c r="L6848" s="580">
        <f t="shared" si="1680"/>
        <v>0</v>
      </c>
      <c r="M6848" s="518">
        <f t="shared" si="1680"/>
        <v>0</v>
      </c>
      <c r="N6848" s="519">
        <f t="shared" si="1677"/>
        <v>0</v>
      </c>
      <c r="O6848" s="558">
        <f t="shared" si="1678"/>
        <v>0</v>
      </c>
      <c r="P6848" s="506"/>
      <c r="Q6848" s="520"/>
      <c r="R6848" s="412" t="str">
        <f t="shared" si="1672"/>
        <v/>
      </c>
      <c r="S6848" s="412" t="str">
        <f t="shared" si="1673"/>
        <v/>
      </c>
      <c r="T6848" s="427"/>
      <c r="U6848" s="429"/>
      <c r="W6848" s="6">
        <f>VLOOKUP(A6848,'[3]Cartilha Global'!$A:$A,1,FALSE)</f>
        <v>101020</v>
      </c>
    </row>
    <row r="6849" spans="1:23" ht="23.25" hidden="1" thickBot="1" x14ac:dyDescent="0.25">
      <c r="A6849" s="522">
        <v>101021</v>
      </c>
      <c r="B6849" s="508" t="s">
        <v>3144</v>
      </c>
      <c r="C6849" s="513" t="s">
        <v>4388</v>
      </c>
      <c r="D6849" s="498" t="s">
        <v>254</v>
      </c>
      <c r="E6849" s="499">
        <v>520.32000000000005</v>
      </c>
      <c r="F6849" s="500">
        <f t="shared" si="1679"/>
        <v>644.36</v>
      </c>
      <c r="G6849" s="556"/>
      <c r="H6849" s="518"/>
      <c r="I6849" s="519">
        <f t="shared" si="1675"/>
        <v>0</v>
      </c>
      <c r="J6849" s="557">
        <f t="shared" si="1676"/>
        <v>0</v>
      </c>
      <c r="K6849" s="504"/>
      <c r="L6849" s="580">
        <f t="shared" si="1680"/>
        <v>0</v>
      </c>
      <c r="M6849" s="518">
        <f t="shared" si="1680"/>
        <v>0</v>
      </c>
      <c r="N6849" s="519">
        <f t="shared" si="1677"/>
        <v>0</v>
      </c>
      <c r="O6849" s="558">
        <f t="shared" si="1678"/>
        <v>0</v>
      </c>
      <c r="P6849" s="506"/>
      <c r="Q6849" s="520"/>
      <c r="R6849" s="412" t="str">
        <f t="shared" ref="R6849:R6912" si="1681">IF(Q6849="X","x",IF(Q6849="xx","x",IF(O6849&gt;0,"x","")))</f>
        <v/>
      </c>
      <c r="S6849" s="412" t="str">
        <f t="shared" si="1673"/>
        <v/>
      </c>
      <c r="T6849" s="427"/>
      <c r="U6849" s="429"/>
      <c r="W6849" s="6">
        <f>VLOOKUP(A6849,'[3]Cartilha Global'!$A:$A,1,FALSE)</f>
        <v>101021</v>
      </c>
    </row>
    <row r="6850" spans="1:23" ht="23.25" hidden="1" thickBot="1" x14ac:dyDescent="0.25">
      <c r="A6850" s="522">
        <v>100624</v>
      </c>
      <c r="B6850" s="508" t="s">
        <v>3144</v>
      </c>
      <c r="C6850" s="513" t="s">
        <v>5171</v>
      </c>
      <c r="D6850" s="498" t="s">
        <v>171</v>
      </c>
      <c r="E6850" s="499">
        <v>979.9</v>
      </c>
      <c r="F6850" s="500">
        <f t="shared" si="1679"/>
        <v>1213.51</v>
      </c>
      <c r="G6850" s="527"/>
      <c r="H6850" s="518"/>
      <c r="I6850" s="517">
        <f t="shared" si="1675"/>
        <v>0</v>
      </c>
      <c r="J6850" s="517">
        <f t="shared" si="1676"/>
        <v>0</v>
      </c>
      <c r="K6850" s="504"/>
      <c r="L6850" s="518">
        <f t="shared" si="1680"/>
        <v>0</v>
      </c>
      <c r="M6850" s="518">
        <f t="shared" si="1680"/>
        <v>0</v>
      </c>
      <c r="N6850" s="519">
        <f t="shared" si="1677"/>
        <v>0</v>
      </c>
      <c r="O6850" s="519">
        <f t="shared" si="1678"/>
        <v>0</v>
      </c>
      <c r="P6850" s="506"/>
      <c r="Q6850" s="520"/>
      <c r="R6850" s="412" t="str">
        <f t="shared" si="1681"/>
        <v/>
      </c>
      <c r="S6850" s="412" t="str">
        <f t="shared" si="1673"/>
        <v/>
      </c>
      <c r="T6850" s="427"/>
      <c r="U6850" s="429"/>
      <c r="W6850" s="6">
        <f>VLOOKUP(A6850,'[3]Cartilha Global'!$A:$A,1,FALSE)</f>
        <v>100624</v>
      </c>
    </row>
    <row r="6851" spans="1:23" ht="23.25" hidden="1" thickBot="1" x14ac:dyDescent="0.25">
      <c r="A6851" s="522">
        <v>100625</v>
      </c>
      <c r="B6851" s="508" t="s">
        <v>3144</v>
      </c>
      <c r="C6851" s="513" t="s">
        <v>5172</v>
      </c>
      <c r="D6851" s="498" t="s">
        <v>171</v>
      </c>
      <c r="E6851" s="499">
        <v>941.2</v>
      </c>
      <c r="F6851" s="500">
        <f t="shared" si="1679"/>
        <v>1165.58</v>
      </c>
      <c r="G6851" s="527"/>
      <c r="H6851" s="518"/>
      <c r="I6851" s="517">
        <f t="shared" si="1675"/>
        <v>0</v>
      </c>
      <c r="J6851" s="517">
        <f t="shared" si="1676"/>
        <v>0</v>
      </c>
      <c r="K6851" s="504"/>
      <c r="L6851" s="518">
        <f t="shared" si="1680"/>
        <v>0</v>
      </c>
      <c r="M6851" s="518">
        <f t="shared" si="1680"/>
        <v>0</v>
      </c>
      <c r="N6851" s="519">
        <f t="shared" si="1677"/>
        <v>0</v>
      </c>
      <c r="O6851" s="519">
        <f t="shared" si="1678"/>
        <v>0</v>
      </c>
      <c r="P6851" s="506"/>
      <c r="Q6851" s="520"/>
      <c r="R6851" s="412" t="str">
        <f t="shared" si="1681"/>
        <v/>
      </c>
      <c r="S6851" s="412" t="str">
        <f t="shared" si="1673"/>
        <v/>
      </c>
      <c r="T6851" s="427"/>
      <c r="U6851" s="429"/>
      <c r="W6851" s="6">
        <f>VLOOKUP(A6851,'[3]Cartilha Global'!$A:$A,1,FALSE)</f>
        <v>100625</v>
      </c>
    </row>
    <row r="6852" spans="1:23" ht="23.25" hidden="1" thickBot="1" x14ac:dyDescent="0.25">
      <c r="A6852" s="522">
        <v>101022</v>
      </c>
      <c r="B6852" s="508" t="s">
        <v>3144</v>
      </c>
      <c r="C6852" s="513" t="s">
        <v>4389</v>
      </c>
      <c r="D6852" s="498" t="s">
        <v>254</v>
      </c>
      <c r="E6852" s="499">
        <v>410.55</v>
      </c>
      <c r="F6852" s="500">
        <f t="shared" si="1679"/>
        <v>508.43</v>
      </c>
      <c r="G6852" s="556"/>
      <c r="H6852" s="518"/>
      <c r="I6852" s="519">
        <f t="shared" si="1675"/>
        <v>0</v>
      </c>
      <c r="J6852" s="557">
        <f t="shared" si="1676"/>
        <v>0</v>
      </c>
      <c r="K6852" s="504"/>
      <c r="L6852" s="580">
        <f t="shared" si="1680"/>
        <v>0</v>
      </c>
      <c r="M6852" s="518">
        <f t="shared" si="1680"/>
        <v>0</v>
      </c>
      <c r="N6852" s="519">
        <f t="shared" si="1677"/>
        <v>0</v>
      </c>
      <c r="O6852" s="558">
        <f t="shared" si="1678"/>
        <v>0</v>
      </c>
      <c r="P6852" s="506"/>
      <c r="Q6852" s="520"/>
      <c r="R6852" s="412" t="str">
        <f t="shared" si="1681"/>
        <v/>
      </c>
      <c r="S6852" s="412" t="str">
        <f t="shared" si="1673"/>
        <v/>
      </c>
      <c r="T6852" s="427"/>
      <c r="U6852" s="429"/>
      <c r="W6852" s="6">
        <f>VLOOKUP(A6852,'[3]Cartilha Global'!$A:$A,1,FALSE)</f>
        <v>101022</v>
      </c>
    </row>
    <row r="6853" spans="1:23" ht="23.25" hidden="1" thickBot="1" x14ac:dyDescent="0.25">
      <c r="A6853" s="522">
        <v>101023</v>
      </c>
      <c r="B6853" s="508" t="s">
        <v>3144</v>
      </c>
      <c r="C6853" s="513" t="s">
        <v>4390</v>
      </c>
      <c r="D6853" s="498" t="s">
        <v>254</v>
      </c>
      <c r="E6853" s="499">
        <v>452.09</v>
      </c>
      <c r="F6853" s="500">
        <f t="shared" si="1679"/>
        <v>559.87</v>
      </c>
      <c r="G6853" s="556"/>
      <c r="H6853" s="518"/>
      <c r="I6853" s="519">
        <f t="shared" si="1675"/>
        <v>0</v>
      </c>
      <c r="J6853" s="557">
        <f t="shared" si="1676"/>
        <v>0</v>
      </c>
      <c r="K6853" s="504"/>
      <c r="L6853" s="580">
        <f t="shared" si="1680"/>
        <v>0</v>
      </c>
      <c r="M6853" s="518">
        <f t="shared" si="1680"/>
        <v>0</v>
      </c>
      <c r="N6853" s="519">
        <f t="shared" si="1677"/>
        <v>0</v>
      </c>
      <c r="O6853" s="558">
        <f t="shared" si="1678"/>
        <v>0</v>
      </c>
      <c r="P6853" s="506"/>
      <c r="Q6853" s="520"/>
      <c r="R6853" s="412" t="str">
        <f t="shared" si="1681"/>
        <v/>
      </c>
      <c r="S6853" s="412" t="str">
        <f t="shared" si="1673"/>
        <v/>
      </c>
      <c r="T6853" s="427"/>
      <c r="U6853" s="429"/>
      <c r="W6853" s="6">
        <f>VLOOKUP(A6853,'[3]Cartilha Global'!$A:$A,1,FALSE)</f>
        <v>101023</v>
      </c>
    </row>
    <row r="6854" spans="1:23" ht="23.25" hidden="1" thickBot="1" x14ac:dyDescent="0.25">
      <c r="A6854" s="522">
        <v>101024</v>
      </c>
      <c r="B6854" s="508" t="s">
        <v>3144</v>
      </c>
      <c r="C6854" s="513" t="s">
        <v>4391</v>
      </c>
      <c r="D6854" s="498" t="s">
        <v>254</v>
      </c>
      <c r="E6854" s="499">
        <v>416.69</v>
      </c>
      <c r="F6854" s="500">
        <f t="shared" si="1679"/>
        <v>516.03</v>
      </c>
      <c r="G6854" s="556"/>
      <c r="H6854" s="518"/>
      <c r="I6854" s="519">
        <f t="shared" si="1675"/>
        <v>0</v>
      </c>
      <c r="J6854" s="557">
        <f t="shared" si="1676"/>
        <v>0</v>
      </c>
      <c r="K6854" s="504"/>
      <c r="L6854" s="580">
        <f t="shared" si="1680"/>
        <v>0</v>
      </c>
      <c r="M6854" s="518">
        <f t="shared" si="1680"/>
        <v>0</v>
      </c>
      <c r="N6854" s="519">
        <f t="shared" si="1677"/>
        <v>0</v>
      </c>
      <c r="O6854" s="558">
        <f t="shared" si="1678"/>
        <v>0</v>
      </c>
      <c r="P6854" s="506"/>
      <c r="Q6854" s="520"/>
      <c r="R6854" s="412" t="str">
        <f t="shared" si="1681"/>
        <v/>
      </c>
      <c r="S6854" s="412" t="str">
        <f t="shared" si="1673"/>
        <v/>
      </c>
      <c r="T6854" s="427"/>
      <c r="U6854" s="429"/>
      <c r="W6854" s="6">
        <f>VLOOKUP(A6854,'[3]Cartilha Global'!$A:$A,1,FALSE)</f>
        <v>101024</v>
      </c>
    </row>
    <row r="6855" spans="1:23" ht="23.25" hidden="1" thickBot="1" x14ac:dyDescent="0.25">
      <c r="A6855" s="522">
        <v>101025</v>
      </c>
      <c r="B6855" s="508" t="s">
        <v>3144</v>
      </c>
      <c r="C6855" s="513" t="s">
        <v>4392</v>
      </c>
      <c r="D6855" s="498" t="s">
        <v>254</v>
      </c>
      <c r="E6855" s="499">
        <v>458.23</v>
      </c>
      <c r="F6855" s="500">
        <f t="shared" si="1679"/>
        <v>567.47</v>
      </c>
      <c r="G6855" s="556"/>
      <c r="H6855" s="518"/>
      <c r="I6855" s="519">
        <f t="shared" si="1675"/>
        <v>0</v>
      </c>
      <c r="J6855" s="557">
        <f t="shared" si="1676"/>
        <v>0</v>
      </c>
      <c r="K6855" s="504"/>
      <c r="L6855" s="580">
        <f t="shared" si="1680"/>
        <v>0</v>
      </c>
      <c r="M6855" s="518">
        <f t="shared" si="1680"/>
        <v>0</v>
      </c>
      <c r="N6855" s="519">
        <f t="shared" si="1677"/>
        <v>0</v>
      </c>
      <c r="O6855" s="558">
        <f t="shared" si="1678"/>
        <v>0</v>
      </c>
      <c r="P6855" s="506"/>
      <c r="Q6855" s="520"/>
      <c r="R6855" s="412" t="str">
        <f t="shared" si="1681"/>
        <v/>
      </c>
      <c r="S6855" s="412" t="str">
        <f t="shared" si="1673"/>
        <v/>
      </c>
      <c r="T6855" s="427"/>
      <c r="U6855" s="429"/>
      <c r="W6855" s="6">
        <f>VLOOKUP(A6855,'[3]Cartilha Global'!$A:$A,1,FALSE)</f>
        <v>101025</v>
      </c>
    </row>
    <row r="6856" spans="1:23" ht="23.25" hidden="1" thickBot="1" x14ac:dyDescent="0.25">
      <c r="A6856" s="522">
        <v>101026</v>
      </c>
      <c r="B6856" s="508" t="s">
        <v>3144</v>
      </c>
      <c r="C6856" s="513" t="s">
        <v>4393</v>
      </c>
      <c r="D6856" s="498" t="s">
        <v>254</v>
      </c>
      <c r="E6856" s="499">
        <v>362.96</v>
      </c>
      <c r="F6856" s="500">
        <f t="shared" si="1679"/>
        <v>449.49</v>
      </c>
      <c r="G6856" s="556"/>
      <c r="H6856" s="518"/>
      <c r="I6856" s="519">
        <f t="shared" si="1675"/>
        <v>0</v>
      </c>
      <c r="J6856" s="557">
        <f t="shared" si="1676"/>
        <v>0</v>
      </c>
      <c r="K6856" s="504"/>
      <c r="L6856" s="580">
        <f t="shared" si="1680"/>
        <v>0</v>
      </c>
      <c r="M6856" s="518">
        <f t="shared" si="1680"/>
        <v>0</v>
      </c>
      <c r="N6856" s="519">
        <f t="shared" si="1677"/>
        <v>0</v>
      </c>
      <c r="O6856" s="558">
        <f t="shared" si="1678"/>
        <v>0</v>
      </c>
      <c r="P6856" s="506"/>
      <c r="Q6856" s="520"/>
      <c r="R6856" s="412" t="str">
        <f t="shared" si="1681"/>
        <v/>
      </c>
      <c r="S6856" s="412" t="str">
        <f t="shared" si="1673"/>
        <v/>
      </c>
      <c r="T6856" s="427"/>
      <c r="U6856" s="429"/>
      <c r="W6856" s="6">
        <f>VLOOKUP(A6856,'[3]Cartilha Global'!$A:$A,1,FALSE)</f>
        <v>101026</v>
      </c>
    </row>
    <row r="6857" spans="1:23" ht="23.25" hidden="1" thickBot="1" x14ac:dyDescent="0.25">
      <c r="A6857" s="522">
        <v>101027</v>
      </c>
      <c r="B6857" s="508" t="s">
        <v>3144</v>
      </c>
      <c r="C6857" s="513" t="s">
        <v>4394</v>
      </c>
      <c r="D6857" s="498" t="s">
        <v>254</v>
      </c>
      <c r="E6857" s="499">
        <v>370.61</v>
      </c>
      <c r="F6857" s="500">
        <f t="shared" si="1679"/>
        <v>458.96</v>
      </c>
      <c r="G6857" s="556"/>
      <c r="H6857" s="518"/>
      <c r="I6857" s="519">
        <f t="shared" si="1675"/>
        <v>0</v>
      </c>
      <c r="J6857" s="557">
        <f t="shared" si="1676"/>
        <v>0</v>
      </c>
      <c r="K6857" s="504"/>
      <c r="L6857" s="580">
        <f t="shared" si="1680"/>
        <v>0</v>
      </c>
      <c r="M6857" s="518">
        <f t="shared" si="1680"/>
        <v>0</v>
      </c>
      <c r="N6857" s="519">
        <f t="shared" si="1677"/>
        <v>0</v>
      </c>
      <c r="O6857" s="558">
        <f t="shared" si="1678"/>
        <v>0</v>
      </c>
      <c r="P6857" s="506"/>
      <c r="Q6857" s="520"/>
      <c r="R6857" s="412" t="str">
        <f t="shared" si="1681"/>
        <v/>
      </c>
      <c r="S6857" s="412" t="str">
        <f t="shared" si="1673"/>
        <v/>
      </c>
      <c r="T6857" s="427"/>
      <c r="U6857" s="429"/>
      <c r="W6857" s="6">
        <f>VLOOKUP(A6857,'[3]Cartilha Global'!$A:$A,1,FALSE)</f>
        <v>101027</v>
      </c>
    </row>
    <row r="6858" spans="1:23" ht="12" hidden="1" thickBot="1" x14ac:dyDescent="0.25">
      <c r="A6858" s="522">
        <v>96393</v>
      </c>
      <c r="B6858" s="508" t="s">
        <v>3144</v>
      </c>
      <c r="C6858" s="513" t="s">
        <v>4204</v>
      </c>
      <c r="D6858" s="498" t="s">
        <v>171</v>
      </c>
      <c r="E6858" s="499">
        <v>92.93</v>
      </c>
      <c r="F6858" s="500">
        <f t="shared" si="1679"/>
        <v>115.08</v>
      </c>
      <c r="G6858" s="556"/>
      <c r="H6858" s="518"/>
      <c r="I6858" s="519">
        <f t="shared" si="1675"/>
        <v>0</v>
      </c>
      <c r="J6858" s="557">
        <f t="shared" si="1676"/>
        <v>0</v>
      </c>
      <c r="K6858" s="504"/>
      <c r="L6858" s="580">
        <f t="shared" si="1680"/>
        <v>0</v>
      </c>
      <c r="M6858" s="518">
        <f t="shared" si="1680"/>
        <v>0</v>
      </c>
      <c r="N6858" s="519">
        <f t="shared" si="1677"/>
        <v>0</v>
      </c>
      <c r="O6858" s="558">
        <f t="shared" si="1678"/>
        <v>0</v>
      </c>
      <c r="P6858" s="506"/>
      <c r="Q6858" s="520"/>
      <c r="R6858" s="412" t="str">
        <f t="shared" si="1681"/>
        <v/>
      </c>
      <c r="S6858" s="412" t="str">
        <f t="shared" si="1673"/>
        <v/>
      </c>
      <c r="T6858" s="427"/>
      <c r="U6858" s="429"/>
      <c r="W6858" s="6">
        <f>VLOOKUP(A6858,'[3]Cartilha Global'!$A:$A,1,FALSE)</f>
        <v>96393</v>
      </c>
    </row>
    <row r="6859" spans="1:23" ht="12" hidden="1" thickBot="1" x14ac:dyDescent="0.25">
      <c r="A6859" s="522">
        <v>96394</v>
      </c>
      <c r="B6859" s="508" t="s">
        <v>3144</v>
      </c>
      <c r="C6859" s="513" t="s">
        <v>4205</v>
      </c>
      <c r="D6859" s="498" t="s">
        <v>171</v>
      </c>
      <c r="E6859" s="499">
        <v>150.88999999999999</v>
      </c>
      <c r="F6859" s="500">
        <f t="shared" si="1679"/>
        <v>186.86</v>
      </c>
      <c r="G6859" s="556"/>
      <c r="H6859" s="518"/>
      <c r="I6859" s="519">
        <f t="shared" si="1675"/>
        <v>0</v>
      </c>
      <c r="J6859" s="557">
        <f t="shared" si="1676"/>
        <v>0</v>
      </c>
      <c r="K6859" s="504"/>
      <c r="L6859" s="580">
        <f t="shared" ref="L6859:M6860" si="1682">G6859</f>
        <v>0</v>
      </c>
      <c r="M6859" s="518">
        <f t="shared" si="1682"/>
        <v>0</v>
      </c>
      <c r="N6859" s="519">
        <f t="shared" si="1677"/>
        <v>0</v>
      </c>
      <c r="O6859" s="558">
        <f t="shared" si="1678"/>
        <v>0</v>
      </c>
      <c r="P6859" s="506"/>
      <c r="Q6859" s="520"/>
      <c r="R6859" s="412" t="str">
        <f t="shared" si="1681"/>
        <v/>
      </c>
      <c r="S6859" s="412" t="str">
        <f t="shared" si="1673"/>
        <v/>
      </c>
      <c r="T6859" s="427"/>
      <c r="U6859" s="429"/>
      <c r="W6859" s="6">
        <f>VLOOKUP(A6859,'[3]Cartilha Global'!$A:$A,1,FALSE)</f>
        <v>96394</v>
      </c>
    </row>
    <row r="6860" spans="1:23" ht="12" hidden="1" thickBot="1" x14ac:dyDescent="0.25">
      <c r="A6860" s="522">
        <v>96395</v>
      </c>
      <c r="B6860" s="508" t="s">
        <v>3144</v>
      </c>
      <c r="C6860" s="513" t="s">
        <v>4206</v>
      </c>
      <c r="D6860" s="498" t="s">
        <v>171</v>
      </c>
      <c r="E6860" s="499">
        <v>230.49</v>
      </c>
      <c r="F6860" s="500">
        <f t="shared" si="1679"/>
        <v>285.44</v>
      </c>
      <c r="G6860" s="556"/>
      <c r="H6860" s="518"/>
      <c r="I6860" s="519">
        <f t="shared" si="1675"/>
        <v>0</v>
      </c>
      <c r="J6860" s="557">
        <f t="shared" si="1676"/>
        <v>0</v>
      </c>
      <c r="K6860" s="504"/>
      <c r="L6860" s="580">
        <f t="shared" si="1682"/>
        <v>0</v>
      </c>
      <c r="M6860" s="518">
        <f t="shared" si="1682"/>
        <v>0</v>
      </c>
      <c r="N6860" s="519">
        <f t="shared" si="1677"/>
        <v>0</v>
      </c>
      <c r="O6860" s="558">
        <f t="shared" si="1678"/>
        <v>0</v>
      </c>
      <c r="P6860" s="506"/>
      <c r="Q6860" s="520"/>
      <c r="R6860" s="412" t="str">
        <f t="shared" si="1681"/>
        <v/>
      </c>
      <c r="S6860" s="412" t="str">
        <f t="shared" si="1673"/>
        <v/>
      </c>
      <c r="T6860" s="427"/>
      <c r="U6860" s="429"/>
      <c r="W6860" s="6">
        <f>VLOOKUP(A6860,'[3]Cartilha Global'!$A:$A,1,FALSE)</f>
        <v>96395</v>
      </c>
    </row>
    <row r="6861" spans="1:23" ht="12" hidden="1" thickBot="1" x14ac:dyDescent="0.25">
      <c r="A6861" s="522" t="s">
        <v>2112</v>
      </c>
      <c r="B6861" s="508"/>
      <c r="C6861" s="513" t="s">
        <v>3</v>
      </c>
      <c r="D6861" s="498"/>
      <c r="E6861" s="499"/>
      <c r="F6861" s="500">
        <f t="shared" ref="F6861:F6888" si="1683">IF(E6861=0,0,ROUND(E6861*(1+E$13)*(1-E$14),2))</f>
        <v>0</v>
      </c>
      <c r="G6861" s="556"/>
      <c r="H6861" s="556"/>
      <c r="I6861" s="557"/>
      <c r="J6861" s="558"/>
      <c r="K6861" s="504"/>
      <c r="L6861" s="556"/>
      <c r="M6861" s="556"/>
      <c r="N6861" s="557"/>
      <c r="O6861" s="558"/>
      <c r="P6861" s="506"/>
      <c r="Q6861" s="494" t="str">
        <f>IF(OR(SUM(J6862:J6898)&gt;0,SUM(O6862:O6898)&gt;0),"xx","")</f>
        <v/>
      </c>
      <c r="R6861" s="412" t="str">
        <f t="shared" si="1681"/>
        <v/>
      </c>
      <c r="S6861" s="412" t="str">
        <f t="shared" si="1673"/>
        <v/>
      </c>
      <c r="T6861" s="427"/>
      <c r="U6861" s="429"/>
      <c r="W6861" s="6" t="str">
        <f>VLOOKUP(A6861,'[3]Cartilha Global'!$A:$A,1,FALSE)</f>
        <v>11.1.9</v>
      </c>
    </row>
    <row r="6862" spans="1:23" ht="34.5" hidden="1" thickBot="1" x14ac:dyDescent="0.25">
      <c r="A6862" s="522">
        <v>94277</v>
      </c>
      <c r="B6862" s="508" t="s">
        <v>3144</v>
      </c>
      <c r="C6862" s="513" t="s">
        <v>6479</v>
      </c>
      <c r="D6862" s="498" t="s">
        <v>6927</v>
      </c>
      <c r="E6862" s="499">
        <v>40</v>
      </c>
      <c r="F6862" s="500">
        <f t="shared" si="1683"/>
        <v>49.54</v>
      </c>
      <c r="G6862" s="556"/>
      <c r="H6862" s="518"/>
      <c r="I6862" s="519">
        <f t="shared" ref="I6862:I6898" si="1684">IF(ISBLANK(E6862),0,ROUND(F6862*G6862,2))</f>
        <v>0</v>
      </c>
      <c r="J6862" s="557">
        <f t="shared" ref="J6862:J6898" si="1685">IF(ISBLANK(G6862),0,ROUND(G6862*H6862,2))</f>
        <v>0</v>
      </c>
      <c r="K6862" s="504"/>
      <c r="L6862" s="580">
        <f t="shared" ref="L6862:M6898" si="1686">G6862</f>
        <v>0</v>
      </c>
      <c r="M6862" s="518">
        <f t="shared" si="1686"/>
        <v>0</v>
      </c>
      <c r="N6862" s="519">
        <f t="shared" ref="N6862:N6898" si="1687">IF(ISBLANK(E6862),0,ROUND(F6862*L6862,2))</f>
        <v>0</v>
      </c>
      <c r="O6862" s="558">
        <f t="shared" ref="O6862:O6898" si="1688">IF(ISBLANK(L6862),0,ROUND(L6862*M6862,2))</f>
        <v>0</v>
      </c>
      <c r="P6862" s="506"/>
      <c r="Q6862" s="520"/>
      <c r="R6862" s="412" t="str">
        <f t="shared" si="1681"/>
        <v/>
      </c>
      <c r="S6862" s="412" t="str">
        <f t="shared" si="1673"/>
        <v/>
      </c>
      <c r="T6862" s="427"/>
      <c r="U6862" s="429"/>
      <c r="W6862" s="6" t="e">
        <f>VLOOKUP(A6862,'[3]Cartilha Global'!$A:$A,1,FALSE)</f>
        <v>#N/A</v>
      </c>
    </row>
    <row r="6863" spans="1:23" ht="34.5" hidden="1" thickBot="1" x14ac:dyDescent="0.25">
      <c r="A6863" s="522">
        <v>94278</v>
      </c>
      <c r="B6863" s="508" t="s">
        <v>3144</v>
      </c>
      <c r="C6863" s="513" t="s">
        <v>6480</v>
      </c>
      <c r="D6863" s="498" t="s">
        <v>6927</v>
      </c>
      <c r="E6863" s="499">
        <v>44.46</v>
      </c>
      <c r="F6863" s="500">
        <f t="shared" si="1683"/>
        <v>55.06</v>
      </c>
      <c r="G6863" s="556"/>
      <c r="H6863" s="518"/>
      <c r="I6863" s="519">
        <f>IF(ISBLANK(E6863),0,ROUND(F6863*G6863,2))</f>
        <v>0</v>
      </c>
      <c r="J6863" s="557">
        <f>IF(ISBLANK(G6863),0,ROUND(G6863*H6863,2))</f>
        <v>0</v>
      </c>
      <c r="K6863" s="504"/>
      <c r="L6863" s="580">
        <f t="shared" si="1686"/>
        <v>0</v>
      </c>
      <c r="M6863" s="518">
        <f t="shared" si="1686"/>
        <v>0</v>
      </c>
      <c r="N6863" s="519">
        <f>IF(ISBLANK(E6863),0,ROUND(F6863*L6863,2))</f>
        <v>0</v>
      </c>
      <c r="O6863" s="558">
        <f>IF(ISBLANK(L6863),0,ROUND(L6863*M6863,2))</f>
        <v>0</v>
      </c>
      <c r="P6863" s="506"/>
      <c r="Q6863" s="520"/>
      <c r="R6863" s="412" t="str">
        <f t="shared" si="1681"/>
        <v/>
      </c>
      <c r="S6863" s="412" t="str">
        <f t="shared" si="1673"/>
        <v/>
      </c>
      <c r="T6863" s="427"/>
      <c r="U6863" s="429"/>
      <c r="W6863" s="6" t="e">
        <f>VLOOKUP(A6863,'[3]Cartilha Global'!$A:$A,1,FALSE)</f>
        <v>#N/A</v>
      </c>
    </row>
    <row r="6864" spans="1:23" ht="34.5" hidden="1" thickBot="1" x14ac:dyDescent="0.25">
      <c r="A6864" s="522">
        <v>94279</v>
      </c>
      <c r="B6864" s="508" t="s">
        <v>3144</v>
      </c>
      <c r="C6864" s="513" t="s">
        <v>6481</v>
      </c>
      <c r="D6864" s="498" t="s">
        <v>6927</v>
      </c>
      <c r="E6864" s="499">
        <v>45.54</v>
      </c>
      <c r="F6864" s="500">
        <f t="shared" si="1683"/>
        <v>56.4</v>
      </c>
      <c r="G6864" s="556"/>
      <c r="H6864" s="518"/>
      <c r="I6864" s="519">
        <f>IF(ISBLANK(E6864),0,ROUND(F6864*G6864,2))</f>
        <v>0</v>
      </c>
      <c r="J6864" s="557">
        <f>IF(ISBLANK(G6864),0,ROUND(G6864*H6864,2))</f>
        <v>0</v>
      </c>
      <c r="K6864" s="504"/>
      <c r="L6864" s="580">
        <f t="shared" si="1686"/>
        <v>0</v>
      </c>
      <c r="M6864" s="518">
        <f t="shared" si="1686"/>
        <v>0</v>
      </c>
      <c r="N6864" s="519">
        <f>IF(ISBLANK(E6864),0,ROUND(F6864*L6864,2))</f>
        <v>0</v>
      </c>
      <c r="O6864" s="558">
        <f>IF(ISBLANK(L6864),0,ROUND(L6864*M6864,2))</f>
        <v>0</v>
      </c>
      <c r="P6864" s="506"/>
      <c r="Q6864" s="520"/>
      <c r="R6864" s="412" t="str">
        <f t="shared" si="1681"/>
        <v/>
      </c>
      <c r="S6864" s="412" t="str">
        <f t="shared" si="1673"/>
        <v/>
      </c>
      <c r="T6864" s="427"/>
      <c r="U6864" s="429"/>
      <c r="W6864" s="6" t="e">
        <f>VLOOKUP(A6864,'[3]Cartilha Global'!$A:$A,1,FALSE)</f>
        <v>#N/A</v>
      </c>
    </row>
    <row r="6865" spans="1:23" ht="34.5" hidden="1" thickBot="1" x14ac:dyDescent="0.25">
      <c r="A6865" s="522">
        <v>94280</v>
      </c>
      <c r="B6865" s="508" t="s">
        <v>3144</v>
      </c>
      <c r="C6865" s="513" t="s">
        <v>6482</v>
      </c>
      <c r="D6865" s="498" t="s">
        <v>6927</v>
      </c>
      <c r="E6865" s="499">
        <v>50.01</v>
      </c>
      <c r="F6865" s="500">
        <f t="shared" si="1683"/>
        <v>61.93</v>
      </c>
      <c r="G6865" s="556"/>
      <c r="H6865" s="518"/>
      <c r="I6865" s="519">
        <f>IF(ISBLANK(E6865),0,ROUND(F6865*G6865,2))</f>
        <v>0</v>
      </c>
      <c r="J6865" s="557">
        <f>IF(ISBLANK(G6865),0,ROUND(G6865*H6865,2))</f>
        <v>0</v>
      </c>
      <c r="K6865" s="504"/>
      <c r="L6865" s="580">
        <f t="shared" si="1686"/>
        <v>0</v>
      </c>
      <c r="M6865" s="518">
        <f t="shared" si="1686"/>
        <v>0</v>
      </c>
      <c r="N6865" s="519">
        <f>IF(ISBLANK(E6865),0,ROUND(F6865*L6865,2))</f>
        <v>0</v>
      </c>
      <c r="O6865" s="558">
        <f>IF(ISBLANK(L6865),0,ROUND(L6865*M6865,2))</f>
        <v>0</v>
      </c>
      <c r="P6865" s="506"/>
      <c r="Q6865" s="520"/>
      <c r="R6865" s="412" t="str">
        <f t="shared" si="1681"/>
        <v/>
      </c>
      <c r="S6865" s="412" t="str">
        <f t="shared" si="1673"/>
        <v/>
      </c>
      <c r="T6865" s="427"/>
      <c r="U6865" s="429"/>
      <c r="W6865" s="6" t="e">
        <f>VLOOKUP(A6865,'[3]Cartilha Global'!$A:$A,1,FALSE)</f>
        <v>#N/A</v>
      </c>
    </row>
    <row r="6866" spans="1:23" ht="34.5" hidden="1" thickBot="1" x14ac:dyDescent="0.25">
      <c r="A6866" s="522">
        <v>94273</v>
      </c>
      <c r="B6866" s="508" t="s">
        <v>3144</v>
      </c>
      <c r="C6866" s="513" t="s">
        <v>1764</v>
      </c>
      <c r="D6866" s="498" t="s">
        <v>6927</v>
      </c>
      <c r="E6866" s="499">
        <v>50.18</v>
      </c>
      <c r="F6866" s="500">
        <f t="shared" si="1683"/>
        <v>62.14</v>
      </c>
      <c r="G6866" s="556"/>
      <c r="H6866" s="518"/>
      <c r="I6866" s="519">
        <f>IF(ISBLANK(E6866),0,ROUND(F6866*G6866,2))</f>
        <v>0</v>
      </c>
      <c r="J6866" s="557">
        <f>IF(ISBLANK(G6866),0,ROUND(G6866*H6866,2))</f>
        <v>0</v>
      </c>
      <c r="K6866" s="504"/>
      <c r="L6866" s="580">
        <f t="shared" si="1686"/>
        <v>0</v>
      </c>
      <c r="M6866" s="518">
        <f t="shared" si="1686"/>
        <v>0</v>
      </c>
      <c r="N6866" s="519">
        <f>IF(ISBLANK(E6866),0,ROUND(F6866*L6866,2))</f>
        <v>0</v>
      </c>
      <c r="O6866" s="558">
        <f>IF(ISBLANK(L6866),0,ROUND(L6866*M6866,2))</f>
        <v>0</v>
      </c>
      <c r="P6866" s="506"/>
      <c r="Q6866" s="520"/>
      <c r="R6866" s="412" t="str">
        <f t="shared" si="1681"/>
        <v/>
      </c>
      <c r="S6866" s="412" t="str">
        <f t="shared" si="1673"/>
        <v/>
      </c>
      <c r="T6866" s="427"/>
      <c r="U6866" s="429"/>
      <c r="W6866" s="6">
        <f>VLOOKUP(A6866,'[3]Cartilha Global'!$A:$A,1,FALSE)</f>
        <v>94273</v>
      </c>
    </row>
    <row r="6867" spans="1:23" ht="34.5" hidden="1" thickBot="1" x14ac:dyDescent="0.25">
      <c r="A6867" s="522">
        <v>94274</v>
      </c>
      <c r="B6867" s="508" t="s">
        <v>3144</v>
      </c>
      <c r="C6867" s="513" t="s">
        <v>1765</v>
      </c>
      <c r="D6867" s="498" t="s">
        <v>6927</v>
      </c>
      <c r="E6867" s="499">
        <v>54.65</v>
      </c>
      <c r="F6867" s="500">
        <f t="shared" si="1683"/>
        <v>67.680000000000007</v>
      </c>
      <c r="G6867" s="556"/>
      <c r="H6867" s="518"/>
      <c r="I6867" s="519">
        <f t="shared" si="1684"/>
        <v>0</v>
      </c>
      <c r="J6867" s="557">
        <f t="shared" si="1685"/>
        <v>0</v>
      </c>
      <c r="K6867" s="504"/>
      <c r="L6867" s="580">
        <f t="shared" si="1686"/>
        <v>0</v>
      </c>
      <c r="M6867" s="518">
        <f t="shared" si="1686"/>
        <v>0</v>
      </c>
      <c r="N6867" s="519">
        <f t="shared" si="1687"/>
        <v>0</v>
      </c>
      <c r="O6867" s="558">
        <f t="shared" si="1688"/>
        <v>0</v>
      </c>
      <c r="P6867" s="506"/>
      <c r="Q6867" s="494"/>
      <c r="R6867" s="412" t="str">
        <f t="shared" si="1681"/>
        <v/>
      </c>
      <c r="S6867" s="412" t="str">
        <f t="shared" si="1673"/>
        <v/>
      </c>
      <c r="T6867" s="427"/>
      <c r="U6867" s="429"/>
      <c r="W6867" s="6">
        <f>VLOOKUP(A6867,'[3]Cartilha Global'!$A:$A,1,FALSE)</f>
        <v>94274</v>
      </c>
    </row>
    <row r="6868" spans="1:23" ht="34.5" hidden="1" thickBot="1" x14ac:dyDescent="0.25">
      <c r="A6868" s="522">
        <v>94275</v>
      </c>
      <c r="B6868" s="508" t="s">
        <v>3144</v>
      </c>
      <c r="C6868" s="513" t="s">
        <v>1766</v>
      </c>
      <c r="D6868" s="498" t="s">
        <v>6927</v>
      </c>
      <c r="E6868" s="499">
        <v>47.87</v>
      </c>
      <c r="F6868" s="500">
        <f t="shared" si="1683"/>
        <v>59.28</v>
      </c>
      <c r="G6868" s="556"/>
      <c r="H6868" s="518"/>
      <c r="I6868" s="519">
        <f t="shared" si="1684"/>
        <v>0</v>
      </c>
      <c r="J6868" s="557">
        <f t="shared" si="1685"/>
        <v>0</v>
      </c>
      <c r="K6868" s="504"/>
      <c r="L6868" s="580">
        <f t="shared" si="1686"/>
        <v>0</v>
      </c>
      <c r="M6868" s="518">
        <f t="shared" si="1686"/>
        <v>0</v>
      </c>
      <c r="N6868" s="519">
        <f t="shared" si="1687"/>
        <v>0</v>
      </c>
      <c r="O6868" s="558">
        <f t="shared" si="1688"/>
        <v>0</v>
      </c>
      <c r="P6868" s="506"/>
      <c r="Q6868" s="520"/>
      <c r="R6868" s="412" t="str">
        <f t="shared" si="1681"/>
        <v/>
      </c>
      <c r="S6868" s="412" t="str">
        <f t="shared" si="1673"/>
        <v/>
      </c>
      <c r="T6868" s="427"/>
      <c r="U6868" s="429"/>
      <c r="W6868" s="6">
        <f>VLOOKUP(A6868,'[3]Cartilha Global'!$A:$A,1,FALSE)</f>
        <v>94275</v>
      </c>
    </row>
    <row r="6869" spans="1:23" ht="34.5" hidden="1" thickBot="1" x14ac:dyDescent="0.25">
      <c r="A6869" s="522">
        <v>94276</v>
      </c>
      <c r="B6869" s="508" t="s">
        <v>3144</v>
      </c>
      <c r="C6869" s="513" t="s">
        <v>1767</v>
      </c>
      <c r="D6869" s="498" t="s">
        <v>6927</v>
      </c>
      <c r="E6869" s="499">
        <v>52.34</v>
      </c>
      <c r="F6869" s="500">
        <f t="shared" si="1683"/>
        <v>64.819999999999993</v>
      </c>
      <c r="G6869" s="556"/>
      <c r="H6869" s="518"/>
      <c r="I6869" s="519">
        <f t="shared" si="1684"/>
        <v>0</v>
      </c>
      <c r="J6869" s="557">
        <f t="shared" si="1685"/>
        <v>0</v>
      </c>
      <c r="K6869" s="504"/>
      <c r="L6869" s="580">
        <f t="shared" si="1686"/>
        <v>0</v>
      </c>
      <c r="M6869" s="518">
        <f t="shared" si="1686"/>
        <v>0</v>
      </c>
      <c r="N6869" s="519">
        <f t="shared" si="1687"/>
        <v>0</v>
      </c>
      <c r="O6869" s="558">
        <f t="shared" si="1688"/>
        <v>0</v>
      </c>
      <c r="P6869" s="506"/>
      <c r="Q6869" s="494"/>
      <c r="R6869" s="412" t="str">
        <f t="shared" si="1681"/>
        <v/>
      </c>
      <c r="S6869" s="412" t="str">
        <f t="shared" si="1673"/>
        <v/>
      </c>
      <c r="T6869" s="427"/>
      <c r="U6869" s="429"/>
      <c r="W6869" s="6">
        <f>VLOOKUP(A6869,'[3]Cartilha Global'!$A:$A,1,FALSE)</f>
        <v>94276</v>
      </c>
    </row>
    <row r="6870" spans="1:23" ht="23.25" hidden="1" thickBot="1" x14ac:dyDescent="0.25">
      <c r="A6870" s="522">
        <v>94263</v>
      </c>
      <c r="B6870" s="508" t="s">
        <v>3144</v>
      </c>
      <c r="C6870" s="513" t="s">
        <v>3150</v>
      </c>
      <c r="D6870" s="498" t="s">
        <v>6927</v>
      </c>
      <c r="E6870" s="499">
        <v>31.21</v>
      </c>
      <c r="F6870" s="500">
        <f t="shared" si="1683"/>
        <v>38.65</v>
      </c>
      <c r="G6870" s="556"/>
      <c r="H6870" s="518"/>
      <c r="I6870" s="519">
        <f t="shared" si="1684"/>
        <v>0</v>
      </c>
      <c r="J6870" s="557">
        <f t="shared" si="1685"/>
        <v>0</v>
      </c>
      <c r="K6870" s="504"/>
      <c r="L6870" s="580">
        <f t="shared" si="1686"/>
        <v>0</v>
      </c>
      <c r="M6870" s="518">
        <f t="shared" si="1686"/>
        <v>0</v>
      </c>
      <c r="N6870" s="519">
        <f t="shared" si="1687"/>
        <v>0</v>
      </c>
      <c r="O6870" s="558">
        <f t="shared" si="1688"/>
        <v>0</v>
      </c>
      <c r="P6870" s="506"/>
      <c r="Q6870" s="520"/>
      <c r="R6870" s="412" t="str">
        <f t="shared" si="1681"/>
        <v/>
      </c>
      <c r="S6870" s="412" t="str">
        <f t="shared" ref="S6870:S6933" si="1689">IF(Q6870="X","x",IF(Q6870="xx","x",IF(OR(J6870&gt;0,O6870&gt;0),"x","")))</f>
        <v/>
      </c>
      <c r="T6870" s="427"/>
      <c r="U6870" s="429"/>
      <c r="W6870" s="6">
        <f>VLOOKUP(A6870,'[3]Cartilha Global'!$A:$A,1,FALSE)</f>
        <v>94263</v>
      </c>
    </row>
    <row r="6871" spans="1:23" ht="23.25" hidden="1" thickBot="1" x14ac:dyDescent="0.25">
      <c r="A6871" s="522">
        <v>94264</v>
      </c>
      <c r="B6871" s="508" t="s">
        <v>3144</v>
      </c>
      <c r="C6871" s="513" t="s">
        <v>3151</v>
      </c>
      <c r="D6871" s="498" t="s">
        <v>6927</v>
      </c>
      <c r="E6871" s="499">
        <v>35.020000000000003</v>
      </c>
      <c r="F6871" s="500">
        <f t="shared" si="1683"/>
        <v>43.37</v>
      </c>
      <c r="G6871" s="556"/>
      <c r="H6871" s="518"/>
      <c r="I6871" s="519">
        <f t="shared" si="1684"/>
        <v>0</v>
      </c>
      <c r="J6871" s="557">
        <f t="shared" si="1685"/>
        <v>0</v>
      </c>
      <c r="K6871" s="504"/>
      <c r="L6871" s="580">
        <f t="shared" si="1686"/>
        <v>0</v>
      </c>
      <c r="M6871" s="518">
        <f t="shared" si="1686"/>
        <v>0</v>
      </c>
      <c r="N6871" s="519">
        <f t="shared" si="1687"/>
        <v>0</v>
      </c>
      <c r="O6871" s="558">
        <f t="shared" si="1688"/>
        <v>0</v>
      </c>
      <c r="P6871" s="506"/>
      <c r="Q6871" s="520"/>
      <c r="R6871" s="412" t="str">
        <f t="shared" si="1681"/>
        <v/>
      </c>
      <c r="S6871" s="412" t="str">
        <f t="shared" si="1689"/>
        <v/>
      </c>
      <c r="T6871" s="427"/>
      <c r="U6871" s="429"/>
      <c r="W6871" s="6">
        <f>VLOOKUP(A6871,'[3]Cartilha Global'!$A:$A,1,FALSE)</f>
        <v>94264</v>
      </c>
    </row>
    <row r="6872" spans="1:23" ht="23.25" hidden="1" thickBot="1" x14ac:dyDescent="0.25">
      <c r="A6872" s="522">
        <v>94265</v>
      </c>
      <c r="B6872" s="508" t="s">
        <v>3144</v>
      </c>
      <c r="C6872" s="513" t="s">
        <v>3152</v>
      </c>
      <c r="D6872" s="498" t="s">
        <v>6927</v>
      </c>
      <c r="E6872" s="499">
        <v>39.85</v>
      </c>
      <c r="F6872" s="500">
        <f t="shared" si="1683"/>
        <v>49.35</v>
      </c>
      <c r="G6872" s="556"/>
      <c r="H6872" s="518"/>
      <c r="I6872" s="519">
        <f t="shared" si="1684"/>
        <v>0</v>
      </c>
      <c r="J6872" s="557">
        <f t="shared" si="1685"/>
        <v>0</v>
      </c>
      <c r="K6872" s="504"/>
      <c r="L6872" s="580">
        <f t="shared" si="1686"/>
        <v>0</v>
      </c>
      <c r="M6872" s="518">
        <f t="shared" si="1686"/>
        <v>0</v>
      </c>
      <c r="N6872" s="519">
        <f t="shared" si="1687"/>
        <v>0</v>
      </c>
      <c r="O6872" s="558">
        <f t="shared" si="1688"/>
        <v>0</v>
      </c>
      <c r="P6872" s="506"/>
      <c r="Q6872" s="520"/>
      <c r="R6872" s="412" t="str">
        <f t="shared" si="1681"/>
        <v/>
      </c>
      <c r="S6872" s="412" t="str">
        <f t="shared" si="1689"/>
        <v/>
      </c>
      <c r="T6872" s="427"/>
      <c r="U6872" s="429"/>
      <c r="W6872" s="6">
        <f>VLOOKUP(A6872,'[3]Cartilha Global'!$A:$A,1,FALSE)</f>
        <v>94265</v>
      </c>
    </row>
    <row r="6873" spans="1:23" ht="23.25" hidden="1" thickBot="1" x14ac:dyDescent="0.25">
      <c r="A6873" s="522">
        <v>94266</v>
      </c>
      <c r="B6873" s="508" t="s">
        <v>3144</v>
      </c>
      <c r="C6873" s="513" t="s">
        <v>3153</v>
      </c>
      <c r="D6873" s="498" t="s">
        <v>6927</v>
      </c>
      <c r="E6873" s="499">
        <v>44.22</v>
      </c>
      <c r="F6873" s="500">
        <f t="shared" si="1683"/>
        <v>54.76</v>
      </c>
      <c r="G6873" s="556"/>
      <c r="H6873" s="518"/>
      <c r="I6873" s="519">
        <f t="shared" si="1684"/>
        <v>0</v>
      </c>
      <c r="J6873" s="557">
        <f t="shared" si="1685"/>
        <v>0</v>
      </c>
      <c r="K6873" s="504"/>
      <c r="L6873" s="580">
        <f t="shared" si="1686"/>
        <v>0</v>
      </c>
      <c r="M6873" s="518">
        <f t="shared" si="1686"/>
        <v>0</v>
      </c>
      <c r="N6873" s="519">
        <f t="shared" si="1687"/>
        <v>0</v>
      </c>
      <c r="O6873" s="558">
        <f t="shared" si="1688"/>
        <v>0</v>
      </c>
      <c r="P6873" s="506"/>
      <c r="Q6873" s="520"/>
      <c r="R6873" s="412" t="str">
        <f t="shared" si="1681"/>
        <v/>
      </c>
      <c r="S6873" s="412" t="str">
        <f t="shared" si="1689"/>
        <v/>
      </c>
      <c r="T6873" s="427"/>
      <c r="U6873" s="429"/>
      <c r="W6873" s="6">
        <f>VLOOKUP(A6873,'[3]Cartilha Global'!$A:$A,1,FALSE)</f>
        <v>94266</v>
      </c>
    </row>
    <row r="6874" spans="1:23" ht="23.25" hidden="1" thickBot="1" x14ac:dyDescent="0.25">
      <c r="A6874" s="522">
        <v>94281</v>
      </c>
      <c r="B6874" s="508" t="s">
        <v>3144</v>
      </c>
      <c r="C6874" s="513" t="s">
        <v>1768</v>
      </c>
      <c r="D6874" s="498" t="s">
        <v>6927</v>
      </c>
      <c r="E6874" s="499">
        <v>51.34</v>
      </c>
      <c r="F6874" s="500">
        <f t="shared" si="1683"/>
        <v>63.58</v>
      </c>
      <c r="G6874" s="556"/>
      <c r="H6874" s="518"/>
      <c r="I6874" s="519">
        <f t="shared" si="1684"/>
        <v>0</v>
      </c>
      <c r="J6874" s="557">
        <f t="shared" si="1685"/>
        <v>0</v>
      </c>
      <c r="K6874" s="504"/>
      <c r="L6874" s="580">
        <f t="shared" si="1686"/>
        <v>0</v>
      </c>
      <c r="M6874" s="518">
        <f t="shared" si="1686"/>
        <v>0</v>
      </c>
      <c r="N6874" s="519">
        <f t="shared" si="1687"/>
        <v>0</v>
      </c>
      <c r="O6874" s="558">
        <f t="shared" si="1688"/>
        <v>0</v>
      </c>
      <c r="P6874" s="506"/>
      <c r="Q6874" s="520"/>
      <c r="R6874" s="412" t="str">
        <f t="shared" si="1681"/>
        <v/>
      </c>
      <c r="S6874" s="412" t="str">
        <f t="shared" si="1689"/>
        <v/>
      </c>
      <c r="T6874" s="427"/>
      <c r="U6874" s="429"/>
      <c r="W6874" s="6">
        <f>VLOOKUP(A6874,'[3]Cartilha Global'!$A:$A,1,FALSE)</f>
        <v>94281</v>
      </c>
    </row>
    <row r="6875" spans="1:23" ht="23.25" hidden="1" thickBot="1" x14ac:dyDescent="0.25">
      <c r="A6875" s="522">
        <v>94282</v>
      </c>
      <c r="B6875" s="508" t="s">
        <v>3144</v>
      </c>
      <c r="C6875" s="513" t="s">
        <v>1769</v>
      </c>
      <c r="D6875" s="498" t="s">
        <v>6927</v>
      </c>
      <c r="E6875" s="499">
        <v>64.95</v>
      </c>
      <c r="F6875" s="500">
        <f t="shared" si="1683"/>
        <v>80.430000000000007</v>
      </c>
      <c r="G6875" s="556"/>
      <c r="H6875" s="518"/>
      <c r="I6875" s="519">
        <f t="shared" si="1684"/>
        <v>0</v>
      </c>
      <c r="J6875" s="557">
        <f t="shared" si="1685"/>
        <v>0</v>
      </c>
      <c r="K6875" s="504"/>
      <c r="L6875" s="580">
        <f t="shared" si="1686"/>
        <v>0</v>
      </c>
      <c r="M6875" s="518">
        <f t="shared" si="1686"/>
        <v>0</v>
      </c>
      <c r="N6875" s="519">
        <f t="shared" si="1687"/>
        <v>0</v>
      </c>
      <c r="O6875" s="558">
        <f t="shared" si="1688"/>
        <v>0</v>
      </c>
      <c r="P6875" s="506"/>
      <c r="Q6875" s="520"/>
      <c r="R6875" s="412" t="str">
        <f t="shared" si="1681"/>
        <v/>
      </c>
      <c r="S6875" s="412" t="str">
        <f t="shared" si="1689"/>
        <v/>
      </c>
      <c r="T6875" s="427"/>
      <c r="U6875" s="429"/>
      <c r="W6875" s="6">
        <f>VLOOKUP(A6875,'[3]Cartilha Global'!$A:$A,1,FALSE)</f>
        <v>94282</v>
      </c>
    </row>
    <row r="6876" spans="1:23" ht="23.25" hidden="1" thickBot="1" x14ac:dyDescent="0.25">
      <c r="A6876" s="522">
        <v>94283</v>
      </c>
      <c r="B6876" s="508" t="s">
        <v>3144</v>
      </c>
      <c r="C6876" s="513" t="s">
        <v>1770</v>
      </c>
      <c r="D6876" s="498" t="s">
        <v>6927</v>
      </c>
      <c r="E6876" s="499">
        <v>64.27</v>
      </c>
      <c r="F6876" s="500">
        <f t="shared" si="1683"/>
        <v>79.59</v>
      </c>
      <c r="G6876" s="556"/>
      <c r="H6876" s="518"/>
      <c r="I6876" s="519">
        <f t="shared" si="1684"/>
        <v>0</v>
      </c>
      <c r="J6876" s="557">
        <f t="shared" si="1685"/>
        <v>0</v>
      </c>
      <c r="K6876" s="504"/>
      <c r="L6876" s="580">
        <f t="shared" si="1686"/>
        <v>0</v>
      </c>
      <c r="M6876" s="518">
        <f t="shared" si="1686"/>
        <v>0</v>
      </c>
      <c r="N6876" s="519">
        <f t="shared" si="1687"/>
        <v>0</v>
      </c>
      <c r="O6876" s="558">
        <f t="shared" si="1688"/>
        <v>0</v>
      </c>
      <c r="P6876" s="506"/>
      <c r="Q6876" s="520"/>
      <c r="R6876" s="412" t="str">
        <f t="shared" si="1681"/>
        <v/>
      </c>
      <c r="S6876" s="412" t="str">
        <f t="shared" si="1689"/>
        <v/>
      </c>
      <c r="T6876" s="427"/>
      <c r="U6876" s="429"/>
      <c r="W6876" s="6">
        <f>VLOOKUP(A6876,'[3]Cartilha Global'!$A:$A,1,FALSE)</f>
        <v>94283</v>
      </c>
    </row>
    <row r="6877" spans="1:23" ht="23.25" hidden="1" thickBot="1" x14ac:dyDescent="0.25">
      <c r="A6877" s="522">
        <v>94284</v>
      </c>
      <c r="B6877" s="508" t="s">
        <v>3144</v>
      </c>
      <c r="C6877" s="513" t="s">
        <v>1771</v>
      </c>
      <c r="D6877" s="498" t="s">
        <v>6927</v>
      </c>
      <c r="E6877" s="499">
        <v>77.89</v>
      </c>
      <c r="F6877" s="500">
        <f t="shared" si="1683"/>
        <v>96.46</v>
      </c>
      <c r="G6877" s="556"/>
      <c r="H6877" s="518"/>
      <c r="I6877" s="519">
        <f t="shared" si="1684"/>
        <v>0</v>
      </c>
      <c r="J6877" s="557">
        <f t="shared" si="1685"/>
        <v>0</v>
      </c>
      <c r="K6877" s="504"/>
      <c r="L6877" s="580">
        <f t="shared" si="1686"/>
        <v>0</v>
      </c>
      <c r="M6877" s="518">
        <f t="shared" si="1686"/>
        <v>0</v>
      </c>
      <c r="N6877" s="519">
        <f t="shared" si="1687"/>
        <v>0</v>
      </c>
      <c r="O6877" s="558">
        <f t="shared" si="1688"/>
        <v>0</v>
      </c>
      <c r="P6877" s="506"/>
      <c r="Q6877" s="520"/>
      <c r="R6877" s="412" t="str">
        <f t="shared" si="1681"/>
        <v/>
      </c>
      <c r="S6877" s="412" t="str">
        <f t="shared" si="1689"/>
        <v/>
      </c>
      <c r="T6877" s="427"/>
      <c r="U6877" s="429"/>
      <c r="W6877" s="6">
        <f>VLOOKUP(A6877,'[3]Cartilha Global'!$A:$A,1,FALSE)</f>
        <v>94284</v>
      </c>
    </row>
    <row r="6878" spans="1:23" ht="23.25" hidden="1" thickBot="1" x14ac:dyDescent="0.25">
      <c r="A6878" s="522">
        <v>94285</v>
      </c>
      <c r="B6878" s="508" t="s">
        <v>3144</v>
      </c>
      <c r="C6878" s="513" t="s">
        <v>1772</v>
      </c>
      <c r="D6878" s="498" t="s">
        <v>6927</v>
      </c>
      <c r="E6878" s="499">
        <v>76.56</v>
      </c>
      <c r="F6878" s="500">
        <f t="shared" si="1683"/>
        <v>94.81</v>
      </c>
      <c r="G6878" s="556"/>
      <c r="H6878" s="518"/>
      <c r="I6878" s="519">
        <f t="shared" si="1684"/>
        <v>0</v>
      </c>
      <c r="J6878" s="557">
        <f t="shared" si="1685"/>
        <v>0</v>
      </c>
      <c r="K6878" s="504"/>
      <c r="L6878" s="580">
        <f t="shared" si="1686"/>
        <v>0</v>
      </c>
      <c r="M6878" s="518">
        <f t="shared" si="1686"/>
        <v>0</v>
      </c>
      <c r="N6878" s="519">
        <f t="shared" si="1687"/>
        <v>0</v>
      </c>
      <c r="O6878" s="558">
        <f t="shared" si="1688"/>
        <v>0</v>
      </c>
      <c r="P6878" s="506"/>
      <c r="Q6878" s="520"/>
      <c r="R6878" s="412" t="str">
        <f t="shared" si="1681"/>
        <v/>
      </c>
      <c r="S6878" s="412" t="str">
        <f t="shared" si="1689"/>
        <v/>
      </c>
      <c r="T6878" s="427"/>
      <c r="U6878" s="429"/>
      <c r="W6878" s="6">
        <f>VLOOKUP(A6878,'[3]Cartilha Global'!$A:$A,1,FALSE)</f>
        <v>94285</v>
      </c>
    </row>
    <row r="6879" spans="1:23" ht="23.25" hidden="1" thickBot="1" x14ac:dyDescent="0.25">
      <c r="A6879" s="522">
        <v>94286</v>
      </c>
      <c r="B6879" s="508" t="s">
        <v>3144</v>
      </c>
      <c r="C6879" s="513" t="s">
        <v>1773</v>
      </c>
      <c r="D6879" s="498" t="s">
        <v>6927</v>
      </c>
      <c r="E6879" s="499">
        <v>90.18</v>
      </c>
      <c r="F6879" s="500">
        <f t="shared" si="1683"/>
        <v>111.68</v>
      </c>
      <c r="G6879" s="556"/>
      <c r="H6879" s="518"/>
      <c r="I6879" s="519">
        <f t="shared" si="1684"/>
        <v>0</v>
      </c>
      <c r="J6879" s="557">
        <f t="shared" si="1685"/>
        <v>0</v>
      </c>
      <c r="K6879" s="504"/>
      <c r="L6879" s="580">
        <f t="shared" si="1686"/>
        <v>0</v>
      </c>
      <c r="M6879" s="518">
        <f t="shared" si="1686"/>
        <v>0</v>
      </c>
      <c r="N6879" s="519">
        <f t="shared" si="1687"/>
        <v>0</v>
      </c>
      <c r="O6879" s="558">
        <f t="shared" si="1688"/>
        <v>0</v>
      </c>
      <c r="P6879" s="506"/>
      <c r="Q6879" s="520"/>
      <c r="R6879" s="412" t="str">
        <f t="shared" si="1681"/>
        <v/>
      </c>
      <c r="S6879" s="412" t="str">
        <f t="shared" si="1689"/>
        <v/>
      </c>
      <c r="T6879" s="427"/>
      <c r="U6879" s="429"/>
      <c r="W6879" s="6">
        <f>VLOOKUP(A6879,'[3]Cartilha Global'!$A:$A,1,FALSE)</f>
        <v>94286</v>
      </c>
    </row>
    <row r="6880" spans="1:23" ht="23.25" hidden="1" thickBot="1" x14ac:dyDescent="0.25">
      <c r="A6880" s="522">
        <v>94287</v>
      </c>
      <c r="B6880" s="508" t="s">
        <v>3144</v>
      </c>
      <c r="C6880" s="513" t="s">
        <v>1774</v>
      </c>
      <c r="D6880" s="498" t="s">
        <v>6927</v>
      </c>
      <c r="E6880" s="499">
        <v>40.619999999999997</v>
      </c>
      <c r="F6880" s="500">
        <f t="shared" si="1683"/>
        <v>50.3</v>
      </c>
      <c r="G6880" s="556"/>
      <c r="H6880" s="518"/>
      <c r="I6880" s="519">
        <f t="shared" si="1684"/>
        <v>0</v>
      </c>
      <c r="J6880" s="557">
        <f t="shared" si="1685"/>
        <v>0</v>
      </c>
      <c r="K6880" s="504"/>
      <c r="L6880" s="580">
        <f t="shared" si="1686"/>
        <v>0</v>
      </c>
      <c r="M6880" s="518">
        <f t="shared" si="1686"/>
        <v>0</v>
      </c>
      <c r="N6880" s="519">
        <f t="shared" si="1687"/>
        <v>0</v>
      </c>
      <c r="O6880" s="558">
        <f t="shared" si="1688"/>
        <v>0</v>
      </c>
      <c r="P6880" s="506"/>
      <c r="Q6880" s="520"/>
      <c r="R6880" s="412" t="str">
        <f t="shared" si="1681"/>
        <v/>
      </c>
      <c r="S6880" s="412" t="str">
        <f t="shared" si="1689"/>
        <v/>
      </c>
      <c r="T6880" s="427"/>
      <c r="U6880" s="429"/>
      <c r="W6880" s="6">
        <f>VLOOKUP(A6880,'[3]Cartilha Global'!$A:$A,1,FALSE)</f>
        <v>94287</v>
      </c>
    </row>
    <row r="6881" spans="1:23" ht="23.25" hidden="1" thickBot="1" x14ac:dyDescent="0.25">
      <c r="A6881" s="522">
        <v>94288</v>
      </c>
      <c r="B6881" s="508" t="s">
        <v>3144</v>
      </c>
      <c r="C6881" s="513" t="s">
        <v>1775</v>
      </c>
      <c r="D6881" s="498" t="s">
        <v>6927</v>
      </c>
      <c r="E6881" s="499">
        <v>52.54</v>
      </c>
      <c r="F6881" s="500">
        <f t="shared" si="1683"/>
        <v>65.069999999999993</v>
      </c>
      <c r="G6881" s="556"/>
      <c r="H6881" s="518"/>
      <c r="I6881" s="519">
        <f t="shared" si="1684"/>
        <v>0</v>
      </c>
      <c r="J6881" s="557">
        <f t="shared" si="1685"/>
        <v>0</v>
      </c>
      <c r="K6881" s="504"/>
      <c r="L6881" s="580">
        <f t="shared" si="1686"/>
        <v>0</v>
      </c>
      <c r="M6881" s="518">
        <f t="shared" si="1686"/>
        <v>0</v>
      </c>
      <c r="N6881" s="519">
        <f t="shared" si="1687"/>
        <v>0</v>
      </c>
      <c r="O6881" s="558">
        <f t="shared" si="1688"/>
        <v>0</v>
      </c>
      <c r="P6881" s="506"/>
      <c r="Q6881" s="520"/>
      <c r="R6881" s="412" t="str">
        <f t="shared" si="1681"/>
        <v/>
      </c>
      <c r="S6881" s="412" t="str">
        <f t="shared" si="1689"/>
        <v/>
      </c>
      <c r="T6881" s="427"/>
      <c r="U6881" s="429"/>
      <c r="W6881" s="6">
        <f>VLOOKUP(A6881,'[3]Cartilha Global'!$A:$A,1,FALSE)</f>
        <v>94288</v>
      </c>
    </row>
    <row r="6882" spans="1:23" ht="23.25" hidden="1" thickBot="1" x14ac:dyDescent="0.25">
      <c r="A6882" s="522">
        <v>94289</v>
      </c>
      <c r="B6882" s="508" t="s">
        <v>3144</v>
      </c>
      <c r="C6882" s="513" t="s">
        <v>1776</v>
      </c>
      <c r="D6882" s="498" t="s">
        <v>6927</v>
      </c>
      <c r="E6882" s="499">
        <v>50.01</v>
      </c>
      <c r="F6882" s="500">
        <f t="shared" si="1683"/>
        <v>61.93</v>
      </c>
      <c r="G6882" s="556"/>
      <c r="H6882" s="518"/>
      <c r="I6882" s="519">
        <f t="shared" si="1684"/>
        <v>0</v>
      </c>
      <c r="J6882" s="557">
        <f t="shared" si="1685"/>
        <v>0</v>
      </c>
      <c r="K6882" s="504"/>
      <c r="L6882" s="580">
        <f t="shared" si="1686"/>
        <v>0</v>
      </c>
      <c r="M6882" s="518">
        <f t="shared" si="1686"/>
        <v>0</v>
      </c>
      <c r="N6882" s="519">
        <f t="shared" si="1687"/>
        <v>0</v>
      </c>
      <c r="O6882" s="558">
        <f t="shared" si="1688"/>
        <v>0</v>
      </c>
      <c r="P6882" s="506"/>
      <c r="Q6882" s="520"/>
      <c r="R6882" s="412" t="str">
        <f t="shared" si="1681"/>
        <v/>
      </c>
      <c r="S6882" s="412" t="str">
        <f t="shared" si="1689"/>
        <v/>
      </c>
      <c r="T6882" s="427"/>
      <c r="U6882" s="429"/>
      <c r="W6882" s="6">
        <f>VLOOKUP(A6882,'[3]Cartilha Global'!$A:$A,1,FALSE)</f>
        <v>94289</v>
      </c>
    </row>
    <row r="6883" spans="1:23" ht="23.25" hidden="1" thickBot="1" x14ac:dyDescent="0.25">
      <c r="A6883" s="522">
        <v>94290</v>
      </c>
      <c r="B6883" s="508" t="s">
        <v>3144</v>
      </c>
      <c r="C6883" s="513" t="s">
        <v>1777</v>
      </c>
      <c r="D6883" s="498" t="s">
        <v>6927</v>
      </c>
      <c r="E6883" s="499">
        <v>61.92</v>
      </c>
      <c r="F6883" s="500">
        <f t="shared" si="1683"/>
        <v>76.680000000000007</v>
      </c>
      <c r="G6883" s="556"/>
      <c r="H6883" s="518"/>
      <c r="I6883" s="519">
        <f t="shared" si="1684"/>
        <v>0</v>
      </c>
      <c r="J6883" s="557">
        <f t="shared" si="1685"/>
        <v>0</v>
      </c>
      <c r="K6883" s="504"/>
      <c r="L6883" s="580">
        <f t="shared" si="1686"/>
        <v>0</v>
      </c>
      <c r="M6883" s="518">
        <f t="shared" si="1686"/>
        <v>0</v>
      </c>
      <c r="N6883" s="519">
        <f t="shared" si="1687"/>
        <v>0</v>
      </c>
      <c r="O6883" s="558">
        <f t="shared" si="1688"/>
        <v>0</v>
      </c>
      <c r="P6883" s="506"/>
      <c r="Q6883" s="520"/>
      <c r="R6883" s="412" t="str">
        <f t="shared" si="1681"/>
        <v/>
      </c>
      <c r="S6883" s="412" t="str">
        <f t="shared" si="1689"/>
        <v/>
      </c>
      <c r="T6883" s="427"/>
      <c r="U6883" s="429"/>
      <c r="W6883" s="6">
        <f>VLOOKUP(A6883,'[3]Cartilha Global'!$A:$A,1,FALSE)</f>
        <v>94290</v>
      </c>
    </row>
    <row r="6884" spans="1:23" ht="23.25" hidden="1" thickBot="1" x14ac:dyDescent="0.25">
      <c r="A6884" s="522">
        <v>94291</v>
      </c>
      <c r="B6884" s="508" t="s">
        <v>3144</v>
      </c>
      <c r="C6884" s="513" t="s">
        <v>1778</v>
      </c>
      <c r="D6884" s="498" t="s">
        <v>6927</v>
      </c>
      <c r="E6884" s="499">
        <v>58.8</v>
      </c>
      <c r="F6884" s="500">
        <f t="shared" si="1683"/>
        <v>72.819999999999993</v>
      </c>
      <c r="G6884" s="556"/>
      <c r="H6884" s="518"/>
      <c r="I6884" s="519">
        <f t="shared" si="1684"/>
        <v>0</v>
      </c>
      <c r="J6884" s="557">
        <f t="shared" si="1685"/>
        <v>0</v>
      </c>
      <c r="K6884" s="504"/>
      <c r="L6884" s="580">
        <f t="shared" si="1686"/>
        <v>0</v>
      </c>
      <c r="M6884" s="518">
        <f t="shared" si="1686"/>
        <v>0</v>
      </c>
      <c r="N6884" s="519">
        <f t="shared" si="1687"/>
        <v>0</v>
      </c>
      <c r="O6884" s="558">
        <f t="shared" si="1688"/>
        <v>0</v>
      </c>
      <c r="P6884" s="506"/>
      <c r="Q6884" s="520"/>
      <c r="R6884" s="412" t="str">
        <f t="shared" si="1681"/>
        <v/>
      </c>
      <c r="S6884" s="412" t="str">
        <f t="shared" si="1689"/>
        <v/>
      </c>
      <c r="T6884" s="427"/>
      <c r="U6884" s="429"/>
      <c r="W6884" s="6">
        <f>VLOOKUP(A6884,'[3]Cartilha Global'!$A:$A,1,FALSE)</f>
        <v>94291</v>
      </c>
    </row>
    <row r="6885" spans="1:23" ht="23.25" hidden="1" thickBot="1" x14ac:dyDescent="0.25">
      <c r="A6885" s="522">
        <v>94292</v>
      </c>
      <c r="B6885" s="508" t="s">
        <v>3144</v>
      </c>
      <c r="C6885" s="513" t="s">
        <v>1779</v>
      </c>
      <c r="D6885" s="498" t="s">
        <v>6927</v>
      </c>
      <c r="E6885" s="499">
        <v>70.709999999999994</v>
      </c>
      <c r="F6885" s="500">
        <f t="shared" si="1683"/>
        <v>87.57</v>
      </c>
      <c r="G6885" s="556"/>
      <c r="H6885" s="518"/>
      <c r="I6885" s="519">
        <f t="shared" si="1684"/>
        <v>0</v>
      </c>
      <c r="J6885" s="557">
        <f t="shared" si="1685"/>
        <v>0</v>
      </c>
      <c r="K6885" s="504"/>
      <c r="L6885" s="580">
        <f t="shared" si="1686"/>
        <v>0</v>
      </c>
      <c r="M6885" s="518">
        <f t="shared" si="1686"/>
        <v>0</v>
      </c>
      <c r="N6885" s="519">
        <f t="shared" si="1687"/>
        <v>0</v>
      </c>
      <c r="O6885" s="558">
        <f t="shared" si="1688"/>
        <v>0</v>
      </c>
      <c r="P6885" s="506"/>
      <c r="Q6885" s="520"/>
      <c r="R6885" s="412" t="str">
        <f t="shared" si="1681"/>
        <v/>
      </c>
      <c r="S6885" s="412" t="str">
        <f t="shared" si="1689"/>
        <v/>
      </c>
      <c r="T6885" s="427"/>
      <c r="U6885" s="429"/>
      <c r="W6885" s="6">
        <f>VLOOKUP(A6885,'[3]Cartilha Global'!$A:$A,1,FALSE)</f>
        <v>94292</v>
      </c>
    </row>
    <row r="6886" spans="1:23" ht="23.25" hidden="1" thickBot="1" x14ac:dyDescent="0.25">
      <c r="A6886" s="522">
        <v>94293</v>
      </c>
      <c r="B6886" s="508" t="s">
        <v>3144</v>
      </c>
      <c r="C6886" s="513" t="s">
        <v>1780</v>
      </c>
      <c r="D6886" s="498" t="s">
        <v>6927</v>
      </c>
      <c r="E6886" s="499">
        <v>149.91</v>
      </c>
      <c r="F6886" s="500">
        <f t="shared" si="1683"/>
        <v>185.65</v>
      </c>
      <c r="G6886" s="556"/>
      <c r="H6886" s="518"/>
      <c r="I6886" s="519">
        <f t="shared" si="1684"/>
        <v>0</v>
      </c>
      <c r="J6886" s="557">
        <f t="shared" si="1685"/>
        <v>0</v>
      </c>
      <c r="K6886" s="504"/>
      <c r="L6886" s="580">
        <f t="shared" si="1686"/>
        <v>0</v>
      </c>
      <c r="M6886" s="518">
        <f t="shared" si="1686"/>
        <v>0</v>
      </c>
      <c r="N6886" s="519">
        <f t="shared" si="1687"/>
        <v>0</v>
      </c>
      <c r="O6886" s="558">
        <f t="shared" si="1688"/>
        <v>0</v>
      </c>
      <c r="P6886" s="506"/>
      <c r="Q6886" s="520"/>
      <c r="R6886" s="412" t="str">
        <f t="shared" si="1681"/>
        <v/>
      </c>
      <c r="S6886" s="412" t="str">
        <f t="shared" si="1689"/>
        <v/>
      </c>
      <c r="T6886" s="427"/>
      <c r="U6886" s="429"/>
      <c r="W6886" s="6">
        <f>VLOOKUP(A6886,'[3]Cartilha Global'!$A:$A,1,FALSE)</f>
        <v>94293</v>
      </c>
    </row>
    <row r="6887" spans="1:23" ht="34.5" hidden="1" thickBot="1" x14ac:dyDescent="0.25">
      <c r="A6887" s="522">
        <v>94267</v>
      </c>
      <c r="B6887" s="508" t="s">
        <v>3144</v>
      </c>
      <c r="C6887" s="513" t="s">
        <v>3154</v>
      </c>
      <c r="D6887" s="498" t="s">
        <v>6927</v>
      </c>
      <c r="E6887" s="499">
        <v>46.83</v>
      </c>
      <c r="F6887" s="500">
        <f t="shared" si="1683"/>
        <v>57.99</v>
      </c>
      <c r="G6887" s="556"/>
      <c r="H6887" s="518"/>
      <c r="I6887" s="519">
        <f t="shared" si="1684"/>
        <v>0</v>
      </c>
      <c r="J6887" s="557">
        <f t="shared" si="1685"/>
        <v>0</v>
      </c>
      <c r="K6887" s="504"/>
      <c r="L6887" s="580">
        <f t="shared" si="1686"/>
        <v>0</v>
      </c>
      <c r="M6887" s="518">
        <f t="shared" si="1686"/>
        <v>0</v>
      </c>
      <c r="N6887" s="519">
        <f t="shared" si="1687"/>
        <v>0</v>
      </c>
      <c r="O6887" s="558">
        <f t="shared" si="1688"/>
        <v>0</v>
      </c>
      <c r="P6887" s="506"/>
      <c r="Q6887" s="520"/>
      <c r="R6887" s="412" t="str">
        <f t="shared" si="1681"/>
        <v/>
      </c>
      <c r="S6887" s="412" t="str">
        <f t="shared" si="1689"/>
        <v/>
      </c>
      <c r="T6887" s="427"/>
      <c r="U6887" s="429"/>
      <c r="W6887" s="6">
        <f>VLOOKUP(A6887,'[3]Cartilha Global'!$A:$A,1,FALSE)</f>
        <v>94267</v>
      </c>
    </row>
    <row r="6888" spans="1:23" ht="34.5" hidden="1" thickBot="1" x14ac:dyDescent="0.25">
      <c r="A6888" s="522">
        <v>94268</v>
      </c>
      <c r="B6888" s="508" t="s">
        <v>3144</v>
      </c>
      <c r="C6888" s="513" t="s">
        <v>3155</v>
      </c>
      <c r="D6888" s="498" t="s">
        <v>6927</v>
      </c>
      <c r="E6888" s="499">
        <v>51.63</v>
      </c>
      <c r="F6888" s="500">
        <f t="shared" si="1683"/>
        <v>63.94</v>
      </c>
      <c r="G6888" s="556"/>
      <c r="H6888" s="518"/>
      <c r="I6888" s="519">
        <f t="shared" si="1684"/>
        <v>0</v>
      </c>
      <c r="J6888" s="557">
        <f t="shared" si="1685"/>
        <v>0</v>
      </c>
      <c r="K6888" s="504"/>
      <c r="L6888" s="580">
        <f t="shared" si="1686"/>
        <v>0</v>
      </c>
      <c r="M6888" s="518">
        <f t="shared" si="1686"/>
        <v>0</v>
      </c>
      <c r="N6888" s="519">
        <f t="shared" si="1687"/>
        <v>0</v>
      </c>
      <c r="O6888" s="558">
        <f t="shared" si="1688"/>
        <v>0</v>
      </c>
      <c r="P6888" s="506"/>
      <c r="Q6888" s="520"/>
      <c r="R6888" s="412" t="str">
        <f t="shared" si="1681"/>
        <v/>
      </c>
      <c r="S6888" s="412" t="str">
        <f t="shared" si="1689"/>
        <v/>
      </c>
      <c r="T6888" s="427"/>
      <c r="U6888" s="429"/>
      <c r="W6888" s="6">
        <f>VLOOKUP(A6888,'[3]Cartilha Global'!$A:$A,1,FALSE)</f>
        <v>94268</v>
      </c>
    </row>
    <row r="6889" spans="1:23" ht="34.5" hidden="1" thickBot="1" x14ac:dyDescent="0.25">
      <c r="A6889" s="522">
        <v>94269</v>
      </c>
      <c r="B6889" s="508" t="s">
        <v>3144</v>
      </c>
      <c r="C6889" s="513" t="s">
        <v>3156</v>
      </c>
      <c r="D6889" s="498" t="s">
        <v>6927</v>
      </c>
      <c r="E6889" s="499">
        <v>65.75</v>
      </c>
      <c r="F6889" s="500">
        <f t="shared" ref="F6889:F6898" si="1690">IF(E6889=0,0,ROUND(E6889*(1+E$13)*(1-E$14),2))</f>
        <v>81.42</v>
      </c>
      <c r="G6889" s="556"/>
      <c r="H6889" s="518"/>
      <c r="I6889" s="519">
        <f t="shared" si="1684"/>
        <v>0</v>
      </c>
      <c r="J6889" s="557">
        <f t="shared" si="1685"/>
        <v>0</v>
      </c>
      <c r="K6889" s="504"/>
      <c r="L6889" s="580">
        <f t="shared" si="1686"/>
        <v>0</v>
      </c>
      <c r="M6889" s="518">
        <f t="shared" si="1686"/>
        <v>0</v>
      </c>
      <c r="N6889" s="519">
        <f t="shared" si="1687"/>
        <v>0</v>
      </c>
      <c r="O6889" s="558">
        <f t="shared" si="1688"/>
        <v>0</v>
      </c>
      <c r="P6889" s="506"/>
      <c r="Q6889" s="520"/>
      <c r="R6889" s="412" t="str">
        <f t="shared" si="1681"/>
        <v/>
      </c>
      <c r="S6889" s="412" t="str">
        <f t="shared" si="1689"/>
        <v/>
      </c>
      <c r="T6889" s="427"/>
      <c r="U6889" s="429"/>
      <c r="W6889" s="6">
        <f>VLOOKUP(A6889,'[3]Cartilha Global'!$A:$A,1,FALSE)</f>
        <v>94269</v>
      </c>
    </row>
    <row r="6890" spans="1:23" ht="34.5" hidden="1" thickBot="1" x14ac:dyDescent="0.25">
      <c r="A6890" s="522">
        <v>94270</v>
      </c>
      <c r="B6890" s="508" t="s">
        <v>3144</v>
      </c>
      <c r="C6890" s="513" t="s">
        <v>3157</v>
      </c>
      <c r="D6890" s="498" t="s">
        <v>6927</v>
      </c>
      <c r="E6890" s="499">
        <v>72.45</v>
      </c>
      <c r="F6890" s="500">
        <f t="shared" si="1690"/>
        <v>89.72</v>
      </c>
      <c r="G6890" s="556"/>
      <c r="H6890" s="518"/>
      <c r="I6890" s="519">
        <f t="shared" si="1684"/>
        <v>0</v>
      </c>
      <c r="J6890" s="557">
        <f t="shared" si="1685"/>
        <v>0</v>
      </c>
      <c r="K6890" s="504"/>
      <c r="L6890" s="580">
        <f t="shared" si="1686"/>
        <v>0</v>
      </c>
      <c r="M6890" s="518">
        <f t="shared" si="1686"/>
        <v>0</v>
      </c>
      <c r="N6890" s="519">
        <f t="shared" si="1687"/>
        <v>0</v>
      </c>
      <c r="O6890" s="558">
        <f t="shared" si="1688"/>
        <v>0</v>
      </c>
      <c r="P6890" s="506"/>
      <c r="Q6890" s="494"/>
      <c r="R6890" s="412" t="str">
        <f t="shared" si="1681"/>
        <v/>
      </c>
      <c r="S6890" s="412" t="str">
        <f t="shared" si="1689"/>
        <v/>
      </c>
      <c r="T6890" s="427"/>
      <c r="U6890" s="429"/>
      <c r="W6890" s="6">
        <f>VLOOKUP(A6890,'[3]Cartilha Global'!$A:$A,1,FALSE)</f>
        <v>94270</v>
      </c>
    </row>
    <row r="6891" spans="1:23" ht="34.5" hidden="1" thickBot="1" x14ac:dyDescent="0.25">
      <c r="A6891" s="522">
        <v>94271</v>
      </c>
      <c r="B6891" s="508" t="s">
        <v>3144</v>
      </c>
      <c r="C6891" s="513" t="s">
        <v>3158</v>
      </c>
      <c r="D6891" s="498" t="s">
        <v>6927</v>
      </c>
      <c r="E6891" s="499">
        <v>80.06</v>
      </c>
      <c r="F6891" s="500">
        <f t="shared" si="1690"/>
        <v>99.15</v>
      </c>
      <c r="G6891" s="556"/>
      <c r="H6891" s="518"/>
      <c r="I6891" s="519">
        <f t="shared" si="1684"/>
        <v>0</v>
      </c>
      <c r="J6891" s="557">
        <f t="shared" si="1685"/>
        <v>0</v>
      </c>
      <c r="K6891" s="504"/>
      <c r="L6891" s="580">
        <f t="shared" si="1686"/>
        <v>0</v>
      </c>
      <c r="M6891" s="518">
        <f t="shared" si="1686"/>
        <v>0</v>
      </c>
      <c r="N6891" s="519">
        <f t="shared" si="1687"/>
        <v>0</v>
      </c>
      <c r="O6891" s="558">
        <f t="shared" si="1688"/>
        <v>0</v>
      </c>
      <c r="P6891" s="506"/>
      <c r="Q6891" s="520"/>
      <c r="R6891" s="412" t="str">
        <f t="shared" si="1681"/>
        <v/>
      </c>
      <c r="S6891" s="412" t="str">
        <f t="shared" si="1689"/>
        <v/>
      </c>
      <c r="T6891" s="427"/>
      <c r="U6891" s="429"/>
      <c r="W6891" s="6">
        <f>VLOOKUP(A6891,'[3]Cartilha Global'!$A:$A,1,FALSE)</f>
        <v>94271</v>
      </c>
    </row>
    <row r="6892" spans="1:23" ht="34.5" hidden="1" thickBot="1" x14ac:dyDescent="0.25">
      <c r="A6892" s="522">
        <v>94272</v>
      </c>
      <c r="B6892" s="508" t="s">
        <v>3144</v>
      </c>
      <c r="C6892" s="513" t="s">
        <v>3159</v>
      </c>
      <c r="D6892" s="498" t="s">
        <v>6927</v>
      </c>
      <c r="E6892" s="499">
        <v>88.97</v>
      </c>
      <c r="F6892" s="500">
        <f t="shared" si="1690"/>
        <v>110.18</v>
      </c>
      <c r="G6892" s="556"/>
      <c r="H6892" s="518"/>
      <c r="I6892" s="519">
        <f t="shared" si="1684"/>
        <v>0</v>
      </c>
      <c r="J6892" s="557">
        <f t="shared" si="1685"/>
        <v>0</v>
      </c>
      <c r="K6892" s="504"/>
      <c r="L6892" s="580">
        <f t="shared" si="1686"/>
        <v>0</v>
      </c>
      <c r="M6892" s="518">
        <f t="shared" si="1686"/>
        <v>0</v>
      </c>
      <c r="N6892" s="519">
        <f t="shared" si="1687"/>
        <v>0</v>
      </c>
      <c r="O6892" s="558">
        <f t="shared" si="1688"/>
        <v>0</v>
      </c>
      <c r="P6892" s="506"/>
      <c r="Q6892" s="520"/>
      <c r="R6892" s="412" t="str">
        <f t="shared" si="1681"/>
        <v/>
      </c>
      <c r="S6892" s="412" t="str">
        <f t="shared" si="1689"/>
        <v/>
      </c>
      <c r="T6892" s="427"/>
      <c r="U6892" s="429"/>
      <c r="W6892" s="6">
        <f>VLOOKUP(A6892,'[3]Cartilha Global'!$A:$A,1,FALSE)</f>
        <v>94272</v>
      </c>
    </row>
    <row r="6893" spans="1:23" ht="23.25" hidden="1" thickBot="1" x14ac:dyDescent="0.25">
      <c r="A6893" s="522">
        <v>92960</v>
      </c>
      <c r="B6893" s="508" t="s">
        <v>3144</v>
      </c>
      <c r="C6893" s="513" t="s">
        <v>6483</v>
      </c>
      <c r="D6893" s="498" t="s">
        <v>6937</v>
      </c>
      <c r="E6893" s="499">
        <v>20.350000000000001</v>
      </c>
      <c r="F6893" s="500">
        <f t="shared" si="1690"/>
        <v>25.2</v>
      </c>
      <c r="G6893" s="556"/>
      <c r="H6893" s="518"/>
      <c r="I6893" s="519">
        <f t="shared" si="1684"/>
        <v>0</v>
      </c>
      <c r="J6893" s="557">
        <f t="shared" si="1685"/>
        <v>0</v>
      </c>
      <c r="K6893" s="504"/>
      <c r="L6893" s="580">
        <f t="shared" si="1686"/>
        <v>0</v>
      </c>
      <c r="M6893" s="518">
        <f t="shared" si="1686"/>
        <v>0</v>
      </c>
      <c r="N6893" s="519">
        <f t="shared" si="1687"/>
        <v>0</v>
      </c>
      <c r="O6893" s="558">
        <f t="shared" si="1688"/>
        <v>0</v>
      </c>
      <c r="P6893" s="506"/>
      <c r="Q6893" s="494"/>
      <c r="R6893" s="412" t="str">
        <f t="shared" si="1681"/>
        <v/>
      </c>
      <c r="S6893" s="412" t="str">
        <f t="shared" si="1689"/>
        <v/>
      </c>
      <c r="T6893" s="427"/>
      <c r="U6893" s="429"/>
      <c r="W6893" s="6" t="e">
        <f>VLOOKUP(A6893,'[3]Cartilha Global'!$A:$A,1,FALSE)</f>
        <v>#N/A</v>
      </c>
    </row>
    <row r="6894" spans="1:23" ht="23.25" hidden="1" thickBot="1" x14ac:dyDescent="0.25">
      <c r="A6894" s="522">
        <v>92961</v>
      </c>
      <c r="B6894" s="508" t="s">
        <v>3144</v>
      </c>
      <c r="C6894" s="513" t="s">
        <v>7309</v>
      </c>
      <c r="D6894" s="498" t="s">
        <v>7310</v>
      </c>
      <c r="E6894" s="499">
        <v>5.04</v>
      </c>
      <c r="F6894" s="500">
        <f t="shared" si="1690"/>
        <v>6.24</v>
      </c>
      <c r="G6894" s="556"/>
      <c r="H6894" s="518"/>
      <c r="I6894" s="519">
        <f t="shared" si="1684"/>
        <v>0</v>
      </c>
      <c r="J6894" s="557">
        <f t="shared" si="1685"/>
        <v>0</v>
      </c>
      <c r="K6894" s="504"/>
      <c r="L6894" s="580">
        <f t="shared" si="1686"/>
        <v>0</v>
      </c>
      <c r="M6894" s="518">
        <f t="shared" si="1686"/>
        <v>0</v>
      </c>
      <c r="N6894" s="519">
        <f t="shared" si="1687"/>
        <v>0</v>
      </c>
      <c r="O6894" s="558">
        <f t="shared" si="1688"/>
        <v>0</v>
      </c>
      <c r="P6894" s="506"/>
      <c r="Q6894" s="520"/>
      <c r="R6894" s="412" t="str">
        <f t="shared" si="1681"/>
        <v/>
      </c>
      <c r="S6894" s="412" t="str">
        <f t="shared" si="1689"/>
        <v/>
      </c>
      <c r="T6894" s="427"/>
      <c r="U6894" s="429"/>
      <c r="W6894" s="6" t="e">
        <f>VLOOKUP(A6894,'[3]Cartilha Global'!$A:$A,1,FALSE)</f>
        <v>#N/A</v>
      </c>
    </row>
    <row r="6895" spans="1:23" ht="23.25" hidden="1" thickBot="1" x14ac:dyDescent="0.25">
      <c r="A6895" s="522">
        <v>92956</v>
      </c>
      <c r="B6895" s="508" t="s">
        <v>3144</v>
      </c>
      <c r="C6895" s="513" t="s">
        <v>7311</v>
      </c>
      <c r="D6895" s="498" t="s">
        <v>7094</v>
      </c>
      <c r="E6895" s="499">
        <v>4.51</v>
      </c>
      <c r="F6895" s="500">
        <f t="shared" si="1690"/>
        <v>5.59</v>
      </c>
      <c r="G6895" s="556"/>
      <c r="H6895" s="518"/>
      <c r="I6895" s="519">
        <f t="shared" si="1684"/>
        <v>0</v>
      </c>
      <c r="J6895" s="557">
        <f t="shared" si="1685"/>
        <v>0</v>
      </c>
      <c r="K6895" s="504"/>
      <c r="L6895" s="580">
        <f t="shared" si="1686"/>
        <v>0</v>
      </c>
      <c r="M6895" s="518">
        <f t="shared" si="1686"/>
        <v>0</v>
      </c>
      <c r="N6895" s="519">
        <f t="shared" si="1687"/>
        <v>0</v>
      </c>
      <c r="O6895" s="558">
        <f t="shared" si="1688"/>
        <v>0</v>
      </c>
      <c r="P6895" s="506"/>
      <c r="Q6895" s="520"/>
      <c r="R6895" s="412" t="str">
        <f t="shared" si="1681"/>
        <v/>
      </c>
      <c r="S6895" s="412" t="str">
        <f t="shared" si="1689"/>
        <v/>
      </c>
      <c r="T6895" s="427"/>
      <c r="U6895" s="429"/>
      <c r="W6895" s="6" t="e">
        <f>VLOOKUP(A6895,'[3]Cartilha Global'!$A:$A,1,FALSE)</f>
        <v>#N/A</v>
      </c>
    </row>
    <row r="6896" spans="1:23" ht="23.25" hidden="1" thickBot="1" x14ac:dyDescent="0.25">
      <c r="A6896" s="522">
        <v>92957</v>
      </c>
      <c r="B6896" s="508" t="s">
        <v>3144</v>
      </c>
      <c r="C6896" s="513" t="s">
        <v>7312</v>
      </c>
      <c r="D6896" s="498" t="s">
        <v>7094</v>
      </c>
      <c r="E6896" s="499">
        <v>0.53</v>
      </c>
      <c r="F6896" s="500">
        <f t="shared" si="1690"/>
        <v>0.66</v>
      </c>
      <c r="G6896" s="556"/>
      <c r="H6896" s="518"/>
      <c r="I6896" s="519">
        <f t="shared" si="1684"/>
        <v>0</v>
      </c>
      <c r="J6896" s="557">
        <f t="shared" si="1685"/>
        <v>0</v>
      </c>
      <c r="K6896" s="504"/>
      <c r="L6896" s="580">
        <f t="shared" si="1686"/>
        <v>0</v>
      </c>
      <c r="M6896" s="518">
        <f t="shared" si="1686"/>
        <v>0</v>
      </c>
      <c r="N6896" s="519">
        <f t="shared" si="1687"/>
        <v>0</v>
      </c>
      <c r="O6896" s="558">
        <f t="shared" si="1688"/>
        <v>0</v>
      </c>
      <c r="P6896" s="506"/>
      <c r="Q6896" s="494"/>
      <c r="R6896" s="412" t="str">
        <f t="shared" si="1681"/>
        <v/>
      </c>
      <c r="S6896" s="412" t="str">
        <f t="shared" si="1689"/>
        <v/>
      </c>
      <c r="T6896" s="427"/>
      <c r="U6896" s="429"/>
      <c r="W6896" s="6" t="e">
        <f>VLOOKUP(A6896,'[3]Cartilha Global'!$A:$A,1,FALSE)</f>
        <v>#N/A</v>
      </c>
    </row>
    <row r="6897" spans="1:23" ht="23.25" hidden="1" thickBot="1" x14ac:dyDescent="0.25">
      <c r="A6897" s="522">
        <v>92958</v>
      </c>
      <c r="B6897" s="508" t="s">
        <v>3144</v>
      </c>
      <c r="C6897" s="513" t="s">
        <v>7313</v>
      </c>
      <c r="D6897" s="498" t="s">
        <v>7094</v>
      </c>
      <c r="E6897" s="499">
        <v>4.93</v>
      </c>
      <c r="F6897" s="500">
        <f t="shared" si="1690"/>
        <v>6.11</v>
      </c>
      <c r="G6897" s="556"/>
      <c r="H6897" s="518"/>
      <c r="I6897" s="519">
        <f t="shared" si="1684"/>
        <v>0</v>
      </c>
      <c r="J6897" s="557">
        <f t="shared" si="1685"/>
        <v>0</v>
      </c>
      <c r="K6897" s="504"/>
      <c r="L6897" s="580">
        <f t="shared" si="1686"/>
        <v>0</v>
      </c>
      <c r="M6897" s="518">
        <f t="shared" si="1686"/>
        <v>0</v>
      </c>
      <c r="N6897" s="519">
        <f t="shared" si="1687"/>
        <v>0</v>
      </c>
      <c r="O6897" s="558">
        <f t="shared" si="1688"/>
        <v>0</v>
      </c>
      <c r="P6897" s="506"/>
      <c r="Q6897" s="520"/>
      <c r="R6897" s="412" t="str">
        <f t="shared" si="1681"/>
        <v/>
      </c>
      <c r="S6897" s="412" t="str">
        <f t="shared" si="1689"/>
        <v/>
      </c>
      <c r="T6897" s="427"/>
      <c r="U6897" s="429"/>
      <c r="W6897" s="6" t="e">
        <f>VLOOKUP(A6897,'[3]Cartilha Global'!$A:$A,1,FALSE)</f>
        <v>#N/A</v>
      </c>
    </row>
    <row r="6898" spans="1:23" ht="23.25" hidden="1" thickBot="1" x14ac:dyDescent="0.25">
      <c r="A6898" s="522">
        <v>92959</v>
      </c>
      <c r="B6898" s="508" t="s">
        <v>3144</v>
      </c>
      <c r="C6898" s="513" t="s">
        <v>7314</v>
      </c>
      <c r="D6898" s="498" t="s">
        <v>7094</v>
      </c>
      <c r="E6898" s="499">
        <v>10.38</v>
      </c>
      <c r="F6898" s="500">
        <f t="shared" si="1690"/>
        <v>12.85</v>
      </c>
      <c r="G6898" s="556"/>
      <c r="H6898" s="518"/>
      <c r="I6898" s="519">
        <f t="shared" si="1684"/>
        <v>0</v>
      </c>
      <c r="J6898" s="557">
        <f t="shared" si="1685"/>
        <v>0</v>
      </c>
      <c r="K6898" s="504"/>
      <c r="L6898" s="580">
        <f t="shared" si="1686"/>
        <v>0</v>
      </c>
      <c r="M6898" s="518">
        <f t="shared" si="1686"/>
        <v>0</v>
      </c>
      <c r="N6898" s="519">
        <f t="shared" si="1687"/>
        <v>0</v>
      </c>
      <c r="O6898" s="558">
        <f t="shared" si="1688"/>
        <v>0</v>
      </c>
      <c r="P6898" s="506"/>
      <c r="Q6898" s="520"/>
      <c r="R6898" s="412" t="str">
        <f t="shared" si="1681"/>
        <v/>
      </c>
      <c r="S6898" s="412" t="str">
        <f t="shared" si="1689"/>
        <v/>
      </c>
      <c r="T6898" s="427"/>
      <c r="U6898" s="429"/>
      <c r="W6898" s="6" t="e">
        <f>VLOOKUP(A6898,'[3]Cartilha Global'!$A:$A,1,FALSE)</f>
        <v>#N/A</v>
      </c>
    </row>
    <row r="6899" spans="1:23" ht="12" hidden="1" thickBot="1" x14ac:dyDescent="0.25">
      <c r="A6899" s="522" t="s">
        <v>2113</v>
      </c>
      <c r="B6899" s="508"/>
      <c r="C6899" s="513" t="s">
        <v>260</v>
      </c>
      <c r="D6899" s="498"/>
      <c r="E6899" s="499"/>
      <c r="F6899" s="500">
        <f t="shared" ref="F6899:F6987" si="1691">IF(E6899=0,0,ROUND(E6899*(1+E$13)*(1-E$14),2))</f>
        <v>0</v>
      </c>
      <c r="G6899" s="556"/>
      <c r="H6899" s="556"/>
      <c r="I6899" s="557"/>
      <c r="J6899" s="558"/>
      <c r="K6899" s="504"/>
      <c r="L6899" s="556"/>
      <c r="M6899" s="556"/>
      <c r="N6899" s="557"/>
      <c r="O6899" s="558"/>
      <c r="P6899" s="506"/>
      <c r="Q6899" s="494" t="str">
        <f>IF(OR(SUM(J6900:J6910)&gt;0,SUM(O6900:O6910)&gt;0),"xx","")</f>
        <v/>
      </c>
      <c r="R6899" s="412" t="str">
        <f t="shared" si="1681"/>
        <v/>
      </c>
      <c r="S6899" s="412" t="str">
        <f t="shared" si="1689"/>
        <v/>
      </c>
      <c r="T6899" s="427"/>
      <c r="U6899" s="429"/>
      <c r="W6899" s="6" t="str">
        <f>VLOOKUP(A6899,'[3]Cartilha Global'!$A:$A,1,FALSE)</f>
        <v>11.1.10</v>
      </c>
    </row>
    <row r="6900" spans="1:23" ht="23.25" hidden="1" thickBot="1" x14ac:dyDescent="0.25">
      <c r="A6900" s="522">
        <v>102500</v>
      </c>
      <c r="B6900" s="508" t="s">
        <v>3144</v>
      </c>
      <c r="C6900" s="513" t="s">
        <v>6484</v>
      </c>
      <c r="D6900" s="498" t="s">
        <v>6927</v>
      </c>
      <c r="E6900" s="499">
        <v>4.18</v>
      </c>
      <c r="F6900" s="500">
        <f t="shared" si="1691"/>
        <v>5.18</v>
      </c>
      <c r="G6900" s="556"/>
      <c r="H6900" s="518"/>
      <c r="I6900" s="519">
        <f t="shared" ref="I6900:I6910" si="1692">IF(ISBLANK(E6900),0,ROUND(F6900*G6900,2))</f>
        <v>0</v>
      </c>
      <c r="J6900" s="557">
        <f t="shared" ref="J6900:J6910" si="1693">IF(ISBLANK(G6900),0,ROUND(G6900*H6900,2))</f>
        <v>0</v>
      </c>
      <c r="K6900" s="504"/>
      <c r="L6900" s="580">
        <f t="shared" ref="L6900:M6910" si="1694">G6900</f>
        <v>0</v>
      </c>
      <c r="M6900" s="518">
        <f t="shared" si="1694"/>
        <v>0</v>
      </c>
      <c r="N6900" s="519">
        <f t="shared" ref="N6900:N6910" si="1695">IF(ISBLANK(E6900),0,ROUND(F6900*L6900,2))</f>
        <v>0</v>
      </c>
      <c r="O6900" s="558">
        <f t="shared" ref="O6900:O6910" si="1696">IF(ISBLANK(L6900),0,ROUND(L6900*M6900,2))</f>
        <v>0</v>
      </c>
      <c r="P6900" s="506"/>
      <c r="Q6900" s="520"/>
      <c r="R6900" s="412" t="str">
        <f t="shared" si="1681"/>
        <v/>
      </c>
      <c r="S6900" s="412" t="str">
        <f t="shared" si="1689"/>
        <v/>
      </c>
      <c r="T6900" s="427"/>
      <c r="U6900" s="429"/>
      <c r="W6900" s="6" t="e">
        <f>VLOOKUP(A6900,'[3]Cartilha Global'!$A:$A,1,FALSE)</f>
        <v>#N/A</v>
      </c>
    </row>
    <row r="6901" spans="1:23" ht="23.25" hidden="1" thickBot="1" x14ac:dyDescent="0.25">
      <c r="A6901" s="522">
        <v>102501</v>
      </c>
      <c r="B6901" s="508" t="s">
        <v>3144</v>
      </c>
      <c r="C6901" s="513" t="s">
        <v>6485</v>
      </c>
      <c r="D6901" s="498" t="s">
        <v>170</v>
      </c>
      <c r="E6901" s="499">
        <v>23.62</v>
      </c>
      <c r="F6901" s="500">
        <f t="shared" si="1691"/>
        <v>29.25</v>
      </c>
      <c r="G6901" s="556"/>
      <c r="H6901" s="518"/>
      <c r="I6901" s="519">
        <f t="shared" si="1692"/>
        <v>0</v>
      </c>
      <c r="J6901" s="557">
        <f t="shared" si="1693"/>
        <v>0</v>
      </c>
      <c r="K6901" s="504"/>
      <c r="L6901" s="580">
        <f t="shared" si="1694"/>
        <v>0</v>
      </c>
      <c r="M6901" s="518">
        <f t="shared" si="1694"/>
        <v>0</v>
      </c>
      <c r="N6901" s="519">
        <f t="shared" si="1695"/>
        <v>0</v>
      </c>
      <c r="O6901" s="558">
        <f t="shared" si="1696"/>
        <v>0</v>
      </c>
      <c r="P6901" s="506"/>
      <c r="Q6901" s="520"/>
      <c r="R6901" s="412" t="str">
        <f t="shared" si="1681"/>
        <v/>
      </c>
      <c r="S6901" s="412" t="str">
        <f t="shared" si="1689"/>
        <v/>
      </c>
      <c r="T6901" s="427"/>
      <c r="U6901" s="429"/>
      <c r="W6901" s="6">
        <f>VLOOKUP(A6901,'[3]Cartilha Global'!$A:$A,1,FALSE)</f>
        <v>102501</v>
      </c>
    </row>
    <row r="6902" spans="1:23" ht="23.25" hidden="1" thickBot="1" x14ac:dyDescent="0.25">
      <c r="A6902" s="522">
        <v>102504</v>
      </c>
      <c r="B6902" s="508" t="s">
        <v>3144</v>
      </c>
      <c r="C6902" s="513" t="s">
        <v>6486</v>
      </c>
      <c r="D6902" s="498" t="s">
        <v>6927</v>
      </c>
      <c r="E6902" s="499">
        <v>9.84</v>
      </c>
      <c r="F6902" s="500">
        <f t="shared" si="1691"/>
        <v>12.19</v>
      </c>
      <c r="G6902" s="556"/>
      <c r="H6902" s="518"/>
      <c r="I6902" s="519">
        <f t="shared" si="1692"/>
        <v>0</v>
      </c>
      <c r="J6902" s="557">
        <f t="shared" si="1693"/>
        <v>0</v>
      </c>
      <c r="K6902" s="504"/>
      <c r="L6902" s="580">
        <f t="shared" si="1694"/>
        <v>0</v>
      </c>
      <c r="M6902" s="518">
        <f t="shared" si="1694"/>
        <v>0</v>
      </c>
      <c r="N6902" s="519">
        <f t="shared" si="1695"/>
        <v>0</v>
      </c>
      <c r="O6902" s="558">
        <f t="shared" si="1696"/>
        <v>0</v>
      </c>
      <c r="P6902" s="506"/>
      <c r="Q6902" s="520"/>
      <c r="R6902" s="412" t="str">
        <f t="shared" si="1681"/>
        <v/>
      </c>
      <c r="S6902" s="412" t="str">
        <f t="shared" si="1689"/>
        <v/>
      </c>
      <c r="T6902" s="427"/>
      <c r="U6902" s="429"/>
      <c r="W6902" s="6">
        <f>VLOOKUP(A6902,'[3]Cartilha Global'!$A:$A,1,FALSE)</f>
        <v>102504</v>
      </c>
    </row>
    <row r="6903" spans="1:23" ht="23.25" hidden="1" thickBot="1" x14ac:dyDescent="0.25">
      <c r="A6903" s="522">
        <v>102505</v>
      </c>
      <c r="B6903" s="508" t="s">
        <v>3144</v>
      </c>
      <c r="C6903" s="513" t="s">
        <v>6487</v>
      </c>
      <c r="D6903" s="498" t="s">
        <v>6927</v>
      </c>
      <c r="E6903" s="499">
        <v>10.32</v>
      </c>
      <c r="F6903" s="500">
        <f t="shared" si="1691"/>
        <v>12.78</v>
      </c>
      <c r="G6903" s="556"/>
      <c r="H6903" s="518"/>
      <c r="I6903" s="519">
        <f t="shared" si="1692"/>
        <v>0</v>
      </c>
      <c r="J6903" s="557">
        <f t="shared" si="1693"/>
        <v>0</v>
      </c>
      <c r="K6903" s="504"/>
      <c r="L6903" s="580">
        <f t="shared" si="1694"/>
        <v>0</v>
      </c>
      <c r="M6903" s="518">
        <f t="shared" si="1694"/>
        <v>0</v>
      </c>
      <c r="N6903" s="519">
        <f t="shared" si="1695"/>
        <v>0</v>
      </c>
      <c r="O6903" s="558">
        <f t="shared" si="1696"/>
        <v>0</v>
      </c>
      <c r="P6903" s="506"/>
      <c r="Q6903" s="520"/>
      <c r="R6903" s="412" t="str">
        <f t="shared" si="1681"/>
        <v/>
      </c>
      <c r="S6903" s="412" t="str">
        <f t="shared" si="1689"/>
        <v/>
      </c>
      <c r="T6903" s="427"/>
      <c r="U6903" s="429"/>
      <c r="W6903" s="6" t="e">
        <f>VLOOKUP(A6903,'[3]Cartilha Global'!$A:$A,1,FALSE)</f>
        <v>#N/A</v>
      </c>
    </row>
    <row r="6904" spans="1:23" ht="23.25" hidden="1" thickBot="1" x14ac:dyDescent="0.25">
      <c r="A6904" s="522">
        <v>102506</v>
      </c>
      <c r="B6904" s="508" t="s">
        <v>3144</v>
      </c>
      <c r="C6904" s="513" t="s">
        <v>6488</v>
      </c>
      <c r="D6904" s="498" t="s">
        <v>6927</v>
      </c>
      <c r="E6904" s="499">
        <v>10.74</v>
      </c>
      <c r="F6904" s="500">
        <f t="shared" si="1691"/>
        <v>13.3</v>
      </c>
      <c r="G6904" s="556"/>
      <c r="H6904" s="518"/>
      <c r="I6904" s="519">
        <f t="shared" si="1692"/>
        <v>0</v>
      </c>
      <c r="J6904" s="557">
        <f t="shared" si="1693"/>
        <v>0</v>
      </c>
      <c r="K6904" s="504"/>
      <c r="L6904" s="580">
        <f t="shared" si="1694"/>
        <v>0</v>
      </c>
      <c r="M6904" s="518">
        <f t="shared" si="1694"/>
        <v>0</v>
      </c>
      <c r="N6904" s="519">
        <f t="shared" si="1695"/>
        <v>0</v>
      </c>
      <c r="O6904" s="558">
        <f t="shared" si="1696"/>
        <v>0</v>
      </c>
      <c r="P6904" s="506"/>
      <c r="Q6904" s="520"/>
      <c r="R6904" s="412" t="str">
        <f t="shared" si="1681"/>
        <v/>
      </c>
      <c r="S6904" s="412" t="str">
        <f t="shared" si="1689"/>
        <v/>
      </c>
      <c r="T6904" s="427"/>
      <c r="U6904" s="429"/>
      <c r="W6904" s="6" t="e">
        <f>VLOOKUP(A6904,'[3]Cartilha Global'!$A:$A,1,FALSE)</f>
        <v>#N/A</v>
      </c>
    </row>
    <row r="6905" spans="1:23" ht="12" hidden="1" thickBot="1" x14ac:dyDescent="0.25">
      <c r="A6905" s="522">
        <v>102507</v>
      </c>
      <c r="B6905" s="508" t="s">
        <v>3144</v>
      </c>
      <c r="C6905" s="513" t="s">
        <v>6489</v>
      </c>
      <c r="D6905" s="498" t="s">
        <v>6927</v>
      </c>
      <c r="E6905" s="499">
        <v>5.98</v>
      </c>
      <c r="F6905" s="500">
        <f t="shared" si="1691"/>
        <v>7.41</v>
      </c>
      <c r="G6905" s="556"/>
      <c r="H6905" s="518"/>
      <c r="I6905" s="519">
        <f t="shared" si="1692"/>
        <v>0</v>
      </c>
      <c r="J6905" s="557">
        <f t="shared" si="1693"/>
        <v>0</v>
      </c>
      <c r="K6905" s="504"/>
      <c r="L6905" s="580">
        <f t="shared" si="1694"/>
        <v>0</v>
      </c>
      <c r="M6905" s="518">
        <f t="shared" si="1694"/>
        <v>0</v>
      </c>
      <c r="N6905" s="519">
        <f t="shared" si="1695"/>
        <v>0</v>
      </c>
      <c r="O6905" s="558">
        <f t="shared" si="1696"/>
        <v>0</v>
      </c>
      <c r="P6905" s="506"/>
      <c r="Q6905" s="520"/>
      <c r="R6905" s="412" t="str">
        <f t="shared" si="1681"/>
        <v/>
      </c>
      <c r="S6905" s="412" t="str">
        <f t="shared" si="1689"/>
        <v/>
      </c>
      <c r="T6905" s="427"/>
      <c r="U6905" s="429"/>
      <c r="W6905" s="6" t="e">
        <f>VLOOKUP(A6905,'[3]Cartilha Global'!$A:$A,1,FALSE)</f>
        <v>#N/A</v>
      </c>
    </row>
    <row r="6906" spans="1:23" ht="23.25" hidden="1" thickBot="1" x14ac:dyDescent="0.25">
      <c r="A6906" s="522">
        <v>102508</v>
      </c>
      <c r="B6906" s="508" t="s">
        <v>3144</v>
      </c>
      <c r="C6906" s="513" t="s">
        <v>6490</v>
      </c>
      <c r="D6906" s="498" t="s">
        <v>170</v>
      </c>
      <c r="E6906" s="499">
        <v>42</v>
      </c>
      <c r="F6906" s="500">
        <f t="shared" si="1691"/>
        <v>52.01</v>
      </c>
      <c r="G6906" s="556"/>
      <c r="H6906" s="518"/>
      <c r="I6906" s="519">
        <f t="shared" si="1692"/>
        <v>0</v>
      </c>
      <c r="J6906" s="557">
        <f t="shared" si="1693"/>
        <v>0</v>
      </c>
      <c r="K6906" s="504"/>
      <c r="L6906" s="580">
        <f t="shared" si="1694"/>
        <v>0</v>
      </c>
      <c r="M6906" s="518">
        <f t="shared" si="1694"/>
        <v>0</v>
      </c>
      <c r="N6906" s="519">
        <f t="shared" si="1695"/>
        <v>0</v>
      </c>
      <c r="O6906" s="558">
        <f t="shared" si="1696"/>
        <v>0</v>
      </c>
      <c r="P6906" s="506"/>
      <c r="Q6906" s="520"/>
      <c r="R6906" s="412" t="str">
        <f t="shared" si="1681"/>
        <v/>
      </c>
      <c r="S6906" s="412" t="str">
        <f t="shared" si="1689"/>
        <v/>
      </c>
      <c r="T6906" s="427"/>
      <c r="U6906" s="429"/>
      <c r="W6906" s="6" t="e">
        <f>VLOOKUP(A6906,'[3]Cartilha Global'!$A:$A,1,FALSE)</f>
        <v>#N/A</v>
      </c>
    </row>
    <row r="6907" spans="1:23" ht="23.25" hidden="1" thickBot="1" x14ac:dyDescent="0.25">
      <c r="A6907" s="522">
        <v>102509</v>
      </c>
      <c r="B6907" s="508" t="s">
        <v>3144</v>
      </c>
      <c r="C6907" s="513" t="s">
        <v>6491</v>
      </c>
      <c r="D6907" s="498" t="s">
        <v>170</v>
      </c>
      <c r="E6907" s="499">
        <v>26.22</v>
      </c>
      <c r="F6907" s="500">
        <f t="shared" si="1691"/>
        <v>32.47</v>
      </c>
      <c r="G6907" s="556"/>
      <c r="H6907" s="518"/>
      <c r="I6907" s="519">
        <f t="shared" si="1692"/>
        <v>0</v>
      </c>
      <c r="J6907" s="557">
        <f t="shared" si="1693"/>
        <v>0</v>
      </c>
      <c r="K6907" s="504"/>
      <c r="L6907" s="580">
        <f t="shared" si="1694"/>
        <v>0</v>
      </c>
      <c r="M6907" s="518">
        <f t="shared" si="1694"/>
        <v>0</v>
      </c>
      <c r="N6907" s="519">
        <f t="shared" si="1695"/>
        <v>0</v>
      </c>
      <c r="O6907" s="558">
        <f t="shared" si="1696"/>
        <v>0</v>
      </c>
      <c r="P6907" s="506"/>
      <c r="Q6907" s="520"/>
      <c r="R6907" s="412" t="str">
        <f t="shared" si="1681"/>
        <v/>
      </c>
      <c r="S6907" s="412" t="str">
        <f t="shared" si="1689"/>
        <v/>
      </c>
      <c r="T6907" s="427"/>
      <c r="U6907" s="429"/>
      <c r="W6907" s="6" t="e">
        <f>VLOOKUP(A6907,'[3]Cartilha Global'!$A:$A,1,FALSE)</f>
        <v>#N/A</v>
      </c>
    </row>
    <row r="6908" spans="1:23" ht="34.5" hidden="1" thickBot="1" x14ac:dyDescent="0.25">
      <c r="A6908" s="522">
        <v>102512</v>
      </c>
      <c r="B6908" s="508" t="s">
        <v>3144</v>
      </c>
      <c r="C6908" s="513" t="s">
        <v>6492</v>
      </c>
      <c r="D6908" s="498" t="s">
        <v>6927</v>
      </c>
      <c r="E6908" s="499">
        <v>5.45</v>
      </c>
      <c r="F6908" s="500">
        <f t="shared" si="1691"/>
        <v>6.75</v>
      </c>
      <c r="G6908" s="556"/>
      <c r="H6908" s="518"/>
      <c r="I6908" s="519">
        <f t="shared" si="1692"/>
        <v>0</v>
      </c>
      <c r="J6908" s="557">
        <f t="shared" si="1693"/>
        <v>0</v>
      </c>
      <c r="K6908" s="504"/>
      <c r="L6908" s="580">
        <f t="shared" si="1694"/>
        <v>0</v>
      </c>
      <c r="M6908" s="518">
        <f t="shared" si="1694"/>
        <v>0</v>
      </c>
      <c r="N6908" s="519">
        <f t="shared" si="1695"/>
        <v>0</v>
      </c>
      <c r="O6908" s="558">
        <f t="shared" si="1696"/>
        <v>0</v>
      </c>
      <c r="P6908" s="506"/>
      <c r="Q6908" s="520"/>
      <c r="R6908" s="412" t="str">
        <f t="shared" si="1681"/>
        <v/>
      </c>
      <c r="S6908" s="412" t="str">
        <f t="shared" si="1689"/>
        <v/>
      </c>
      <c r="T6908" s="427"/>
      <c r="U6908" s="429"/>
      <c r="W6908" s="6" t="e">
        <f>VLOOKUP(A6908,'[3]Cartilha Global'!$A:$A,1,FALSE)</f>
        <v>#N/A</v>
      </c>
    </row>
    <row r="6909" spans="1:23" ht="23.25" hidden="1" thickBot="1" x14ac:dyDescent="0.25">
      <c r="A6909" s="522">
        <v>102513</v>
      </c>
      <c r="B6909" s="508" t="s">
        <v>3144</v>
      </c>
      <c r="C6909" s="513" t="s">
        <v>6493</v>
      </c>
      <c r="D6909" s="498" t="s">
        <v>170</v>
      </c>
      <c r="E6909" s="499">
        <v>45.57</v>
      </c>
      <c r="F6909" s="500">
        <f t="shared" si="1691"/>
        <v>56.43</v>
      </c>
      <c r="G6909" s="556"/>
      <c r="H6909" s="518"/>
      <c r="I6909" s="519">
        <f t="shared" si="1692"/>
        <v>0</v>
      </c>
      <c r="J6909" s="557">
        <f t="shared" si="1693"/>
        <v>0</v>
      </c>
      <c r="K6909" s="504"/>
      <c r="L6909" s="580">
        <f t="shared" si="1694"/>
        <v>0</v>
      </c>
      <c r="M6909" s="518">
        <f t="shared" si="1694"/>
        <v>0</v>
      </c>
      <c r="N6909" s="519">
        <f t="shared" si="1695"/>
        <v>0</v>
      </c>
      <c r="O6909" s="558">
        <f t="shared" si="1696"/>
        <v>0</v>
      </c>
      <c r="P6909" s="506"/>
      <c r="Q6909" s="520"/>
      <c r="R6909" s="412" t="str">
        <f t="shared" si="1681"/>
        <v/>
      </c>
      <c r="S6909" s="412" t="str">
        <f t="shared" si="1689"/>
        <v/>
      </c>
      <c r="T6909" s="427"/>
      <c r="U6909" s="429"/>
      <c r="W6909" s="6" t="e">
        <f>VLOOKUP(A6909,'[3]Cartilha Global'!$A:$A,1,FALSE)</f>
        <v>#N/A</v>
      </c>
    </row>
    <row r="6910" spans="1:23" ht="23.25" hidden="1" thickBot="1" x14ac:dyDescent="0.25">
      <c r="A6910" s="522">
        <v>102520</v>
      </c>
      <c r="B6910" s="508" t="s">
        <v>3144</v>
      </c>
      <c r="C6910" s="513" t="s">
        <v>6494</v>
      </c>
      <c r="D6910" s="498" t="s">
        <v>170</v>
      </c>
      <c r="E6910" s="499">
        <v>79.7</v>
      </c>
      <c r="F6910" s="500">
        <f t="shared" si="1691"/>
        <v>98.7</v>
      </c>
      <c r="G6910" s="556"/>
      <c r="H6910" s="518"/>
      <c r="I6910" s="519">
        <f t="shared" si="1692"/>
        <v>0</v>
      </c>
      <c r="J6910" s="557">
        <f t="shared" si="1693"/>
        <v>0</v>
      </c>
      <c r="K6910" s="504"/>
      <c r="L6910" s="580">
        <f t="shared" si="1694"/>
        <v>0</v>
      </c>
      <c r="M6910" s="518">
        <f t="shared" si="1694"/>
        <v>0</v>
      </c>
      <c r="N6910" s="519">
        <f t="shared" si="1695"/>
        <v>0</v>
      </c>
      <c r="O6910" s="558">
        <f t="shared" si="1696"/>
        <v>0</v>
      </c>
      <c r="P6910" s="506"/>
      <c r="Q6910" s="520"/>
      <c r="R6910" s="412" t="str">
        <f t="shared" si="1681"/>
        <v/>
      </c>
      <c r="S6910" s="412" t="str">
        <f t="shared" si="1689"/>
        <v/>
      </c>
      <c r="T6910" s="427"/>
      <c r="U6910" s="429"/>
      <c r="W6910" s="6" t="e">
        <f>VLOOKUP(A6910,'[3]Cartilha Global'!$A:$A,1,FALSE)</f>
        <v>#N/A</v>
      </c>
    </row>
    <row r="6911" spans="1:23" ht="12" hidden="1" thickBot="1" x14ac:dyDescent="0.25">
      <c r="A6911" s="522" t="s">
        <v>2114</v>
      </c>
      <c r="B6911" s="508"/>
      <c r="C6911" s="513" t="s">
        <v>4</v>
      </c>
      <c r="D6911" s="498"/>
      <c r="E6911" s="499"/>
      <c r="F6911" s="500">
        <f t="shared" si="1691"/>
        <v>0</v>
      </c>
      <c r="G6911" s="556"/>
      <c r="H6911" s="556"/>
      <c r="I6911" s="557"/>
      <c r="J6911" s="558"/>
      <c r="K6911" s="504"/>
      <c r="L6911" s="556"/>
      <c r="M6911" s="556"/>
      <c r="N6911" s="557"/>
      <c r="O6911" s="558"/>
      <c r="P6911" s="506"/>
      <c r="Q6911" s="494" t="str">
        <f>IF(OR(SUM(J6911)&gt;0,SUM(O6911)&gt;0),"xx","")</f>
        <v/>
      </c>
      <c r="R6911" s="412" t="str">
        <f t="shared" si="1681"/>
        <v/>
      </c>
      <c r="S6911" s="412" t="str">
        <f t="shared" si="1689"/>
        <v/>
      </c>
      <c r="T6911" s="427"/>
      <c r="U6911" s="429"/>
      <c r="W6911" s="6" t="str">
        <f>VLOOKUP(A6911,'[3]Cartilha Global'!$A:$A,1,FALSE)</f>
        <v>11.1.11</v>
      </c>
    </row>
    <row r="6912" spans="1:23" ht="12" hidden="1" thickBot="1" x14ac:dyDescent="0.25">
      <c r="A6912" s="522" t="s">
        <v>2115</v>
      </c>
      <c r="B6912" s="508"/>
      <c r="C6912" s="513" t="s">
        <v>7</v>
      </c>
      <c r="D6912" s="562"/>
      <c r="E6912" s="499"/>
      <c r="F6912" s="510">
        <f t="shared" si="1691"/>
        <v>0</v>
      </c>
      <c r="G6912" s="556"/>
      <c r="H6912" s="556"/>
      <c r="I6912" s="557"/>
      <c r="J6912" s="558"/>
      <c r="K6912" s="504"/>
      <c r="L6912" s="556"/>
      <c r="M6912" s="556"/>
      <c r="N6912" s="557"/>
      <c r="O6912" s="558"/>
      <c r="P6912" s="506"/>
      <c r="Q6912" s="494" t="str">
        <f>IF(OR(SUM(J6914:J6937)&gt;0,SUM(O6914:O6937)&gt;0),"xx","")</f>
        <v/>
      </c>
      <c r="R6912" s="412" t="str">
        <f t="shared" si="1681"/>
        <v/>
      </c>
      <c r="S6912" s="412" t="str">
        <f t="shared" si="1689"/>
        <v/>
      </c>
      <c r="T6912" s="427"/>
      <c r="U6912" s="429"/>
      <c r="W6912" s="6" t="str">
        <f>VLOOKUP(A6912,'[3]Cartilha Global'!$A:$A,1,FALSE)</f>
        <v>11.2</v>
      </c>
    </row>
    <row r="6913" spans="1:23" ht="12" hidden="1" thickBot="1" x14ac:dyDescent="0.25">
      <c r="A6913" s="522" t="s">
        <v>2116</v>
      </c>
      <c r="B6913" s="508"/>
      <c r="C6913" s="513" t="s">
        <v>8</v>
      </c>
      <c r="D6913" s="562"/>
      <c r="E6913" s="499"/>
      <c r="F6913" s="510">
        <f t="shared" si="1691"/>
        <v>0</v>
      </c>
      <c r="G6913" s="556"/>
      <c r="H6913" s="556"/>
      <c r="I6913" s="557"/>
      <c r="J6913" s="558"/>
      <c r="K6913" s="504"/>
      <c r="L6913" s="556"/>
      <c r="M6913" s="556"/>
      <c r="N6913" s="557"/>
      <c r="O6913" s="558"/>
      <c r="P6913" s="506"/>
      <c r="Q6913" s="494" t="str">
        <f>IF(OR(SUM(J6914:J6917)&gt;0,SUM(O6914:O6917)&gt;0),"xx","")</f>
        <v/>
      </c>
      <c r="R6913" s="412" t="str">
        <f t="shared" ref="R6913:R6976" si="1697">IF(Q6913="X","x",IF(Q6913="xx","x",IF(O6913&gt;0,"x","")))</f>
        <v/>
      </c>
      <c r="S6913" s="412" t="str">
        <f t="shared" si="1689"/>
        <v/>
      </c>
      <c r="T6913" s="427"/>
      <c r="U6913" s="429"/>
      <c r="W6913" s="6" t="str">
        <f>VLOOKUP(A6913,'[3]Cartilha Global'!$A:$A,1,FALSE)</f>
        <v>11.2.1</v>
      </c>
    </row>
    <row r="6914" spans="1:23" ht="12" hidden="1" thickBot="1" x14ac:dyDescent="0.25">
      <c r="A6914" s="522">
        <v>98519</v>
      </c>
      <c r="B6914" s="508" t="s">
        <v>3144</v>
      </c>
      <c r="C6914" s="513" t="s">
        <v>2991</v>
      </c>
      <c r="D6914" s="498" t="s">
        <v>170</v>
      </c>
      <c r="E6914" s="499">
        <v>2.08</v>
      </c>
      <c r="F6914" s="500">
        <f t="shared" si="1691"/>
        <v>2.58</v>
      </c>
      <c r="G6914" s="556"/>
      <c r="H6914" s="528"/>
      <c r="I6914" s="519">
        <f>IF(ISBLANK(E6914),0,ROUND(F6914*G6914,2))</f>
        <v>0</v>
      </c>
      <c r="J6914" s="557">
        <f>IF(ISBLANK(G6914),0,ROUND(G6914*H6914,2))</f>
        <v>0</v>
      </c>
      <c r="K6914" s="504"/>
      <c r="L6914" s="580">
        <f t="shared" ref="L6914:M6917" si="1698">G6914</f>
        <v>0</v>
      </c>
      <c r="M6914" s="518">
        <f t="shared" si="1698"/>
        <v>0</v>
      </c>
      <c r="N6914" s="519">
        <f>IF(ISBLANK(E6914),0,ROUND(F6914*L6914,2))</f>
        <v>0</v>
      </c>
      <c r="O6914" s="558">
        <f>IF(ISBLANK(L6914),0,ROUND(L6914*M6914,2))</f>
        <v>0</v>
      </c>
      <c r="P6914" s="506"/>
      <c r="Q6914" s="520"/>
      <c r="R6914" s="412" t="str">
        <f t="shared" si="1697"/>
        <v/>
      </c>
      <c r="S6914" s="412" t="str">
        <f t="shared" si="1689"/>
        <v/>
      </c>
      <c r="T6914" s="427"/>
      <c r="U6914" s="429"/>
      <c r="W6914" s="6">
        <f>VLOOKUP(A6914,'[3]Cartilha Global'!$A:$A,1,FALSE)</f>
        <v>98519</v>
      </c>
    </row>
    <row r="6915" spans="1:23" ht="12" hidden="1" thickBot="1" x14ac:dyDescent="0.25">
      <c r="A6915" s="522">
        <v>98520</v>
      </c>
      <c r="B6915" s="508" t="s">
        <v>3144</v>
      </c>
      <c r="C6915" s="513" t="s">
        <v>2992</v>
      </c>
      <c r="D6915" s="498" t="s">
        <v>170</v>
      </c>
      <c r="E6915" s="499">
        <v>6.46</v>
      </c>
      <c r="F6915" s="500">
        <f t="shared" si="1691"/>
        <v>8</v>
      </c>
      <c r="G6915" s="556"/>
      <c r="H6915" s="528"/>
      <c r="I6915" s="519">
        <f>IF(ISBLANK(E6915),0,ROUND(F6915*G6915,2))</f>
        <v>0</v>
      </c>
      <c r="J6915" s="557">
        <f>IF(ISBLANK(G6915),0,ROUND(G6915*H6915,2))</f>
        <v>0</v>
      </c>
      <c r="K6915" s="504"/>
      <c r="L6915" s="580">
        <f t="shared" si="1698"/>
        <v>0</v>
      </c>
      <c r="M6915" s="518">
        <f t="shared" si="1698"/>
        <v>0</v>
      </c>
      <c r="N6915" s="519">
        <f>IF(ISBLANK(E6915),0,ROUND(F6915*L6915,2))</f>
        <v>0</v>
      </c>
      <c r="O6915" s="558">
        <f>IF(ISBLANK(L6915),0,ROUND(L6915*M6915,2))</f>
        <v>0</v>
      </c>
      <c r="P6915" s="506"/>
      <c r="Q6915" s="520"/>
      <c r="R6915" s="412" t="str">
        <f t="shared" si="1697"/>
        <v/>
      </c>
      <c r="S6915" s="412" t="str">
        <f t="shared" si="1689"/>
        <v/>
      </c>
      <c r="T6915" s="427"/>
      <c r="U6915" s="429"/>
      <c r="W6915" s="6">
        <f>VLOOKUP(A6915,'[3]Cartilha Global'!$A:$A,1,FALSE)</f>
        <v>98520</v>
      </c>
    </row>
    <row r="6916" spans="1:23" ht="12" hidden="1" thickBot="1" x14ac:dyDescent="0.25">
      <c r="A6916" s="522">
        <v>98521</v>
      </c>
      <c r="B6916" s="508" t="s">
        <v>3144</v>
      </c>
      <c r="C6916" s="513" t="s">
        <v>2993</v>
      </c>
      <c r="D6916" s="498" t="s">
        <v>170</v>
      </c>
      <c r="E6916" s="499">
        <v>0.37</v>
      </c>
      <c r="F6916" s="500">
        <f t="shared" si="1691"/>
        <v>0.46</v>
      </c>
      <c r="G6916" s="556"/>
      <c r="H6916" s="528"/>
      <c r="I6916" s="519">
        <f>IF(ISBLANK(E6916),0,ROUND(F6916*G6916,2))</f>
        <v>0</v>
      </c>
      <c r="J6916" s="557">
        <f>IF(ISBLANK(G6916),0,ROUND(G6916*H6916,2))</f>
        <v>0</v>
      </c>
      <c r="K6916" s="504"/>
      <c r="L6916" s="580">
        <f t="shared" si="1698"/>
        <v>0</v>
      </c>
      <c r="M6916" s="518">
        <f t="shared" si="1698"/>
        <v>0</v>
      </c>
      <c r="N6916" s="519">
        <f>IF(ISBLANK(E6916),0,ROUND(F6916*L6916,2))</f>
        <v>0</v>
      </c>
      <c r="O6916" s="558">
        <f>IF(ISBLANK(L6916),0,ROUND(L6916*M6916,2))</f>
        <v>0</v>
      </c>
      <c r="P6916" s="506"/>
      <c r="Q6916" s="520"/>
      <c r="R6916" s="412" t="str">
        <f t="shared" si="1697"/>
        <v/>
      </c>
      <c r="S6916" s="412" t="str">
        <f t="shared" si="1689"/>
        <v/>
      </c>
      <c r="T6916" s="427"/>
      <c r="U6916" s="429"/>
      <c r="W6916" s="6">
        <f>VLOOKUP(A6916,'[3]Cartilha Global'!$A:$A,1,FALSE)</f>
        <v>98521</v>
      </c>
    </row>
    <row r="6917" spans="1:23" ht="12" hidden="1" thickBot="1" x14ac:dyDescent="0.25">
      <c r="A6917" s="522">
        <v>98524</v>
      </c>
      <c r="B6917" s="508" t="s">
        <v>3144</v>
      </c>
      <c r="C6917" s="513" t="s">
        <v>2994</v>
      </c>
      <c r="D6917" s="498" t="s">
        <v>170</v>
      </c>
      <c r="E6917" s="499">
        <v>3.2</v>
      </c>
      <c r="F6917" s="500">
        <f t="shared" si="1691"/>
        <v>3.96</v>
      </c>
      <c r="G6917" s="556"/>
      <c r="H6917" s="528"/>
      <c r="I6917" s="519">
        <f>IF(ISBLANK(E6917),0,ROUND(F6917*G6917,2))</f>
        <v>0</v>
      </c>
      <c r="J6917" s="557">
        <f>IF(ISBLANK(G6917),0,ROUND(G6917*H6917,2))</f>
        <v>0</v>
      </c>
      <c r="K6917" s="504"/>
      <c r="L6917" s="580">
        <f t="shared" si="1698"/>
        <v>0</v>
      </c>
      <c r="M6917" s="518">
        <f t="shared" si="1698"/>
        <v>0</v>
      </c>
      <c r="N6917" s="519">
        <f>IF(ISBLANK(E6917),0,ROUND(F6917*L6917,2))</f>
        <v>0</v>
      </c>
      <c r="O6917" s="558">
        <f>IF(ISBLANK(L6917),0,ROUND(L6917*M6917,2))</f>
        <v>0</v>
      </c>
      <c r="P6917" s="506"/>
      <c r="Q6917" s="520"/>
      <c r="R6917" s="412" t="str">
        <f t="shared" si="1697"/>
        <v/>
      </c>
      <c r="S6917" s="412" t="str">
        <f t="shared" si="1689"/>
        <v/>
      </c>
      <c r="T6917" s="427"/>
      <c r="U6917" s="429"/>
      <c r="W6917" s="6">
        <f>VLOOKUP(A6917,'[3]Cartilha Global'!$A:$A,1,FALSE)</f>
        <v>98524</v>
      </c>
    </row>
    <row r="6918" spans="1:23" ht="12" hidden="1" thickBot="1" x14ac:dyDescent="0.25">
      <c r="A6918" s="522" t="s">
        <v>2117</v>
      </c>
      <c r="B6918" s="508"/>
      <c r="C6918" s="513" t="s">
        <v>9</v>
      </c>
      <c r="D6918" s="562"/>
      <c r="E6918" s="499"/>
      <c r="F6918" s="510">
        <f t="shared" si="1691"/>
        <v>0</v>
      </c>
      <c r="G6918" s="556"/>
      <c r="H6918" s="556"/>
      <c r="I6918" s="557"/>
      <c r="J6918" s="558"/>
      <c r="K6918" s="504"/>
      <c r="L6918" s="556"/>
      <c r="M6918" s="556"/>
      <c r="N6918" s="557"/>
      <c r="O6918" s="558"/>
      <c r="P6918" s="506"/>
      <c r="Q6918" s="494" t="str">
        <f>IF(OR(SUM(J6919:J6937)&gt;0,SUM(O6919:O6937)&gt;0),"xx","")</f>
        <v/>
      </c>
      <c r="R6918" s="412" t="str">
        <f t="shared" si="1697"/>
        <v/>
      </c>
      <c r="S6918" s="412" t="str">
        <f t="shared" si="1689"/>
        <v/>
      </c>
      <c r="T6918" s="427"/>
      <c r="U6918" s="429"/>
      <c r="W6918" s="6" t="str">
        <f>VLOOKUP(A6918,'[3]Cartilha Global'!$A:$A,1,FALSE)</f>
        <v>11.2.2</v>
      </c>
    </row>
    <row r="6919" spans="1:23" ht="12" hidden="1" thickBot="1" x14ac:dyDescent="0.25">
      <c r="A6919" s="522">
        <v>98509</v>
      </c>
      <c r="B6919" s="508" t="s">
        <v>3144</v>
      </c>
      <c r="C6919" s="513" t="s">
        <v>2986</v>
      </c>
      <c r="D6919" s="498" t="s">
        <v>169</v>
      </c>
      <c r="E6919" s="499">
        <v>28.98</v>
      </c>
      <c r="F6919" s="500">
        <f t="shared" si="1691"/>
        <v>35.89</v>
      </c>
      <c r="G6919" s="556"/>
      <c r="H6919" s="528"/>
      <c r="I6919" s="519">
        <f>IF(ISBLANK(E6919),0,ROUND(F6919*G6919,2))</f>
        <v>0</v>
      </c>
      <c r="J6919" s="557">
        <f>IF(ISBLANK(G6919),0,ROUND(G6919*H6919,2))</f>
        <v>0</v>
      </c>
      <c r="K6919" s="504"/>
      <c r="L6919" s="580">
        <f t="shared" ref="L6919:M6937" si="1699">G6919</f>
        <v>0</v>
      </c>
      <c r="M6919" s="518">
        <f t="shared" si="1699"/>
        <v>0</v>
      </c>
      <c r="N6919" s="519">
        <f t="shared" ref="N6919:N6937" si="1700">IF(ISBLANK(E6919),0,ROUND(F6919*L6919,2))</f>
        <v>0</v>
      </c>
      <c r="O6919" s="558">
        <f t="shared" ref="O6919:O6937" si="1701">IF(ISBLANK(L6919),0,ROUND(L6919*M6919,2))</f>
        <v>0</v>
      </c>
      <c r="P6919" s="506"/>
      <c r="Q6919" s="520"/>
      <c r="R6919" s="412" t="str">
        <f t="shared" si="1697"/>
        <v/>
      </c>
      <c r="S6919" s="412" t="str">
        <f t="shared" si="1689"/>
        <v/>
      </c>
      <c r="T6919" s="427"/>
      <c r="U6919" s="429"/>
      <c r="W6919" s="6">
        <f>VLOOKUP(A6919,'[3]Cartilha Global'!$A:$A,1,FALSE)</f>
        <v>98509</v>
      </c>
    </row>
    <row r="6920" spans="1:23" ht="12" hidden="1" thickBot="1" x14ac:dyDescent="0.25">
      <c r="A6920" s="522">
        <v>98510</v>
      </c>
      <c r="B6920" s="508" t="s">
        <v>3144</v>
      </c>
      <c r="C6920" s="513" t="s">
        <v>2987</v>
      </c>
      <c r="D6920" s="498" t="s">
        <v>169</v>
      </c>
      <c r="E6920" s="499">
        <v>51.29</v>
      </c>
      <c r="F6920" s="500">
        <f t="shared" si="1691"/>
        <v>63.52</v>
      </c>
      <c r="G6920" s="556"/>
      <c r="H6920" s="528"/>
      <c r="I6920" s="519">
        <f>IF(ISBLANK(E6920),0,ROUND(F6920*G6920,2))</f>
        <v>0</v>
      </c>
      <c r="J6920" s="557">
        <f>IF(ISBLANK(G6920),0,ROUND(G6920*H6920,2))</f>
        <v>0</v>
      </c>
      <c r="K6920" s="504"/>
      <c r="L6920" s="580">
        <f t="shared" si="1699"/>
        <v>0</v>
      </c>
      <c r="M6920" s="518">
        <f t="shared" si="1699"/>
        <v>0</v>
      </c>
      <c r="N6920" s="519">
        <f t="shared" si="1700"/>
        <v>0</v>
      </c>
      <c r="O6920" s="558">
        <f t="shared" si="1701"/>
        <v>0</v>
      </c>
      <c r="P6920" s="506"/>
      <c r="Q6920" s="520"/>
      <c r="R6920" s="412" t="str">
        <f t="shared" si="1697"/>
        <v/>
      </c>
      <c r="S6920" s="412" t="str">
        <f t="shared" si="1689"/>
        <v/>
      </c>
      <c r="T6920" s="427"/>
      <c r="U6920" s="429"/>
      <c r="W6920" s="6">
        <f>VLOOKUP(A6920,'[3]Cartilha Global'!$A:$A,1,FALSE)</f>
        <v>98510</v>
      </c>
    </row>
    <row r="6921" spans="1:23" ht="23.25" hidden="1" thickBot="1" x14ac:dyDescent="0.25">
      <c r="A6921" s="522">
        <v>98511</v>
      </c>
      <c r="B6921" s="508" t="s">
        <v>3144</v>
      </c>
      <c r="C6921" s="513" t="s">
        <v>2988</v>
      </c>
      <c r="D6921" s="498" t="s">
        <v>169</v>
      </c>
      <c r="E6921" s="499">
        <v>92.87</v>
      </c>
      <c r="F6921" s="500">
        <f t="shared" si="1691"/>
        <v>115.01</v>
      </c>
      <c r="G6921" s="556"/>
      <c r="H6921" s="528"/>
      <c r="I6921" s="519">
        <f>IF(ISBLANK(E6921),0,ROUND(F6921*G6921,2))</f>
        <v>0</v>
      </c>
      <c r="J6921" s="557">
        <f>IF(ISBLANK(G6921),0,ROUND(G6921*H6921,2))</f>
        <v>0</v>
      </c>
      <c r="K6921" s="504"/>
      <c r="L6921" s="580">
        <f t="shared" si="1699"/>
        <v>0</v>
      </c>
      <c r="M6921" s="518">
        <f t="shared" si="1699"/>
        <v>0</v>
      </c>
      <c r="N6921" s="519">
        <f t="shared" si="1700"/>
        <v>0</v>
      </c>
      <c r="O6921" s="558">
        <f t="shared" si="1701"/>
        <v>0</v>
      </c>
      <c r="P6921" s="506"/>
      <c r="Q6921" s="520"/>
      <c r="R6921" s="412" t="str">
        <f t="shared" si="1697"/>
        <v/>
      </c>
      <c r="S6921" s="412" t="str">
        <f t="shared" si="1689"/>
        <v/>
      </c>
      <c r="T6921" s="427"/>
      <c r="U6921" s="429"/>
      <c r="W6921" s="6">
        <f>VLOOKUP(A6921,'[3]Cartilha Global'!$A:$A,1,FALSE)</f>
        <v>98511</v>
      </c>
    </row>
    <row r="6922" spans="1:23" ht="12" hidden="1" thickBot="1" x14ac:dyDescent="0.25">
      <c r="A6922" s="522">
        <v>98516</v>
      </c>
      <c r="B6922" s="508" t="s">
        <v>3144</v>
      </c>
      <c r="C6922" s="513" t="s">
        <v>2989</v>
      </c>
      <c r="D6922" s="498" t="s">
        <v>169</v>
      </c>
      <c r="E6922" s="499">
        <v>315.36</v>
      </c>
      <c r="F6922" s="500">
        <f t="shared" si="1691"/>
        <v>390.54</v>
      </c>
      <c r="G6922" s="556"/>
      <c r="H6922" s="528"/>
      <c r="I6922" s="519">
        <f>IF(ISBLANK(E6922),0,ROUND(F6922*G6922,2))</f>
        <v>0</v>
      </c>
      <c r="J6922" s="557">
        <f>IF(ISBLANK(G6922),0,ROUND(G6922*H6922,2))</f>
        <v>0</v>
      </c>
      <c r="K6922" s="504"/>
      <c r="L6922" s="580">
        <f t="shared" si="1699"/>
        <v>0</v>
      </c>
      <c r="M6922" s="518">
        <f t="shared" si="1699"/>
        <v>0</v>
      </c>
      <c r="N6922" s="519">
        <f t="shared" si="1700"/>
        <v>0</v>
      </c>
      <c r="O6922" s="558">
        <f t="shared" si="1701"/>
        <v>0</v>
      </c>
      <c r="P6922" s="506"/>
      <c r="Q6922" s="520"/>
      <c r="R6922" s="412" t="str">
        <f t="shared" si="1697"/>
        <v/>
      </c>
      <c r="S6922" s="412" t="str">
        <f t="shared" si="1689"/>
        <v/>
      </c>
      <c r="T6922" s="427"/>
      <c r="U6922" s="429"/>
      <c r="W6922" s="6">
        <f>VLOOKUP(A6922,'[3]Cartilha Global'!$A:$A,1,FALSE)</f>
        <v>98516</v>
      </c>
    </row>
    <row r="6923" spans="1:23" ht="12" hidden="1" thickBot="1" x14ac:dyDescent="0.25">
      <c r="A6923" s="522">
        <v>98503</v>
      </c>
      <c r="B6923" s="508" t="s">
        <v>3144</v>
      </c>
      <c r="C6923" s="513" t="s">
        <v>2995</v>
      </c>
      <c r="D6923" s="498" t="s">
        <v>170</v>
      </c>
      <c r="E6923" s="499">
        <v>20.6</v>
      </c>
      <c r="F6923" s="500">
        <f t="shared" si="1691"/>
        <v>25.51</v>
      </c>
      <c r="G6923" s="556"/>
      <c r="H6923" s="528"/>
      <c r="I6923" s="519">
        <f t="shared" ref="I6923:I6936" si="1702">IF(ISBLANK(E6923),0,ROUND(F6923*G6923,2))</f>
        <v>0</v>
      </c>
      <c r="J6923" s="557">
        <f t="shared" ref="J6923:J6936" si="1703">IF(ISBLANK(G6923),0,ROUND(G6923*H6923,2))</f>
        <v>0</v>
      </c>
      <c r="K6923" s="504"/>
      <c r="L6923" s="580">
        <f t="shared" si="1699"/>
        <v>0</v>
      </c>
      <c r="M6923" s="518">
        <f t="shared" si="1699"/>
        <v>0</v>
      </c>
      <c r="N6923" s="519">
        <f t="shared" si="1700"/>
        <v>0</v>
      </c>
      <c r="O6923" s="558">
        <f t="shared" si="1701"/>
        <v>0</v>
      </c>
      <c r="P6923" s="506"/>
      <c r="Q6923" s="520"/>
      <c r="R6923" s="412" t="str">
        <f t="shared" si="1697"/>
        <v/>
      </c>
      <c r="S6923" s="412" t="str">
        <f t="shared" si="1689"/>
        <v/>
      </c>
      <c r="T6923" s="427"/>
      <c r="U6923" s="429"/>
      <c r="W6923" s="6">
        <f>VLOOKUP(A6923,'[3]Cartilha Global'!$A:$A,1,FALSE)</f>
        <v>98503</v>
      </c>
    </row>
    <row r="6924" spans="1:23" ht="12" hidden="1" thickBot="1" x14ac:dyDescent="0.25">
      <c r="A6924" s="522">
        <v>98504</v>
      </c>
      <c r="B6924" s="508" t="s">
        <v>3144</v>
      </c>
      <c r="C6924" s="513" t="s">
        <v>2996</v>
      </c>
      <c r="D6924" s="498" t="s">
        <v>170</v>
      </c>
      <c r="E6924" s="499">
        <v>10.55</v>
      </c>
      <c r="F6924" s="500">
        <f t="shared" si="1691"/>
        <v>13.07</v>
      </c>
      <c r="G6924" s="556"/>
      <c r="H6924" s="528"/>
      <c r="I6924" s="519">
        <f t="shared" si="1702"/>
        <v>0</v>
      </c>
      <c r="J6924" s="557">
        <f t="shared" si="1703"/>
        <v>0</v>
      </c>
      <c r="K6924" s="504"/>
      <c r="L6924" s="580">
        <f t="shared" si="1699"/>
        <v>0</v>
      </c>
      <c r="M6924" s="518">
        <f t="shared" si="1699"/>
        <v>0</v>
      </c>
      <c r="N6924" s="519">
        <f t="shared" si="1700"/>
        <v>0</v>
      </c>
      <c r="O6924" s="558">
        <f t="shared" si="1701"/>
        <v>0</v>
      </c>
      <c r="P6924" s="506"/>
      <c r="Q6924" s="520"/>
      <c r="R6924" s="412" t="str">
        <f t="shared" si="1697"/>
        <v/>
      </c>
      <c r="S6924" s="412" t="str">
        <f t="shared" si="1689"/>
        <v/>
      </c>
      <c r="T6924" s="427"/>
      <c r="U6924" s="429"/>
      <c r="W6924" s="6">
        <f>VLOOKUP(A6924,'[3]Cartilha Global'!$A:$A,1,FALSE)</f>
        <v>98504</v>
      </c>
    </row>
    <row r="6925" spans="1:23" ht="12" hidden="1" thickBot="1" x14ac:dyDescent="0.25">
      <c r="A6925" s="522">
        <v>103946</v>
      </c>
      <c r="B6925" s="508" t="s">
        <v>3144</v>
      </c>
      <c r="C6925" s="513" t="s">
        <v>7315</v>
      </c>
      <c r="D6925" s="498" t="s">
        <v>170</v>
      </c>
      <c r="E6925" s="499">
        <v>13.06</v>
      </c>
      <c r="F6925" s="500">
        <f t="shared" si="1691"/>
        <v>16.170000000000002</v>
      </c>
      <c r="G6925" s="556"/>
      <c r="H6925" s="528"/>
      <c r="I6925" s="519">
        <f t="shared" si="1702"/>
        <v>0</v>
      </c>
      <c r="J6925" s="557">
        <f t="shared" si="1703"/>
        <v>0</v>
      </c>
      <c r="K6925" s="504"/>
      <c r="L6925" s="580">
        <f t="shared" si="1699"/>
        <v>0</v>
      </c>
      <c r="M6925" s="518">
        <f t="shared" si="1699"/>
        <v>0</v>
      </c>
      <c r="N6925" s="519">
        <f t="shared" si="1700"/>
        <v>0</v>
      </c>
      <c r="O6925" s="558">
        <f t="shared" si="1701"/>
        <v>0</v>
      </c>
      <c r="P6925" s="506"/>
      <c r="Q6925" s="520"/>
      <c r="R6925" s="412" t="str">
        <f t="shared" si="1697"/>
        <v/>
      </c>
      <c r="S6925" s="412" t="str">
        <f t="shared" si="1689"/>
        <v/>
      </c>
      <c r="T6925" s="427"/>
      <c r="U6925" s="429"/>
      <c r="W6925" s="6" t="e">
        <f>VLOOKUP(A6925,'[3]Cartilha Global'!$A:$A,1,FALSE)</f>
        <v>#N/A</v>
      </c>
    </row>
    <row r="6926" spans="1:23" ht="12" hidden="1" thickBot="1" x14ac:dyDescent="0.25">
      <c r="A6926" s="522">
        <v>98505</v>
      </c>
      <c r="B6926" s="508" t="s">
        <v>3144</v>
      </c>
      <c r="C6926" s="513" t="s">
        <v>2997</v>
      </c>
      <c r="D6926" s="498" t="s">
        <v>170</v>
      </c>
      <c r="E6926" s="499">
        <v>42.56</v>
      </c>
      <c r="F6926" s="500">
        <f t="shared" si="1691"/>
        <v>52.71</v>
      </c>
      <c r="G6926" s="556"/>
      <c r="H6926" s="528"/>
      <c r="I6926" s="519">
        <f t="shared" si="1702"/>
        <v>0</v>
      </c>
      <c r="J6926" s="557">
        <f t="shared" si="1703"/>
        <v>0</v>
      </c>
      <c r="K6926" s="504"/>
      <c r="L6926" s="580">
        <f t="shared" si="1699"/>
        <v>0</v>
      </c>
      <c r="M6926" s="518">
        <f t="shared" si="1699"/>
        <v>0</v>
      </c>
      <c r="N6926" s="519">
        <f t="shared" si="1700"/>
        <v>0</v>
      </c>
      <c r="O6926" s="558">
        <f t="shared" si="1701"/>
        <v>0</v>
      </c>
      <c r="P6926" s="506"/>
      <c r="Q6926" s="520"/>
      <c r="R6926" s="412" t="str">
        <f t="shared" si="1697"/>
        <v/>
      </c>
      <c r="S6926" s="412" t="str">
        <f t="shared" si="1689"/>
        <v/>
      </c>
      <c r="T6926" s="427"/>
      <c r="U6926" s="429"/>
      <c r="W6926" s="6">
        <f>VLOOKUP(A6926,'[3]Cartilha Global'!$A:$A,1,FALSE)</f>
        <v>98505</v>
      </c>
    </row>
    <row r="6927" spans="1:23" ht="23.25" hidden="1" thickBot="1" x14ac:dyDescent="0.25">
      <c r="A6927" s="522">
        <v>98525</v>
      </c>
      <c r="B6927" s="508" t="s">
        <v>3144</v>
      </c>
      <c r="C6927" s="513" t="s">
        <v>2998</v>
      </c>
      <c r="D6927" s="498" t="s">
        <v>170</v>
      </c>
      <c r="E6927" s="499">
        <v>0.38</v>
      </c>
      <c r="F6927" s="500">
        <f t="shared" si="1691"/>
        <v>0.47</v>
      </c>
      <c r="G6927" s="556"/>
      <c r="H6927" s="528"/>
      <c r="I6927" s="519">
        <f t="shared" si="1702"/>
        <v>0</v>
      </c>
      <c r="J6927" s="557">
        <f t="shared" si="1703"/>
        <v>0</v>
      </c>
      <c r="K6927" s="504"/>
      <c r="L6927" s="580">
        <f t="shared" si="1699"/>
        <v>0</v>
      </c>
      <c r="M6927" s="518">
        <f t="shared" si="1699"/>
        <v>0</v>
      </c>
      <c r="N6927" s="519">
        <f t="shared" si="1700"/>
        <v>0</v>
      </c>
      <c r="O6927" s="558">
        <f t="shared" si="1701"/>
        <v>0</v>
      </c>
      <c r="P6927" s="506"/>
      <c r="Q6927" s="520"/>
      <c r="R6927" s="412" t="str">
        <f t="shared" si="1697"/>
        <v/>
      </c>
      <c r="S6927" s="412" t="str">
        <f t="shared" si="1689"/>
        <v/>
      </c>
      <c r="T6927" s="427"/>
      <c r="U6927" s="429"/>
      <c r="W6927" s="6">
        <f>VLOOKUP(A6927,'[3]Cartilha Global'!$A:$A,1,FALSE)</f>
        <v>98525</v>
      </c>
    </row>
    <row r="6928" spans="1:23" ht="23.25" hidden="1" thickBot="1" x14ac:dyDescent="0.25">
      <c r="A6928" s="522">
        <v>98526</v>
      </c>
      <c r="B6928" s="508" t="s">
        <v>3144</v>
      </c>
      <c r="C6928" s="513" t="s">
        <v>2999</v>
      </c>
      <c r="D6928" s="498" t="s">
        <v>169</v>
      </c>
      <c r="E6928" s="499">
        <v>81.709999999999994</v>
      </c>
      <c r="F6928" s="500">
        <f t="shared" si="1691"/>
        <v>101.19</v>
      </c>
      <c r="G6928" s="556"/>
      <c r="H6928" s="528"/>
      <c r="I6928" s="519">
        <f t="shared" si="1702"/>
        <v>0</v>
      </c>
      <c r="J6928" s="557">
        <f t="shared" si="1703"/>
        <v>0</v>
      </c>
      <c r="K6928" s="504"/>
      <c r="L6928" s="580">
        <f t="shared" si="1699"/>
        <v>0</v>
      </c>
      <c r="M6928" s="518">
        <f t="shared" si="1699"/>
        <v>0</v>
      </c>
      <c r="N6928" s="519">
        <f t="shared" si="1700"/>
        <v>0</v>
      </c>
      <c r="O6928" s="558">
        <f t="shared" si="1701"/>
        <v>0</v>
      </c>
      <c r="P6928" s="506"/>
      <c r="Q6928" s="520"/>
      <c r="R6928" s="412" t="str">
        <f t="shared" si="1697"/>
        <v/>
      </c>
      <c r="S6928" s="412" t="str">
        <f t="shared" si="1689"/>
        <v/>
      </c>
      <c r="T6928" s="427"/>
      <c r="U6928" s="429"/>
      <c r="W6928" s="6">
        <f>VLOOKUP(A6928,'[3]Cartilha Global'!$A:$A,1,FALSE)</f>
        <v>98526</v>
      </c>
    </row>
    <row r="6929" spans="1:23" ht="23.25" hidden="1" thickBot="1" x14ac:dyDescent="0.25">
      <c r="A6929" s="522">
        <v>98527</v>
      </c>
      <c r="B6929" s="508" t="s">
        <v>3144</v>
      </c>
      <c r="C6929" s="513" t="s">
        <v>3000</v>
      </c>
      <c r="D6929" s="498" t="s">
        <v>169</v>
      </c>
      <c r="E6929" s="499">
        <v>175.91</v>
      </c>
      <c r="F6929" s="500">
        <f t="shared" si="1691"/>
        <v>217.85</v>
      </c>
      <c r="G6929" s="556"/>
      <c r="H6929" s="528"/>
      <c r="I6929" s="519">
        <f t="shared" si="1702"/>
        <v>0</v>
      </c>
      <c r="J6929" s="557">
        <f t="shared" si="1703"/>
        <v>0</v>
      </c>
      <c r="K6929" s="504"/>
      <c r="L6929" s="580">
        <f t="shared" si="1699"/>
        <v>0</v>
      </c>
      <c r="M6929" s="518">
        <f t="shared" si="1699"/>
        <v>0</v>
      </c>
      <c r="N6929" s="519">
        <f t="shared" si="1700"/>
        <v>0</v>
      </c>
      <c r="O6929" s="558">
        <f t="shared" si="1701"/>
        <v>0</v>
      </c>
      <c r="P6929" s="506"/>
      <c r="Q6929" s="520"/>
      <c r="R6929" s="412" t="str">
        <f t="shared" si="1697"/>
        <v/>
      </c>
      <c r="S6929" s="412" t="str">
        <f t="shared" si="1689"/>
        <v/>
      </c>
      <c r="T6929" s="427"/>
      <c r="U6929" s="429"/>
      <c r="W6929" s="6">
        <f>VLOOKUP(A6929,'[3]Cartilha Global'!$A:$A,1,FALSE)</f>
        <v>98527</v>
      </c>
    </row>
    <row r="6930" spans="1:23" ht="23.25" hidden="1" thickBot="1" x14ac:dyDescent="0.25">
      <c r="A6930" s="522">
        <v>98528</v>
      </c>
      <c r="B6930" s="508" t="s">
        <v>3144</v>
      </c>
      <c r="C6930" s="513" t="s">
        <v>3001</v>
      </c>
      <c r="D6930" s="498" t="s">
        <v>169</v>
      </c>
      <c r="E6930" s="499">
        <v>257.25</v>
      </c>
      <c r="F6930" s="500">
        <f t="shared" si="1691"/>
        <v>318.58</v>
      </c>
      <c r="G6930" s="556"/>
      <c r="H6930" s="528"/>
      <c r="I6930" s="519">
        <f t="shared" si="1702"/>
        <v>0</v>
      </c>
      <c r="J6930" s="557">
        <f t="shared" si="1703"/>
        <v>0</v>
      </c>
      <c r="K6930" s="504"/>
      <c r="L6930" s="580">
        <f t="shared" si="1699"/>
        <v>0</v>
      </c>
      <c r="M6930" s="518">
        <f t="shared" si="1699"/>
        <v>0</v>
      </c>
      <c r="N6930" s="519">
        <f t="shared" si="1700"/>
        <v>0</v>
      </c>
      <c r="O6930" s="558">
        <f t="shared" si="1701"/>
        <v>0</v>
      </c>
      <c r="P6930" s="506"/>
      <c r="Q6930" s="520"/>
      <c r="R6930" s="412" t="str">
        <f t="shared" si="1697"/>
        <v/>
      </c>
      <c r="S6930" s="412" t="str">
        <f t="shared" si="1689"/>
        <v/>
      </c>
      <c r="T6930" s="427"/>
      <c r="U6930" s="429"/>
      <c r="W6930" s="6">
        <f>VLOOKUP(A6930,'[3]Cartilha Global'!$A:$A,1,FALSE)</f>
        <v>98528</v>
      </c>
    </row>
    <row r="6931" spans="1:23" ht="23.25" hidden="1" thickBot="1" x14ac:dyDescent="0.25">
      <c r="A6931" s="522">
        <v>98529</v>
      </c>
      <c r="B6931" s="508" t="s">
        <v>3144</v>
      </c>
      <c r="C6931" s="513" t="s">
        <v>3002</v>
      </c>
      <c r="D6931" s="498" t="s">
        <v>169</v>
      </c>
      <c r="E6931" s="499">
        <v>68.989999999999995</v>
      </c>
      <c r="F6931" s="500">
        <f t="shared" si="1691"/>
        <v>85.44</v>
      </c>
      <c r="G6931" s="556"/>
      <c r="H6931" s="528"/>
      <c r="I6931" s="519">
        <f t="shared" si="1702"/>
        <v>0</v>
      </c>
      <c r="J6931" s="557">
        <f t="shared" si="1703"/>
        <v>0</v>
      </c>
      <c r="K6931" s="504"/>
      <c r="L6931" s="580">
        <f t="shared" si="1699"/>
        <v>0</v>
      </c>
      <c r="M6931" s="518">
        <f t="shared" si="1699"/>
        <v>0</v>
      </c>
      <c r="N6931" s="519">
        <f t="shared" si="1700"/>
        <v>0</v>
      </c>
      <c r="O6931" s="558">
        <f t="shared" si="1701"/>
        <v>0</v>
      </c>
      <c r="P6931" s="506"/>
      <c r="Q6931" s="520"/>
      <c r="R6931" s="412" t="str">
        <f t="shared" si="1697"/>
        <v/>
      </c>
      <c r="S6931" s="412" t="str">
        <f t="shared" si="1689"/>
        <v/>
      </c>
      <c r="T6931" s="427"/>
      <c r="U6931" s="429"/>
      <c r="W6931" s="6">
        <f>VLOOKUP(A6931,'[3]Cartilha Global'!$A:$A,1,FALSE)</f>
        <v>98529</v>
      </c>
    </row>
    <row r="6932" spans="1:23" ht="23.25" hidden="1" thickBot="1" x14ac:dyDescent="0.25">
      <c r="A6932" s="522">
        <v>98530</v>
      </c>
      <c r="B6932" s="508" t="s">
        <v>3144</v>
      </c>
      <c r="C6932" s="513" t="s">
        <v>3003</v>
      </c>
      <c r="D6932" s="498" t="s">
        <v>169</v>
      </c>
      <c r="E6932" s="499">
        <v>122.91</v>
      </c>
      <c r="F6932" s="500">
        <f t="shared" si="1691"/>
        <v>152.21</v>
      </c>
      <c r="G6932" s="556"/>
      <c r="H6932" s="528"/>
      <c r="I6932" s="519">
        <f t="shared" si="1702"/>
        <v>0</v>
      </c>
      <c r="J6932" s="557">
        <f t="shared" si="1703"/>
        <v>0</v>
      </c>
      <c r="K6932" s="504"/>
      <c r="L6932" s="580">
        <f t="shared" si="1699"/>
        <v>0</v>
      </c>
      <c r="M6932" s="518">
        <f t="shared" si="1699"/>
        <v>0</v>
      </c>
      <c r="N6932" s="519">
        <f t="shared" si="1700"/>
        <v>0</v>
      </c>
      <c r="O6932" s="558">
        <f t="shared" si="1701"/>
        <v>0</v>
      </c>
      <c r="P6932" s="506"/>
      <c r="Q6932" s="520"/>
      <c r="R6932" s="412" t="str">
        <f t="shared" si="1697"/>
        <v/>
      </c>
      <c r="S6932" s="412" t="str">
        <f t="shared" si="1689"/>
        <v/>
      </c>
      <c r="T6932" s="427"/>
      <c r="U6932" s="429"/>
      <c r="W6932" s="6">
        <f>VLOOKUP(A6932,'[3]Cartilha Global'!$A:$A,1,FALSE)</f>
        <v>98530</v>
      </c>
    </row>
    <row r="6933" spans="1:23" ht="23.25" hidden="1" thickBot="1" x14ac:dyDescent="0.25">
      <c r="A6933" s="522">
        <v>98531</v>
      </c>
      <c r="B6933" s="508" t="s">
        <v>3144</v>
      </c>
      <c r="C6933" s="513" t="s">
        <v>3004</v>
      </c>
      <c r="D6933" s="498" t="s">
        <v>169</v>
      </c>
      <c r="E6933" s="499">
        <v>299.42</v>
      </c>
      <c r="F6933" s="500">
        <f t="shared" si="1691"/>
        <v>370.8</v>
      </c>
      <c r="G6933" s="556"/>
      <c r="H6933" s="528"/>
      <c r="I6933" s="519">
        <f t="shared" si="1702"/>
        <v>0</v>
      </c>
      <c r="J6933" s="557">
        <f t="shared" si="1703"/>
        <v>0</v>
      </c>
      <c r="K6933" s="504"/>
      <c r="L6933" s="580">
        <f t="shared" si="1699"/>
        <v>0</v>
      </c>
      <c r="M6933" s="518">
        <f t="shared" si="1699"/>
        <v>0</v>
      </c>
      <c r="N6933" s="519">
        <f t="shared" si="1700"/>
        <v>0</v>
      </c>
      <c r="O6933" s="558">
        <f t="shared" si="1701"/>
        <v>0</v>
      </c>
      <c r="P6933" s="506"/>
      <c r="Q6933" s="520"/>
      <c r="R6933" s="412" t="str">
        <f t="shared" si="1697"/>
        <v/>
      </c>
      <c r="S6933" s="412" t="str">
        <f t="shared" si="1689"/>
        <v/>
      </c>
      <c r="T6933" s="427"/>
      <c r="U6933" s="429"/>
      <c r="W6933" s="6">
        <f>VLOOKUP(A6933,'[3]Cartilha Global'!$A:$A,1,FALSE)</f>
        <v>98531</v>
      </c>
    </row>
    <row r="6934" spans="1:23" ht="12" hidden="1" thickBot="1" x14ac:dyDescent="0.25">
      <c r="A6934" s="522">
        <v>98532</v>
      </c>
      <c r="B6934" s="508" t="s">
        <v>3144</v>
      </c>
      <c r="C6934" s="513" t="s">
        <v>3005</v>
      </c>
      <c r="D6934" s="498" t="s">
        <v>169</v>
      </c>
      <c r="E6934" s="499">
        <v>114.61</v>
      </c>
      <c r="F6934" s="500">
        <f t="shared" si="1691"/>
        <v>141.93</v>
      </c>
      <c r="G6934" s="556"/>
      <c r="H6934" s="528"/>
      <c r="I6934" s="519">
        <f t="shared" si="1702"/>
        <v>0</v>
      </c>
      <c r="J6934" s="557">
        <f t="shared" si="1703"/>
        <v>0</v>
      </c>
      <c r="K6934" s="504"/>
      <c r="L6934" s="580">
        <f t="shared" si="1699"/>
        <v>0</v>
      </c>
      <c r="M6934" s="518">
        <f t="shared" si="1699"/>
        <v>0</v>
      </c>
      <c r="N6934" s="519">
        <f t="shared" si="1700"/>
        <v>0</v>
      </c>
      <c r="O6934" s="558">
        <f t="shared" si="1701"/>
        <v>0</v>
      </c>
      <c r="P6934" s="506"/>
      <c r="Q6934" s="520"/>
      <c r="R6934" s="412" t="str">
        <f t="shared" si="1697"/>
        <v/>
      </c>
      <c r="S6934" s="412" t="str">
        <f t="shared" ref="S6934:S7022" si="1704">IF(Q6934="X","x",IF(Q6934="xx","x",IF(OR(J6934&gt;0,O6934&gt;0),"x","")))</f>
        <v/>
      </c>
      <c r="T6934" s="427"/>
      <c r="U6934" s="429"/>
      <c r="W6934" s="6">
        <f>VLOOKUP(A6934,'[3]Cartilha Global'!$A:$A,1,FALSE)</f>
        <v>98532</v>
      </c>
    </row>
    <row r="6935" spans="1:23" ht="23.25" hidden="1" thickBot="1" x14ac:dyDescent="0.25">
      <c r="A6935" s="522">
        <v>98533</v>
      </c>
      <c r="B6935" s="508" t="s">
        <v>3144</v>
      </c>
      <c r="C6935" s="513" t="s">
        <v>3006</v>
      </c>
      <c r="D6935" s="498" t="s">
        <v>169</v>
      </c>
      <c r="E6935" s="499">
        <v>308.27999999999997</v>
      </c>
      <c r="F6935" s="500">
        <f t="shared" si="1691"/>
        <v>381.77</v>
      </c>
      <c r="G6935" s="556"/>
      <c r="H6935" s="528"/>
      <c r="I6935" s="519">
        <f t="shared" si="1702"/>
        <v>0</v>
      </c>
      <c r="J6935" s="557">
        <f t="shared" si="1703"/>
        <v>0</v>
      </c>
      <c r="K6935" s="504"/>
      <c r="L6935" s="580">
        <f t="shared" si="1699"/>
        <v>0</v>
      </c>
      <c r="M6935" s="518">
        <f t="shared" si="1699"/>
        <v>0</v>
      </c>
      <c r="N6935" s="519">
        <f t="shared" si="1700"/>
        <v>0</v>
      </c>
      <c r="O6935" s="558">
        <f t="shared" si="1701"/>
        <v>0</v>
      </c>
      <c r="P6935" s="506"/>
      <c r="Q6935" s="520"/>
      <c r="R6935" s="412" t="str">
        <f t="shared" si="1697"/>
        <v/>
      </c>
      <c r="S6935" s="412" t="str">
        <f t="shared" si="1704"/>
        <v/>
      </c>
      <c r="T6935" s="427"/>
      <c r="U6935" s="429"/>
      <c r="W6935" s="6">
        <f>VLOOKUP(A6935,'[3]Cartilha Global'!$A:$A,1,FALSE)</f>
        <v>98533</v>
      </c>
    </row>
    <row r="6936" spans="1:23" ht="23.25" hidden="1" thickBot="1" x14ac:dyDescent="0.25">
      <c r="A6936" s="522">
        <v>98534</v>
      </c>
      <c r="B6936" s="508" t="s">
        <v>3144</v>
      </c>
      <c r="C6936" s="513" t="s">
        <v>3007</v>
      </c>
      <c r="D6936" s="498" t="s">
        <v>169</v>
      </c>
      <c r="E6936" s="499">
        <v>796.46</v>
      </c>
      <c r="F6936" s="500">
        <f t="shared" si="1691"/>
        <v>986.34</v>
      </c>
      <c r="G6936" s="556"/>
      <c r="H6936" s="528"/>
      <c r="I6936" s="519">
        <f t="shared" si="1702"/>
        <v>0</v>
      </c>
      <c r="J6936" s="557">
        <f t="shared" si="1703"/>
        <v>0</v>
      </c>
      <c r="K6936" s="504"/>
      <c r="L6936" s="580">
        <f t="shared" si="1699"/>
        <v>0</v>
      </c>
      <c r="M6936" s="518">
        <f t="shared" si="1699"/>
        <v>0</v>
      </c>
      <c r="N6936" s="519">
        <f t="shared" si="1700"/>
        <v>0</v>
      </c>
      <c r="O6936" s="558">
        <f t="shared" si="1701"/>
        <v>0</v>
      </c>
      <c r="P6936" s="506"/>
      <c r="Q6936" s="520"/>
      <c r="R6936" s="412" t="str">
        <f t="shared" si="1697"/>
        <v/>
      </c>
      <c r="S6936" s="412" t="str">
        <f t="shared" si="1704"/>
        <v/>
      </c>
      <c r="T6936" s="427"/>
      <c r="U6936" s="429"/>
      <c r="W6936" s="6">
        <f>VLOOKUP(A6936,'[3]Cartilha Global'!$A:$A,1,FALSE)</f>
        <v>98534</v>
      </c>
    </row>
    <row r="6937" spans="1:23" ht="12" hidden="1" thickBot="1" x14ac:dyDescent="0.25">
      <c r="A6937" s="522">
        <v>98535</v>
      </c>
      <c r="B6937" s="508" t="s">
        <v>3144</v>
      </c>
      <c r="C6937" s="513" t="s">
        <v>3008</v>
      </c>
      <c r="D6937" s="498" t="s">
        <v>169</v>
      </c>
      <c r="E6937" s="499">
        <v>1249.21</v>
      </c>
      <c r="F6937" s="500">
        <f t="shared" si="1691"/>
        <v>1547.02</v>
      </c>
      <c r="G6937" s="556"/>
      <c r="H6937" s="528"/>
      <c r="I6937" s="519">
        <f>IF(ISBLANK(E6937),0,ROUND(F6937*G6937,2))</f>
        <v>0</v>
      </c>
      <c r="J6937" s="557">
        <f>IF(ISBLANK(G6937),0,ROUND(G6937*H6937,2))</f>
        <v>0</v>
      </c>
      <c r="K6937" s="504"/>
      <c r="L6937" s="580">
        <f t="shared" si="1699"/>
        <v>0</v>
      </c>
      <c r="M6937" s="518">
        <f t="shared" si="1699"/>
        <v>0</v>
      </c>
      <c r="N6937" s="519">
        <f t="shared" si="1700"/>
        <v>0</v>
      </c>
      <c r="O6937" s="558">
        <f t="shared" si="1701"/>
        <v>0</v>
      </c>
      <c r="P6937" s="506"/>
      <c r="Q6937" s="520"/>
      <c r="R6937" s="412" t="str">
        <f t="shared" si="1697"/>
        <v/>
      </c>
      <c r="S6937" s="412" t="str">
        <f t="shared" si="1704"/>
        <v/>
      </c>
      <c r="T6937" s="427"/>
      <c r="U6937" s="429"/>
      <c r="W6937" s="6">
        <f>VLOOKUP(A6937,'[3]Cartilha Global'!$A:$A,1,FALSE)</f>
        <v>98535</v>
      </c>
    </row>
    <row r="6938" spans="1:23" ht="12" hidden="1" thickBot="1" x14ac:dyDescent="0.25">
      <c r="A6938" s="522" t="s">
        <v>6888</v>
      </c>
      <c r="B6938" s="508"/>
      <c r="C6938" s="513" t="s">
        <v>6889</v>
      </c>
      <c r="D6938" s="562"/>
      <c r="E6938" s="499"/>
      <c r="F6938" s="510">
        <f t="shared" si="1691"/>
        <v>0</v>
      </c>
      <c r="G6938" s="556"/>
      <c r="H6938" s="556"/>
      <c r="I6938" s="557"/>
      <c r="J6938" s="558"/>
      <c r="K6938" s="504"/>
      <c r="L6938" s="556"/>
      <c r="M6938" s="556"/>
      <c r="N6938" s="557"/>
      <c r="O6938" s="558"/>
      <c r="P6938" s="506"/>
      <c r="Q6938" s="494" t="str">
        <f>IF(OR(SUM(J6939:J6962)&gt;0,SUM(O6939:O6962)&gt;0),"xx","")</f>
        <v/>
      </c>
      <c r="R6938" s="412" t="str">
        <f t="shared" si="1697"/>
        <v/>
      </c>
      <c r="S6938" s="412" t="str">
        <f t="shared" si="1704"/>
        <v/>
      </c>
      <c r="T6938" s="427"/>
      <c r="U6938" s="429"/>
      <c r="W6938" s="6" t="e">
        <f>VLOOKUP(A6938,'[3]Cartilha Global'!$A:$A,1,FALSE)</f>
        <v>#N/A</v>
      </c>
    </row>
    <row r="6939" spans="1:23" ht="34.5" hidden="1" thickBot="1" x14ac:dyDescent="0.25">
      <c r="A6939" s="522">
        <v>103185</v>
      </c>
      <c r="B6939" s="508" t="s">
        <v>3144</v>
      </c>
      <c r="C6939" s="513" t="s">
        <v>6890</v>
      </c>
      <c r="D6939" s="498" t="s">
        <v>169</v>
      </c>
      <c r="E6939" s="499">
        <v>6048.13</v>
      </c>
      <c r="F6939" s="500">
        <f t="shared" si="1691"/>
        <v>7490</v>
      </c>
      <c r="G6939" s="556"/>
      <c r="H6939" s="528"/>
      <c r="I6939" s="519">
        <f>IF(ISBLANK(E6939),0,ROUND(F6939*G6939,2))</f>
        <v>0</v>
      </c>
      <c r="J6939" s="557">
        <f>IF(ISBLANK(G6939),0,ROUND(G6939*H6939,2))</f>
        <v>0</v>
      </c>
      <c r="K6939" s="504"/>
      <c r="L6939" s="580">
        <f t="shared" ref="L6939:M6961" si="1705">G6939</f>
        <v>0</v>
      </c>
      <c r="M6939" s="518">
        <f t="shared" si="1705"/>
        <v>0</v>
      </c>
      <c r="N6939" s="519">
        <f>IF(ISBLANK(E6939),0,ROUND(F6939*L6939,2))</f>
        <v>0</v>
      </c>
      <c r="O6939" s="558">
        <f>IF(ISBLANK(L6939),0,ROUND(L6939*M6939,2))</f>
        <v>0</v>
      </c>
      <c r="P6939" s="506"/>
      <c r="Q6939" s="520"/>
      <c r="R6939" s="412" t="str">
        <f t="shared" si="1697"/>
        <v/>
      </c>
      <c r="S6939" s="412" t="str">
        <f t="shared" si="1704"/>
        <v/>
      </c>
      <c r="T6939" s="427"/>
      <c r="U6939" s="429"/>
      <c r="W6939" s="6" t="e">
        <f>VLOOKUP(A6939,'[3]Cartilha Global'!$A:$A,1,FALSE)</f>
        <v>#N/A</v>
      </c>
    </row>
    <row r="6940" spans="1:23" ht="34.5" hidden="1" thickBot="1" x14ac:dyDescent="0.25">
      <c r="A6940" s="522">
        <v>103186</v>
      </c>
      <c r="B6940" s="508" t="s">
        <v>3144</v>
      </c>
      <c r="C6940" s="513" t="s">
        <v>6891</v>
      </c>
      <c r="D6940" s="498" t="s">
        <v>169</v>
      </c>
      <c r="E6940" s="499">
        <v>6372.06</v>
      </c>
      <c r="F6940" s="500">
        <f t="shared" si="1691"/>
        <v>7891.16</v>
      </c>
      <c r="G6940" s="556"/>
      <c r="H6940" s="528"/>
      <c r="I6940" s="519">
        <f t="shared" ref="I6940:I6958" si="1706">IF(ISBLANK(E6940),0,ROUND(F6940*G6940,2))</f>
        <v>0</v>
      </c>
      <c r="J6940" s="557">
        <f t="shared" ref="J6940:J6958" si="1707">IF(ISBLANK(G6940),0,ROUND(G6940*H6940,2))</f>
        <v>0</v>
      </c>
      <c r="K6940" s="504"/>
      <c r="L6940" s="580">
        <f t="shared" si="1705"/>
        <v>0</v>
      </c>
      <c r="M6940" s="518">
        <f t="shared" si="1705"/>
        <v>0</v>
      </c>
      <c r="N6940" s="519">
        <f t="shared" ref="N6940:N6958" si="1708">IF(ISBLANK(E6940),0,ROUND(F6940*L6940,2))</f>
        <v>0</v>
      </c>
      <c r="O6940" s="558">
        <f t="shared" ref="O6940:O6958" si="1709">IF(ISBLANK(L6940),0,ROUND(L6940*M6940,2))</f>
        <v>0</v>
      </c>
      <c r="P6940" s="506"/>
      <c r="Q6940" s="520"/>
      <c r="R6940" s="412" t="str">
        <f t="shared" si="1697"/>
        <v/>
      </c>
      <c r="S6940" s="412" t="str">
        <f t="shared" si="1704"/>
        <v/>
      </c>
      <c r="T6940" s="427"/>
      <c r="U6940" s="429"/>
      <c r="W6940" s="6" t="e">
        <f>VLOOKUP(A6940,'[3]Cartilha Global'!$A:$A,1,FALSE)</f>
        <v>#N/A</v>
      </c>
    </row>
    <row r="6941" spans="1:23" ht="34.5" hidden="1" thickBot="1" x14ac:dyDescent="0.25">
      <c r="A6941" s="522">
        <v>103187</v>
      </c>
      <c r="B6941" s="508" t="s">
        <v>3144</v>
      </c>
      <c r="C6941" s="513" t="s">
        <v>6892</v>
      </c>
      <c r="D6941" s="498" t="s">
        <v>169</v>
      </c>
      <c r="E6941" s="499">
        <v>4792.87</v>
      </c>
      <c r="F6941" s="500">
        <f t="shared" si="1691"/>
        <v>5935.49</v>
      </c>
      <c r="G6941" s="556"/>
      <c r="H6941" s="528"/>
      <c r="I6941" s="519">
        <f t="shared" si="1706"/>
        <v>0</v>
      </c>
      <c r="J6941" s="557">
        <f t="shared" si="1707"/>
        <v>0</v>
      </c>
      <c r="K6941" s="504"/>
      <c r="L6941" s="580">
        <f t="shared" si="1705"/>
        <v>0</v>
      </c>
      <c r="M6941" s="518">
        <f t="shared" si="1705"/>
        <v>0</v>
      </c>
      <c r="N6941" s="519">
        <f t="shared" si="1708"/>
        <v>0</v>
      </c>
      <c r="O6941" s="558">
        <f t="shared" si="1709"/>
        <v>0</v>
      </c>
      <c r="P6941" s="506"/>
      <c r="Q6941" s="520"/>
      <c r="R6941" s="412" t="str">
        <f t="shared" si="1697"/>
        <v/>
      </c>
      <c r="S6941" s="412" t="str">
        <f t="shared" si="1704"/>
        <v/>
      </c>
      <c r="T6941" s="427"/>
      <c r="U6941" s="429"/>
      <c r="W6941" s="6" t="e">
        <f>VLOOKUP(A6941,'[3]Cartilha Global'!$A:$A,1,FALSE)</f>
        <v>#N/A</v>
      </c>
    </row>
    <row r="6942" spans="1:23" ht="34.5" hidden="1" thickBot="1" x14ac:dyDescent="0.25">
      <c r="A6942" s="522">
        <v>103188</v>
      </c>
      <c r="B6942" s="508" t="s">
        <v>3144</v>
      </c>
      <c r="C6942" s="513" t="s">
        <v>6893</v>
      </c>
      <c r="D6942" s="498" t="s">
        <v>169</v>
      </c>
      <c r="E6942" s="499">
        <v>5151.3</v>
      </c>
      <c r="F6942" s="500">
        <f t="shared" si="1691"/>
        <v>6379.37</v>
      </c>
      <c r="G6942" s="556"/>
      <c r="H6942" s="528"/>
      <c r="I6942" s="519">
        <f t="shared" si="1706"/>
        <v>0</v>
      </c>
      <c r="J6942" s="557">
        <f t="shared" si="1707"/>
        <v>0</v>
      </c>
      <c r="K6942" s="504"/>
      <c r="L6942" s="580">
        <f t="shared" si="1705"/>
        <v>0</v>
      </c>
      <c r="M6942" s="518">
        <f t="shared" si="1705"/>
        <v>0</v>
      </c>
      <c r="N6942" s="519">
        <f t="shared" si="1708"/>
        <v>0</v>
      </c>
      <c r="O6942" s="558">
        <f t="shared" si="1709"/>
        <v>0</v>
      </c>
      <c r="P6942" s="506"/>
      <c r="Q6942" s="520"/>
      <c r="R6942" s="412" t="str">
        <f t="shared" si="1697"/>
        <v/>
      </c>
      <c r="S6942" s="412" t="str">
        <f t="shared" si="1704"/>
        <v/>
      </c>
      <c r="T6942" s="427"/>
      <c r="U6942" s="429"/>
      <c r="W6942" s="6" t="e">
        <f>VLOOKUP(A6942,'[3]Cartilha Global'!$A:$A,1,FALSE)</f>
        <v>#N/A</v>
      </c>
    </row>
    <row r="6943" spans="1:23" ht="34.5" hidden="1" thickBot="1" x14ac:dyDescent="0.25">
      <c r="A6943" s="522">
        <v>103189</v>
      </c>
      <c r="B6943" s="508" t="s">
        <v>3144</v>
      </c>
      <c r="C6943" s="513" t="s">
        <v>6894</v>
      </c>
      <c r="D6943" s="498" t="s">
        <v>169</v>
      </c>
      <c r="E6943" s="499">
        <v>2582.6999999999998</v>
      </c>
      <c r="F6943" s="500">
        <f t="shared" si="1691"/>
        <v>3198.42</v>
      </c>
      <c r="G6943" s="556"/>
      <c r="H6943" s="528"/>
      <c r="I6943" s="519">
        <f t="shared" si="1706"/>
        <v>0</v>
      </c>
      <c r="J6943" s="557">
        <f t="shared" si="1707"/>
        <v>0</v>
      </c>
      <c r="K6943" s="504"/>
      <c r="L6943" s="580">
        <f t="shared" si="1705"/>
        <v>0</v>
      </c>
      <c r="M6943" s="518">
        <f t="shared" si="1705"/>
        <v>0</v>
      </c>
      <c r="N6943" s="519">
        <f t="shared" si="1708"/>
        <v>0</v>
      </c>
      <c r="O6943" s="558">
        <f t="shared" si="1709"/>
        <v>0</v>
      </c>
      <c r="P6943" s="506"/>
      <c r="Q6943" s="520"/>
      <c r="R6943" s="412" t="str">
        <f t="shared" si="1697"/>
        <v/>
      </c>
      <c r="S6943" s="412" t="str">
        <f t="shared" si="1704"/>
        <v/>
      </c>
      <c r="T6943" s="427"/>
      <c r="U6943" s="429"/>
      <c r="W6943" s="6" t="e">
        <f>VLOOKUP(A6943,'[3]Cartilha Global'!$A:$A,1,FALSE)</f>
        <v>#N/A</v>
      </c>
    </row>
    <row r="6944" spans="1:23" ht="34.5" hidden="1" thickBot="1" x14ac:dyDescent="0.25">
      <c r="A6944" s="522">
        <v>103190</v>
      </c>
      <c r="B6944" s="508" t="s">
        <v>3144</v>
      </c>
      <c r="C6944" s="513" t="s">
        <v>6895</v>
      </c>
      <c r="D6944" s="498" t="s">
        <v>169</v>
      </c>
      <c r="E6944" s="499">
        <v>4005.44</v>
      </c>
      <c r="F6944" s="500">
        <f t="shared" si="1691"/>
        <v>4960.34</v>
      </c>
      <c r="G6944" s="556"/>
      <c r="H6944" s="528"/>
      <c r="I6944" s="519">
        <f t="shared" si="1706"/>
        <v>0</v>
      </c>
      <c r="J6944" s="557">
        <f t="shared" si="1707"/>
        <v>0</v>
      </c>
      <c r="K6944" s="504"/>
      <c r="L6944" s="580">
        <f t="shared" si="1705"/>
        <v>0</v>
      </c>
      <c r="M6944" s="518">
        <f t="shared" si="1705"/>
        <v>0</v>
      </c>
      <c r="N6944" s="519">
        <f t="shared" si="1708"/>
        <v>0</v>
      </c>
      <c r="O6944" s="558">
        <f t="shared" si="1709"/>
        <v>0</v>
      </c>
      <c r="P6944" s="506"/>
      <c r="Q6944" s="520"/>
      <c r="R6944" s="412" t="str">
        <f t="shared" si="1697"/>
        <v/>
      </c>
      <c r="S6944" s="412" t="str">
        <f t="shared" si="1704"/>
        <v/>
      </c>
      <c r="T6944" s="427"/>
      <c r="U6944" s="429"/>
      <c r="W6944" s="6" t="e">
        <f>VLOOKUP(A6944,'[3]Cartilha Global'!$A:$A,1,FALSE)</f>
        <v>#N/A</v>
      </c>
    </row>
    <row r="6945" spans="1:23" ht="34.5" hidden="1" thickBot="1" x14ac:dyDescent="0.25">
      <c r="A6945" s="522">
        <v>103191</v>
      </c>
      <c r="B6945" s="508" t="s">
        <v>3144</v>
      </c>
      <c r="C6945" s="513" t="s">
        <v>6896</v>
      </c>
      <c r="D6945" s="498" t="s">
        <v>169</v>
      </c>
      <c r="E6945" s="499">
        <v>2332.59</v>
      </c>
      <c r="F6945" s="500">
        <f t="shared" si="1691"/>
        <v>2888.68</v>
      </c>
      <c r="G6945" s="556"/>
      <c r="H6945" s="528"/>
      <c r="I6945" s="519">
        <f t="shared" si="1706"/>
        <v>0</v>
      </c>
      <c r="J6945" s="557">
        <f t="shared" si="1707"/>
        <v>0</v>
      </c>
      <c r="K6945" s="504"/>
      <c r="L6945" s="580">
        <f t="shared" si="1705"/>
        <v>0</v>
      </c>
      <c r="M6945" s="518">
        <f t="shared" si="1705"/>
        <v>0</v>
      </c>
      <c r="N6945" s="519">
        <f t="shared" si="1708"/>
        <v>0</v>
      </c>
      <c r="O6945" s="558">
        <f t="shared" si="1709"/>
        <v>0</v>
      </c>
      <c r="P6945" s="506"/>
      <c r="Q6945" s="520"/>
      <c r="R6945" s="412" t="str">
        <f t="shared" si="1697"/>
        <v/>
      </c>
      <c r="S6945" s="412" t="str">
        <f t="shared" si="1704"/>
        <v/>
      </c>
      <c r="T6945" s="427"/>
      <c r="U6945" s="429"/>
      <c r="W6945" s="6" t="e">
        <f>VLOOKUP(A6945,'[3]Cartilha Global'!$A:$A,1,FALSE)</f>
        <v>#N/A</v>
      </c>
    </row>
    <row r="6946" spans="1:23" ht="34.5" hidden="1" thickBot="1" x14ac:dyDescent="0.25">
      <c r="A6946" s="522">
        <v>103192</v>
      </c>
      <c r="B6946" s="508" t="s">
        <v>3144</v>
      </c>
      <c r="C6946" s="513" t="s">
        <v>6897</v>
      </c>
      <c r="D6946" s="498" t="s">
        <v>169</v>
      </c>
      <c r="E6946" s="499">
        <v>2483.4499999999998</v>
      </c>
      <c r="F6946" s="500">
        <f t="shared" si="1691"/>
        <v>3075.5</v>
      </c>
      <c r="G6946" s="556"/>
      <c r="H6946" s="528"/>
      <c r="I6946" s="519">
        <f t="shared" si="1706"/>
        <v>0</v>
      </c>
      <c r="J6946" s="557">
        <f t="shared" si="1707"/>
        <v>0</v>
      </c>
      <c r="K6946" s="504"/>
      <c r="L6946" s="580">
        <f t="shared" si="1705"/>
        <v>0</v>
      </c>
      <c r="M6946" s="518">
        <f t="shared" si="1705"/>
        <v>0</v>
      </c>
      <c r="N6946" s="519">
        <f t="shared" si="1708"/>
        <v>0</v>
      </c>
      <c r="O6946" s="558">
        <f t="shared" si="1709"/>
        <v>0</v>
      </c>
      <c r="P6946" s="506"/>
      <c r="Q6946" s="520"/>
      <c r="R6946" s="412" t="str">
        <f t="shared" si="1697"/>
        <v/>
      </c>
      <c r="S6946" s="412" t="str">
        <f t="shared" si="1704"/>
        <v/>
      </c>
      <c r="T6946" s="427"/>
      <c r="U6946" s="429"/>
      <c r="W6946" s="6" t="e">
        <f>VLOOKUP(A6946,'[3]Cartilha Global'!$A:$A,1,FALSE)</f>
        <v>#N/A</v>
      </c>
    </row>
    <row r="6947" spans="1:23" ht="34.5" hidden="1" thickBot="1" x14ac:dyDescent="0.25">
      <c r="A6947" s="522">
        <v>103193</v>
      </c>
      <c r="B6947" s="508" t="s">
        <v>3144</v>
      </c>
      <c r="C6947" s="513" t="s">
        <v>6898</v>
      </c>
      <c r="D6947" s="498" t="s">
        <v>169</v>
      </c>
      <c r="E6947" s="499">
        <v>1912.68</v>
      </c>
      <c r="F6947" s="500">
        <f t="shared" si="1691"/>
        <v>2368.66</v>
      </c>
      <c r="G6947" s="556"/>
      <c r="H6947" s="528"/>
      <c r="I6947" s="519">
        <f t="shared" si="1706"/>
        <v>0</v>
      </c>
      <c r="J6947" s="557">
        <f t="shared" si="1707"/>
        <v>0</v>
      </c>
      <c r="K6947" s="504"/>
      <c r="L6947" s="580">
        <f t="shared" si="1705"/>
        <v>0</v>
      </c>
      <c r="M6947" s="518">
        <f t="shared" si="1705"/>
        <v>0</v>
      </c>
      <c r="N6947" s="519">
        <f t="shared" si="1708"/>
        <v>0</v>
      </c>
      <c r="O6947" s="558">
        <f t="shared" si="1709"/>
        <v>0</v>
      </c>
      <c r="P6947" s="506"/>
      <c r="Q6947" s="520"/>
      <c r="R6947" s="412" t="str">
        <f t="shared" si="1697"/>
        <v/>
      </c>
      <c r="S6947" s="412" t="str">
        <f t="shared" si="1704"/>
        <v/>
      </c>
      <c r="T6947" s="427"/>
      <c r="U6947" s="429"/>
      <c r="W6947" s="6" t="e">
        <f>VLOOKUP(A6947,'[3]Cartilha Global'!$A:$A,1,FALSE)</f>
        <v>#N/A</v>
      </c>
    </row>
    <row r="6948" spans="1:23" ht="34.5" hidden="1" thickBot="1" x14ac:dyDescent="0.25">
      <c r="A6948" s="522">
        <v>103194</v>
      </c>
      <c r="B6948" s="508" t="s">
        <v>3144</v>
      </c>
      <c r="C6948" s="513" t="s">
        <v>6899</v>
      </c>
      <c r="D6948" s="498" t="s">
        <v>169</v>
      </c>
      <c r="E6948" s="499">
        <v>2755.16</v>
      </c>
      <c r="F6948" s="500">
        <f t="shared" si="1691"/>
        <v>3411.99</v>
      </c>
      <c r="G6948" s="556"/>
      <c r="H6948" s="528"/>
      <c r="I6948" s="519">
        <f t="shared" si="1706"/>
        <v>0</v>
      </c>
      <c r="J6948" s="557">
        <f t="shared" si="1707"/>
        <v>0</v>
      </c>
      <c r="K6948" s="504"/>
      <c r="L6948" s="580">
        <f t="shared" si="1705"/>
        <v>0</v>
      </c>
      <c r="M6948" s="518">
        <f t="shared" si="1705"/>
        <v>0</v>
      </c>
      <c r="N6948" s="519">
        <f t="shared" si="1708"/>
        <v>0</v>
      </c>
      <c r="O6948" s="558">
        <f t="shared" si="1709"/>
        <v>0</v>
      </c>
      <c r="P6948" s="506"/>
      <c r="Q6948" s="520"/>
      <c r="R6948" s="412" t="str">
        <f t="shared" si="1697"/>
        <v/>
      </c>
      <c r="S6948" s="412" t="str">
        <f t="shared" si="1704"/>
        <v/>
      </c>
      <c r="T6948" s="427"/>
      <c r="U6948" s="429"/>
      <c r="W6948" s="6" t="e">
        <f>VLOOKUP(A6948,'[3]Cartilha Global'!$A:$A,1,FALSE)</f>
        <v>#N/A</v>
      </c>
    </row>
    <row r="6949" spans="1:23" ht="34.5" hidden="1" thickBot="1" x14ac:dyDescent="0.25">
      <c r="A6949" s="522">
        <v>103195</v>
      </c>
      <c r="B6949" s="508" t="s">
        <v>3144</v>
      </c>
      <c r="C6949" s="513" t="s">
        <v>6900</v>
      </c>
      <c r="D6949" s="498" t="s">
        <v>169</v>
      </c>
      <c r="E6949" s="499">
        <v>2151.69</v>
      </c>
      <c r="F6949" s="500">
        <f t="shared" si="1691"/>
        <v>2664.65</v>
      </c>
      <c r="G6949" s="556"/>
      <c r="H6949" s="528"/>
      <c r="I6949" s="519">
        <f t="shared" si="1706"/>
        <v>0</v>
      </c>
      <c r="J6949" s="557">
        <f t="shared" si="1707"/>
        <v>0</v>
      </c>
      <c r="K6949" s="504"/>
      <c r="L6949" s="580">
        <f t="shared" si="1705"/>
        <v>0</v>
      </c>
      <c r="M6949" s="518">
        <f t="shared" si="1705"/>
        <v>0</v>
      </c>
      <c r="N6949" s="519">
        <f t="shared" si="1708"/>
        <v>0</v>
      </c>
      <c r="O6949" s="558">
        <f t="shared" si="1709"/>
        <v>0</v>
      </c>
      <c r="P6949" s="506"/>
      <c r="Q6949" s="520"/>
      <c r="R6949" s="412" t="str">
        <f t="shared" si="1697"/>
        <v/>
      </c>
      <c r="S6949" s="412" t="str">
        <f t="shared" si="1704"/>
        <v/>
      </c>
      <c r="T6949" s="427"/>
      <c r="U6949" s="429"/>
      <c r="W6949" s="6" t="e">
        <f>VLOOKUP(A6949,'[3]Cartilha Global'!$A:$A,1,FALSE)</f>
        <v>#N/A</v>
      </c>
    </row>
    <row r="6950" spans="1:23" ht="34.5" hidden="1" thickBot="1" x14ac:dyDescent="0.25">
      <c r="A6950" s="522">
        <v>103205</v>
      </c>
      <c r="B6950" s="508" t="s">
        <v>3144</v>
      </c>
      <c r="C6950" s="513" t="s">
        <v>6901</v>
      </c>
      <c r="D6950" s="498" t="s">
        <v>169</v>
      </c>
      <c r="E6950" s="499">
        <v>4021.49</v>
      </c>
      <c r="F6950" s="500">
        <f t="shared" si="1691"/>
        <v>4980.21</v>
      </c>
      <c r="G6950" s="556"/>
      <c r="H6950" s="528"/>
      <c r="I6950" s="519">
        <f t="shared" si="1706"/>
        <v>0</v>
      </c>
      <c r="J6950" s="557">
        <f t="shared" si="1707"/>
        <v>0</v>
      </c>
      <c r="K6950" s="504"/>
      <c r="L6950" s="580">
        <f t="shared" si="1705"/>
        <v>0</v>
      </c>
      <c r="M6950" s="518">
        <f t="shared" si="1705"/>
        <v>0</v>
      </c>
      <c r="N6950" s="519">
        <f t="shared" si="1708"/>
        <v>0</v>
      </c>
      <c r="O6950" s="558">
        <f t="shared" si="1709"/>
        <v>0</v>
      </c>
      <c r="P6950" s="506"/>
      <c r="Q6950" s="520"/>
      <c r="R6950" s="412" t="str">
        <f t="shared" si="1697"/>
        <v/>
      </c>
      <c r="S6950" s="412" t="str">
        <f t="shared" si="1704"/>
        <v/>
      </c>
      <c r="T6950" s="427"/>
      <c r="U6950" s="429"/>
      <c r="W6950" s="6" t="e">
        <f>VLOOKUP(A6950,'[3]Cartilha Global'!$A:$A,1,FALSE)</f>
        <v>#N/A</v>
      </c>
    </row>
    <row r="6951" spans="1:23" ht="34.5" hidden="1" thickBot="1" x14ac:dyDescent="0.25">
      <c r="A6951" s="522">
        <v>103206</v>
      </c>
      <c r="B6951" s="508" t="s">
        <v>3144</v>
      </c>
      <c r="C6951" s="513" t="s">
        <v>6902</v>
      </c>
      <c r="D6951" s="498" t="s">
        <v>169</v>
      </c>
      <c r="E6951" s="499">
        <v>2348.65</v>
      </c>
      <c r="F6951" s="500">
        <f t="shared" si="1691"/>
        <v>2908.57</v>
      </c>
      <c r="G6951" s="556"/>
      <c r="H6951" s="528"/>
      <c r="I6951" s="519">
        <f t="shared" si="1706"/>
        <v>0</v>
      </c>
      <c r="J6951" s="557">
        <f t="shared" si="1707"/>
        <v>0</v>
      </c>
      <c r="K6951" s="504"/>
      <c r="L6951" s="580">
        <f t="shared" si="1705"/>
        <v>0</v>
      </c>
      <c r="M6951" s="518">
        <f t="shared" si="1705"/>
        <v>0</v>
      </c>
      <c r="N6951" s="519">
        <f t="shared" si="1708"/>
        <v>0</v>
      </c>
      <c r="O6951" s="558">
        <f t="shared" si="1709"/>
        <v>0</v>
      </c>
      <c r="P6951" s="506"/>
      <c r="Q6951" s="520"/>
      <c r="R6951" s="412" t="str">
        <f t="shared" si="1697"/>
        <v/>
      </c>
      <c r="S6951" s="412" t="str">
        <f t="shared" si="1704"/>
        <v/>
      </c>
      <c r="T6951" s="427"/>
      <c r="U6951" s="429"/>
      <c r="W6951" s="6" t="e">
        <f>VLOOKUP(A6951,'[3]Cartilha Global'!$A:$A,1,FALSE)</f>
        <v>#N/A</v>
      </c>
    </row>
    <row r="6952" spans="1:23" ht="34.5" hidden="1" thickBot="1" x14ac:dyDescent="0.25">
      <c r="A6952" s="522">
        <v>103207</v>
      </c>
      <c r="B6952" s="508" t="s">
        <v>3144</v>
      </c>
      <c r="C6952" s="513" t="s">
        <v>6903</v>
      </c>
      <c r="D6952" s="498" t="s">
        <v>169</v>
      </c>
      <c r="E6952" s="499">
        <v>2499.5100000000002</v>
      </c>
      <c r="F6952" s="500">
        <f t="shared" si="1691"/>
        <v>3095.39</v>
      </c>
      <c r="G6952" s="556"/>
      <c r="H6952" s="528"/>
      <c r="I6952" s="519">
        <f t="shared" si="1706"/>
        <v>0</v>
      </c>
      <c r="J6952" s="557">
        <f t="shared" si="1707"/>
        <v>0</v>
      </c>
      <c r="K6952" s="504"/>
      <c r="L6952" s="580">
        <f t="shared" si="1705"/>
        <v>0</v>
      </c>
      <c r="M6952" s="518">
        <f t="shared" si="1705"/>
        <v>0</v>
      </c>
      <c r="N6952" s="519">
        <f t="shared" si="1708"/>
        <v>0</v>
      </c>
      <c r="O6952" s="558">
        <f t="shared" si="1709"/>
        <v>0</v>
      </c>
      <c r="P6952" s="506"/>
      <c r="Q6952" s="520"/>
      <c r="R6952" s="412" t="str">
        <f t="shared" si="1697"/>
        <v/>
      </c>
      <c r="S6952" s="412" t="str">
        <f t="shared" si="1704"/>
        <v/>
      </c>
      <c r="T6952" s="427"/>
      <c r="U6952" s="429"/>
      <c r="W6952" s="6" t="e">
        <f>VLOOKUP(A6952,'[3]Cartilha Global'!$A:$A,1,FALSE)</f>
        <v>#N/A</v>
      </c>
    </row>
    <row r="6953" spans="1:23" ht="34.5" hidden="1" thickBot="1" x14ac:dyDescent="0.25">
      <c r="A6953" s="522">
        <v>103208</v>
      </c>
      <c r="B6953" s="508" t="s">
        <v>3144</v>
      </c>
      <c r="C6953" s="513" t="s">
        <v>6904</v>
      </c>
      <c r="D6953" s="498" t="s">
        <v>169</v>
      </c>
      <c r="E6953" s="499">
        <v>1928.74</v>
      </c>
      <c r="F6953" s="500">
        <f t="shared" si="1691"/>
        <v>2388.5500000000002</v>
      </c>
      <c r="G6953" s="556"/>
      <c r="H6953" s="528"/>
      <c r="I6953" s="519">
        <f t="shared" si="1706"/>
        <v>0</v>
      </c>
      <c r="J6953" s="557">
        <f t="shared" si="1707"/>
        <v>0</v>
      </c>
      <c r="K6953" s="504"/>
      <c r="L6953" s="580">
        <f t="shared" si="1705"/>
        <v>0</v>
      </c>
      <c r="M6953" s="518">
        <f t="shared" si="1705"/>
        <v>0</v>
      </c>
      <c r="N6953" s="519">
        <f t="shared" si="1708"/>
        <v>0</v>
      </c>
      <c r="O6953" s="558">
        <f t="shared" si="1709"/>
        <v>0</v>
      </c>
      <c r="P6953" s="506"/>
      <c r="Q6953" s="520"/>
      <c r="R6953" s="412" t="str">
        <f t="shared" si="1697"/>
        <v/>
      </c>
      <c r="S6953" s="412" t="str">
        <f t="shared" si="1704"/>
        <v/>
      </c>
      <c r="T6953" s="427"/>
      <c r="U6953" s="429"/>
      <c r="W6953" s="6" t="e">
        <f>VLOOKUP(A6953,'[3]Cartilha Global'!$A:$A,1,FALSE)</f>
        <v>#N/A</v>
      </c>
    </row>
    <row r="6954" spans="1:23" ht="34.5" hidden="1" thickBot="1" x14ac:dyDescent="0.25">
      <c r="A6954" s="522">
        <v>103209</v>
      </c>
      <c r="B6954" s="508" t="s">
        <v>3144</v>
      </c>
      <c r="C6954" s="513" t="s">
        <v>6905</v>
      </c>
      <c r="D6954" s="498" t="s">
        <v>169</v>
      </c>
      <c r="E6954" s="499">
        <v>2771.22</v>
      </c>
      <c r="F6954" s="500">
        <f t="shared" si="1691"/>
        <v>3431.88</v>
      </c>
      <c r="G6954" s="556"/>
      <c r="H6954" s="528"/>
      <c r="I6954" s="519">
        <f t="shared" si="1706"/>
        <v>0</v>
      </c>
      <c r="J6954" s="557">
        <f t="shared" si="1707"/>
        <v>0</v>
      </c>
      <c r="K6954" s="504"/>
      <c r="L6954" s="580">
        <f t="shared" si="1705"/>
        <v>0</v>
      </c>
      <c r="M6954" s="518">
        <f t="shared" si="1705"/>
        <v>0</v>
      </c>
      <c r="N6954" s="519">
        <f t="shared" si="1708"/>
        <v>0</v>
      </c>
      <c r="O6954" s="558">
        <f t="shared" si="1709"/>
        <v>0</v>
      </c>
      <c r="P6954" s="506"/>
      <c r="Q6954" s="520"/>
      <c r="R6954" s="412" t="str">
        <f t="shared" si="1697"/>
        <v/>
      </c>
      <c r="S6954" s="412" t="str">
        <f t="shared" si="1704"/>
        <v/>
      </c>
      <c r="T6954" s="427"/>
      <c r="U6954" s="429"/>
      <c r="W6954" s="6" t="e">
        <f>VLOOKUP(A6954,'[3]Cartilha Global'!$A:$A,1,FALSE)</f>
        <v>#N/A</v>
      </c>
    </row>
    <row r="6955" spans="1:23" ht="34.5" hidden="1" thickBot="1" x14ac:dyDescent="0.25">
      <c r="A6955" s="522">
        <v>103210</v>
      </c>
      <c r="B6955" s="508" t="s">
        <v>3144</v>
      </c>
      <c r="C6955" s="513" t="s">
        <v>6906</v>
      </c>
      <c r="D6955" s="498" t="s">
        <v>169</v>
      </c>
      <c r="E6955" s="499">
        <v>2256.15</v>
      </c>
      <c r="F6955" s="500">
        <f t="shared" si="1691"/>
        <v>2794.02</v>
      </c>
      <c r="G6955" s="556"/>
      <c r="H6955" s="528"/>
      <c r="I6955" s="519">
        <f t="shared" si="1706"/>
        <v>0</v>
      </c>
      <c r="J6955" s="557">
        <f t="shared" si="1707"/>
        <v>0</v>
      </c>
      <c r="K6955" s="504"/>
      <c r="L6955" s="580">
        <f t="shared" si="1705"/>
        <v>0</v>
      </c>
      <c r="M6955" s="518">
        <f t="shared" si="1705"/>
        <v>0</v>
      </c>
      <c r="N6955" s="519">
        <f t="shared" si="1708"/>
        <v>0</v>
      </c>
      <c r="O6955" s="558">
        <f t="shared" si="1709"/>
        <v>0</v>
      </c>
      <c r="P6955" s="506"/>
      <c r="Q6955" s="520"/>
      <c r="R6955" s="412" t="str">
        <f t="shared" si="1697"/>
        <v/>
      </c>
      <c r="S6955" s="412" t="str">
        <f t="shared" si="1704"/>
        <v/>
      </c>
      <c r="T6955" s="427"/>
      <c r="U6955" s="429"/>
      <c r="W6955" s="6" t="e">
        <f>VLOOKUP(A6955,'[3]Cartilha Global'!$A:$A,1,FALSE)</f>
        <v>#N/A</v>
      </c>
    </row>
    <row r="6956" spans="1:23" ht="23.25" hidden="1" thickBot="1" x14ac:dyDescent="0.25">
      <c r="A6956" s="522">
        <v>103304</v>
      </c>
      <c r="B6956" s="508" t="s">
        <v>3144</v>
      </c>
      <c r="C6956" s="513" t="s">
        <v>6907</v>
      </c>
      <c r="D6956" s="498" t="s">
        <v>169</v>
      </c>
      <c r="E6956" s="499">
        <v>1227.69</v>
      </c>
      <c r="F6956" s="500">
        <f t="shared" si="1691"/>
        <v>1520.37</v>
      </c>
      <c r="G6956" s="556"/>
      <c r="H6956" s="528"/>
      <c r="I6956" s="519">
        <f t="shared" si="1706"/>
        <v>0</v>
      </c>
      <c r="J6956" s="557">
        <f t="shared" si="1707"/>
        <v>0</v>
      </c>
      <c r="K6956" s="504"/>
      <c r="L6956" s="580">
        <f t="shared" si="1705"/>
        <v>0</v>
      </c>
      <c r="M6956" s="518">
        <f t="shared" si="1705"/>
        <v>0</v>
      </c>
      <c r="N6956" s="519">
        <f t="shared" si="1708"/>
        <v>0</v>
      </c>
      <c r="O6956" s="558">
        <f t="shared" si="1709"/>
        <v>0</v>
      </c>
      <c r="P6956" s="506"/>
      <c r="Q6956" s="520"/>
      <c r="R6956" s="412" t="str">
        <f t="shared" si="1697"/>
        <v/>
      </c>
      <c r="S6956" s="412" t="str">
        <f t="shared" si="1704"/>
        <v/>
      </c>
      <c r="T6956" s="427"/>
      <c r="U6956" s="429"/>
      <c r="W6956" s="6" t="e">
        <f>VLOOKUP(A6956,'[3]Cartilha Global'!$A:$A,1,FALSE)</f>
        <v>#N/A</v>
      </c>
    </row>
    <row r="6957" spans="1:23" ht="34.5" hidden="1" thickBot="1" x14ac:dyDescent="0.25">
      <c r="A6957" s="522">
        <v>103307</v>
      </c>
      <c r="B6957" s="508" t="s">
        <v>3144</v>
      </c>
      <c r="C6957" s="513" t="s">
        <v>6908</v>
      </c>
      <c r="D6957" s="498" t="s">
        <v>169</v>
      </c>
      <c r="E6957" s="499">
        <v>1313.62</v>
      </c>
      <c r="F6957" s="500">
        <f t="shared" si="1691"/>
        <v>1626.79</v>
      </c>
      <c r="G6957" s="556"/>
      <c r="H6957" s="528"/>
      <c r="I6957" s="519">
        <f t="shared" si="1706"/>
        <v>0</v>
      </c>
      <c r="J6957" s="557">
        <f t="shared" si="1707"/>
        <v>0</v>
      </c>
      <c r="K6957" s="504"/>
      <c r="L6957" s="580">
        <f t="shared" si="1705"/>
        <v>0</v>
      </c>
      <c r="M6957" s="518">
        <f t="shared" si="1705"/>
        <v>0</v>
      </c>
      <c r="N6957" s="519">
        <f t="shared" si="1708"/>
        <v>0</v>
      </c>
      <c r="O6957" s="558">
        <f t="shared" si="1709"/>
        <v>0</v>
      </c>
      <c r="P6957" s="506"/>
      <c r="Q6957" s="520"/>
      <c r="R6957" s="412" t="str">
        <f t="shared" si="1697"/>
        <v/>
      </c>
      <c r="S6957" s="412" t="str">
        <f t="shared" si="1704"/>
        <v/>
      </c>
      <c r="T6957" s="427"/>
      <c r="U6957" s="429"/>
      <c r="W6957" s="6" t="e">
        <f>VLOOKUP(A6957,'[3]Cartilha Global'!$A:$A,1,FALSE)</f>
        <v>#N/A</v>
      </c>
    </row>
    <row r="6958" spans="1:23" ht="23.25" hidden="1" thickBot="1" x14ac:dyDescent="0.25">
      <c r="A6958" s="522">
        <v>103310</v>
      </c>
      <c r="B6958" s="508" t="s">
        <v>3144</v>
      </c>
      <c r="C6958" s="513" t="s">
        <v>6909</v>
      </c>
      <c r="D6958" s="498" t="s">
        <v>169</v>
      </c>
      <c r="E6958" s="499">
        <v>1262.2</v>
      </c>
      <c r="F6958" s="500">
        <f t="shared" si="1691"/>
        <v>1563.11</v>
      </c>
      <c r="G6958" s="556"/>
      <c r="H6958" s="528"/>
      <c r="I6958" s="519">
        <f t="shared" si="1706"/>
        <v>0</v>
      </c>
      <c r="J6958" s="557">
        <f t="shared" si="1707"/>
        <v>0</v>
      </c>
      <c r="K6958" s="504"/>
      <c r="L6958" s="580">
        <f t="shared" si="1705"/>
        <v>0</v>
      </c>
      <c r="M6958" s="518">
        <f t="shared" si="1705"/>
        <v>0</v>
      </c>
      <c r="N6958" s="519">
        <f t="shared" si="1708"/>
        <v>0</v>
      </c>
      <c r="O6958" s="558">
        <f t="shared" si="1709"/>
        <v>0</v>
      </c>
      <c r="P6958" s="506"/>
      <c r="Q6958" s="520"/>
      <c r="R6958" s="412" t="str">
        <f t="shared" si="1697"/>
        <v/>
      </c>
      <c r="S6958" s="412" t="str">
        <f t="shared" si="1704"/>
        <v/>
      </c>
      <c r="T6958" s="427"/>
      <c r="U6958" s="429"/>
      <c r="W6958" s="6" t="e">
        <f>VLOOKUP(A6958,'[3]Cartilha Global'!$A:$A,1,FALSE)</f>
        <v>#N/A</v>
      </c>
    </row>
    <row r="6959" spans="1:23" ht="23.25" hidden="1" thickBot="1" x14ac:dyDescent="0.25">
      <c r="A6959" s="522">
        <v>103314</v>
      </c>
      <c r="B6959" s="508" t="s">
        <v>3144</v>
      </c>
      <c r="C6959" s="513" t="s">
        <v>6910</v>
      </c>
      <c r="D6959" s="498" t="s">
        <v>170</v>
      </c>
      <c r="E6959" s="499">
        <v>330.47</v>
      </c>
      <c r="F6959" s="500">
        <f t="shared" si="1691"/>
        <v>409.25</v>
      </c>
      <c r="G6959" s="556"/>
      <c r="H6959" s="528"/>
      <c r="I6959" s="519">
        <f>IF(ISBLANK(E6959),0,ROUND(F6959*G6959,2))</f>
        <v>0</v>
      </c>
      <c r="J6959" s="557">
        <f>IF(ISBLANK(G6959),0,ROUND(G6959*H6959,2))</f>
        <v>0</v>
      </c>
      <c r="K6959" s="504"/>
      <c r="L6959" s="580">
        <f t="shared" si="1705"/>
        <v>0</v>
      </c>
      <c r="M6959" s="518">
        <f t="shared" si="1705"/>
        <v>0</v>
      </c>
      <c r="N6959" s="519">
        <f>IF(ISBLANK(E6959),0,ROUND(F6959*L6959,2))</f>
        <v>0</v>
      </c>
      <c r="O6959" s="558">
        <f>IF(ISBLANK(L6959),0,ROUND(L6959*M6959,2))</f>
        <v>0</v>
      </c>
      <c r="P6959" s="506"/>
      <c r="Q6959" s="520"/>
      <c r="R6959" s="412" t="str">
        <f t="shared" si="1697"/>
        <v/>
      </c>
      <c r="S6959" s="412" t="str">
        <f t="shared" si="1704"/>
        <v/>
      </c>
      <c r="T6959" s="427"/>
      <c r="U6959" s="429"/>
      <c r="W6959" s="6" t="e">
        <f>VLOOKUP(A6959,'[3]Cartilha Global'!$A:$A,1,FALSE)</f>
        <v>#N/A</v>
      </c>
    </row>
    <row r="6960" spans="1:23" ht="23.25" hidden="1" thickBot="1" x14ac:dyDescent="0.25">
      <c r="A6960" s="522">
        <v>103315</v>
      </c>
      <c r="B6960" s="508" t="s">
        <v>3144</v>
      </c>
      <c r="C6960" s="513" t="s">
        <v>6911</v>
      </c>
      <c r="D6960" s="498" t="s">
        <v>170</v>
      </c>
      <c r="E6960" s="499">
        <v>322.02999999999997</v>
      </c>
      <c r="F6960" s="500">
        <f t="shared" si="1691"/>
        <v>398.8</v>
      </c>
      <c r="G6960" s="556"/>
      <c r="H6960" s="528"/>
      <c r="I6960" s="519">
        <f>IF(ISBLANK(E6960),0,ROUND(F6960*G6960,2))</f>
        <v>0</v>
      </c>
      <c r="J6960" s="557">
        <f>IF(ISBLANK(G6960),0,ROUND(G6960*H6960,2))</f>
        <v>0</v>
      </c>
      <c r="K6960" s="504"/>
      <c r="L6960" s="580">
        <f t="shared" si="1705"/>
        <v>0</v>
      </c>
      <c r="M6960" s="518">
        <f t="shared" si="1705"/>
        <v>0</v>
      </c>
      <c r="N6960" s="519">
        <f>IF(ISBLANK(E6960),0,ROUND(F6960*L6960,2))</f>
        <v>0</v>
      </c>
      <c r="O6960" s="558">
        <f>IF(ISBLANK(L6960),0,ROUND(L6960*M6960,2))</f>
        <v>0</v>
      </c>
      <c r="P6960" s="506"/>
      <c r="Q6960" s="520"/>
      <c r="R6960" s="412" t="str">
        <f t="shared" si="1697"/>
        <v/>
      </c>
      <c r="S6960" s="412" t="str">
        <f t="shared" si="1704"/>
        <v/>
      </c>
      <c r="T6960" s="427"/>
      <c r="U6960" s="429"/>
      <c r="W6960" s="6" t="e">
        <f>VLOOKUP(A6960,'[3]Cartilha Global'!$A:$A,1,FALSE)</f>
        <v>#N/A</v>
      </c>
    </row>
    <row r="6961" spans="1:23" ht="23.25" hidden="1" thickBot="1" x14ac:dyDescent="0.25">
      <c r="A6961" s="522">
        <v>103769</v>
      </c>
      <c r="B6961" s="508" t="s">
        <v>3144</v>
      </c>
      <c r="C6961" s="513" t="s">
        <v>7316</v>
      </c>
      <c r="D6961" s="498" t="s">
        <v>169</v>
      </c>
      <c r="E6961" s="499">
        <v>3227.45</v>
      </c>
      <c r="F6961" s="500">
        <f t="shared" si="1691"/>
        <v>3996.87</v>
      </c>
      <c r="G6961" s="556"/>
      <c r="H6961" s="528"/>
      <c r="I6961" s="519">
        <f>IF(ISBLANK(E6961),0,ROUND(F6961*G6961,2))</f>
        <v>0</v>
      </c>
      <c r="J6961" s="557">
        <f>IF(ISBLANK(G6961),0,ROUND(G6961*H6961,2))</f>
        <v>0</v>
      </c>
      <c r="K6961" s="504"/>
      <c r="L6961" s="580">
        <f t="shared" si="1705"/>
        <v>0</v>
      </c>
      <c r="M6961" s="518">
        <f t="shared" si="1705"/>
        <v>0</v>
      </c>
      <c r="N6961" s="519">
        <f>IF(ISBLANK(E6961),0,ROUND(F6961*L6961,2))</f>
        <v>0</v>
      </c>
      <c r="O6961" s="558">
        <f>IF(ISBLANK(L6961),0,ROUND(L6961*M6961,2))</f>
        <v>0</v>
      </c>
      <c r="P6961" s="506"/>
      <c r="Q6961" s="520"/>
      <c r="R6961" s="412" t="str">
        <f t="shared" si="1697"/>
        <v/>
      </c>
      <c r="S6961" s="412" t="str">
        <f t="shared" si="1704"/>
        <v/>
      </c>
      <c r="T6961" s="427"/>
      <c r="U6961" s="429"/>
      <c r="W6961" s="6" t="e">
        <f>VLOOKUP(A6961,'[3]Cartilha Global'!$A:$A,1,FALSE)</f>
        <v>#N/A</v>
      </c>
    </row>
    <row r="6962" spans="1:23" ht="23.25" hidden="1" thickBot="1" x14ac:dyDescent="0.25">
      <c r="A6962" s="531" t="s">
        <v>184</v>
      </c>
      <c r="B6962" s="598"/>
      <c r="C6962" s="532" t="s">
        <v>2192</v>
      </c>
      <c r="D6962" s="498"/>
      <c r="E6962" s="600"/>
      <c r="F6962" s="500">
        <f t="shared" si="1691"/>
        <v>0</v>
      </c>
      <c r="G6962" s="556"/>
      <c r="H6962" s="556"/>
      <c r="I6962" s="557"/>
      <c r="J6962" s="558"/>
      <c r="K6962" s="504"/>
      <c r="L6962" s="556"/>
      <c r="M6962" s="556"/>
      <c r="N6962" s="557"/>
      <c r="O6962" s="558"/>
      <c r="P6962" s="506"/>
      <c r="Q6962" s="494" t="str">
        <f>IF(OR(SUM(J6963:J7002)&gt;0,SUM(O6963:O7002)&gt;0),"xx","")</f>
        <v/>
      </c>
      <c r="R6962" s="412" t="str">
        <f t="shared" si="1697"/>
        <v/>
      </c>
      <c r="S6962" s="412" t="str">
        <f t="shared" si="1704"/>
        <v/>
      </c>
      <c r="T6962" s="427"/>
      <c r="U6962" s="429"/>
      <c r="W6962" s="6" t="str">
        <f>VLOOKUP(A6962,'[3]Cartilha Global'!$A:$A,1,FALSE)</f>
        <v>x</v>
      </c>
    </row>
    <row r="6963" spans="1:23" ht="12" hidden="1" thickBot="1" x14ac:dyDescent="0.25">
      <c r="A6963" s="531" t="s">
        <v>184</v>
      </c>
      <c r="B6963" s="598"/>
      <c r="C6963" s="534"/>
      <c r="D6963" s="535"/>
      <c r="E6963" s="536"/>
      <c r="F6963" s="500">
        <f t="shared" si="1691"/>
        <v>0</v>
      </c>
      <c r="G6963" s="527"/>
      <c r="H6963" s="528"/>
      <c r="I6963" s="517">
        <f t="shared" ref="I6963:I7002" si="1710">IF(ISBLANK(E6963),0,ROUND(F6963*G6963,2))</f>
        <v>0</v>
      </c>
      <c r="J6963" s="517">
        <f t="shared" ref="J6963:J7002" si="1711">IF(ISBLANK(G6963),0,ROUND(G6963*H6963,2))</f>
        <v>0</v>
      </c>
      <c r="K6963" s="504"/>
      <c r="L6963" s="518">
        <f t="shared" ref="L6963:M7002" si="1712">G6963</f>
        <v>0</v>
      </c>
      <c r="M6963" s="518">
        <f t="shared" si="1712"/>
        <v>0</v>
      </c>
      <c r="N6963" s="517">
        <f t="shared" ref="N6963:N7002" si="1713">IF(ISBLANK(E6963),0,ROUND(F6963*L6963,2))</f>
        <v>0</v>
      </c>
      <c r="O6963" s="517">
        <f t="shared" ref="O6963:O7002" si="1714">IF(ISBLANK(L6963),0,ROUND(L6963*M6963,2))</f>
        <v>0</v>
      </c>
      <c r="P6963" s="506"/>
      <c r="Q6963" s="520"/>
      <c r="R6963" s="412" t="str">
        <f t="shared" si="1697"/>
        <v/>
      </c>
      <c r="S6963" s="412" t="str">
        <f t="shared" si="1704"/>
        <v/>
      </c>
      <c r="T6963" s="427"/>
      <c r="U6963" s="429"/>
      <c r="W6963" s="6" t="str">
        <f>VLOOKUP(A6963,'[3]Cartilha Global'!$A:$A,1,FALSE)</f>
        <v>x</v>
      </c>
    </row>
    <row r="6964" spans="1:23" ht="12" hidden="1" thickBot="1" x14ac:dyDescent="0.25">
      <c r="A6964" s="531" t="s">
        <v>184</v>
      </c>
      <c r="B6964" s="598"/>
      <c r="C6964" s="534"/>
      <c r="D6964" s="535"/>
      <c r="E6964" s="536"/>
      <c r="F6964" s="510">
        <f t="shared" si="1691"/>
        <v>0</v>
      </c>
      <c r="G6964" s="527"/>
      <c r="H6964" s="528"/>
      <c r="I6964" s="517">
        <f t="shared" si="1710"/>
        <v>0</v>
      </c>
      <c r="J6964" s="517">
        <f t="shared" si="1711"/>
        <v>0</v>
      </c>
      <c r="K6964" s="504"/>
      <c r="L6964" s="518">
        <f t="shared" si="1712"/>
        <v>0</v>
      </c>
      <c r="M6964" s="518">
        <f t="shared" si="1712"/>
        <v>0</v>
      </c>
      <c r="N6964" s="517">
        <f t="shared" si="1713"/>
        <v>0</v>
      </c>
      <c r="O6964" s="517">
        <f t="shared" si="1714"/>
        <v>0</v>
      </c>
      <c r="P6964" s="506"/>
      <c r="Q6964" s="520"/>
      <c r="R6964" s="412" t="str">
        <f t="shared" si="1697"/>
        <v/>
      </c>
      <c r="S6964" s="412" t="str">
        <f t="shared" si="1704"/>
        <v/>
      </c>
      <c r="T6964" s="427"/>
      <c r="U6964" s="429"/>
      <c r="W6964" s="6" t="str">
        <f>VLOOKUP(A6964,'[3]Cartilha Global'!$A:$A,1,FALSE)</f>
        <v>x</v>
      </c>
    </row>
    <row r="6965" spans="1:23" ht="12" hidden="1" thickBot="1" x14ac:dyDescent="0.25">
      <c r="A6965" s="531" t="s">
        <v>184</v>
      </c>
      <c r="B6965" s="598"/>
      <c r="C6965" s="534"/>
      <c r="D6965" s="535"/>
      <c r="E6965" s="536"/>
      <c r="F6965" s="510">
        <f t="shared" si="1691"/>
        <v>0</v>
      </c>
      <c r="G6965" s="527"/>
      <c r="H6965" s="528"/>
      <c r="I6965" s="517">
        <f t="shared" si="1710"/>
        <v>0</v>
      </c>
      <c r="J6965" s="517">
        <f t="shared" si="1711"/>
        <v>0</v>
      </c>
      <c r="K6965" s="504"/>
      <c r="L6965" s="518">
        <f t="shared" si="1712"/>
        <v>0</v>
      </c>
      <c r="M6965" s="518">
        <f t="shared" si="1712"/>
        <v>0</v>
      </c>
      <c r="N6965" s="517">
        <f t="shared" si="1713"/>
        <v>0</v>
      </c>
      <c r="O6965" s="517">
        <f t="shared" si="1714"/>
        <v>0</v>
      </c>
      <c r="P6965" s="506"/>
      <c r="Q6965" s="520"/>
      <c r="R6965" s="412" t="str">
        <f t="shared" si="1697"/>
        <v/>
      </c>
      <c r="S6965" s="412" t="str">
        <f t="shared" si="1704"/>
        <v/>
      </c>
      <c r="T6965" s="427"/>
      <c r="U6965" s="429"/>
      <c r="W6965" s="6" t="str">
        <f>VLOOKUP(A6965,'[3]Cartilha Global'!$A:$A,1,FALSE)</f>
        <v>x</v>
      </c>
    </row>
    <row r="6966" spans="1:23" ht="12" hidden="1" thickBot="1" x14ac:dyDescent="0.25">
      <c r="A6966" s="531" t="s">
        <v>184</v>
      </c>
      <c r="B6966" s="598"/>
      <c r="C6966" s="534"/>
      <c r="D6966" s="535"/>
      <c r="E6966" s="536"/>
      <c r="F6966" s="510">
        <f t="shared" si="1691"/>
        <v>0</v>
      </c>
      <c r="G6966" s="527"/>
      <c r="H6966" s="528"/>
      <c r="I6966" s="517">
        <f t="shared" si="1710"/>
        <v>0</v>
      </c>
      <c r="J6966" s="517">
        <f t="shared" si="1711"/>
        <v>0</v>
      </c>
      <c r="K6966" s="504"/>
      <c r="L6966" s="518">
        <f t="shared" si="1712"/>
        <v>0</v>
      </c>
      <c r="M6966" s="518">
        <f t="shared" si="1712"/>
        <v>0</v>
      </c>
      <c r="N6966" s="517">
        <f t="shared" si="1713"/>
        <v>0</v>
      </c>
      <c r="O6966" s="517">
        <f t="shared" si="1714"/>
        <v>0</v>
      </c>
      <c r="P6966" s="506"/>
      <c r="Q6966" s="520"/>
      <c r="R6966" s="412" t="str">
        <f t="shared" si="1697"/>
        <v/>
      </c>
      <c r="S6966" s="412" t="str">
        <f t="shared" si="1704"/>
        <v/>
      </c>
      <c r="T6966" s="427"/>
      <c r="U6966" s="429"/>
      <c r="W6966" s="6" t="str">
        <f>VLOOKUP(A6966,'[3]Cartilha Global'!$A:$A,1,FALSE)</f>
        <v>x</v>
      </c>
    </row>
    <row r="6967" spans="1:23" ht="12" hidden="1" thickBot="1" x14ac:dyDescent="0.25">
      <c r="A6967" s="531" t="s">
        <v>184</v>
      </c>
      <c r="B6967" s="598"/>
      <c r="C6967" s="534"/>
      <c r="D6967" s="535"/>
      <c r="E6967" s="536"/>
      <c r="F6967" s="510">
        <f t="shared" si="1691"/>
        <v>0</v>
      </c>
      <c r="G6967" s="527"/>
      <c r="H6967" s="528"/>
      <c r="I6967" s="517">
        <f t="shared" si="1710"/>
        <v>0</v>
      </c>
      <c r="J6967" s="517">
        <f t="shared" si="1711"/>
        <v>0</v>
      </c>
      <c r="K6967" s="504"/>
      <c r="L6967" s="518">
        <f t="shared" si="1712"/>
        <v>0</v>
      </c>
      <c r="M6967" s="518">
        <f t="shared" si="1712"/>
        <v>0</v>
      </c>
      <c r="N6967" s="517">
        <f t="shared" si="1713"/>
        <v>0</v>
      </c>
      <c r="O6967" s="517">
        <f t="shared" si="1714"/>
        <v>0</v>
      </c>
      <c r="P6967" s="506"/>
      <c r="Q6967" s="520"/>
      <c r="R6967" s="412" t="str">
        <f t="shared" si="1697"/>
        <v/>
      </c>
      <c r="S6967" s="412" t="str">
        <f t="shared" si="1704"/>
        <v/>
      </c>
      <c r="T6967" s="427"/>
      <c r="U6967" s="429"/>
      <c r="W6967" s="6" t="str">
        <f>VLOOKUP(A6967,'[3]Cartilha Global'!$A:$A,1,FALSE)</f>
        <v>x</v>
      </c>
    </row>
    <row r="6968" spans="1:23" ht="12" hidden="1" thickBot="1" x14ac:dyDescent="0.25">
      <c r="A6968" s="531" t="s">
        <v>184</v>
      </c>
      <c r="B6968" s="598"/>
      <c r="C6968" s="534"/>
      <c r="D6968" s="535"/>
      <c r="E6968" s="536"/>
      <c r="F6968" s="510">
        <f t="shared" si="1691"/>
        <v>0</v>
      </c>
      <c r="G6968" s="527"/>
      <c r="H6968" s="528"/>
      <c r="I6968" s="517">
        <f t="shared" si="1710"/>
        <v>0</v>
      </c>
      <c r="J6968" s="517">
        <f t="shared" si="1711"/>
        <v>0</v>
      </c>
      <c r="K6968" s="504"/>
      <c r="L6968" s="518">
        <f t="shared" si="1712"/>
        <v>0</v>
      </c>
      <c r="M6968" s="518">
        <f t="shared" si="1712"/>
        <v>0</v>
      </c>
      <c r="N6968" s="517">
        <f t="shared" si="1713"/>
        <v>0</v>
      </c>
      <c r="O6968" s="517">
        <f t="shared" si="1714"/>
        <v>0</v>
      </c>
      <c r="P6968" s="506"/>
      <c r="Q6968" s="520"/>
      <c r="R6968" s="412" t="str">
        <f t="shared" si="1697"/>
        <v/>
      </c>
      <c r="S6968" s="412" t="str">
        <f t="shared" si="1704"/>
        <v/>
      </c>
      <c r="T6968" s="427"/>
      <c r="U6968" s="429"/>
      <c r="W6968" s="6" t="str">
        <f>VLOOKUP(A6968,'[3]Cartilha Global'!$A:$A,1,FALSE)</f>
        <v>x</v>
      </c>
    </row>
    <row r="6969" spans="1:23" ht="12" hidden="1" thickBot="1" x14ac:dyDescent="0.25">
      <c r="A6969" s="531" t="s">
        <v>184</v>
      </c>
      <c r="B6969" s="598"/>
      <c r="C6969" s="534"/>
      <c r="D6969" s="535"/>
      <c r="E6969" s="536"/>
      <c r="F6969" s="510">
        <f t="shared" si="1691"/>
        <v>0</v>
      </c>
      <c r="G6969" s="527"/>
      <c r="H6969" s="528"/>
      <c r="I6969" s="517">
        <f t="shared" si="1710"/>
        <v>0</v>
      </c>
      <c r="J6969" s="517">
        <f t="shared" si="1711"/>
        <v>0</v>
      </c>
      <c r="K6969" s="504"/>
      <c r="L6969" s="518">
        <f t="shared" si="1712"/>
        <v>0</v>
      </c>
      <c r="M6969" s="518">
        <f t="shared" si="1712"/>
        <v>0</v>
      </c>
      <c r="N6969" s="517">
        <f t="shared" si="1713"/>
        <v>0</v>
      </c>
      <c r="O6969" s="517">
        <f t="shared" si="1714"/>
        <v>0</v>
      </c>
      <c r="P6969" s="506"/>
      <c r="Q6969" s="520"/>
      <c r="R6969" s="412" t="str">
        <f t="shared" si="1697"/>
        <v/>
      </c>
      <c r="S6969" s="412" t="str">
        <f t="shared" si="1704"/>
        <v/>
      </c>
      <c r="T6969" s="427"/>
      <c r="U6969" s="429"/>
      <c r="W6969" s="6" t="str">
        <f>VLOOKUP(A6969,'[3]Cartilha Global'!$A:$A,1,FALSE)</f>
        <v>x</v>
      </c>
    </row>
    <row r="6970" spans="1:23" ht="12" hidden="1" thickBot="1" x14ac:dyDescent="0.25">
      <c r="A6970" s="531" t="s">
        <v>184</v>
      </c>
      <c r="B6970" s="598"/>
      <c r="C6970" s="534"/>
      <c r="D6970" s="535"/>
      <c r="E6970" s="536"/>
      <c r="F6970" s="510">
        <f t="shared" si="1691"/>
        <v>0</v>
      </c>
      <c r="G6970" s="527"/>
      <c r="H6970" s="528"/>
      <c r="I6970" s="517">
        <f t="shared" si="1710"/>
        <v>0</v>
      </c>
      <c r="J6970" s="517">
        <f t="shared" si="1711"/>
        <v>0</v>
      </c>
      <c r="K6970" s="504"/>
      <c r="L6970" s="518">
        <f t="shared" si="1712"/>
        <v>0</v>
      </c>
      <c r="M6970" s="518">
        <f t="shared" si="1712"/>
        <v>0</v>
      </c>
      <c r="N6970" s="517">
        <f t="shared" si="1713"/>
        <v>0</v>
      </c>
      <c r="O6970" s="517">
        <f t="shared" si="1714"/>
        <v>0</v>
      </c>
      <c r="P6970" s="506"/>
      <c r="Q6970" s="520"/>
      <c r="R6970" s="412" t="str">
        <f t="shared" si="1697"/>
        <v/>
      </c>
      <c r="S6970" s="412" t="str">
        <f t="shared" si="1704"/>
        <v/>
      </c>
      <c r="T6970" s="427"/>
      <c r="U6970" s="429"/>
      <c r="W6970" s="6" t="str">
        <f>VLOOKUP(A6970,'[3]Cartilha Global'!$A:$A,1,FALSE)</f>
        <v>x</v>
      </c>
    </row>
    <row r="6971" spans="1:23" ht="12" hidden="1" thickBot="1" x14ac:dyDescent="0.25">
      <c r="A6971" s="531" t="s">
        <v>184</v>
      </c>
      <c r="B6971" s="598"/>
      <c r="C6971" s="534"/>
      <c r="D6971" s="535"/>
      <c r="E6971" s="536"/>
      <c r="F6971" s="510">
        <f t="shared" si="1691"/>
        <v>0</v>
      </c>
      <c r="G6971" s="527"/>
      <c r="H6971" s="528"/>
      <c r="I6971" s="517">
        <f t="shared" si="1710"/>
        <v>0</v>
      </c>
      <c r="J6971" s="517">
        <f t="shared" si="1711"/>
        <v>0</v>
      </c>
      <c r="K6971" s="504"/>
      <c r="L6971" s="518">
        <f t="shared" si="1712"/>
        <v>0</v>
      </c>
      <c r="M6971" s="518">
        <f t="shared" si="1712"/>
        <v>0</v>
      </c>
      <c r="N6971" s="517">
        <f t="shared" si="1713"/>
        <v>0</v>
      </c>
      <c r="O6971" s="517">
        <f t="shared" si="1714"/>
        <v>0</v>
      </c>
      <c r="P6971" s="506"/>
      <c r="Q6971" s="520"/>
      <c r="R6971" s="412" t="str">
        <f t="shared" si="1697"/>
        <v/>
      </c>
      <c r="S6971" s="412" t="str">
        <f t="shared" si="1704"/>
        <v/>
      </c>
      <c r="T6971" s="427"/>
      <c r="U6971" s="429"/>
      <c r="W6971" s="6" t="str">
        <f>VLOOKUP(A6971,'[3]Cartilha Global'!$A:$A,1,FALSE)</f>
        <v>x</v>
      </c>
    </row>
    <row r="6972" spans="1:23" ht="12" hidden="1" thickBot="1" x14ac:dyDescent="0.25">
      <c r="A6972" s="531" t="s">
        <v>184</v>
      </c>
      <c r="B6972" s="598"/>
      <c r="C6972" s="534"/>
      <c r="D6972" s="535"/>
      <c r="E6972" s="536"/>
      <c r="F6972" s="510">
        <f t="shared" si="1691"/>
        <v>0</v>
      </c>
      <c r="G6972" s="527"/>
      <c r="H6972" s="528"/>
      <c r="I6972" s="517">
        <f t="shared" si="1710"/>
        <v>0</v>
      </c>
      <c r="J6972" s="517">
        <f t="shared" si="1711"/>
        <v>0</v>
      </c>
      <c r="K6972" s="504"/>
      <c r="L6972" s="518">
        <f t="shared" si="1712"/>
        <v>0</v>
      </c>
      <c r="M6972" s="518">
        <f t="shared" si="1712"/>
        <v>0</v>
      </c>
      <c r="N6972" s="517">
        <f t="shared" si="1713"/>
        <v>0</v>
      </c>
      <c r="O6972" s="517">
        <f t="shared" si="1714"/>
        <v>0</v>
      </c>
      <c r="P6972" s="506"/>
      <c r="Q6972" s="520"/>
      <c r="R6972" s="412" t="str">
        <f t="shared" si="1697"/>
        <v/>
      </c>
      <c r="S6972" s="412" t="str">
        <f t="shared" si="1704"/>
        <v/>
      </c>
      <c r="T6972" s="427"/>
      <c r="U6972" s="429"/>
      <c r="W6972" s="6" t="str">
        <f>VLOOKUP(A6972,'[3]Cartilha Global'!$A:$A,1,FALSE)</f>
        <v>x</v>
      </c>
    </row>
    <row r="6973" spans="1:23" ht="12" hidden="1" thickBot="1" x14ac:dyDescent="0.25">
      <c r="A6973" s="531" t="s">
        <v>184</v>
      </c>
      <c r="B6973" s="598"/>
      <c r="C6973" s="534"/>
      <c r="D6973" s="535"/>
      <c r="E6973" s="536"/>
      <c r="F6973" s="510">
        <f t="shared" si="1691"/>
        <v>0</v>
      </c>
      <c r="G6973" s="527"/>
      <c r="H6973" s="528"/>
      <c r="I6973" s="517">
        <f t="shared" si="1710"/>
        <v>0</v>
      </c>
      <c r="J6973" s="517">
        <f t="shared" si="1711"/>
        <v>0</v>
      </c>
      <c r="K6973" s="504"/>
      <c r="L6973" s="518">
        <f t="shared" si="1712"/>
        <v>0</v>
      </c>
      <c r="M6973" s="518">
        <f t="shared" si="1712"/>
        <v>0</v>
      </c>
      <c r="N6973" s="517">
        <f t="shared" si="1713"/>
        <v>0</v>
      </c>
      <c r="O6973" s="517">
        <f t="shared" si="1714"/>
        <v>0</v>
      </c>
      <c r="P6973" s="506"/>
      <c r="Q6973" s="520"/>
      <c r="R6973" s="412" t="str">
        <f t="shared" si="1697"/>
        <v/>
      </c>
      <c r="S6973" s="412" t="str">
        <f t="shared" si="1704"/>
        <v/>
      </c>
      <c r="T6973" s="427"/>
      <c r="U6973" s="429"/>
      <c r="W6973" s="6" t="str">
        <f>VLOOKUP(A6973,'[3]Cartilha Global'!$A:$A,1,FALSE)</f>
        <v>x</v>
      </c>
    </row>
    <row r="6974" spans="1:23" ht="12" hidden="1" thickBot="1" x14ac:dyDescent="0.25">
      <c r="A6974" s="531" t="s">
        <v>184</v>
      </c>
      <c r="B6974" s="598"/>
      <c r="C6974" s="534"/>
      <c r="D6974" s="535"/>
      <c r="E6974" s="536"/>
      <c r="F6974" s="510">
        <f t="shared" si="1691"/>
        <v>0</v>
      </c>
      <c r="G6974" s="527"/>
      <c r="H6974" s="528"/>
      <c r="I6974" s="517">
        <f t="shared" si="1710"/>
        <v>0</v>
      </c>
      <c r="J6974" s="517">
        <f t="shared" si="1711"/>
        <v>0</v>
      </c>
      <c r="K6974" s="504"/>
      <c r="L6974" s="518">
        <f t="shared" si="1712"/>
        <v>0</v>
      </c>
      <c r="M6974" s="518">
        <f t="shared" si="1712"/>
        <v>0</v>
      </c>
      <c r="N6974" s="517">
        <f t="shared" si="1713"/>
        <v>0</v>
      </c>
      <c r="O6974" s="517">
        <f t="shared" si="1714"/>
        <v>0</v>
      </c>
      <c r="P6974" s="506"/>
      <c r="Q6974" s="520"/>
      <c r="R6974" s="412" t="str">
        <f t="shared" si="1697"/>
        <v/>
      </c>
      <c r="S6974" s="412" t="str">
        <f t="shared" si="1704"/>
        <v/>
      </c>
      <c r="T6974" s="427"/>
      <c r="U6974" s="429"/>
      <c r="W6974" s="6" t="str">
        <f>VLOOKUP(A6974,'[3]Cartilha Global'!$A:$A,1,FALSE)</f>
        <v>x</v>
      </c>
    </row>
    <row r="6975" spans="1:23" ht="12" hidden="1" thickBot="1" x14ac:dyDescent="0.25">
      <c r="A6975" s="531" t="s">
        <v>184</v>
      </c>
      <c r="B6975" s="598"/>
      <c r="C6975" s="534"/>
      <c r="D6975" s="535"/>
      <c r="E6975" s="536"/>
      <c r="F6975" s="510">
        <f t="shared" si="1691"/>
        <v>0</v>
      </c>
      <c r="G6975" s="527"/>
      <c r="H6975" s="528"/>
      <c r="I6975" s="517">
        <f t="shared" si="1710"/>
        <v>0</v>
      </c>
      <c r="J6975" s="517">
        <f t="shared" si="1711"/>
        <v>0</v>
      </c>
      <c r="K6975" s="504"/>
      <c r="L6975" s="518">
        <f t="shared" si="1712"/>
        <v>0</v>
      </c>
      <c r="M6975" s="518">
        <f t="shared" si="1712"/>
        <v>0</v>
      </c>
      <c r="N6975" s="517">
        <f t="shared" si="1713"/>
        <v>0</v>
      </c>
      <c r="O6975" s="517">
        <f t="shared" si="1714"/>
        <v>0</v>
      </c>
      <c r="P6975" s="506"/>
      <c r="Q6975" s="520"/>
      <c r="R6975" s="412" t="str">
        <f t="shared" si="1697"/>
        <v/>
      </c>
      <c r="S6975" s="412" t="str">
        <f t="shared" si="1704"/>
        <v/>
      </c>
      <c r="T6975" s="427"/>
      <c r="U6975" s="429"/>
      <c r="W6975" s="6" t="str">
        <f>VLOOKUP(A6975,'[3]Cartilha Global'!$A:$A,1,FALSE)</f>
        <v>x</v>
      </c>
    </row>
    <row r="6976" spans="1:23" ht="12" hidden="1" thickBot="1" x14ac:dyDescent="0.25">
      <c r="A6976" s="531" t="s">
        <v>184</v>
      </c>
      <c r="B6976" s="598"/>
      <c r="C6976" s="534"/>
      <c r="D6976" s="535"/>
      <c r="E6976" s="536"/>
      <c r="F6976" s="510">
        <f t="shared" si="1691"/>
        <v>0</v>
      </c>
      <c r="G6976" s="527"/>
      <c r="H6976" s="528"/>
      <c r="I6976" s="517">
        <f t="shared" si="1710"/>
        <v>0</v>
      </c>
      <c r="J6976" s="517">
        <f t="shared" si="1711"/>
        <v>0</v>
      </c>
      <c r="K6976" s="504"/>
      <c r="L6976" s="518">
        <f t="shared" si="1712"/>
        <v>0</v>
      </c>
      <c r="M6976" s="518">
        <f t="shared" si="1712"/>
        <v>0</v>
      </c>
      <c r="N6976" s="517">
        <f t="shared" si="1713"/>
        <v>0</v>
      </c>
      <c r="O6976" s="517">
        <f t="shared" si="1714"/>
        <v>0</v>
      </c>
      <c r="P6976" s="506"/>
      <c r="Q6976" s="520"/>
      <c r="R6976" s="412" t="str">
        <f t="shared" si="1697"/>
        <v/>
      </c>
      <c r="S6976" s="412" t="str">
        <f t="shared" si="1704"/>
        <v/>
      </c>
      <c r="T6976" s="427"/>
      <c r="U6976" s="429"/>
      <c r="W6976" s="6" t="str">
        <f>VLOOKUP(A6976,'[3]Cartilha Global'!$A:$A,1,FALSE)</f>
        <v>x</v>
      </c>
    </row>
    <row r="6977" spans="1:23" ht="12" hidden="1" thickBot="1" x14ac:dyDescent="0.25">
      <c r="A6977" s="531" t="s">
        <v>184</v>
      </c>
      <c r="B6977" s="598"/>
      <c r="C6977" s="534"/>
      <c r="D6977" s="535"/>
      <c r="E6977" s="536"/>
      <c r="F6977" s="510">
        <f t="shared" si="1691"/>
        <v>0</v>
      </c>
      <c r="G6977" s="527"/>
      <c r="H6977" s="528"/>
      <c r="I6977" s="517">
        <f t="shared" si="1710"/>
        <v>0</v>
      </c>
      <c r="J6977" s="517">
        <f t="shared" si="1711"/>
        <v>0</v>
      </c>
      <c r="K6977" s="504"/>
      <c r="L6977" s="518">
        <f t="shared" si="1712"/>
        <v>0</v>
      </c>
      <c r="M6977" s="518">
        <f t="shared" si="1712"/>
        <v>0</v>
      </c>
      <c r="N6977" s="517">
        <f t="shared" si="1713"/>
        <v>0</v>
      </c>
      <c r="O6977" s="517">
        <f t="shared" si="1714"/>
        <v>0</v>
      </c>
      <c r="P6977" s="506"/>
      <c r="Q6977" s="520"/>
      <c r="R6977" s="412" t="str">
        <f t="shared" ref="R6977:R7003" si="1715">IF(Q6977="X","x",IF(Q6977="xx","x",IF(O6977&gt;0,"x","")))</f>
        <v/>
      </c>
      <c r="S6977" s="412" t="str">
        <f t="shared" si="1704"/>
        <v/>
      </c>
      <c r="T6977" s="427"/>
      <c r="U6977" s="429"/>
      <c r="W6977" s="6" t="str">
        <f>VLOOKUP(A6977,'[3]Cartilha Global'!$A:$A,1,FALSE)</f>
        <v>x</v>
      </c>
    </row>
    <row r="6978" spans="1:23" ht="12" hidden="1" thickBot="1" x14ac:dyDescent="0.25">
      <c r="A6978" s="531" t="s">
        <v>184</v>
      </c>
      <c r="B6978" s="598"/>
      <c r="C6978" s="534"/>
      <c r="D6978" s="535"/>
      <c r="E6978" s="536"/>
      <c r="F6978" s="510">
        <f t="shared" si="1691"/>
        <v>0</v>
      </c>
      <c r="G6978" s="527"/>
      <c r="H6978" s="528"/>
      <c r="I6978" s="517">
        <f t="shared" si="1710"/>
        <v>0</v>
      </c>
      <c r="J6978" s="517">
        <f t="shared" si="1711"/>
        <v>0</v>
      </c>
      <c r="K6978" s="504"/>
      <c r="L6978" s="518">
        <f t="shared" si="1712"/>
        <v>0</v>
      </c>
      <c r="M6978" s="518">
        <f t="shared" si="1712"/>
        <v>0</v>
      </c>
      <c r="N6978" s="517">
        <f t="shared" si="1713"/>
        <v>0</v>
      </c>
      <c r="O6978" s="517">
        <f t="shared" si="1714"/>
        <v>0</v>
      </c>
      <c r="P6978" s="506"/>
      <c r="Q6978" s="520"/>
      <c r="R6978" s="412" t="str">
        <f t="shared" si="1715"/>
        <v/>
      </c>
      <c r="S6978" s="412" t="str">
        <f t="shared" si="1704"/>
        <v/>
      </c>
      <c r="T6978" s="427"/>
      <c r="U6978" s="429"/>
      <c r="W6978" s="6" t="str">
        <f>VLOOKUP(A6978,'[3]Cartilha Global'!$A:$A,1,FALSE)</f>
        <v>x</v>
      </c>
    </row>
    <row r="6979" spans="1:23" ht="12" hidden="1" thickBot="1" x14ac:dyDescent="0.25">
      <c r="A6979" s="531" t="s">
        <v>184</v>
      </c>
      <c r="B6979" s="598"/>
      <c r="C6979" s="534"/>
      <c r="D6979" s="535"/>
      <c r="E6979" s="536"/>
      <c r="F6979" s="510">
        <f t="shared" si="1691"/>
        <v>0</v>
      </c>
      <c r="G6979" s="527"/>
      <c r="H6979" s="528"/>
      <c r="I6979" s="517">
        <f t="shared" si="1710"/>
        <v>0</v>
      </c>
      <c r="J6979" s="517">
        <f t="shared" si="1711"/>
        <v>0</v>
      </c>
      <c r="K6979" s="504"/>
      <c r="L6979" s="518">
        <f t="shared" si="1712"/>
        <v>0</v>
      </c>
      <c r="M6979" s="518">
        <f t="shared" si="1712"/>
        <v>0</v>
      </c>
      <c r="N6979" s="517">
        <f t="shared" si="1713"/>
        <v>0</v>
      </c>
      <c r="O6979" s="517">
        <f t="shared" si="1714"/>
        <v>0</v>
      </c>
      <c r="P6979" s="506"/>
      <c r="Q6979" s="520"/>
      <c r="R6979" s="412" t="str">
        <f t="shared" si="1715"/>
        <v/>
      </c>
      <c r="S6979" s="412" t="str">
        <f t="shared" si="1704"/>
        <v/>
      </c>
      <c r="T6979" s="427"/>
      <c r="U6979" s="429"/>
      <c r="W6979" s="6" t="str">
        <f>VLOOKUP(A6979,'[3]Cartilha Global'!$A:$A,1,FALSE)</f>
        <v>x</v>
      </c>
    </row>
    <row r="6980" spans="1:23" ht="12" hidden="1" thickBot="1" x14ac:dyDescent="0.25">
      <c r="A6980" s="531" t="s">
        <v>184</v>
      </c>
      <c r="B6980" s="598"/>
      <c r="C6980" s="534"/>
      <c r="D6980" s="535"/>
      <c r="E6980" s="536"/>
      <c r="F6980" s="510">
        <f t="shared" si="1691"/>
        <v>0</v>
      </c>
      <c r="G6980" s="527"/>
      <c r="H6980" s="528"/>
      <c r="I6980" s="517">
        <f t="shared" si="1710"/>
        <v>0</v>
      </c>
      <c r="J6980" s="517">
        <f t="shared" si="1711"/>
        <v>0</v>
      </c>
      <c r="K6980" s="504"/>
      <c r="L6980" s="518">
        <f t="shared" si="1712"/>
        <v>0</v>
      </c>
      <c r="M6980" s="518">
        <f t="shared" si="1712"/>
        <v>0</v>
      </c>
      <c r="N6980" s="517">
        <f t="shared" si="1713"/>
        <v>0</v>
      </c>
      <c r="O6980" s="517">
        <f t="shared" si="1714"/>
        <v>0</v>
      </c>
      <c r="P6980" s="506"/>
      <c r="Q6980" s="520"/>
      <c r="R6980" s="412" t="str">
        <f t="shared" si="1715"/>
        <v/>
      </c>
      <c r="S6980" s="412" t="str">
        <f t="shared" si="1704"/>
        <v/>
      </c>
      <c r="T6980" s="427"/>
      <c r="U6980" s="429"/>
      <c r="W6980" s="6" t="str">
        <f>VLOOKUP(A6980,'[3]Cartilha Global'!$A:$A,1,FALSE)</f>
        <v>x</v>
      </c>
    </row>
    <row r="6981" spans="1:23" ht="12" hidden="1" thickBot="1" x14ac:dyDescent="0.25">
      <c r="A6981" s="531" t="s">
        <v>184</v>
      </c>
      <c r="B6981" s="598"/>
      <c r="C6981" s="534"/>
      <c r="D6981" s="535"/>
      <c r="E6981" s="536"/>
      <c r="F6981" s="510">
        <f t="shared" si="1691"/>
        <v>0</v>
      </c>
      <c r="G6981" s="527"/>
      <c r="H6981" s="528"/>
      <c r="I6981" s="517">
        <f t="shared" si="1710"/>
        <v>0</v>
      </c>
      <c r="J6981" s="517">
        <f t="shared" si="1711"/>
        <v>0</v>
      </c>
      <c r="K6981" s="504"/>
      <c r="L6981" s="518">
        <f t="shared" si="1712"/>
        <v>0</v>
      </c>
      <c r="M6981" s="518">
        <f t="shared" si="1712"/>
        <v>0</v>
      </c>
      <c r="N6981" s="517">
        <f t="shared" si="1713"/>
        <v>0</v>
      </c>
      <c r="O6981" s="517">
        <f t="shared" si="1714"/>
        <v>0</v>
      </c>
      <c r="P6981" s="506"/>
      <c r="Q6981" s="520"/>
      <c r="R6981" s="412" t="str">
        <f t="shared" si="1715"/>
        <v/>
      </c>
      <c r="S6981" s="412" t="str">
        <f t="shared" si="1704"/>
        <v/>
      </c>
      <c r="T6981" s="427"/>
      <c r="U6981" s="429"/>
      <c r="W6981" s="6" t="str">
        <f>VLOOKUP(A6981,'[3]Cartilha Global'!$A:$A,1,FALSE)</f>
        <v>x</v>
      </c>
    </row>
    <row r="6982" spans="1:23" ht="12" hidden="1" thickBot="1" x14ac:dyDescent="0.25">
      <c r="A6982" s="531" t="s">
        <v>184</v>
      </c>
      <c r="B6982" s="598"/>
      <c r="C6982" s="534"/>
      <c r="D6982" s="535"/>
      <c r="E6982" s="536"/>
      <c r="F6982" s="510">
        <f t="shared" si="1691"/>
        <v>0</v>
      </c>
      <c r="G6982" s="527"/>
      <c r="H6982" s="528"/>
      <c r="I6982" s="517">
        <f t="shared" si="1710"/>
        <v>0</v>
      </c>
      <c r="J6982" s="517">
        <f t="shared" si="1711"/>
        <v>0</v>
      </c>
      <c r="K6982" s="504"/>
      <c r="L6982" s="518">
        <f t="shared" si="1712"/>
        <v>0</v>
      </c>
      <c r="M6982" s="518">
        <f t="shared" si="1712"/>
        <v>0</v>
      </c>
      <c r="N6982" s="517">
        <f t="shared" si="1713"/>
        <v>0</v>
      </c>
      <c r="O6982" s="517">
        <f t="shared" si="1714"/>
        <v>0</v>
      </c>
      <c r="P6982" s="506"/>
      <c r="Q6982" s="520"/>
      <c r="R6982" s="412" t="str">
        <f t="shared" si="1715"/>
        <v/>
      </c>
      <c r="S6982" s="412" t="str">
        <f t="shared" si="1704"/>
        <v/>
      </c>
      <c r="T6982" s="427"/>
      <c r="U6982" s="429"/>
      <c r="W6982" s="6" t="str">
        <f>VLOOKUP(A6982,'[3]Cartilha Global'!$A:$A,1,FALSE)</f>
        <v>x</v>
      </c>
    </row>
    <row r="6983" spans="1:23" ht="12" hidden="1" thickBot="1" x14ac:dyDescent="0.25">
      <c r="A6983" s="531" t="s">
        <v>184</v>
      </c>
      <c r="B6983" s="598"/>
      <c r="C6983" s="534"/>
      <c r="D6983" s="535"/>
      <c r="E6983" s="536"/>
      <c r="F6983" s="510">
        <f t="shared" si="1691"/>
        <v>0</v>
      </c>
      <c r="G6983" s="527"/>
      <c r="H6983" s="528"/>
      <c r="I6983" s="517">
        <f t="shared" si="1710"/>
        <v>0</v>
      </c>
      <c r="J6983" s="517">
        <f t="shared" si="1711"/>
        <v>0</v>
      </c>
      <c r="K6983" s="504"/>
      <c r="L6983" s="518">
        <f t="shared" si="1712"/>
        <v>0</v>
      </c>
      <c r="M6983" s="518">
        <f t="shared" si="1712"/>
        <v>0</v>
      </c>
      <c r="N6983" s="517">
        <f t="shared" si="1713"/>
        <v>0</v>
      </c>
      <c r="O6983" s="517">
        <f t="shared" si="1714"/>
        <v>0</v>
      </c>
      <c r="P6983" s="506"/>
      <c r="Q6983" s="520"/>
      <c r="R6983" s="412" t="str">
        <f t="shared" si="1715"/>
        <v/>
      </c>
      <c r="S6983" s="412" t="str">
        <f t="shared" si="1704"/>
        <v/>
      </c>
      <c r="T6983" s="427"/>
      <c r="U6983" s="429"/>
      <c r="W6983" s="6" t="str">
        <f>VLOOKUP(A6983,'[3]Cartilha Global'!$A:$A,1,FALSE)</f>
        <v>x</v>
      </c>
    </row>
    <row r="6984" spans="1:23" ht="12" hidden="1" thickBot="1" x14ac:dyDescent="0.25">
      <c r="A6984" s="531" t="s">
        <v>184</v>
      </c>
      <c r="B6984" s="598"/>
      <c r="C6984" s="534"/>
      <c r="D6984" s="535"/>
      <c r="E6984" s="536"/>
      <c r="F6984" s="510">
        <f t="shared" si="1691"/>
        <v>0</v>
      </c>
      <c r="G6984" s="527"/>
      <c r="H6984" s="528"/>
      <c r="I6984" s="517">
        <f t="shared" si="1710"/>
        <v>0</v>
      </c>
      <c r="J6984" s="517">
        <f t="shared" si="1711"/>
        <v>0</v>
      </c>
      <c r="K6984" s="504"/>
      <c r="L6984" s="518">
        <f t="shared" si="1712"/>
        <v>0</v>
      </c>
      <c r="M6984" s="518">
        <f t="shared" si="1712"/>
        <v>0</v>
      </c>
      <c r="N6984" s="517">
        <f t="shared" si="1713"/>
        <v>0</v>
      </c>
      <c r="O6984" s="517">
        <f t="shared" si="1714"/>
        <v>0</v>
      </c>
      <c r="P6984" s="506"/>
      <c r="Q6984" s="520"/>
      <c r="R6984" s="412" t="str">
        <f t="shared" si="1715"/>
        <v/>
      </c>
      <c r="S6984" s="412" t="str">
        <f t="shared" si="1704"/>
        <v/>
      </c>
      <c r="T6984" s="427"/>
      <c r="U6984" s="429"/>
      <c r="W6984" s="6" t="str">
        <f>VLOOKUP(A6984,'[3]Cartilha Global'!$A:$A,1,FALSE)</f>
        <v>x</v>
      </c>
    </row>
    <row r="6985" spans="1:23" ht="12" hidden="1" thickBot="1" x14ac:dyDescent="0.25">
      <c r="A6985" s="531" t="s">
        <v>184</v>
      </c>
      <c r="B6985" s="598"/>
      <c r="C6985" s="534"/>
      <c r="D6985" s="535"/>
      <c r="E6985" s="536"/>
      <c r="F6985" s="510">
        <f t="shared" si="1691"/>
        <v>0</v>
      </c>
      <c r="G6985" s="527"/>
      <c r="H6985" s="528"/>
      <c r="I6985" s="517">
        <f t="shared" si="1710"/>
        <v>0</v>
      </c>
      <c r="J6985" s="517">
        <f t="shared" si="1711"/>
        <v>0</v>
      </c>
      <c r="K6985" s="504"/>
      <c r="L6985" s="518">
        <f t="shared" si="1712"/>
        <v>0</v>
      </c>
      <c r="M6985" s="518">
        <f t="shared" si="1712"/>
        <v>0</v>
      </c>
      <c r="N6985" s="517">
        <f t="shared" si="1713"/>
        <v>0</v>
      </c>
      <c r="O6985" s="517">
        <f t="shared" si="1714"/>
        <v>0</v>
      </c>
      <c r="P6985" s="506"/>
      <c r="Q6985" s="520"/>
      <c r="R6985" s="412" t="str">
        <f t="shared" si="1715"/>
        <v/>
      </c>
      <c r="S6985" s="412" t="str">
        <f t="shared" si="1704"/>
        <v/>
      </c>
      <c r="T6985" s="427"/>
      <c r="U6985" s="429"/>
      <c r="W6985" s="6" t="str">
        <f>VLOOKUP(A6985,'[3]Cartilha Global'!$A:$A,1,FALSE)</f>
        <v>x</v>
      </c>
    </row>
    <row r="6986" spans="1:23" ht="12" hidden="1" thickBot="1" x14ac:dyDescent="0.25">
      <c r="A6986" s="531" t="s">
        <v>184</v>
      </c>
      <c r="B6986" s="598"/>
      <c r="C6986" s="534"/>
      <c r="D6986" s="535"/>
      <c r="E6986" s="536"/>
      <c r="F6986" s="510">
        <f t="shared" si="1691"/>
        <v>0</v>
      </c>
      <c r="G6986" s="527"/>
      <c r="H6986" s="528"/>
      <c r="I6986" s="517">
        <f t="shared" si="1710"/>
        <v>0</v>
      </c>
      <c r="J6986" s="517">
        <f t="shared" si="1711"/>
        <v>0</v>
      </c>
      <c r="K6986" s="504"/>
      <c r="L6986" s="518">
        <f t="shared" si="1712"/>
        <v>0</v>
      </c>
      <c r="M6986" s="518">
        <f t="shared" si="1712"/>
        <v>0</v>
      </c>
      <c r="N6986" s="517">
        <f t="shared" si="1713"/>
        <v>0</v>
      </c>
      <c r="O6986" s="517">
        <f t="shared" si="1714"/>
        <v>0</v>
      </c>
      <c r="P6986" s="506"/>
      <c r="Q6986" s="520"/>
      <c r="R6986" s="412" t="str">
        <f t="shared" si="1715"/>
        <v/>
      </c>
      <c r="S6986" s="412" t="str">
        <f t="shared" si="1704"/>
        <v/>
      </c>
      <c r="T6986" s="427"/>
      <c r="U6986" s="429"/>
      <c r="W6986" s="6" t="str">
        <f>VLOOKUP(A6986,'[3]Cartilha Global'!$A:$A,1,FALSE)</f>
        <v>x</v>
      </c>
    </row>
    <row r="6987" spans="1:23" ht="12" hidden="1" thickBot="1" x14ac:dyDescent="0.25">
      <c r="A6987" s="531" t="s">
        <v>184</v>
      </c>
      <c r="B6987" s="598"/>
      <c r="C6987" s="534"/>
      <c r="D6987" s="535"/>
      <c r="E6987" s="536"/>
      <c r="F6987" s="510">
        <f t="shared" si="1691"/>
        <v>0</v>
      </c>
      <c r="G6987" s="527"/>
      <c r="H6987" s="528"/>
      <c r="I6987" s="517">
        <f t="shared" si="1710"/>
        <v>0</v>
      </c>
      <c r="J6987" s="517">
        <f t="shared" si="1711"/>
        <v>0</v>
      </c>
      <c r="K6987" s="504"/>
      <c r="L6987" s="518">
        <f t="shared" si="1712"/>
        <v>0</v>
      </c>
      <c r="M6987" s="518">
        <f t="shared" si="1712"/>
        <v>0</v>
      </c>
      <c r="N6987" s="517">
        <f t="shared" si="1713"/>
        <v>0</v>
      </c>
      <c r="O6987" s="517">
        <f t="shared" si="1714"/>
        <v>0</v>
      </c>
      <c r="P6987" s="506"/>
      <c r="Q6987" s="520"/>
      <c r="R6987" s="412" t="str">
        <f t="shared" si="1715"/>
        <v/>
      </c>
      <c r="S6987" s="412" t="str">
        <f t="shared" si="1704"/>
        <v/>
      </c>
      <c r="T6987" s="427"/>
      <c r="U6987" s="429"/>
      <c r="W6987" s="6" t="str">
        <f>VLOOKUP(A6987,'[3]Cartilha Global'!$A:$A,1,FALSE)</f>
        <v>x</v>
      </c>
    </row>
    <row r="6988" spans="1:23" ht="12" hidden="1" thickBot="1" x14ac:dyDescent="0.25">
      <c r="A6988" s="531" t="s">
        <v>184</v>
      </c>
      <c r="B6988" s="598"/>
      <c r="C6988" s="534"/>
      <c r="D6988" s="535"/>
      <c r="E6988" s="536"/>
      <c r="F6988" s="510">
        <f t="shared" ref="F6988:F7075" si="1716">IF(E6988=0,0,ROUND(E6988*(1+E$13)*(1-E$14),2))</f>
        <v>0</v>
      </c>
      <c r="G6988" s="527"/>
      <c r="H6988" s="528"/>
      <c r="I6988" s="517">
        <f t="shared" si="1710"/>
        <v>0</v>
      </c>
      <c r="J6988" s="517">
        <f t="shared" si="1711"/>
        <v>0</v>
      </c>
      <c r="K6988" s="504"/>
      <c r="L6988" s="518">
        <f t="shared" si="1712"/>
        <v>0</v>
      </c>
      <c r="M6988" s="518">
        <f t="shared" si="1712"/>
        <v>0</v>
      </c>
      <c r="N6988" s="517">
        <f t="shared" si="1713"/>
        <v>0</v>
      </c>
      <c r="O6988" s="517">
        <f t="shared" si="1714"/>
        <v>0</v>
      </c>
      <c r="P6988" s="506"/>
      <c r="Q6988" s="520"/>
      <c r="R6988" s="412" t="str">
        <f t="shared" si="1715"/>
        <v/>
      </c>
      <c r="S6988" s="412" t="str">
        <f t="shared" si="1704"/>
        <v/>
      </c>
      <c r="T6988" s="427"/>
      <c r="U6988" s="429"/>
      <c r="W6988" s="6" t="str">
        <f>VLOOKUP(A6988,'[3]Cartilha Global'!$A:$A,1,FALSE)</f>
        <v>x</v>
      </c>
    </row>
    <row r="6989" spans="1:23" ht="12" hidden="1" thickBot="1" x14ac:dyDescent="0.25">
      <c r="A6989" s="531" t="s">
        <v>184</v>
      </c>
      <c r="B6989" s="598"/>
      <c r="C6989" s="534"/>
      <c r="D6989" s="535"/>
      <c r="E6989" s="536"/>
      <c r="F6989" s="510">
        <f t="shared" si="1716"/>
        <v>0</v>
      </c>
      <c r="G6989" s="527"/>
      <c r="H6989" s="528"/>
      <c r="I6989" s="517">
        <f t="shared" si="1710"/>
        <v>0</v>
      </c>
      <c r="J6989" s="517">
        <f t="shared" si="1711"/>
        <v>0</v>
      </c>
      <c r="K6989" s="504"/>
      <c r="L6989" s="518">
        <f t="shared" si="1712"/>
        <v>0</v>
      </c>
      <c r="M6989" s="518">
        <f t="shared" si="1712"/>
        <v>0</v>
      </c>
      <c r="N6989" s="517">
        <f t="shared" si="1713"/>
        <v>0</v>
      </c>
      <c r="O6989" s="517">
        <f t="shared" si="1714"/>
        <v>0</v>
      </c>
      <c r="P6989" s="506"/>
      <c r="Q6989" s="520"/>
      <c r="R6989" s="412" t="str">
        <f t="shared" si="1715"/>
        <v/>
      </c>
      <c r="S6989" s="412" t="str">
        <f t="shared" si="1704"/>
        <v/>
      </c>
      <c r="T6989" s="427"/>
      <c r="U6989" s="429"/>
      <c r="W6989" s="6" t="str">
        <f>VLOOKUP(A6989,'[3]Cartilha Global'!$A:$A,1,FALSE)</f>
        <v>x</v>
      </c>
    </row>
    <row r="6990" spans="1:23" ht="12" hidden="1" thickBot="1" x14ac:dyDescent="0.25">
      <c r="A6990" s="531" t="s">
        <v>184</v>
      </c>
      <c r="B6990" s="598"/>
      <c r="C6990" s="534"/>
      <c r="D6990" s="535"/>
      <c r="E6990" s="536"/>
      <c r="F6990" s="510">
        <f t="shared" si="1716"/>
        <v>0</v>
      </c>
      <c r="G6990" s="527"/>
      <c r="H6990" s="528"/>
      <c r="I6990" s="517">
        <f t="shared" si="1710"/>
        <v>0</v>
      </c>
      <c r="J6990" s="517">
        <f t="shared" si="1711"/>
        <v>0</v>
      </c>
      <c r="K6990" s="504"/>
      <c r="L6990" s="518">
        <f t="shared" si="1712"/>
        <v>0</v>
      </c>
      <c r="M6990" s="518">
        <f t="shared" si="1712"/>
        <v>0</v>
      </c>
      <c r="N6990" s="517">
        <f t="shared" si="1713"/>
        <v>0</v>
      </c>
      <c r="O6990" s="517">
        <f t="shared" si="1714"/>
        <v>0</v>
      </c>
      <c r="P6990" s="506"/>
      <c r="Q6990" s="520"/>
      <c r="R6990" s="412" t="str">
        <f t="shared" si="1715"/>
        <v/>
      </c>
      <c r="S6990" s="412" t="str">
        <f t="shared" si="1704"/>
        <v/>
      </c>
      <c r="T6990" s="427"/>
      <c r="U6990" s="429"/>
      <c r="W6990" s="6" t="str">
        <f>VLOOKUP(A6990,'[3]Cartilha Global'!$A:$A,1,FALSE)</f>
        <v>x</v>
      </c>
    </row>
    <row r="6991" spans="1:23" ht="12" hidden="1" thickBot="1" x14ac:dyDescent="0.25">
      <c r="A6991" s="531" t="s">
        <v>184</v>
      </c>
      <c r="B6991" s="598"/>
      <c r="C6991" s="534"/>
      <c r="D6991" s="535"/>
      <c r="E6991" s="536"/>
      <c r="F6991" s="510">
        <f t="shared" si="1716"/>
        <v>0</v>
      </c>
      <c r="G6991" s="527"/>
      <c r="H6991" s="528"/>
      <c r="I6991" s="517">
        <f t="shared" si="1710"/>
        <v>0</v>
      </c>
      <c r="J6991" s="517">
        <f t="shared" si="1711"/>
        <v>0</v>
      </c>
      <c r="K6991" s="504"/>
      <c r="L6991" s="518">
        <f t="shared" si="1712"/>
        <v>0</v>
      </c>
      <c r="M6991" s="518">
        <f t="shared" si="1712"/>
        <v>0</v>
      </c>
      <c r="N6991" s="517">
        <f t="shared" si="1713"/>
        <v>0</v>
      </c>
      <c r="O6991" s="517">
        <f t="shared" si="1714"/>
        <v>0</v>
      </c>
      <c r="P6991" s="506"/>
      <c r="Q6991" s="520"/>
      <c r="R6991" s="412" t="str">
        <f t="shared" si="1715"/>
        <v/>
      </c>
      <c r="S6991" s="412" t="str">
        <f t="shared" si="1704"/>
        <v/>
      </c>
      <c r="T6991" s="427"/>
      <c r="U6991" s="429"/>
      <c r="W6991" s="6" t="str">
        <f>VLOOKUP(A6991,'[3]Cartilha Global'!$A:$A,1,FALSE)</f>
        <v>x</v>
      </c>
    </row>
    <row r="6992" spans="1:23" ht="12" hidden="1" thickBot="1" x14ac:dyDescent="0.25">
      <c r="A6992" s="531" t="s">
        <v>184</v>
      </c>
      <c r="B6992" s="598"/>
      <c r="C6992" s="534"/>
      <c r="D6992" s="535"/>
      <c r="E6992" s="536"/>
      <c r="F6992" s="510">
        <f t="shared" si="1716"/>
        <v>0</v>
      </c>
      <c r="G6992" s="527"/>
      <c r="H6992" s="528"/>
      <c r="I6992" s="517">
        <f t="shared" si="1710"/>
        <v>0</v>
      </c>
      <c r="J6992" s="517">
        <f t="shared" si="1711"/>
        <v>0</v>
      </c>
      <c r="K6992" s="504"/>
      <c r="L6992" s="518">
        <f t="shared" si="1712"/>
        <v>0</v>
      </c>
      <c r="M6992" s="518">
        <f t="shared" si="1712"/>
        <v>0</v>
      </c>
      <c r="N6992" s="517">
        <f t="shared" si="1713"/>
        <v>0</v>
      </c>
      <c r="O6992" s="517">
        <f t="shared" si="1714"/>
        <v>0</v>
      </c>
      <c r="P6992" s="506"/>
      <c r="Q6992" s="520"/>
      <c r="R6992" s="412" t="str">
        <f t="shared" si="1715"/>
        <v/>
      </c>
      <c r="S6992" s="412" t="str">
        <f t="shared" si="1704"/>
        <v/>
      </c>
      <c r="T6992" s="427"/>
      <c r="U6992" s="429"/>
      <c r="W6992" s="6" t="str">
        <f>VLOOKUP(A6992,'[3]Cartilha Global'!$A:$A,1,FALSE)</f>
        <v>x</v>
      </c>
    </row>
    <row r="6993" spans="1:23" ht="12" hidden="1" thickBot="1" x14ac:dyDescent="0.25">
      <c r="A6993" s="531" t="s">
        <v>184</v>
      </c>
      <c r="B6993" s="598"/>
      <c r="C6993" s="534"/>
      <c r="D6993" s="535"/>
      <c r="E6993" s="536"/>
      <c r="F6993" s="510">
        <f t="shared" si="1716"/>
        <v>0</v>
      </c>
      <c r="G6993" s="527"/>
      <c r="H6993" s="528"/>
      <c r="I6993" s="517">
        <f t="shared" si="1710"/>
        <v>0</v>
      </c>
      <c r="J6993" s="517">
        <f t="shared" si="1711"/>
        <v>0</v>
      </c>
      <c r="K6993" s="504"/>
      <c r="L6993" s="518">
        <f t="shared" si="1712"/>
        <v>0</v>
      </c>
      <c r="M6993" s="518">
        <f t="shared" si="1712"/>
        <v>0</v>
      </c>
      <c r="N6993" s="517">
        <f t="shared" si="1713"/>
        <v>0</v>
      </c>
      <c r="O6993" s="517">
        <f t="shared" si="1714"/>
        <v>0</v>
      </c>
      <c r="P6993" s="506"/>
      <c r="Q6993" s="520"/>
      <c r="R6993" s="412" t="str">
        <f t="shared" si="1715"/>
        <v/>
      </c>
      <c r="S6993" s="412" t="str">
        <f t="shared" si="1704"/>
        <v/>
      </c>
      <c r="T6993" s="427"/>
      <c r="U6993" s="429"/>
      <c r="W6993" s="6" t="str">
        <f>VLOOKUP(A6993,'[3]Cartilha Global'!$A:$A,1,FALSE)</f>
        <v>x</v>
      </c>
    </row>
    <row r="6994" spans="1:23" ht="12" hidden="1" thickBot="1" x14ac:dyDescent="0.25">
      <c r="A6994" s="531" t="s">
        <v>184</v>
      </c>
      <c r="B6994" s="598"/>
      <c r="C6994" s="534"/>
      <c r="D6994" s="535"/>
      <c r="E6994" s="536"/>
      <c r="F6994" s="510">
        <f t="shared" si="1716"/>
        <v>0</v>
      </c>
      <c r="G6994" s="527"/>
      <c r="H6994" s="528"/>
      <c r="I6994" s="517">
        <f t="shared" si="1710"/>
        <v>0</v>
      </c>
      <c r="J6994" s="517">
        <f t="shared" si="1711"/>
        <v>0</v>
      </c>
      <c r="K6994" s="504"/>
      <c r="L6994" s="518">
        <f t="shared" si="1712"/>
        <v>0</v>
      </c>
      <c r="M6994" s="518">
        <f t="shared" si="1712"/>
        <v>0</v>
      </c>
      <c r="N6994" s="517">
        <f t="shared" si="1713"/>
        <v>0</v>
      </c>
      <c r="O6994" s="517">
        <f t="shared" si="1714"/>
        <v>0</v>
      </c>
      <c r="P6994" s="506"/>
      <c r="Q6994" s="520"/>
      <c r="R6994" s="412" t="str">
        <f t="shared" si="1715"/>
        <v/>
      </c>
      <c r="S6994" s="412" t="str">
        <f t="shared" si="1704"/>
        <v/>
      </c>
      <c r="T6994" s="427"/>
      <c r="U6994" s="429"/>
      <c r="W6994" s="6" t="str">
        <f>VLOOKUP(A6994,'[3]Cartilha Global'!$A:$A,1,FALSE)</f>
        <v>x</v>
      </c>
    </row>
    <row r="6995" spans="1:23" ht="12" hidden="1" thickBot="1" x14ac:dyDescent="0.25">
      <c r="A6995" s="531" t="s">
        <v>184</v>
      </c>
      <c r="B6995" s="598"/>
      <c r="C6995" s="534"/>
      <c r="D6995" s="535"/>
      <c r="E6995" s="536"/>
      <c r="F6995" s="510">
        <f t="shared" si="1716"/>
        <v>0</v>
      </c>
      <c r="G6995" s="527"/>
      <c r="H6995" s="528"/>
      <c r="I6995" s="517">
        <f t="shared" si="1710"/>
        <v>0</v>
      </c>
      <c r="J6995" s="517">
        <f t="shared" si="1711"/>
        <v>0</v>
      </c>
      <c r="K6995" s="504"/>
      <c r="L6995" s="518">
        <f t="shared" si="1712"/>
        <v>0</v>
      </c>
      <c r="M6995" s="518">
        <f t="shared" si="1712"/>
        <v>0</v>
      </c>
      <c r="N6995" s="517">
        <f t="shared" si="1713"/>
        <v>0</v>
      </c>
      <c r="O6995" s="517">
        <f t="shared" si="1714"/>
        <v>0</v>
      </c>
      <c r="P6995" s="506"/>
      <c r="Q6995" s="520"/>
      <c r="R6995" s="412" t="str">
        <f t="shared" si="1715"/>
        <v/>
      </c>
      <c r="S6995" s="412" t="str">
        <f t="shared" si="1704"/>
        <v/>
      </c>
      <c r="T6995" s="427"/>
      <c r="U6995" s="429"/>
      <c r="W6995" s="6" t="str">
        <f>VLOOKUP(A6995,'[3]Cartilha Global'!$A:$A,1,FALSE)</f>
        <v>x</v>
      </c>
    </row>
    <row r="6996" spans="1:23" ht="12" hidden="1" thickBot="1" x14ac:dyDescent="0.25">
      <c r="A6996" s="531" t="s">
        <v>184</v>
      </c>
      <c r="B6996" s="598"/>
      <c r="C6996" s="534"/>
      <c r="D6996" s="535"/>
      <c r="E6996" s="536"/>
      <c r="F6996" s="510">
        <f t="shared" si="1716"/>
        <v>0</v>
      </c>
      <c r="G6996" s="527"/>
      <c r="H6996" s="528"/>
      <c r="I6996" s="517">
        <f t="shared" si="1710"/>
        <v>0</v>
      </c>
      <c r="J6996" s="517">
        <f t="shared" si="1711"/>
        <v>0</v>
      </c>
      <c r="K6996" s="504"/>
      <c r="L6996" s="518">
        <f t="shared" si="1712"/>
        <v>0</v>
      </c>
      <c r="M6996" s="518">
        <f t="shared" si="1712"/>
        <v>0</v>
      </c>
      <c r="N6996" s="517">
        <f t="shared" si="1713"/>
        <v>0</v>
      </c>
      <c r="O6996" s="517">
        <f t="shared" si="1714"/>
        <v>0</v>
      </c>
      <c r="P6996" s="506"/>
      <c r="Q6996" s="520"/>
      <c r="R6996" s="412" t="str">
        <f t="shared" si="1715"/>
        <v/>
      </c>
      <c r="S6996" s="412" t="str">
        <f t="shared" si="1704"/>
        <v/>
      </c>
      <c r="T6996" s="427"/>
      <c r="U6996" s="429"/>
      <c r="W6996" s="6" t="str">
        <f>VLOOKUP(A6996,'[3]Cartilha Global'!$A:$A,1,FALSE)</f>
        <v>x</v>
      </c>
    </row>
    <row r="6997" spans="1:23" ht="12" hidden="1" thickBot="1" x14ac:dyDescent="0.25">
      <c r="A6997" s="531" t="s">
        <v>184</v>
      </c>
      <c r="B6997" s="598"/>
      <c r="C6997" s="534"/>
      <c r="D6997" s="535"/>
      <c r="E6997" s="536"/>
      <c r="F6997" s="510">
        <f t="shared" si="1716"/>
        <v>0</v>
      </c>
      <c r="G6997" s="527"/>
      <c r="H6997" s="528"/>
      <c r="I6997" s="517">
        <f t="shared" si="1710"/>
        <v>0</v>
      </c>
      <c r="J6997" s="517">
        <f t="shared" si="1711"/>
        <v>0</v>
      </c>
      <c r="K6997" s="504"/>
      <c r="L6997" s="518">
        <f t="shared" si="1712"/>
        <v>0</v>
      </c>
      <c r="M6997" s="518">
        <f t="shared" si="1712"/>
        <v>0</v>
      </c>
      <c r="N6997" s="517">
        <f t="shared" si="1713"/>
        <v>0</v>
      </c>
      <c r="O6997" s="517">
        <f t="shared" si="1714"/>
        <v>0</v>
      </c>
      <c r="P6997" s="506"/>
      <c r="Q6997" s="520"/>
      <c r="R6997" s="412" t="str">
        <f t="shared" si="1715"/>
        <v/>
      </c>
      <c r="S6997" s="412" t="str">
        <f t="shared" si="1704"/>
        <v/>
      </c>
      <c r="T6997" s="427"/>
      <c r="U6997" s="429"/>
      <c r="W6997" s="6" t="str">
        <f>VLOOKUP(A6997,'[3]Cartilha Global'!$A:$A,1,FALSE)</f>
        <v>x</v>
      </c>
    </row>
    <row r="6998" spans="1:23" ht="12" hidden="1" thickBot="1" x14ac:dyDescent="0.25">
      <c r="A6998" s="531" t="s">
        <v>184</v>
      </c>
      <c r="B6998" s="598"/>
      <c r="C6998" s="534"/>
      <c r="D6998" s="535"/>
      <c r="E6998" s="536"/>
      <c r="F6998" s="510">
        <f t="shared" si="1716"/>
        <v>0</v>
      </c>
      <c r="G6998" s="527"/>
      <c r="H6998" s="528"/>
      <c r="I6998" s="517">
        <f t="shared" si="1710"/>
        <v>0</v>
      </c>
      <c r="J6998" s="517">
        <f t="shared" si="1711"/>
        <v>0</v>
      </c>
      <c r="K6998" s="504"/>
      <c r="L6998" s="518">
        <f t="shared" si="1712"/>
        <v>0</v>
      </c>
      <c r="M6998" s="518">
        <f t="shared" si="1712"/>
        <v>0</v>
      </c>
      <c r="N6998" s="517">
        <f t="shared" si="1713"/>
        <v>0</v>
      </c>
      <c r="O6998" s="517">
        <f t="shared" si="1714"/>
        <v>0</v>
      </c>
      <c r="P6998" s="506"/>
      <c r="Q6998" s="520"/>
      <c r="R6998" s="412" t="str">
        <f t="shared" si="1715"/>
        <v/>
      </c>
      <c r="S6998" s="412" t="str">
        <f t="shared" si="1704"/>
        <v/>
      </c>
      <c r="T6998" s="427"/>
      <c r="U6998" s="429"/>
      <c r="W6998" s="6" t="str">
        <f>VLOOKUP(A6998,'[3]Cartilha Global'!$A:$A,1,FALSE)</f>
        <v>x</v>
      </c>
    </row>
    <row r="6999" spans="1:23" ht="12" hidden="1" thickBot="1" x14ac:dyDescent="0.25">
      <c r="A6999" s="531" t="s">
        <v>184</v>
      </c>
      <c r="B6999" s="598"/>
      <c r="C6999" s="534"/>
      <c r="D6999" s="535"/>
      <c r="E6999" s="536"/>
      <c r="F6999" s="510">
        <f t="shared" si="1716"/>
        <v>0</v>
      </c>
      <c r="G6999" s="527"/>
      <c r="H6999" s="528"/>
      <c r="I6999" s="517">
        <f t="shared" si="1710"/>
        <v>0</v>
      </c>
      <c r="J6999" s="517">
        <f t="shared" si="1711"/>
        <v>0</v>
      </c>
      <c r="K6999" s="504"/>
      <c r="L6999" s="518">
        <f t="shared" si="1712"/>
        <v>0</v>
      </c>
      <c r="M6999" s="518">
        <f t="shared" si="1712"/>
        <v>0</v>
      </c>
      <c r="N6999" s="517">
        <f t="shared" si="1713"/>
        <v>0</v>
      </c>
      <c r="O6999" s="517">
        <f t="shared" si="1714"/>
        <v>0</v>
      </c>
      <c r="P6999" s="506"/>
      <c r="Q6999" s="520"/>
      <c r="R6999" s="412" t="str">
        <f t="shared" si="1715"/>
        <v/>
      </c>
      <c r="S6999" s="412" t="str">
        <f t="shared" si="1704"/>
        <v/>
      </c>
      <c r="T6999" s="427"/>
      <c r="U6999" s="429"/>
      <c r="W6999" s="6" t="str">
        <f>VLOOKUP(A6999,'[3]Cartilha Global'!$A:$A,1,FALSE)</f>
        <v>x</v>
      </c>
    </row>
    <row r="7000" spans="1:23" ht="12" hidden="1" thickBot="1" x14ac:dyDescent="0.25">
      <c r="A7000" s="531" t="s">
        <v>184</v>
      </c>
      <c r="B7000" s="598"/>
      <c r="C7000" s="534"/>
      <c r="D7000" s="535"/>
      <c r="E7000" s="536"/>
      <c r="F7000" s="510">
        <f t="shared" si="1716"/>
        <v>0</v>
      </c>
      <c r="G7000" s="527"/>
      <c r="H7000" s="528"/>
      <c r="I7000" s="517">
        <f t="shared" si="1710"/>
        <v>0</v>
      </c>
      <c r="J7000" s="517">
        <f t="shared" si="1711"/>
        <v>0</v>
      </c>
      <c r="K7000" s="504"/>
      <c r="L7000" s="518">
        <f t="shared" si="1712"/>
        <v>0</v>
      </c>
      <c r="M7000" s="518">
        <f t="shared" si="1712"/>
        <v>0</v>
      </c>
      <c r="N7000" s="517">
        <f t="shared" si="1713"/>
        <v>0</v>
      </c>
      <c r="O7000" s="517">
        <f t="shared" si="1714"/>
        <v>0</v>
      </c>
      <c r="P7000" s="506"/>
      <c r="Q7000" s="520"/>
      <c r="R7000" s="412" t="str">
        <f t="shared" si="1715"/>
        <v/>
      </c>
      <c r="S7000" s="412" t="str">
        <f t="shared" si="1704"/>
        <v/>
      </c>
      <c r="T7000" s="427"/>
      <c r="U7000" s="429"/>
      <c r="W7000" s="6" t="str">
        <f>VLOOKUP(A7000,'[3]Cartilha Global'!$A:$A,1,FALSE)</f>
        <v>x</v>
      </c>
    </row>
    <row r="7001" spans="1:23" ht="12" hidden="1" thickBot="1" x14ac:dyDescent="0.25">
      <c r="A7001" s="531" t="s">
        <v>184</v>
      </c>
      <c r="B7001" s="598"/>
      <c r="C7001" s="534"/>
      <c r="D7001" s="535"/>
      <c r="E7001" s="536"/>
      <c r="F7001" s="510">
        <f t="shared" si="1716"/>
        <v>0</v>
      </c>
      <c r="G7001" s="527"/>
      <c r="H7001" s="528"/>
      <c r="I7001" s="517">
        <f t="shared" si="1710"/>
        <v>0</v>
      </c>
      <c r="J7001" s="517">
        <f t="shared" si="1711"/>
        <v>0</v>
      </c>
      <c r="K7001" s="504"/>
      <c r="L7001" s="518">
        <f t="shared" si="1712"/>
        <v>0</v>
      </c>
      <c r="M7001" s="518">
        <f t="shared" si="1712"/>
        <v>0</v>
      </c>
      <c r="N7001" s="517">
        <f t="shared" si="1713"/>
        <v>0</v>
      </c>
      <c r="O7001" s="517">
        <f t="shared" si="1714"/>
        <v>0</v>
      </c>
      <c r="P7001" s="506"/>
      <c r="Q7001" s="520"/>
      <c r="R7001" s="412" t="str">
        <f t="shared" si="1715"/>
        <v/>
      </c>
      <c r="S7001" s="412" t="str">
        <f t="shared" si="1704"/>
        <v/>
      </c>
      <c r="T7001" s="427"/>
      <c r="U7001" s="429"/>
      <c r="W7001" s="6" t="str">
        <f>VLOOKUP(A7001,'[3]Cartilha Global'!$A:$A,1,FALSE)</f>
        <v>x</v>
      </c>
    </row>
    <row r="7002" spans="1:23" ht="12" hidden="1" thickBot="1" x14ac:dyDescent="0.25">
      <c r="A7002" s="531" t="s">
        <v>184</v>
      </c>
      <c r="B7002" s="598"/>
      <c r="C7002" s="534"/>
      <c r="D7002" s="535"/>
      <c r="E7002" s="536"/>
      <c r="F7002" s="500">
        <f t="shared" si="1716"/>
        <v>0</v>
      </c>
      <c r="G7002" s="527"/>
      <c r="H7002" s="528"/>
      <c r="I7002" s="517">
        <f t="shared" si="1710"/>
        <v>0</v>
      </c>
      <c r="J7002" s="517">
        <f t="shared" si="1711"/>
        <v>0</v>
      </c>
      <c r="K7002" s="504"/>
      <c r="L7002" s="518">
        <f t="shared" si="1712"/>
        <v>0</v>
      </c>
      <c r="M7002" s="518">
        <f t="shared" si="1712"/>
        <v>0</v>
      </c>
      <c r="N7002" s="517">
        <f t="shared" si="1713"/>
        <v>0</v>
      </c>
      <c r="O7002" s="517">
        <f t="shared" si="1714"/>
        <v>0</v>
      </c>
      <c r="P7002" s="506"/>
      <c r="Q7002" s="520"/>
      <c r="R7002" s="412" t="str">
        <f t="shared" si="1715"/>
        <v/>
      </c>
      <c r="S7002" s="412" t="str">
        <f t="shared" si="1704"/>
        <v/>
      </c>
      <c r="T7002" s="427"/>
      <c r="U7002" s="429"/>
      <c r="W7002" s="6" t="str">
        <f>VLOOKUP(A7002,'[3]Cartilha Global'!$A:$A,1,FALSE)</f>
        <v>x</v>
      </c>
    </row>
    <row r="7003" spans="1:23" ht="12" hidden="1" thickBot="1" x14ac:dyDescent="0.25">
      <c r="A7003" s="485" t="s">
        <v>2118</v>
      </c>
      <c r="B7003" s="486"/>
      <c r="C7003" s="487" t="s">
        <v>2122</v>
      </c>
      <c r="D7003" s="488"/>
      <c r="E7003" s="547"/>
      <c r="F7003" s="490">
        <f t="shared" si="1716"/>
        <v>0</v>
      </c>
      <c r="G7003" s="491"/>
      <c r="H7003" s="491"/>
      <c r="I7003" s="4"/>
      <c r="J7003" s="4"/>
      <c r="K7003" s="492">
        <f>SUM(J7005:J7970)</f>
        <v>0</v>
      </c>
      <c r="L7003" s="491"/>
      <c r="M7003" s="491"/>
      <c r="N7003" s="4"/>
      <c r="O7003" s="493"/>
      <c r="P7003" s="492">
        <f>SUM(O7005:O7970)</f>
        <v>0</v>
      </c>
      <c r="Q7003" s="494" t="str">
        <f>IF(OR(K7003&gt;0,P7003&gt;0),"X","")</f>
        <v/>
      </c>
      <c r="R7003" s="412" t="str">
        <f t="shared" si="1715"/>
        <v/>
      </c>
      <c r="S7003" s="412" t="str">
        <f t="shared" si="1704"/>
        <v/>
      </c>
      <c r="T7003" s="427"/>
      <c r="U7003" s="429"/>
      <c r="W7003" s="6" t="str">
        <f>VLOOKUP(A7003,'[3]Cartilha Global'!$A:$A,1,FALSE)</f>
        <v>12</v>
      </c>
    </row>
    <row r="7004" spans="1:23" ht="12" hidden="1" thickBot="1" x14ac:dyDescent="0.25">
      <c r="A7004" s="581" t="s">
        <v>159</v>
      </c>
      <c r="B7004" s="508"/>
      <c r="C7004" s="582" t="s">
        <v>10</v>
      </c>
      <c r="D7004" s="562"/>
      <c r="E7004" s="499"/>
      <c r="F7004" s="510">
        <f t="shared" si="1716"/>
        <v>0</v>
      </c>
      <c r="G7004" s="556"/>
      <c r="H7004" s="556"/>
      <c r="I7004" s="557"/>
      <c r="J7004" s="558"/>
      <c r="K7004" s="504"/>
      <c r="L7004" s="556"/>
      <c r="M7004" s="556"/>
      <c r="N7004" s="557"/>
      <c r="O7004" s="558"/>
      <c r="P7004" s="506"/>
      <c r="Q7004" s="494" t="str">
        <f>IF(OR(SUM(J7005:J7044)&gt;0,SUM(O7005:O7044)&gt;0),"xx","")</f>
        <v/>
      </c>
      <c r="R7004" s="412"/>
      <c r="S7004" s="412" t="str">
        <f t="shared" si="1704"/>
        <v/>
      </c>
      <c r="T7004" s="427"/>
      <c r="U7004" s="429"/>
      <c r="W7004" s="6" t="str">
        <f>VLOOKUP(A7004,'[3]Cartilha Global'!$A:$A,1,FALSE)</f>
        <v>12.1</v>
      </c>
    </row>
    <row r="7005" spans="1:23" ht="12" hidden="1" thickBot="1" x14ac:dyDescent="0.25">
      <c r="A7005" s="621" t="s">
        <v>2119</v>
      </c>
      <c r="B7005" s="508"/>
      <c r="C7005" s="513" t="s">
        <v>11</v>
      </c>
      <c r="D7005" s="498"/>
      <c r="E7005" s="499"/>
      <c r="F7005" s="500">
        <f t="shared" si="1716"/>
        <v>0</v>
      </c>
      <c r="G7005" s="556"/>
      <c r="H7005" s="556"/>
      <c r="I7005" s="557"/>
      <c r="J7005" s="558"/>
      <c r="K7005" s="504"/>
      <c r="L7005" s="580"/>
      <c r="M7005" s="556"/>
      <c r="N7005" s="557"/>
      <c r="O7005" s="558"/>
      <c r="P7005" s="506"/>
      <c r="Q7005" s="494" t="str">
        <f>IF(OR(SUM(J7006:J7033)&gt;0,SUM(O7006:O7033)&gt;0),"xx","")</f>
        <v/>
      </c>
      <c r="R7005" s="412"/>
      <c r="S7005" s="412" t="str">
        <f t="shared" si="1704"/>
        <v/>
      </c>
      <c r="T7005" s="427"/>
      <c r="U7005" s="429"/>
      <c r="W7005" s="6" t="str">
        <f>VLOOKUP(A7005,'[3]Cartilha Global'!$A:$A,1,FALSE)</f>
        <v>12.1.2</v>
      </c>
    </row>
    <row r="7006" spans="1:23" ht="12" hidden="1" thickBot="1" x14ac:dyDescent="0.25">
      <c r="A7006" s="621">
        <v>99802</v>
      </c>
      <c r="B7006" s="508" t="s">
        <v>3144</v>
      </c>
      <c r="C7006" s="513" t="s">
        <v>3133</v>
      </c>
      <c r="D7006" s="498" t="s">
        <v>170</v>
      </c>
      <c r="E7006" s="499">
        <v>0.54</v>
      </c>
      <c r="F7006" s="500">
        <f t="shared" si="1716"/>
        <v>0.67</v>
      </c>
      <c r="G7006" s="556"/>
      <c r="H7006" s="518"/>
      <c r="I7006" s="519">
        <f t="shared" ref="I7006:I7069" si="1717">IF(ISBLANK(E7006),0,ROUND(F7006*G7006,2))</f>
        <v>0</v>
      </c>
      <c r="J7006" s="558">
        <f t="shared" ref="J7006:J7069" si="1718">IF(ISBLANK(G7006),0,ROUND(G7006*H7006,2))</f>
        <v>0</v>
      </c>
      <c r="K7006" s="504"/>
      <c r="L7006" s="580">
        <f t="shared" ref="L7006:M7021" si="1719">G7006</f>
        <v>0</v>
      </c>
      <c r="M7006" s="518">
        <f t="shared" si="1719"/>
        <v>0</v>
      </c>
      <c r="N7006" s="519">
        <f t="shared" ref="N7006:N7043" si="1720">IF(ISBLANK(E7006),0,ROUND(F7006*L7006,2))</f>
        <v>0</v>
      </c>
      <c r="O7006" s="558">
        <f t="shared" ref="O7006:O7043" si="1721">IF(ISBLANK(L7006),0,ROUND(L7006*M7006,2))</f>
        <v>0</v>
      </c>
      <c r="P7006" s="506"/>
      <c r="Q7006" s="520"/>
      <c r="R7006" s="412" t="str">
        <f t="shared" ref="R7006:R7069" si="1722">IF(Q7006="X","x",IF(Q7006="xx","x",IF(O7006&gt;0,"x","")))</f>
        <v/>
      </c>
      <c r="S7006" s="412" t="str">
        <f t="shared" si="1704"/>
        <v/>
      </c>
      <c r="T7006" s="427"/>
      <c r="U7006" s="429"/>
      <c r="W7006" s="6">
        <f>VLOOKUP(A7006,'[3]Cartilha Global'!$A:$A,1,FALSE)</f>
        <v>99802</v>
      </c>
    </row>
    <row r="7007" spans="1:23" ht="12" hidden="1" thickBot="1" x14ac:dyDescent="0.25">
      <c r="A7007" s="621">
        <v>99803</v>
      </c>
      <c r="B7007" s="508" t="s">
        <v>3144</v>
      </c>
      <c r="C7007" s="513" t="s">
        <v>3134</v>
      </c>
      <c r="D7007" s="498" t="s">
        <v>170</v>
      </c>
      <c r="E7007" s="499">
        <v>2.12</v>
      </c>
      <c r="F7007" s="500">
        <f t="shared" si="1716"/>
        <v>2.63</v>
      </c>
      <c r="G7007" s="556"/>
      <c r="H7007" s="518"/>
      <c r="I7007" s="519">
        <f t="shared" si="1717"/>
        <v>0</v>
      </c>
      <c r="J7007" s="558">
        <f t="shared" si="1718"/>
        <v>0</v>
      </c>
      <c r="K7007" s="504"/>
      <c r="L7007" s="580">
        <f t="shared" si="1719"/>
        <v>0</v>
      </c>
      <c r="M7007" s="518">
        <f t="shared" si="1719"/>
        <v>0</v>
      </c>
      <c r="N7007" s="519">
        <f t="shared" si="1720"/>
        <v>0</v>
      </c>
      <c r="O7007" s="558">
        <f t="shared" si="1721"/>
        <v>0</v>
      </c>
      <c r="P7007" s="506"/>
      <c r="Q7007" s="520"/>
      <c r="R7007" s="412" t="str">
        <f t="shared" si="1722"/>
        <v/>
      </c>
      <c r="S7007" s="412" t="str">
        <f t="shared" si="1704"/>
        <v/>
      </c>
      <c r="T7007" s="427"/>
      <c r="U7007" s="429"/>
      <c r="W7007" s="6">
        <f>VLOOKUP(A7007,'[3]Cartilha Global'!$A:$A,1,FALSE)</f>
        <v>99803</v>
      </c>
    </row>
    <row r="7008" spans="1:23" ht="23.25" hidden="1" thickBot="1" x14ac:dyDescent="0.25">
      <c r="A7008" s="621">
        <v>99804</v>
      </c>
      <c r="B7008" s="508" t="s">
        <v>3144</v>
      </c>
      <c r="C7008" s="513" t="s">
        <v>6912</v>
      </c>
      <c r="D7008" s="498" t="s">
        <v>170</v>
      </c>
      <c r="E7008" s="499">
        <v>5.49</v>
      </c>
      <c r="F7008" s="500">
        <f t="shared" si="1716"/>
        <v>6.8</v>
      </c>
      <c r="G7008" s="556"/>
      <c r="H7008" s="518"/>
      <c r="I7008" s="519">
        <f t="shared" si="1717"/>
        <v>0</v>
      </c>
      <c r="J7008" s="558">
        <f t="shared" si="1718"/>
        <v>0</v>
      </c>
      <c r="K7008" s="504"/>
      <c r="L7008" s="580">
        <f t="shared" si="1719"/>
        <v>0</v>
      </c>
      <c r="M7008" s="518">
        <f t="shared" si="1719"/>
        <v>0</v>
      </c>
      <c r="N7008" s="519">
        <f t="shared" si="1720"/>
        <v>0</v>
      </c>
      <c r="O7008" s="558">
        <f t="shared" si="1721"/>
        <v>0</v>
      </c>
      <c r="P7008" s="506"/>
      <c r="Q7008" s="520"/>
      <c r="R7008" s="412" t="str">
        <f t="shared" si="1722"/>
        <v/>
      </c>
      <c r="S7008" s="412" t="str">
        <f t="shared" si="1704"/>
        <v/>
      </c>
      <c r="T7008" s="427"/>
      <c r="U7008" s="429"/>
      <c r="W7008" s="6" t="e">
        <f>VLOOKUP(A7008,'[3]Cartilha Global'!$A:$A,1,FALSE)</f>
        <v>#N/A</v>
      </c>
    </row>
    <row r="7009" spans="1:23" ht="12" hidden="1" thickBot="1" x14ac:dyDescent="0.25">
      <c r="A7009" s="621">
        <v>99805</v>
      </c>
      <c r="B7009" s="508" t="s">
        <v>3144</v>
      </c>
      <c r="C7009" s="513" t="s">
        <v>3135</v>
      </c>
      <c r="D7009" s="498" t="s">
        <v>170</v>
      </c>
      <c r="E7009" s="499">
        <v>11.41</v>
      </c>
      <c r="F7009" s="500">
        <f t="shared" si="1716"/>
        <v>14.13</v>
      </c>
      <c r="G7009" s="556"/>
      <c r="H7009" s="518"/>
      <c r="I7009" s="519">
        <f t="shared" si="1717"/>
        <v>0</v>
      </c>
      <c r="J7009" s="558">
        <f t="shared" si="1718"/>
        <v>0</v>
      </c>
      <c r="K7009" s="504"/>
      <c r="L7009" s="580">
        <f t="shared" si="1719"/>
        <v>0</v>
      </c>
      <c r="M7009" s="518">
        <f t="shared" si="1719"/>
        <v>0</v>
      </c>
      <c r="N7009" s="519">
        <f t="shared" si="1720"/>
        <v>0</v>
      </c>
      <c r="O7009" s="558">
        <f t="shared" si="1721"/>
        <v>0</v>
      </c>
      <c r="P7009" s="506"/>
      <c r="Q7009" s="520"/>
      <c r="R7009" s="412" t="str">
        <f t="shared" si="1722"/>
        <v/>
      </c>
      <c r="S7009" s="412" t="str">
        <f t="shared" si="1704"/>
        <v/>
      </c>
      <c r="T7009" s="427"/>
      <c r="U7009" s="429"/>
      <c r="W7009" s="6">
        <f>VLOOKUP(A7009,'[3]Cartilha Global'!$A:$A,1,FALSE)</f>
        <v>99805</v>
      </c>
    </row>
    <row r="7010" spans="1:23" ht="12" hidden="1" thickBot="1" x14ac:dyDescent="0.25">
      <c r="A7010" s="621">
        <v>99806</v>
      </c>
      <c r="B7010" s="508" t="s">
        <v>3144</v>
      </c>
      <c r="C7010" s="513" t="s">
        <v>3137</v>
      </c>
      <c r="D7010" s="498" t="s">
        <v>170</v>
      </c>
      <c r="E7010" s="499">
        <v>0.87</v>
      </c>
      <c r="F7010" s="500">
        <f t="shared" si="1716"/>
        <v>1.08</v>
      </c>
      <c r="G7010" s="556"/>
      <c r="H7010" s="518"/>
      <c r="I7010" s="519">
        <f t="shared" si="1717"/>
        <v>0</v>
      </c>
      <c r="J7010" s="558">
        <f t="shared" si="1718"/>
        <v>0</v>
      </c>
      <c r="K7010" s="504"/>
      <c r="L7010" s="580">
        <f t="shared" si="1719"/>
        <v>0</v>
      </c>
      <c r="M7010" s="518">
        <f t="shared" si="1719"/>
        <v>0</v>
      </c>
      <c r="N7010" s="519">
        <f t="shared" si="1720"/>
        <v>0</v>
      </c>
      <c r="O7010" s="558">
        <f t="shared" si="1721"/>
        <v>0</v>
      </c>
      <c r="P7010" s="506"/>
      <c r="Q7010" s="520"/>
      <c r="R7010" s="412" t="str">
        <f t="shared" si="1722"/>
        <v/>
      </c>
      <c r="S7010" s="412" t="str">
        <f t="shared" si="1704"/>
        <v/>
      </c>
      <c r="T7010" s="427"/>
      <c r="U7010" s="429"/>
      <c r="W7010" s="6">
        <f>VLOOKUP(A7010,'[3]Cartilha Global'!$A:$A,1,FALSE)</f>
        <v>99806</v>
      </c>
    </row>
    <row r="7011" spans="1:23" ht="23.25" hidden="1" thickBot="1" x14ac:dyDescent="0.25">
      <c r="A7011" s="621">
        <v>99807</v>
      </c>
      <c r="B7011" s="508" t="s">
        <v>3144</v>
      </c>
      <c r="C7011" s="513" t="s">
        <v>6913</v>
      </c>
      <c r="D7011" s="498" t="s">
        <v>170</v>
      </c>
      <c r="E7011" s="499">
        <v>1.66</v>
      </c>
      <c r="F7011" s="500">
        <f t="shared" si="1716"/>
        <v>2.06</v>
      </c>
      <c r="G7011" s="556"/>
      <c r="H7011" s="518"/>
      <c r="I7011" s="519">
        <f t="shared" si="1717"/>
        <v>0</v>
      </c>
      <c r="J7011" s="558">
        <f t="shared" si="1718"/>
        <v>0</v>
      </c>
      <c r="K7011" s="504"/>
      <c r="L7011" s="580">
        <f t="shared" si="1719"/>
        <v>0</v>
      </c>
      <c r="M7011" s="518">
        <f t="shared" si="1719"/>
        <v>0</v>
      </c>
      <c r="N7011" s="519">
        <f t="shared" si="1720"/>
        <v>0</v>
      </c>
      <c r="O7011" s="558">
        <f t="shared" si="1721"/>
        <v>0</v>
      </c>
      <c r="P7011" s="506"/>
      <c r="Q7011" s="520"/>
      <c r="R7011" s="412" t="str">
        <f t="shared" si="1722"/>
        <v/>
      </c>
      <c r="S7011" s="412" t="str">
        <f t="shared" si="1704"/>
        <v/>
      </c>
      <c r="T7011" s="427"/>
      <c r="U7011" s="429"/>
      <c r="W7011" s="6" t="e">
        <f>VLOOKUP(A7011,'[3]Cartilha Global'!$A:$A,1,FALSE)</f>
        <v>#N/A</v>
      </c>
    </row>
    <row r="7012" spans="1:23" ht="12" hidden="1" thickBot="1" x14ac:dyDescent="0.25">
      <c r="A7012" s="621">
        <v>99808</v>
      </c>
      <c r="B7012" s="508" t="s">
        <v>3144</v>
      </c>
      <c r="C7012" s="513" t="s">
        <v>3138</v>
      </c>
      <c r="D7012" s="498" t="s">
        <v>170</v>
      </c>
      <c r="E7012" s="499">
        <v>3.97</v>
      </c>
      <c r="F7012" s="500">
        <f t="shared" si="1716"/>
        <v>4.92</v>
      </c>
      <c r="G7012" s="556"/>
      <c r="H7012" s="518"/>
      <c r="I7012" s="519">
        <f t="shared" si="1717"/>
        <v>0</v>
      </c>
      <c r="J7012" s="558">
        <f t="shared" si="1718"/>
        <v>0</v>
      </c>
      <c r="K7012" s="504"/>
      <c r="L7012" s="580">
        <f t="shared" si="1719"/>
        <v>0</v>
      </c>
      <c r="M7012" s="518">
        <f t="shared" si="1719"/>
        <v>0</v>
      </c>
      <c r="N7012" s="519">
        <f t="shared" si="1720"/>
        <v>0</v>
      </c>
      <c r="O7012" s="558">
        <f t="shared" si="1721"/>
        <v>0</v>
      </c>
      <c r="P7012" s="506"/>
      <c r="Q7012" s="520"/>
      <c r="R7012" s="412" t="str">
        <f t="shared" si="1722"/>
        <v/>
      </c>
      <c r="S7012" s="412" t="str">
        <f t="shared" si="1704"/>
        <v/>
      </c>
      <c r="T7012" s="427"/>
      <c r="U7012" s="429"/>
      <c r="W7012" s="6">
        <f>VLOOKUP(A7012,'[3]Cartilha Global'!$A:$A,1,FALSE)</f>
        <v>99808</v>
      </c>
    </row>
    <row r="7013" spans="1:23" ht="12" hidden="1" thickBot="1" x14ac:dyDescent="0.25">
      <c r="A7013" s="621">
        <v>99809</v>
      </c>
      <c r="B7013" s="508" t="s">
        <v>3144</v>
      </c>
      <c r="C7013" s="513" t="s">
        <v>3136</v>
      </c>
      <c r="D7013" s="498" t="s">
        <v>170</v>
      </c>
      <c r="E7013" s="499">
        <v>6.03</v>
      </c>
      <c r="F7013" s="500">
        <f t="shared" si="1716"/>
        <v>7.47</v>
      </c>
      <c r="G7013" s="556"/>
      <c r="H7013" s="518"/>
      <c r="I7013" s="519">
        <f t="shared" si="1717"/>
        <v>0</v>
      </c>
      <c r="J7013" s="558">
        <f t="shared" si="1718"/>
        <v>0</v>
      </c>
      <c r="K7013" s="504"/>
      <c r="L7013" s="580">
        <f t="shared" si="1719"/>
        <v>0</v>
      </c>
      <c r="M7013" s="518">
        <f t="shared" si="1719"/>
        <v>0</v>
      </c>
      <c r="N7013" s="519">
        <f t="shared" si="1720"/>
        <v>0</v>
      </c>
      <c r="O7013" s="558">
        <f t="shared" si="1721"/>
        <v>0</v>
      </c>
      <c r="P7013" s="506"/>
      <c r="Q7013" s="520"/>
      <c r="R7013" s="412" t="str">
        <f t="shared" si="1722"/>
        <v/>
      </c>
      <c r="S7013" s="412" t="str">
        <f t="shared" si="1704"/>
        <v/>
      </c>
      <c r="T7013" s="427"/>
      <c r="U7013" s="429"/>
      <c r="W7013" s="6">
        <f>VLOOKUP(A7013,'[3]Cartilha Global'!$A:$A,1,FALSE)</f>
        <v>99809</v>
      </c>
    </row>
    <row r="7014" spans="1:23" ht="23.25" hidden="1" thickBot="1" x14ac:dyDescent="0.25">
      <c r="A7014" s="621">
        <v>99810</v>
      </c>
      <c r="B7014" s="508" t="s">
        <v>3144</v>
      </c>
      <c r="C7014" s="513" t="s">
        <v>6914</v>
      </c>
      <c r="D7014" s="498" t="s">
        <v>170</v>
      </c>
      <c r="E7014" s="499">
        <v>7.5</v>
      </c>
      <c r="F7014" s="500">
        <f t="shared" si="1716"/>
        <v>9.2899999999999991</v>
      </c>
      <c r="G7014" s="556"/>
      <c r="H7014" s="518"/>
      <c r="I7014" s="519">
        <f t="shared" si="1717"/>
        <v>0</v>
      </c>
      <c r="J7014" s="558">
        <f t="shared" si="1718"/>
        <v>0</v>
      </c>
      <c r="K7014" s="504"/>
      <c r="L7014" s="580">
        <f t="shared" si="1719"/>
        <v>0</v>
      </c>
      <c r="M7014" s="518">
        <f t="shared" si="1719"/>
        <v>0</v>
      </c>
      <c r="N7014" s="519">
        <f t="shared" si="1720"/>
        <v>0</v>
      </c>
      <c r="O7014" s="558">
        <f t="shared" si="1721"/>
        <v>0</v>
      </c>
      <c r="P7014" s="506"/>
      <c r="Q7014" s="520"/>
      <c r="R7014" s="412" t="str">
        <f t="shared" si="1722"/>
        <v/>
      </c>
      <c r="S7014" s="412" t="str">
        <f t="shared" si="1704"/>
        <v/>
      </c>
      <c r="T7014" s="427"/>
      <c r="U7014" s="429"/>
      <c r="W7014" s="6" t="e">
        <f>VLOOKUP(A7014,'[3]Cartilha Global'!$A:$A,1,FALSE)</f>
        <v>#N/A</v>
      </c>
    </row>
    <row r="7015" spans="1:23" ht="12" hidden="1" thickBot="1" x14ac:dyDescent="0.25">
      <c r="A7015" s="621">
        <v>99811</v>
      </c>
      <c r="B7015" s="508" t="s">
        <v>3144</v>
      </c>
      <c r="C7015" s="513" t="s">
        <v>3139</v>
      </c>
      <c r="D7015" s="498" t="s">
        <v>170</v>
      </c>
      <c r="E7015" s="499">
        <v>3.6</v>
      </c>
      <c r="F7015" s="500">
        <f t="shared" si="1716"/>
        <v>4.46</v>
      </c>
      <c r="G7015" s="556"/>
      <c r="H7015" s="518"/>
      <c r="I7015" s="519">
        <f t="shared" si="1717"/>
        <v>0</v>
      </c>
      <c r="J7015" s="558">
        <f t="shared" si="1718"/>
        <v>0</v>
      </c>
      <c r="K7015" s="504"/>
      <c r="L7015" s="580">
        <f t="shared" si="1719"/>
        <v>0</v>
      </c>
      <c r="M7015" s="518">
        <f t="shared" si="1719"/>
        <v>0</v>
      </c>
      <c r="N7015" s="519">
        <f t="shared" si="1720"/>
        <v>0</v>
      </c>
      <c r="O7015" s="558">
        <f t="shared" si="1721"/>
        <v>0</v>
      </c>
      <c r="P7015" s="506"/>
      <c r="Q7015" s="520"/>
      <c r="R7015" s="412" t="str">
        <f t="shared" si="1722"/>
        <v/>
      </c>
      <c r="S7015" s="412" t="str">
        <f t="shared" si="1704"/>
        <v/>
      </c>
      <c r="T7015" s="427"/>
      <c r="U7015" s="429"/>
      <c r="W7015" s="6">
        <f>VLOOKUP(A7015,'[3]Cartilha Global'!$A:$A,1,FALSE)</f>
        <v>99811</v>
      </c>
    </row>
    <row r="7016" spans="1:23" ht="12" hidden="1" thickBot="1" x14ac:dyDescent="0.25">
      <c r="A7016" s="621">
        <v>99812</v>
      </c>
      <c r="B7016" s="508" t="s">
        <v>3144</v>
      </c>
      <c r="C7016" s="513" t="s">
        <v>3140</v>
      </c>
      <c r="D7016" s="498" t="s">
        <v>170</v>
      </c>
      <c r="E7016" s="499">
        <v>1.1499999999999999</v>
      </c>
      <c r="F7016" s="500">
        <f t="shared" si="1716"/>
        <v>1.42</v>
      </c>
      <c r="G7016" s="556"/>
      <c r="H7016" s="518"/>
      <c r="I7016" s="519">
        <f t="shared" si="1717"/>
        <v>0</v>
      </c>
      <c r="J7016" s="558">
        <f t="shared" si="1718"/>
        <v>0</v>
      </c>
      <c r="K7016" s="504"/>
      <c r="L7016" s="580">
        <f t="shared" si="1719"/>
        <v>0</v>
      </c>
      <c r="M7016" s="518">
        <f t="shared" si="1719"/>
        <v>0</v>
      </c>
      <c r="N7016" s="519">
        <f t="shared" si="1720"/>
        <v>0</v>
      </c>
      <c r="O7016" s="558">
        <f t="shared" si="1721"/>
        <v>0</v>
      </c>
      <c r="P7016" s="506"/>
      <c r="Q7016" s="520"/>
      <c r="R7016" s="412" t="str">
        <f t="shared" si="1722"/>
        <v/>
      </c>
      <c r="S7016" s="412" t="str">
        <f t="shared" si="1704"/>
        <v/>
      </c>
      <c r="T7016" s="427"/>
      <c r="U7016" s="429"/>
      <c r="W7016" s="6">
        <f>VLOOKUP(A7016,'[3]Cartilha Global'!$A:$A,1,FALSE)</f>
        <v>99812</v>
      </c>
    </row>
    <row r="7017" spans="1:23" ht="23.25" hidden="1" thickBot="1" x14ac:dyDescent="0.25">
      <c r="A7017" s="621">
        <v>99813</v>
      </c>
      <c r="B7017" s="508" t="s">
        <v>3144</v>
      </c>
      <c r="C7017" s="513" t="s">
        <v>6915</v>
      </c>
      <c r="D7017" s="498" t="s">
        <v>170</v>
      </c>
      <c r="E7017" s="499">
        <v>0.98</v>
      </c>
      <c r="F7017" s="500">
        <f t="shared" si="1716"/>
        <v>1.21</v>
      </c>
      <c r="G7017" s="556"/>
      <c r="H7017" s="518"/>
      <c r="I7017" s="519">
        <f t="shared" si="1717"/>
        <v>0</v>
      </c>
      <c r="J7017" s="558">
        <f t="shared" si="1718"/>
        <v>0</v>
      </c>
      <c r="K7017" s="504"/>
      <c r="L7017" s="580">
        <f t="shared" si="1719"/>
        <v>0</v>
      </c>
      <c r="M7017" s="518">
        <f t="shared" si="1719"/>
        <v>0</v>
      </c>
      <c r="N7017" s="519">
        <f t="shared" si="1720"/>
        <v>0</v>
      </c>
      <c r="O7017" s="558">
        <f t="shared" si="1721"/>
        <v>0</v>
      </c>
      <c r="P7017" s="506"/>
      <c r="Q7017" s="520"/>
      <c r="R7017" s="412" t="str">
        <f t="shared" si="1722"/>
        <v/>
      </c>
      <c r="S7017" s="412" t="str">
        <f t="shared" si="1704"/>
        <v/>
      </c>
      <c r="T7017" s="427"/>
      <c r="U7017" s="429"/>
      <c r="W7017" s="6" t="e">
        <f>VLOOKUP(A7017,'[3]Cartilha Global'!$A:$A,1,FALSE)</f>
        <v>#N/A</v>
      </c>
    </row>
    <row r="7018" spans="1:23" ht="12" hidden="1" thickBot="1" x14ac:dyDescent="0.25">
      <c r="A7018" s="621">
        <v>99814</v>
      </c>
      <c r="B7018" s="508" t="s">
        <v>3144</v>
      </c>
      <c r="C7018" s="513" t="s">
        <v>3141</v>
      </c>
      <c r="D7018" s="498" t="s">
        <v>170</v>
      </c>
      <c r="E7018" s="499">
        <v>2</v>
      </c>
      <c r="F7018" s="500">
        <f t="shared" si="1716"/>
        <v>2.48</v>
      </c>
      <c r="G7018" s="556"/>
      <c r="H7018" s="518"/>
      <c r="I7018" s="519">
        <f t="shared" si="1717"/>
        <v>0</v>
      </c>
      <c r="J7018" s="558">
        <f t="shared" si="1718"/>
        <v>0</v>
      </c>
      <c r="K7018" s="504"/>
      <c r="L7018" s="580">
        <f t="shared" si="1719"/>
        <v>0</v>
      </c>
      <c r="M7018" s="518">
        <f t="shared" si="1719"/>
        <v>0</v>
      </c>
      <c r="N7018" s="519">
        <f t="shared" si="1720"/>
        <v>0</v>
      </c>
      <c r="O7018" s="558">
        <f t="shared" si="1721"/>
        <v>0</v>
      </c>
      <c r="P7018" s="506"/>
      <c r="Q7018" s="520"/>
      <c r="R7018" s="412" t="str">
        <f t="shared" si="1722"/>
        <v/>
      </c>
      <c r="S7018" s="412" t="str">
        <f t="shared" si="1704"/>
        <v/>
      </c>
      <c r="T7018" s="427"/>
      <c r="U7018" s="429"/>
      <c r="W7018" s="6">
        <f>VLOOKUP(A7018,'[3]Cartilha Global'!$A:$A,1,FALSE)</f>
        <v>99814</v>
      </c>
    </row>
    <row r="7019" spans="1:23" ht="12" hidden="1" thickBot="1" x14ac:dyDescent="0.25">
      <c r="A7019" s="621">
        <v>99815</v>
      </c>
      <c r="B7019" s="508" t="s">
        <v>3144</v>
      </c>
      <c r="C7019" s="513" t="s">
        <v>6916</v>
      </c>
      <c r="D7019" s="498" t="s">
        <v>169</v>
      </c>
      <c r="E7019" s="499">
        <v>8.65</v>
      </c>
      <c r="F7019" s="500">
        <f t="shared" si="1716"/>
        <v>10.71</v>
      </c>
      <c r="G7019" s="556"/>
      <c r="H7019" s="518"/>
      <c r="I7019" s="519">
        <f t="shared" si="1717"/>
        <v>0</v>
      </c>
      <c r="J7019" s="558">
        <f t="shared" si="1718"/>
        <v>0</v>
      </c>
      <c r="K7019" s="504"/>
      <c r="L7019" s="580">
        <f t="shared" si="1719"/>
        <v>0</v>
      </c>
      <c r="M7019" s="518">
        <f t="shared" si="1719"/>
        <v>0</v>
      </c>
      <c r="N7019" s="519">
        <f t="shared" si="1720"/>
        <v>0</v>
      </c>
      <c r="O7019" s="558">
        <f t="shared" si="1721"/>
        <v>0</v>
      </c>
      <c r="P7019" s="506"/>
      <c r="Q7019" s="520"/>
      <c r="R7019" s="412" t="str">
        <f t="shared" si="1722"/>
        <v/>
      </c>
      <c r="S7019" s="412" t="str">
        <f t="shared" si="1704"/>
        <v/>
      </c>
      <c r="T7019" s="427"/>
      <c r="U7019" s="429"/>
      <c r="W7019" s="6" t="e">
        <f>VLOOKUP(A7019,'[3]Cartilha Global'!$A:$A,1,FALSE)</f>
        <v>#N/A</v>
      </c>
    </row>
    <row r="7020" spans="1:23" ht="23.25" hidden="1" thickBot="1" x14ac:dyDescent="0.25">
      <c r="A7020" s="621">
        <v>99816</v>
      </c>
      <c r="B7020" s="508" t="s">
        <v>3144</v>
      </c>
      <c r="C7020" s="513" t="s">
        <v>6917</v>
      </c>
      <c r="D7020" s="498" t="s">
        <v>169</v>
      </c>
      <c r="E7020" s="499">
        <v>9.19</v>
      </c>
      <c r="F7020" s="500">
        <f t="shared" si="1716"/>
        <v>11.38</v>
      </c>
      <c r="G7020" s="556"/>
      <c r="H7020" s="518"/>
      <c r="I7020" s="519">
        <f t="shared" si="1717"/>
        <v>0</v>
      </c>
      <c r="J7020" s="558">
        <f t="shared" si="1718"/>
        <v>0</v>
      </c>
      <c r="K7020" s="504"/>
      <c r="L7020" s="580">
        <f t="shared" si="1719"/>
        <v>0</v>
      </c>
      <c r="M7020" s="518">
        <f t="shared" si="1719"/>
        <v>0</v>
      </c>
      <c r="N7020" s="519">
        <f t="shared" si="1720"/>
        <v>0</v>
      </c>
      <c r="O7020" s="558">
        <f t="shared" si="1721"/>
        <v>0</v>
      </c>
      <c r="P7020" s="506"/>
      <c r="Q7020" s="520"/>
      <c r="R7020" s="412" t="str">
        <f t="shared" si="1722"/>
        <v/>
      </c>
      <c r="S7020" s="412" t="str">
        <f t="shared" si="1704"/>
        <v/>
      </c>
      <c r="T7020" s="427"/>
      <c r="U7020" s="429"/>
      <c r="W7020" s="6" t="e">
        <f>VLOOKUP(A7020,'[3]Cartilha Global'!$A:$A,1,FALSE)</f>
        <v>#N/A</v>
      </c>
    </row>
    <row r="7021" spans="1:23" ht="23.25" hidden="1" thickBot="1" x14ac:dyDescent="0.25">
      <c r="A7021" s="621">
        <v>99817</v>
      </c>
      <c r="B7021" s="508" t="s">
        <v>3144</v>
      </c>
      <c r="C7021" s="513" t="s">
        <v>6918</v>
      </c>
      <c r="D7021" s="498" t="s">
        <v>169</v>
      </c>
      <c r="E7021" s="499">
        <v>5.39</v>
      </c>
      <c r="F7021" s="500">
        <f t="shared" si="1716"/>
        <v>6.67</v>
      </c>
      <c r="G7021" s="556"/>
      <c r="H7021" s="518"/>
      <c r="I7021" s="519">
        <f t="shared" si="1717"/>
        <v>0</v>
      </c>
      <c r="J7021" s="558">
        <f t="shared" si="1718"/>
        <v>0</v>
      </c>
      <c r="K7021" s="504"/>
      <c r="L7021" s="580">
        <f t="shared" si="1719"/>
        <v>0</v>
      </c>
      <c r="M7021" s="518">
        <f t="shared" si="1719"/>
        <v>0</v>
      </c>
      <c r="N7021" s="519">
        <f t="shared" si="1720"/>
        <v>0</v>
      </c>
      <c r="O7021" s="558">
        <f t="shared" si="1721"/>
        <v>0</v>
      </c>
      <c r="P7021" s="506"/>
      <c r="Q7021" s="520"/>
      <c r="R7021" s="412" t="str">
        <f t="shared" si="1722"/>
        <v/>
      </c>
      <c r="S7021" s="412" t="str">
        <f t="shared" si="1704"/>
        <v/>
      </c>
      <c r="T7021" s="427"/>
      <c r="U7021" s="429"/>
      <c r="W7021" s="6" t="e">
        <f>VLOOKUP(A7021,'[3]Cartilha Global'!$A:$A,1,FALSE)</f>
        <v>#N/A</v>
      </c>
    </row>
    <row r="7022" spans="1:23" ht="23.25" hidden="1" thickBot="1" x14ac:dyDescent="0.25">
      <c r="A7022" s="621">
        <v>99818</v>
      </c>
      <c r="B7022" s="508" t="s">
        <v>3144</v>
      </c>
      <c r="C7022" s="513" t="s">
        <v>6919</v>
      </c>
      <c r="D7022" s="498" t="s">
        <v>169</v>
      </c>
      <c r="E7022" s="499">
        <v>5.39</v>
      </c>
      <c r="F7022" s="500">
        <f t="shared" si="1716"/>
        <v>6.67</v>
      </c>
      <c r="G7022" s="556"/>
      <c r="H7022" s="518"/>
      <c r="I7022" s="519">
        <f t="shared" si="1717"/>
        <v>0</v>
      </c>
      <c r="J7022" s="558">
        <f t="shared" si="1718"/>
        <v>0</v>
      </c>
      <c r="K7022" s="504"/>
      <c r="L7022" s="580">
        <f t="shared" ref="L7022:M7043" si="1723">G7022</f>
        <v>0</v>
      </c>
      <c r="M7022" s="518">
        <f t="shared" si="1723"/>
        <v>0</v>
      </c>
      <c r="N7022" s="519">
        <f t="shared" si="1720"/>
        <v>0</v>
      </c>
      <c r="O7022" s="558">
        <f t="shared" si="1721"/>
        <v>0</v>
      </c>
      <c r="P7022" s="506"/>
      <c r="Q7022" s="520"/>
      <c r="R7022" s="412" t="str">
        <f t="shared" si="1722"/>
        <v/>
      </c>
      <c r="S7022" s="412" t="str">
        <f t="shared" si="1704"/>
        <v/>
      </c>
      <c r="T7022" s="427"/>
      <c r="U7022" s="429"/>
      <c r="W7022" s="6" t="e">
        <f>VLOOKUP(A7022,'[3]Cartilha Global'!$A:$A,1,FALSE)</f>
        <v>#N/A</v>
      </c>
    </row>
    <row r="7023" spans="1:23" ht="12" hidden="1" thickBot="1" x14ac:dyDescent="0.25">
      <c r="A7023" s="621">
        <v>99819</v>
      </c>
      <c r="B7023" s="508" t="s">
        <v>3144</v>
      </c>
      <c r="C7023" s="513" t="s">
        <v>6920</v>
      </c>
      <c r="D7023" s="498" t="s">
        <v>170</v>
      </c>
      <c r="E7023" s="499">
        <v>17.170000000000002</v>
      </c>
      <c r="F7023" s="500">
        <f t="shared" si="1716"/>
        <v>21.26</v>
      </c>
      <c r="G7023" s="556"/>
      <c r="H7023" s="518"/>
      <c r="I7023" s="519">
        <f t="shared" si="1717"/>
        <v>0</v>
      </c>
      <c r="J7023" s="558">
        <f t="shared" si="1718"/>
        <v>0</v>
      </c>
      <c r="K7023" s="504"/>
      <c r="L7023" s="580">
        <f t="shared" si="1723"/>
        <v>0</v>
      </c>
      <c r="M7023" s="518">
        <f t="shared" si="1723"/>
        <v>0</v>
      </c>
      <c r="N7023" s="519">
        <f t="shared" si="1720"/>
        <v>0</v>
      </c>
      <c r="O7023" s="558">
        <f t="shared" si="1721"/>
        <v>0</v>
      </c>
      <c r="P7023" s="506"/>
      <c r="Q7023" s="520"/>
      <c r="R7023" s="412" t="str">
        <f t="shared" si="1722"/>
        <v/>
      </c>
      <c r="S7023" s="412" t="str">
        <f t="shared" ref="S7023:S7086" si="1724">IF(Q7023="X","x",IF(Q7023="xx","x",IF(OR(J7023&gt;0,O7023&gt;0),"x","")))</f>
        <v/>
      </c>
      <c r="T7023" s="427"/>
      <c r="U7023" s="429"/>
      <c r="W7023" s="6" t="e">
        <f>VLOOKUP(A7023,'[3]Cartilha Global'!$A:$A,1,FALSE)</f>
        <v>#N/A</v>
      </c>
    </row>
    <row r="7024" spans="1:23" ht="12" hidden="1" thickBot="1" x14ac:dyDescent="0.25">
      <c r="A7024" s="621">
        <v>99820</v>
      </c>
      <c r="B7024" s="508" t="s">
        <v>3144</v>
      </c>
      <c r="C7024" s="513" t="s">
        <v>6921</v>
      </c>
      <c r="D7024" s="498" t="s">
        <v>170</v>
      </c>
      <c r="E7024" s="499">
        <v>1.95</v>
      </c>
      <c r="F7024" s="500">
        <f t="shared" si="1716"/>
        <v>2.41</v>
      </c>
      <c r="G7024" s="556"/>
      <c r="H7024" s="518"/>
      <c r="I7024" s="519">
        <f t="shared" si="1717"/>
        <v>0</v>
      </c>
      <c r="J7024" s="558">
        <f t="shared" si="1718"/>
        <v>0</v>
      </c>
      <c r="K7024" s="504"/>
      <c r="L7024" s="580">
        <f t="shared" si="1723"/>
        <v>0</v>
      </c>
      <c r="M7024" s="518">
        <f t="shared" si="1723"/>
        <v>0</v>
      </c>
      <c r="N7024" s="519">
        <f t="shared" si="1720"/>
        <v>0</v>
      </c>
      <c r="O7024" s="558">
        <f t="shared" si="1721"/>
        <v>0</v>
      </c>
      <c r="P7024" s="506"/>
      <c r="Q7024" s="520"/>
      <c r="R7024" s="412" t="str">
        <f t="shared" si="1722"/>
        <v/>
      </c>
      <c r="S7024" s="412" t="str">
        <f t="shared" si="1724"/>
        <v/>
      </c>
      <c r="T7024" s="427"/>
      <c r="U7024" s="429"/>
      <c r="W7024" s="6" t="e">
        <f>VLOOKUP(A7024,'[3]Cartilha Global'!$A:$A,1,FALSE)</f>
        <v>#N/A</v>
      </c>
    </row>
    <row r="7025" spans="1:23" ht="12" hidden="1" thickBot="1" x14ac:dyDescent="0.25">
      <c r="A7025" s="621">
        <v>99821</v>
      </c>
      <c r="B7025" s="508" t="s">
        <v>3144</v>
      </c>
      <c r="C7025" s="513" t="s">
        <v>6922</v>
      </c>
      <c r="D7025" s="498" t="s">
        <v>170</v>
      </c>
      <c r="E7025" s="499">
        <v>3.02</v>
      </c>
      <c r="F7025" s="500">
        <f t="shared" si="1716"/>
        <v>3.74</v>
      </c>
      <c r="G7025" s="556"/>
      <c r="H7025" s="518"/>
      <c r="I7025" s="519">
        <f t="shared" si="1717"/>
        <v>0</v>
      </c>
      <c r="J7025" s="558">
        <f t="shared" si="1718"/>
        <v>0</v>
      </c>
      <c r="K7025" s="504"/>
      <c r="L7025" s="580">
        <f t="shared" si="1723"/>
        <v>0</v>
      </c>
      <c r="M7025" s="518">
        <f t="shared" si="1723"/>
        <v>0</v>
      </c>
      <c r="N7025" s="519">
        <f t="shared" si="1720"/>
        <v>0</v>
      </c>
      <c r="O7025" s="558">
        <f t="shared" si="1721"/>
        <v>0</v>
      </c>
      <c r="P7025" s="506"/>
      <c r="Q7025" s="520"/>
      <c r="R7025" s="412" t="str">
        <f t="shared" si="1722"/>
        <v/>
      </c>
      <c r="S7025" s="412" t="str">
        <f t="shared" si="1724"/>
        <v/>
      </c>
      <c r="T7025" s="427"/>
      <c r="U7025" s="429"/>
      <c r="W7025" s="6" t="e">
        <f>VLOOKUP(A7025,'[3]Cartilha Global'!$A:$A,1,FALSE)</f>
        <v>#N/A</v>
      </c>
    </row>
    <row r="7026" spans="1:23" ht="12" hidden="1" thickBot="1" x14ac:dyDescent="0.25">
      <c r="A7026" s="621">
        <v>99822</v>
      </c>
      <c r="B7026" s="508" t="s">
        <v>3144</v>
      </c>
      <c r="C7026" s="513" t="s">
        <v>3142</v>
      </c>
      <c r="D7026" s="498" t="s">
        <v>170</v>
      </c>
      <c r="E7026" s="499">
        <v>1.02</v>
      </c>
      <c r="F7026" s="500">
        <f t="shared" si="1716"/>
        <v>1.26</v>
      </c>
      <c r="G7026" s="556"/>
      <c r="H7026" s="518"/>
      <c r="I7026" s="519">
        <f t="shared" si="1717"/>
        <v>0</v>
      </c>
      <c r="J7026" s="558">
        <f t="shared" si="1718"/>
        <v>0</v>
      </c>
      <c r="K7026" s="504"/>
      <c r="L7026" s="580">
        <f t="shared" si="1723"/>
        <v>0</v>
      </c>
      <c r="M7026" s="518">
        <f t="shared" si="1723"/>
        <v>0</v>
      </c>
      <c r="N7026" s="519">
        <f t="shared" si="1720"/>
        <v>0</v>
      </c>
      <c r="O7026" s="558">
        <f t="shared" si="1721"/>
        <v>0</v>
      </c>
      <c r="P7026" s="506"/>
      <c r="Q7026" s="520"/>
      <c r="R7026" s="412" t="str">
        <f t="shared" si="1722"/>
        <v/>
      </c>
      <c r="S7026" s="412" t="str">
        <f t="shared" si="1724"/>
        <v/>
      </c>
      <c r="T7026" s="427"/>
      <c r="U7026" s="429"/>
      <c r="W7026" s="6">
        <f>VLOOKUP(A7026,'[3]Cartilha Global'!$A:$A,1,FALSE)</f>
        <v>99822</v>
      </c>
    </row>
    <row r="7027" spans="1:23" ht="12" hidden="1" thickBot="1" x14ac:dyDescent="0.25">
      <c r="A7027" s="621">
        <v>99823</v>
      </c>
      <c r="B7027" s="508" t="s">
        <v>3144</v>
      </c>
      <c r="C7027" s="513" t="s">
        <v>6923</v>
      </c>
      <c r="D7027" s="498" t="s">
        <v>170</v>
      </c>
      <c r="E7027" s="499">
        <v>2.2999999999999998</v>
      </c>
      <c r="F7027" s="500">
        <f t="shared" si="1716"/>
        <v>2.85</v>
      </c>
      <c r="G7027" s="556"/>
      <c r="H7027" s="518"/>
      <c r="I7027" s="519">
        <f t="shared" si="1717"/>
        <v>0</v>
      </c>
      <c r="J7027" s="558">
        <f t="shared" si="1718"/>
        <v>0</v>
      </c>
      <c r="K7027" s="504"/>
      <c r="L7027" s="580">
        <f t="shared" si="1723"/>
        <v>0</v>
      </c>
      <c r="M7027" s="518">
        <f t="shared" si="1723"/>
        <v>0</v>
      </c>
      <c r="N7027" s="519">
        <f t="shared" si="1720"/>
        <v>0</v>
      </c>
      <c r="O7027" s="558">
        <f t="shared" si="1721"/>
        <v>0</v>
      </c>
      <c r="P7027" s="506"/>
      <c r="Q7027" s="520"/>
      <c r="R7027" s="412" t="str">
        <f t="shared" si="1722"/>
        <v/>
      </c>
      <c r="S7027" s="412" t="str">
        <f t="shared" si="1724"/>
        <v/>
      </c>
      <c r="T7027" s="427"/>
      <c r="U7027" s="429"/>
      <c r="W7027" s="6" t="e">
        <f>VLOOKUP(A7027,'[3]Cartilha Global'!$A:$A,1,FALSE)</f>
        <v>#N/A</v>
      </c>
    </row>
    <row r="7028" spans="1:23" ht="12" hidden="1" thickBot="1" x14ac:dyDescent="0.25">
      <c r="A7028" s="621">
        <v>99824</v>
      </c>
      <c r="B7028" s="508" t="s">
        <v>3144</v>
      </c>
      <c r="C7028" s="513" t="s">
        <v>6924</v>
      </c>
      <c r="D7028" s="498" t="s">
        <v>170</v>
      </c>
      <c r="E7028" s="499">
        <v>2.5299999999999998</v>
      </c>
      <c r="F7028" s="500">
        <f t="shared" si="1716"/>
        <v>3.13</v>
      </c>
      <c r="G7028" s="556"/>
      <c r="H7028" s="518"/>
      <c r="I7028" s="519">
        <f t="shared" si="1717"/>
        <v>0</v>
      </c>
      <c r="J7028" s="558">
        <f t="shared" si="1718"/>
        <v>0</v>
      </c>
      <c r="K7028" s="504"/>
      <c r="L7028" s="580">
        <f t="shared" si="1723"/>
        <v>0</v>
      </c>
      <c r="M7028" s="518">
        <f t="shared" si="1723"/>
        <v>0</v>
      </c>
      <c r="N7028" s="519">
        <f t="shared" si="1720"/>
        <v>0</v>
      </c>
      <c r="O7028" s="558">
        <f t="shared" si="1721"/>
        <v>0</v>
      </c>
      <c r="P7028" s="506"/>
      <c r="Q7028" s="520"/>
      <c r="R7028" s="412" t="str">
        <f t="shared" si="1722"/>
        <v/>
      </c>
      <c r="S7028" s="412" t="str">
        <f t="shared" si="1724"/>
        <v/>
      </c>
      <c r="T7028" s="427"/>
      <c r="U7028" s="429"/>
      <c r="W7028" s="6" t="e">
        <f>VLOOKUP(A7028,'[3]Cartilha Global'!$A:$A,1,FALSE)</f>
        <v>#N/A</v>
      </c>
    </row>
    <row r="7029" spans="1:23" ht="12" hidden="1" thickBot="1" x14ac:dyDescent="0.25">
      <c r="A7029" s="621">
        <v>99825</v>
      </c>
      <c r="B7029" s="508" t="s">
        <v>3144</v>
      </c>
      <c r="C7029" s="513" t="s">
        <v>6925</v>
      </c>
      <c r="D7029" s="498" t="s">
        <v>170</v>
      </c>
      <c r="E7029" s="499">
        <v>3.54</v>
      </c>
      <c r="F7029" s="500">
        <f t="shared" si="1716"/>
        <v>4.38</v>
      </c>
      <c r="G7029" s="556"/>
      <c r="H7029" s="518"/>
      <c r="I7029" s="519">
        <f t="shared" si="1717"/>
        <v>0</v>
      </c>
      <c r="J7029" s="558">
        <f t="shared" si="1718"/>
        <v>0</v>
      </c>
      <c r="K7029" s="504"/>
      <c r="L7029" s="580">
        <f t="shared" si="1723"/>
        <v>0</v>
      </c>
      <c r="M7029" s="518">
        <f t="shared" si="1723"/>
        <v>0</v>
      </c>
      <c r="N7029" s="519">
        <f t="shared" si="1720"/>
        <v>0</v>
      </c>
      <c r="O7029" s="558">
        <f t="shared" si="1721"/>
        <v>0</v>
      </c>
      <c r="P7029" s="506"/>
      <c r="Q7029" s="520"/>
      <c r="R7029" s="412" t="str">
        <f t="shared" si="1722"/>
        <v/>
      </c>
      <c r="S7029" s="412" t="str">
        <f t="shared" si="1724"/>
        <v/>
      </c>
      <c r="T7029" s="427"/>
      <c r="U7029" s="429"/>
      <c r="W7029" s="6" t="e">
        <f>VLOOKUP(A7029,'[3]Cartilha Global'!$A:$A,1,FALSE)</f>
        <v>#N/A</v>
      </c>
    </row>
    <row r="7030" spans="1:23" ht="12" hidden="1" thickBot="1" x14ac:dyDescent="0.25">
      <c r="A7030" s="621">
        <v>99826</v>
      </c>
      <c r="B7030" s="508" t="s">
        <v>3144</v>
      </c>
      <c r="C7030" s="513" t="s">
        <v>3143</v>
      </c>
      <c r="D7030" s="498" t="s">
        <v>170</v>
      </c>
      <c r="E7030" s="499">
        <v>1.57</v>
      </c>
      <c r="F7030" s="500">
        <f t="shared" si="1716"/>
        <v>1.94</v>
      </c>
      <c r="G7030" s="556"/>
      <c r="H7030" s="518"/>
      <c r="I7030" s="519">
        <f t="shared" si="1717"/>
        <v>0</v>
      </c>
      <c r="J7030" s="558">
        <f t="shared" si="1718"/>
        <v>0</v>
      </c>
      <c r="K7030" s="504"/>
      <c r="L7030" s="580">
        <f t="shared" si="1723"/>
        <v>0</v>
      </c>
      <c r="M7030" s="518">
        <f t="shared" si="1723"/>
        <v>0</v>
      </c>
      <c r="N7030" s="519">
        <f t="shared" si="1720"/>
        <v>0</v>
      </c>
      <c r="O7030" s="558">
        <f t="shared" si="1721"/>
        <v>0</v>
      </c>
      <c r="P7030" s="506"/>
      <c r="Q7030" s="520"/>
      <c r="R7030" s="412" t="str">
        <f t="shared" si="1722"/>
        <v/>
      </c>
      <c r="S7030" s="412" t="str">
        <f t="shared" si="1724"/>
        <v/>
      </c>
      <c r="T7030" s="427"/>
      <c r="U7030" s="429"/>
      <c r="W7030" s="6">
        <f>VLOOKUP(A7030,'[3]Cartilha Global'!$A:$A,1,FALSE)</f>
        <v>99826</v>
      </c>
    </row>
    <row r="7031" spans="1:23" ht="12" hidden="1" thickBot="1" x14ac:dyDescent="0.25">
      <c r="A7031" s="621">
        <v>99802</v>
      </c>
      <c r="B7031" s="508" t="s">
        <v>3144</v>
      </c>
      <c r="C7031" s="513" t="s">
        <v>3133</v>
      </c>
      <c r="D7031" s="498" t="s">
        <v>170</v>
      </c>
      <c r="E7031" s="499">
        <v>0.54</v>
      </c>
      <c r="F7031" s="500">
        <f t="shared" si="1716"/>
        <v>0.67</v>
      </c>
      <c r="G7031" s="556"/>
      <c r="H7031" s="518"/>
      <c r="I7031" s="519">
        <f t="shared" si="1717"/>
        <v>0</v>
      </c>
      <c r="J7031" s="558">
        <f t="shared" si="1718"/>
        <v>0</v>
      </c>
      <c r="K7031" s="504"/>
      <c r="L7031" s="580">
        <f t="shared" si="1723"/>
        <v>0</v>
      </c>
      <c r="M7031" s="518">
        <f t="shared" si="1723"/>
        <v>0</v>
      </c>
      <c r="N7031" s="519">
        <f t="shared" si="1720"/>
        <v>0</v>
      </c>
      <c r="O7031" s="558">
        <f t="shared" si="1721"/>
        <v>0</v>
      </c>
      <c r="P7031" s="506"/>
      <c r="Q7031" s="520"/>
      <c r="R7031" s="412" t="str">
        <f t="shared" si="1722"/>
        <v/>
      </c>
      <c r="S7031" s="412" t="str">
        <f t="shared" si="1724"/>
        <v/>
      </c>
      <c r="T7031" s="427"/>
      <c r="U7031" s="429"/>
      <c r="W7031" s="6">
        <f>VLOOKUP(A7031,'[3]Cartilha Global'!$A:$A,1,FALSE)</f>
        <v>99802</v>
      </c>
    </row>
    <row r="7032" spans="1:23" ht="12" hidden="1" thickBot="1" x14ac:dyDescent="0.25">
      <c r="A7032" s="621">
        <v>99802</v>
      </c>
      <c r="B7032" s="508" t="s">
        <v>3144</v>
      </c>
      <c r="C7032" s="513" t="s">
        <v>3133</v>
      </c>
      <c r="D7032" s="498" t="s">
        <v>170</v>
      </c>
      <c r="E7032" s="499">
        <v>0.54</v>
      </c>
      <c r="F7032" s="500">
        <f t="shared" si="1716"/>
        <v>0.67</v>
      </c>
      <c r="G7032" s="556"/>
      <c r="H7032" s="518"/>
      <c r="I7032" s="519">
        <f t="shared" si="1717"/>
        <v>0</v>
      </c>
      <c r="J7032" s="558">
        <f t="shared" si="1718"/>
        <v>0</v>
      </c>
      <c r="K7032" s="504"/>
      <c r="L7032" s="580">
        <f t="shared" si="1723"/>
        <v>0</v>
      </c>
      <c r="M7032" s="518">
        <f t="shared" si="1723"/>
        <v>0</v>
      </c>
      <c r="N7032" s="519">
        <f t="shared" si="1720"/>
        <v>0</v>
      </c>
      <c r="O7032" s="558">
        <f t="shared" si="1721"/>
        <v>0</v>
      </c>
      <c r="P7032" s="506"/>
      <c r="Q7032" s="520"/>
      <c r="R7032" s="412" t="str">
        <f t="shared" si="1722"/>
        <v/>
      </c>
      <c r="S7032" s="412" t="str">
        <f t="shared" si="1724"/>
        <v/>
      </c>
      <c r="T7032" s="427"/>
      <c r="U7032" s="429"/>
      <c r="W7032" s="6">
        <f>VLOOKUP(A7032,'[3]Cartilha Global'!$A:$A,1,FALSE)</f>
        <v>99802</v>
      </c>
    </row>
    <row r="7033" spans="1:23" ht="12" hidden="1" thickBot="1" x14ac:dyDescent="0.25">
      <c r="A7033" s="621">
        <v>99802</v>
      </c>
      <c r="B7033" s="508" t="s">
        <v>3144</v>
      </c>
      <c r="C7033" s="513" t="s">
        <v>3133</v>
      </c>
      <c r="D7033" s="498" t="s">
        <v>170</v>
      </c>
      <c r="E7033" s="499">
        <v>0.54</v>
      </c>
      <c r="F7033" s="500">
        <f t="shared" si="1716"/>
        <v>0.67</v>
      </c>
      <c r="G7033" s="556"/>
      <c r="H7033" s="518"/>
      <c r="I7033" s="519">
        <f t="shared" si="1717"/>
        <v>0</v>
      </c>
      <c r="J7033" s="558">
        <f t="shared" si="1718"/>
        <v>0</v>
      </c>
      <c r="K7033" s="504"/>
      <c r="L7033" s="580">
        <f t="shared" si="1723"/>
        <v>0</v>
      </c>
      <c r="M7033" s="518">
        <f t="shared" si="1723"/>
        <v>0</v>
      </c>
      <c r="N7033" s="519">
        <f t="shared" si="1720"/>
        <v>0</v>
      </c>
      <c r="O7033" s="558">
        <f t="shared" si="1721"/>
        <v>0</v>
      </c>
      <c r="P7033" s="506"/>
      <c r="Q7033" s="520"/>
      <c r="R7033" s="412" t="str">
        <f t="shared" si="1722"/>
        <v/>
      </c>
      <c r="S7033" s="412" t="str">
        <f t="shared" si="1724"/>
        <v/>
      </c>
      <c r="T7033" s="427"/>
      <c r="U7033" s="429"/>
      <c r="W7033" s="6">
        <f>VLOOKUP(A7033,'[3]Cartilha Global'!$A:$A,1,FALSE)</f>
        <v>99802</v>
      </c>
    </row>
    <row r="7034" spans="1:23" ht="12" hidden="1" thickBot="1" x14ac:dyDescent="0.25">
      <c r="A7034" s="621">
        <v>99802</v>
      </c>
      <c r="B7034" s="508" t="s">
        <v>3144</v>
      </c>
      <c r="C7034" s="513" t="s">
        <v>3133</v>
      </c>
      <c r="D7034" s="498" t="s">
        <v>170</v>
      </c>
      <c r="E7034" s="499">
        <v>0.54</v>
      </c>
      <c r="F7034" s="500">
        <f t="shared" si="1716"/>
        <v>0.67</v>
      </c>
      <c r="G7034" s="556"/>
      <c r="H7034" s="518"/>
      <c r="I7034" s="519">
        <f t="shared" si="1717"/>
        <v>0</v>
      </c>
      <c r="J7034" s="558">
        <f t="shared" si="1718"/>
        <v>0</v>
      </c>
      <c r="K7034" s="504"/>
      <c r="L7034" s="580">
        <f t="shared" si="1723"/>
        <v>0</v>
      </c>
      <c r="M7034" s="518">
        <f t="shared" si="1723"/>
        <v>0</v>
      </c>
      <c r="N7034" s="519">
        <f t="shared" si="1720"/>
        <v>0</v>
      </c>
      <c r="O7034" s="558">
        <f t="shared" si="1721"/>
        <v>0</v>
      </c>
      <c r="P7034" s="506"/>
      <c r="Q7034" s="520"/>
      <c r="R7034" s="412" t="str">
        <f t="shared" si="1722"/>
        <v/>
      </c>
      <c r="S7034" s="412" t="str">
        <f t="shared" si="1724"/>
        <v/>
      </c>
      <c r="T7034" s="427"/>
      <c r="U7034" s="429"/>
      <c r="W7034" s="6">
        <f>VLOOKUP(A7034,'[3]Cartilha Global'!$A:$A,1,FALSE)</f>
        <v>99802</v>
      </c>
    </row>
    <row r="7035" spans="1:23" ht="12" hidden="1" thickBot="1" x14ac:dyDescent="0.25">
      <c r="A7035" s="621">
        <v>99802</v>
      </c>
      <c r="B7035" s="508" t="s">
        <v>3144</v>
      </c>
      <c r="C7035" s="513" t="s">
        <v>3133</v>
      </c>
      <c r="D7035" s="498" t="s">
        <v>170</v>
      </c>
      <c r="E7035" s="499">
        <v>0.54</v>
      </c>
      <c r="F7035" s="500">
        <f t="shared" si="1716"/>
        <v>0.67</v>
      </c>
      <c r="G7035" s="556"/>
      <c r="H7035" s="518"/>
      <c r="I7035" s="519">
        <f t="shared" si="1717"/>
        <v>0</v>
      </c>
      <c r="J7035" s="558">
        <f t="shared" si="1718"/>
        <v>0</v>
      </c>
      <c r="K7035" s="504"/>
      <c r="L7035" s="580">
        <f t="shared" si="1723"/>
        <v>0</v>
      </c>
      <c r="M7035" s="518">
        <f t="shared" si="1723"/>
        <v>0</v>
      </c>
      <c r="N7035" s="519">
        <f t="shared" si="1720"/>
        <v>0</v>
      </c>
      <c r="O7035" s="558">
        <f t="shared" si="1721"/>
        <v>0</v>
      </c>
      <c r="P7035" s="506"/>
      <c r="Q7035" s="520"/>
      <c r="R7035" s="412" t="str">
        <f t="shared" si="1722"/>
        <v/>
      </c>
      <c r="S7035" s="412" t="str">
        <f t="shared" si="1724"/>
        <v/>
      </c>
      <c r="T7035" s="427"/>
      <c r="U7035" s="429"/>
      <c r="W7035" s="6">
        <f>VLOOKUP(A7035,'[3]Cartilha Global'!$A:$A,1,FALSE)</f>
        <v>99802</v>
      </c>
    </row>
    <row r="7036" spans="1:23" ht="12" hidden="1" thickBot="1" x14ac:dyDescent="0.25">
      <c r="A7036" s="621">
        <v>99802</v>
      </c>
      <c r="B7036" s="508" t="s">
        <v>3144</v>
      </c>
      <c r="C7036" s="513" t="s">
        <v>3133</v>
      </c>
      <c r="D7036" s="498" t="s">
        <v>170</v>
      </c>
      <c r="E7036" s="499">
        <v>0.54</v>
      </c>
      <c r="F7036" s="500">
        <f t="shared" si="1716"/>
        <v>0.67</v>
      </c>
      <c r="G7036" s="556"/>
      <c r="H7036" s="518"/>
      <c r="I7036" s="519">
        <f t="shared" si="1717"/>
        <v>0</v>
      </c>
      <c r="J7036" s="558">
        <f t="shared" si="1718"/>
        <v>0</v>
      </c>
      <c r="K7036" s="504"/>
      <c r="L7036" s="580">
        <f t="shared" si="1723"/>
        <v>0</v>
      </c>
      <c r="M7036" s="518">
        <f t="shared" si="1723"/>
        <v>0</v>
      </c>
      <c r="N7036" s="519">
        <f t="shared" si="1720"/>
        <v>0</v>
      </c>
      <c r="O7036" s="558">
        <f t="shared" si="1721"/>
        <v>0</v>
      </c>
      <c r="P7036" s="506"/>
      <c r="Q7036" s="520"/>
      <c r="R7036" s="412" t="str">
        <f t="shared" si="1722"/>
        <v/>
      </c>
      <c r="S7036" s="412" t="str">
        <f t="shared" si="1724"/>
        <v/>
      </c>
      <c r="T7036" s="427"/>
      <c r="U7036" s="429"/>
      <c r="W7036" s="6">
        <f>VLOOKUP(A7036,'[3]Cartilha Global'!$A:$A,1,FALSE)</f>
        <v>99802</v>
      </c>
    </row>
    <row r="7037" spans="1:23" ht="12" hidden="1" thickBot="1" x14ac:dyDescent="0.25">
      <c r="A7037" s="621">
        <v>99802</v>
      </c>
      <c r="B7037" s="508" t="s">
        <v>3144</v>
      </c>
      <c r="C7037" s="513" t="s">
        <v>3133</v>
      </c>
      <c r="D7037" s="498" t="s">
        <v>170</v>
      </c>
      <c r="E7037" s="499">
        <v>0.54</v>
      </c>
      <c r="F7037" s="500">
        <f t="shared" si="1716"/>
        <v>0.67</v>
      </c>
      <c r="G7037" s="556"/>
      <c r="H7037" s="518"/>
      <c r="I7037" s="519">
        <f t="shared" si="1717"/>
        <v>0</v>
      </c>
      <c r="J7037" s="558">
        <f t="shared" si="1718"/>
        <v>0</v>
      </c>
      <c r="K7037" s="504"/>
      <c r="L7037" s="580">
        <f t="shared" si="1723"/>
        <v>0</v>
      </c>
      <c r="M7037" s="518">
        <f t="shared" si="1723"/>
        <v>0</v>
      </c>
      <c r="N7037" s="519">
        <f t="shared" si="1720"/>
        <v>0</v>
      </c>
      <c r="O7037" s="558">
        <f t="shared" si="1721"/>
        <v>0</v>
      </c>
      <c r="P7037" s="506"/>
      <c r="Q7037" s="520"/>
      <c r="R7037" s="412" t="str">
        <f t="shared" si="1722"/>
        <v/>
      </c>
      <c r="S7037" s="412" t="str">
        <f t="shared" si="1724"/>
        <v/>
      </c>
      <c r="T7037" s="427"/>
      <c r="U7037" s="429"/>
      <c r="W7037" s="6">
        <f>VLOOKUP(A7037,'[3]Cartilha Global'!$A:$A,1,FALSE)</f>
        <v>99802</v>
      </c>
    </row>
    <row r="7038" spans="1:23" ht="12" hidden="1" thickBot="1" x14ac:dyDescent="0.25">
      <c r="A7038" s="621">
        <v>99802</v>
      </c>
      <c r="B7038" s="508" t="s">
        <v>3144</v>
      </c>
      <c r="C7038" s="513" t="s">
        <v>3133</v>
      </c>
      <c r="D7038" s="498" t="s">
        <v>170</v>
      </c>
      <c r="E7038" s="499">
        <v>0.54</v>
      </c>
      <c r="F7038" s="500">
        <f t="shared" si="1716"/>
        <v>0.67</v>
      </c>
      <c r="G7038" s="556"/>
      <c r="H7038" s="518"/>
      <c r="I7038" s="519">
        <f t="shared" si="1717"/>
        <v>0</v>
      </c>
      <c r="J7038" s="558">
        <f t="shared" si="1718"/>
        <v>0</v>
      </c>
      <c r="K7038" s="504"/>
      <c r="L7038" s="580">
        <f t="shared" si="1723"/>
        <v>0</v>
      </c>
      <c r="M7038" s="518">
        <f t="shared" si="1723"/>
        <v>0</v>
      </c>
      <c r="N7038" s="519">
        <f t="shared" si="1720"/>
        <v>0</v>
      </c>
      <c r="O7038" s="558">
        <f t="shared" si="1721"/>
        <v>0</v>
      </c>
      <c r="P7038" s="506"/>
      <c r="Q7038" s="520"/>
      <c r="R7038" s="412" t="str">
        <f t="shared" si="1722"/>
        <v/>
      </c>
      <c r="S7038" s="412" t="str">
        <f t="shared" si="1724"/>
        <v/>
      </c>
      <c r="T7038" s="427"/>
      <c r="U7038" s="429"/>
      <c r="W7038" s="6">
        <f>VLOOKUP(A7038,'[3]Cartilha Global'!$A:$A,1,FALSE)</f>
        <v>99802</v>
      </c>
    </row>
    <row r="7039" spans="1:23" ht="12" hidden="1" thickBot="1" x14ac:dyDescent="0.25">
      <c r="A7039" s="621">
        <v>99802</v>
      </c>
      <c r="B7039" s="508" t="s">
        <v>3144</v>
      </c>
      <c r="C7039" s="513" t="s">
        <v>3133</v>
      </c>
      <c r="D7039" s="498" t="s">
        <v>170</v>
      </c>
      <c r="E7039" s="499">
        <v>0.54</v>
      </c>
      <c r="F7039" s="500">
        <f t="shared" si="1716"/>
        <v>0.67</v>
      </c>
      <c r="G7039" s="556"/>
      <c r="H7039" s="518"/>
      <c r="I7039" s="519">
        <f t="shared" si="1717"/>
        <v>0</v>
      </c>
      <c r="J7039" s="558">
        <f t="shared" si="1718"/>
        <v>0</v>
      </c>
      <c r="K7039" s="504"/>
      <c r="L7039" s="580">
        <f t="shared" si="1723"/>
        <v>0</v>
      </c>
      <c r="M7039" s="518">
        <f t="shared" si="1723"/>
        <v>0</v>
      </c>
      <c r="N7039" s="519">
        <f t="shared" si="1720"/>
        <v>0</v>
      </c>
      <c r="O7039" s="558">
        <f t="shared" si="1721"/>
        <v>0</v>
      </c>
      <c r="P7039" s="506"/>
      <c r="Q7039" s="520"/>
      <c r="R7039" s="412" t="str">
        <f t="shared" si="1722"/>
        <v/>
      </c>
      <c r="S7039" s="412" t="str">
        <f t="shared" si="1724"/>
        <v/>
      </c>
      <c r="T7039" s="427"/>
      <c r="U7039" s="429"/>
      <c r="W7039" s="6">
        <f>VLOOKUP(A7039,'[3]Cartilha Global'!$A:$A,1,FALSE)</f>
        <v>99802</v>
      </c>
    </row>
    <row r="7040" spans="1:23" ht="12" hidden="1" thickBot="1" x14ac:dyDescent="0.25">
      <c r="A7040" s="621">
        <v>99802</v>
      </c>
      <c r="B7040" s="508" t="s">
        <v>3144</v>
      </c>
      <c r="C7040" s="513" t="s">
        <v>3133</v>
      </c>
      <c r="D7040" s="498" t="s">
        <v>170</v>
      </c>
      <c r="E7040" s="499">
        <v>0.54</v>
      </c>
      <c r="F7040" s="500">
        <f t="shared" si="1716"/>
        <v>0.67</v>
      </c>
      <c r="G7040" s="556"/>
      <c r="H7040" s="518"/>
      <c r="I7040" s="519">
        <f t="shared" si="1717"/>
        <v>0</v>
      </c>
      <c r="J7040" s="558">
        <f t="shared" si="1718"/>
        <v>0</v>
      </c>
      <c r="K7040" s="504"/>
      <c r="L7040" s="580">
        <f t="shared" si="1723"/>
        <v>0</v>
      </c>
      <c r="M7040" s="518">
        <f t="shared" si="1723"/>
        <v>0</v>
      </c>
      <c r="N7040" s="519">
        <f t="shared" si="1720"/>
        <v>0</v>
      </c>
      <c r="O7040" s="558">
        <f t="shared" si="1721"/>
        <v>0</v>
      </c>
      <c r="P7040" s="506"/>
      <c r="Q7040" s="520"/>
      <c r="R7040" s="412" t="str">
        <f t="shared" si="1722"/>
        <v/>
      </c>
      <c r="S7040" s="412" t="str">
        <f t="shared" si="1724"/>
        <v/>
      </c>
      <c r="T7040" s="427"/>
      <c r="U7040" s="429"/>
      <c r="W7040" s="6">
        <f>VLOOKUP(A7040,'[3]Cartilha Global'!$A:$A,1,FALSE)</f>
        <v>99802</v>
      </c>
    </row>
    <row r="7041" spans="1:23" ht="12" hidden="1" thickBot="1" x14ac:dyDescent="0.25">
      <c r="A7041" s="621">
        <v>99802</v>
      </c>
      <c r="B7041" s="508" t="s">
        <v>3144</v>
      </c>
      <c r="C7041" s="513" t="s">
        <v>3133</v>
      </c>
      <c r="D7041" s="498" t="s">
        <v>170</v>
      </c>
      <c r="E7041" s="499">
        <v>0.54</v>
      </c>
      <c r="F7041" s="500">
        <f t="shared" si="1716"/>
        <v>0.67</v>
      </c>
      <c r="G7041" s="556"/>
      <c r="H7041" s="518"/>
      <c r="I7041" s="519">
        <f t="shared" si="1717"/>
        <v>0</v>
      </c>
      <c r="J7041" s="558">
        <f t="shared" si="1718"/>
        <v>0</v>
      </c>
      <c r="K7041" s="504"/>
      <c r="L7041" s="580">
        <f t="shared" si="1723"/>
        <v>0</v>
      </c>
      <c r="M7041" s="518">
        <f t="shared" si="1723"/>
        <v>0</v>
      </c>
      <c r="N7041" s="519">
        <f t="shared" si="1720"/>
        <v>0</v>
      </c>
      <c r="O7041" s="558">
        <f t="shared" si="1721"/>
        <v>0</v>
      </c>
      <c r="P7041" s="506"/>
      <c r="Q7041" s="520"/>
      <c r="R7041" s="412" t="str">
        <f t="shared" si="1722"/>
        <v/>
      </c>
      <c r="S7041" s="412" t="str">
        <f t="shared" si="1724"/>
        <v/>
      </c>
      <c r="T7041" s="427"/>
      <c r="U7041" s="429"/>
      <c r="W7041" s="6">
        <f>VLOOKUP(A7041,'[3]Cartilha Global'!$A:$A,1,FALSE)</f>
        <v>99802</v>
      </c>
    </row>
    <row r="7042" spans="1:23" ht="12" hidden="1" thickBot="1" x14ac:dyDescent="0.25">
      <c r="A7042" s="621">
        <v>99802</v>
      </c>
      <c r="B7042" s="508" t="s">
        <v>3144</v>
      </c>
      <c r="C7042" s="513" t="s">
        <v>3133</v>
      </c>
      <c r="D7042" s="498" t="s">
        <v>170</v>
      </c>
      <c r="E7042" s="499">
        <v>0.54</v>
      </c>
      <c r="F7042" s="500">
        <f t="shared" si="1716"/>
        <v>0.67</v>
      </c>
      <c r="G7042" s="556"/>
      <c r="H7042" s="518"/>
      <c r="I7042" s="519">
        <f t="shared" si="1717"/>
        <v>0</v>
      </c>
      <c r="J7042" s="558">
        <f t="shared" si="1718"/>
        <v>0</v>
      </c>
      <c r="K7042" s="504"/>
      <c r="L7042" s="580">
        <f t="shared" si="1723"/>
        <v>0</v>
      </c>
      <c r="M7042" s="518">
        <f t="shared" si="1723"/>
        <v>0</v>
      </c>
      <c r="N7042" s="519">
        <f t="shared" si="1720"/>
        <v>0</v>
      </c>
      <c r="O7042" s="558">
        <f t="shared" si="1721"/>
        <v>0</v>
      </c>
      <c r="P7042" s="506"/>
      <c r="Q7042" s="520"/>
      <c r="R7042" s="412" t="str">
        <f t="shared" si="1722"/>
        <v/>
      </c>
      <c r="S7042" s="412" t="str">
        <f t="shared" si="1724"/>
        <v/>
      </c>
      <c r="T7042" s="427"/>
      <c r="U7042" s="429"/>
      <c r="W7042" s="6">
        <f>VLOOKUP(A7042,'[3]Cartilha Global'!$A:$A,1,FALSE)</f>
        <v>99802</v>
      </c>
    </row>
    <row r="7043" spans="1:23" ht="12" hidden="1" thickBot="1" x14ac:dyDescent="0.25">
      <c r="A7043" s="621">
        <v>99802</v>
      </c>
      <c r="B7043" s="508" t="s">
        <v>3144</v>
      </c>
      <c r="C7043" s="513" t="s">
        <v>3133</v>
      </c>
      <c r="D7043" s="498" t="s">
        <v>170</v>
      </c>
      <c r="E7043" s="499">
        <v>0.54</v>
      </c>
      <c r="F7043" s="500">
        <f t="shared" si="1716"/>
        <v>0.67</v>
      </c>
      <c r="G7043" s="556"/>
      <c r="H7043" s="518"/>
      <c r="I7043" s="519">
        <f t="shared" si="1717"/>
        <v>0</v>
      </c>
      <c r="J7043" s="558">
        <f t="shared" si="1718"/>
        <v>0</v>
      </c>
      <c r="K7043" s="504"/>
      <c r="L7043" s="580">
        <f t="shared" si="1723"/>
        <v>0</v>
      </c>
      <c r="M7043" s="518">
        <f t="shared" si="1723"/>
        <v>0</v>
      </c>
      <c r="N7043" s="519">
        <f t="shared" si="1720"/>
        <v>0</v>
      </c>
      <c r="O7043" s="558">
        <f t="shared" si="1721"/>
        <v>0</v>
      </c>
      <c r="P7043" s="506"/>
      <c r="Q7043" s="520"/>
      <c r="R7043" s="412" t="str">
        <f t="shared" si="1722"/>
        <v/>
      </c>
      <c r="S7043" s="412" t="str">
        <f t="shared" si="1724"/>
        <v/>
      </c>
      <c r="T7043" s="427"/>
      <c r="U7043" s="429"/>
      <c r="W7043" s="6">
        <f>VLOOKUP(A7043,'[3]Cartilha Global'!$A:$A,1,FALSE)</f>
        <v>99802</v>
      </c>
    </row>
    <row r="7044" spans="1:23" ht="12" hidden="1" thickBot="1" x14ac:dyDescent="0.25">
      <c r="A7044" s="621" t="s">
        <v>6495</v>
      </c>
      <c r="B7044" s="508"/>
      <c r="C7044" s="513" t="s">
        <v>6496</v>
      </c>
      <c r="D7044" s="498"/>
      <c r="E7044" s="499"/>
      <c r="F7044" s="500">
        <f t="shared" si="1716"/>
        <v>0</v>
      </c>
      <c r="G7044" s="556"/>
      <c r="H7044" s="556"/>
      <c r="I7044" s="557">
        <f t="shared" si="1717"/>
        <v>0</v>
      </c>
      <c r="J7044" s="558">
        <f t="shared" si="1718"/>
        <v>0</v>
      </c>
      <c r="K7044" s="504"/>
      <c r="L7044" s="580"/>
      <c r="M7044" s="556"/>
      <c r="N7044" s="557"/>
      <c r="O7044" s="558"/>
      <c r="P7044" s="506"/>
      <c r="Q7044" s="494" t="str">
        <f>IF(OR(SUM(J7044)&gt;0,SUM(O7044)&gt;0),"xx","")</f>
        <v/>
      </c>
      <c r="R7044" s="412" t="str">
        <f t="shared" si="1722"/>
        <v/>
      </c>
      <c r="S7044" s="412" t="str">
        <f t="shared" si="1724"/>
        <v/>
      </c>
      <c r="T7044" s="427"/>
      <c r="U7044" s="429"/>
      <c r="W7044" s="6" t="e">
        <f>VLOOKUP(A7044,'[3]Cartilha Global'!$A:$A,1,FALSE)</f>
        <v>#N/A</v>
      </c>
    </row>
    <row r="7045" spans="1:23" ht="12" hidden="1" thickBot="1" x14ac:dyDescent="0.25">
      <c r="A7045" s="621" t="s">
        <v>6497</v>
      </c>
      <c r="B7045" s="508"/>
      <c r="C7045" s="513" t="s">
        <v>6498</v>
      </c>
      <c r="D7045" s="498"/>
      <c r="E7045" s="499"/>
      <c r="F7045" s="500">
        <f t="shared" si="1716"/>
        <v>0</v>
      </c>
      <c r="G7045" s="556"/>
      <c r="H7045" s="556"/>
      <c r="I7045" s="557">
        <f t="shared" si="1717"/>
        <v>0</v>
      </c>
      <c r="J7045" s="558">
        <f t="shared" si="1718"/>
        <v>0</v>
      </c>
      <c r="K7045" s="504"/>
      <c r="L7045" s="580"/>
      <c r="M7045" s="556"/>
      <c r="N7045" s="557"/>
      <c r="O7045" s="558"/>
      <c r="P7045" s="506"/>
      <c r="Q7045" s="494" t="str">
        <f>IF(OR(SUM(J7046:J7052)&gt;0,SUM(O7046:O7052)&gt;0),"xx","")</f>
        <v/>
      </c>
      <c r="R7045" s="412" t="str">
        <f t="shared" si="1722"/>
        <v/>
      </c>
      <c r="S7045" s="412" t="str">
        <f t="shared" si="1724"/>
        <v/>
      </c>
      <c r="T7045" s="427"/>
      <c r="U7045" s="429"/>
      <c r="W7045" s="6" t="e">
        <f>VLOOKUP(A7045,'[3]Cartilha Global'!$A:$A,1,FALSE)</f>
        <v>#N/A</v>
      </c>
    </row>
    <row r="7046" spans="1:23" ht="12" hidden="1" thickBot="1" x14ac:dyDescent="0.25">
      <c r="A7046" s="621" t="s">
        <v>6499</v>
      </c>
      <c r="B7046" s="508"/>
      <c r="C7046" s="513" t="s">
        <v>6500</v>
      </c>
      <c r="D7046" s="498"/>
      <c r="E7046" s="499"/>
      <c r="F7046" s="500">
        <f t="shared" si="1716"/>
        <v>0</v>
      </c>
      <c r="G7046" s="556"/>
      <c r="H7046" s="556"/>
      <c r="I7046" s="557">
        <f t="shared" si="1717"/>
        <v>0</v>
      </c>
      <c r="J7046" s="558">
        <f t="shared" si="1718"/>
        <v>0</v>
      </c>
      <c r="K7046" s="504"/>
      <c r="L7046" s="580"/>
      <c r="M7046" s="556"/>
      <c r="N7046" s="557"/>
      <c r="O7046" s="558"/>
      <c r="P7046" s="506"/>
      <c r="Q7046" s="494" t="str">
        <f t="shared" ref="Q7046:Q7052" si="1725">IF(OR(SUM(J7046)&gt;0,SUM(O7046)&gt;0),"xx","")</f>
        <v/>
      </c>
      <c r="R7046" s="412" t="str">
        <f t="shared" si="1722"/>
        <v/>
      </c>
      <c r="S7046" s="412" t="str">
        <f t="shared" si="1724"/>
        <v/>
      </c>
      <c r="T7046" s="427"/>
      <c r="U7046" s="429"/>
      <c r="W7046" s="6" t="e">
        <f>VLOOKUP(A7046,'[3]Cartilha Global'!$A:$A,1,FALSE)</f>
        <v>#N/A</v>
      </c>
    </row>
    <row r="7047" spans="1:23" ht="12" hidden="1" thickBot="1" x14ac:dyDescent="0.25">
      <c r="A7047" s="621" t="s">
        <v>6501</v>
      </c>
      <c r="B7047" s="508"/>
      <c r="C7047" s="513" t="s">
        <v>6502</v>
      </c>
      <c r="D7047" s="498"/>
      <c r="E7047" s="499"/>
      <c r="F7047" s="500">
        <f t="shared" si="1716"/>
        <v>0</v>
      </c>
      <c r="G7047" s="556"/>
      <c r="H7047" s="556"/>
      <c r="I7047" s="557">
        <f t="shared" si="1717"/>
        <v>0</v>
      </c>
      <c r="J7047" s="558">
        <f t="shared" si="1718"/>
        <v>0</v>
      </c>
      <c r="K7047" s="504"/>
      <c r="L7047" s="580"/>
      <c r="M7047" s="556"/>
      <c r="N7047" s="557"/>
      <c r="O7047" s="558"/>
      <c r="P7047" s="506"/>
      <c r="Q7047" s="494" t="str">
        <f t="shared" si="1725"/>
        <v/>
      </c>
      <c r="R7047" s="412" t="str">
        <f t="shared" si="1722"/>
        <v/>
      </c>
      <c r="S7047" s="412" t="str">
        <f t="shared" si="1724"/>
        <v/>
      </c>
      <c r="T7047" s="427"/>
      <c r="U7047" s="429"/>
      <c r="W7047" s="6" t="e">
        <f>VLOOKUP(A7047,'[3]Cartilha Global'!$A:$A,1,FALSE)</f>
        <v>#N/A</v>
      </c>
    </row>
    <row r="7048" spans="1:23" ht="12" hidden="1" thickBot="1" x14ac:dyDescent="0.25">
      <c r="A7048" s="621" t="s">
        <v>6503</v>
      </c>
      <c r="B7048" s="508"/>
      <c r="C7048" s="513" t="s">
        <v>6504</v>
      </c>
      <c r="D7048" s="498"/>
      <c r="E7048" s="499"/>
      <c r="F7048" s="500">
        <f t="shared" si="1716"/>
        <v>0</v>
      </c>
      <c r="G7048" s="556"/>
      <c r="H7048" s="556"/>
      <c r="I7048" s="557">
        <f t="shared" si="1717"/>
        <v>0</v>
      </c>
      <c r="J7048" s="558">
        <f t="shared" si="1718"/>
        <v>0</v>
      </c>
      <c r="K7048" s="504"/>
      <c r="L7048" s="580"/>
      <c r="M7048" s="556"/>
      <c r="N7048" s="557"/>
      <c r="O7048" s="558"/>
      <c r="P7048" s="506"/>
      <c r="Q7048" s="494" t="str">
        <f t="shared" si="1725"/>
        <v/>
      </c>
      <c r="R7048" s="412" t="str">
        <f t="shared" si="1722"/>
        <v/>
      </c>
      <c r="S7048" s="412" t="str">
        <f t="shared" si="1724"/>
        <v/>
      </c>
      <c r="T7048" s="427"/>
      <c r="U7048" s="429"/>
      <c r="W7048" s="6" t="e">
        <f>VLOOKUP(A7048,'[3]Cartilha Global'!$A:$A,1,FALSE)</f>
        <v>#N/A</v>
      </c>
    </row>
    <row r="7049" spans="1:23" ht="12" hidden="1" thickBot="1" x14ac:dyDescent="0.25">
      <c r="A7049" s="621" t="s">
        <v>6505</v>
      </c>
      <c r="B7049" s="508"/>
      <c r="C7049" s="513" t="s">
        <v>6506</v>
      </c>
      <c r="D7049" s="498"/>
      <c r="E7049" s="499"/>
      <c r="F7049" s="500">
        <f t="shared" si="1716"/>
        <v>0</v>
      </c>
      <c r="G7049" s="556"/>
      <c r="H7049" s="556"/>
      <c r="I7049" s="557">
        <f t="shared" si="1717"/>
        <v>0</v>
      </c>
      <c r="J7049" s="558">
        <f t="shared" si="1718"/>
        <v>0</v>
      </c>
      <c r="K7049" s="504"/>
      <c r="L7049" s="580"/>
      <c r="M7049" s="556"/>
      <c r="N7049" s="557"/>
      <c r="O7049" s="558"/>
      <c r="P7049" s="506"/>
      <c r="Q7049" s="494" t="str">
        <f t="shared" si="1725"/>
        <v/>
      </c>
      <c r="R7049" s="412" t="str">
        <f t="shared" si="1722"/>
        <v/>
      </c>
      <c r="S7049" s="412" t="str">
        <f t="shared" si="1724"/>
        <v/>
      </c>
      <c r="T7049" s="427"/>
      <c r="U7049" s="429"/>
      <c r="W7049" s="6" t="e">
        <f>VLOOKUP(A7049,'[3]Cartilha Global'!$A:$A,1,FALSE)</f>
        <v>#N/A</v>
      </c>
    </row>
    <row r="7050" spans="1:23" ht="12" hidden="1" thickBot="1" x14ac:dyDescent="0.25">
      <c r="A7050" s="621" t="s">
        <v>6507</v>
      </c>
      <c r="B7050" s="508"/>
      <c r="C7050" s="513" t="s">
        <v>6508</v>
      </c>
      <c r="D7050" s="498"/>
      <c r="E7050" s="499"/>
      <c r="F7050" s="500">
        <f t="shared" si="1716"/>
        <v>0</v>
      </c>
      <c r="G7050" s="556"/>
      <c r="H7050" s="556"/>
      <c r="I7050" s="557">
        <f t="shared" si="1717"/>
        <v>0</v>
      </c>
      <c r="J7050" s="558">
        <f t="shared" si="1718"/>
        <v>0</v>
      </c>
      <c r="K7050" s="504"/>
      <c r="L7050" s="580"/>
      <c r="M7050" s="556"/>
      <c r="N7050" s="557"/>
      <c r="O7050" s="558"/>
      <c r="P7050" s="506"/>
      <c r="Q7050" s="494" t="str">
        <f t="shared" si="1725"/>
        <v/>
      </c>
      <c r="R7050" s="412" t="str">
        <f t="shared" si="1722"/>
        <v/>
      </c>
      <c r="S7050" s="412" t="str">
        <f t="shared" si="1724"/>
        <v/>
      </c>
      <c r="T7050" s="427"/>
      <c r="U7050" s="429"/>
      <c r="W7050" s="6" t="e">
        <f>VLOOKUP(A7050,'[3]Cartilha Global'!$A:$A,1,FALSE)</f>
        <v>#N/A</v>
      </c>
    </row>
    <row r="7051" spans="1:23" ht="12" hidden="1" thickBot="1" x14ac:dyDescent="0.25">
      <c r="A7051" s="621" t="s">
        <v>6509</v>
      </c>
      <c r="B7051" s="508"/>
      <c r="C7051" s="513" t="s">
        <v>6510</v>
      </c>
      <c r="D7051" s="498"/>
      <c r="E7051" s="499"/>
      <c r="F7051" s="500">
        <f t="shared" si="1716"/>
        <v>0</v>
      </c>
      <c r="G7051" s="556"/>
      <c r="H7051" s="556"/>
      <c r="I7051" s="557">
        <f t="shared" si="1717"/>
        <v>0</v>
      </c>
      <c r="J7051" s="558">
        <f t="shared" si="1718"/>
        <v>0</v>
      </c>
      <c r="K7051" s="504"/>
      <c r="L7051" s="580"/>
      <c r="M7051" s="556"/>
      <c r="N7051" s="557"/>
      <c r="O7051" s="558"/>
      <c r="P7051" s="506"/>
      <c r="Q7051" s="494" t="str">
        <f t="shared" si="1725"/>
        <v/>
      </c>
      <c r="R7051" s="412" t="str">
        <f t="shared" si="1722"/>
        <v/>
      </c>
      <c r="S7051" s="412" t="str">
        <f t="shared" si="1724"/>
        <v/>
      </c>
      <c r="T7051" s="427"/>
      <c r="U7051" s="429"/>
      <c r="W7051" s="6" t="e">
        <f>VLOOKUP(A7051,'[3]Cartilha Global'!$A:$A,1,FALSE)</f>
        <v>#N/A</v>
      </c>
    </row>
    <row r="7052" spans="1:23" ht="12" hidden="1" thickBot="1" x14ac:dyDescent="0.25">
      <c r="A7052" s="621" t="s">
        <v>6511</v>
      </c>
      <c r="B7052" s="508"/>
      <c r="C7052" s="513" t="s">
        <v>6512</v>
      </c>
      <c r="D7052" s="498"/>
      <c r="E7052" s="499"/>
      <c r="F7052" s="500">
        <f t="shared" si="1716"/>
        <v>0</v>
      </c>
      <c r="G7052" s="556"/>
      <c r="H7052" s="556"/>
      <c r="I7052" s="557">
        <f t="shared" si="1717"/>
        <v>0</v>
      </c>
      <c r="J7052" s="558">
        <f t="shared" si="1718"/>
        <v>0</v>
      </c>
      <c r="K7052" s="504"/>
      <c r="L7052" s="580"/>
      <c r="M7052" s="556"/>
      <c r="N7052" s="557"/>
      <c r="O7052" s="558"/>
      <c r="P7052" s="506"/>
      <c r="Q7052" s="494" t="str">
        <f t="shared" si="1725"/>
        <v/>
      </c>
      <c r="R7052" s="412" t="str">
        <f t="shared" si="1722"/>
        <v/>
      </c>
      <c r="S7052" s="412" t="str">
        <f t="shared" si="1724"/>
        <v/>
      </c>
      <c r="T7052" s="427"/>
      <c r="U7052" s="429"/>
      <c r="W7052" s="6" t="e">
        <f>VLOOKUP(A7052,'[3]Cartilha Global'!$A:$A,1,FALSE)</f>
        <v>#N/A</v>
      </c>
    </row>
    <row r="7053" spans="1:23" ht="12" hidden="1" thickBot="1" x14ac:dyDescent="0.25">
      <c r="A7053" s="621" t="s">
        <v>3145</v>
      </c>
      <c r="B7053" s="508"/>
      <c r="C7053" s="513" t="s">
        <v>44</v>
      </c>
      <c r="D7053" s="498"/>
      <c r="E7053" s="499"/>
      <c r="F7053" s="500">
        <f t="shared" si="1716"/>
        <v>0</v>
      </c>
      <c r="G7053" s="556"/>
      <c r="H7053" s="556"/>
      <c r="I7053" s="557">
        <f t="shared" si="1717"/>
        <v>0</v>
      </c>
      <c r="J7053" s="558">
        <f t="shared" si="1718"/>
        <v>0</v>
      </c>
      <c r="K7053" s="504"/>
      <c r="L7053" s="580"/>
      <c r="M7053" s="556"/>
      <c r="N7053" s="557"/>
      <c r="O7053" s="558"/>
      <c r="P7053" s="506"/>
      <c r="Q7053" s="494" t="str">
        <f>IF(OR(SUM(J7055:J7938)&gt;0,SUM(O7055:O7938)&gt;0),"xx","")</f>
        <v/>
      </c>
      <c r="R7053" s="412" t="str">
        <f t="shared" si="1722"/>
        <v/>
      </c>
      <c r="S7053" s="412" t="str">
        <f t="shared" si="1724"/>
        <v/>
      </c>
      <c r="T7053" s="427"/>
      <c r="U7053" s="429"/>
      <c r="W7053" s="6" t="str">
        <f>VLOOKUP(A7053,'[3]Cartilha Global'!$A:$A,1,FALSE)</f>
        <v>12.3</v>
      </c>
    </row>
    <row r="7054" spans="1:23" ht="12" hidden="1" thickBot="1" x14ac:dyDescent="0.25">
      <c r="A7054" s="621" t="s">
        <v>6513</v>
      </c>
      <c r="B7054" s="508"/>
      <c r="C7054" s="513" t="s">
        <v>6514</v>
      </c>
      <c r="D7054" s="498"/>
      <c r="E7054" s="499"/>
      <c r="F7054" s="500">
        <f t="shared" si="1716"/>
        <v>0</v>
      </c>
      <c r="G7054" s="556"/>
      <c r="H7054" s="556"/>
      <c r="I7054" s="557">
        <f t="shared" si="1717"/>
        <v>0</v>
      </c>
      <c r="J7054" s="558">
        <f t="shared" si="1718"/>
        <v>0</v>
      </c>
      <c r="K7054" s="504"/>
      <c r="L7054" s="580"/>
      <c r="M7054" s="556"/>
      <c r="N7054" s="557"/>
      <c r="O7054" s="558"/>
      <c r="P7054" s="506"/>
      <c r="Q7054" s="494" t="str">
        <f>IF(OR(SUM(J7055:J7108)&gt;0,SUM(O7055:O7108)&gt;0),"xx","")</f>
        <v/>
      </c>
      <c r="R7054" s="412" t="str">
        <f t="shared" si="1722"/>
        <v/>
      </c>
      <c r="S7054" s="412" t="str">
        <f t="shared" si="1724"/>
        <v/>
      </c>
      <c r="T7054" s="427"/>
      <c r="U7054" s="429"/>
      <c r="W7054" s="6" t="e">
        <f>VLOOKUP(A7054,'[3]Cartilha Global'!$A:$A,1,FALSE)</f>
        <v>#N/A</v>
      </c>
    </row>
    <row r="7055" spans="1:23" ht="23.25" hidden="1" thickBot="1" x14ac:dyDescent="0.25">
      <c r="A7055" s="621">
        <v>87441</v>
      </c>
      <c r="B7055" s="508" t="s">
        <v>3144</v>
      </c>
      <c r="C7055" s="513" t="s">
        <v>7317</v>
      </c>
      <c r="D7055" s="498" t="s">
        <v>7094</v>
      </c>
      <c r="E7055" s="499">
        <v>0.4</v>
      </c>
      <c r="F7055" s="500">
        <f t="shared" si="1716"/>
        <v>0.5</v>
      </c>
      <c r="G7055" s="556"/>
      <c r="H7055" s="518"/>
      <c r="I7055" s="519">
        <f t="shared" si="1717"/>
        <v>0</v>
      </c>
      <c r="J7055" s="558">
        <f t="shared" si="1718"/>
        <v>0</v>
      </c>
      <c r="K7055" s="504"/>
      <c r="L7055" s="580">
        <f t="shared" ref="L7055:M7108" si="1726">G7055</f>
        <v>0</v>
      </c>
      <c r="M7055" s="518">
        <f t="shared" si="1726"/>
        <v>0</v>
      </c>
      <c r="N7055" s="519">
        <f t="shared" ref="N7055:N7108" si="1727">IF(ISBLANK(E7055),0,ROUND(F7055*L7055,2))</f>
        <v>0</v>
      </c>
      <c r="O7055" s="558">
        <f t="shared" ref="O7055:O7108" si="1728">IF(ISBLANK(L7055),0,ROUND(L7055*M7055,2))</f>
        <v>0</v>
      </c>
      <c r="P7055" s="506"/>
      <c r="Q7055" s="622"/>
      <c r="R7055" s="412" t="str">
        <f t="shared" si="1722"/>
        <v/>
      </c>
      <c r="S7055" s="412" t="str">
        <f t="shared" si="1724"/>
        <v/>
      </c>
      <c r="T7055" s="427"/>
      <c r="U7055" s="429"/>
      <c r="W7055" s="6" t="e">
        <f>VLOOKUP(A7055,'[3]Cartilha Global'!$A:$A,1,FALSE)</f>
        <v>#N/A</v>
      </c>
    </row>
    <row r="7056" spans="1:23" ht="23.25" hidden="1" thickBot="1" x14ac:dyDescent="0.25">
      <c r="A7056" s="621">
        <v>87442</v>
      </c>
      <c r="B7056" s="508" t="s">
        <v>3144</v>
      </c>
      <c r="C7056" s="513" t="s">
        <v>7318</v>
      </c>
      <c r="D7056" s="498" t="s">
        <v>7094</v>
      </c>
      <c r="E7056" s="499">
        <v>0.04</v>
      </c>
      <c r="F7056" s="500">
        <f t="shared" si="1716"/>
        <v>0.05</v>
      </c>
      <c r="G7056" s="556"/>
      <c r="H7056" s="518"/>
      <c r="I7056" s="519">
        <f t="shared" si="1717"/>
        <v>0</v>
      </c>
      <c r="J7056" s="558">
        <f t="shared" si="1718"/>
        <v>0</v>
      </c>
      <c r="K7056" s="504"/>
      <c r="L7056" s="580">
        <f t="shared" si="1726"/>
        <v>0</v>
      </c>
      <c r="M7056" s="518">
        <f t="shared" si="1726"/>
        <v>0</v>
      </c>
      <c r="N7056" s="519">
        <f t="shared" si="1727"/>
        <v>0</v>
      </c>
      <c r="O7056" s="558">
        <f t="shared" si="1728"/>
        <v>0</v>
      </c>
      <c r="P7056" s="506"/>
      <c r="Q7056" s="622"/>
      <c r="R7056" s="412" t="str">
        <f t="shared" si="1722"/>
        <v/>
      </c>
      <c r="S7056" s="412" t="str">
        <f t="shared" si="1724"/>
        <v/>
      </c>
      <c r="T7056" s="427"/>
      <c r="U7056" s="429"/>
      <c r="W7056" s="6" t="e">
        <f>VLOOKUP(A7056,'[3]Cartilha Global'!$A:$A,1,FALSE)</f>
        <v>#N/A</v>
      </c>
    </row>
    <row r="7057" spans="1:23" ht="23.25" hidden="1" thickBot="1" x14ac:dyDescent="0.25">
      <c r="A7057" s="621">
        <v>87443</v>
      </c>
      <c r="B7057" s="508" t="s">
        <v>3144</v>
      </c>
      <c r="C7057" s="513" t="s">
        <v>7319</v>
      </c>
      <c r="D7057" s="498" t="s">
        <v>7094</v>
      </c>
      <c r="E7057" s="499">
        <v>0.5</v>
      </c>
      <c r="F7057" s="500">
        <f t="shared" si="1716"/>
        <v>0.62</v>
      </c>
      <c r="G7057" s="556"/>
      <c r="H7057" s="518"/>
      <c r="I7057" s="519">
        <f t="shared" si="1717"/>
        <v>0</v>
      </c>
      <c r="J7057" s="558">
        <f t="shared" si="1718"/>
        <v>0</v>
      </c>
      <c r="K7057" s="504"/>
      <c r="L7057" s="580">
        <f t="shared" si="1726"/>
        <v>0</v>
      </c>
      <c r="M7057" s="518">
        <f t="shared" si="1726"/>
        <v>0</v>
      </c>
      <c r="N7057" s="519">
        <f t="shared" si="1727"/>
        <v>0</v>
      </c>
      <c r="O7057" s="558">
        <f t="shared" si="1728"/>
        <v>0</v>
      </c>
      <c r="P7057" s="506"/>
      <c r="Q7057" s="520"/>
      <c r="R7057" s="412" t="str">
        <f t="shared" si="1722"/>
        <v/>
      </c>
      <c r="S7057" s="412" t="str">
        <f t="shared" si="1724"/>
        <v/>
      </c>
      <c r="T7057" s="427"/>
      <c r="U7057" s="429"/>
      <c r="W7057" s="6" t="e">
        <f>VLOOKUP(A7057,'[3]Cartilha Global'!$A:$A,1,FALSE)</f>
        <v>#N/A</v>
      </c>
    </row>
    <row r="7058" spans="1:23" ht="23.25" hidden="1" thickBot="1" x14ac:dyDescent="0.25">
      <c r="A7058" s="621">
        <v>87444</v>
      </c>
      <c r="B7058" s="508" t="s">
        <v>3144</v>
      </c>
      <c r="C7058" s="513" t="s">
        <v>7320</v>
      </c>
      <c r="D7058" s="498" t="s">
        <v>7094</v>
      </c>
      <c r="E7058" s="499">
        <v>4.6900000000000004</v>
      </c>
      <c r="F7058" s="500">
        <f t="shared" si="1716"/>
        <v>5.81</v>
      </c>
      <c r="G7058" s="556"/>
      <c r="H7058" s="518"/>
      <c r="I7058" s="519">
        <f t="shared" si="1717"/>
        <v>0</v>
      </c>
      <c r="J7058" s="558">
        <f t="shared" si="1718"/>
        <v>0</v>
      </c>
      <c r="K7058" s="504"/>
      <c r="L7058" s="580">
        <f t="shared" si="1726"/>
        <v>0</v>
      </c>
      <c r="M7058" s="518">
        <f t="shared" si="1726"/>
        <v>0</v>
      </c>
      <c r="N7058" s="519">
        <f t="shared" si="1727"/>
        <v>0</v>
      </c>
      <c r="O7058" s="558">
        <f t="shared" si="1728"/>
        <v>0</v>
      </c>
      <c r="P7058" s="506"/>
      <c r="Q7058" s="520"/>
      <c r="R7058" s="412" t="str">
        <f t="shared" si="1722"/>
        <v/>
      </c>
      <c r="S7058" s="412" t="str">
        <f t="shared" si="1724"/>
        <v/>
      </c>
      <c r="T7058" s="427"/>
      <c r="U7058" s="429"/>
      <c r="W7058" s="6" t="e">
        <f>VLOOKUP(A7058,'[3]Cartilha Global'!$A:$A,1,FALSE)</f>
        <v>#N/A</v>
      </c>
    </row>
    <row r="7059" spans="1:23" ht="23.25" hidden="1" thickBot="1" x14ac:dyDescent="0.25">
      <c r="A7059" s="621">
        <v>87445</v>
      </c>
      <c r="B7059" s="508" t="s">
        <v>3144</v>
      </c>
      <c r="C7059" s="513" t="s">
        <v>7321</v>
      </c>
      <c r="D7059" s="498" t="s">
        <v>6937</v>
      </c>
      <c r="E7059" s="499">
        <v>5.63</v>
      </c>
      <c r="F7059" s="500">
        <f t="shared" si="1716"/>
        <v>6.97</v>
      </c>
      <c r="G7059" s="556"/>
      <c r="H7059" s="518"/>
      <c r="I7059" s="519">
        <f t="shared" si="1717"/>
        <v>0</v>
      </c>
      <c r="J7059" s="558">
        <f t="shared" si="1718"/>
        <v>0</v>
      </c>
      <c r="K7059" s="504"/>
      <c r="L7059" s="580">
        <f t="shared" si="1726"/>
        <v>0</v>
      </c>
      <c r="M7059" s="518">
        <f t="shared" si="1726"/>
        <v>0</v>
      </c>
      <c r="N7059" s="519">
        <f t="shared" si="1727"/>
        <v>0</v>
      </c>
      <c r="O7059" s="558">
        <f t="shared" si="1728"/>
        <v>0</v>
      </c>
      <c r="P7059" s="506"/>
      <c r="Q7059" s="520"/>
      <c r="R7059" s="412" t="str">
        <f t="shared" si="1722"/>
        <v/>
      </c>
      <c r="S7059" s="412" t="str">
        <f t="shared" si="1724"/>
        <v/>
      </c>
      <c r="T7059" s="427"/>
      <c r="U7059" s="429"/>
      <c r="W7059" s="6" t="e">
        <f>VLOOKUP(A7059,'[3]Cartilha Global'!$A:$A,1,FALSE)</f>
        <v>#N/A</v>
      </c>
    </row>
    <row r="7060" spans="1:23" ht="23.25" hidden="1" thickBot="1" x14ac:dyDescent="0.25">
      <c r="A7060" s="621">
        <v>87446</v>
      </c>
      <c r="B7060" s="508" t="s">
        <v>3144</v>
      </c>
      <c r="C7060" s="513" t="s">
        <v>7322</v>
      </c>
      <c r="D7060" s="498" t="s">
        <v>7310</v>
      </c>
      <c r="E7060" s="499">
        <v>0.44</v>
      </c>
      <c r="F7060" s="500">
        <f t="shared" si="1716"/>
        <v>0.54</v>
      </c>
      <c r="G7060" s="556"/>
      <c r="H7060" s="518"/>
      <c r="I7060" s="519">
        <f t="shared" si="1717"/>
        <v>0</v>
      </c>
      <c r="J7060" s="558">
        <f t="shared" si="1718"/>
        <v>0</v>
      </c>
      <c r="K7060" s="504"/>
      <c r="L7060" s="580">
        <f t="shared" si="1726"/>
        <v>0</v>
      </c>
      <c r="M7060" s="518">
        <f t="shared" si="1726"/>
        <v>0</v>
      </c>
      <c r="N7060" s="519">
        <f t="shared" si="1727"/>
        <v>0</v>
      </c>
      <c r="O7060" s="558">
        <f t="shared" si="1728"/>
        <v>0</v>
      </c>
      <c r="P7060" s="506"/>
      <c r="Q7060" s="520"/>
      <c r="R7060" s="412" t="str">
        <f t="shared" si="1722"/>
        <v/>
      </c>
      <c r="S7060" s="412" t="str">
        <f t="shared" si="1724"/>
        <v/>
      </c>
      <c r="T7060" s="427"/>
      <c r="U7060" s="429"/>
      <c r="W7060" s="6" t="e">
        <f>VLOOKUP(A7060,'[3]Cartilha Global'!$A:$A,1,FALSE)</f>
        <v>#N/A</v>
      </c>
    </row>
    <row r="7061" spans="1:23" ht="23.25" hidden="1" thickBot="1" x14ac:dyDescent="0.25">
      <c r="A7061" s="621">
        <v>88826</v>
      </c>
      <c r="B7061" s="508" t="s">
        <v>3144</v>
      </c>
      <c r="C7061" s="513" t="s">
        <v>7323</v>
      </c>
      <c r="D7061" s="498" t="s">
        <v>7094</v>
      </c>
      <c r="E7061" s="499">
        <v>0.28999999999999998</v>
      </c>
      <c r="F7061" s="500">
        <f t="shared" si="1716"/>
        <v>0.36</v>
      </c>
      <c r="G7061" s="556"/>
      <c r="H7061" s="518"/>
      <c r="I7061" s="519">
        <f t="shared" si="1717"/>
        <v>0</v>
      </c>
      <c r="J7061" s="558">
        <f t="shared" si="1718"/>
        <v>0</v>
      </c>
      <c r="K7061" s="504"/>
      <c r="L7061" s="580">
        <f t="shared" si="1726"/>
        <v>0</v>
      </c>
      <c r="M7061" s="518">
        <f t="shared" si="1726"/>
        <v>0</v>
      </c>
      <c r="N7061" s="519">
        <f t="shared" si="1727"/>
        <v>0</v>
      </c>
      <c r="O7061" s="558">
        <f t="shared" si="1728"/>
        <v>0</v>
      </c>
      <c r="P7061" s="506"/>
      <c r="Q7061" s="520"/>
      <c r="R7061" s="412" t="str">
        <f t="shared" si="1722"/>
        <v/>
      </c>
      <c r="S7061" s="412" t="str">
        <f t="shared" si="1724"/>
        <v/>
      </c>
      <c r="T7061" s="427"/>
      <c r="U7061" s="429"/>
      <c r="W7061" s="6" t="e">
        <f>VLOOKUP(A7061,'[3]Cartilha Global'!$A:$A,1,FALSE)</f>
        <v>#N/A</v>
      </c>
    </row>
    <row r="7062" spans="1:23" ht="23.25" hidden="1" thickBot="1" x14ac:dyDescent="0.25">
      <c r="A7062" s="621">
        <v>88827</v>
      </c>
      <c r="B7062" s="508" t="s">
        <v>3144</v>
      </c>
      <c r="C7062" s="513" t="s">
        <v>7324</v>
      </c>
      <c r="D7062" s="498" t="s">
        <v>7094</v>
      </c>
      <c r="E7062" s="499">
        <v>0.03</v>
      </c>
      <c r="F7062" s="500">
        <f t="shared" si="1716"/>
        <v>0.04</v>
      </c>
      <c r="G7062" s="556"/>
      <c r="H7062" s="518"/>
      <c r="I7062" s="519">
        <f t="shared" si="1717"/>
        <v>0</v>
      </c>
      <c r="J7062" s="558">
        <f t="shared" si="1718"/>
        <v>0</v>
      </c>
      <c r="K7062" s="504"/>
      <c r="L7062" s="580">
        <f t="shared" si="1726"/>
        <v>0</v>
      </c>
      <c r="M7062" s="518">
        <f t="shared" si="1726"/>
        <v>0</v>
      </c>
      <c r="N7062" s="519">
        <f t="shared" si="1727"/>
        <v>0</v>
      </c>
      <c r="O7062" s="558">
        <f t="shared" si="1728"/>
        <v>0</v>
      </c>
      <c r="P7062" s="506"/>
      <c r="Q7062" s="520"/>
      <c r="R7062" s="412" t="str">
        <f t="shared" si="1722"/>
        <v/>
      </c>
      <c r="S7062" s="412" t="str">
        <f t="shared" si="1724"/>
        <v/>
      </c>
      <c r="T7062" s="427"/>
      <c r="U7062" s="429"/>
      <c r="W7062" s="6" t="e">
        <f>VLOOKUP(A7062,'[3]Cartilha Global'!$A:$A,1,FALSE)</f>
        <v>#N/A</v>
      </c>
    </row>
    <row r="7063" spans="1:23" ht="23.25" hidden="1" thickBot="1" x14ac:dyDescent="0.25">
      <c r="A7063" s="621">
        <v>88828</v>
      </c>
      <c r="B7063" s="508" t="s">
        <v>3144</v>
      </c>
      <c r="C7063" s="513" t="s">
        <v>7325</v>
      </c>
      <c r="D7063" s="498" t="s">
        <v>7094</v>
      </c>
      <c r="E7063" s="499">
        <v>0.32</v>
      </c>
      <c r="F7063" s="500">
        <f t="shared" si="1716"/>
        <v>0.4</v>
      </c>
      <c r="G7063" s="556"/>
      <c r="H7063" s="518"/>
      <c r="I7063" s="519">
        <f t="shared" si="1717"/>
        <v>0</v>
      </c>
      <c r="J7063" s="558">
        <f t="shared" si="1718"/>
        <v>0</v>
      </c>
      <c r="K7063" s="504"/>
      <c r="L7063" s="580">
        <f t="shared" si="1726"/>
        <v>0</v>
      </c>
      <c r="M7063" s="518">
        <f t="shared" si="1726"/>
        <v>0</v>
      </c>
      <c r="N7063" s="519">
        <f t="shared" si="1727"/>
        <v>0</v>
      </c>
      <c r="O7063" s="558">
        <f t="shared" si="1728"/>
        <v>0</v>
      </c>
      <c r="P7063" s="506"/>
      <c r="Q7063" s="520"/>
      <c r="R7063" s="412" t="str">
        <f t="shared" si="1722"/>
        <v/>
      </c>
      <c r="S7063" s="412" t="str">
        <f t="shared" si="1724"/>
        <v/>
      </c>
      <c r="T7063" s="427"/>
      <c r="U7063" s="429"/>
      <c r="W7063" s="6" t="e">
        <f>VLOOKUP(A7063,'[3]Cartilha Global'!$A:$A,1,FALSE)</f>
        <v>#N/A</v>
      </c>
    </row>
    <row r="7064" spans="1:23" ht="23.25" hidden="1" thickBot="1" x14ac:dyDescent="0.25">
      <c r="A7064" s="621">
        <v>88829</v>
      </c>
      <c r="B7064" s="508" t="s">
        <v>3144</v>
      </c>
      <c r="C7064" s="513" t="s">
        <v>7326</v>
      </c>
      <c r="D7064" s="498" t="s">
        <v>7094</v>
      </c>
      <c r="E7064" s="499">
        <v>1.05</v>
      </c>
      <c r="F7064" s="500">
        <f t="shared" si="1716"/>
        <v>1.3</v>
      </c>
      <c r="G7064" s="556"/>
      <c r="H7064" s="518"/>
      <c r="I7064" s="519">
        <f t="shared" si="1717"/>
        <v>0</v>
      </c>
      <c r="J7064" s="558">
        <f t="shared" si="1718"/>
        <v>0</v>
      </c>
      <c r="K7064" s="504"/>
      <c r="L7064" s="580">
        <f t="shared" si="1726"/>
        <v>0</v>
      </c>
      <c r="M7064" s="518">
        <f t="shared" si="1726"/>
        <v>0</v>
      </c>
      <c r="N7064" s="519">
        <f t="shared" si="1727"/>
        <v>0</v>
      </c>
      <c r="O7064" s="558">
        <f t="shared" si="1728"/>
        <v>0</v>
      </c>
      <c r="P7064" s="506"/>
      <c r="Q7064" s="520"/>
      <c r="R7064" s="412" t="str">
        <f t="shared" si="1722"/>
        <v/>
      </c>
      <c r="S7064" s="412" t="str">
        <f t="shared" si="1724"/>
        <v/>
      </c>
      <c r="T7064" s="427"/>
      <c r="U7064" s="429"/>
      <c r="W7064" s="6" t="e">
        <f>VLOOKUP(A7064,'[3]Cartilha Global'!$A:$A,1,FALSE)</f>
        <v>#N/A</v>
      </c>
    </row>
    <row r="7065" spans="1:23" ht="23.25" hidden="1" thickBot="1" x14ac:dyDescent="0.25">
      <c r="A7065" s="621">
        <v>88830</v>
      </c>
      <c r="B7065" s="508" t="s">
        <v>3144</v>
      </c>
      <c r="C7065" s="513" t="s">
        <v>7327</v>
      </c>
      <c r="D7065" s="498" t="s">
        <v>6937</v>
      </c>
      <c r="E7065" s="499">
        <v>1.69</v>
      </c>
      <c r="F7065" s="500">
        <f t="shared" si="1716"/>
        <v>2.09</v>
      </c>
      <c r="G7065" s="556"/>
      <c r="H7065" s="518"/>
      <c r="I7065" s="519">
        <f t="shared" si="1717"/>
        <v>0</v>
      </c>
      <c r="J7065" s="558">
        <f t="shared" si="1718"/>
        <v>0</v>
      </c>
      <c r="K7065" s="504"/>
      <c r="L7065" s="580">
        <f t="shared" si="1726"/>
        <v>0</v>
      </c>
      <c r="M7065" s="518">
        <f t="shared" si="1726"/>
        <v>0</v>
      </c>
      <c r="N7065" s="519">
        <f t="shared" si="1727"/>
        <v>0</v>
      </c>
      <c r="O7065" s="558">
        <f t="shared" si="1728"/>
        <v>0</v>
      </c>
      <c r="P7065" s="506"/>
      <c r="Q7065" s="520"/>
      <c r="R7065" s="412" t="str">
        <f t="shared" si="1722"/>
        <v/>
      </c>
      <c r="S7065" s="412" t="str">
        <f t="shared" si="1724"/>
        <v/>
      </c>
      <c r="T7065" s="427"/>
      <c r="U7065" s="429"/>
      <c r="W7065" s="6" t="e">
        <f>VLOOKUP(A7065,'[3]Cartilha Global'!$A:$A,1,FALSE)</f>
        <v>#N/A</v>
      </c>
    </row>
    <row r="7066" spans="1:23" ht="23.25" hidden="1" thickBot="1" x14ac:dyDescent="0.25">
      <c r="A7066" s="621">
        <v>88831</v>
      </c>
      <c r="B7066" s="508" t="s">
        <v>3144</v>
      </c>
      <c r="C7066" s="513" t="s">
        <v>7328</v>
      </c>
      <c r="D7066" s="498" t="s">
        <v>7310</v>
      </c>
      <c r="E7066" s="499">
        <v>0.32</v>
      </c>
      <c r="F7066" s="500">
        <f t="shared" si="1716"/>
        <v>0.4</v>
      </c>
      <c r="G7066" s="556"/>
      <c r="H7066" s="518"/>
      <c r="I7066" s="519">
        <f t="shared" si="1717"/>
        <v>0</v>
      </c>
      <c r="J7066" s="558">
        <f t="shared" si="1718"/>
        <v>0</v>
      </c>
      <c r="K7066" s="504"/>
      <c r="L7066" s="580">
        <f t="shared" si="1726"/>
        <v>0</v>
      </c>
      <c r="M7066" s="518">
        <f t="shared" si="1726"/>
        <v>0</v>
      </c>
      <c r="N7066" s="519">
        <f t="shared" si="1727"/>
        <v>0</v>
      </c>
      <c r="O7066" s="558">
        <f t="shared" si="1728"/>
        <v>0</v>
      </c>
      <c r="P7066" s="506"/>
      <c r="Q7066" s="520"/>
      <c r="R7066" s="412" t="str">
        <f t="shared" si="1722"/>
        <v/>
      </c>
      <c r="S7066" s="412" t="str">
        <f t="shared" si="1724"/>
        <v/>
      </c>
      <c r="T7066" s="427"/>
      <c r="U7066" s="429"/>
      <c r="W7066" s="6" t="e">
        <f>VLOOKUP(A7066,'[3]Cartilha Global'!$A:$A,1,FALSE)</f>
        <v>#N/A</v>
      </c>
    </row>
    <row r="7067" spans="1:23" ht="23.25" hidden="1" thickBot="1" x14ac:dyDescent="0.25">
      <c r="A7067" s="621">
        <v>89274</v>
      </c>
      <c r="B7067" s="508" t="s">
        <v>3144</v>
      </c>
      <c r="C7067" s="513" t="s">
        <v>7329</v>
      </c>
      <c r="D7067" s="498" t="s">
        <v>7094</v>
      </c>
      <c r="E7067" s="499">
        <v>1.46</v>
      </c>
      <c r="F7067" s="500">
        <f t="shared" si="1716"/>
        <v>1.81</v>
      </c>
      <c r="G7067" s="556"/>
      <c r="H7067" s="518"/>
      <c r="I7067" s="519">
        <f t="shared" si="1717"/>
        <v>0</v>
      </c>
      <c r="J7067" s="558">
        <f t="shared" si="1718"/>
        <v>0</v>
      </c>
      <c r="K7067" s="504"/>
      <c r="L7067" s="580">
        <f t="shared" si="1726"/>
        <v>0</v>
      </c>
      <c r="M7067" s="518">
        <f t="shared" si="1726"/>
        <v>0</v>
      </c>
      <c r="N7067" s="519">
        <f t="shared" si="1727"/>
        <v>0</v>
      </c>
      <c r="O7067" s="558">
        <f t="shared" si="1728"/>
        <v>0</v>
      </c>
      <c r="P7067" s="506"/>
      <c r="Q7067" s="520"/>
      <c r="R7067" s="412" t="str">
        <f t="shared" si="1722"/>
        <v/>
      </c>
      <c r="S7067" s="412" t="str">
        <f t="shared" si="1724"/>
        <v/>
      </c>
      <c r="T7067" s="427"/>
      <c r="U7067" s="429"/>
      <c r="W7067" s="6" t="e">
        <f>VLOOKUP(A7067,'[3]Cartilha Global'!$A:$A,1,FALSE)</f>
        <v>#N/A</v>
      </c>
    </row>
    <row r="7068" spans="1:23" ht="23.25" hidden="1" thickBot="1" x14ac:dyDescent="0.25">
      <c r="A7068" s="621">
        <v>89275</v>
      </c>
      <c r="B7068" s="508" t="s">
        <v>3144</v>
      </c>
      <c r="C7068" s="513" t="s">
        <v>7330</v>
      </c>
      <c r="D7068" s="498" t="s">
        <v>7094</v>
      </c>
      <c r="E7068" s="499">
        <v>0.17</v>
      </c>
      <c r="F7068" s="500">
        <f t="shared" si="1716"/>
        <v>0.21</v>
      </c>
      <c r="G7068" s="556"/>
      <c r="H7068" s="518"/>
      <c r="I7068" s="519">
        <f t="shared" si="1717"/>
        <v>0</v>
      </c>
      <c r="J7068" s="558">
        <f t="shared" si="1718"/>
        <v>0</v>
      </c>
      <c r="K7068" s="504"/>
      <c r="L7068" s="580">
        <f t="shared" si="1726"/>
        <v>0</v>
      </c>
      <c r="M7068" s="518">
        <f t="shared" si="1726"/>
        <v>0</v>
      </c>
      <c r="N7068" s="519">
        <f t="shared" si="1727"/>
        <v>0</v>
      </c>
      <c r="O7068" s="558">
        <f t="shared" si="1728"/>
        <v>0</v>
      </c>
      <c r="P7068" s="506"/>
      <c r="Q7068" s="520"/>
      <c r="R7068" s="412" t="str">
        <f t="shared" si="1722"/>
        <v/>
      </c>
      <c r="S7068" s="412" t="str">
        <f t="shared" si="1724"/>
        <v/>
      </c>
      <c r="T7068" s="427"/>
      <c r="U7068" s="429"/>
      <c r="W7068" s="6" t="e">
        <f>VLOOKUP(A7068,'[3]Cartilha Global'!$A:$A,1,FALSE)</f>
        <v>#N/A</v>
      </c>
    </row>
    <row r="7069" spans="1:23" ht="23.25" hidden="1" thickBot="1" x14ac:dyDescent="0.25">
      <c r="A7069" s="621">
        <v>89276</v>
      </c>
      <c r="B7069" s="508" t="s">
        <v>3144</v>
      </c>
      <c r="C7069" s="513" t="s">
        <v>7331</v>
      </c>
      <c r="D7069" s="498" t="s">
        <v>7094</v>
      </c>
      <c r="E7069" s="499">
        <v>1.83</v>
      </c>
      <c r="F7069" s="500">
        <f t="shared" si="1716"/>
        <v>2.27</v>
      </c>
      <c r="G7069" s="556"/>
      <c r="H7069" s="518"/>
      <c r="I7069" s="519">
        <f t="shared" si="1717"/>
        <v>0</v>
      </c>
      <c r="J7069" s="558">
        <f t="shared" si="1718"/>
        <v>0</v>
      </c>
      <c r="K7069" s="504"/>
      <c r="L7069" s="580">
        <f t="shared" si="1726"/>
        <v>0</v>
      </c>
      <c r="M7069" s="518">
        <f t="shared" si="1726"/>
        <v>0</v>
      </c>
      <c r="N7069" s="519">
        <f t="shared" si="1727"/>
        <v>0</v>
      </c>
      <c r="O7069" s="558">
        <f t="shared" si="1728"/>
        <v>0</v>
      </c>
      <c r="P7069" s="506"/>
      <c r="Q7069" s="520"/>
      <c r="R7069" s="412" t="str">
        <f t="shared" si="1722"/>
        <v/>
      </c>
      <c r="S7069" s="412" t="str">
        <f t="shared" si="1724"/>
        <v/>
      </c>
      <c r="T7069" s="427"/>
      <c r="U7069" s="429"/>
      <c r="W7069" s="6" t="e">
        <f>VLOOKUP(A7069,'[3]Cartilha Global'!$A:$A,1,FALSE)</f>
        <v>#N/A</v>
      </c>
    </row>
    <row r="7070" spans="1:23" ht="23.25" hidden="1" thickBot="1" x14ac:dyDescent="0.25">
      <c r="A7070" s="621">
        <v>89278</v>
      </c>
      <c r="B7070" s="508" t="s">
        <v>3144</v>
      </c>
      <c r="C7070" s="513" t="s">
        <v>7332</v>
      </c>
      <c r="D7070" s="498" t="s">
        <v>6937</v>
      </c>
      <c r="E7070" s="499">
        <v>12.84</v>
      </c>
      <c r="F7070" s="500">
        <f t="shared" si="1716"/>
        <v>15.9</v>
      </c>
      <c r="G7070" s="556"/>
      <c r="H7070" s="518"/>
      <c r="I7070" s="519">
        <f t="shared" ref="I7070:I7133" si="1729">IF(ISBLANK(E7070),0,ROUND(F7070*G7070,2))</f>
        <v>0</v>
      </c>
      <c r="J7070" s="558">
        <f t="shared" ref="J7070:J7133" si="1730">IF(ISBLANK(G7070),0,ROUND(G7070*H7070,2))</f>
        <v>0</v>
      </c>
      <c r="K7070" s="504"/>
      <c r="L7070" s="580">
        <f t="shared" si="1726"/>
        <v>0</v>
      </c>
      <c r="M7070" s="518">
        <f t="shared" si="1726"/>
        <v>0</v>
      </c>
      <c r="N7070" s="519">
        <f t="shared" si="1727"/>
        <v>0</v>
      </c>
      <c r="O7070" s="558">
        <f t="shared" si="1728"/>
        <v>0</v>
      </c>
      <c r="P7070" s="506"/>
      <c r="Q7070" s="520"/>
      <c r="R7070" s="412" t="str">
        <f t="shared" ref="R7070:R7133" si="1731">IF(Q7070="X","x",IF(Q7070="xx","x",IF(O7070&gt;0,"x","")))</f>
        <v/>
      </c>
      <c r="S7070" s="412" t="str">
        <f t="shared" si="1724"/>
        <v/>
      </c>
      <c r="T7070" s="427"/>
      <c r="U7070" s="429"/>
      <c r="W7070" s="6" t="e">
        <f>VLOOKUP(A7070,'[3]Cartilha Global'!$A:$A,1,FALSE)</f>
        <v>#N/A</v>
      </c>
    </row>
    <row r="7071" spans="1:23" ht="23.25" hidden="1" thickBot="1" x14ac:dyDescent="0.25">
      <c r="A7071" s="621">
        <v>89279</v>
      </c>
      <c r="B7071" s="508" t="s">
        <v>3144</v>
      </c>
      <c r="C7071" s="513" t="s">
        <v>7333</v>
      </c>
      <c r="D7071" s="498" t="s">
        <v>7310</v>
      </c>
      <c r="E7071" s="499">
        <v>1.63</v>
      </c>
      <c r="F7071" s="500">
        <f t="shared" si="1716"/>
        <v>2.02</v>
      </c>
      <c r="G7071" s="556"/>
      <c r="H7071" s="518"/>
      <c r="I7071" s="519">
        <f t="shared" si="1729"/>
        <v>0</v>
      </c>
      <c r="J7071" s="558">
        <f t="shared" si="1730"/>
        <v>0</v>
      </c>
      <c r="K7071" s="504"/>
      <c r="L7071" s="580">
        <f t="shared" si="1726"/>
        <v>0</v>
      </c>
      <c r="M7071" s="518">
        <f t="shared" si="1726"/>
        <v>0</v>
      </c>
      <c r="N7071" s="519">
        <f t="shared" si="1727"/>
        <v>0</v>
      </c>
      <c r="O7071" s="558">
        <f t="shared" si="1728"/>
        <v>0</v>
      </c>
      <c r="P7071" s="506"/>
      <c r="Q7071" s="520"/>
      <c r="R7071" s="412" t="str">
        <f t="shared" si="1731"/>
        <v/>
      </c>
      <c r="S7071" s="412" t="str">
        <f t="shared" si="1724"/>
        <v/>
      </c>
      <c r="T7071" s="427"/>
      <c r="U7071" s="429"/>
      <c r="W7071" s="6" t="e">
        <f>VLOOKUP(A7071,'[3]Cartilha Global'!$A:$A,1,FALSE)</f>
        <v>#N/A</v>
      </c>
    </row>
    <row r="7072" spans="1:23" ht="23.25" hidden="1" thickBot="1" x14ac:dyDescent="0.25">
      <c r="A7072" s="621">
        <v>89221</v>
      </c>
      <c r="B7072" s="508" t="s">
        <v>3144</v>
      </c>
      <c r="C7072" s="513" t="s">
        <v>7334</v>
      </c>
      <c r="D7072" s="498" t="s">
        <v>7094</v>
      </c>
      <c r="E7072" s="499">
        <v>1.2</v>
      </c>
      <c r="F7072" s="500">
        <f t="shared" si="1716"/>
        <v>1.49</v>
      </c>
      <c r="G7072" s="556"/>
      <c r="H7072" s="518"/>
      <c r="I7072" s="519">
        <f t="shared" si="1729"/>
        <v>0</v>
      </c>
      <c r="J7072" s="558">
        <f t="shared" si="1730"/>
        <v>0</v>
      </c>
      <c r="K7072" s="504"/>
      <c r="L7072" s="580">
        <f t="shared" si="1726"/>
        <v>0</v>
      </c>
      <c r="M7072" s="518">
        <f t="shared" si="1726"/>
        <v>0</v>
      </c>
      <c r="N7072" s="519">
        <f t="shared" si="1727"/>
        <v>0</v>
      </c>
      <c r="O7072" s="558">
        <f t="shared" si="1728"/>
        <v>0</v>
      </c>
      <c r="P7072" s="506"/>
      <c r="Q7072" s="520"/>
      <c r="R7072" s="412" t="str">
        <f t="shared" si="1731"/>
        <v/>
      </c>
      <c r="S7072" s="412" t="str">
        <f t="shared" si="1724"/>
        <v/>
      </c>
      <c r="T7072" s="427"/>
      <c r="U7072" s="429"/>
      <c r="W7072" s="6" t="e">
        <f>VLOOKUP(A7072,'[3]Cartilha Global'!$A:$A,1,FALSE)</f>
        <v>#N/A</v>
      </c>
    </row>
    <row r="7073" spans="1:23" ht="23.25" hidden="1" thickBot="1" x14ac:dyDescent="0.25">
      <c r="A7073" s="621">
        <v>89222</v>
      </c>
      <c r="B7073" s="508" t="s">
        <v>3144</v>
      </c>
      <c r="C7073" s="513" t="s">
        <v>7335</v>
      </c>
      <c r="D7073" s="498" t="s">
        <v>7094</v>
      </c>
      <c r="E7073" s="499">
        <v>0.14000000000000001</v>
      </c>
      <c r="F7073" s="500">
        <f t="shared" si="1716"/>
        <v>0.17</v>
      </c>
      <c r="G7073" s="556"/>
      <c r="H7073" s="518"/>
      <c r="I7073" s="519">
        <f t="shared" si="1729"/>
        <v>0</v>
      </c>
      <c r="J7073" s="558">
        <f t="shared" si="1730"/>
        <v>0</v>
      </c>
      <c r="K7073" s="504"/>
      <c r="L7073" s="580">
        <f t="shared" si="1726"/>
        <v>0</v>
      </c>
      <c r="M7073" s="518">
        <f t="shared" si="1726"/>
        <v>0</v>
      </c>
      <c r="N7073" s="519">
        <f t="shared" si="1727"/>
        <v>0</v>
      </c>
      <c r="O7073" s="558">
        <f t="shared" si="1728"/>
        <v>0</v>
      </c>
      <c r="P7073" s="506"/>
      <c r="Q7073" s="520"/>
      <c r="R7073" s="412" t="str">
        <f t="shared" si="1731"/>
        <v/>
      </c>
      <c r="S7073" s="412" t="str">
        <f t="shared" si="1724"/>
        <v/>
      </c>
      <c r="T7073" s="427"/>
      <c r="U7073" s="429"/>
      <c r="W7073" s="6" t="e">
        <f>VLOOKUP(A7073,'[3]Cartilha Global'!$A:$A,1,FALSE)</f>
        <v>#N/A</v>
      </c>
    </row>
    <row r="7074" spans="1:23" ht="23.25" hidden="1" thickBot="1" x14ac:dyDescent="0.25">
      <c r="A7074" s="621">
        <v>89223</v>
      </c>
      <c r="B7074" s="508" t="s">
        <v>3144</v>
      </c>
      <c r="C7074" s="513" t="s">
        <v>7336</v>
      </c>
      <c r="D7074" s="498" t="s">
        <v>7094</v>
      </c>
      <c r="E7074" s="499">
        <v>1.31</v>
      </c>
      <c r="F7074" s="500">
        <f t="shared" si="1716"/>
        <v>1.62</v>
      </c>
      <c r="G7074" s="556"/>
      <c r="H7074" s="518"/>
      <c r="I7074" s="519">
        <f t="shared" si="1729"/>
        <v>0</v>
      </c>
      <c r="J7074" s="558">
        <f t="shared" si="1730"/>
        <v>0</v>
      </c>
      <c r="K7074" s="504"/>
      <c r="L7074" s="580">
        <f t="shared" si="1726"/>
        <v>0</v>
      </c>
      <c r="M7074" s="518">
        <f t="shared" si="1726"/>
        <v>0</v>
      </c>
      <c r="N7074" s="519">
        <f t="shared" si="1727"/>
        <v>0</v>
      </c>
      <c r="O7074" s="558">
        <f t="shared" si="1728"/>
        <v>0</v>
      </c>
      <c r="P7074" s="506"/>
      <c r="Q7074" s="520"/>
      <c r="R7074" s="412" t="str">
        <f t="shared" si="1731"/>
        <v/>
      </c>
      <c r="S7074" s="412" t="str">
        <f t="shared" si="1724"/>
        <v/>
      </c>
      <c r="T7074" s="427"/>
      <c r="U7074" s="429"/>
      <c r="W7074" s="6" t="e">
        <f>VLOOKUP(A7074,'[3]Cartilha Global'!$A:$A,1,FALSE)</f>
        <v>#N/A</v>
      </c>
    </row>
    <row r="7075" spans="1:23" ht="23.25" hidden="1" thickBot="1" x14ac:dyDescent="0.25">
      <c r="A7075" s="621">
        <v>89224</v>
      </c>
      <c r="B7075" s="508" t="s">
        <v>3144</v>
      </c>
      <c r="C7075" s="513" t="s">
        <v>7337</v>
      </c>
      <c r="D7075" s="498" t="s">
        <v>7094</v>
      </c>
      <c r="E7075" s="499">
        <v>2.1</v>
      </c>
      <c r="F7075" s="500">
        <f t="shared" si="1716"/>
        <v>2.6</v>
      </c>
      <c r="G7075" s="556"/>
      <c r="H7075" s="518"/>
      <c r="I7075" s="519">
        <f t="shared" si="1729"/>
        <v>0</v>
      </c>
      <c r="J7075" s="558">
        <f t="shared" si="1730"/>
        <v>0</v>
      </c>
      <c r="K7075" s="504"/>
      <c r="L7075" s="580">
        <f t="shared" si="1726"/>
        <v>0</v>
      </c>
      <c r="M7075" s="518">
        <f t="shared" si="1726"/>
        <v>0</v>
      </c>
      <c r="N7075" s="519">
        <f t="shared" si="1727"/>
        <v>0</v>
      </c>
      <c r="O7075" s="558">
        <f t="shared" si="1728"/>
        <v>0</v>
      </c>
      <c r="P7075" s="506"/>
      <c r="Q7075" s="520"/>
      <c r="R7075" s="412" t="str">
        <f t="shared" si="1731"/>
        <v/>
      </c>
      <c r="S7075" s="412" t="str">
        <f t="shared" si="1724"/>
        <v/>
      </c>
      <c r="T7075" s="427"/>
      <c r="U7075" s="429"/>
      <c r="W7075" s="6" t="e">
        <f>VLOOKUP(A7075,'[3]Cartilha Global'!$A:$A,1,FALSE)</f>
        <v>#N/A</v>
      </c>
    </row>
    <row r="7076" spans="1:23" ht="23.25" hidden="1" thickBot="1" x14ac:dyDescent="0.25">
      <c r="A7076" s="621">
        <v>89225</v>
      </c>
      <c r="B7076" s="508" t="s">
        <v>3144</v>
      </c>
      <c r="C7076" s="513" t="s">
        <v>7338</v>
      </c>
      <c r="D7076" s="498" t="s">
        <v>6937</v>
      </c>
      <c r="E7076" s="499">
        <v>4.75</v>
      </c>
      <c r="F7076" s="500">
        <f t="shared" ref="F7076:F7108" si="1732">IF(E7076=0,0,ROUND(E7076*(1+E$13)*(1-E$14),2))</f>
        <v>5.88</v>
      </c>
      <c r="G7076" s="556"/>
      <c r="H7076" s="518"/>
      <c r="I7076" s="519">
        <f t="shared" si="1729"/>
        <v>0</v>
      </c>
      <c r="J7076" s="558">
        <f t="shared" si="1730"/>
        <v>0</v>
      </c>
      <c r="K7076" s="504"/>
      <c r="L7076" s="580">
        <f t="shared" si="1726"/>
        <v>0</v>
      </c>
      <c r="M7076" s="518">
        <f t="shared" si="1726"/>
        <v>0</v>
      </c>
      <c r="N7076" s="519">
        <f t="shared" si="1727"/>
        <v>0</v>
      </c>
      <c r="O7076" s="558">
        <f t="shared" si="1728"/>
        <v>0</v>
      </c>
      <c r="P7076" s="506"/>
      <c r="Q7076" s="520"/>
      <c r="R7076" s="412" t="str">
        <f t="shared" si="1731"/>
        <v/>
      </c>
      <c r="S7076" s="412" t="str">
        <f t="shared" si="1724"/>
        <v/>
      </c>
      <c r="T7076" s="427"/>
      <c r="U7076" s="429"/>
      <c r="W7076" s="6" t="e">
        <f>VLOOKUP(A7076,'[3]Cartilha Global'!$A:$A,1,FALSE)</f>
        <v>#N/A</v>
      </c>
    </row>
    <row r="7077" spans="1:23" ht="23.25" hidden="1" thickBot="1" x14ac:dyDescent="0.25">
      <c r="A7077" s="621">
        <v>89226</v>
      </c>
      <c r="B7077" s="508" t="s">
        <v>3144</v>
      </c>
      <c r="C7077" s="513" t="s">
        <v>7339</v>
      </c>
      <c r="D7077" s="498" t="s">
        <v>7310</v>
      </c>
      <c r="E7077" s="499">
        <v>1.34</v>
      </c>
      <c r="F7077" s="500">
        <f t="shared" si="1732"/>
        <v>1.66</v>
      </c>
      <c r="G7077" s="556"/>
      <c r="H7077" s="518"/>
      <c r="I7077" s="519">
        <f t="shared" si="1729"/>
        <v>0</v>
      </c>
      <c r="J7077" s="558">
        <f t="shared" si="1730"/>
        <v>0</v>
      </c>
      <c r="K7077" s="504"/>
      <c r="L7077" s="580">
        <f t="shared" si="1726"/>
        <v>0</v>
      </c>
      <c r="M7077" s="518">
        <f t="shared" si="1726"/>
        <v>0</v>
      </c>
      <c r="N7077" s="519">
        <f t="shared" si="1727"/>
        <v>0</v>
      </c>
      <c r="O7077" s="558">
        <f t="shared" si="1728"/>
        <v>0</v>
      </c>
      <c r="P7077" s="506"/>
      <c r="Q7077" s="520"/>
      <c r="R7077" s="412" t="str">
        <f t="shared" si="1731"/>
        <v/>
      </c>
      <c r="S7077" s="412" t="str">
        <f t="shared" si="1724"/>
        <v/>
      </c>
      <c r="T7077" s="427"/>
      <c r="U7077" s="429"/>
      <c r="W7077" s="6" t="e">
        <f>VLOOKUP(A7077,'[3]Cartilha Global'!$A:$A,1,FALSE)</f>
        <v>#N/A</v>
      </c>
    </row>
    <row r="7078" spans="1:23" ht="23.25" hidden="1" thickBot="1" x14ac:dyDescent="0.25">
      <c r="A7078" s="621">
        <v>89277</v>
      </c>
      <c r="B7078" s="508" t="s">
        <v>3144</v>
      </c>
      <c r="C7078" s="513" t="s">
        <v>7340</v>
      </c>
      <c r="D7078" s="498" t="s">
        <v>7094</v>
      </c>
      <c r="E7078" s="499">
        <v>9.3800000000000008</v>
      </c>
      <c r="F7078" s="500">
        <f t="shared" si="1732"/>
        <v>11.62</v>
      </c>
      <c r="G7078" s="556"/>
      <c r="H7078" s="518"/>
      <c r="I7078" s="519">
        <f t="shared" si="1729"/>
        <v>0</v>
      </c>
      <c r="J7078" s="558">
        <f t="shared" si="1730"/>
        <v>0</v>
      </c>
      <c r="K7078" s="504"/>
      <c r="L7078" s="580">
        <f t="shared" si="1726"/>
        <v>0</v>
      </c>
      <c r="M7078" s="518">
        <f t="shared" si="1726"/>
        <v>0</v>
      </c>
      <c r="N7078" s="519">
        <f t="shared" si="1727"/>
        <v>0</v>
      </c>
      <c r="O7078" s="558">
        <f t="shared" si="1728"/>
        <v>0</v>
      </c>
      <c r="P7078" s="506"/>
      <c r="Q7078" s="520"/>
      <c r="R7078" s="412" t="str">
        <f t="shared" si="1731"/>
        <v/>
      </c>
      <c r="S7078" s="412" t="str">
        <f t="shared" si="1724"/>
        <v/>
      </c>
      <c r="T7078" s="427"/>
      <c r="U7078" s="429"/>
      <c r="W7078" s="6" t="e">
        <f>VLOOKUP(A7078,'[3]Cartilha Global'!$A:$A,1,FALSE)</f>
        <v>#N/A</v>
      </c>
    </row>
    <row r="7079" spans="1:23" ht="23.25" hidden="1" thickBot="1" x14ac:dyDescent="0.25">
      <c r="A7079" s="621">
        <v>93233</v>
      </c>
      <c r="B7079" s="508" t="s">
        <v>3144</v>
      </c>
      <c r="C7079" s="513" t="s">
        <v>7341</v>
      </c>
      <c r="D7079" s="498" t="s">
        <v>6937</v>
      </c>
      <c r="E7079" s="499">
        <v>11.08</v>
      </c>
      <c r="F7079" s="500">
        <f t="shared" si="1732"/>
        <v>13.72</v>
      </c>
      <c r="G7079" s="556"/>
      <c r="H7079" s="518"/>
      <c r="I7079" s="519">
        <f t="shared" si="1729"/>
        <v>0</v>
      </c>
      <c r="J7079" s="558">
        <f t="shared" si="1730"/>
        <v>0</v>
      </c>
      <c r="K7079" s="504"/>
      <c r="L7079" s="580">
        <f t="shared" si="1726"/>
        <v>0</v>
      </c>
      <c r="M7079" s="518">
        <f t="shared" si="1726"/>
        <v>0</v>
      </c>
      <c r="N7079" s="519">
        <f t="shared" si="1727"/>
        <v>0</v>
      </c>
      <c r="O7079" s="558">
        <f t="shared" si="1728"/>
        <v>0</v>
      </c>
      <c r="P7079" s="506"/>
      <c r="Q7079" s="520"/>
      <c r="R7079" s="412" t="str">
        <f t="shared" si="1731"/>
        <v/>
      </c>
      <c r="S7079" s="412" t="str">
        <f t="shared" si="1724"/>
        <v/>
      </c>
      <c r="T7079" s="427"/>
      <c r="U7079" s="429"/>
      <c r="W7079" s="6" t="e">
        <f>VLOOKUP(A7079,'[3]Cartilha Global'!$A:$A,1,FALSE)</f>
        <v>#N/A</v>
      </c>
    </row>
    <row r="7080" spans="1:23" ht="23.25" hidden="1" thickBot="1" x14ac:dyDescent="0.25">
      <c r="A7080" s="621">
        <v>93234</v>
      </c>
      <c r="B7080" s="508" t="s">
        <v>3144</v>
      </c>
      <c r="C7080" s="513" t="s">
        <v>7342</v>
      </c>
      <c r="D7080" s="498" t="s">
        <v>7310</v>
      </c>
      <c r="E7080" s="499">
        <v>0.41</v>
      </c>
      <c r="F7080" s="500">
        <f t="shared" si="1732"/>
        <v>0.51</v>
      </c>
      <c r="G7080" s="556"/>
      <c r="H7080" s="518"/>
      <c r="I7080" s="519">
        <f t="shared" si="1729"/>
        <v>0</v>
      </c>
      <c r="J7080" s="558">
        <f t="shared" si="1730"/>
        <v>0</v>
      </c>
      <c r="K7080" s="504"/>
      <c r="L7080" s="580">
        <f t="shared" si="1726"/>
        <v>0</v>
      </c>
      <c r="M7080" s="518">
        <f t="shared" si="1726"/>
        <v>0</v>
      </c>
      <c r="N7080" s="519">
        <f t="shared" si="1727"/>
        <v>0</v>
      </c>
      <c r="O7080" s="558">
        <f t="shared" si="1728"/>
        <v>0</v>
      </c>
      <c r="P7080" s="506"/>
      <c r="Q7080" s="520"/>
      <c r="R7080" s="412" t="str">
        <f t="shared" si="1731"/>
        <v/>
      </c>
      <c r="S7080" s="412" t="str">
        <f t="shared" si="1724"/>
        <v/>
      </c>
      <c r="T7080" s="427"/>
      <c r="U7080" s="429"/>
      <c r="W7080" s="6" t="e">
        <f>VLOOKUP(A7080,'[3]Cartilha Global'!$A:$A,1,FALSE)</f>
        <v>#N/A</v>
      </c>
    </row>
    <row r="7081" spans="1:23" ht="23.25" hidden="1" thickBot="1" x14ac:dyDescent="0.25">
      <c r="A7081" s="621">
        <v>93229</v>
      </c>
      <c r="B7081" s="508" t="s">
        <v>3144</v>
      </c>
      <c r="C7081" s="513" t="s">
        <v>7343</v>
      </c>
      <c r="D7081" s="498" t="s">
        <v>7094</v>
      </c>
      <c r="E7081" s="499">
        <v>0.37</v>
      </c>
      <c r="F7081" s="500">
        <f t="shared" si="1732"/>
        <v>0.46</v>
      </c>
      <c r="G7081" s="556"/>
      <c r="H7081" s="518"/>
      <c r="I7081" s="519">
        <f t="shared" si="1729"/>
        <v>0</v>
      </c>
      <c r="J7081" s="558">
        <f t="shared" si="1730"/>
        <v>0</v>
      </c>
      <c r="K7081" s="504"/>
      <c r="L7081" s="580">
        <f t="shared" si="1726"/>
        <v>0</v>
      </c>
      <c r="M7081" s="518">
        <f t="shared" si="1726"/>
        <v>0</v>
      </c>
      <c r="N7081" s="519">
        <f t="shared" si="1727"/>
        <v>0</v>
      </c>
      <c r="O7081" s="558">
        <f t="shared" si="1728"/>
        <v>0</v>
      </c>
      <c r="P7081" s="506"/>
      <c r="Q7081" s="520"/>
      <c r="R7081" s="412" t="str">
        <f t="shared" si="1731"/>
        <v/>
      </c>
      <c r="S7081" s="412" t="str">
        <f t="shared" si="1724"/>
        <v/>
      </c>
      <c r="T7081" s="427"/>
      <c r="U7081" s="429"/>
      <c r="W7081" s="6" t="e">
        <f>VLOOKUP(A7081,'[3]Cartilha Global'!$A:$A,1,FALSE)</f>
        <v>#N/A</v>
      </c>
    </row>
    <row r="7082" spans="1:23" ht="23.25" hidden="1" thickBot="1" x14ac:dyDescent="0.25">
      <c r="A7082" s="621">
        <v>93230</v>
      </c>
      <c r="B7082" s="508" t="s">
        <v>3144</v>
      </c>
      <c r="C7082" s="513" t="s">
        <v>7344</v>
      </c>
      <c r="D7082" s="498" t="s">
        <v>7094</v>
      </c>
      <c r="E7082" s="499">
        <v>0.04</v>
      </c>
      <c r="F7082" s="500">
        <f t="shared" si="1732"/>
        <v>0.05</v>
      </c>
      <c r="G7082" s="556"/>
      <c r="H7082" s="518"/>
      <c r="I7082" s="519">
        <f t="shared" si="1729"/>
        <v>0</v>
      </c>
      <c r="J7082" s="558">
        <f t="shared" si="1730"/>
        <v>0</v>
      </c>
      <c r="K7082" s="504"/>
      <c r="L7082" s="580">
        <f t="shared" si="1726"/>
        <v>0</v>
      </c>
      <c r="M7082" s="518">
        <f t="shared" si="1726"/>
        <v>0</v>
      </c>
      <c r="N7082" s="519">
        <f t="shared" si="1727"/>
        <v>0</v>
      </c>
      <c r="O7082" s="558">
        <f t="shared" si="1728"/>
        <v>0</v>
      </c>
      <c r="P7082" s="506"/>
      <c r="Q7082" s="520"/>
      <c r="R7082" s="412" t="str">
        <f t="shared" si="1731"/>
        <v/>
      </c>
      <c r="S7082" s="412" t="str">
        <f t="shared" si="1724"/>
        <v/>
      </c>
      <c r="T7082" s="427"/>
      <c r="U7082" s="429"/>
      <c r="W7082" s="6" t="e">
        <f>VLOOKUP(A7082,'[3]Cartilha Global'!$A:$A,1,FALSE)</f>
        <v>#N/A</v>
      </c>
    </row>
    <row r="7083" spans="1:23" ht="23.25" hidden="1" thickBot="1" x14ac:dyDescent="0.25">
      <c r="A7083" s="621">
        <v>93231</v>
      </c>
      <c r="B7083" s="508" t="s">
        <v>3144</v>
      </c>
      <c r="C7083" s="513" t="s">
        <v>7345</v>
      </c>
      <c r="D7083" s="498" t="s">
        <v>7094</v>
      </c>
      <c r="E7083" s="499">
        <v>0.34</v>
      </c>
      <c r="F7083" s="500">
        <f t="shared" si="1732"/>
        <v>0.42</v>
      </c>
      <c r="G7083" s="556"/>
      <c r="H7083" s="518"/>
      <c r="I7083" s="519">
        <f t="shared" si="1729"/>
        <v>0</v>
      </c>
      <c r="J7083" s="558">
        <f t="shared" si="1730"/>
        <v>0</v>
      </c>
      <c r="K7083" s="504"/>
      <c r="L7083" s="580">
        <f t="shared" si="1726"/>
        <v>0</v>
      </c>
      <c r="M7083" s="518">
        <f t="shared" si="1726"/>
        <v>0</v>
      </c>
      <c r="N7083" s="519">
        <f t="shared" si="1727"/>
        <v>0</v>
      </c>
      <c r="O7083" s="558">
        <f t="shared" si="1728"/>
        <v>0</v>
      </c>
      <c r="P7083" s="506"/>
      <c r="Q7083" s="520"/>
      <c r="R7083" s="412" t="str">
        <f t="shared" si="1731"/>
        <v/>
      </c>
      <c r="S7083" s="412" t="str">
        <f t="shared" si="1724"/>
        <v/>
      </c>
      <c r="T7083" s="427"/>
      <c r="U7083" s="429"/>
      <c r="W7083" s="6" t="e">
        <f>VLOOKUP(A7083,'[3]Cartilha Global'!$A:$A,1,FALSE)</f>
        <v>#N/A</v>
      </c>
    </row>
    <row r="7084" spans="1:23" ht="23.25" hidden="1" thickBot="1" x14ac:dyDescent="0.25">
      <c r="A7084" s="621">
        <v>93232</v>
      </c>
      <c r="B7084" s="508" t="s">
        <v>3144</v>
      </c>
      <c r="C7084" s="513" t="s">
        <v>7346</v>
      </c>
      <c r="D7084" s="498" t="s">
        <v>7094</v>
      </c>
      <c r="E7084" s="499">
        <v>10.33</v>
      </c>
      <c r="F7084" s="500">
        <f t="shared" si="1732"/>
        <v>12.79</v>
      </c>
      <c r="G7084" s="556"/>
      <c r="H7084" s="518"/>
      <c r="I7084" s="519">
        <f t="shared" si="1729"/>
        <v>0</v>
      </c>
      <c r="J7084" s="558">
        <f t="shared" si="1730"/>
        <v>0</v>
      </c>
      <c r="K7084" s="504"/>
      <c r="L7084" s="580">
        <f t="shared" si="1726"/>
        <v>0</v>
      </c>
      <c r="M7084" s="518">
        <f t="shared" si="1726"/>
        <v>0</v>
      </c>
      <c r="N7084" s="519">
        <f t="shared" si="1727"/>
        <v>0</v>
      </c>
      <c r="O7084" s="558">
        <f t="shared" si="1728"/>
        <v>0</v>
      </c>
      <c r="P7084" s="506"/>
      <c r="Q7084" s="520"/>
      <c r="R7084" s="412" t="str">
        <f t="shared" si="1731"/>
        <v/>
      </c>
      <c r="S7084" s="412" t="str">
        <f t="shared" si="1724"/>
        <v/>
      </c>
      <c r="T7084" s="427"/>
      <c r="U7084" s="429"/>
      <c r="W7084" s="6" t="e">
        <f>VLOOKUP(A7084,'[3]Cartilha Global'!$A:$A,1,FALSE)</f>
        <v>#N/A</v>
      </c>
    </row>
    <row r="7085" spans="1:23" ht="23.25" hidden="1" thickBot="1" x14ac:dyDescent="0.25">
      <c r="A7085" s="621">
        <v>88386</v>
      </c>
      <c r="B7085" s="508" t="s">
        <v>3144</v>
      </c>
      <c r="C7085" s="513" t="s">
        <v>7347</v>
      </c>
      <c r="D7085" s="498" t="s">
        <v>6937</v>
      </c>
      <c r="E7085" s="499">
        <v>4.34</v>
      </c>
      <c r="F7085" s="500">
        <f t="shared" si="1732"/>
        <v>5.37</v>
      </c>
      <c r="G7085" s="556"/>
      <c r="H7085" s="518"/>
      <c r="I7085" s="519">
        <f t="shared" si="1729"/>
        <v>0</v>
      </c>
      <c r="J7085" s="558">
        <f t="shared" si="1730"/>
        <v>0</v>
      </c>
      <c r="K7085" s="504"/>
      <c r="L7085" s="580">
        <f t="shared" si="1726"/>
        <v>0</v>
      </c>
      <c r="M7085" s="518">
        <f t="shared" si="1726"/>
        <v>0</v>
      </c>
      <c r="N7085" s="519">
        <f t="shared" si="1727"/>
        <v>0</v>
      </c>
      <c r="O7085" s="558">
        <f t="shared" si="1728"/>
        <v>0</v>
      </c>
      <c r="P7085" s="506"/>
      <c r="Q7085" s="520"/>
      <c r="R7085" s="412" t="str">
        <f t="shared" si="1731"/>
        <v/>
      </c>
      <c r="S7085" s="412" t="str">
        <f t="shared" si="1724"/>
        <v/>
      </c>
      <c r="T7085" s="427"/>
      <c r="U7085" s="429"/>
      <c r="W7085" s="6" t="e">
        <f>VLOOKUP(A7085,'[3]Cartilha Global'!$A:$A,1,FALSE)</f>
        <v>#N/A</v>
      </c>
    </row>
    <row r="7086" spans="1:23" ht="23.25" hidden="1" thickBot="1" x14ac:dyDescent="0.25">
      <c r="A7086" s="621">
        <v>88387</v>
      </c>
      <c r="B7086" s="508" t="s">
        <v>3144</v>
      </c>
      <c r="C7086" s="513" t="s">
        <v>7348</v>
      </c>
      <c r="D7086" s="498" t="s">
        <v>7094</v>
      </c>
      <c r="E7086" s="499">
        <v>0.78</v>
      </c>
      <c r="F7086" s="500">
        <f t="shared" si="1732"/>
        <v>0.97</v>
      </c>
      <c r="G7086" s="556"/>
      <c r="H7086" s="518"/>
      <c r="I7086" s="519">
        <f t="shared" si="1729"/>
        <v>0</v>
      </c>
      <c r="J7086" s="558">
        <f t="shared" si="1730"/>
        <v>0</v>
      </c>
      <c r="K7086" s="504"/>
      <c r="L7086" s="580">
        <f t="shared" si="1726"/>
        <v>0</v>
      </c>
      <c r="M7086" s="518">
        <f t="shared" si="1726"/>
        <v>0</v>
      </c>
      <c r="N7086" s="519">
        <f t="shared" si="1727"/>
        <v>0</v>
      </c>
      <c r="O7086" s="558">
        <f t="shared" si="1728"/>
        <v>0</v>
      </c>
      <c r="P7086" s="506"/>
      <c r="Q7086" s="520"/>
      <c r="R7086" s="412" t="str">
        <f t="shared" si="1731"/>
        <v/>
      </c>
      <c r="S7086" s="412" t="str">
        <f t="shared" si="1724"/>
        <v/>
      </c>
      <c r="T7086" s="427"/>
      <c r="U7086" s="429"/>
      <c r="W7086" s="6" t="e">
        <f>VLOOKUP(A7086,'[3]Cartilha Global'!$A:$A,1,FALSE)</f>
        <v>#N/A</v>
      </c>
    </row>
    <row r="7087" spans="1:23" ht="23.25" hidden="1" thickBot="1" x14ac:dyDescent="0.25">
      <c r="A7087" s="621">
        <v>88389</v>
      </c>
      <c r="B7087" s="508" t="s">
        <v>3144</v>
      </c>
      <c r="C7087" s="513" t="s">
        <v>7349</v>
      </c>
      <c r="D7087" s="498" t="s">
        <v>7094</v>
      </c>
      <c r="E7087" s="499">
        <v>0.09</v>
      </c>
      <c r="F7087" s="500">
        <f t="shared" si="1732"/>
        <v>0.11</v>
      </c>
      <c r="G7087" s="556"/>
      <c r="H7087" s="518"/>
      <c r="I7087" s="519">
        <f t="shared" si="1729"/>
        <v>0</v>
      </c>
      <c r="J7087" s="558">
        <f t="shared" si="1730"/>
        <v>0</v>
      </c>
      <c r="K7087" s="504"/>
      <c r="L7087" s="580">
        <f t="shared" si="1726"/>
        <v>0</v>
      </c>
      <c r="M7087" s="518">
        <f t="shared" si="1726"/>
        <v>0</v>
      </c>
      <c r="N7087" s="519">
        <f t="shared" si="1727"/>
        <v>0</v>
      </c>
      <c r="O7087" s="558">
        <f t="shared" si="1728"/>
        <v>0</v>
      </c>
      <c r="P7087" s="506"/>
      <c r="Q7087" s="520"/>
      <c r="R7087" s="412" t="str">
        <f t="shared" si="1731"/>
        <v/>
      </c>
      <c r="S7087" s="412" t="str">
        <f t="shared" ref="S7087:S7150" si="1733">IF(Q7087="X","x",IF(Q7087="xx","x",IF(OR(J7087&gt;0,O7087&gt;0),"x","")))</f>
        <v/>
      </c>
      <c r="T7087" s="427"/>
      <c r="U7087" s="429"/>
      <c r="W7087" s="6" t="e">
        <f>VLOOKUP(A7087,'[3]Cartilha Global'!$A:$A,1,FALSE)</f>
        <v>#N/A</v>
      </c>
    </row>
    <row r="7088" spans="1:23" ht="23.25" hidden="1" thickBot="1" x14ac:dyDescent="0.25">
      <c r="A7088" s="621">
        <v>88390</v>
      </c>
      <c r="B7088" s="508" t="s">
        <v>3144</v>
      </c>
      <c r="C7088" s="513" t="s">
        <v>7350</v>
      </c>
      <c r="D7088" s="498" t="s">
        <v>7094</v>
      </c>
      <c r="E7088" s="499">
        <v>0.85</v>
      </c>
      <c r="F7088" s="500">
        <f t="shared" si="1732"/>
        <v>1.05</v>
      </c>
      <c r="G7088" s="556"/>
      <c r="H7088" s="518"/>
      <c r="I7088" s="519">
        <f t="shared" si="1729"/>
        <v>0</v>
      </c>
      <c r="J7088" s="558">
        <f t="shared" si="1730"/>
        <v>0</v>
      </c>
      <c r="K7088" s="504"/>
      <c r="L7088" s="580">
        <f t="shared" si="1726"/>
        <v>0</v>
      </c>
      <c r="M7088" s="518">
        <f t="shared" si="1726"/>
        <v>0</v>
      </c>
      <c r="N7088" s="519">
        <f t="shared" si="1727"/>
        <v>0</v>
      </c>
      <c r="O7088" s="558">
        <f t="shared" si="1728"/>
        <v>0</v>
      </c>
      <c r="P7088" s="506"/>
      <c r="Q7088" s="520"/>
      <c r="R7088" s="412" t="str">
        <f t="shared" si="1731"/>
        <v/>
      </c>
      <c r="S7088" s="412" t="str">
        <f t="shared" si="1733"/>
        <v/>
      </c>
      <c r="T7088" s="427"/>
      <c r="U7088" s="429"/>
      <c r="W7088" s="6" t="e">
        <f>VLOOKUP(A7088,'[3]Cartilha Global'!$A:$A,1,FALSE)</f>
        <v>#N/A</v>
      </c>
    </row>
    <row r="7089" spans="1:23" ht="23.25" hidden="1" thickBot="1" x14ac:dyDescent="0.25">
      <c r="A7089" s="621">
        <v>88391</v>
      </c>
      <c r="B7089" s="508" t="s">
        <v>3144</v>
      </c>
      <c r="C7089" s="513" t="s">
        <v>7351</v>
      </c>
      <c r="D7089" s="498" t="s">
        <v>7094</v>
      </c>
      <c r="E7089" s="499">
        <v>2.62</v>
      </c>
      <c r="F7089" s="500">
        <f t="shared" si="1732"/>
        <v>3.24</v>
      </c>
      <c r="G7089" s="556"/>
      <c r="H7089" s="518"/>
      <c r="I7089" s="519">
        <f t="shared" si="1729"/>
        <v>0</v>
      </c>
      <c r="J7089" s="558">
        <f t="shared" si="1730"/>
        <v>0</v>
      </c>
      <c r="K7089" s="504"/>
      <c r="L7089" s="580">
        <f t="shared" si="1726"/>
        <v>0</v>
      </c>
      <c r="M7089" s="518">
        <f t="shared" si="1726"/>
        <v>0</v>
      </c>
      <c r="N7089" s="519">
        <f t="shared" si="1727"/>
        <v>0</v>
      </c>
      <c r="O7089" s="558">
        <f t="shared" si="1728"/>
        <v>0</v>
      </c>
      <c r="P7089" s="506"/>
      <c r="Q7089" s="520"/>
      <c r="R7089" s="412" t="str">
        <f t="shared" si="1731"/>
        <v/>
      </c>
      <c r="S7089" s="412" t="str">
        <f t="shared" si="1733"/>
        <v/>
      </c>
      <c r="T7089" s="427"/>
      <c r="U7089" s="429"/>
      <c r="W7089" s="6" t="e">
        <f>VLOOKUP(A7089,'[3]Cartilha Global'!$A:$A,1,FALSE)</f>
        <v>#N/A</v>
      </c>
    </row>
    <row r="7090" spans="1:23" ht="23.25" hidden="1" thickBot="1" x14ac:dyDescent="0.25">
      <c r="A7090" s="621">
        <v>88392</v>
      </c>
      <c r="B7090" s="508" t="s">
        <v>3144</v>
      </c>
      <c r="C7090" s="513" t="s">
        <v>7352</v>
      </c>
      <c r="D7090" s="498" t="s">
        <v>7310</v>
      </c>
      <c r="E7090" s="499">
        <v>0.87</v>
      </c>
      <c r="F7090" s="500">
        <f t="shared" si="1732"/>
        <v>1.08</v>
      </c>
      <c r="G7090" s="556"/>
      <c r="H7090" s="518"/>
      <c r="I7090" s="519">
        <f t="shared" si="1729"/>
        <v>0</v>
      </c>
      <c r="J7090" s="558">
        <f t="shared" si="1730"/>
        <v>0</v>
      </c>
      <c r="K7090" s="504"/>
      <c r="L7090" s="580">
        <f t="shared" si="1726"/>
        <v>0</v>
      </c>
      <c r="M7090" s="518">
        <f t="shared" si="1726"/>
        <v>0</v>
      </c>
      <c r="N7090" s="519">
        <f t="shared" si="1727"/>
        <v>0</v>
      </c>
      <c r="O7090" s="558">
        <f t="shared" si="1728"/>
        <v>0</v>
      </c>
      <c r="P7090" s="506"/>
      <c r="Q7090" s="520"/>
      <c r="R7090" s="412" t="str">
        <f t="shared" si="1731"/>
        <v/>
      </c>
      <c r="S7090" s="412" t="str">
        <f t="shared" si="1733"/>
        <v/>
      </c>
      <c r="T7090" s="427"/>
      <c r="U7090" s="429"/>
      <c r="W7090" s="6" t="e">
        <f>VLOOKUP(A7090,'[3]Cartilha Global'!$A:$A,1,FALSE)</f>
        <v>#N/A</v>
      </c>
    </row>
    <row r="7091" spans="1:23" ht="23.25" hidden="1" thickBot="1" x14ac:dyDescent="0.25">
      <c r="A7091" s="621">
        <v>88393</v>
      </c>
      <c r="B7091" s="508" t="s">
        <v>3144</v>
      </c>
      <c r="C7091" s="513" t="s">
        <v>7353</v>
      </c>
      <c r="D7091" s="498" t="s">
        <v>6937</v>
      </c>
      <c r="E7091" s="499">
        <v>5.99</v>
      </c>
      <c r="F7091" s="500">
        <f t="shared" si="1732"/>
        <v>7.42</v>
      </c>
      <c r="G7091" s="556"/>
      <c r="H7091" s="518"/>
      <c r="I7091" s="519">
        <f t="shared" si="1729"/>
        <v>0</v>
      </c>
      <c r="J7091" s="558">
        <f t="shared" si="1730"/>
        <v>0</v>
      </c>
      <c r="K7091" s="504"/>
      <c r="L7091" s="580">
        <f t="shared" si="1726"/>
        <v>0</v>
      </c>
      <c r="M7091" s="518">
        <f t="shared" si="1726"/>
        <v>0</v>
      </c>
      <c r="N7091" s="519">
        <f t="shared" si="1727"/>
        <v>0</v>
      </c>
      <c r="O7091" s="558">
        <f t="shared" si="1728"/>
        <v>0</v>
      </c>
      <c r="P7091" s="506"/>
      <c r="Q7091" s="520"/>
      <c r="R7091" s="412" t="str">
        <f t="shared" si="1731"/>
        <v/>
      </c>
      <c r="S7091" s="412" t="str">
        <f t="shared" si="1733"/>
        <v/>
      </c>
      <c r="T7091" s="427"/>
      <c r="U7091" s="429"/>
      <c r="W7091" s="6" t="e">
        <f>VLOOKUP(A7091,'[3]Cartilha Global'!$A:$A,1,FALSE)</f>
        <v>#N/A</v>
      </c>
    </row>
    <row r="7092" spans="1:23" ht="23.25" hidden="1" thickBot="1" x14ac:dyDescent="0.25">
      <c r="A7092" s="621">
        <v>88394</v>
      </c>
      <c r="B7092" s="508" t="s">
        <v>3144</v>
      </c>
      <c r="C7092" s="513" t="s">
        <v>7354</v>
      </c>
      <c r="D7092" s="498" t="s">
        <v>7094</v>
      </c>
      <c r="E7092" s="499">
        <v>0.93</v>
      </c>
      <c r="F7092" s="500">
        <f t="shared" si="1732"/>
        <v>1.1499999999999999</v>
      </c>
      <c r="G7092" s="556"/>
      <c r="H7092" s="518"/>
      <c r="I7092" s="519">
        <f t="shared" si="1729"/>
        <v>0</v>
      </c>
      <c r="J7092" s="558">
        <f t="shared" si="1730"/>
        <v>0</v>
      </c>
      <c r="K7092" s="504"/>
      <c r="L7092" s="580">
        <f t="shared" si="1726"/>
        <v>0</v>
      </c>
      <c r="M7092" s="518">
        <f t="shared" si="1726"/>
        <v>0</v>
      </c>
      <c r="N7092" s="519">
        <f t="shared" si="1727"/>
        <v>0</v>
      </c>
      <c r="O7092" s="558">
        <f t="shared" si="1728"/>
        <v>0</v>
      </c>
      <c r="P7092" s="506"/>
      <c r="Q7092" s="520"/>
      <c r="R7092" s="412" t="str">
        <f t="shared" si="1731"/>
        <v/>
      </c>
      <c r="S7092" s="412" t="str">
        <f t="shared" si="1733"/>
        <v/>
      </c>
      <c r="T7092" s="427"/>
      <c r="U7092" s="429"/>
      <c r="W7092" s="6" t="e">
        <f>VLOOKUP(A7092,'[3]Cartilha Global'!$A:$A,1,FALSE)</f>
        <v>#N/A</v>
      </c>
    </row>
    <row r="7093" spans="1:23" ht="23.25" hidden="1" thickBot="1" x14ac:dyDescent="0.25">
      <c r="A7093" s="621">
        <v>88395</v>
      </c>
      <c r="B7093" s="508" t="s">
        <v>3144</v>
      </c>
      <c r="C7093" s="513" t="s">
        <v>7355</v>
      </c>
      <c r="D7093" s="498" t="s">
        <v>7094</v>
      </c>
      <c r="E7093" s="499">
        <v>0.11</v>
      </c>
      <c r="F7093" s="500">
        <f t="shared" si="1732"/>
        <v>0.14000000000000001</v>
      </c>
      <c r="G7093" s="556"/>
      <c r="H7093" s="518"/>
      <c r="I7093" s="519">
        <f t="shared" si="1729"/>
        <v>0</v>
      </c>
      <c r="J7093" s="558">
        <f t="shared" si="1730"/>
        <v>0</v>
      </c>
      <c r="K7093" s="504"/>
      <c r="L7093" s="580">
        <f t="shared" si="1726"/>
        <v>0</v>
      </c>
      <c r="M7093" s="518">
        <f t="shared" si="1726"/>
        <v>0</v>
      </c>
      <c r="N7093" s="519">
        <f t="shared" si="1727"/>
        <v>0</v>
      </c>
      <c r="O7093" s="558">
        <f t="shared" si="1728"/>
        <v>0</v>
      </c>
      <c r="P7093" s="506"/>
      <c r="Q7093" s="520"/>
      <c r="R7093" s="412" t="str">
        <f t="shared" si="1731"/>
        <v/>
      </c>
      <c r="S7093" s="412" t="str">
        <f t="shared" si="1733"/>
        <v/>
      </c>
      <c r="T7093" s="427"/>
      <c r="U7093" s="429"/>
      <c r="W7093" s="6" t="e">
        <f>VLOOKUP(A7093,'[3]Cartilha Global'!$A:$A,1,FALSE)</f>
        <v>#N/A</v>
      </c>
    </row>
    <row r="7094" spans="1:23" ht="23.25" hidden="1" thickBot="1" x14ac:dyDescent="0.25">
      <c r="A7094" s="621">
        <v>88396</v>
      </c>
      <c r="B7094" s="508" t="s">
        <v>3144</v>
      </c>
      <c r="C7094" s="513" t="s">
        <v>7356</v>
      </c>
      <c r="D7094" s="498" t="s">
        <v>7094</v>
      </c>
      <c r="E7094" s="499">
        <v>1.02</v>
      </c>
      <c r="F7094" s="500">
        <f t="shared" si="1732"/>
        <v>1.26</v>
      </c>
      <c r="G7094" s="556"/>
      <c r="H7094" s="518"/>
      <c r="I7094" s="519">
        <f t="shared" si="1729"/>
        <v>0</v>
      </c>
      <c r="J7094" s="558">
        <f t="shared" si="1730"/>
        <v>0</v>
      </c>
      <c r="K7094" s="504"/>
      <c r="L7094" s="580">
        <f t="shared" si="1726"/>
        <v>0</v>
      </c>
      <c r="M7094" s="518">
        <f t="shared" si="1726"/>
        <v>0</v>
      </c>
      <c r="N7094" s="519">
        <f t="shared" si="1727"/>
        <v>0</v>
      </c>
      <c r="O7094" s="558">
        <f t="shared" si="1728"/>
        <v>0</v>
      </c>
      <c r="P7094" s="506"/>
      <c r="Q7094" s="520"/>
      <c r="R7094" s="412" t="str">
        <f t="shared" si="1731"/>
        <v/>
      </c>
      <c r="S7094" s="412" t="str">
        <f t="shared" si="1733"/>
        <v/>
      </c>
      <c r="T7094" s="427"/>
      <c r="U7094" s="429"/>
      <c r="W7094" s="6" t="e">
        <f>VLOOKUP(A7094,'[3]Cartilha Global'!$A:$A,1,FALSE)</f>
        <v>#N/A</v>
      </c>
    </row>
    <row r="7095" spans="1:23" ht="23.25" hidden="1" thickBot="1" x14ac:dyDescent="0.25">
      <c r="A7095" s="621">
        <v>88397</v>
      </c>
      <c r="B7095" s="508" t="s">
        <v>3144</v>
      </c>
      <c r="C7095" s="513" t="s">
        <v>7357</v>
      </c>
      <c r="D7095" s="498" t="s">
        <v>7094</v>
      </c>
      <c r="E7095" s="499">
        <v>3.93</v>
      </c>
      <c r="F7095" s="500">
        <f t="shared" si="1732"/>
        <v>4.87</v>
      </c>
      <c r="G7095" s="556"/>
      <c r="H7095" s="518"/>
      <c r="I7095" s="519">
        <f t="shared" si="1729"/>
        <v>0</v>
      </c>
      <c r="J7095" s="558">
        <f t="shared" si="1730"/>
        <v>0</v>
      </c>
      <c r="K7095" s="504"/>
      <c r="L7095" s="580">
        <f t="shared" si="1726"/>
        <v>0</v>
      </c>
      <c r="M7095" s="518">
        <f t="shared" si="1726"/>
        <v>0</v>
      </c>
      <c r="N7095" s="519">
        <f t="shared" si="1727"/>
        <v>0</v>
      </c>
      <c r="O7095" s="558">
        <f t="shared" si="1728"/>
        <v>0</v>
      </c>
      <c r="P7095" s="506"/>
      <c r="Q7095" s="520"/>
      <c r="R7095" s="412" t="str">
        <f t="shared" si="1731"/>
        <v/>
      </c>
      <c r="S7095" s="412" t="str">
        <f t="shared" si="1733"/>
        <v/>
      </c>
      <c r="T7095" s="427"/>
      <c r="U7095" s="429"/>
      <c r="W7095" s="6" t="e">
        <f>VLOOKUP(A7095,'[3]Cartilha Global'!$A:$A,1,FALSE)</f>
        <v>#N/A</v>
      </c>
    </row>
    <row r="7096" spans="1:23" ht="23.25" hidden="1" thickBot="1" x14ac:dyDescent="0.25">
      <c r="A7096" s="621">
        <v>88398</v>
      </c>
      <c r="B7096" s="508" t="s">
        <v>3144</v>
      </c>
      <c r="C7096" s="513" t="s">
        <v>7358</v>
      </c>
      <c r="D7096" s="498" t="s">
        <v>7310</v>
      </c>
      <c r="E7096" s="499">
        <v>1.04</v>
      </c>
      <c r="F7096" s="500">
        <f t="shared" si="1732"/>
        <v>1.29</v>
      </c>
      <c r="G7096" s="556"/>
      <c r="H7096" s="518"/>
      <c r="I7096" s="519">
        <f t="shared" si="1729"/>
        <v>0</v>
      </c>
      <c r="J7096" s="558">
        <f t="shared" si="1730"/>
        <v>0</v>
      </c>
      <c r="K7096" s="504"/>
      <c r="L7096" s="580">
        <f t="shared" si="1726"/>
        <v>0</v>
      </c>
      <c r="M7096" s="518">
        <f t="shared" si="1726"/>
        <v>0</v>
      </c>
      <c r="N7096" s="519">
        <f t="shared" si="1727"/>
        <v>0</v>
      </c>
      <c r="O7096" s="558">
        <f t="shared" si="1728"/>
        <v>0</v>
      </c>
      <c r="P7096" s="506"/>
      <c r="Q7096" s="520"/>
      <c r="R7096" s="412" t="str">
        <f t="shared" si="1731"/>
        <v/>
      </c>
      <c r="S7096" s="412" t="str">
        <f t="shared" si="1733"/>
        <v/>
      </c>
      <c r="T7096" s="427"/>
      <c r="U7096" s="429"/>
      <c r="W7096" s="6" t="e">
        <f>VLOOKUP(A7096,'[3]Cartilha Global'!$A:$A,1,FALSE)</f>
        <v>#N/A</v>
      </c>
    </row>
    <row r="7097" spans="1:23" ht="23.25" hidden="1" thickBot="1" x14ac:dyDescent="0.25">
      <c r="A7097" s="621">
        <v>88399</v>
      </c>
      <c r="B7097" s="508" t="s">
        <v>3144</v>
      </c>
      <c r="C7097" s="513" t="s">
        <v>7359</v>
      </c>
      <c r="D7097" s="498" t="s">
        <v>6937</v>
      </c>
      <c r="E7097" s="499">
        <v>3.2</v>
      </c>
      <c r="F7097" s="500">
        <f t="shared" si="1732"/>
        <v>3.96</v>
      </c>
      <c r="G7097" s="556"/>
      <c r="H7097" s="518"/>
      <c r="I7097" s="519">
        <f t="shared" si="1729"/>
        <v>0</v>
      </c>
      <c r="J7097" s="558">
        <f t="shared" si="1730"/>
        <v>0</v>
      </c>
      <c r="K7097" s="504"/>
      <c r="L7097" s="580">
        <f t="shared" si="1726"/>
        <v>0</v>
      </c>
      <c r="M7097" s="518">
        <f t="shared" si="1726"/>
        <v>0</v>
      </c>
      <c r="N7097" s="519">
        <f t="shared" si="1727"/>
        <v>0</v>
      </c>
      <c r="O7097" s="558">
        <f t="shared" si="1728"/>
        <v>0</v>
      </c>
      <c r="P7097" s="506"/>
      <c r="Q7097" s="520"/>
      <c r="R7097" s="412" t="str">
        <f t="shared" si="1731"/>
        <v/>
      </c>
      <c r="S7097" s="412" t="str">
        <f t="shared" si="1733"/>
        <v/>
      </c>
      <c r="T7097" s="427"/>
      <c r="U7097" s="429"/>
      <c r="W7097" s="6" t="e">
        <f>VLOOKUP(A7097,'[3]Cartilha Global'!$A:$A,1,FALSE)</f>
        <v>#N/A</v>
      </c>
    </row>
    <row r="7098" spans="1:23" ht="23.25" hidden="1" thickBot="1" x14ac:dyDescent="0.25">
      <c r="A7098" s="621">
        <v>88400</v>
      </c>
      <c r="B7098" s="508" t="s">
        <v>3144</v>
      </c>
      <c r="C7098" s="513" t="s">
        <v>7360</v>
      </c>
      <c r="D7098" s="498" t="s">
        <v>7094</v>
      </c>
      <c r="E7098" s="499">
        <v>0.74</v>
      </c>
      <c r="F7098" s="500">
        <f t="shared" si="1732"/>
        <v>0.92</v>
      </c>
      <c r="G7098" s="556"/>
      <c r="H7098" s="518"/>
      <c r="I7098" s="519">
        <f t="shared" si="1729"/>
        <v>0</v>
      </c>
      <c r="J7098" s="558">
        <f t="shared" si="1730"/>
        <v>0</v>
      </c>
      <c r="K7098" s="504"/>
      <c r="L7098" s="580">
        <f t="shared" si="1726"/>
        <v>0</v>
      </c>
      <c r="M7098" s="518">
        <f t="shared" si="1726"/>
        <v>0</v>
      </c>
      <c r="N7098" s="519">
        <f t="shared" si="1727"/>
        <v>0</v>
      </c>
      <c r="O7098" s="558">
        <f t="shared" si="1728"/>
        <v>0</v>
      </c>
      <c r="P7098" s="506"/>
      <c r="Q7098" s="520"/>
      <c r="R7098" s="412" t="str">
        <f t="shared" si="1731"/>
        <v/>
      </c>
      <c r="S7098" s="412" t="str">
        <f t="shared" si="1733"/>
        <v/>
      </c>
      <c r="T7098" s="427"/>
      <c r="U7098" s="429"/>
      <c r="W7098" s="6" t="e">
        <f>VLOOKUP(A7098,'[3]Cartilha Global'!$A:$A,1,FALSE)</f>
        <v>#N/A</v>
      </c>
    </row>
    <row r="7099" spans="1:23" ht="23.25" hidden="1" thickBot="1" x14ac:dyDescent="0.25">
      <c r="A7099" s="621">
        <v>88401</v>
      </c>
      <c r="B7099" s="508" t="s">
        <v>3144</v>
      </c>
      <c r="C7099" s="513" t="s">
        <v>7361</v>
      </c>
      <c r="D7099" s="498" t="s">
        <v>7094</v>
      </c>
      <c r="E7099" s="499">
        <v>0.08</v>
      </c>
      <c r="F7099" s="500">
        <f t="shared" si="1732"/>
        <v>0.1</v>
      </c>
      <c r="G7099" s="556"/>
      <c r="H7099" s="518"/>
      <c r="I7099" s="519">
        <f t="shared" si="1729"/>
        <v>0</v>
      </c>
      <c r="J7099" s="558">
        <f t="shared" si="1730"/>
        <v>0</v>
      </c>
      <c r="K7099" s="504"/>
      <c r="L7099" s="580">
        <f t="shared" si="1726"/>
        <v>0</v>
      </c>
      <c r="M7099" s="518">
        <f t="shared" si="1726"/>
        <v>0</v>
      </c>
      <c r="N7099" s="519">
        <f t="shared" si="1727"/>
        <v>0</v>
      </c>
      <c r="O7099" s="558">
        <f t="shared" si="1728"/>
        <v>0</v>
      </c>
      <c r="P7099" s="506"/>
      <c r="Q7099" s="520"/>
      <c r="R7099" s="412" t="str">
        <f t="shared" si="1731"/>
        <v/>
      </c>
      <c r="S7099" s="412" t="str">
        <f t="shared" si="1733"/>
        <v/>
      </c>
      <c r="T7099" s="427"/>
      <c r="U7099" s="429"/>
      <c r="W7099" s="6" t="e">
        <f>VLOOKUP(A7099,'[3]Cartilha Global'!$A:$A,1,FALSE)</f>
        <v>#N/A</v>
      </c>
    </row>
    <row r="7100" spans="1:23" ht="23.25" hidden="1" thickBot="1" x14ac:dyDescent="0.25">
      <c r="A7100" s="621">
        <v>88402</v>
      </c>
      <c r="B7100" s="508" t="s">
        <v>3144</v>
      </c>
      <c r="C7100" s="513" t="s">
        <v>7362</v>
      </c>
      <c r="D7100" s="498" t="s">
        <v>7094</v>
      </c>
      <c r="E7100" s="499">
        <v>0.81</v>
      </c>
      <c r="F7100" s="500">
        <f t="shared" si="1732"/>
        <v>1</v>
      </c>
      <c r="G7100" s="556"/>
      <c r="H7100" s="518"/>
      <c r="I7100" s="519">
        <f t="shared" si="1729"/>
        <v>0</v>
      </c>
      <c r="J7100" s="558">
        <f t="shared" si="1730"/>
        <v>0</v>
      </c>
      <c r="K7100" s="504"/>
      <c r="L7100" s="580">
        <f t="shared" si="1726"/>
        <v>0</v>
      </c>
      <c r="M7100" s="518">
        <f t="shared" si="1726"/>
        <v>0</v>
      </c>
      <c r="N7100" s="519">
        <f t="shared" si="1727"/>
        <v>0</v>
      </c>
      <c r="O7100" s="558">
        <f t="shared" si="1728"/>
        <v>0</v>
      </c>
      <c r="P7100" s="506"/>
      <c r="Q7100" s="520"/>
      <c r="R7100" s="412" t="str">
        <f t="shared" si="1731"/>
        <v/>
      </c>
      <c r="S7100" s="412" t="str">
        <f t="shared" si="1733"/>
        <v/>
      </c>
      <c r="T7100" s="427"/>
      <c r="U7100" s="429"/>
      <c r="W7100" s="6" t="e">
        <f>VLOOKUP(A7100,'[3]Cartilha Global'!$A:$A,1,FALSE)</f>
        <v>#N/A</v>
      </c>
    </row>
    <row r="7101" spans="1:23" ht="23.25" hidden="1" thickBot="1" x14ac:dyDescent="0.25">
      <c r="A7101" s="621">
        <v>88403</v>
      </c>
      <c r="B7101" s="508" t="s">
        <v>3144</v>
      </c>
      <c r="C7101" s="513" t="s">
        <v>7363</v>
      </c>
      <c r="D7101" s="498" t="s">
        <v>7094</v>
      </c>
      <c r="E7101" s="499">
        <v>1.57</v>
      </c>
      <c r="F7101" s="500">
        <f t="shared" si="1732"/>
        <v>1.94</v>
      </c>
      <c r="G7101" s="556"/>
      <c r="H7101" s="518"/>
      <c r="I7101" s="519">
        <f t="shared" si="1729"/>
        <v>0</v>
      </c>
      <c r="J7101" s="558">
        <f t="shared" si="1730"/>
        <v>0</v>
      </c>
      <c r="K7101" s="504"/>
      <c r="L7101" s="580">
        <f t="shared" si="1726"/>
        <v>0</v>
      </c>
      <c r="M7101" s="518">
        <f t="shared" si="1726"/>
        <v>0</v>
      </c>
      <c r="N7101" s="519">
        <f t="shared" si="1727"/>
        <v>0</v>
      </c>
      <c r="O7101" s="558">
        <f t="shared" si="1728"/>
        <v>0</v>
      </c>
      <c r="P7101" s="506"/>
      <c r="Q7101" s="520"/>
      <c r="R7101" s="412" t="str">
        <f t="shared" si="1731"/>
        <v/>
      </c>
      <c r="S7101" s="412" t="str">
        <f t="shared" si="1733"/>
        <v/>
      </c>
      <c r="T7101" s="427"/>
      <c r="U7101" s="429"/>
      <c r="W7101" s="6" t="e">
        <f>VLOOKUP(A7101,'[3]Cartilha Global'!$A:$A,1,FALSE)</f>
        <v>#N/A</v>
      </c>
    </row>
    <row r="7102" spans="1:23" ht="23.25" hidden="1" thickBot="1" x14ac:dyDescent="0.25">
      <c r="A7102" s="621">
        <v>88404</v>
      </c>
      <c r="B7102" s="508" t="s">
        <v>3144</v>
      </c>
      <c r="C7102" s="513" t="s">
        <v>7364</v>
      </c>
      <c r="D7102" s="498" t="s">
        <v>7310</v>
      </c>
      <c r="E7102" s="499">
        <v>0.82</v>
      </c>
      <c r="F7102" s="500">
        <f t="shared" si="1732"/>
        <v>1.02</v>
      </c>
      <c r="G7102" s="556"/>
      <c r="H7102" s="518"/>
      <c r="I7102" s="519">
        <f t="shared" si="1729"/>
        <v>0</v>
      </c>
      <c r="J7102" s="558">
        <f t="shared" si="1730"/>
        <v>0</v>
      </c>
      <c r="K7102" s="504"/>
      <c r="L7102" s="580">
        <f t="shared" si="1726"/>
        <v>0</v>
      </c>
      <c r="M7102" s="518">
        <f t="shared" si="1726"/>
        <v>0</v>
      </c>
      <c r="N7102" s="519">
        <f t="shared" si="1727"/>
        <v>0</v>
      </c>
      <c r="O7102" s="558">
        <f t="shared" si="1728"/>
        <v>0</v>
      </c>
      <c r="P7102" s="506"/>
      <c r="Q7102" s="520"/>
      <c r="R7102" s="412" t="str">
        <f t="shared" si="1731"/>
        <v/>
      </c>
      <c r="S7102" s="412" t="str">
        <f t="shared" si="1733"/>
        <v/>
      </c>
      <c r="T7102" s="427"/>
      <c r="U7102" s="429"/>
      <c r="W7102" s="6" t="e">
        <f>VLOOKUP(A7102,'[3]Cartilha Global'!$A:$A,1,FALSE)</f>
        <v>#N/A</v>
      </c>
    </row>
    <row r="7103" spans="1:23" ht="34.5" hidden="1" thickBot="1" x14ac:dyDescent="0.25">
      <c r="A7103" s="621">
        <v>90633</v>
      </c>
      <c r="B7103" s="508" t="s">
        <v>3144</v>
      </c>
      <c r="C7103" s="513" t="s">
        <v>7365</v>
      </c>
      <c r="D7103" s="498" t="s">
        <v>7094</v>
      </c>
      <c r="E7103" s="499">
        <v>3.72</v>
      </c>
      <c r="F7103" s="500">
        <f t="shared" si="1732"/>
        <v>4.6100000000000003</v>
      </c>
      <c r="G7103" s="556"/>
      <c r="H7103" s="518"/>
      <c r="I7103" s="519">
        <f t="shared" si="1729"/>
        <v>0</v>
      </c>
      <c r="J7103" s="558">
        <f t="shared" si="1730"/>
        <v>0</v>
      </c>
      <c r="K7103" s="504"/>
      <c r="L7103" s="580">
        <f t="shared" si="1726"/>
        <v>0</v>
      </c>
      <c r="M7103" s="518">
        <f t="shared" si="1726"/>
        <v>0</v>
      </c>
      <c r="N7103" s="519">
        <f t="shared" si="1727"/>
        <v>0</v>
      </c>
      <c r="O7103" s="558">
        <f t="shared" si="1728"/>
        <v>0</v>
      </c>
      <c r="P7103" s="506"/>
      <c r="Q7103" s="520"/>
      <c r="R7103" s="412" t="str">
        <f t="shared" si="1731"/>
        <v/>
      </c>
      <c r="S7103" s="412" t="str">
        <f t="shared" si="1733"/>
        <v/>
      </c>
      <c r="T7103" s="427"/>
      <c r="U7103" s="429"/>
      <c r="W7103" s="6" t="e">
        <f>VLOOKUP(A7103,'[3]Cartilha Global'!$A:$A,1,FALSE)</f>
        <v>#N/A</v>
      </c>
    </row>
    <row r="7104" spans="1:23" ht="34.5" hidden="1" thickBot="1" x14ac:dyDescent="0.25">
      <c r="A7104" s="621">
        <v>90634</v>
      </c>
      <c r="B7104" s="508" t="s">
        <v>3144</v>
      </c>
      <c r="C7104" s="513" t="s">
        <v>7366</v>
      </c>
      <c r="D7104" s="498" t="s">
        <v>7094</v>
      </c>
      <c r="E7104" s="499">
        <v>0.44</v>
      </c>
      <c r="F7104" s="500">
        <f t="shared" si="1732"/>
        <v>0.54</v>
      </c>
      <c r="G7104" s="556"/>
      <c r="H7104" s="518"/>
      <c r="I7104" s="519">
        <f t="shared" si="1729"/>
        <v>0</v>
      </c>
      <c r="J7104" s="558">
        <f t="shared" si="1730"/>
        <v>0</v>
      </c>
      <c r="K7104" s="504"/>
      <c r="L7104" s="580">
        <f t="shared" si="1726"/>
        <v>0</v>
      </c>
      <c r="M7104" s="518">
        <f t="shared" si="1726"/>
        <v>0</v>
      </c>
      <c r="N7104" s="519">
        <f t="shared" si="1727"/>
        <v>0</v>
      </c>
      <c r="O7104" s="558">
        <f t="shared" si="1728"/>
        <v>0</v>
      </c>
      <c r="P7104" s="506"/>
      <c r="Q7104" s="520"/>
      <c r="R7104" s="412" t="str">
        <f t="shared" si="1731"/>
        <v/>
      </c>
      <c r="S7104" s="412" t="str">
        <f t="shared" si="1733"/>
        <v/>
      </c>
      <c r="T7104" s="427"/>
      <c r="U7104" s="429"/>
      <c r="W7104" s="6" t="e">
        <f>VLOOKUP(A7104,'[3]Cartilha Global'!$A:$A,1,FALSE)</f>
        <v>#N/A</v>
      </c>
    </row>
    <row r="7105" spans="1:23" ht="34.5" hidden="1" thickBot="1" x14ac:dyDescent="0.25">
      <c r="A7105" s="621">
        <v>90635</v>
      </c>
      <c r="B7105" s="508" t="s">
        <v>3144</v>
      </c>
      <c r="C7105" s="513" t="s">
        <v>7367</v>
      </c>
      <c r="D7105" s="498" t="s">
        <v>7094</v>
      </c>
      <c r="E7105" s="499">
        <v>4.0599999999999996</v>
      </c>
      <c r="F7105" s="500">
        <f t="shared" si="1732"/>
        <v>5.03</v>
      </c>
      <c r="G7105" s="556"/>
      <c r="H7105" s="518"/>
      <c r="I7105" s="519">
        <f t="shared" si="1729"/>
        <v>0</v>
      </c>
      <c r="J7105" s="558">
        <f t="shared" si="1730"/>
        <v>0</v>
      </c>
      <c r="K7105" s="504"/>
      <c r="L7105" s="580">
        <f t="shared" si="1726"/>
        <v>0</v>
      </c>
      <c r="M7105" s="518">
        <f t="shared" si="1726"/>
        <v>0</v>
      </c>
      <c r="N7105" s="519">
        <f t="shared" si="1727"/>
        <v>0</v>
      </c>
      <c r="O7105" s="558">
        <f t="shared" si="1728"/>
        <v>0</v>
      </c>
      <c r="P7105" s="506"/>
      <c r="Q7105" s="520"/>
      <c r="R7105" s="412" t="str">
        <f t="shared" si="1731"/>
        <v/>
      </c>
      <c r="S7105" s="412" t="str">
        <f t="shared" si="1733"/>
        <v/>
      </c>
      <c r="T7105" s="427"/>
      <c r="U7105" s="429"/>
      <c r="W7105" s="6" t="e">
        <f>VLOOKUP(A7105,'[3]Cartilha Global'!$A:$A,1,FALSE)</f>
        <v>#N/A</v>
      </c>
    </row>
    <row r="7106" spans="1:23" ht="34.5" hidden="1" thickBot="1" x14ac:dyDescent="0.25">
      <c r="A7106" s="621">
        <v>90636</v>
      </c>
      <c r="B7106" s="508" t="s">
        <v>3144</v>
      </c>
      <c r="C7106" s="513" t="s">
        <v>7368</v>
      </c>
      <c r="D7106" s="498" t="s">
        <v>7094</v>
      </c>
      <c r="E7106" s="499">
        <v>5.25</v>
      </c>
      <c r="F7106" s="500">
        <f t="shared" si="1732"/>
        <v>6.5</v>
      </c>
      <c r="G7106" s="556"/>
      <c r="H7106" s="518"/>
      <c r="I7106" s="519">
        <f t="shared" si="1729"/>
        <v>0</v>
      </c>
      <c r="J7106" s="558">
        <f t="shared" si="1730"/>
        <v>0</v>
      </c>
      <c r="K7106" s="504"/>
      <c r="L7106" s="580">
        <f t="shared" si="1726"/>
        <v>0</v>
      </c>
      <c r="M7106" s="518">
        <f t="shared" si="1726"/>
        <v>0</v>
      </c>
      <c r="N7106" s="519">
        <f t="shared" si="1727"/>
        <v>0</v>
      </c>
      <c r="O7106" s="558">
        <f t="shared" si="1728"/>
        <v>0</v>
      </c>
      <c r="P7106" s="506"/>
      <c r="Q7106" s="520"/>
      <c r="R7106" s="412" t="str">
        <f t="shared" si="1731"/>
        <v/>
      </c>
      <c r="S7106" s="412" t="str">
        <f t="shared" si="1733"/>
        <v/>
      </c>
      <c r="T7106" s="427"/>
      <c r="U7106" s="429"/>
      <c r="W7106" s="6" t="e">
        <f>VLOOKUP(A7106,'[3]Cartilha Global'!$A:$A,1,FALSE)</f>
        <v>#N/A</v>
      </c>
    </row>
    <row r="7107" spans="1:23" ht="34.5" hidden="1" thickBot="1" x14ac:dyDescent="0.25">
      <c r="A7107" s="621">
        <v>90637</v>
      </c>
      <c r="B7107" s="508" t="s">
        <v>3144</v>
      </c>
      <c r="C7107" s="513" t="s">
        <v>7369</v>
      </c>
      <c r="D7107" s="498" t="s">
        <v>6937</v>
      </c>
      <c r="E7107" s="499">
        <v>13.47</v>
      </c>
      <c r="F7107" s="500">
        <f t="shared" si="1732"/>
        <v>16.68</v>
      </c>
      <c r="G7107" s="556"/>
      <c r="H7107" s="518"/>
      <c r="I7107" s="519">
        <f t="shared" si="1729"/>
        <v>0</v>
      </c>
      <c r="J7107" s="558">
        <f t="shared" si="1730"/>
        <v>0</v>
      </c>
      <c r="K7107" s="504"/>
      <c r="L7107" s="580">
        <f t="shared" si="1726"/>
        <v>0</v>
      </c>
      <c r="M7107" s="518">
        <f t="shared" si="1726"/>
        <v>0</v>
      </c>
      <c r="N7107" s="519">
        <f t="shared" si="1727"/>
        <v>0</v>
      </c>
      <c r="O7107" s="558">
        <f t="shared" si="1728"/>
        <v>0</v>
      </c>
      <c r="P7107" s="506"/>
      <c r="Q7107" s="520"/>
      <c r="R7107" s="412" t="str">
        <f t="shared" si="1731"/>
        <v/>
      </c>
      <c r="S7107" s="412" t="str">
        <f t="shared" si="1733"/>
        <v/>
      </c>
      <c r="T7107" s="427"/>
      <c r="U7107" s="429"/>
      <c r="W7107" s="6" t="e">
        <f>VLOOKUP(A7107,'[3]Cartilha Global'!$A:$A,1,FALSE)</f>
        <v>#N/A</v>
      </c>
    </row>
    <row r="7108" spans="1:23" ht="34.5" hidden="1" thickBot="1" x14ac:dyDescent="0.25">
      <c r="A7108" s="621">
        <v>90638</v>
      </c>
      <c r="B7108" s="508" t="s">
        <v>3144</v>
      </c>
      <c r="C7108" s="513" t="s">
        <v>7370</v>
      </c>
      <c r="D7108" s="498" t="s">
        <v>7310</v>
      </c>
      <c r="E7108" s="499">
        <v>4.16</v>
      </c>
      <c r="F7108" s="500">
        <f t="shared" si="1732"/>
        <v>5.15</v>
      </c>
      <c r="G7108" s="556"/>
      <c r="H7108" s="518"/>
      <c r="I7108" s="519">
        <f t="shared" si="1729"/>
        <v>0</v>
      </c>
      <c r="J7108" s="558">
        <f t="shared" si="1730"/>
        <v>0</v>
      </c>
      <c r="K7108" s="504"/>
      <c r="L7108" s="580">
        <f t="shared" si="1726"/>
        <v>0</v>
      </c>
      <c r="M7108" s="518">
        <f t="shared" si="1726"/>
        <v>0</v>
      </c>
      <c r="N7108" s="519">
        <f t="shared" si="1727"/>
        <v>0</v>
      </c>
      <c r="O7108" s="558">
        <f t="shared" si="1728"/>
        <v>0</v>
      </c>
      <c r="P7108" s="506"/>
      <c r="Q7108" s="520"/>
      <c r="R7108" s="412" t="str">
        <f t="shared" si="1731"/>
        <v/>
      </c>
      <c r="S7108" s="412" t="str">
        <f t="shared" si="1733"/>
        <v/>
      </c>
      <c r="T7108" s="427"/>
      <c r="U7108" s="429"/>
      <c r="W7108" s="6" t="e">
        <f>VLOOKUP(A7108,'[3]Cartilha Global'!$A:$A,1,FALSE)</f>
        <v>#N/A</v>
      </c>
    </row>
    <row r="7109" spans="1:23" ht="12" hidden="1" thickBot="1" x14ac:dyDescent="0.25">
      <c r="A7109" s="621" t="s">
        <v>6515</v>
      </c>
      <c r="B7109" s="508"/>
      <c r="C7109" s="513" t="s">
        <v>6516</v>
      </c>
      <c r="D7109" s="498"/>
      <c r="E7109" s="499"/>
      <c r="F7109" s="500">
        <f t="shared" ref="F7109:F7139" si="1734">IF(E7109=0,0,ROUND(E7109*(1+E$13)*(1-E$14),2))</f>
        <v>0</v>
      </c>
      <c r="G7109" s="556"/>
      <c r="H7109" s="556"/>
      <c r="I7109" s="557">
        <f t="shared" si="1729"/>
        <v>0</v>
      </c>
      <c r="J7109" s="558">
        <f t="shared" si="1730"/>
        <v>0</v>
      </c>
      <c r="K7109" s="504"/>
      <c r="L7109" s="580"/>
      <c r="M7109" s="556"/>
      <c r="N7109" s="557"/>
      <c r="O7109" s="558"/>
      <c r="P7109" s="506"/>
      <c r="Q7109" s="494" t="str">
        <f>IF(OR(SUM(J7110:J7127)&gt;0,SUM(O7110:O7127)&gt;0),"xx","")</f>
        <v/>
      </c>
      <c r="R7109" s="412" t="str">
        <f t="shared" si="1731"/>
        <v/>
      </c>
      <c r="S7109" s="412" t="str">
        <f t="shared" si="1733"/>
        <v/>
      </c>
      <c r="T7109" s="427"/>
      <c r="U7109" s="429"/>
      <c r="W7109" s="6" t="e">
        <f>VLOOKUP(A7109,'[3]Cartilha Global'!$A:$A,1,FALSE)</f>
        <v>#N/A</v>
      </c>
    </row>
    <row r="7110" spans="1:23" ht="23.25" hidden="1" thickBot="1" x14ac:dyDescent="0.25">
      <c r="A7110" s="621">
        <v>93281</v>
      </c>
      <c r="B7110" s="508" t="s">
        <v>3144</v>
      </c>
      <c r="C7110" s="513" t="s">
        <v>6517</v>
      </c>
      <c r="D7110" s="498" t="s">
        <v>6937</v>
      </c>
      <c r="E7110" s="499">
        <v>27.29</v>
      </c>
      <c r="F7110" s="500">
        <f t="shared" si="1734"/>
        <v>33.799999999999997</v>
      </c>
      <c r="G7110" s="556"/>
      <c r="H7110" s="518"/>
      <c r="I7110" s="519">
        <f t="shared" si="1729"/>
        <v>0</v>
      </c>
      <c r="J7110" s="558">
        <f t="shared" si="1730"/>
        <v>0</v>
      </c>
      <c r="K7110" s="504"/>
      <c r="L7110" s="580">
        <f t="shared" ref="L7110:M7127" si="1735">G7110</f>
        <v>0</v>
      </c>
      <c r="M7110" s="518">
        <f t="shared" si="1735"/>
        <v>0</v>
      </c>
      <c r="N7110" s="519">
        <f t="shared" ref="N7110:N7127" si="1736">IF(ISBLANK(E7110),0,ROUND(F7110*L7110,2))</f>
        <v>0</v>
      </c>
      <c r="O7110" s="558">
        <f t="shared" ref="O7110:O7127" si="1737">IF(ISBLANK(L7110),0,ROUND(L7110*M7110,2))</f>
        <v>0</v>
      </c>
      <c r="P7110" s="506"/>
      <c r="Q7110" s="520"/>
      <c r="R7110" s="412" t="str">
        <f t="shared" si="1731"/>
        <v/>
      </c>
      <c r="S7110" s="412" t="str">
        <f t="shared" si="1733"/>
        <v/>
      </c>
      <c r="T7110" s="427"/>
      <c r="U7110" s="429"/>
      <c r="W7110" s="6" t="e">
        <f>VLOOKUP(A7110,'[3]Cartilha Global'!$A:$A,1,FALSE)</f>
        <v>#N/A</v>
      </c>
    </row>
    <row r="7111" spans="1:23" ht="23.25" hidden="1" thickBot="1" x14ac:dyDescent="0.25">
      <c r="A7111" s="621">
        <v>93282</v>
      </c>
      <c r="B7111" s="508" t="s">
        <v>3144</v>
      </c>
      <c r="C7111" s="513" t="s">
        <v>7371</v>
      </c>
      <c r="D7111" s="498" t="s">
        <v>7310</v>
      </c>
      <c r="E7111" s="499">
        <v>26.35</v>
      </c>
      <c r="F7111" s="500">
        <f t="shared" si="1734"/>
        <v>32.630000000000003</v>
      </c>
      <c r="G7111" s="556"/>
      <c r="H7111" s="518"/>
      <c r="I7111" s="519">
        <f t="shared" si="1729"/>
        <v>0</v>
      </c>
      <c r="J7111" s="558">
        <f t="shared" si="1730"/>
        <v>0</v>
      </c>
      <c r="K7111" s="504"/>
      <c r="L7111" s="580">
        <f t="shared" si="1735"/>
        <v>0</v>
      </c>
      <c r="M7111" s="518">
        <f t="shared" si="1735"/>
        <v>0</v>
      </c>
      <c r="N7111" s="519">
        <f t="shared" si="1736"/>
        <v>0</v>
      </c>
      <c r="O7111" s="558">
        <f t="shared" si="1737"/>
        <v>0</v>
      </c>
      <c r="P7111" s="506"/>
      <c r="Q7111" s="520"/>
      <c r="R7111" s="412" t="str">
        <f t="shared" si="1731"/>
        <v/>
      </c>
      <c r="S7111" s="412" t="str">
        <f t="shared" si="1733"/>
        <v/>
      </c>
      <c r="T7111" s="427"/>
      <c r="U7111" s="429"/>
      <c r="W7111" s="6" t="e">
        <f>VLOOKUP(A7111,'[3]Cartilha Global'!$A:$A,1,FALSE)</f>
        <v>#N/A</v>
      </c>
    </row>
    <row r="7112" spans="1:23" ht="23.25" hidden="1" thickBot="1" x14ac:dyDescent="0.25">
      <c r="A7112" s="621">
        <v>93277</v>
      </c>
      <c r="B7112" s="508" t="s">
        <v>3144</v>
      </c>
      <c r="C7112" s="513" t="s">
        <v>7372</v>
      </c>
      <c r="D7112" s="498" t="s">
        <v>7094</v>
      </c>
      <c r="E7112" s="499">
        <v>0.31</v>
      </c>
      <c r="F7112" s="500">
        <f t="shared" si="1734"/>
        <v>0.38</v>
      </c>
      <c r="G7112" s="556"/>
      <c r="H7112" s="518"/>
      <c r="I7112" s="519">
        <f t="shared" si="1729"/>
        <v>0</v>
      </c>
      <c r="J7112" s="558">
        <f t="shared" si="1730"/>
        <v>0</v>
      </c>
      <c r="K7112" s="504"/>
      <c r="L7112" s="580">
        <f t="shared" si="1735"/>
        <v>0</v>
      </c>
      <c r="M7112" s="518">
        <f t="shared" si="1735"/>
        <v>0</v>
      </c>
      <c r="N7112" s="519">
        <f t="shared" si="1736"/>
        <v>0</v>
      </c>
      <c r="O7112" s="558">
        <f t="shared" si="1737"/>
        <v>0</v>
      </c>
      <c r="P7112" s="506"/>
      <c r="Q7112" s="520"/>
      <c r="R7112" s="412" t="str">
        <f t="shared" si="1731"/>
        <v/>
      </c>
      <c r="S7112" s="412" t="str">
        <f t="shared" si="1733"/>
        <v/>
      </c>
      <c r="T7112" s="427"/>
      <c r="U7112" s="429"/>
      <c r="W7112" s="6" t="e">
        <f>VLOOKUP(A7112,'[3]Cartilha Global'!$A:$A,1,FALSE)</f>
        <v>#N/A</v>
      </c>
    </row>
    <row r="7113" spans="1:23" ht="23.25" hidden="1" thickBot="1" x14ac:dyDescent="0.25">
      <c r="A7113" s="621">
        <v>93278</v>
      </c>
      <c r="B7113" s="508" t="s">
        <v>3144</v>
      </c>
      <c r="C7113" s="513" t="s">
        <v>7373</v>
      </c>
      <c r="D7113" s="498" t="s">
        <v>7094</v>
      </c>
      <c r="E7113" s="499">
        <v>0.03</v>
      </c>
      <c r="F7113" s="500">
        <f t="shared" si="1734"/>
        <v>0.04</v>
      </c>
      <c r="G7113" s="556"/>
      <c r="H7113" s="518"/>
      <c r="I7113" s="519">
        <f t="shared" si="1729"/>
        <v>0</v>
      </c>
      <c r="J7113" s="558">
        <f t="shared" si="1730"/>
        <v>0</v>
      </c>
      <c r="K7113" s="504"/>
      <c r="L7113" s="580">
        <f t="shared" si="1735"/>
        <v>0</v>
      </c>
      <c r="M7113" s="518">
        <f t="shared" si="1735"/>
        <v>0</v>
      </c>
      <c r="N7113" s="519">
        <f t="shared" si="1736"/>
        <v>0</v>
      </c>
      <c r="O7113" s="558">
        <f t="shared" si="1737"/>
        <v>0</v>
      </c>
      <c r="P7113" s="506"/>
      <c r="Q7113" s="520"/>
      <c r="R7113" s="412" t="str">
        <f t="shared" si="1731"/>
        <v/>
      </c>
      <c r="S7113" s="412" t="str">
        <f t="shared" si="1733"/>
        <v/>
      </c>
      <c r="T7113" s="427"/>
      <c r="U7113" s="429"/>
      <c r="W7113" s="6" t="e">
        <f>VLOOKUP(A7113,'[3]Cartilha Global'!$A:$A,1,FALSE)</f>
        <v>#N/A</v>
      </c>
    </row>
    <row r="7114" spans="1:23" ht="23.25" hidden="1" thickBot="1" x14ac:dyDescent="0.25">
      <c r="A7114" s="621">
        <v>93279</v>
      </c>
      <c r="B7114" s="508" t="s">
        <v>3144</v>
      </c>
      <c r="C7114" s="513" t="s">
        <v>7374</v>
      </c>
      <c r="D7114" s="498" t="s">
        <v>7094</v>
      </c>
      <c r="E7114" s="499">
        <v>0.28999999999999998</v>
      </c>
      <c r="F7114" s="500">
        <f t="shared" si="1734"/>
        <v>0.36</v>
      </c>
      <c r="G7114" s="556"/>
      <c r="H7114" s="518"/>
      <c r="I7114" s="519">
        <f t="shared" si="1729"/>
        <v>0</v>
      </c>
      <c r="J7114" s="558">
        <f t="shared" si="1730"/>
        <v>0</v>
      </c>
      <c r="K7114" s="504"/>
      <c r="L7114" s="580">
        <f t="shared" si="1735"/>
        <v>0</v>
      </c>
      <c r="M7114" s="518">
        <f t="shared" si="1735"/>
        <v>0</v>
      </c>
      <c r="N7114" s="519">
        <f t="shared" si="1736"/>
        <v>0</v>
      </c>
      <c r="O7114" s="558">
        <f t="shared" si="1737"/>
        <v>0</v>
      </c>
      <c r="P7114" s="506"/>
      <c r="Q7114" s="520"/>
      <c r="R7114" s="412" t="str">
        <f t="shared" si="1731"/>
        <v/>
      </c>
      <c r="S7114" s="412" t="str">
        <f t="shared" si="1733"/>
        <v/>
      </c>
      <c r="T7114" s="427"/>
      <c r="U7114" s="429"/>
      <c r="W7114" s="6" t="e">
        <f>VLOOKUP(A7114,'[3]Cartilha Global'!$A:$A,1,FALSE)</f>
        <v>#N/A</v>
      </c>
    </row>
    <row r="7115" spans="1:23" ht="23.25" hidden="1" thickBot="1" x14ac:dyDescent="0.25">
      <c r="A7115" s="621">
        <v>93280</v>
      </c>
      <c r="B7115" s="508" t="s">
        <v>3144</v>
      </c>
      <c r="C7115" s="513" t="s">
        <v>7375</v>
      </c>
      <c r="D7115" s="498" t="s">
        <v>7094</v>
      </c>
      <c r="E7115" s="499">
        <v>0.65</v>
      </c>
      <c r="F7115" s="500">
        <f t="shared" si="1734"/>
        <v>0.8</v>
      </c>
      <c r="G7115" s="556"/>
      <c r="H7115" s="518"/>
      <c r="I7115" s="519">
        <f t="shared" si="1729"/>
        <v>0</v>
      </c>
      <c r="J7115" s="558">
        <f t="shared" si="1730"/>
        <v>0</v>
      </c>
      <c r="K7115" s="504"/>
      <c r="L7115" s="580">
        <f t="shared" si="1735"/>
        <v>0</v>
      </c>
      <c r="M7115" s="518">
        <f t="shared" si="1735"/>
        <v>0</v>
      </c>
      <c r="N7115" s="519">
        <f t="shared" si="1736"/>
        <v>0</v>
      </c>
      <c r="O7115" s="558">
        <f t="shared" si="1737"/>
        <v>0</v>
      </c>
      <c r="P7115" s="506"/>
      <c r="Q7115" s="520"/>
      <c r="R7115" s="412" t="str">
        <f t="shared" si="1731"/>
        <v/>
      </c>
      <c r="S7115" s="412" t="str">
        <f t="shared" si="1733"/>
        <v/>
      </c>
      <c r="T7115" s="427"/>
      <c r="U7115" s="429"/>
      <c r="W7115" s="6" t="e">
        <f>VLOOKUP(A7115,'[3]Cartilha Global'!$A:$A,1,FALSE)</f>
        <v>#N/A</v>
      </c>
    </row>
    <row r="7116" spans="1:23" ht="23.25" hidden="1" thickBot="1" x14ac:dyDescent="0.25">
      <c r="A7116" s="621">
        <v>93272</v>
      </c>
      <c r="B7116" s="508" t="s">
        <v>3144</v>
      </c>
      <c r="C7116" s="513" t="s">
        <v>6518</v>
      </c>
      <c r="D7116" s="498" t="s">
        <v>6937</v>
      </c>
      <c r="E7116" s="499">
        <v>156.94999999999999</v>
      </c>
      <c r="F7116" s="500">
        <f t="shared" si="1734"/>
        <v>194.37</v>
      </c>
      <c r="G7116" s="556"/>
      <c r="H7116" s="518"/>
      <c r="I7116" s="519">
        <f t="shared" si="1729"/>
        <v>0</v>
      </c>
      <c r="J7116" s="558">
        <f t="shared" si="1730"/>
        <v>0</v>
      </c>
      <c r="K7116" s="504"/>
      <c r="L7116" s="580">
        <f t="shared" si="1735"/>
        <v>0</v>
      </c>
      <c r="M7116" s="518">
        <f t="shared" si="1735"/>
        <v>0</v>
      </c>
      <c r="N7116" s="519">
        <f t="shared" si="1736"/>
        <v>0</v>
      </c>
      <c r="O7116" s="558">
        <f t="shared" si="1737"/>
        <v>0</v>
      </c>
      <c r="P7116" s="506"/>
      <c r="Q7116" s="520"/>
      <c r="R7116" s="412" t="str">
        <f t="shared" si="1731"/>
        <v/>
      </c>
      <c r="S7116" s="412" t="str">
        <f t="shared" si="1733"/>
        <v/>
      </c>
      <c r="T7116" s="427"/>
      <c r="U7116" s="429"/>
      <c r="W7116" s="6" t="e">
        <f>VLOOKUP(A7116,'[3]Cartilha Global'!$A:$A,1,FALSE)</f>
        <v>#N/A</v>
      </c>
    </row>
    <row r="7117" spans="1:23" ht="23.25" hidden="1" thickBot="1" x14ac:dyDescent="0.25">
      <c r="A7117" s="621">
        <v>95212</v>
      </c>
      <c r="B7117" s="508" t="s">
        <v>3144</v>
      </c>
      <c r="C7117" s="513" t="s">
        <v>6519</v>
      </c>
      <c r="D7117" s="498" t="s">
        <v>6937</v>
      </c>
      <c r="E7117" s="499">
        <v>169.33</v>
      </c>
      <c r="F7117" s="500">
        <f t="shared" si="1734"/>
        <v>209.7</v>
      </c>
      <c r="G7117" s="556"/>
      <c r="H7117" s="518"/>
      <c r="I7117" s="519">
        <f t="shared" si="1729"/>
        <v>0</v>
      </c>
      <c r="J7117" s="558">
        <f t="shared" si="1730"/>
        <v>0</v>
      </c>
      <c r="K7117" s="504"/>
      <c r="L7117" s="580">
        <f t="shared" si="1735"/>
        <v>0</v>
      </c>
      <c r="M7117" s="518">
        <f t="shared" si="1735"/>
        <v>0</v>
      </c>
      <c r="N7117" s="519">
        <f t="shared" si="1736"/>
        <v>0</v>
      </c>
      <c r="O7117" s="558">
        <f t="shared" si="1737"/>
        <v>0</v>
      </c>
      <c r="P7117" s="506"/>
      <c r="Q7117" s="520"/>
      <c r="R7117" s="412" t="str">
        <f t="shared" si="1731"/>
        <v/>
      </c>
      <c r="S7117" s="412" t="str">
        <f t="shared" si="1733"/>
        <v/>
      </c>
      <c r="T7117" s="427"/>
      <c r="U7117" s="429"/>
      <c r="W7117" s="6" t="e">
        <f>VLOOKUP(A7117,'[3]Cartilha Global'!$A:$A,1,FALSE)</f>
        <v>#N/A</v>
      </c>
    </row>
    <row r="7118" spans="1:23" ht="23.25" hidden="1" thickBot="1" x14ac:dyDescent="0.25">
      <c r="A7118" s="621">
        <v>93274</v>
      </c>
      <c r="B7118" s="508" t="s">
        <v>3144</v>
      </c>
      <c r="C7118" s="513" t="s">
        <v>7376</v>
      </c>
      <c r="D7118" s="498" t="s">
        <v>7310</v>
      </c>
      <c r="E7118" s="499">
        <v>103.08</v>
      </c>
      <c r="F7118" s="500">
        <f t="shared" si="1734"/>
        <v>127.65</v>
      </c>
      <c r="G7118" s="556"/>
      <c r="H7118" s="518"/>
      <c r="I7118" s="519">
        <f t="shared" si="1729"/>
        <v>0</v>
      </c>
      <c r="J7118" s="558">
        <f t="shared" si="1730"/>
        <v>0</v>
      </c>
      <c r="K7118" s="504"/>
      <c r="L7118" s="580">
        <f t="shared" si="1735"/>
        <v>0</v>
      </c>
      <c r="M7118" s="518">
        <f t="shared" si="1735"/>
        <v>0</v>
      </c>
      <c r="N7118" s="519">
        <f t="shared" si="1736"/>
        <v>0</v>
      </c>
      <c r="O7118" s="558">
        <f t="shared" si="1737"/>
        <v>0</v>
      </c>
      <c r="P7118" s="506"/>
      <c r="Q7118" s="520"/>
      <c r="R7118" s="412" t="str">
        <f t="shared" si="1731"/>
        <v/>
      </c>
      <c r="S7118" s="412" t="str">
        <f t="shared" si="1733"/>
        <v/>
      </c>
      <c r="T7118" s="427"/>
      <c r="U7118" s="429"/>
      <c r="W7118" s="6" t="e">
        <f>VLOOKUP(A7118,'[3]Cartilha Global'!$A:$A,1,FALSE)</f>
        <v>#N/A</v>
      </c>
    </row>
    <row r="7119" spans="1:23" ht="23.25" hidden="1" thickBot="1" x14ac:dyDescent="0.25">
      <c r="A7119" s="621">
        <v>95213</v>
      </c>
      <c r="B7119" s="508" t="s">
        <v>3144</v>
      </c>
      <c r="C7119" s="513" t="s">
        <v>7377</v>
      </c>
      <c r="D7119" s="498" t="s">
        <v>7310</v>
      </c>
      <c r="E7119" s="499">
        <v>109.34</v>
      </c>
      <c r="F7119" s="500">
        <f t="shared" si="1734"/>
        <v>135.41</v>
      </c>
      <c r="G7119" s="556"/>
      <c r="H7119" s="518"/>
      <c r="I7119" s="519">
        <f t="shared" si="1729"/>
        <v>0</v>
      </c>
      <c r="J7119" s="558">
        <f t="shared" si="1730"/>
        <v>0</v>
      </c>
      <c r="K7119" s="504"/>
      <c r="L7119" s="580">
        <f t="shared" si="1735"/>
        <v>0</v>
      </c>
      <c r="M7119" s="518">
        <f t="shared" si="1735"/>
        <v>0</v>
      </c>
      <c r="N7119" s="519">
        <f t="shared" si="1736"/>
        <v>0</v>
      </c>
      <c r="O7119" s="558">
        <f t="shared" si="1737"/>
        <v>0</v>
      </c>
      <c r="P7119" s="506"/>
      <c r="Q7119" s="520"/>
      <c r="R7119" s="412" t="str">
        <f t="shared" si="1731"/>
        <v/>
      </c>
      <c r="S7119" s="412" t="str">
        <f t="shared" si="1733"/>
        <v/>
      </c>
      <c r="T7119" s="427"/>
      <c r="U7119" s="429"/>
      <c r="W7119" s="6" t="e">
        <f>VLOOKUP(A7119,'[3]Cartilha Global'!$A:$A,1,FALSE)</f>
        <v>#N/A</v>
      </c>
    </row>
    <row r="7120" spans="1:23" ht="23.25" hidden="1" thickBot="1" x14ac:dyDescent="0.25">
      <c r="A7120" s="621">
        <v>93267</v>
      </c>
      <c r="B7120" s="508" t="s">
        <v>3144</v>
      </c>
      <c r="C7120" s="513" t="s">
        <v>7378</v>
      </c>
      <c r="D7120" s="498" t="s">
        <v>7094</v>
      </c>
      <c r="E7120" s="499">
        <v>42.08</v>
      </c>
      <c r="F7120" s="500">
        <f t="shared" si="1734"/>
        <v>52.11</v>
      </c>
      <c r="G7120" s="556"/>
      <c r="H7120" s="518"/>
      <c r="I7120" s="519">
        <f t="shared" si="1729"/>
        <v>0</v>
      </c>
      <c r="J7120" s="558">
        <f t="shared" si="1730"/>
        <v>0</v>
      </c>
      <c r="K7120" s="504"/>
      <c r="L7120" s="580">
        <f t="shared" si="1735"/>
        <v>0</v>
      </c>
      <c r="M7120" s="518">
        <f t="shared" si="1735"/>
        <v>0</v>
      </c>
      <c r="N7120" s="519">
        <f t="shared" si="1736"/>
        <v>0</v>
      </c>
      <c r="O7120" s="558">
        <f t="shared" si="1737"/>
        <v>0</v>
      </c>
      <c r="P7120" s="506"/>
      <c r="Q7120" s="520"/>
      <c r="R7120" s="412" t="str">
        <f t="shared" si="1731"/>
        <v/>
      </c>
      <c r="S7120" s="412" t="str">
        <f t="shared" si="1733"/>
        <v/>
      </c>
      <c r="T7120" s="427"/>
      <c r="U7120" s="429"/>
      <c r="W7120" s="6" t="e">
        <f>VLOOKUP(A7120,'[3]Cartilha Global'!$A:$A,1,FALSE)</f>
        <v>#N/A</v>
      </c>
    </row>
    <row r="7121" spans="1:23" ht="23.25" hidden="1" thickBot="1" x14ac:dyDescent="0.25">
      <c r="A7121" s="621">
        <v>93269</v>
      </c>
      <c r="B7121" s="508" t="s">
        <v>3144</v>
      </c>
      <c r="C7121" s="513" t="s">
        <v>7379</v>
      </c>
      <c r="D7121" s="498" t="s">
        <v>7094</v>
      </c>
      <c r="E7121" s="499">
        <v>4.99</v>
      </c>
      <c r="F7121" s="500">
        <f t="shared" si="1734"/>
        <v>6.18</v>
      </c>
      <c r="G7121" s="556"/>
      <c r="H7121" s="518"/>
      <c r="I7121" s="519">
        <f t="shared" si="1729"/>
        <v>0</v>
      </c>
      <c r="J7121" s="558">
        <f t="shared" si="1730"/>
        <v>0</v>
      </c>
      <c r="K7121" s="504"/>
      <c r="L7121" s="580">
        <f t="shared" si="1735"/>
        <v>0</v>
      </c>
      <c r="M7121" s="518">
        <f t="shared" si="1735"/>
        <v>0</v>
      </c>
      <c r="N7121" s="519">
        <f t="shared" si="1736"/>
        <v>0</v>
      </c>
      <c r="O7121" s="558">
        <f t="shared" si="1737"/>
        <v>0</v>
      </c>
      <c r="P7121" s="506"/>
      <c r="Q7121" s="520"/>
      <c r="R7121" s="412" t="str">
        <f t="shared" si="1731"/>
        <v/>
      </c>
      <c r="S7121" s="412" t="str">
        <f t="shared" si="1733"/>
        <v/>
      </c>
      <c r="T7121" s="427"/>
      <c r="U7121" s="429"/>
      <c r="W7121" s="6" t="e">
        <f>VLOOKUP(A7121,'[3]Cartilha Global'!$A:$A,1,FALSE)</f>
        <v>#N/A</v>
      </c>
    </row>
    <row r="7122" spans="1:23" ht="23.25" hidden="1" thickBot="1" x14ac:dyDescent="0.25">
      <c r="A7122" s="621">
        <v>93270</v>
      </c>
      <c r="B7122" s="508" t="s">
        <v>3144</v>
      </c>
      <c r="C7122" s="513" t="s">
        <v>7380</v>
      </c>
      <c r="D7122" s="498" t="s">
        <v>7094</v>
      </c>
      <c r="E7122" s="499">
        <v>46.02</v>
      </c>
      <c r="F7122" s="500">
        <f t="shared" si="1734"/>
        <v>56.99</v>
      </c>
      <c r="G7122" s="556"/>
      <c r="H7122" s="518"/>
      <c r="I7122" s="519">
        <f t="shared" si="1729"/>
        <v>0</v>
      </c>
      <c r="J7122" s="558">
        <f t="shared" si="1730"/>
        <v>0</v>
      </c>
      <c r="K7122" s="504"/>
      <c r="L7122" s="580">
        <f t="shared" si="1735"/>
        <v>0</v>
      </c>
      <c r="M7122" s="518">
        <f t="shared" si="1735"/>
        <v>0</v>
      </c>
      <c r="N7122" s="519">
        <f t="shared" si="1736"/>
        <v>0</v>
      </c>
      <c r="O7122" s="558">
        <f t="shared" si="1737"/>
        <v>0</v>
      </c>
      <c r="P7122" s="506"/>
      <c r="Q7122" s="520"/>
      <c r="R7122" s="412" t="str">
        <f t="shared" si="1731"/>
        <v/>
      </c>
      <c r="S7122" s="412" t="str">
        <f t="shared" si="1733"/>
        <v/>
      </c>
      <c r="T7122" s="427"/>
      <c r="U7122" s="429"/>
      <c r="W7122" s="6" t="e">
        <f>VLOOKUP(A7122,'[3]Cartilha Global'!$A:$A,1,FALSE)</f>
        <v>#N/A</v>
      </c>
    </row>
    <row r="7123" spans="1:23" ht="23.25" hidden="1" thickBot="1" x14ac:dyDescent="0.25">
      <c r="A7123" s="621">
        <v>93271</v>
      </c>
      <c r="B7123" s="508" t="s">
        <v>3144</v>
      </c>
      <c r="C7123" s="513" t="s">
        <v>7381</v>
      </c>
      <c r="D7123" s="498" t="s">
        <v>7094</v>
      </c>
      <c r="E7123" s="499">
        <v>7.85</v>
      </c>
      <c r="F7123" s="500">
        <f t="shared" si="1734"/>
        <v>9.7200000000000006</v>
      </c>
      <c r="G7123" s="556"/>
      <c r="H7123" s="518"/>
      <c r="I7123" s="519">
        <f t="shared" si="1729"/>
        <v>0</v>
      </c>
      <c r="J7123" s="558">
        <f t="shared" si="1730"/>
        <v>0</v>
      </c>
      <c r="K7123" s="504"/>
      <c r="L7123" s="580">
        <f t="shared" si="1735"/>
        <v>0</v>
      </c>
      <c r="M7123" s="518">
        <f t="shared" si="1735"/>
        <v>0</v>
      </c>
      <c r="N7123" s="519">
        <f t="shared" si="1736"/>
        <v>0</v>
      </c>
      <c r="O7123" s="558">
        <f t="shared" si="1737"/>
        <v>0</v>
      </c>
      <c r="P7123" s="506"/>
      <c r="Q7123" s="520"/>
      <c r="R7123" s="412" t="str">
        <f t="shared" si="1731"/>
        <v/>
      </c>
      <c r="S7123" s="412" t="str">
        <f t="shared" si="1733"/>
        <v/>
      </c>
      <c r="T7123" s="427"/>
      <c r="U7123" s="429"/>
      <c r="W7123" s="6" t="e">
        <f>VLOOKUP(A7123,'[3]Cartilha Global'!$A:$A,1,FALSE)</f>
        <v>#N/A</v>
      </c>
    </row>
    <row r="7124" spans="1:23" ht="23.25" hidden="1" thickBot="1" x14ac:dyDescent="0.25">
      <c r="A7124" s="621">
        <v>95208</v>
      </c>
      <c r="B7124" s="508" t="s">
        <v>3144</v>
      </c>
      <c r="C7124" s="513" t="s">
        <v>7382</v>
      </c>
      <c r="D7124" s="498" t="s">
        <v>7094</v>
      </c>
      <c r="E7124" s="499">
        <v>47.67</v>
      </c>
      <c r="F7124" s="500">
        <f t="shared" si="1734"/>
        <v>59.03</v>
      </c>
      <c r="G7124" s="556"/>
      <c r="H7124" s="518"/>
      <c r="I7124" s="519">
        <f t="shared" si="1729"/>
        <v>0</v>
      </c>
      <c r="J7124" s="558">
        <f t="shared" si="1730"/>
        <v>0</v>
      </c>
      <c r="K7124" s="504"/>
      <c r="L7124" s="580">
        <f t="shared" si="1735"/>
        <v>0</v>
      </c>
      <c r="M7124" s="518">
        <f t="shared" si="1735"/>
        <v>0</v>
      </c>
      <c r="N7124" s="519">
        <f t="shared" si="1736"/>
        <v>0</v>
      </c>
      <c r="O7124" s="558">
        <f t="shared" si="1737"/>
        <v>0</v>
      </c>
      <c r="P7124" s="506"/>
      <c r="Q7124" s="520"/>
      <c r="R7124" s="412" t="str">
        <f t="shared" si="1731"/>
        <v/>
      </c>
      <c r="S7124" s="412" t="str">
        <f t="shared" si="1733"/>
        <v/>
      </c>
      <c r="T7124" s="427"/>
      <c r="U7124" s="429"/>
      <c r="W7124" s="6" t="e">
        <f>VLOOKUP(A7124,'[3]Cartilha Global'!$A:$A,1,FALSE)</f>
        <v>#N/A</v>
      </c>
    </row>
    <row r="7125" spans="1:23" ht="23.25" hidden="1" thickBot="1" x14ac:dyDescent="0.25">
      <c r="A7125" s="621">
        <v>95209</v>
      </c>
      <c r="B7125" s="508" t="s">
        <v>3144</v>
      </c>
      <c r="C7125" s="513" t="s">
        <v>7383</v>
      </c>
      <c r="D7125" s="498" t="s">
        <v>7094</v>
      </c>
      <c r="E7125" s="499">
        <v>5.66</v>
      </c>
      <c r="F7125" s="500">
        <f t="shared" si="1734"/>
        <v>7.01</v>
      </c>
      <c r="G7125" s="556"/>
      <c r="H7125" s="518"/>
      <c r="I7125" s="519">
        <f t="shared" si="1729"/>
        <v>0</v>
      </c>
      <c r="J7125" s="558">
        <f t="shared" si="1730"/>
        <v>0</v>
      </c>
      <c r="K7125" s="504"/>
      <c r="L7125" s="580">
        <f t="shared" si="1735"/>
        <v>0</v>
      </c>
      <c r="M7125" s="518">
        <f t="shared" si="1735"/>
        <v>0</v>
      </c>
      <c r="N7125" s="519">
        <f t="shared" si="1736"/>
        <v>0</v>
      </c>
      <c r="O7125" s="558">
        <f t="shared" si="1737"/>
        <v>0</v>
      </c>
      <c r="P7125" s="506"/>
      <c r="Q7125" s="520"/>
      <c r="R7125" s="412" t="str">
        <f t="shared" si="1731"/>
        <v/>
      </c>
      <c r="S7125" s="412" t="str">
        <f t="shared" si="1733"/>
        <v/>
      </c>
      <c r="T7125" s="427"/>
      <c r="U7125" s="429"/>
      <c r="W7125" s="6" t="e">
        <f>VLOOKUP(A7125,'[3]Cartilha Global'!$A:$A,1,FALSE)</f>
        <v>#N/A</v>
      </c>
    </row>
    <row r="7126" spans="1:23" ht="23.25" hidden="1" thickBot="1" x14ac:dyDescent="0.25">
      <c r="A7126" s="621">
        <v>95210</v>
      </c>
      <c r="B7126" s="508" t="s">
        <v>3144</v>
      </c>
      <c r="C7126" s="513" t="s">
        <v>7384</v>
      </c>
      <c r="D7126" s="498" t="s">
        <v>7094</v>
      </c>
      <c r="E7126" s="499">
        <v>52.14</v>
      </c>
      <c r="F7126" s="500">
        <f t="shared" si="1734"/>
        <v>64.569999999999993</v>
      </c>
      <c r="G7126" s="556"/>
      <c r="H7126" s="518"/>
      <c r="I7126" s="519">
        <f t="shared" si="1729"/>
        <v>0</v>
      </c>
      <c r="J7126" s="558">
        <f t="shared" si="1730"/>
        <v>0</v>
      </c>
      <c r="K7126" s="504"/>
      <c r="L7126" s="580">
        <f t="shared" si="1735"/>
        <v>0</v>
      </c>
      <c r="M7126" s="518">
        <f t="shared" si="1735"/>
        <v>0</v>
      </c>
      <c r="N7126" s="519">
        <f t="shared" si="1736"/>
        <v>0</v>
      </c>
      <c r="O7126" s="558">
        <f t="shared" si="1737"/>
        <v>0</v>
      </c>
      <c r="P7126" s="506"/>
      <c r="Q7126" s="520"/>
      <c r="R7126" s="412" t="str">
        <f t="shared" si="1731"/>
        <v/>
      </c>
      <c r="S7126" s="412" t="str">
        <f t="shared" si="1733"/>
        <v/>
      </c>
      <c r="T7126" s="427"/>
      <c r="U7126" s="429"/>
      <c r="W7126" s="6" t="e">
        <f>VLOOKUP(A7126,'[3]Cartilha Global'!$A:$A,1,FALSE)</f>
        <v>#N/A</v>
      </c>
    </row>
    <row r="7127" spans="1:23" ht="23.25" hidden="1" thickBot="1" x14ac:dyDescent="0.25">
      <c r="A7127" s="621">
        <v>95211</v>
      </c>
      <c r="B7127" s="508" t="s">
        <v>3144</v>
      </c>
      <c r="C7127" s="513" t="s">
        <v>7385</v>
      </c>
      <c r="D7127" s="498" t="s">
        <v>7094</v>
      </c>
      <c r="E7127" s="499">
        <v>7.85</v>
      </c>
      <c r="F7127" s="500">
        <f t="shared" si="1734"/>
        <v>9.7200000000000006</v>
      </c>
      <c r="G7127" s="556"/>
      <c r="H7127" s="518"/>
      <c r="I7127" s="519">
        <f t="shared" si="1729"/>
        <v>0</v>
      </c>
      <c r="J7127" s="558">
        <f t="shared" si="1730"/>
        <v>0</v>
      </c>
      <c r="K7127" s="504"/>
      <c r="L7127" s="580">
        <f t="shared" si="1735"/>
        <v>0</v>
      </c>
      <c r="M7127" s="518">
        <f t="shared" si="1735"/>
        <v>0</v>
      </c>
      <c r="N7127" s="519">
        <f t="shared" si="1736"/>
        <v>0</v>
      </c>
      <c r="O7127" s="558">
        <f t="shared" si="1737"/>
        <v>0</v>
      </c>
      <c r="P7127" s="506"/>
      <c r="Q7127" s="520"/>
      <c r="R7127" s="412" t="str">
        <f t="shared" si="1731"/>
        <v/>
      </c>
      <c r="S7127" s="412" t="str">
        <f t="shared" si="1733"/>
        <v/>
      </c>
      <c r="T7127" s="427"/>
      <c r="U7127" s="429"/>
      <c r="W7127" s="6" t="e">
        <f>VLOOKUP(A7127,'[3]Cartilha Global'!$A:$A,1,FALSE)</f>
        <v>#N/A</v>
      </c>
    </row>
    <row r="7128" spans="1:23" ht="12" hidden="1" thickBot="1" x14ac:dyDescent="0.25">
      <c r="A7128" s="621" t="s">
        <v>6520</v>
      </c>
      <c r="B7128" s="508"/>
      <c r="C7128" s="513" t="s">
        <v>6521</v>
      </c>
      <c r="D7128" s="498"/>
      <c r="E7128" s="499"/>
      <c r="F7128" s="500">
        <f t="shared" si="1734"/>
        <v>0</v>
      </c>
      <c r="G7128" s="556"/>
      <c r="H7128" s="556"/>
      <c r="I7128" s="557">
        <f t="shared" si="1729"/>
        <v>0</v>
      </c>
      <c r="J7128" s="558">
        <f t="shared" si="1730"/>
        <v>0</v>
      </c>
      <c r="K7128" s="504"/>
      <c r="L7128" s="580"/>
      <c r="M7128" s="556"/>
      <c r="N7128" s="557"/>
      <c r="O7128" s="558"/>
      <c r="P7128" s="506"/>
      <c r="Q7128" s="494" t="str">
        <f>IF(OR(SUM(J7128)&gt;0,SUM(O7128)&gt;0),"xx","")</f>
        <v/>
      </c>
      <c r="R7128" s="412" t="str">
        <f t="shared" si="1731"/>
        <v/>
      </c>
      <c r="S7128" s="412" t="str">
        <f t="shared" si="1733"/>
        <v/>
      </c>
      <c r="T7128" s="427"/>
      <c r="U7128" s="429"/>
      <c r="W7128" s="6" t="e">
        <f>VLOOKUP(A7128,'[3]Cartilha Global'!$A:$A,1,FALSE)</f>
        <v>#N/A</v>
      </c>
    </row>
    <row r="7129" spans="1:23" ht="12" hidden="1" thickBot="1" x14ac:dyDescent="0.25">
      <c r="A7129" s="621" t="s">
        <v>6522</v>
      </c>
      <c r="B7129" s="508"/>
      <c r="C7129" s="513" t="s">
        <v>6523</v>
      </c>
      <c r="D7129" s="498"/>
      <c r="E7129" s="499"/>
      <c r="F7129" s="500">
        <f t="shared" si="1734"/>
        <v>0</v>
      </c>
      <c r="G7129" s="556"/>
      <c r="H7129" s="556"/>
      <c r="I7129" s="557">
        <f t="shared" si="1729"/>
        <v>0</v>
      </c>
      <c r="J7129" s="558">
        <f t="shared" si="1730"/>
        <v>0</v>
      </c>
      <c r="K7129" s="504"/>
      <c r="L7129" s="580"/>
      <c r="M7129" s="556"/>
      <c r="N7129" s="557"/>
      <c r="O7129" s="558"/>
      <c r="P7129" s="506"/>
      <c r="Q7129" s="494" t="str">
        <f>IF(OR(SUM(J7130:J7135)&gt;0,SUM(O7130:O7135)&gt;0),"xx","")</f>
        <v/>
      </c>
      <c r="R7129" s="412" t="str">
        <f t="shared" si="1731"/>
        <v/>
      </c>
      <c r="S7129" s="412" t="str">
        <f t="shared" si="1733"/>
        <v/>
      </c>
      <c r="T7129" s="427"/>
      <c r="U7129" s="429"/>
      <c r="W7129" s="6" t="e">
        <f>VLOOKUP(A7129,'[3]Cartilha Global'!$A:$A,1,FALSE)</f>
        <v>#N/A</v>
      </c>
    </row>
    <row r="7130" spans="1:23" ht="23.25" hidden="1" thickBot="1" x14ac:dyDescent="0.25">
      <c r="A7130" s="621">
        <v>90582</v>
      </c>
      <c r="B7130" s="508" t="s">
        <v>3144</v>
      </c>
      <c r="C7130" s="513" t="s">
        <v>7386</v>
      </c>
      <c r="D7130" s="498" t="s">
        <v>7094</v>
      </c>
      <c r="E7130" s="499">
        <v>0.5</v>
      </c>
      <c r="F7130" s="500">
        <f t="shared" si="1734"/>
        <v>0.62</v>
      </c>
      <c r="G7130" s="556"/>
      <c r="H7130" s="518"/>
      <c r="I7130" s="519">
        <f t="shared" si="1729"/>
        <v>0</v>
      </c>
      <c r="J7130" s="558">
        <f t="shared" si="1730"/>
        <v>0</v>
      </c>
      <c r="K7130" s="504"/>
      <c r="L7130" s="580">
        <f t="shared" ref="L7130:M7135" si="1738">G7130</f>
        <v>0</v>
      </c>
      <c r="M7130" s="518">
        <f t="shared" si="1738"/>
        <v>0</v>
      </c>
      <c r="N7130" s="519">
        <f t="shared" ref="N7130:N7135" si="1739">IF(ISBLANK(E7130),0,ROUND(F7130*L7130,2))</f>
        <v>0</v>
      </c>
      <c r="O7130" s="558">
        <f t="shared" ref="O7130:O7135" si="1740">IF(ISBLANK(L7130),0,ROUND(L7130*M7130,2))</f>
        <v>0</v>
      </c>
      <c r="P7130" s="506"/>
      <c r="Q7130" s="520"/>
      <c r="R7130" s="412" t="str">
        <f t="shared" si="1731"/>
        <v/>
      </c>
      <c r="S7130" s="412" t="str">
        <f t="shared" si="1733"/>
        <v/>
      </c>
      <c r="T7130" s="427"/>
      <c r="U7130" s="429"/>
      <c r="W7130" s="6" t="e">
        <f>VLOOKUP(A7130,'[3]Cartilha Global'!$A:$A,1,FALSE)</f>
        <v>#N/A</v>
      </c>
    </row>
    <row r="7131" spans="1:23" ht="23.25" hidden="1" thickBot="1" x14ac:dyDescent="0.25">
      <c r="A7131" s="621">
        <v>90583</v>
      </c>
      <c r="B7131" s="508" t="s">
        <v>3144</v>
      </c>
      <c r="C7131" s="513" t="s">
        <v>7387</v>
      </c>
      <c r="D7131" s="498" t="s">
        <v>7094</v>
      </c>
      <c r="E7131" s="499">
        <v>0.06</v>
      </c>
      <c r="F7131" s="500">
        <f t="shared" si="1734"/>
        <v>7.0000000000000007E-2</v>
      </c>
      <c r="G7131" s="556"/>
      <c r="H7131" s="518"/>
      <c r="I7131" s="519">
        <f t="shared" si="1729"/>
        <v>0</v>
      </c>
      <c r="J7131" s="558">
        <f t="shared" si="1730"/>
        <v>0</v>
      </c>
      <c r="K7131" s="504"/>
      <c r="L7131" s="580">
        <f t="shared" si="1738"/>
        <v>0</v>
      </c>
      <c r="M7131" s="518">
        <f t="shared" si="1738"/>
        <v>0</v>
      </c>
      <c r="N7131" s="519">
        <f t="shared" si="1739"/>
        <v>0</v>
      </c>
      <c r="O7131" s="558">
        <f t="shared" si="1740"/>
        <v>0</v>
      </c>
      <c r="P7131" s="506"/>
      <c r="Q7131" s="520"/>
      <c r="R7131" s="412" t="str">
        <f t="shared" si="1731"/>
        <v/>
      </c>
      <c r="S7131" s="412" t="str">
        <f t="shared" si="1733"/>
        <v/>
      </c>
      <c r="T7131" s="427"/>
      <c r="U7131" s="429"/>
      <c r="W7131" s="6" t="e">
        <f>VLOOKUP(A7131,'[3]Cartilha Global'!$A:$A,1,FALSE)</f>
        <v>#N/A</v>
      </c>
    </row>
    <row r="7132" spans="1:23" ht="23.25" hidden="1" thickBot="1" x14ac:dyDescent="0.25">
      <c r="A7132" s="621">
        <v>90584</v>
      </c>
      <c r="B7132" s="508" t="s">
        <v>3144</v>
      </c>
      <c r="C7132" s="513" t="s">
        <v>7388</v>
      </c>
      <c r="D7132" s="498" t="s">
        <v>7094</v>
      </c>
      <c r="E7132" s="499">
        <v>0.39</v>
      </c>
      <c r="F7132" s="500">
        <f t="shared" si="1734"/>
        <v>0.48</v>
      </c>
      <c r="G7132" s="556"/>
      <c r="H7132" s="518"/>
      <c r="I7132" s="519">
        <f t="shared" si="1729"/>
        <v>0</v>
      </c>
      <c r="J7132" s="558">
        <f t="shared" si="1730"/>
        <v>0</v>
      </c>
      <c r="K7132" s="504"/>
      <c r="L7132" s="580">
        <f t="shared" si="1738"/>
        <v>0</v>
      </c>
      <c r="M7132" s="518">
        <f t="shared" si="1738"/>
        <v>0</v>
      </c>
      <c r="N7132" s="519">
        <f t="shared" si="1739"/>
        <v>0</v>
      </c>
      <c r="O7132" s="558">
        <f t="shared" si="1740"/>
        <v>0</v>
      </c>
      <c r="P7132" s="506"/>
      <c r="Q7132" s="520"/>
      <c r="R7132" s="412" t="str">
        <f t="shared" si="1731"/>
        <v/>
      </c>
      <c r="S7132" s="412" t="str">
        <f t="shared" si="1733"/>
        <v/>
      </c>
      <c r="T7132" s="427"/>
      <c r="U7132" s="429"/>
      <c r="W7132" s="6" t="e">
        <f>VLOOKUP(A7132,'[3]Cartilha Global'!$A:$A,1,FALSE)</f>
        <v>#N/A</v>
      </c>
    </row>
    <row r="7133" spans="1:23" ht="23.25" hidden="1" thickBot="1" x14ac:dyDescent="0.25">
      <c r="A7133" s="621">
        <v>90585</v>
      </c>
      <c r="B7133" s="508" t="s">
        <v>3144</v>
      </c>
      <c r="C7133" s="513" t="s">
        <v>7389</v>
      </c>
      <c r="D7133" s="498" t="s">
        <v>7094</v>
      </c>
      <c r="E7133" s="499">
        <v>0.43</v>
      </c>
      <c r="F7133" s="500">
        <f t="shared" si="1734"/>
        <v>0.53</v>
      </c>
      <c r="G7133" s="556"/>
      <c r="H7133" s="518"/>
      <c r="I7133" s="519">
        <f t="shared" si="1729"/>
        <v>0</v>
      </c>
      <c r="J7133" s="558">
        <f t="shared" si="1730"/>
        <v>0</v>
      </c>
      <c r="K7133" s="504"/>
      <c r="L7133" s="580">
        <f t="shared" si="1738"/>
        <v>0</v>
      </c>
      <c r="M7133" s="518">
        <f t="shared" si="1738"/>
        <v>0</v>
      </c>
      <c r="N7133" s="519">
        <f t="shared" si="1739"/>
        <v>0</v>
      </c>
      <c r="O7133" s="558">
        <f t="shared" si="1740"/>
        <v>0</v>
      </c>
      <c r="P7133" s="506"/>
      <c r="Q7133" s="520"/>
      <c r="R7133" s="412" t="str">
        <f t="shared" si="1731"/>
        <v/>
      </c>
      <c r="S7133" s="412" t="str">
        <f t="shared" si="1733"/>
        <v/>
      </c>
      <c r="T7133" s="427"/>
      <c r="U7133" s="429"/>
      <c r="W7133" s="6" t="e">
        <f>VLOOKUP(A7133,'[3]Cartilha Global'!$A:$A,1,FALSE)</f>
        <v>#N/A</v>
      </c>
    </row>
    <row r="7134" spans="1:23" ht="23.25" hidden="1" thickBot="1" x14ac:dyDescent="0.25">
      <c r="A7134" s="621">
        <v>90586</v>
      </c>
      <c r="B7134" s="508" t="s">
        <v>3144</v>
      </c>
      <c r="C7134" s="513" t="s">
        <v>7390</v>
      </c>
      <c r="D7134" s="498" t="s">
        <v>6937</v>
      </c>
      <c r="E7134" s="499">
        <v>1.38</v>
      </c>
      <c r="F7134" s="500">
        <f t="shared" si="1734"/>
        <v>1.71</v>
      </c>
      <c r="G7134" s="556"/>
      <c r="H7134" s="518"/>
      <c r="I7134" s="519">
        <f t="shared" ref="I7134:I7197" si="1741">IF(ISBLANK(E7134),0,ROUND(F7134*G7134,2))</f>
        <v>0</v>
      </c>
      <c r="J7134" s="558">
        <f t="shared" ref="J7134:J7197" si="1742">IF(ISBLANK(G7134),0,ROUND(G7134*H7134,2))</f>
        <v>0</v>
      </c>
      <c r="K7134" s="504"/>
      <c r="L7134" s="580">
        <f t="shared" si="1738"/>
        <v>0</v>
      </c>
      <c r="M7134" s="518">
        <f t="shared" si="1738"/>
        <v>0</v>
      </c>
      <c r="N7134" s="519">
        <f t="shared" si="1739"/>
        <v>0</v>
      </c>
      <c r="O7134" s="558">
        <f t="shared" si="1740"/>
        <v>0</v>
      </c>
      <c r="P7134" s="506"/>
      <c r="Q7134" s="520"/>
      <c r="R7134" s="412" t="str">
        <f t="shared" ref="R7134:R7197" si="1743">IF(Q7134="X","x",IF(Q7134="xx","x",IF(O7134&gt;0,"x","")))</f>
        <v/>
      </c>
      <c r="S7134" s="412" t="str">
        <f t="shared" si="1733"/>
        <v/>
      </c>
      <c r="T7134" s="427"/>
      <c r="U7134" s="429"/>
      <c r="W7134" s="6" t="e">
        <f>VLOOKUP(A7134,'[3]Cartilha Global'!$A:$A,1,FALSE)</f>
        <v>#N/A</v>
      </c>
    </row>
    <row r="7135" spans="1:23" ht="23.25" hidden="1" thickBot="1" x14ac:dyDescent="0.25">
      <c r="A7135" s="621">
        <v>90587</v>
      </c>
      <c r="B7135" s="508" t="s">
        <v>3144</v>
      </c>
      <c r="C7135" s="513" t="s">
        <v>7391</v>
      </c>
      <c r="D7135" s="498" t="s">
        <v>7310</v>
      </c>
      <c r="E7135" s="499">
        <v>0.56000000000000005</v>
      </c>
      <c r="F7135" s="500">
        <f t="shared" si="1734"/>
        <v>0.69</v>
      </c>
      <c r="G7135" s="556"/>
      <c r="H7135" s="518"/>
      <c r="I7135" s="519">
        <f t="shared" si="1741"/>
        <v>0</v>
      </c>
      <c r="J7135" s="558">
        <f t="shared" si="1742"/>
        <v>0</v>
      </c>
      <c r="K7135" s="504"/>
      <c r="L7135" s="580">
        <f t="shared" si="1738"/>
        <v>0</v>
      </c>
      <c r="M7135" s="518">
        <f t="shared" si="1738"/>
        <v>0</v>
      </c>
      <c r="N7135" s="519">
        <f t="shared" si="1739"/>
        <v>0</v>
      </c>
      <c r="O7135" s="558">
        <f t="shared" si="1740"/>
        <v>0</v>
      </c>
      <c r="P7135" s="506"/>
      <c r="Q7135" s="520"/>
      <c r="R7135" s="412" t="str">
        <f t="shared" si="1743"/>
        <v/>
      </c>
      <c r="S7135" s="412" t="str">
        <f t="shared" si="1733"/>
        <v/>
      </c>
      <c r="T7135" s="427"/>
      <c r="U7135" s="429"/>
      <c r="W7135" s="6" t="e">
        <f>VLOOKUP(A7135,'[3]Cartilha Global'!$A:$A,1,FALSE)</f>
        <v>#N/A</v>
      </c>
    </row>
    <row r="7136" spans="1:23" ht="12" hidden="1" thickBot="1" x14ac:dyDescent="0.25">
      <c r="A7136" s="621" t="s">
        <v>6524</v>
      </c>
      <c r="B7136" s="508"/>
      <c r="C7136" s="513" t="s">
        <v>6525</v>
      </c>
      <c r="D7136" s="498"/>
      <c r="E7136" s="499"/>
      <c r="F7136" s="500">
        <f t="shared" si="1734"/>
        <v>0</v>
      </c>
      <c r="G7136" s="556"/>
      <c r="H7136" s="556"/>
      <c r="I7136" s="557">
        <f t="shared" si="1741"/>
        <v>0</v>
      </c>
      <c r="J7136" s="558">
        <f t="shared" si="1742"/>
        <v>0</v>
      </c>
      <c r="K7136" s="504"/>
      <c r="L7136" s="580"/>
      <c r="M7136" s="556"/>
      <c r="N7136" s="557"/>
      <c r="O7136" s="558"/>
      <c r="P7136" s="506"/>
      <c r="Q7136" s="494" t="str">
        <f>IF(OR(SUM(J7137:J7142)&gt;0,SUM(O7137:O7142)&gt;0),"xx","")</f>
        <v/>
      </c>
      <c r="R7136" s="412" t="str">
        <f t="shared" si="1743"/>
        <v/>
      </c>
      <c r="S7136" s="412" t="str">
        <f t="shared" si="1733"/>
        <v/>
      </c>
      <c r="T7136" s="427"/>
      <c r="U7136" s="429"/>
      <c r="W7136" s="6" t="e">
        <f>VLOOKUP(A7136,'[3]Cartilha Global'!$A:$A,1,FALSE)</f>
        <v>#N/A</v>
      </c>
    </row>
    <row r="7137" spans="1:23" ht="23.25" hidden="1" thickBot="1" x14ac:dyDescent="0.25">
      <c r="A7137" s="621">
        <v>91692</v>
      </c>
      <c r="B7137" s="508" t="s">
        <v>3144</v>
      </c>
      <c r="C7137" s="513" t="s">
        <v>7392</v>
      </c>
      <c r="D7137" s="498" t="s">
        <v>6937</v>
      </c>
      <c r="E7137" s="499">
        <v>28.66</v>
      </c>
      <c r="F7137" s="500">
        <f t="shared" si="1734"/>
        <v>35.49</v>
      </c>
      <c r="G7137" s="556"/>
      <c r="H7137" s="518"/>
      <c r="I7137" s="519">
        <f t="shared" si="1741"/>
        <v>0</v>
      </c>
      <c r="J7137" s="558">
        <f t="shared" si="1742"/>
        <v>0</v>
      </c>
      <c r="K7137" s="504"/>
      <c r="L7137" s="580">
        <f t="shared" ref="L7137:M7142" si="1744">G7137</f>
        <v>0</v>
      </c>
      <c r="M7137" s="518">
        <f t="shared" si="1744"/>
        <v>0</v>
      </c>
      <c r="N7137" s="519">
        <f t="shared" ref="N7137:N7142" si="1745">IF(ISBLANK(E7137),0,ROUND(F7137*L7137,2))</f>
        <v>0</v>
      </c>
      <c r="O7137" s="558">
        <f t="shared" ref="O7137:O7142" si="1746">IF(ISBLANK(L7137),0,ROUND(L7137*M7137,2))</f>
        <v>0</v>
      </c>
      <c r="P7137" s="506"/>
      <c r="Q7137" s="520"/>
      <c r="R7137" s="412" t="str">
        <f t="shared" si="1743"/>
        <v/>
      </c>
      <c r="S7137" s="412" t="str">
        <f t="shared" si="1733"/>
        <v/>
      </c>
      <c r="T7137" s="427"/>
      <c r="U7137" s="429"/>
      <c r="W7137" s="6" t="e">
        <f>VLOOKUP(A7137,'[3]Cartilha Global'!$A:$A,1,FALSE)</f>
        <v>#N/A</v>
      </c>
    </row>
    <row r="7138" spans="1:23" ht="23.25" hidden="1" thickBot="1" x14ac:dyDescent="0.25">
      <c r="A7138" s="621">
        <v>91693</v>
      </c>
      <c r="B7138" s="508" t="s">
        <v>3144</v>
      </c>
      <c r="C7138" s="513" t="s">
        <v>7393</v>
      </c>
      <c r="D7138" s="498" t="s">
        <v>7310</v>
      </c>
      <c r="E7138" s="499">
        <v>27.47</v>
      </c>
      <c r="F7138" s="500">
        <f t="shared" si="1734"/>
        <v>34.020000000000003</v>
      </c>
      <c r="G7138" s="556"/>
      <c r="H7138" s="518"/>
      <c r="I7138" s="519">
        <f t="shared" si="1741"/>
        <v>0</v>
      </c>
      <c r="J7138" s="558">
        <f t="shared" si="1742"/>
        <v>0</v>
      </c>
      <c r="K7138" s="504"/>
      <c r="L7138" s="580">
        <f t="shared" si="1744"/>
        <v>0</v>
      </c>
      <c r="M7138" s="518">
        <f t="shared" si="1744"/>
        <v>0</v>
      </c>
      <c r="N7138" s="519">
        <f t="shared" si="1745"/>
        <v>0</v>
      </c>
      <c r="O7138" s="558">
        <f t="shared" si="1746"/>
        <v>0</v>
      </c>
      <c r="P7138" s="506"/>
      <c r="Q7138" s="520"/>
      <c r="R7138" s="412" t="str">
        <f t="shared" si="1743"/>
        <v/>
      </c>
      <c r="S7138" s="412" t="str">
        <f t="shared" si="1733"/>
        <v/>
      </c>
      <c r="T7138" s="427"/>
      <c r="U7138" s="429"/>
      <c r="W7138" s="6" t="e">
        <f>VLOOKUP(A7138,'[3]Cartilha Global'!$A:$A,1,FALSE)</f>
        <v>#N/A</v>
      </c>
    </row>
    <row r="7139" spans="1:23" ht="23.25" hidden="1" thickBot="1" x14ac:dyDescent="0.25">
      <c r="A7139" s="621">
        <v>91688</v>
      </c>
      <c r="B7139" s="508" t="s">
        <v>3144</v>
      </c>
      <c r="C7139" s="513" t="s">
        <v>7394</v>
      </c>
      <c r="D7139" s="498" t="s">
        <v>7094</v>
      </c>
      <c r="E7139" s="499">
        <v>0.08</v>
      </c>
      <c r="F7139" s="500">
        <f t="shared" si="1734"/>
        <v>0.1</v>
      </c>
      <c r="G7139" s="556"/>
      <c r="H7139" s="518"/>
      <c r="I7139" s="519">
        <f t="shared" si="1741"/>
        <v>0</v>
      </c>
      <c r="J7139" s="558">
        <f t="shared" si="1742"/>
        <v>0</v>
      </c>
      <c r="K7139" s="504"/>
      <c r="L7139" s="580">
        <f t="shared" si="1744"/>
        <v>0</v>
      </c>
      <c r="M7139" s="518">
        <f t="shared" si="1744"/>
        <v>0</v>
      </c>
      <c r="N7139" s="519">
        <f t="shared" si="1745"/>
        <v>0</v>
      </c>
      <c r="O7139" s="558">
        <f t="shared" si="1746"/>
        <v>0</v>
      </c>
      <c r="P7139" s="506"/>
      <c r="Q7139" s="520"/>
      <c r="R7139" s="412" t="str">
        <f t="shared" si="1743"/>
        <v/>
      </c>
      <c r="S7139" s="412" t="str">
        <f t="shared" si="1733"/>
        <v/>
      </c>
      <c r="T7139" s="427"/>
      <c r="U7139" s="429"/>
      <c r="W7139" s="6" t="e">
        <f>VLOOKUP(A7139,'[3]Cartilha Global'!$A:$A,1,FALSE)</f>
        <v>#N/A</v>
      </c>
    </row>
    <row r="7140" spans="1:23" ht="23.25" hidden="1" thickBot="1" x14ac:dyDescent="0.25">
      <c r="A7140" s="621">
        <v>91689</v>
      </c>
      <c r="B7140" s="508" t="s">
        <v>3144</v>
      </c>
      <c r="C7140" s="513" t="s">
        <v>7395</v>
      </c>
      <c r="D7140" s="498" t="s">
        <v>7094</v>
      </c>
      <c r="E7140" s="499">
        <v>0</v>
      </c>
      <c r="F7140" s="500">
        <f t="shared" ref="F7140:F7142" si="1747">IF(E7140=0,0,ROUND(E7140*(1+E$13)*(1-E$14),2))</f>
        <v>0</v>
      </c>
      <c r="G7140" s="556"/>
      <c r="H7140" s="518"/>
      <c r="I7140" s="519">
        <f t="shared" si="1741"/>
        <v>0</v>
      </c>
      <c r="J7140" s="558">
        <f t="shared" si="1742"/>
        <v>0</v>
      </c>
      <c r="K7140" s="504"/>
      <c r="L7140" s="580">
        <f t="shared" si="1744"/>
        <v>0</v>
      </c>
      <c r="M7140" s="518">
        <f t="shared" si="1744"/>
        <v>0</v>
      </c>
      <c r="N7140" s="519">
        <f t="shared" si="1745"/>
        <v>0</v>
      </c>
      <c r="O7140" s="558">
        <f t="shared" si="1746"/>
        <v>0</v>
      </c>
      <c r="P7140" s="506"/>
      <c r="Q7140" s="520"/>
      <c r="R7140" s="412" t="str">
        <f t="shared" si="1743"/>
        <v/>
      </c>
      <c r="S7140" s="412" t="str">
        <f t="shared" si="1733"/>
        <v/>
      </c>
      <c r="T7140" s="427"/>
      <c r="U7140" s="429"/>
      <c r="W7140" s="6" t="e">
        <f>VLOOKUP(A7140,'[3]Cartilha Global'!$A:$A,1,FALSE)</f>
        <v>#N/A</v>
      </c>
    </row>
    <row r="7141" spans="1:23" ht="23.25" hidden="1" thickBot="1" x14ac:dyDescent="0.25">
      <c r="A7141" s="621">
        <v>91690</v>
      </c>
      <c r="B7141" s="508" t="s">
        <v>3144</v>
      </c>
      <c r="C7141" s="513" t="s">
        <v>7396</v>
      </c>
      <c r="D7141" s="498" t="s">
        <v>7094</v>
      </c>
      <c r="E7141" s="499">
        <v>0.05</v>
      </c>
      <c r="F7141" s="500">
        <f t="shared" si="1747"/>
        <v>0.06</v>
      </c>
      <c r="G7141" s="556"/>
      <c r="H7141" s="518"/>
      <c r="I7141" s="519">
        <f t="shared" si="1741"/>
        <v>0</v>
      </c>
      <c r="J7141" s="558">
        <f t="shared" si="1742"/>
        <v>0</v>
      </c>
      <c r="K7141" s="504"/>
      <c r="L7141" s="580">
        <f t="shared" si="1744"/>
        <v>0</v>
      </c>
      <c r="M7141" s="518">
        <f t="shared" si="1744"/>
        <v>0</v>
      </c>
      <c r="N7141" s="519">
        <f t="shared" si="1745"/>
        <v>0</v>
      </c>
      <c r="O7141" s="558">
        <f t="shared" si="1746"/>
        <v>0</v>
      </c>
      <c r="P7141" s="506"/>
      <c r="Q7141" s="520"/>
      <c r="R7141" s="412" t="str">
        <f t="shared" si="1743"/>
        <v/>
      </c>
      <c r="S7141" s="412" t="str">
        <f t="shared" si="1733"/>
        <v/>
      </c>
      <c r="T7141" s="427"/>
      <c r="U7141" s="429"/>
      <c r="W7141" s="6" t="e">
        <f>VLOOKUP(A7141,'[3]Cartilha Global'!$A:$A,1,FALSE)</f>
        <v>#N/A</v>
      </c>
    </row>
    <row r="7142" spans="1:23" ht="23.25" hidden="1" thickBot="1" x14ac:dyDescent="0.25">
      <c r="A7142" s="621">
        <v>91691</v>
      </c>
      <c r="B7142" s="508" t="s">
        <v>3144</v>
      </c>
      <c r="C7142" s="513" t="s">
        <v>7397</v>
      </c>
      <c r="D7142" s="498" t="s">
        <v>7094</v>
      </c>
      <c r="E7142" s="499">
        <v>1.1399999999999999</v>
      </c>
      <c r="F7142" s="500">
        <f t="shared" si="1747"/>
        <v>1.41</v>
      </c>
      <c r="G7142" s="556"/>
      <c r="H7142" s="518"/>
      <c r="I7142" s="519">
        <f t="shared" si="1741"/>
        <v>0</v>
      </c>
      <c r="J7142" s="558">
        <f t="shared" si="1742"/>
        <v>0</v>
      </c>
      <c r="K7142" s="504"/>
      <c r="L7142" s="580">
        <f t="shared" si="1744"/>
        <v>0</v>
      </c>
      <c r="M7142" s="518">
        <f t="shared" si="1744"/>
        <v>0</v>
      </c>
      <c r="N7142" s="519">
        <f t="shared" si="1745"/>
        <v>0</v>
      </c>
      <c r="O7142" s="558">
        <f t="shared" si="1746"/>
        <v>0</v>
      </c>
      <c r="P7142" s="506"/>
      <c r="Q7142" s="520"/>
      <c r="R7142" s="412" t="str">
        <f t="shared" si="1743"/>
        <v/>
      </c>
      <c r="S7142" s="412" t="str">
        <f t="shared" si="1733"/>
        <v/>
      </c>
      <c r="T7142" s="427"/>
      <c r="U7142" s="429"/>
      <c r="W7142" s="6" t="e">
        <f>VLOOKUP(A7142,'[3]Cartilha Global'!$A:$A,1,FALSE)</f>
        <v>#N/A</v>
      </c>
    </row>
    <row r="7143" spans="1:23" ht="12" hidden="1" thickBot="1" x14ac:dyDescent="0.25">
      <c r="A7143" s="621" t="s">
        <v>7398</v>
      </c>
      <c r="B7143" s="508"/>
      <c r="C7143" s="513" t="s">
        <v>7399</v>
      </c>
      <c r="D7143" s="498"/>
      <c r="E7143" s="499"/>
      <c r="F7143" s="500">
        <f t="shared" ref="F7143:F7203" si="1748">IF(E7143=0,0,ROUND(E7143*(1+E$13)*(1-E$14),2))</f>
        <v>0</v>
      </c>
      <c r="G7143" s="556"/>
      <c r="H7143" s="556"/>
      <c r="I7143" s="557">
        <f t="shared" si="1741"/>
        <v>0</v>
      </c>
      <c r="J7143" s="558">
        <f t="shared" si="1742"/>
        <v>0</v>
      </c>
      <c r="K7143" s="504"/>
      <c r="L7143" s="580"/>
      <c r="M7143" s="556"/>
      <c r="N7143" s="557"/>
      <c r="O7143" s="558"/>
      <c r="P7143" s="506"/>
      <c r="Q7143" s="494" t="str">
        <f>IF(OR(SUM(J7143)&gt;0,SUM(O7143)&gt;0),"xx","")</f>
        <v/>
      </c>
      <c r="R7143" s="412" t="str">
        <f t="shared" si="1743"/>
        <v/>
      </c>
      <c r="S7143" s="412" t="str">
        <f t="shared" si="1733"/>
        <v/>
      </c>
      <c r="T7143" s="427"/>
      <c r="U7143" s="429"/>
      <c r="W7143" s="6" t="e">
        <f>VLOOKUP(A7143,'[3]Cartilha Global'!$A:$A,1,FALSE)</f>
        <v>#N/A</v>
      </c>
    </row>
    <row r="7144" spans="1:23" ht="12" hidden="1" thickBot="1" x14ac:dyDescent="0.25">
      <c r="A7144" s="621" t="s">
        <v>6526</v>
      </c>
      <c r="B7144" s="508"/>
      <c r="C7144" s="513" t="s">
        <v>6527</v>
      </c>
      <c r="D7144" s="498"/>
      <c r="E7144" s="499"/>
      <c r="F7144" s="500">
        <f t="shared" si="1748"/>
        <v>0</v>
      </c>
      <c r="G7144" s="556"/>
      <c r="H7144" s="556"/>
      <c r="I7144" s="557">
        <f t="shared" si="1741"/>
        <v>0</v>
      </c>
      <c r="J7144" s="558">
        <f t="shared" si="1742"/>
        <v>0</v>
      </c>
      <c r="K7144" s="504"/>
      <c r="L7144" s="580"/>
      <c r="M7144" s="556"/>
      <c r="N7144" s="557"/>
      <c r="O7144" s="558"/>
      <c r="P7144" s="506"/>
      <c r="Q7144" s="494" t="str">
        <f>IF(OR(SUM(J7145:J7149)&gt;0,SUM(O7145:O7149)&gt;0),"xx","")</f>
        <v/>
      </c>
      <c r="R7144" s="412" t="str">
        <f t="shared" si="1743"/>
        <v/>
      </c>
      <c r="S7144" s="412" t="str">
        <f t="shared" si="1733"/>
        <v/>
      </c>
      <c r="T7144" s="427"/>
      <c r="U7144" s="429"/>
      <c r="W7144" s="6" t="e">
        <f>VLOOKUP(A7144,'[3]Cartilha Global'!$A:$A,1,FALSE)</f>
        <v>#N/A</v>
      </c>
    </row>
    <row r="7145" spans="1:23" ht="23.25" hidden="1" thickBot="1" x14ac:dyDescent="0.25">
      <c r="A7145" s="621">
        <v>95133</v>
      </c>
      <c r="B7145" s="508" t="s">
        <v>3144</v>
      </c>
      <c r="C7145" s="513" t="s">
        <v>7400</v>
      </c>
      <c r="D7145" s="498" t="s">
        <v>6937</v>
      </c>
      <c r="E7145" s="499">
        <v>184.28</v>
      </c>
      <c r="F7145" s="500">
        <f t="shared" si="1748"/>
        <v>228.21</v>
      </c>
      <c r="G7145" s="556"/>
      <c r="H7145" s="518"/>
      <c r="I7145" s="519">
        <f t="shared" si="1741"/>
        <v>0</v>
      </c>
      <c r="J7145" s="558">
        <f t="shared" si="1742"/>
        <v>0</v>
      </c>
      <c r="K7145" s="504"/>
      <c r="L7145" s="580">
        <f t="shared" ref="L7145:M7149" si="1749">G7145</f>
        <v>0</v>
      </c>
      <c r="M7145" s="518">
        <f t="shared" si="1749"/>
        <v>0</v>
      </c>
      <c r="N7145" s="519">
        <f>IF(ISBLANK(E7145),0,ROUND(F7145*L7145,2))</f>
        <v>0</v>
      </c>
      <c r="O7145" s="558">
        <f>IF(ISBLANK(L7145),0,ROUND(L7145*M7145,2))</f>
        <v>0</v>
      </c>
      <c r="P7145" s="506"/>
      <c r="Q7145" s="520"/>
      <c r="R7145" s="412" t="str">
        <f t="shared" si="1743"/>
        <v/>
      </c>
      <c r="S7145" s="412" t="str">
        <f t="shared" si="1733"/>
        <v/>
      </c>
      <c r="T7145" s="427"/>
      <c r="U7145" s="429"/>
      <c r="W7145" s="6" t="e">
        <f>VLOOKUP(A7145,'[3]Cartilha Global'!$A:$A,1,FALSE)</f>
        <v>#N/A</v>
      </c>
    </row>
    <row r="7146" spans="1:23" ht="23.25" hidden="1" thickBot="1" x14ac:dyDescent="0.25">
      <c r="A7146" s="621">
        <v>95129</v>
      </c>
      <c r="B7146" s="508" t="s">
        <v>3144</v>
      </c>
      <c r="C7146" s="513" t="s">
        <v>7401</v>
      </c>
      <c r="D7146" s="498" t="s">
        <v>7094</v>
      </c>
      <c r="E7146" s="499">
        <v>51.82</v>
      </c>
      <c r="F7146" s="500">
        <f t="shared" si="1748"/>
        <v>64.17</v>
      </c>
      <c r="G7146" s="556"/>
      <c r="H7146" s="518"/>
      <c r="I7146" s="519">
        <f t="shared" si="1741"/>
        <v>0</v>
      </c>
      <c r="J7146" s="558">
        <f t="shared" si="1742"/>
        <v>0</v>
      </c>
      <c r="K7146" s="504"/>
      <c r="L7146" s="580">
        <f t="shared" si="1749"/>
        <v>0</v>
      </c>
      <c r="M7146" s="518">
        <f t="shared" si="1749"/>
        <v>0</v>
      </c>
      <c r="N7146" s="519">
        <f>IF(ISBLANK(E7146),0,ROUND(F7146*L7146,2))</f>
        <v>0</v>
      </c>
      <c r="O7146" s="558">
        <f>IF(ISBLANK(L7146),0,ROUND(L7146*M7146,2))</f>
        <v>0</v>
      </c>
      <c r="P7146" s="506"/>
      <c r="Q7146" s="520"/>
      <c r="R7146" s="412" t="str">
        <f t="shared" si="1743"/>
        <v/>
      </c>
      <c r="S7146" s="412" t="str">
        <f t="shared" si="1733"/>
        <v/>
      </c>
      <c r="T7146" s="427"/>
      <c r="U7146" s="429"/>
      <c r="W7146" s="6" t="e">
        <f>VLOOKUP(A7146,'[3]Cartilha Global'!$A:$A,1,FALSE)</f>
        <v>#N/A</v>
      </c>
    </row>
    <row r="7147" spans="1:23" ht="23.25" hidden="1" thickBot="1" x14ac:dyDescent="0.25">
      <c r="A7147" s="621">
        <v>95130</v>
      </c>
      <c r="B7147" s="508" t="s">
        <v>3144</v>
      </c>
      <c r="C7147" s="513" t="s">
        <v>7402</v>
      </c>
      <c r="D7147" s="498" t="s">
        <v>7094</v>
      </c>
      <c r="E7147" s="499">
        <v>9.6</v>
      </c>
      <c r="F7147" s="500">
        <f t="shared" si="1748"/>
        <v>11.89</v>
      </c>
      <c r="G7147" s="556"/>
      <c r="H7147" s="518"/>
      <c r="I7147" s="519">
        <f t="shared" si="1741"/>
        <v>0</v>
      </c>
      <c r="J7147" s="558">
        <f t="shared" si="1742"/>
        <v>0</v>
      </c>
      <c r="K7147" s="504"/>
      <c r="L7147" s="580">
        <f t="shared" si="1749"/>
        <v>0</v>
      </c>
      <c r="M7147" s="518">
        <f t="shared" si="1749"/>
        <v>0</v>
      </c>
      <c r="N7147" s="519">
        <f>IF(ISBLANK(E7147),0,ROUND(F7147*L7147,2))</f>
        <v>0</v>
      </c>
      <c r="O7147" s="558">
        <f>IF(ISBLANK(L7147),0,ROUND(L7147*M7147,2))</f>
        <v>0</v>
      </c>
      <c r="P7147" s="506"/>
      <c r="Q7147" s="520"/>
      <c r="R7147" s="412" t="str">
        <f t="shared" si="1743"/>
        <v/>
      </c>
      <c r="S7147" s="412" t="str">
        <f t="shared" si="1733"/>
        <v/>
      </c>
      <c r="T7147" s="427"/>
      <c r="U7147" s="429"/>
      <c r="W7147" s="6" t="e">
        <f>VLOOKUP(A7147,'[3]Cartilha Global'!$A:$A,1,FALSE)</f>
        <v>#N/A</v>
      </c>
    </row>
    <row r="7148" spans="1:23" ht="23.25" hidden="1" thickBot="1" x14ac:dyDescent="0.25">
      <c r="A7148" s="621">
        <v>95131</v>
      </c>
      <c r="B7148" s="508" t="s">
        <v>3144</v>
      </c>
      <c r="C7148" s="513" t="s">
        <v>7403</v>
      </c>
      <c r="D7148" s="498" t="s">
        <v>7094</v>
      </c>
      <c r="E7148" s="499">
        <v>61</v>
      </c>
      <c r="F7148" s="500">
        <f t="shared" si="1748"/>
        <v>75.540000000000006</v>
      </c>
      <c r="G7148" s="556"/>
      <c r="H7148" s="518"/>
      <c r="I7148" s="519">
        <f t="shared" si="1741"/>
        <v>0</v>
      </c>
      <c r="J7148" s="558">
        <f t="shared" si="1742"/>
        <v>0</v>
      </c>
      <c r="K7148" s="504"/>
      <c r="L7148" s="580">
        <f t="shared" si="1749"/>
        <v>0</v>
      </c>
      <c r="M7148" s="518">
        <f t="shared" si="1749"/>
        <v>0</v>
      </c>
      <c r="N7148" s="519">
        <f>IF(ISBLANK(E7148),0,ROUND(F7148*L7148,2))</f>
        <v>0</v>
      </c>
      <c r="O7148" s="558">
        <f>IF(ISBLANK(L7148),0,ROUND(L7148*M7148,2))</f>
        <v>0</v>
      </c>
      <c r="P7148" s="506"/>
      <c r="Q7148" s="520"/>
      <c r="R7148" s="412" t="str">
        <f t="shared" si="1743"/>
        <v/>
      </c>
      <c r="S7148" s="412" t="str">
        <f t="shared" si="1733"/>
        <v/>
      </c>
      <c r="T7148" s="427"/>
      <c r="U7148" s="429"/>
      <c r="W7148" s="6" t="e">
        <f>VLOOKUP(A7148,'[3]Cartilha Global'!$A:$A,1,FALSE)</f>
        <v>#N/A</v>
      </c>
    </row>
    <row r="7149" spans="1:23" ht="23.25" hidden="1" thickBot="1" x14ac:dyDescent="0.25">
      <c r="A7149" s="621">
        <v>95132</v>
      </c>
      <c r="B7149" s="508" t="s">
        <v>3144</v>
      </c>
      <c r="C7149" s="513" t="s">
        <v>7404</v>
      </c>
      <c r="D7149" s="498" t="s">
        <v>7094</v>
      </c>
      <c r="E7149" s="499">
        <v>36.11</v>
      </c>
      <c r="F7149" s="500">
        <f t="shared" si="1748"/>
        <v>44.72</v>
      </c>
      <c r="G7149" s="556"/>
      <c r="H7149" s="518"/>
      <c r="I7149" s="519">
        <f t="shared" si="1741"/>
        <v>0</v>
      </c>
      <c r="J7149" s="558">
        <f t="shared" si="1742"/>
        <v>0</v>
      </c>
      <c r="K7149" s="504"/>
      <c r="L7149" s="580">
        <f t="shared" si="1749"/>
        <v>0</v>
      </c>
      <c r="M7149" s="518">
        <f t="shared" si="1749"/>
        <v>0</v>
      </c>
      <c r="N7149" s="519">
        <f>IF(ISBLANK(E7149),0,ROUND(F7149*L7149,2))</f>
        <v>0</v>
      </c>
      <c r="O7149" s="558">
        <f>IF(ISBLANK(L7149),0,ROUND(L7149*M7149,2))</f>
        <v>0</v>
      </c>
      <c r="P7149" s="506"/>
      <c r="Q7149" s="520"/>
      <c r="R7149" s="412" t="str">
        <f t="shared" si="1743"/>
        <v/>
      </c>
      <c r="S7149" s="412" t="str">
        <f t="shared" si="1733"/>
        <v/>
      </c>
      <c r="T7149" s="427"/>
      <c r="U7149" s="429"/>
      <c r="W7149" s="6" t="e">
        <f>VLOOKUP(A7149,'[3]Cartilha Global'!$A:$A,1,FALSE)</f>
        <v>#N/A</v>
      </c>
    </row>
    <row r="7150" spans="1:23" ht="12" hidden="1" thickBot="1" x14ac:dyDescent="0.25">
      <c r="A7150" s="621" t="s">
        <v>3146</v>
      </c>
      <c r="B7150" s="508"/>
      <c r="C7150" s="513" t="s">
        <v>370</v>
      </c>
      <c r="D7150" s="498"/>
      <c r="E7150" s="499"/>
      <c r="F7150" s="500">
        <f t="shared" si="1748"/>
        <v>0</v>
      </c>
      <c r="G7150" s="556"/>
      <c r="H7150" s="556"/>
      <c r="I7150" s="557">
        <f t="shared" si="1741"/>
        <v>0</v>
      </c>
      <c r="J7150" s="558">
        <f t="shared" si="1742"/>
        <v>0</v>
      </c>
      <c r="K7150" s="504"/>
      <c r="L7150" s="580"/>
      <c r="M7150" s="556"/>
      <c r="N7150" s="557"/>
      <c r="O7150" s="558"/>
      <c r="P7150" s="506"/>
      <c r="Q7150" s="494" t="str">
        <f>IF(OR(SUM(J7151:J7200)&gt;0,SUM(O7151:O7200)&gt;0),"xx","")</f>
        <v/>
      </c>
      <c r="R7150" s="412" t="str">
        <f t="shared" si="1743"/>
        <v/>
      </c>
      <c r="S7150" s="412" t="str">
        <f t="shared" si="1733"/>
        <v/>
      </c>
      <c r="T7150" s="427"/>
      <c r="U7150" s="429"/>
      <c r="W7150" s="6" t="str">
        <f>VLOOKUP(A7150,'[3]Cartilha Global'!$A:$A,1,FALSE)</f>
        <v>12.3.9</v>
      </c>
    </row>
    <row r="7151" spans="1:23" ht="23.25" hidden="1" thickBot="1" x14ac:dyDescent="0.25">
      <c r="A7151" s="621">
        <v>88418</v>
      </c>
      <c r="B7151" s="508" t="s">
        <v>3144</v>
      </c>
      <c r="C7151" s="513" t="s">
        <v>7405</v>
      </c>
      <c r="D7151" s="498" t="s">
        <v>6937</v>
      </c>
      <c r="E7151" s="499">
        <v>12.33</v>
      </c>
      <c r="F7151" s="500">
        <f t="shared" si="1748"/>
        <v>15.27</v>
      </c>
      <c r="G7151" s="556"/>
      <c r="H7151" s="518"/>
      <c r="I7151" s="519">
        <f t="shared" si="1741"/>
        <v>0</v>
      </c>
      <c r="J7151" s="558">
        <f t="shared" si="1742"/>
        <v>0</v>
      </c>
      <c r="K7151" s="504"/>
      <c r="L7151" s="580">
        <f t="shared" ref="L7151:M7200" si="1750">G7151</f>
        <v>0</v>
      </c>
      <c r="M7151" s="518">
        <f t="shared" si="1750"/>
        <v>0</v>
      </c>
      <c r="N7151" s="519">
        <f t="shared" ref="N7151:N7200" si="1751">IF(ISBLANK(E7151),0,ROUND(F7151*L7151,2))</f>
        <v>0</v>
      </c>
      <c r="O7151" s="558">
        <f t="shared" ref="O7151:O7200" si="1752">IF(ISBLANK(L7151),0,ROUND(L7151*M7151,2))</f>
        <v>0</v>
      </c>
      <c r="P7151" s="506"/>
      <c r="Q7151" s="520"/>
      <c r="R7151" s="412" t="str">
        <f t="shared" si="1743"/>
        <v/>
      </c>
      <c r="S7151" s="412" t="str">
        <f t="shared" ref="S7151:S7214" si="1753">IF(Q7151="X","x",IF(Q7151="xx","x",IF(OR(J7151&gt;0,O7151&gt;0),"x","")))</f>
        <v/>
      </c>
      <c r="T7151" s="427"/>
      <c r="U7151" s="429"/>
      <c r="W7151" s="6" t="e">
        <f>VLOOKUP(A7151,'[3]Cartilha Global'!$A:$A,1,FALSE)</f>
        <v>#N/A</v>
      </c>
    </row>
    <row r="7152" spans="1:23" ht="23.25" hidden="1" thickBot="1" x14ac:dyDescent="0.25">
      <c r="A7152" s="621">
        <v>88419</v>
      </c>
      <c r="B7152" s="508" t="s">
        <v>3144</v>
      </c>
      <c r="C7152" s="513" t="s">
        <v>7406</v>
      </c>
      <c r="D7152" s="498" t="s">
        <v>7094</v>
      </c>
      <c r="E7152" s="499">
        <v>4.83</v>
      </c>
      <c r="F7152" s="500">
        <f t="shared" si="1748"/>
        <v>5.98</v>
      </c>
      <c r="G7152" s="556"/>
      <c r="H7152" s="518"/>
      <c r="I7152" s="519">
        <f t="shared" si="1741"/>
        <v>0</v>
      </c>
      <c r="J7152" s="558">
        <f t="shared" si="1742"/>
        <v>0</v>
      </c>
      <c r="K7152" s="504"/>
      <c r="L7152" s="580">
        <f t="shared" si="1750"/>
        <v>0</v>
      </c>
      <c r="M7152" s="518">
        <f t="shared" si="1750"/>
        <v>0</v>
      </c>
      <c r="N7152" s="519">
        <f t="shared" si="1751"/>
        <v>0</v>
      </c>
      <c r="O7152" s="558">
        <f t="shared" si="1752"/>
        <v>0</v>
      </c>
      <c r="P7152" s="506"/>
      <c r="Q7152" s="520"/>
      <c r="R7152" s="412" t="str">
        <f t="shared" si="1743"/>
        <v/>
      </c>
      <c r="S7152" s="412" t="str">
        <f t="shared" si="1753"/>
        <v/>
      </c>
      <c r="T7152" s="427"/>
      <c r="U7152" s="429"/>
      <c r="W7152" s="6" t="e">
        <f>VLOOKUP(A7152,'[3]Cartilha Global'!$A:$A,1,FALSE)</f>
        <v>#N/A</v>
      </c>
    </row>
    <row r="7153" spans="1:23" ht="23.25" hidden="1" thickBot="1" x14ac:dyDescent="0.25">
      <c r="A7153" s="621">
        <v>88422</v>
      </c>
      <c r="B7153" s="508" t="s">
        <v>3144</v>
      </c>
      <c r="C7153" s="513" t="s">
        <v>7407</v>
      </c>
      <c r="D7153" s="498" t="s">
        <v>7094</v>
      </c>
      <c r="E7153" s="499">
        <v>0.56999999999999995</v>
      </c>
      <c r="F7153" s="500">
        <f t="shared" si="1748"/>
        <v>0.71</v>
      </c>
      <c r="G7153" s="556"/>
      <c r="H7153" s="518"/>
      <c r="I7153" s="519">
        <f t="shared" si="1741"/>
        <v>0</v>
      </c>
      <c r="J7153" s="558">
        <f t="shared" si="1742"/>
        <v>0</v>
      </c>
      <c r="K7153" s="504"/>
      <c r="L7153" s="580">
        <f t="shared" si="1750"/>
        <v>0</v>
      </c>
      <c r="M7153" s="518">
        <f t="shared" si="1750"/>
        <v>0</v>
      </c>
      <c r="N7153" s="519">
        <f t="shared" si="1751"/>
        <v>0</v>
      </c>
      <c r="O7153" s="558">
        <f t="shared" si="1752"/>
        <v>0</v>
      </c>
      <c r="P7153" s="506"/>
      <c r="Q7153" s="520"/>
      <c r="R7153" s="412" t="str">
        <f t="shared" si="1743"/>
        <v/>
      </c>
      <c r="S7153" s="412" t="str">
        <f t="shared" si="1753"/>
        <v/>
      </c>
      <c r="T7153" s="427"/>
      <c r="U7153" s="429"/>
      <c r="W7153" s="6" t="e">
        <f>VLOOKUP(A7153,'[3]Cartilha Global'!$A:$A,1,FALSE)</f>
        <v>#N/A</v>
      </c>
    </row>
    <row r="7154" spans="1:23" ht="23.25" hidden="1" thickBot="1" x14ac:dyDescent="0.25">
      <c r="A7154" s="621">
        <v>88425</v>
      </c>
      <c r="B7154" s="508" t="s">
        <v>3144</v>
      </c>
      <c r="C7154" s="513" t="s">
        <v>7408</v>
      </c>
      <c r="D7154" s="498" t="s">
        <v>7094</v>
      </c>
      <c r="E7154" s="499">
        <v>6.04</v>
      </c>
      <c r="F7154" s="500">
        <f t="shared" si="1748"/>
        <v>7.48</v>
      </c>
      <c r="G7154" s="556"/>
      <c r="H7154" s="518"/>
      <c r="I7154" s="519">
        <f t="shared" si="1741"/>
        <v>0</v>
      </c>
      <c r="J7154" s="558">
        <f t="shared" si="1742"/>
        <v>0</v>
      </c>
      <c r="K7154" s="504"/>
      <c r="L7154" s="580">
        <f t="shared" si="1750"/>
        <v>0</v>
      </c>
      <c r="M7154" s="518">
        <f t="shared" si="1750"/>
        <v>0</v>
      </c>
      <c r="N7154" s="519">
        <f t="shared" si="1751"/>
        <v>0</v>
      </c>
      <c r="O7154" s="558">
        <f t="shared" si="1752"/>
        <v>0</v>
      </c>
      <c r="P7154" s="506"/>
      <c r="Q7154" s="520"/>
      <c r="R7154" s="412" t="str">
        <f t="shared" si="1743"/>
        <v/>
      </c>
      <c r="S7154" s="412" t="str">
        <f t="shared" si="1753"/>
        <v/>
      </c>
      <c r="T7154" s="427"/>
      <c r="U7154" s="429"/>
      <c r="W7154" s="6" t="e">
        <f>VLOOKUP(A7154,'[3]Cartilha Global'!$A:$A,1,FALSE)</f>
        <v>#N/A</v>
      </c>
    </row>
    <row r="7155" spans="1:23" ht="23.25" hidden="1" thickBot="1" x14ac:dyDescent="0.25">
      <c r="A7155" s="621">
        <v>88427</v>
      </c>
      <c r="B7155" s="508" t="s">
        <v>3144</v>
      </c>
      <c r="C7155" s="513" t="s">
        <v>7409</v>
      </c>
      <c r="D7155" s="498" t="s">
        <v>7094</v>
      </c>
      <c r="E7155" s="499">
        <v>0.89</v>
      </c>
      <c r="F7155" s="500">
        <f t="shared" si="1748"/>
        <v>1.1000000000000001</v>
      </c>
      <c r="G7155" s="556"/>
      <c r="H7155" s="518"/>
      <c r="I7155" s="519">
        <f t="shared" si="1741"/>
        <v>0</v>
      </c>
      <c r="J7155" s="558">
        <f t="shared" si="1742"/>
        <v>0</v>
      </c>
      <c r="K7155" s="504"/>
      <c r="L7155" s="580">
        <f t="shared" si="1750"/>
        <v>0</v>
      </c>
      <c r="M7155" s="518">
        <f t="shared" si="1750"/>
        <v>0</v>
      </c>
      <c r="N7155" s="519">
        <f t="shared" si="1751"/>
        <v>0</v>
      </c>
      <c r="O7155" s="558">
        <f t="shared" si="1752"/>
        <v>0</v>
      </c>
      <c r="P7155" s="506"/>
      <c r="Q7155" s="520"/>
      <c r="R7155" s="412" t="str">
        <f t="shared" si="1743"/>
        <v/>
      </c>
      <c r="S7155" s="412" t="str">
        <f t="shared" si="1753"/>
        <v/>
      </c>
      <c r="T7155" s="427"/>
      <c r="U7155" s="429"/>
      <c r="W7155" s="6" t="e">
        <f>VLOOKUP(A7155,'[3]Cartilha Global'!$A:$A,1,FALSE)</f>
        <v>#N/A</v>
      </c>
    </row>
    <row r="7156" spans="1:23" ht="23.25" hidden="1" thickBot="1" x14ac:dyDescent="0.25">
      <c r="A7156" s="621">
        <v>88430</v>
      </c>
      <c r="B7156" s="508" t="s">
        <v>3144</v>
      </c>
      <c r="C7156" s="513" t="s">
        <v>7410</v>
      </c>
      <c r="D7156" s="498" t="s">
        <v>7310</v>
      </c>
      <c r="E7156" s="499">
        <v>5.4</v>
      </c>
      <c r="F7156" s="500">
        <f t="shared" si="1748"/>
        <v>6.69</v>
      </c>
      <c r="G7156" s="556"/>
      <c r="H7156" s="518"/>
      <c r="I7156" s="519">
        <f t="shared" si="1741"/>
        <v>0</v>
      </c>
      <c r="J7156" s="558">
        <f t="shared" si="1742"/>
        <v>0</v>
      </c>
      <c r="K7156" s="504"/>
      <c r="L7156" s="580">
        <f t="shared" si="1750"/>
        <v>0</v>
      </c>
      <c r="M7156" s="518">
        <f t="shared" si="1750"/>
        <v>0</v>
      </c>
      <c r="N7156" s="519">
        <f t="shared" si="1751"/>
        <v>0</v>
      </c>
      <c r="O7156" s="558">
        <f t="shared" si="1752"/>
        <v>0</v>
      </c>
      <c r="P7156" s="506"/>
      <c r="Q7156" s="520"/>
      <c r="R7156" s="412" t="str">
        <f t="shared" si="1743"/>
        <v/>
      </c>
      <c r="S7156" s="412" t="str">
        <f t="shared" si="1753"/>
        <v/>
      </c>
      <c r="T7156" s="427"/>
      <c r="U7156" s="429"/>
      <c r="W7156" s="6" t="e">
        <f>VLOOKUP(A7156,'[3]Cartilha Global'!$A:$A,1,FALSE)</f>
        <v>#N/A</v>
      </c>
    </row>
    <row r="7157" spans="1:23" ht="23.25" hidden="1" thickBot="1" x14ac:dyDescent="0.25">
      <c r="A7157" s="621">
        <v>88433</v>
      </c>
      <c r="B7157" s="508" t="s">
        <v>3144</v>
      </c>
      <c r="C7157" s="513" t="s">
        <v>7411</v>
      </c>
      <c r="D7157" s="498" t="s">
        <v>6937</v>
      </c>
      <c r="E7157" s="499">
        <v>16.07</v>
      </c>
      <c r="F7157" s="500">
        <f t="shared" si="1748"/>
        <v>19.899999999999999</v>
      </c>
      <c r="G7157" s="556"/>
      <c r="H7157" s="518"/>
      <c r="I7157" s="519">
        <f t="shared" si="1741"/>
        <v>0</v>
      </c>
      <c r="J7157" s="558">
        <f t="shared" si="1742"/>
        <v>0</v>
      </c>
      <c r="K7157" s="504"/>
      <c r="L7157" s="580">
        <f t="shared" si="1750"/>
        <v>0</v>
      </c>
      <c r="M7157" s="518">
        <f t="shared" si="1750"/>
        <v>0</v>
      </c>
      <c r="N7157" s="519">
        <f t="shared" si="1751"/>
        <v>0</v>
      </c>
      <c r="O7157" s="558">
        <f t="shared" si="1752"/>
        <v>0</v>
      </c>
      <c r="P7157" s="506"/>
      <c r="Q7157" s="520"/>
      <c r="R7157" s="412" t="str">
        <f t="shared" si="1743"/>
        <v/>
      </c>
      <c r="S7157" s="412" t="str">
        <f t="shared" si="1753"/>
        <v/>
      </c>
      <c r="T7157" s="427"/>
      <c r="U7157" s="429"/>
      <c r="W7157" s="6" t="e">
        <f>VLOOKUP(A7157,'[3]Cartilha Global'!$A:$A,1,FALSE)</f>
        <v>#N/A</v>
      </c>
    </row>
    <row r="7158" spans="1:23" ht="23.25" hidden="1" thickBot="1" x14ac:dyDescent="0.25">
      <c r="A7158" s="621">
        <v>88434</v>
      </c>
      <c r="B7158" s="508" t="s">
        <v>3144</v>
      </c>
      <c r="C7158" s="513" t="s">
        <v>7412</v>
      </c>
      <c r="D7158" s="498" t="s">
        <v>7094</v>
      </c>
      <c r="E7158" s="499">
        <v>6.41</v>
      </c>
      <c r="F7158" s="500">
        <f t="shared" si="1748"/>
        <v>7.94</v>
      </c>
      <c r="G7158" s="556"/>
      <c r="H7158" s="518"/>
      <c r="I7158" s="519">
        <f t="shared" si="1741"/>
        <v>0</v>
      </c>
      <c r="J7158" s="558">
        <f t="shared" si="1742"/>
        <v>0</v>
      </c>
      <c r="K7158" s="504"/>
      <c r="L7158" s="580">
        <f t="shared" si="1750"/>
        <v>0</v>
      </c>
      <c r="M7158" s="518">
        <f t="shared" si="1750"/>
        <v>0</v>
      </c>
      <c r="N7158" s="519">
        <f t="shared" si="1751"/>
        <v>0</v>
      </c>
      <c r="O7158" s="558">
        <f t="shared" si="1752"/>
        <v>0</v>
      </c>
      <c r="P7158" s="506"/>
      <c r="Q7158" s="520"/>
      <c r="R7158" s="412" t="str">
        <f t="shared" si="1743"/>
        <v/>
      </c>
      <c r="S7158" s="412" t="str">
        <f t="shared" si="1753"/>
        <v/>
      </c>
      <c r="T7158" s="427"/>
      <c r="U7158" s="429"/>
      <c r="W7158" s="6" t="e">
        <f>VLOOKUP(A7158,'[3]Cartilha Global'!$A:$A,1,FALSE)</f>
        <v>#N/A</v>
      </c>
    </row>
    <row r="7159" spans="1:23" ht="23.25" hidden="1" thickBot="1" x14ac:dyDescent="0.25">
      <c r="A7159" s="621">
        <v>88435</v>
      </c>
      <c r="B7159" s="508" t="s">
        <v>3144</v>
      </c>
      <c r="C7159" s="513" t="s">
        <v>7413</v>
      </c>
      <c r="D7159" s="498" t="s">
        <v>7094</v>
      </c>
      <c r="E7159" s="499">
        <v>0.76</v>
      </c>
      <c r="F7159" s="500">
        <f t="shared" si="1748"/>
        <v>0.94</v>
      </c>
      <c r="G7159" s="556"/>
      <c r="H7159" s="518"/>
      <c r="I7159" s="519">
        <f t="shared" si="1741"/>
        <v>0</v>
      </c>
      <c r="J7159" s="558">
        <f t="shared" si="1742"/>
        <v>0</v>
      </c>
      <c r="K7159" s="504"/>
      <c r="L7159" s="580">
        <f t="shared" si="1750"/>
        <v>0</v>
      </c>
      <c r="M7159" s="518">
        <f t="shared" si="1750"/>
        <v>0</v>
      </c>
      <c r="N7159" s="519">
        <f t="shared" si="1751"/>
        <v>0</v>
      </c>
      <c r="O7159" s="558">
        <f t="shared" si="1752"/>
        <v>0</v>
      </c>
      <c r="P7159" s="506"/>
      <c r="Q7159" s="520"/>
      <c r="R7159" s="412" t="str">
        <f t="shared" si="1743"/>
        <v/>
      </c>
      <c r="S7159" s="412" t="str">
        <f t="shared" si="1753"/>
        <v/>
      </c>
      <c r="T7159" s="427"/>
      <c r="U7159" s="429"/>
      <c r="W7159" s="6" t="e">
        <f>VLOOKUP(A7159,'[3]Cartilha Global'!$A:$A,1,FALSE)</f>
        <v>#N/A</v>
      </c>
    </row>
    <row r="7160" spans="1:23" ht="23.25" hidden="1" thickBot="1" x14ac:dyDescent="0.25">
      <c r="A7160" s="621">
        <v>88436</v>
      </c>
      <c r="B7160" s="508" t="s">
        <v>3144</v>
      </c>
      <c r="C7160" s="513" t="s">
        <v>7414</v>
      </c>
      <c r="D7160" s="498" t="s">
        <v>7094</v>
      </c>
      <c r="E7160" s="499">
        <v>8.01</v>
      </c>
      <c r="F7160" s="500">
        <f t="shared" si="1748"/>
        <v>9.92</v>
      </c>
      <c r="G7160" s="556"/>
      <c r="H7160" s="518"/>
      <c r="I7160" s="519">
        <f t="shared" si="1741"/>
        <v>0</v>
      </c>
      <c r="J7160" s="558">
        <f t="shared" si="1742"/>
        <v>0</v>
      </c>
      <c r="K7160" s="504"/>
      <c r="L7160" s="580">
        <f t="shared" si="1750"/>
        <v>0</v>
      </c>
      <c r="M7160" s="518">
        <f t="shared" si="1750"/>
        <v>0</v>
      </c>
      <c r="N7160" s="519">
        <f t="shared" si="1751"/>
        <v>0</v>
      </c>
      <c r="O7160" s="558">
        <f t="shared" si="1752"/>
        <v>0</v>
      </c>
      <c r="P7160" s="506"/>
      <c r="Q7160" s="520"/>
      <c r="R7160" s="412" t="str">
        <f t="shared" si="1743"/>
        <v/>
      </c>
      <c r="S7160" s="412" t="str">
        <f t="shared" si="1753"/>
        <v/>
      </c>
      <c r="T7160" s="427"/>
      <c r="U7160" s="429"/>
      <c r="W7160" s="6" t="e">
        <f>VLOOKUP(A7160,'[3]Cartilha Global'!$A:$A,1,FALSE)</f>
        <v>#N/A</v>
      </c>
    </row>
    <row r="7161" spans="1:23" ht="23.25" hidden="1" thickBot="1" x14ac:dyDescent="0.25">
      <c r="A7161" s="621">
        <v>88437</v>
      </c>
      <c r="B7161" s="508" t="s">
        <v>3144</v>
      </c>
      <c r="C7161" s="513" t="s">
        <v>7415</v>
      </c>
      <c r="D7161" s="498" t="s">
        <v>7094</v>
      </c>
      <c r="E7161" s="499">
        <v>0.89</v>
      </c>
      <c r="F7161" s="500">
        <f t="shared" si="1748"/>
        <v>1.1000000000000001</v>
      </c>
      <c r="G7161" s="556"/>
      <c r="H7161" s="518"/>
      <c r="I7161" s="519">
        <f t="shared" si="1741"/>
        <v>0</v>
      </c>
      <c r="J7161" s="558">
        <f t="shared" si="1742"/>
        <v>0</v>
      </c>
      <c r="K7161" s="504"/>
      <c r="L7161" s="580">
        <f t="shared" si="1750"/>
        <v>0</v>
      </c>
      <c r="M7161" s="518">
        <f t="shared" si="1750"/>
        <v>0</v>
      </c>
      <c r="N7161" s="519">
        <f t="shared" si="1751"/>
        <v>0</v>
      </c>
      <c r="O7161" s="558">
        <f t="shared" si="1752"/>
        <v>0</v>
      </c>
      <c r="P7161" s="506"/>
      <c r="Q7161" s="520"/>
      <c r="R7161" s="412" t="str">
        <f t="shared" si="1743"/>
        <v/>
      </c>
      <c r="S7161" s="412" t="str">
        <f t="shared" si="1753"/>
        <v/>
      </c>
      <c r="T7161" s="427"/>
      <c r="U7161" s="429"/>
      <c r="W7161" s="6" t="e">
        <f>VLOOKUP(A7161,'[3]Cartilha Global'!$A:$A,1,FALSE)</f>
        <v>#N/A</v>
      </c>
    </row>
    <row r="7162" spans="1:23" ht="23.25" hidden="1" thickBot="1" x14ac:dyDescent="0.25">
      <c r="A7162" s="621">
        <v>88438</v>
      </c>
      <c r="B7162" s="508" t="s">
        <v>3144</v>
      </c>
      <c r="C7162" s="513" t="s">
        <v>7416</v>
      </c>
      <c r="D7162" s="498" t="s">
        <v>7310</v>
      </c>
      <c r="E7162" s="499">
        <v>7.17</v>
      </c>
      <c r="F7162" s="500">
        <f t="shared" si="1748"/>
        <v>8.8800000000000008</v>
      </c>
      <c r="G7162" s="556"/>
      <c r="H7162" s="518"/>
      <c r="I7162" s="519">
        <f t="shared" si="1741"/>
        <v>0</v>
      </c>
      <c r="J7162" s="558">
        <f t="shared" si="1742"/>
        <v>0</v>
      </c>
      <c r="K7162" s="504"/>
      <c r="L7162" s="580">
        <f t="shared" si="1750"/>
        <v>0</v>
      </c>
      <c r="M7162" s="518">
        <f t="shared" si="1750"/>
        <v>0</v>
      </c>
      <c r="N7162" s="519">
        <f t="shared" si="1751"/>
        <v>0</v>
      </c>
      <c r="O7162" s="558">
        <f t="shared" si="1752"/>
        <v>0</v>
      </c>
      <c r="P7162" s="506"/>
      <c r="Q7162" s="520"/>
      <c r="R7162" s="412" t="str">
        <f t="shared" si="1743"/>
        <v/>
      </c>
      <c r="S7162" s="412" t="str">
        <f t="shared" si="1753"/>
        <v/>
      </c>
      <c r="T7162" s="427"/>
      <c r="U7162" s="429"/>
      <c r="W7162" s="6" t="e">
        <f>VLOOKUP(A7162,'[3]Cartilha Global'!$A:$A,1,FALSE)</f>
        <v>#N/A</v>
      </c>
    </row>
    <row r="7163" spans="1:23" ht="34.5" hidden="1" thickBot="1" x14ac:dyDescent="0.25">
      <c r="A7163" s="621">
        <v>90664</v>
      </c>
      <c r="B7163" s="508" t="s">
        <v>3144</v>
      </c>
      <c r="C7163" s="513" t="s">
        <v>7417</v>
      </c>
      <c r="D7163" s="498" t="s">
        <v>7094</v>
      </c>
      <c r="E7163" s="499">
        <v>5.78</v>
      </c>
      <c r="F7163" s="500">
        <f t="shared" si="1748"/>
        <v>7.16</v>
      </c>
      <c r="G7163" s="556"/>
      <c r="H7163" s="518"/>
      <c r="I7163" s="519">
        <f t="shared" si="1741"/>
        <v>0</v>
      </c>
      <c r="J7163" s="558">
        <f t="shared" si="1742"/>
        <v>0</v>
      </c>
      <c r="K7163" s="504"/>
      <c r="L7163" s="580">
        <f t="shared" si="1750"/>
        <v>0</v>
      </c>
      <c r="M7163" s="518">
        <f t="shared" si="1750"/>
        <v>0</v>
      </c>
      <c r="N7163" s="519">
        <f t="shared" si="1751"/>
        <v>0</v>
      </c>
      <c r="O7163" s="558">
        <f t="shared" si="1752"/>
        <v>0</v>
      </c>
      <c r="P7163" s="506"/>
      <c r="Q7163" s="520"/>
      <c r="R7163" s="412" t="str">
        <f t="shared" si="1743"/>
        <v/>
      </c>
      <c r="S7163" s="412" t="str">
        <f t="shared" si="1753"/>
        <v/>
      </c>
      <c r="T7163" s="427"/>
      <c r="U7163" s="429"/>
      <c r="W7163" s="6" t="e">
        <f>VLOOKUP(A7163,'[3]Cartilha Global'!$A:$A,1,FALSE)</f>
        <v>#N/A</v>
      </c>
    </row>
    <row r="7164" spans="1:23" ht="34.5" hidden="1" thickBot="1" x14ac:dyDescent="0.25">
      <c r="A7164" s="621">
        <v>90665</v>
      </c>
      <c r="B7164" s="508" t="s">
        <v>3144</v>
      </c>
      <c r="C7164" s="513" t="s">
        <v>7418</v>
      </c>
      <c r="D7164" s="498" t="s">
        <v>7094</v>
      </c>
      <c r="E7164" s="499">
        <v>0.79</v>
      </c>
      <c r="F7164" s="500">
        <f t="shared" si="1748"/>
        <v>0.98</v>
      </c>
      <c r="G7164" s="556"/>
      <c r="H7164" s="518"/>
      <c r="I7164" s="519">
        <f t="shared" si="1741"/>
        <v>0</v>
      </c>
      <c r="J7164" s="558">
        <f t="shared" si="1742"/>
        <v>0</v>
      </c>
      <c r="K7164" s="504"/>
      <c r="L7164" s="580">
        <f t="shared" si="1750"/>
        <v>0</v>
      </c>
      <c r="M7164" s="518">
        <f t="shared" si="1750"/>
        <v>0</v>
      </c>
      <c r="N7164" s="519">
        <f t="shared" si="1751"/>
        <v>0</v>
      </c>
      <c r="O7164" s="558">
        <f t="shared" si="1752"/>
        <v>0</v>
      </c>
      <c r="P7164" s="506"/>
      <c r="Q7164" s="520"/>
      <c r="R7164" s="412" t="str">
        <f t="shared" si="1743"/>
        <v/>
      </c>
      <c r="S7164" s="412" t="str">
        <f t="shared" si="1753"/>
        <v/>
      </c>
      <c r="T7164" s="427"/>
      <c r="U7164" s="429"/>
      <c r="W7164" s="6" t="e">
        <f>VLOOKUP(A7164,'[3]Cartilha Global'!$A:$A,1,FALSE)</f>
        <v>#N/A</v>
      </c>
    </row>
    <row r="7165" spans="1:23" ht="34.5" hidden="1" thickBot="1" x14ac:dyDescent="0.25">
      <c r="A7165" s="621">
        <v>90666</v>
      </c>
      <c r="B7165" s="508" t="s">
        <v>3144</v>
      </c>
      <c r="C7165" s="513" t="s">
        <v>7419</v>
      </c>
      <c r="D7165" s="498" t="s">
        <v>7094</v>
      </c>
      <c r="E7165" s="499">
        <v>7.22</v>
      </c>
      <c r="F7165" s="500">
        <f t="shared" si="1748"/>
        <v>8.94</v>
      </c>
      <c r="G7165" s="556"/>
      <c r="H7165" s="518"/>
      <c r="I7165" s="519">
        <f t="shared" si="1741"/>
        <v>0</v>
      </c>
      <c r="J7165" s="558">
        <f t="shared" si="1742"/>
        <v>0</v>
      </c>
      <c r="K7165" s="504"/>
      <c r="L7165" s="580">
        <f t="shared" si="1750"/>
        <v>0</v>
      </c>
      <c r="M7165" s="518">
        <f t="shared" si="1750"/>
        <v>0</v>
      </c>
      <c r="N7165" s="519">
        <f t="shared" si="1751"/>
        <v>0</v>
      </c>
      <c r="O7165" s="558">
        <f t="shared" si="1752"/>
        <v>0</v>
      </c>
      <c r="P7165" s="506"/>
      <c r="Q7165" s="520"/>
      <c r="R7165" s="412" t="str">
        <f t="shared" si="1743"/>
        <v/>
      </c>
      <c r="S7165" s="412" t="str">
        <f t="shared" si="1753"/>
        <v/>
      </c>
      <c r="T7165" s="427"/>
      <c r="U7165" s="429"/>
      <c r="W7165" s="6" t="e">
        <f>VLOOKUP(A7165,'[3]Cartilha Global'!$A:$A,1,FALSE)</f>
        <v>#N/A</v>
      </c>
    </row>
    <row r="7166" spans="1:23" ht="34.5" hidden="1" thickBot="1" x14ac:dyDescent="0.25">
      <c r="A7166" s="621">
        <v>90667</v>
      </c>
      <c r="B7166" s="508" t="s">
        <v>3144</v>
      </c>
      <c r="C7166" s="513" t="s">
        <v>7420</v>
      </c>
      <c r="D7166" s="498" t="s">
        <v>7094</v>
      </c>
      <c r="E7166" s="499">
        <v>16.75</v>
      </c>
      <c r="F7166" s="500">
        <f t="shared" si="1748"/>
        <v>20.74</v>
      </c>
      <c r="G7166" s="556"/>
      <c r="H7166" s="518"/>
      <c r="I7166" s="519">
        <f t="shared" si="1741"/>
        <v>0</v>
      </c>
      <c r="J7166" s="558">
        <f t="shared" si="1742"/>
        <v>0</v>
      </c>
      <c r="K7166" s="504"/>
      <c r="L7166" s="580">
        <f t="shared" si="1750"/>
        <v>0</v>
      </c>
      <c r="M7166" s="518">
        <f t="shared" si="1750"/>
        <v>0</v>
      </c>
      <c r="N7166" s="519">
        <f t="shared" si="1751"/>
        <v>0</v>
      </c>
      <c r="O7166" s="558">
        <f t="shared" si="1752"/>
        <v>0</v>
      </c>
      <c r="P7166" s="506"/>
      <c r="Q7166" s="520"/>
      <c r="R7166" s="412" t="str">
        <f t="shared" si="1743"/>
        <v/>
      </c>
      <c r="S7166" s="412" t="str">
        <f t="shared" si="1753"/>
        <v/>
      </c>
      <c r="T7166" s="427"/>
      <c r="U7166" s="429"/>
      <c r="W7166" s="6" t="e">
        <f>VLOOKUP(A7166,'[3]Cartilha Global'!$A:$A,1,FALSE)</f>
        <v>#N/A</v>
      </c>
    </row>
    <row r="7167" spans="1:23" ht="34.5" hidden="1" thickBot="1" x14ac:dyDescent="0.25">
      <c r="A7167" s="621">
        <v>90668</v>
      </c>
      <c r="B7167" s="508" t="s">
        <v>3144</v>
      </c>
      <c r="C7167" s="513" t="s">
        <v>7421</v>
      </c>
      <c r="D7167" s="498" t="s">
        <v>6937</v>
      </c>
      <c r="E7167" s="499">
        <v>30.54</v>
      </c>
      <c r="F7167" s="500">
        <f t="shared" si="1748"/>
        <v>37.82</v>
      </c>
      <c r="G7167" s="556"/>
      <c r="H7167" s="518"/>
      <c r="I7167" s="519">
        <f t="shared" si="1741"/>
        <v>0</v>
      </c>
      <c r="J7167" s="558">
        <f t="shared" si="1742"/>
        <v>0</v>
      </c>
      <c r="K7167" s="504"/>
      <c r="L7167" s="580">
        <f t="shared" si="1750"/>
        <v>0</v>
      </c>
      <c r="M7167" s="518">
        <f t="shared" si="1750"/>
        <v>0</v>
      </c>
      <c r="N7167" s="519">
        <f t="shared" si="1751"/>
        <v>0</v>
      </c>
      <c r="O7167" s="558">
        <f t="shared" si="1752"/>
        <v>0</v>
      </c>
      <c r="P7167" s="506"/>
      <c r="Q7167" s="520"/>
      <c r="R7167" s="412" t="str">
        <f t="shared" si="1743"/>
        <v/>
      </c>
      <c r="S7167" s="412" t="str">
        <f t="shared" si="1753"/>
        <v/>
      </c>
      <c r="T7167" s="427"/>
      <c r="U7167" s="429"/>
      <c r="W7167" s="6" t="e">
        <f>VLOOKUP(A7167,'[3]Cartilha Global'!$A:$A,1,FALSE)</f>
        <v>#N/A</v>
      </c>
    </row>
    <row r="7168" spans="1:23" ht="34.5" hidden="1" thickBot="1" x14ac:dyDescent="0.25">
      <c r="A7168" s="621">
        <v>90669</v>
      </c>
      <c r="B7168" s="508" t="s">
        <v>3144</v>
      </c>
      <c r="C7168" s="513" t="s">
        <v>7422</v>
      </c>
      <c r="D7168" s="498" t="s">
        <v>7310</v>
      </c>
      <c r="E7168" s="499">
        <v>6.57</v>
      </c>
      <c r="F7168" s="500">
        <f t="shared" si="1748"/>
        <v>8.14</v>
      </c>
      <c r="G7168" s="556"/>
      <c r="H7168" s="518"/>
      <c r="I7168" s="519">
        <f t="shared" si="1741"/>
        <v>0</v>
      </c>
      <c r="J7168" s="558">
        <f t="shared" si="1742"/>
        <v>0</v>
      </c>
      <c r="K7168" s="504"/>
      <c r="L7168" s="580">
        <f t="shared" si="1750"/>
        <v>0</v>
      </c>
      <c r="M7168" s="518">
        <f t="shared" si="1750"/>
        <v>0</v>
      </c>
      <c r="N7168" s="519">
        <f t="shared" si="1751"/>
        <v>0</v>
      </c>
      <c r="O7168" s="558">
        <f t="shared" si="1752"/>
        <v>0</v>
      </c>
      <c r="P7168" s="506"/>
      <c r="Q7168" s="520"/>
      <c r="R7168" s="412" t="str">
        <f t="shared" si="1743"/>
        <v/>
      </c>
      <c r="S7168" s="412" t="str">
        <f t="shared" si="1753"/>
        <v/>
      </c>
      <c r="T7168" s="427"/>
      <c r="U7168" s="429"/>
      <c r="W7168" s="6" t="e">
        <f>VLOOKUP(A7168,'[3]Cartilha Global'!$A:$A,1,FALSE)</f>
        <v>#N/A</v>
      </c>
    </row>
    <row r="7169" spans="1:23" ht="34.5" hidden="1" thickBot="1" x14ac:dyDescent="0.25">
      <c r="A7169" s="621">
        <v>91069</v>
      </c>
      <c r="B7169" s="508" t="s">
        <v>3144</v>
      </c>
      <c r="C7169" s="513" t="s">
        <v>1806</v>
      </c>
      <c r="D7169" s="498" t="s">
        <v>170</v>
      </c>
      <c r="E7169" s="499">
        <v>122.58</v>
      </c>
      <c r="F7169" s="500">
        <f t="shared" si="1748"/>
        <v>151.80000000000001</v>
      </c>
      <c r="G7169" s="556"/>
      <c r="H7169" s="518"/>
      <c r="I7169" s="519">
        <f t="shared" si="1741"/>
        <v>0</v>
      </c>
      <c r="J7169" s="558">
        <f t="shared" si="1742"/>
        <v>0</v>
      </c>
      <c r="K7169" s="504"/>
      <c r="L7169" s="580">
        <f t="shared" si="1750"/>
        <v>0</v>
      </c>
      <c r="M7169" s="518">
        <f t="shared" si="1750"/>
        <v>0</v>
      </c>
      <c r="N7169" s="519">
        <f t="shared" si="1751"/>
        <v>0</v>
      </c>
      <c r="O7169" s="558">
        <f t="shared" si="1752"/>
        <v>0</v>
      </c>
      <c r="P7169" s="506"/>
      <c r="Q7169" s="520"/>
      <c r="R7169" s="412" t="str">
        <f t="shared" si="1743"/>
        <v/>
      </c>
      <c r="S7169" s="412" t="str">
        <f t="shared" si="1753"/>
        <v/>
      </c>
      <c r="T7169" s="427"/>
      <c r="U7169" s="429"/>
      <c r="W7169" s="6">
        <f>VLOOKUP(A7169,'[3]Cartilha Global'!$A:$A,1,FALSE)</f>
        <v>91069</v>
      </c>
    </row>
    <row r="7170" spans="1:23" ht="34.5" hidden="1" thickBot="1" x14ac:dyDescent="0.25">
      <c r="A7170" s="621">
        <v>91070</v>
      </c>
      <c r="B7170" s="508" t="s">
        <v>3144</v>
      </c>
      <c r="C7170" s="513" t="s">
        <v>1807</v>
      </c>
      <c r="D7170" s="498" t="s">
        <v>170</v>
      </c>
      <c r="E7170" s="499">
        <v>134.16</v>
      </c>
      <c r="F7170" s="500">
        <f t="shared" si="1748"/>
        <v>166.14</v>
      </c>
      <c r="G7170" s="556"/>
      <c r="H7170" s="518"/>
      <c r="I7170" s="519">
        <f t="shared" si="1741"/>
        <v>0</v>
      </c>
      <c r="J7170" s="558">
        <f t="shared" si="1742"/>
        <v>0</v>
      </c>
      <c r="K7170" s="504"/>
      <c r="L7170" s="580">
        <f t="shared" si="1750"/>
        <v>0</v>
      </c>
      <c r="M7170" s="518">
        <f t="shared" si="1750"/>
        <v>0</v>
      </c>
      <c r="N7170" s="519">
        <f t="shared" si="1751"/>
        <v>0</v>
      </c>
      <c r="O7170" s="558">
        <f t="shared" si="1752"/>
        <v>0</v>
      </c>
      <c r="P7170" s="506"/>
      <c r="Q7170" s="520"/>
      <c r="R7170" s="412" t="str">
        <f t="shared" si="1743"/>
        <v/>
      </c>
      <c r="S7170" s="412" t="str">
        <f t="shared" si="1753"/>
        <v/>
      </c>
      <c r="T7170" s="427"/>
      <c r="U7170" s="429"/>
      <c r="W7170" s="6">
        <f>VLOOKUP(A7170,'[3]Cartilha Global'!$A:$A,1,FALSE)</f>
        <v>91070</v>
      </c>
    </row>
    <row r="7171" spans="1:23" ht="34.5" hidden="1" thickBot="1" x14ac:dyDescent="0.25">
      <c r="A7171" s="621">
        <v>91071</v>
      </c>
      <c r="B7171" s="508" t="s">
        <v>3144</v>
      </c>
      <c r="C7171" s="513" t="s">
        <v>1808</v>
      </c>
      <c r="D7171" s="498" t="s">
        <v>170</v>
      </c>
      <c r="E7171" s="499">
        <v>168.55</v>
      </c>
      <c r="F7171" s="500">
        <f t="shared" si="1748"/>
        <v>208.73</v>
      </c>
      <c r="G7171" s="556"/>
      <c r="H7171" s="518"/>
      <c r="I7171" s="519">
        <f t="shared" si="1741"/>
        <v>0</v>
      </c>
      <c r="J7171" s="558">
        <f t="shared" si="1742"/>
        <v>0</v>
      </c>
      <c r="K7171" s="504"/>
      <c r="L7171" s="580">
        <f t="shared" si="1750"/>
        <v>0</v>
      </c>
      <c r="M7171" s="518">
        <f t="shared" si="1750"/>
        <v>0</v>
      </c>
      <c r="N7171" s="519">
        <f t="shared" si="1751"/>
        <v>0</v>
      </c>
      <c r="O7171" s="558">
        <f t="shared" si="1752"/>
        <v>0</v>
      </c>
      <c r="P7171" s="506"/>
      <c r="Q7171" s="520"/>
      <c r="R7171" s="412" t="str">
        <f t="shared" si="1743"/>
        <v/>
      </c>
      <c r="S7171" s="412" t="str">
        <f t="shared" si="1753"/>
        <v/>
      </c>
      <c r="T7171" s="427"/>
      <c r="U7171" s="429"/>
      <c r="W7171" s="6">
        <f>VLOOKUP(A7171,'[3]Cartilha Global'!$A:$A,1,FALSE)</f>
        <v>91071</v>
      </c>
    </row>
    <row r="7172" spans="1:23" ht="34.5" hidden="1" thickBot="1" x14ac:dyDescent="0.25">
      <c r="A7172" s="621">
        <v>91072</v>
      </c>
      <c r="B7172" s="508" t="s">
        <v>3144</v>
      </c>
      <c r="C7172" s="513" t="s">
        <v>1809</v>
      </c>
      <c r="D7172" s="498" t="s">
        <v>170</v>
      </c>
      <c r="E7172" s="499">
        <v>180.1</v>
      </c>
      <c r="F7172" s="500">
        <f t="shared" si="1748"/>
        <v>223.04</v>
      </c>
      <c r="G7172" s="556"/>
      <c r="H7172" s="518"/>
      <c r="I7172" s="519">
        <f t="shared" si="1741"/>
        <v>0</v>
      </c>
      <c r="J7172" s="558">
        <f t="shared" si="1742"/>
        <v>0</v>
      </c>
      <c r="K7172" s="504"/>
      <c r="L7172" s="580">
        <f t="shared" si="1750"/>
        <v>0</v>
      </c>
      <c r="M7172" s="518">
        <f t="shared" si="1750"/>
        <v>0</v>
      </c>
      <c r="N7172" s="519">
        <f t="shared" si="1751"/>
        <v>0</v>
      </c>
      <c r="O7172" s="558">
        <f t="shared" si="1752"/>
        <v>0</v>
      </c>
      <c r="P7172" s="506"/>
      <c r="Q7172" s="520"/>
      <c r="R7172" s="412" t="str">
        <f t="shared" si="1743"/>
        <v/>
      </c>
      <c r="S7172" s="412" t="str">
        <f t="shared" si="1753"/>
        <v/>
      </c>
      <c r="T7172" s="427"/>
      <c r="U7172" s="429"/>
      <c r="W7172" s="6">
        <f>VLOOKUP(A7172,'[3]Cartilha Global'!$A:$A,1,FALSE)</f>
        <v>91072</v>
      </c>
    </row>
    <row r="7173" spans="1:23" ht="34.5" hidden="1" thickBot="1" x14ac:dyDescent="0.25">
      <c r="A7173" s="621">
        <v>91073</v>
      </c>
      <c r="B7173" s="508" t="s">
        <v>3144</v>
      </c>
      <c r="C7173" s="513" t="s">
        <v>1810</v>
      </c>
      <c r="D7173" s="498" t="s">
        <v>170</v>
      </c>
      <c r="E7173" s="499">
        <v>138.22</v>
      </c>
      <c r="F7173" s="500">
        <f t="shared" si="1748"/>
        <v>171.17</v>
      </c>
      <c r="G7173" s="556"/>
      <c r="H7173" s="518"/>
      <c r="I7173" s="519">
        <f t="shared" si="1741"/>
        <v>0</v>
      </c>
      <c r="J7173" s="558">
        <f t="shared" si="1742"/>
        <v>0</v>
      </c>
      <c r="K7173" s="504"/>
      <c r="L7173" s="580">
        <f t="shared" si="1750"/>
        <v>0</v>
      </c>
      <c r="M7173" s="518">
        <f t="shared" si="1750"/>
        <v>0</v>
      </c>
      <c r="N7173" s="519">
        <f t="shared" si="1751"/>
        <v>0</v>
      </c>
      <c r="O7173" s="558">
        <f t="shared" si="1752"/>
        <v>0</v>
      </c>
      <c r="P7173" s="506"/>
      <c r="Q7173" s="520"/>
      <c r="R7173" s="412" t="str">
        <f t="shared" si="1743"/>
        <v/>
      </c>
      <c r="S7173" s="412" t="str">
        <f t="shared" si="1753"/>
        <v/>
      </c>
      <c r="T7173" s="427"/>
      <c r="U7173" s="429"/>
      <c r="W7173" s="6">
        <f>VLOOKUP(A7173,'[3]Cartilha Global'!$A:$A,1,FALSE)</f>
        <v>91073</v>
      </c>
    </row>
    <row r="7174" spans="1:23" ht="34.5" hidden="1" thickBot="1" x14ac:dyDescent="0.25">
      <c r="A7174" s="621">
        <v>91074</v>
      </c>
      <c r="B7174" s="508" t="s">
        <v>3144</v>
      </c>
      <c r="C7174" s="513" t="s">
        <v>1811</v>
      </c>
      <c r="D7174" s="498" t="s">
        <v>170</v>
      </c>
      <c r="E7174" s="499">
        <v>151.47</v>
      </c>
      <c r="F7174" s="500">
        <f t="shared" si="1748"/>
        <v>187.58</v>
      </c>
      <c r="G7174" s="556"/>
      <c r="H7174" s="518"/>
      <c r="I7174" s="519">
        <f t="shared" si="1741"/>
        <v>0</v>
      </c>
      <c r="J7174" s="558">
        <f t="shared" si="1742"/>
        <v>0</v>
      </c>
      <c r="K7174" s="504"/>
      <c r="L7174" s="580">
        <f t="shared" si="1750"/>
        <v>0</v>
      </c>
      <c r="M7174" s="518">
        <f t="shared" si="1750"/>
        <v>0</v>
      </c>
      <c r="N7174" s="519">
        <f t="shared" si="1751"/>
        <v>0</v>
      </c>
      <c r="O7174" s="558">
        <f t="shared" si="1752"/>
        <v>0</v>
      </c>
      <c r="P7174" s="506"/>
      <c r="Q7174" s="520"/>
      <c r="R7174" s="412" t="str">
        <f t="shared" si="1743"/>
        <v/>
      </c>
      <c r="S7174" s="412" t="str">
        <f t="shared" si="1753"/>
        <v/>
      </c>
      <c r="T7174" s="427"/>
      <c r="U7174" s="429"/>
      <c r="W7174" s="6">
        <f>VLOOKUP(A7174,'[3]Cartilha Global'!$A:$A,1,FALSE)</f>
        <v>91074</v>
      </c>
    </row>
    <row r="7175" spans="1:23" ht="34.5" hidden="1" thickBot="1" x14ac:dyDescent="0.25">
      <c r="A7175" s="621">
        <v>91075</v>
      </c>
      <c r="B7175" s="508" t="s">
        <v>3144</v>
      </c>
      <c r="C7175" s="513" t="s">
        <v>1812</v>
      </c>
      <c r="D7175" s="498" t="s">
        <v>170</v>
      </c>
      <c r="E7175" s="499">
        <v>186.96</v>
      </c>
      <c r="F7175" s="500">
        <f t="shared" si="1748"/>
        <v>231.53</v>
      </c>
      <c r="G7175" s="556"/>
      <c r="H7175" s="518"/>
      <c r="I7175" s="519">
        <f t="shared" si="1741"/>
        <v>0</v>
      </c>
      <c r="J7175" s="558">
        <f t="shared" si="1742"/>
        <v>0</v>
      </c>
      <c r="K7175" s="504"/>
      <c r="L7175" s="580">
        <f t="shared" si="1750"/>
        <v>0</v>
      </c>
      <c r="M7175" s="518">
        <f t="shared" si="1750"/>
        <v>0</v>
      </c>
      <c r="N7175" s="519">
        <f t="shared" si="1751"/>
        <v>0</v>
      </c>
      <c r="O7175" s="558">
        <f t="shared" si="1752"/>
        <v>0</v>
      </c>
      <c r="P7175" s="506"/>
      <c r="Q7175" s="520"/>
      <c r="R7175" s="412" t="str">
        <f t="shared" si="1743"/>
        <v/>
      </c>
      <c r="S7175" s="412" t="str">
        <f t="shared" si="1753"/>
        <v/>
      </c>
      <c r="T7175" s="427"/>
      <c r="U7175" s="429"/>
      <c r="W7175" s="6">
        <f>VLOOKUP(A7175,'[3]Cartilha Global'!$A:$A,1,FALSE)</f>
        <v>91075</v>
      </c>
    </row>
    <row r="7176" spans="1:23" ht="34.5" hidden="1" thickBot="1" x14ac:dyDescent="0.25">
      <c r="A7176" s="621">
        <v>91076</v>
      </c>
      <c r="B7176" s="508" t="s">
        <v>3144</v>
      </c>
      <c r="C7176" s="513" t="s">
        <v>1813</v>
      </c>
      <c r="D7176" s="498" t="s">
        <v>170</v>
      </c>
      <c r="E7176" s="499">
        <v>200.22</v>
      </c>
      <c r="F7176" s="500">
        <f t="shared" si="1748"/>
        <v>247.95</v>
      </c>
      <c r="G7176" s="556"/>
      <c r="H7176" s="518"/>
      <c r="I7176" s="519">
        <f t="shared" si="1741"/>
        <v>0</v>
      </c>
      <c r="J7176" s="558">
        <f t="shared" si="1742"/>
        <v>0</v>
      </c>
      <c r="K7176" s="504"/>
      <c r="L7176" s="580">
        <f t="shared" si="1750"/>
        <v>0</v>
      </c>
      <c r="M7176" s="518">
        <f t="shared" si="1750"/>
        <v>0</v>
      </c>
      <c r="N7176" s="519">
        <f t="shared" si="1751"/>
        <v>0</v>
      </c>
      <c r="O7176" s="558">
        <f t="shared" si="1752"/>
        <v>0</v>
      </c>
      <c r="P7176" s="506"/>
      <c r="Q7176" s="520"/>
      <c r="R7176" s="412" t="str">
        <f t="shared" si="1743"/>
        <v/>
      </c>
      <c r="S7176" s="412" t="str">
        <f t="shared" si="1753"/>
        <v/>
      </c>
      <c r="T7176" s="427"/>
      <c r="U7176" s="429"/>
      <c r="W7176" s="6">
        <f>VLOOKUP(A7176,'[3]Cartilha Global'!$A:$A,1,FALSE)</f>
        <v>91076</v>
      </c>
    </row>
    <row r="7177" spans="1:23" ht="34.5" hidden="1" thickBot="1" x14ac:dyDescent="0.25">
      <c r="A7177" s="621">
        <v>91077</v>
      </c>
      <c r="B7177" s="508" t="s">
        <v>3144</v>
      </c>
      <c r="C7177" s="513" t="s">
        <v>1814</v>
      </c>
      <c r="D7177" s="498" t="s">
        <v>170</v>
      </c>
      <c r="E7177" s="499">
        <v>131.54</v>
      </c>
      <c r="F7177" s="500">
        <f t="shared" si="1748"/>
        <v>162.9</v>
      </c>
      <c r="G7177" s="556"/>
      <c r="H7177" s="518"/>
      <c r="I7177" s="519">
        <f t="shared" si="1741"/>
        <v>0</v>
      </c>
      <c r="J7177" s="558">
        <f t="shared" si="1742"/>
        <v>0</v>
      </c>
      <c r="K7177" s="504"/>
      <c r="L7177" s="580">
        <f t="shared" si="1750"/>
        <v>0</v>
      </c>
      <c r="M7177" s="518">
        <f t="shared" si="1750"/>
        <v>0</v>
      </c>
      <c r="N7177" s="519">
        <f t="shared" si="1751"/>
        <v>0</v>
      </c>
      <c r="O7177" s="558">
        <f t="shared" si="1752"/>
        <v>0</v>
      </c>
      <c r="P7177" s="506"/>
      <c r="Q7177" s="520"/>
      <c r="R7177" s="412" t="str">
        <f t="shared" si="1743"/>
        <v/>
      </c>
      <c r="S7177" s="412" t="str">
        <f t="shared" si="1753"/>
        <v/>
      </c>
      <c r="T7177" s="427"/>
      <c r="U7177" s="429"/>
      <c r="W7177" s="6">
        <f>VLOOKUP(A7177,'[3]Cartilha Global'!$A:$A,1,FALSE)</f>
        <v>91077</v>
      </c>
    </row>
    <row r="7178" spans="1:23" ht="34.5" hidden="1" thickBot="1" x14ac:dyDescent="0.25">
      <c r="A7178" s="621">
        <v>91078</v>
      </c>
      <c r="B7178" s="508" t="s">
        <v>3144</v>
      </c>
      <c r="C7178" s="513" t="s">
        <v>1815</v>
      </c>
      <c r="D7178" s="498" t="s">
        <v>170</v>
      </c>
      <c r="E7178" s="499">
        <v>153.88</v>
      </c>
      <c r="F7178" s="500">
        <f t="shared" si="1748"/>
        <v>190.56</v>
      </c>
      <c r="G7178" s="556"/>
      <c r="H7178" s="518"/>
      <c r="I7178" s="519">
        <f t="shared" si="1741"/>
        <v>0</v>
      </c>
      <c r="J7178" s="558">
        <f t="shared" si="1742"/>
        <v>0</v>
      </c>
      <c r="K7178" s="504"/>
      <c r="L7178" s="580">
        <f t="shared" si="1750"/>
        <v>0</v>
      </c>
      <c r="M7178" s="518">
        <f t="shared" si="1750"/>
        <v>0</v>
      </c>
      <c r="N7178" s="519">
        <f t="shared" si="1751"/>
        <v>0</v>
      </c>
      <c r="O7178" s="558">
        <f t="shared" si="1752"/>
        <v>0</v>
      </c>
      <c r="P7178" s="506"/>
      <c r="Q7178" s="520"/>
      <c r="R7178" s="412" t="str">
        <f t="shared" si="1743"/>
        <v/>
      </c>
      <c r="S7178" s="412" t="str">
        <f t="shared" si="1753"/>
        <v/>
      </c>
      <c r="T7178" s="427"/>
      <c r="U7178" s="429"/>
      <c r="W7178" s="6">
        <f>VLOOKUP(A7178,'[3]Cartilha Global'!$A:$A,1,FALSE)</f>
        <v>91078</v>
      </c>
    </row>
    <row r="7179" spans="1:23" ht="34.5" hidden="1" thickBot="1" x14ac:dyDescent="0.25">
      <c r="A7179" s="621">
        <v>91079</v>
      </c>
      <c r="B7179" s="508" t="s">
        <v>3144</v>
      </c>
      <c r="C7179" s="513" t="s">
        <v>1816</v>
      </c>
      <c r="D7179" s="498" t="s">
        <v>170</v>
      </c>
      <c r="E7179" s="499">
        <v>138.22</v>
      </c>
      <c r="F7179" s="500">
        <f t="shared" si="1748"/>
        <v>171.17</v>
      </c>
      <c r="G7179" s="556"/>
      <c r="H7179" s="518"/>
      <c r="I7179" s="519">
        <f t="shared" si="1741"/>
        <v>0</v>
      </c>
      <c r="J7179" s="558">
        <f t="shared" si="1742"/>
        <v>0</v>
      </c>
      <c r="K7179" s="504"/>
      <c r="L7179" s="580">
        <f t="shared" si="1750"/>
        <v>0</v>
      </c>
      <c r="M7179" s="518">
        <f t="shared" si="1750"/>
        <v>0</v>
      </c>
      <c r="N7179" s="519">
        <f t="shared" si="1751"/>
        <v>0</v>
      </c>
      <c r="O7179" s="558">
        <f t="shared" si="1752"/>
        <v>0</v>
      </c>
      <c r="P7179" s="506"/>
      <c r="Q7179" s="520"/>
      <c r="R7179" s="412" t="str">
        <f t="shared" si="1743"/>
        <v/>
      </c>
      <c r="S7179" s="412" t="str">
        <f t="shared" si="1753"/>
        <v/>
      </c>
      <c r="T7179" s="427"/>
      <c r="U7179" s="429"/>
      <c r="W7179" s="6">
        <f>VLOOKUP(A7179,'[3]Cartilha Global'!$A:$A,1,FALSE)</f>
        <v>91079</v>
      </c>
    </row>
    <row r="7180" spans="1:23" ht="34.5" hidden="1" thickBot="1" x14ac:dyDescent="0.25">
      <c r="A7180" s="621">
        <v>91080</v>
      </c>
      <c r="B7180" s="508" t="s">
        <v>3144</v>
      </c>
      <c r="C7180" s="513" t="s">
        <v>1817</v>
      </c>
      <c r="D7180" s="498" t="s">
        <v>170</v>
      </c>
      <c r="E7180" s="499">
        <v>160.35</v>
      </c>
      <c r="F7180" s="500">
        <f t="shared" si="1748"/>
        <v>198.58</v>
      </c>
      <c r="G7180" s="556"/>
      <c r="H7180" s="518"/>
      <c r="I7180" s="519">
        <f t="shared" si="1741"/>
        <v>0</v>
      </c>
      <c r="J7180" s="558">
        <f t="shared" si="1742"/>
        <v>0</v>
      </c>
      <c r="K7180" s="504"/>
      <c r="L7180" s="580">
        <f t="shared" si="1750"/>
        <v>0</v>
      </c>
      <c r="M7180" s="518">
        <f t="shared" si="1750"/>
        <v>0</v>
      </c>
      <c r="N7180" s="519">
        <f t="shared" si="1751"/>
        <v>0</v>
      </c>
      <c r="O7180" s="558">
        <f t="shared" si="1752"/>
        <v>0</v>
      </c>
      <c r="P7180" s="506"/>
      <c r="Q7180" s="520"/>
      <c r="R7180" s="412" t="str">
        <f t="shared" si="1743"/>
        <v/>
      </c>
      <c r="S7180" s="412" t="str">
        <f t="shared" si="1753"/>
        <v/>
      </c>
      <c r="T7180" s="427"/>
      <c r="U7180" s="429"/>
      <c r="W7180" s="6">
        <f>VLOOKUP(A7180,'[3]Cartilha Global'!$A:$A,1,FALSE)</f>
        <v>91080</v>
      </c>
    </row>
    <row r="7181" spans="1:23" ht="34.5" hidden="1" thickBot="1" x14ac:dyDescent="0.25">
      <c r="A7181" s="621">
        <v>91081</v>
      </c>
      <c r="B7181" s="508" t="s">
        <v>3144</v>
      </c>
      <c r="C7181" s="513" t="s">
        <v>1818</v>
      </c>
      <c r="D7181" s="498" t="s">
        <v>170</v>
      </c>
      <c r="E7181" s="499">
        <v>149.11000000000001</v>
      </c>
      <c r="F7181" s="500">
        <f t="shared" si="1748"/>
        <v>184.66</v>
      </c>
      <c r="G7181" s="556"/>
      <c r="H7181" s="518"/>
      <c r="I7181" s="519">
        <f t="shared" si="1741"/>
        <v>0</v>
      </c>
      <c r="J7181" s="558">
        <f t="shared" si="1742"/>
        <v>0</v>
      </c>
      <c r="K7181" s="504"/>
      <c r="L7181" s="580">
        <f t="shared" si="1750"/>
        <v>0</v>
      </c>
      <c r="M7181" s="518">
        <f t="shared" si="1750"/>
        <v>0</v>
      </c>
      <c r="N7181" s="519">
        <f t="shared" si="1751"/>
        <v>0</v>
      </c>
      <c r="O7181" s="558">
        <f t="shared" si="1752"/>
        <v>0</v>
      </c>
      <c r="P7181" s="506"/>
      <c r="Q7181" s="520"/>
      <c r="R7181" s="412" t="str">
        <f t="shared" si="1743"/>
        <v/>
      </c>
      <c r="S7181" s="412" t="str">
        <f t="shared" si="1753"/>
        <v/>
      </c>
      <c r="T7181" s="427"/>
      <c r="U7181" s="429"/>
      <c r="W7181" s="6">
        <f>VLOOKUP(A7181,'[3]Cartilha Global'!$A:$A,1,FALSE)</f>
        <v>91081</v>
      </c>
    </row>
    <row r="7182" spans="1:23" ht="34.5" hidden="1" thickBot="1" x14ac:dyDescent="0.25">
      <c r="A7182" s="621">
        <v>91082</v>
      </c>
      <c r="B7182" s="508" t="s">
        <v>3144</v>
      </c>
      <c r="C7182" s="513" t="s">
        <v>1819</v>
      </c>
      <c r="D7182" s="498" t="s">
        <v>170</v>
      </c>
      <c r="E7182" s="499">
        <v>172.88</v>
      </c>
      <c r="F7182" s="500">
        <f t="shared" si="1748"/>
        <v>214.09</v>
      </c>
      <c r="G7182" s="556"/>
      <c r="H7182" s="518"/>
      <c r="I7182" s="519">
        <f t="shared" si="1741"/>
        <v>0</v>
      </c>
      <c r="J7182" s="558">
        <f t="shared" si="1742"/>
        <v>0</v>
      </c>
      <c r="K7182" s="504"/>
      <c r="L7182" s="580">
        <f t="shared" si="1750"/>
        <v>0</v>
      </c>
      <c r="M7182" s="518">
        <f t="shared" si="1750"/>
        <v>0</v>
      </c>
      <c r="N7182" s="519">
        <f t="shared" si="1751"/>
        <v>0</v>
      </c>
      <c r="O7182" s="558">
        <f t="shared" si="1752"/>
        <v>0</v>
      </c>
      <c r="P7182" s="506"/>
      <c r="Q7182" s="520"/>
      <c r="R7182" s="412" t="str">
        <f t="shared" si="1743"/>
        <v/>
      </c>
      <c r="S7182" s="412" t="str">
        <f t="shared" si="1753"/>
        <v/>
      </c>
      <c r="T7182" s="427"/>
      <c r="U7182" s="429"/>
      <c r="W7182" s="6">
        <f>VLOOKUP(A7182,'[3]Cartilha Global'!$A:$A,1,FALSE)</f>
        <v>91082</v>
      </c>
    </row>
    <row r="7183" spans="1:23" ht="34.5" hidden="1" thickBot="1" x14ac:dyDescent="0.25">
      <c r="A7183" s="621">
        <v>91083</v>
      </c>
      <c r="B7183" s="508" t="s">
        <v>3144</v>
      </c>
      <c r="C7183" s="513" t="s">
        <v>1820</v>
      </c>
      <c r="D7183" s="498" t="s">
        <v>170</v>
      </c>
      <c r="E7183" s="499">
        <v>160.78</v>
      </c>
      <c r="F7183" s="500">
        <f t="shared" si="1748"/>
        <v>199.11</v>
      </c>
      <c r="G7183" s="556"/>
      <c r="H7183" s="518"/>
      <c r="I7183" s="519">
        <f t="shared" si="1741"/>
        <v>0</v>
      </c>
      <c r="J7183" s="558">
        <f t="shared" si="1742"/>
        <v>0</v>
      </c>
      <c r="K7183" s="504"/>
      <c r="L7183" s="580">
        <f t="shared" si="1750"/>
        <v>0</v>
      </c>
      <c r="M7183" s="518">
        <f t="shared" si="1750"/>
        <v>0</v>
      </c>
      <c r="N7183" s="519">
        <f t="shared" si="1751"/>
        <v>0</v>
      </c>
      <c r="O7183" s="558">
        <f t="shared" si="1752"/>
        <v>0</v>
      </c>
      <c r="P7183" s="506"/>
      <c r="Q7183" s="520"/>
      <c r="R7183" s="412" t="str">
        <f t="shared" si="1743"/>
        <v/>
      </c>
      <c r="S7183" s="412" t="str">
        <f t="shared" si="1753"/>
        <v/>
      </c>
      <c r="T7183" s="427"/>
      <c r="U7183" s="429"/>
      <c r="W7183" s="6">
        <f>VLOOKUP(A7183,'[3]Cartilha Global'!$A:$A,1,FALSE)</f>
        <v>91083</v>
      </c>
    </row>
    <row r="7184" spans="1:23" ht="34.5" hidden="1" thickBot="1" x14ac:dyDescent="0.25">
      <c r="A7184" s="621">
        <v>91084</v>
      </c>
      <c r="B7184" s="508" t="s">
        <v>3144</v>
      </c>
      <c r="C7184" s="513" t="s">
        <v>1821</v>
      </c>
      <c r="D7184" s="498" t="s">
        <v>170</v>
      </c>
      <c r="E7184" s="499">
        <v>184.27</v>
      </c>
      <c r="F7184" s="500">
        <f t="shared" si="1748"/>
        <v>228.2</v>
      </c>
      <c r="G7184" s="556"/>
      <c r="H7184" s="518"/>
      <c r="I7184" s="519">
        <f t="shared" si="1741"/>
        <v>0</v>
      </c>
      <c r="J7184" s="558">
        <f t="shared" si="1742"/>
        <v>0</v>
      </c>
      <c r="K7184" s="504"/>
      <c r="L7184" s="580">
        <f t="shared" si="1750"/>
        <v>0</v>
      </c>
      <c r="M7184" s="518">
        <f t="shared" si="1750"/>
        <v>0</v>
      </c>
      <c r="N7184" s="519">
        <f t="shared" si="1751"/>
        <v>0</v>
      </c>
      <c r="O7184" s="558">
        <f t="shared" si="1752"/>
        <v>0</v>
      </c>
      <c r="P7184" s="506"/>
      <c r="Q7184" s="520"/>
      <c r="R7184" s="412" t="str">
        <f t="shared" si="1743"/>
        <v/>
      </c>
      <c r="S7184" s="412" t="str">
        <f t="shared" si="1753"/>
        <v/>
      </c>
      <c r="T7184" s="427"/>
      <c r="U7184" s="429"/>
      <c r="W7184" s="6">
        <f>VLOOKUP(A7184,'[3]Cartilha Global'!$A:$A,1,FALSE)</f>
        <v>91084</v>
      </c>
    </row>
    <row r="7185" spans="1:23" ht="34.5" hidden="1" thickBot="1" x14ac:dyDescent="0.25">
      <c r="A7185" s="621">
        <v>91086</v>
      </c>
      <c r="B7185" s="508" t="s">
        <v>3144</v>
      </c>
      <c r="C7185" s="513" t="s">
        <v>1822</v>
      </c>
      <c r="D7185" s="498" t="s">
        <v>170</v>
      </c>
      <c r="E7185" s="499">
        <v>134.58000000000001</v>
      </c>
      <c r="F7185" s="500">
        <f t="shared" si="1748"/>
        <v>166.66</v>
      </c>
      <c r="G7185" s="556"/>
      <c r="H7185" s="518"/>
      <c r="I7185" s="519">
        <f t="shared" si="1741"/>
        <v>0</v>
      </c>
      <c r="J7185" s="558">
        <f t="shared" si="1742"/>
        <v>0</v>
      </c>
      <c r="K7185" s="504"/>
      <c r="L7185" s="580">
        <f t="shared" si="1750"/>
        <v>0</v>
      </c>
      <c r="M7185" s="518">
        <f t="shared" si="1750"/>
        <v>0</v>
      </c>
      <c r="N7185" s="519">
        <f t="shared" si="1751"/>
        <v>0</v>
      </c>
      <c r="O7185" s="558">
        <f t="shared" si="1752"/>
        <v>0</v>
      </c>
      <c r="P7185" s="506"/>
      <c r="Q7185" s="520"/>
      <c r="R7185" s="412" t="str">
        <f t="shared" si="1743"/>
        <v/>
      </c>
      <c r="S7185" s="412" t="str">
        <f t="shared" si="1753"/>
        <v/>
      </c>
      <c r="T7185" s="427"/>
      <c r="U7185" s="429"/>
      <c r="W7185" s="6">
        <f>VLOOKUP(A7185,'[3]Cartilha Global'!$A:$A,1,FALSE)</f>
        <v>91086</v>
      </c>
    </row>
    <row r="7186" spans="1:23" ht="34.5" hidden="1" thickBot="1" x14ac:dyDescent="0.25">
      <c r="A7186" s="621">
        <v>91087</v>
      </c>
      <c r="B7186" s="508" t="s">
        <v>3144</v>
      </c>
      <c r="C7186" s="513" t="s">
        <v>1823</v>
      </c>
      <c r="D7186" s="498" t="s">
        <v>170</v>
      </c>
      <c r="E7186" s="499">
        <v>146.58000000000001</v>
      </c>
      <c r="F7186" s="500">
        <f t="shared" si="1748"/>
        <v>181.52</v>
      </c>
      <c r="G7186" s="556"/>
      <c r="H7186" s="518"/>
      <c r="I7186" s="519">
        <f t="shared" si="1741"/>
        <v>0</v>
      </c>
      <c r="J7186" s="558">
        <f t="shared" si="1742"/>
        <v>0</v>
      </c>
      <c r="K7186" s="504"/>
      <c r="L7186" s="580">
        <f t="shared" si="1750"/>
        <v>0</v>
      </c>
      <c r="M7186" s="518">
        <f t="shared" si="1750"/>
        <v>0</v>
      </c>
      <c r="N7186" s="519">
        <f t="shared" si="1751"/>
        <v>0</v>
      </c>
      <c r="O7186" s="558">
        <f t="shared" si="1752"/>
        <v>0</v>
      </c>
      <c r="P7186" s="506"/>
      <c r="Q7186" s="520"/>
      <c r="R7186" s="412" t="str">
        <f t="shared" si="1743"/>
        <v/>
      </c>
      <c r="S7186" s="412" t="str">
        <f t="shared" si="1753"/>
        <v/>
      </c>
      <c r="T7186" s="427"/>
      <c r="U7186" s="429"/>
      <c r="W7186" s="6">
        <f>VLOOKUP(A7186,'[3]Cartilha Global'!$A:$A,1,FALSE)</f>
        <v>91087</v>
      </c>
    </row>
    <row r="7187" spans="1:23" ht="34.5" hidden="1" thickBot="1" x14ac:dyDescent="0.25">
      <c r="A7187" s="621">
        <v>91088</v>
      </c>
      <c r="B7187" s="508" t="s">
        <v>3144</v>
      </c>
      <c r="C7187" s="513" t="s">
        <v>1824</v>
      </c>
      <c r="D7187" s="498" t="s">
        <v>170</v>
      </c>
      <c r="E7187" s="499">
        <v>182.23</v>
      </c>
      <c r="F7187" s="500">
        <f t="shared" si="1748"/>
        <v>225.67</v>
      </c>
      <c r="G7187" s="556"/>
      <c r="H7187" s="518"/>
      <c r="I7187" s="519">
        <f t="shared" si="1741"/>
        <v>0</v>
      </c>
      <c r="J7187" s="558">
        <f t="shared" si="1742"/>
        <v>0</v>
      </c>
      <c r="K7187" s="504"/>
      <c r="L7187" s="580">
        <f t="shared" si="1750"/>
        <v>0</v>
      </c>
      <c r="M7187" s="518">
        <f t="shared" si="1750"/>
        <v>0</v>
      </c>
      <c r="N7187" s="519">
        <f t="shared" si="1751"/>
        <v>0</v>
      </c>
      <c r="O7187" s="558">
        <f t="shared" si="1752"/>
        <v>0</v>
      </c>
      <c r="P7187" s="506"/>
      <c r="Q7187" s="520"/>
      <c r="R7187" s="412" t="str">
        <f t="shared" si="1743"/>
        <v/>
      </c>
      <c r="S7187" s="412" t="str">
        <f t="shared" si="1753"/>
        <v/>
      </c>
      <c r="T7187" s="427"/>
      <c r="U7187" s="429"/>
      <c r="W7187" s="6">
        <f>VLOOKUP(A7187,'[3]Cartilha Global'!$A:$A,1,FALSE)</f>
        <v>91088</v>
      </c>
    </row>
    <row r="7188" spans="1:23" ht="34.5" hidden="1" thickBot="1" x14ac:dyDescent="0.25">
      <c r="A7188" s="621">
        <v>91089</v>
      </c>
      <c r="B7188" s="508" t="s">
        <v>3144</v>
      </c>
      <c r="C7188" s="513" t="s">
        <v>1825</v>
      </c>
      <c r="D7188" s="498" t="s">
        <v>170</v>
      </c>
      <c r="E7188" s="499">
        <v>194.35</v>
      </c>
      <c r="F7188" s="500">
        <f t="shared" si="1748"/>
        <v>240.68</v>
      </c>
      <c r="G7188" s="556"/>
      <c r="H7188" s="518"/>
      <c r="I7188" s="519">
        <f t="shared" si="1741"/>
        <v>0</v>
      </c>
      <c r="J7188" s="558">
        <f t="shared" si="1742"/>
        <v>0</v>
      </c>
      <c r="K7188" s="504"/>
      <c r="L7188" s="580">
        <f t="shared" si="1750"/>
        <v>0</v>
      </c>
      <c r="M7188" s="518">
        <f t="shared" si="1750"/>
        <v>0</v>
      </c>
      <c r="N7188" s="519">
        <f t="shared" si="1751"/>
        <v>0</v>
      </c>
      <c r="O7188" s="558">
        <f t="shared" si="1752"/>
        <v>0</v>
      </c>
      <c r="P7188" s="506"/>
      <c r="Q7188" s="520"/>
      <c r="R7188" s="412" t="str">
        <f t="shared" si="1743"/>
        <v/>
      </c>
      <c r="S7188" s="412" t="str">
        <f t="shared" si="1753"/>
        <v/>
      </c>
      <c r="T7188" s="427"/>
      <c r="U7188" s="429"/>
      <c r="W7188" s="6">
        <f>VLOOKUP(A7188,'[3]Cartilha Global'!$A:$A,1,FALSE)</f>
        <v>91089</v>
      </c>
    </row>
    <row r="7189" spans="1:23" ht="34.5" hidden="1" thickBot="1" x14ac:dyDescent="0.25">
      <c r="A7189" s="621">
        <v>91090</v>
      </c>
      <c r="B7189" s="508" t="s">
        <v>3144</v>
      </c>
      <c r="C7189" s="513" t="s">
        <v>1826</v>
      </c>
      <c r="D7189" s="498" t="s">
        <v>170</v>
      </c>
      <c r="E7189" s="499">
        <v>147.99</v>
      </c>
      <c r="F7189" s="500">
        <f t="shared" si="1748"/>
        <v>183.27</v>
      </c>
      <c r="G7189" s="556"/>
      <c r="H7189" s="518"/>
      <c r="I7189" s="519">
        <f t="shared" si="1741"/>
        <v>0</v>
      </c>
      <c r="J7189" s="558">
        <f t="shared" si="1742"/>
        <v>0</v>
      </c>
      <c r="K7189" s="504"/>
      <c r="L7189" s="580">
        <f t="shared" si="1750"/>
        <v>0</v>
      </c>
      <c r="M7189" s="518">
        <f t="shared" si="1750"/>
        <v>0</v>
      </c>
      <c r="N7189" s="519">
        <f t="shared" si="1751"/>
        <v>0</v>
      </c>
      <c r="O7189" s="558">
        <f t="shared" si="1752"/>
        <v>0</v>
      </c>
      <c r="P7189" s="506"/>
      <c r="Q7189" s="520"/>
      <c r="R7189" s="412" t="str">
        <f t="shared" si="1743"/>
        <v/>
      </c>
      <c r="S7189" s="412" t="str">
        <f t="shared" si="1753"/>
        <v/>
      </c>
      <c r="T7189" s="427"/>
      <c r="U7189" s="429"/>
      <c r="W7189" s="6">
        <f>VLOOKUP(A7189,'[3]Cartilha Global'!$A:$A,1,FALSE)</f>
        <v>91090</v>
      </c>
    </row>
    <row r="7190" spans="1:23" ht="34.5" hidden="1" thickBot="1" x14ac:dyDescent="0.25">
      <c r="A7190" s="621">
        <v>91091</v>
      </c>
      <c r="B7190" s="508" t="s">
        <v>3144</v>
      </c>
      <c r="C7190" s="513" t="s">
        <v>1827</v>
      </c>
      <c r="D7190" s="498" t="s">
        <v>170</v>
      </c>
      <c r="E7190" s="499">
        <v>161.82</v>
      </c>
      <c r="F7190" s="500">
        <f t="shared" si="1748"/>
        <v>200.4</v>
      </c>
      <c r="G7190" s="556"/>
      <c r="H7190" s="518"/>
      <c r="I7190" s="519">
        <f t="shared" si="1741"/>
        <v>0</v>
      </c>
      <c r="J7190" s="558">
        <f t="shared" si="1742"/>
        <v>0</v>
      </c>
      <c r="K7190" s="504"/>
      <c r="L7190" s="580">
        <f t="shared" si="1750"/>
        <v>0</v>
      </c>
      <c r="M7190" s="518">
        <f t="shared" si="1750"/>
        <v>0</v>
      </c>
      <c r="N7190" s="519">
        <f t="shared" si="1751"/>
        <v>0</v>
      </c>
      <c r="O7190" s="558">
        <f t="shared" si="1752"/>
        <v>0</v>
      </c>
      <c r="P7190" s="506"/>
      <c r="Q7190" s="520"/>
      <c r="R7190" s="412" t="str">
        <f t="shared" si="1743"/>
        <v/>
      </c>
      <c r="S7190" s="412" t="str">
        <f t="shared" si="1753"/>
        <v/>
      </c>
      <c r="T7190" s="427"/>
      <c r="U7190" s="429"/>
      <c r="W7190" s="6">
        <f>VLOOKUP(A7190,'[3]Cartilha Global'!$A:$A,1,FALSE)</f>
        <v>91091</v>
      </c>
    </row>
    <row r="7191" spans="1:23" ht="34.5" hidden="1" thickBot="1" x14ac:dyDescent="0.25">
      <c r="A7191" s="621">
        <v>91092</v>
      </c>
      <c r="B7191" s="508" t="s">
        <v>3144</v>
      </c>
      <c r="C7191" s="513" t="s">
        <v>1828</v>
      </c>
      <c r="D7191" s="498" t="s">
        <v>170</v>
      </c>
      <c r="E7191" s="499">
        <v>197.82</v>
      </c>
      <c r="F7191" s="500">
        <f t="shared" si="1748"/>
        <v>244.98</v>
      </c>
      <c r="G7191" s="556"/>
      <c r="H7191" s="518"/>
      <c r="I7191" s="519">
        <f t="shared" si="1741"/>
        <v>0</v>
      </c>
      <c r="J7191" s="558">
        <f t="shared" si="1742"/>
        <v>0</v>
      </c>
      <c r="K7191" s="504"/>
      <c r="L7191" s="580">
        <f t="shared" si="1750"/>
        <v>0</v>
      </c>
      <c r="M7191" s="518">
        <f t="shared" si="1750"/>
        <v>0</v>
      </c>
      <c r="N7191" s="519">
        <f t="shared" si="1751"/>
        <v>0</v>
      </c>
      <c r="O7191" s="558">
        <f t="shared" si="1752"/>
        <v>0</v>
      </c>
      <c r="P7191" s="506"/>
      <c r="Q7191" s="520"/>
      <c r="R7191" s="412" t="str">
        <f t="shared" si="1743"/>
        <v/>
      </c>
      <c r="S7191" s="412" t="str">
        <f t="shared" si="1753"/>
        <v/>
      </c>
      <c r="T7191" s="427"/>
      <c r="U7191" s="429"/>
      <c r="W7191" s="6">
        <f>VLOOKUP(A7191,'[3]Cartilha Global'!$A:$A,1,FALSE)</f>
        <v>91092</v>
      </c>
    </row>
    <row r="7192" spans="1:23" ht="34.5" hidden="1" thickBot="1" x14ac:dyDescent="0.25">
      <c r="A7192" s="621">
        <v>91093</v>
      </c>
      <c r="B7192" s="508" t="s">
        <v>3144</v>
      </c>
      <c r="C7192" s="513" t="s">
        <v>1829</v>
      </c>
      <c r="D7192" s="498" t="s">
        <v>170</v>
      </c>
      <c r="E7192" s="499">
        <v>212.02</v>
      </c>
      <c r="F7192" s="500">
        <f t="shared" si="1748"/>
        <v>262.57</v>
      </c>
      <c r="G7192" s="556"/>
      <c r="H7192" s="518"/>
      <c r="I7192" s="519">
        <f t="shared" si="1741"/>
        <v>0</v>
      </c>
      <c r="J7192" s="558">
        <f t="shared" si="1742"/>
        <v>0</v>
      </c>
      <c r="K7192" s="504"/>
      <c r="L7192" s="580">
        <f t="shared" si="1750"/>
        <v>0</v>
      </c>
      <c r="M7192" s="518">
        <f t="shared" si="1750"/>
        <v>0</v>
      </c>
      <c r="N7192" s="519">
        <f t="shared" si="1751"/>
        <v>0</v>
      </c>
      <c r="O7192" s="558">
        <f t="shared" si="1752"/>
        <v>0</v>
      </c>
      <c r="P7192" s="506"/>
      <c r="Q7192" s="520"/>
      <c r="R7192" s="412" t="str">
        <f t="shared" si="1743"/>
        <v/>
      </c>
      <c r="S7192" s="412" t="str">
        <f t="shared" si="1753"/>
        <v/>
      </c>
      <c r="T7192" s="427"/>
      <c r="U7192" s="429"/>
      <c r="W7192" s="6">
        <f>VLOOKUP(A7192,'[3]Cartilha Global'!$A:$A,1,FALSE)</f>
        <v>91093</v>
      </c>
    </row>
    <row r="7193" spans="1:23" ht="34.5" hidden="1" thickBot="1" x14ac:dyDescent="0.25">
      <c r="A7193" s="621">
        <v>91094</v>
      </c>
      <c r="B7193" s="508" t="s">
        <v>3144</v>
      </c>
      <c r="C7193" s="513" t="s">
        <v>1830</v>
      </c>
      <c r="D7193" s="498" t="s">
        <v>170</v>
      </c>
      <c r="E7193" s="499">
        <v>138.6</v>
      </c>
      <c r="F7193" s="500">
        <f t="shared" si="1748"/>
        <v>171.64</v>
      </c>
      <c r="G7193" s="556"/>
      <c r="H7193" s="518"/>
      <c r="I7193" s="519">
        <f t="shared" si="1741"/>
        <v>0</v>
      </c>
      <c r="J7193" s="558">
        <f t="shared" si="1742"/>
        <v>0</v>
      </c>
      <c r="K7193" s="504"/>
      <c r="L7193" s="580">
        <f t="shared" si="1750"/>
        <v>0</v>
      </c>
      <c r="M7193" s="518">
        <f t="shared" si="1750"/>
        <v>0</v>
      </c>
      <c r="N7193" s="519">
        <f t="shared" si="1751"/>
        <v>0</v>
      </c>
      <c r="O7193" s="558">
        <f t="shared" si="1752"/>
        <v>0</v>
      </c>
      <c r="P7193" s="506"/>
      <c r="Q7193" s="520"/>
      <c r="R7193" s="412" t="str">
        <f t="shared" si="1743"/>
        <v/>
      </c>
      <c r="S7193" s="412" t="str">
        <f t="shared" si="1753"/>
        <v/>
      </c>
      <c r="T7193" s="427"/>
      <c r="U7193" s="429"/>
      <c r="W7193" s="6">
        <f>VLOOKUP(A7193,'[3]Cartilha Global'!$A:$A,1,FALSE)</f>
        <v>91094</v>
      </c>
    </row>
    <row r="7194" spans="1:23" ht="34.5" hidden="1" thickBot="1" x14ac:dyDescent="0.25">
      <c r="A7194" s="621">
        <v>91095</v>
      </c>
      <c r="B7194" s="508" t="s">
        <v>3144</v>
      </c>
      <c r="C7194" s="513" t="s">
        <v>1831</v>
      </c>
      <c r="D7194" s="498" t="s">
        <v>170</v>
      </c>
      <c r="E7194" s="499">
        <v>161.41</v>
      </c>
      <c r="F7194" s="500">
        <f t="shared" si="1748"/>
        <v>199.89</v>
      </c>
      <c r="G7194" s="556"/>
      <c r="H7194" s="518"/>
      <c r="I7194" s="519">
        <f t="shared" si="1741"/>
        <v>0</v>
      </c>
      <c r="J7194" s="558">
        <f t="shared" si="1742"/>
        <v>0</v>
      </c>
      <c r="K7194" s="504"/>
      <c r="L7194" s="580">
        <f t="shared" si="1750"/>
        <v>0</v>
      </c>
      <c r="M7194" s="518">
        <f t="shared" si="1750"/>
        <v>0</v>
      </c>
      <c r="N7194" s="519">
        <f t="shared" si="1751"/>
        <v>0</v>
      </c>
      <c r="O7194" s="558">
        <f t="shared" si="1752"/>
        <v>0</v>
      </c>
      <c r="P7194" s="506"/>
      <c r="Q7194" s="520"/>
      <c r="R7194" s="412" t="str">
        <f t="shared" si="1743"/>
        <v/>
      </c>
      <c r="S7194" s="412" t="str">
        <f t="shared" si="1753"/>
        <v/>
      </c>
      <c r="T7194" s="427"/>
      <c r="U7194" s="429"/>
      <c r="W7194" s="6">
        <f>VLOOKUP(A7194,'[3]Cartilha Global'!$A:$A,1,FALSE)</f>
        <v>91095</v>
      </c>
    </row>
    <row r="7195" spans="1:23" ht="34.5" hidden="1" thickBot="1" x14ac:dyDescent="0.25">
      <c r="A7195" s="621">
        <v>91096</v>
      </c>
      <c r="B7195" s="508" t="s">
        <v>3144</v>
      </c>
      <c r="C7195" s="513" t="s">
        <v>1832</v>
      </c>
      <c r="D7195" s="498" t="s">
        <v>170</v>
      </c>
      <c r="E7195" s="499">
        <v>142.03</v>
      </c>
      <c r="F7195" s="500">
        <f t="shared" si="1748"/>
        <v>175.89</v>
      </c>
      <c r="G7195" s="556"/>
      <c r="H7195" s="518"/>
      <c r="I7195" s="519">
        <f t="shared" si="1741"/>
        <v>0</v>
      </c>
      <c r="J7195" s="558">
        <f t="shared" si="1742"/>
        <v>0</v>
      </c>
      <c r="K7195" s="504"/>
      <c r="L7195" s="580">
        <f t="shared" si="1750"/>
        <v>0</v>
      </c>
      <c r="M7195" s="518">
        <f t="shared" si="1750"/>
        <v>0</v>
      </c>
      <c r="N7195" s="519">
        <f t="shared" si="1751"/>
        <v>0</v>
      </c>
      <c r="O7195" s="558">
        <f t="shared" si="1752"/>
        <v>0</v>
      </c>
      <c r="P7195" s="506"/>
      <c r="Q7195" s="520"/>
      <c r="R7195" s="412" t="str">
        <f t="shared" si="1743"/>
        <v/>
      </c>
      <c r="S7195" s="412" t="str">
        <f t="shared" si="1753"/>
        <v/>
      </c>
      <c r="T7195" s="427"/>
      <c r="U7195" s="429"/>
      <c r="W7195" s="6">
        <f>VLOOKUP(A7195,'[3]Cartilha Global'!$A:$A,1,FALSE)</f>
        <v>91096</v>
      </c>
    </row>
    <row r="7196" spans="1:23" ht="34.5" hidden="1" thickBot="1" x14ac:dyDescent="0.25">
      <c r="A7196" s="621">
        <v>91097</v>
      </c>
      <c r="B7196" s="508" t="s">
        <v>3144</v>
      </c>
      <c r="C7196" s="513" t="s">
        <v>1833</v>
      </c>
      <c r="D7196" s="498" t="s">
        <v>170</v>
      </c>
      <c r="E7196" s="499">
        <v>164.64</v>
      </c>
      <c r="F7196" s="500">
        <f t="shared" si="1748"/>
        <v>203.89</v>
      </c>
      <c r="G7196" s="556"/>
      <c r="H7196" s="518"/>
      <c r="I7196" s="519">
        <f t="shared" si="1741"/>
        <v>0</v>
      </c>
      <c r="J7196" s="558">
        <f t="shared" si="1742"/>
        <v>0</v>
      </c>
      <c r="K7196" s="504"/>
      <c r="L7196" s="580">
        <f t="shared" si="1750"/>
        <v>0</v>
      </c>
      <c r="M7196" s="518">
        <f t="shared" si="1750"/>
        <v>0</v>
      </c>
      <c r="N7196" s="519">
        <f t="shared" si="1751"/>
        <v>0</v>
      </c>
      <c r="O7196" s="558">
        <f t="shared" si="1752"/>
        <v>0</v>
      </c>
      <c r="P7196" s="506"/>
      <c r="Q7196" s="520"/>
      <c r="R7196" s="412" t="str">
        <f t="shared" si="1743"/>
        <v/>
      </c>
      <c r="S7196" s="412" t="str">
        <f t="shared" si="1753"/>
        <v/>
      </c>
      <c r="T7196" s="427"/>
      <c r="U7196" s="429"/>
      <c r="W7196" s="6">
        <f>VLOOKUP(A7196,'[3]Cartilha Global'!$A:$A,1,FALSE)</f>
        <v>91097</v>
      </c>
    </row>
    <row r="7197" spans="1:23" ht="34.5" hidden="1" thickBot="1" x14ac:dyDescent="0.25">
      <c r="A7197" s="621">
        <v>91098</v>
      </c>
      <c r="B7197" s="508" t="s">
        <v>3144</v>
      </c>
      <c r="C7197" s="513" t="s">
        <v>1834</v>
      </c>
      <c r="D7197" s="498" t="s">
        <v>170</v>
      </c>
      <c r="E7197" s="499">
        <v>155.94999999999999</v>
      </c>
      <c r="F7197" s="500">
        <f t="shared" si="1748"/>
        <v>193.13</v>
      </c>
      <c r="G7197" s="556"/>
      <c r="H7197" s="518"/>
      <c r="I7197" s="519">
        <f t="shared" si="1741"/>
        <v>0</v>
      </c>
      <c r="J7197" s="558">
        <f t="shared" si="1742"/>
        <v>0</v>
      </c>
      <c r="K7197" s="504"/>
      <c r="L7197" s="580">
        <f t="shared" si="1750"/>
        <v>0</v>
      </c>
      <c r="M7197" s="518">
        <f t="shared" si="1750"/>
        <v>0</v>
      </c>
      <c r="N7197" s="519">
        <f t="shared" si="1751"/>
        <v>0</v>
      </c>
      <c r="O7197" s="558">
        <f t="shared" si="1752"/>
        <v>0</v>
      </c>
      <c r="P7197" s="506"/>
      <c r="Q7197" s="520"/>
      <c r="R7197" s="412" t="str">
        <f t="shared" si="1743"/>
        <v/>
      </c>
      <c r="S7197" s="412" t="str">
        <f t="shared" si="1753"/>
        <v/>
      </c>
      <c r="T7197" s="427"/>
      <c r="U7197" s="429"/>
      <c r="W7197" s="6">
        <f>VLOOKUP(A7197,'[3]Cartilha Global'!$A:$A,1,FALSE)</f>
        <v>91098</v>
      </c>
    </row>
    <row r="7198" spans="1:23" ht="34.5" hidden="1" thickBot="1" x14ac:dyDescent="0.25">
      <c r="A7198" s="621">
        <v>91099</v>
      </c>
      <c r="B7198" s="508" t="s">
        <v>3144</v>
      </c>
      <c r="C7198" s="513" t="s">
        <v>1835</v>
      </c>
      <c r="D7198" s="498" t="s">
        <v>170</v>
      </c>
      <c r="E7198" s="499">
        <v>180.34</v>
      </c>
      <c r="F7198" s="500">
        <f t="shared" si="1748"/>
        <v>223.33</v>
      </c>
      <c r="G7198" s="556"/>
      <c r="H7198" s="518"/>
      <c r="I7198" s="519">
        <f t="shared" ref="I7198:I7199" si="1754">IF(ISBLANK(E7198),0,ROUND(F7198*G7198,2))</f>
        <v>0</v>
      </c>
      <c r="J7198" s="558">
        <f t="shared" ref="J7198:J7261" si="1755">IF(ISBLANK(G7198),0,ROUND(G7198*H7198,2))</f>
        <v>0</v>
      </c>
      <c r="K7198" s="504"/>
      <c r="L7198" s="580">
        <f t="shared" si="1750"/>
        <v>0</v>
      </c>
      <c r="M7198" s="518">
        <f t="shared" si="1750"/>
        <v>0</v>
      </c>
      <c r="N7198" s="519">
        <f t="shared" si="1751"/>
        <v>0</v>
      </c>
      <c r="O7198" s="558">
        <f t="shared" si="1752"/>
        <v>0</v>
      </c>
      <c r="P7198" s="506"/>
      <c r="Q7198" s="520"/>
      <c r="R7198" s="412" t="str">
        <f t="shared" ref="R7198:R7261" si="1756">IF(Q7198="X","x",IF(Q7198="xx","x",IF(O7198&gt;0,"x","")))</f>
        <v/>
      </c>
      <c r="S7198" s="412" t="str">
        <f t="shared" si="1753"/>
        <v/>
      </c>
      <c r="T7198" s="427"/>
      <c r="U7198" s="429"/>
      <c r="W7198" s="6">
        <f>VLOOKUP(A7198,'[3]Cartilha Global'!$A:$A,1,FALSE)</f>
        <v>91099</v>
      </c>
    </row>
    <row r="7199" spans="1:23" ht="34.5" hidden="1" thickBot="1" x14ac:dyDescent="0.25">
      <c r="A7199" s="621">
        <v>91100</v>
      </c>
      <c r="B7199" s="508" t="s">
        <v>3144</v>
      </c>
      <c r="C7199" s="513" t="s">
        <v>1836</v>
      </c>
      <c r="D7199" s="498" t="s">
        <v>170</v>
      </c>
      <c r="E7199" s="499">
        <v>165.24</v>
      </c>
      <c r="F7199" s="500">
        <f t="shared" si="1748"/>
        <v>204.63</v>
      </c>
      <c r="G7199" s="556"/>
      <c r="H7199" s="518"/>
      <c r="I7199" s="519">
        <f t="shared" si="1754"/>
        <v>0</v>
      </c>
      <c r="J7199" s="558">
        <f t="shared" si="1755"/>
        <v>0</v>
      </c>
      <c r="K7199" s="504"/>
      <c r="L7199" s="580">
        <f t="shared" si="1750"/>
        <v>0</v>
      </c>
      <c r="M7199" s="518">
        <f t="shared" si="1750"/>
        <v>0</v>
      </c>
      <c r="N7199" s="519">
        <f t="shared" si="1751"/>
        <v>0</v>
      </c>
      <c r="O7199" s="558">
        <f t="shared" si="1752"/>
        <v>0</v>
      </c>
      <c r="P7199" s="506"/>
      <c r="Q7199" s="520"/>
      <c r="R7199" s="412" t="str">
        <f t="shared" si="1756"/>
        <v/>
      </c>
      <c r="S7199" s="412" t="str">
        <f t="shared" si="1753"/>
        <v/>
      </c>
      <c r="T7199" s="427"/>
      <c r="U7199" s="429"/>
      <c r="W7199" s="6">
        <f>VLOOKUP(A7199,'[3]Cartilha Global'!$A:$A,1,FALSE)</f>
        <v>91100</v>
      </c>
    </row>
    <row r="7200" spans="1:23" ht="34.5" hidden="1" thickBot="1" x14ac:dyDescent="0.25">
      <c r="A7200" s="621">
        <v>91101</v>
      </c>
      <c r="B7200" s="508" t="s">
        <v>3144</v>
      </c>
      <c r="C7200" s="513" t="s">
        <v>1837</v>
      </c>
      <c r="D7200" s="498" t="s">
        <v>170</v>
      </c>
      <c r="E7200" s="499">
        <v>189.48</v>
      </c>
      <c r="F7200" s="500">
        <f t="shared" si="1748"/>
        <v>234.65</v>
      </c>
      <c r="G7200" s="556"/>
      <c r="H7200" s="518"/>
      <c r="I7200" s="519">
        <f>IF(ISBLANK(E7200),0,ROUND(F7200*G7200,2))</f>
        <v>0</v>
      </c>
      <c r="J7200" s="558">
        <f t="shared" si="1755"/>
        <v>0</v>
      </c>
      <c r="K7200" s="504"/>
      <c r="L7200" s="580">
        <f t="shared" si="1750"/>
        <v>0</v>
      </c>
      <c r="M7200" s="518">
        <f t="shared" si="1750"/>
        <v>0</v>
      </c>
      <c r="N7200" s="519">
        <f t="shared" si="1751"/>
        <v>0</v>
      </c>
      <c r="O7200" s="558">
        <f t="shared" si="1752"/>
        <v>0</v>
      </c>
      <c r="P7200" s="506"/>
      <c r="Q7200" s="520"/>
      <c r="R7200" s="412" t="str">
        <f t="shared" si="1756"/>
        <v/>
      </c>
      <c r="S7200" s="412" t="str">
        <f t="shared" si="1753"/>
        <v/>
      </c>
      <c r="T7200" s="427"/>
      <c r="U7200" s="429"/>
      <c r="W7200" s="6">
        <f>VLOOKUP(A7200,'[3]Cartilha Global'!$A:$A,1,FALSE)</f>
        <v>91101</v>
      </c>
    </row>
    <row r="7201" spans="1:23" ht="12" hidden="1" thickBot="1" x14ac:dyDescent="0.25">
      <c r="A7201" s="621" t="s">
        <v>6528</v>
      </c>
      <c r="B7201" s="508"/>
      <c r="C7201" s="513" t="s">
        <v>6529</v>
      </c>
      <c r="D7201" s="498"/>
      <c r="E7201" s="499"/>
      <c r="F7201" s="500">
        <f t="shared" si="1748"/>
        <v>0</v>
      </c>
      <c r="G7201" s="556"/>
      <c r="H7201" s="556"/>
      <c r="I7201" s="557">
        <f t="shared" ref="I7201:I7268" si="1757">IF(ISBLANK(E7201),0,ROUND(F7201*G7201,2))</f>
        <v>0</v>
      </c>
      <c r="J7201" s="558">
        <f t="shared" si="1755"/>
        <v>0</v>
      </c>
      <c r="K7201" s="504"/>
      <c r="L7201" s="580"/>
      <c r="M7201" s="556"/>
      <c r="N7201" s="557"/>
      <c r="O7201" s="558"/>
      <c r="P7201" s="506"/>
      <c r="Q7201" s="494" t="str">
        <f>IF(OR(SUM(J7202:J7202)&gt;0,SUM(O7202:O7202)&gt;0),"xx","")</f>
        <v/>
      </c>
      <c r="R7201" s="412" t="str">
        <f t="shared" si="1756"/>
        <v/>
      </c>
      <c r="S7201" s="412" t="str">
        <f t="shared" si="1753"/>
        <v/>
      </c>
      <c r="T7201" s="427"/>
      <c r="U7201" s="429"/>
      <c r="W7201" s="6" t="e">
        <f>VLOOKUP(A7201,'[3]Cartilha Global'!$A:$A,1,FALSE)</f>
        <v>#N/A</v>
      </c>
    </row>
    <row r="7202" spans="1:23" ht="23.25" hidden="1" thickBot="1" x14ac:dyDescent="0.25">
      <c r="A7202" s="621">
        <v>95217</v>
      </c>
      <c r="B7202" s="508" t="s">
        <v>3144</v>
      </c>
      <c r="C7202" s="513" t="s">
        <v>7423</v>
      </c>
      <c r="D7202" s="498" t="s">
        <v>7094</v>
      </c>
      <c r="E7202" s="499">
        <v>0.52</v>
      </c>
      <c r="F7202" s="500">
        <f t="shared" si="1748"/>
        <v>0.64</v>
      </c>
      <c r="G7202" s="556"/>
      <c r="H7202" s="518"/>
      <c r="I7202" s="519">
        <f t="shared" si="1757"/>
        <v>0</v>
      </c>
      <c r="J7202" s="558">
        <f t="shared" si="1755"/>
        <v>0</v>
      </c>
      <c r="K7202" s="504"/>
      <c r="L7202" s="580">
        <f>G7202</f>
        <v>0</v>
      </c>
      <c r="M7202" s="518">
        <f>H7202</f>
        <v>0</v>
      </c>
      <c r="N7202" s="519">
        <f>IF(ISBLANK(E7202),0,ROUND(F7202*L7202,2))</f>
        <v>0</v>
      </c>
      <c r="O7202" s="558">
        <f>IF(ISBLANK(L7202),0,ROUND(L7202*M7202,2))</f>
        <v>0</v>
      </c>
      <c r="P7202" s="506"/>
      <c r="Q7202" s="520"/>
      <c r="R7202" s="412" t="str">
        <f t="shared" si="1756"/>
        <v/>
      </c>
      <c r="S7202" s="412" t="str">
        <f t="shared" si="1753"/>
        <v/>
      </c>
      <c r="T7202" s="427"/>
      <c r="U7202" s="429"/>
      <c r="W7202" s="6" t="e">
        <f>VLOOKUP(A7202,'[3]Cartilha Global'!$A:$A,1,FALSE)</f>
        <v>#N/A</v>
      </c>
    </row>
    <row r="7203" spans="1:23" ht="12" hidden="1" thickBot="1" x14ac:dyDescent="0.25">
      <c r="A7203" s="621" t="s">
        <v>6530</v>
      </c>
      <c r="B7203" s="508"/>
      <c r="C7203" s="513" t="s">
        <v>6531</v>
      </c>
      <c r="D7203" s="498"/>
      <c r="E7203" s="499"/>
      <c r="F7203" s="500">
        <f t="shared" si="1748"/>
        <v>0</v>
      </c>
      <c r="G7203" s="556"/>
      <c r="H7203" s="556"/>
      <c r="I7203" s="557">
        <f t="shared" si="1757"/>
        <v>0</v>
      </c>
      <c r="J7203" s="558">
        <f t="shared" si="1755"/>
        <v>0</v>
      </c>
      <c r="K7203" s="504"/>
      <c r="L7203" s="580"/>
      <c r="M7203" s="556"/>
      <c r="N7203" s="557"/>
      <c r="O7203" s="558"/>
      <c r="P7203" s="506"/>
      <c r="Q7203" s="494" t="str">
        <f>IF(OR(SUM(J7204:J7209)&gt;0,SUM(O7204:O7209)&gt;0),"xx","")</f>
        <v/>
      </c>
      <c r="R7203" s="412" t="str">
        <f t="shared" si="1756"/>
        <v/>
      </c>
      <c r="S7203" s="412" t="str">
        <f t="shared" si="1753"/>
        <v/>
      </c>
      <c r="T7203" s="427"/>
      <c r="U7203" s="429"/>
      <c r="W7203" s="6" t="e">
        <f>VLOOKUP(A7203,'[3]Cartilha Global'!$A:$A,1,FALSE)</f>
        <v>#N/A</v>
      </c>
    </row>
    <row r="7204" spans="1:23" ht="23.25" hidden="1" thickBot="1" x14ac:dyDescent="0.25">
      <c r="A7204" s="621">
        <v>95276</v>
      </c>
      <c r="B7204" s="508" t="s">
        <v>3144</v>
      </c>
      <c r="C7204" s="513" t="s">
        <v>7424</v>
      </c>
      <c r="D7204" s="498" t="s">
        <v>6937</v>
      </c>
      <c r="E7204" s="499">
        <v>2.98</v>
      </c>
      <c r="F7204" s="500">
        <f t="shared" ref="F7204:F7209" si="1758">IF(E7204=0,0,ROUND(E7204*(1+E$13)*(1-E$14),2))</f>
        <v>3.69</v>
      </c>
      <c r="G7204" s="556"/>
      <c r="H7204" s="518"/>
      <c r="I7204" s="519">
        <f t="shared" si="1757"/>
        <v>0</v>
      </c>
      <c r="J7204" s="558">
        <f t="shared" si="1755"/>
        <v>0</v>
      </c>
      <c r="K7204" s="504"/>
      <c r="L7204" s="580">
        <f t="shared" ref="L7204:M7209" si="1759">G7204</f>
        <v>0</v>
      </c>
      <c r="M7204" s="518">
        <f t="shared" si="1759"/>
        <v>0</v>
      </c>
      <c r="N7204" s="519">
        <f t="shared" ref="N7204:N7209" si="1760">IF(ISBLANK(E7204),0,ROUND(F7204*L7204,2))</f>
        <v>0</v>
      </c>
      <c r="O7204" s="558">
        <f t="shared" ref="O7204:O7209" si="1761">IF(ISBLANK(L7204),0,ROUND(L7204*M7204,2))</f>
        <v>0</v>
      </c>
      <c r="P7204" s="506"/>
      <c r="Q7204" s="520"/>
      <c r="R7204" s="412" t="str">
        <f t="shared" si="1756"/>
        <v/>
      </c>
      <c r="S7204" s="412" t="str">
        <f t="shared" si="1753"/>
        <v/>
      </c>
      <c r="T7204" s="427"/>
      <c r="U7204" s="429"/>
      <c r="W7204" s="6" t="e">
        <f>VLOOKUP(A7204,'[3]Cartilha Global'!$A:$A,1,FALSE)</f>
        <v>#N/A</v>
      </c>
    </row>
    <row r="7205" spans="1:23" ht="23.25" hidden="1" thickBot="1" x14ac:dyDescent="0.25">
      <c r="A7205" s="621">
        <v>95277</v>
      </c>
      <c r="B7205" s="508" t="s">
        <v>3144</v>
      </c>
      <c r="C7205" s="513" t="s">
        <v>7425</v>
      </c>
      <c r="D7205" s="498" t="s">
        <v>7310</v>
      </c>
      <c r="E7205" s="499">
        <v>0.5</v>
      </c>
      <c r="F7205" s="500">
        <f t="shared" si="1758"/>
        <v>0.62</v>
      </c>
      <c r="G7205" s="556"/>
      <c r="H7205" s="518"/>
      <c r="I7205" s="519">
        <f t="shared" si="1757"/>
        <v>0</v>
      </c>
      <c r="J7205" s="558">
        <f t="shared" si="1755"/>
        <v>0</v>
      </c>
      <c r="K7205" s="504"/>
      <c r="L7205" s="580">
        <f t="shared" si="1759"/>
        <v>0</v>
      </c>
      <c r="M7205" s="518">
        <f t="shared" si="1759"/>
        <v>0</v>
      </c>
      <c r="N7205" s="519">
        <f t="shared" si="1760"/>
        <v>0</v>
      </c>
      <c r="O7205" s="558">
        <f t="shared" si="1761"/>
        <v>0</v>
      </c>
      <c r="P7205" s="506"/>
      <c r="Q7205" s="520"/>
      <c r="R7205" s="412" t="str">
        <f t="shared" si="1756"/>
        <v/>
      </c>
      <c r="S7205" s="412" t="str">
        <f t="shared" si="1753"/>
        <v/>
      </c>
      <c r="T7205" s="427"/>
      <c r="U7205" s="429"/>
      <c r="W7205" s="6" t="e">
        <f>VLOOKUP(A7205,'[3]Cartilha Global'!$A:$A,1,FALSE)</f>
        <v>#N/A</v>
      </c>
    </row>
    <row r="7206" spans="1:23" ht="23.25" hidden="1" thickBot="1" x14ac:dyDescent="0.25">
      <c r="A7206" s="621">
        <v>95272</v>
      </c>
      <c r="B7206" s="508" t="s">
        <v>3144</v>
      </c>
      <c r="C7206" s="513" t="s">
        <v>7426</v>
      </c>
      <c r="D7206" s="498" t="s">
        <v>7094</v>
      </c>
      <c r="E7206" s="499">
        <v>0.45</v>
      </c>
      <c r="F7206" s="500">
        <f t="shared" si="1758"/>
        <v>0.56000000000000005</v>
      </c>
      <c r="G7206" s="556"/>
      <c r="H7206" s="518"/>
      <c r="I7206" s="519">
        <f t="shared" si="1757"/>
        <v>0</v>
      </c>
      <c r="J7206" s="558">
        <f t="shared" si="1755"/>
        <v>0</v>
      </c>
      <c r="K7206" s="504"/>
      <c r="L7206" s="580">
        <f t="shared" si="1759"/>
        <v>0</v>
      </c>
      <c r="M7206" s="518">
        <f t="shared" si="1759"/>
        <v>0</v>
      </c>
      <c r="N7206" s="519">
        <f t="shared" si="1760"/>
        <v>0</v>
      </c>
      <c r="O7206" s="558">
        <f t="shared" si="1761"/>
        <v>0</v>
      </c>
      <c r="P7206" s="506"/>
      <c r="Q7206" s="520"/>
      <c r="R7206" s="412" t="str">
        <f t="shared" si="1756"/>
        <v/>
      </c>
      <c r="S7206" s="412" t="str">
        <f t="shared" si="1753"/>
        <v/>
      </c>
      <c r="T7206" s="427"/>
      <c r="U7206" s="429"/>
      <c r="W7206" s="6" t="e">
        <f>VLOOKUP(A7206,'[3]Cartilha Global'!$A:$A,1,FALSE)</f>
        <v>#N/A</v>
      </c>
    </row>
    <row r="7207" spans="1:23" ht="23.25" hidden="1" thickBot="1" x14ac:dyDescent="0.25">
      <c r="A7207" s="621">
        <v>95273</v>
      </c>
      <c r="B7207" s="508" t="s">
        <v>3144</v>
      </c>
      <c r="C7207" s="513" t="s">
        <v>7427</v>
      </c>
      <c r="D7207" s="498" t="s">
        <v>7094</v>
      </c>
      <c r="E7207" s="499">
        <v>0.05</v>
      </c>
      <c r="F7207" s="500">
        <f t="shared" si="1758"/>
        <v>0.06</v>
      </c>
      <c r="G7207" s="556"/>
      <c r="H7207" s="518"/>
      <c r="I7207" s="519">
        <f t="shared" si="1757"/>
        <v>0</v>
      </c>
      <c r="J7207" s="558">
        <f t="shared" si="1755"/>
        <v>0</v>
      </c>
      <c r="K7207" s="504"/>
      <c r="L7207" s="580">
        <f t="shared" si="1759"/>
        <v>0</v>
      </c>
      <c r="M7207" s="518">
        <f t="shared" si="1759"/>
        <v>0</v>
      </c>
      <c r="N7207" s="519">
        <f t="shared" si="1760"/>
        <v>0</v>
      </c>
      <c r="O7207" s="558">
        <f t="shared" si="1761"/>
        <v>0</v>
      </c>
      <c r="P7207" s="506"/>
      <c r="Q7207" s="520"/>
      <c r="R7207" s="412" t="str">
        <f t="shared" si="1756"/>
        <v/>
      </c>
      <c r="S7207" s="412" t="str">
        <f t="shared" si="1753"/>
        <v/>
      </c>
      <c r="T7207" s="427"/>
      <c r="U7207" s="429"/>
      <c r="W7207" s="6" t="e">
        <f>VLOOKUP(A7207,'[3]Cartilha Global'!$A:$A,1,FALSE)</f>
        <v>#N/A</v>
      </c>
    </row>
    <row r="7208" spans="1:23" ht="23.25" hidden="1" thickBot="1" x14ac:dyDescent="0.25">
      <c r="A7208" s="621">
        <v>95274</v>
      </c>
      <c r="B7208" s="508" t="s">
        <v>3144</v>
      </c>
      <c r="C7208" s="513" t="s">
        <v>7428</v>
      </c>
      <c r="D7208" s="498" t="s">
        <v>7094</v>
      </c>
      <c r="E7208" s="499">
        <v>0.35</v>
      </c>
      <c r="F7208" s="500">
        <f t="shared" si="1758"/>
        <v>0.43</v>
      </c>
      <c r="G7208" s="556"/>
      <c r="H7208" s="518"/>
      <c r="I7208" s="519">
        <f t="shared" si="1757"/>
        <v>0</v>
      </c>
      <c r="J7208" s="558">
        <f t="shared" si="1755"/>
        <v>0</v>
      </c>
      <c r="K7208" s="504"/>
      <c r="L7208" s="580">
        <f t="shared" si="1759"/>
        <v>0</v>
      </c>
      <c r="M7208" s="518">
        <f t="shared" si="1759"/>
        <v>0</v>
      </c>
      <c r="N7208" s="519">
        <f t="shared" si="1760"/>
        <v>0</v>
      </c>
      <c r="O7208" s="558">
        <f t="shared" si="1761"/>
        <v>0</v>
      </c>
      <c r="P7208" s="506"/>
      <c r="Q7208" s="520"/>
      <c r="R7208" s="412" t="str">
        <f t="shared" si="1756"/>
        <v/>
      </c>
      <c r="S7208" s="412" t="str">
        <f t="shared" si="1753"/>
        <v/>
      </c>
      <c r="T7208" s="427"/>
      <c r="U7208" s="429"/>
      <c r="W7208" s="6" t="e">
        <f>VLOOKUP(A7208,'[3]Cartilha Global'!$A:$A,1,FALSE)</f>
        <v>#N/A</v>
      </c>
    </row>
    <row r="7209" spans="1:23" ht="23.25" hidden="1" thickBot="1" x14ac:dyDescent="0.25">
      <c r="A7209" s="621">
        <v>95275</v>
      </c>
      <c r="B7209" s="508" t="s">
        <v>3144</v>
      </c>
      <c r="C7209" s="513" t="s">
        <v>7429</v>
      </c>
      <c r="D7209" s="498" t="s">
        <v>7094</v>
      </c>
      <c r="E7209" s="499">
        <v>2.13</v>
      </c>
      <c r="F7209" s="500">
        <f t="shared" si="1758"/>
        <v>2.64</v>
      </c>
      <c r="G7209" s="556"/>
      <c r="H7209" s="518"/>
      <c r="I7209" s="519">
        <f t="shared" si="1757"/>
        <v>0</v>
      </c>
      <c r="J7209" s="558">
        <f t="shared" si="1755"/>
        <v>0</v>
      </c>
      <c r="K7209" s="504"/>
      <c r="L7209" s="580">
        <f t="shared" si="1759"/>
        <v>0</v>
      </c>
      <c r="M7209" s="518">
        <f t="shared" si="1759"/>
        <v>0</v>
      </c>
      <c r="N7209" s="519">
        <f t="shared" si="1760"/>
        <v>0</v>
      </c>
      <c r="O7209" s="558">
        <f t="shared" si="1761"/>
        <v>0</v>
      </c>
      <c r="P7209" s="506"/>
      <c r="Q7209" s="520"/>
      <c r="R7209" s="412" t="str">
        <f t="shared" si="1756"/>
        <v/>
      </c>
      <c r="S7209" s="412" t="str">
        <f t="shared" si="1753"/>
        <v/>
      </c>
      <c r="T7209" s="427"/>
      <c r="U7209" s="429"/>
      <c r="W7209" s="6" t="e">
        <f>VLOOKUP(A7209,'[3]Cartilha Global'!$A:$A,1,FALSE)</f>
        <v>#N/A</v>
      </c>
    </row>
    <row r="7210" spans="1:23" ht="12" hidden="1" thickBot="1" x14ac:dyDescent="0.25">
      <c r="A7210" s="621" t="s">
        <v>6532</v>
      </c>
      <c r="B7210" s="508"/>
      <c r="C7210" s="513" t="s">
        <v>6533</v>
      </c>
      <c r="D7210" s="498"/>
      <c r="E7210" s="499"/>
      <c r="F7210" s="500">
        <f t="shared" ref="F7210:F7267" si="1762">IF(E7210=0,0,ROUND(E7210*(1+E$13)*(1-E$14),2))</f>
        <v>0</v>
      </c>
      <c r="G7210" s="556"/>
      <c r="H7210" s="556"/>
      <c r="I7210" s="557">
        <f t="shared" si="1757"/>
        <v>0</v>
      </c>
      <c r="J7210" s="558">
        <f t="shared" si="1755"/>
        <v>0</v>
      </c>
      <c r="K7210" s="504"/>
      <c r="L7210" s="580"/>
      <c r="M7210" s="556"/>
      <c r="N7210" s="557"/>
      <c r="O7210" s="558"/>
      <c r="P7210" s="506"/>
      <c r="Q7210" s="494" t="str">
        <f>IF(OR(SUM(J7211:J7215)&gt;0,SUM(O7211:O7215)&gt;0),"xx","")</f>
        <v/>
      </c>
      <c r="R7210" s="412" t="str">
        <f t="shared" si="1756"/>
        <v/>
      </c>
      <c r="S7210" s="412" t="str">
        <f t="shared" si="1753"/>
        <v/>
      </c>
      <c r="T7210" s="427"/>
      <c r="U7210" s="429"/>
      <c r="W7210" s="6" t="e">
        <f>VLOOKUP(A7210,'[3]Cartilha Global'!$A:$A,1,FALSE)</f>
        <v>#N/A</v>
      </c>
    </row>
    <row r="7211" spans="1:23" ht="23.25" hidden="1" thickBot="1" x14ac:dyDescent="0.25">
      <c r="A7211" s="621">
        <v>95114</v>
      </c>
      <c r="B7211" s="508" t="s">
        <v>3144</v>
      </c>
      <c r="C7211" s="513" t="s">
        <v>7430</v>
      </c>
      <c r="D7211" s="498" t="s">
        <v>7094</v>
      </c>
      <c r="E7211" s="499">
        <v>1.56</v>
      </c>
      <c r="F7211" s="500">
        <f t="shared" si="1762"/>
        <v>1.93</v>
      </c>
      <c r="G7211" s="556"/>
      <c r="H7211" s="518"/>
      <c r="I7211" s="519">
        <f t="shared" si="1757"/>
        <v>0</v>
      </c>
      <c r="J7211" s="558">
        <f t="shared" si="1755"/>
        <v>0</v>
      </c>
      <c r="K7211" s="504"/>
      <c r="L7211" s="580">
        <f t="shared" ref="L7211:M7215" si="1763">G7211</f>
        <v>0</v>
      </c>
      <c r="M7211" s="518">
        <f t="shared" si="1763"/>
        <v>0</v>
      </c>
      <c r="N7211" s="519">
        <f>IF(ISBLANK(E7211),0,ROUND(F7211*L7211,2))</f>
        <v>0</v>
      </c>
      <c r="O7211" s="558">
        <f>IF(ISBLANK(L7211),0,ROUND(L7211*M7211,2))</f>
        <v>0</v>
      </c>
      <c r="P7211" s="506"/>
      <c r="Q7211" s="520"/>
      <c r="R7211" s="412" t="str">
        <f t="shared" si="1756"/>
        <v/>
      </c>
      <c r="S7211" s="412" t="str">
        <f t="shared" si="1753"/>
        <v/>
      </c>
      <c r="T7211" s="427"/>
      <c r="U7211" s="429"/>
      <c r="W7211" s="6" t="e">
        <f>VLOOKUP(A7211,'[3]Cartilha Global'!$A:$A,1,FALSE)</f>
        <v>#N/A</v>
      </c>
    </row>
    <row r="7212" spans="1:23" ht="12" hidden="1" thickBot="1" x14ac:dyDescent="0.25">
      <c r="A7212" s="621">
        <v>95115</v>
      </c>
      <c r="B7212" s="508" t="s">
        <v>3144</v>
      </c>
      <c r="C7212" s="513" t="s">
        <v>7431</v>
      </c>
      <c r="D7212" s="498" t="s">
        <v>7094</v>
      </c>
      <c r="E7212" s="499">
        <v>0.18</v>
      </c>
      <c r="F7212" s="500">
        <f t="shared" si="1762"/>
        <v>0.22</v>
      </c>
      <c r="G7212" s="556"/>
      <c r="H7212" s="518"/>
      <c r="I7212" s="519">
        <f t="shared" si="1757"/>
        <v>0</v>
      </c>
      <c r="J7212" s="558">
        <f t="shared" si="1755"/>
        <v>0</v>
      </c>
      <c r="K7212" s="504"/>
      <c r="L7212" s="580">
        <f t="shared" si="1763"/>
        <v>0</v>
      </c>
      <c r="M7212" s="518">
        <f t="shared" si="1763"/>
        <v>0</v>
      </c>
      <c r="N7212" s="519">
        <f>IF(ISBLANK(E7212),0,ROUND(F7212*L7212,2))</f>
        <v>0</v>
      </c>
      <c r="O7212" s="558">
        <f>IF(ISBLANK(L7212),0,ROUND(L7212*M7212,2))</f>
        <v>0</v>
      </c>
      <c r="P7212" s="506"/>
      <c r="Q7212" s="520"/>
      <c r="R7212" s="412" t="str">
        <f t="shared" si="1756"/>
        <v/>
      </c>
      <c r="S7212" s="412" t="str">
        <f t="shared" si="1753"/>
        <v/>
      </c>
      <c r="T7212" s="427"/>
      <c r="U7212" s="429"/>
      <c r="W7212" s="6" t="e">
        <f>VLOOKUP(A7212,'[3]Cartilha Global'!$A:$A,1,FALSE)</f>
        <v>#N/A</v>
      </c>
    </row>
    <row r="7213" spans="1:23" ht="23.25" hidden="1" thickBot="1" x14ac:dyDescent="0.25">
      <c r="A7213" s="621">
        <v>5952</v>
      </c>
      <c r="B7213" s="508" t="s">
        <v>3144</v>
      </c>
      <c r="C7213" s="513" t="s">
        <v>7432</v>
      </c>
      <c r="D7213" s="498" t="s">
        <v>7310</v>
      </c>
      <c r="E7213" s="499">
        <v>24.83</v>
      </c>
      <c r="F7213" s="500">
        <f t="shared" si="1762"/>
        <v>30.75</v>
      </c>
      <c r="G7213" s="556"/>
      <c r="H7213" s="518"/>
      <c r="I7213" s="519">
        <f t="shared" si="1757"/>
        <v>0</v>
      </c>
      <c r="J7213" s="558">
        <f t="shared" si="1755"/>
        <v>0</v>
      </c>
      <c r="K7213" s="504"/>
      <c r="L7213" s="580">
        <f t="shared" si="1763"/>
        <v>0</v>
      </c>
      <c r="M7213" s="518">
        <f t="shared" si="1763"/>
        <v>0</v>
      </c>
      <c r="N7213" s="519">
        <f>IF(ISBLANK(E7213),0,ROUND(F7213*L7213,2))</f>
        <v>0</v>
      </c>
      <c r="O7213" s="558">
        <f>IF(ISBLANK(L7213),0,ROUND(L7213*M7213,2))</f>
        <v>0</v>
      </c>
      <c r="P7213" s="506"/>
      <c r="Q7213" s="520"/>
      <c r="R7213" s="412" t="str">
        <f t="shared" si="1756"/>
        <v/>
      </c>
      <c r="S7213" s="412" t="str">
        <f t="shared" si="1753"/>
        <v/>
      </c>
      <c r="T7213" s="427"/>
      <c r="U7213" s="429"/>
      <c r="W7213" s="6" t="e">
        <f>VLOOKUP(A7213,'[3]Cartilha Global'!$A:$A,1,FALSE)</f>
        <v>#N/A</v>
      </c>
    </row>
    <row r="7214" spans="1:23" ht="23.25" hidden="1" thickBot="1" x14ac:dyDescent="0.25">
      <c r="A7214" s="621">
        <v>5795</v>
      </c>
      <c r="B7214" s="508" t="s">
        <v>3144</v>
      </c>
      <c r="C7214" s="513" t="s">
        <v>7433</v>
      </c>
      <c r="D7214" s="498" t="s">
        <v>6937</v>
      </c>
      <c r="E7214" s="499">
        <v>26.78</v>
      </c>
      <c r="F7214" s="500">
        <f t="shared" si="1762"/>
        <v>33.159999999999997</v>
      </c>
      <c r="G7214" s="556"/>
      <c r="H7214" s="518"/>
      <c r="I7214" s="519">
        <f t="shared" si="1757"/>
        <v>0</v>
      </c>
      <c r="J7214" s="558">
        <f t="shared" si="1755"/>
        <v>0</v>
      </c>
      <c r="K7214" s="504"/>
      <c r="L7214" s="580">
        <f t="shared" si="1763"/>
        <v>0</v>
      </c>
      <c r="M7214" s="518">
        <f t="shared" si="1763"/>
        <v>0</v>
      </c>
      <c r="N7214" s="519">
        <f>IF(ISBLANK(E7214),0,ROUND(F7214*L7214,2))</f>
        <v>0</v>
      </c>
      <c r="O7214" s="558">
        <f>IF(ISBLANK(L7214),0,ROUND(L7214*M7214,2))</f>
        <v>0</v>
      </c>
      <c r="P7214" s="506"/>
      <c r="Q7214" s="520"/>
      <c r="R7214" s="412" t="str">
        <f t="shared" si="1756"/>
        <v/>
      </c>
      <c r="S7214" s="412" t="str">
        <f t="shared" si="1753"/>
        <v/>
      </c>
      <c r="T7214" s="427"/>
      <c r="U7214" s="429"/>
      <c r="W7214" s="6" t="e">
        <f>VLOOKUP(A7214,'[3]Cartilha Global'!$A:$A,1,FALSE)</f>
        <v>#N/A</v>
      </c>
    </row>
    <row r="7215" spans="1:23" ht="23.25" hidden="1" thickBot="1" x14ac:dyDescent="0.25">
      <c r="A7215" s="621">
        <v>53863</v>
      </c>
      <c r="B7215" s="508" t="s">
        <v>3144</v>
      </c>
      <c r="C7215" s="513" t="s">
        <v>7434</v>
      </c>
      <c r="D7215" s="498" t="s">
        <v>7094</v>
      </c>
      <c r="E7215" s="499">
        <v>1.95</v>
      </c>
      <c r="F7215" s="500">
        <f t="shared" si="1762"/>
        <v>2.41</v>
      </c>
      <c r="G7215" s="556"/>
      <c r="H7215" s="518"/>
      <c r="I7215" s="519">
        <f t="shared" si="1757"/>
        <v>0</v>
      </c>
      <c r="J7215" s="558">
        <f t="shared" si="1755"/>
        <v>0</v>
      </c>
      <c r="K7215" s="504"/>
      <c r="L7215" s="580">
        <f t="shared" si="1763"/>
        <v>0</v>
      </c>
      <c r="M7215" s="518">
        <f t="shared" si="1763"/>
        <v>0</v>
      </c>
      <c r="N7215" s="519">
        <f>IF(ISBLANK(E7215),0,ROUND(F7215*L7215,2))</f>
        <v>0</v>
      </c>
      <c r="O7215" s="558">
        <f>IF(ISBLANK(L7215),0,ROUND(L7215*M7215,2))</f>
        <v>0</v>
      </c>
      <c r="P7215" s="506"/>
      <c r="Q7215" s="520"/>
      <c r="R7215" s="412" t="str">
        <f t="shared" si="1756"/>
        <v/>
      </c>
      <c r="S7215" s="412" t="str">
        <f t="shared" ref="S7215:S7278" si="1764">IF(Q7215="X","x",IF(Q7215="xx","x",IF(OR(J7215&gt;0,O7215&gt;0),"x","")))</f>
        <v/>
      </c>
      <c r="T7215" s="427"/>
      <c r="U7215" s="429"/>
      <c r="W7215" s="6" t="e">
        <f>VLOOKUP(A7215,'[3]Cartilha Global'!$A:$A,1,FALSE)</f>
        <v>#N/A</v>
      </c>
    </row>
    <row r="7216" spans="1:23" ht="12" hidden="1" thickBot="1" x14ac:dyDescent="0.25">
      <c r="A7216" s="621" t="s">
        <v>6534</v>
      </c>
      <c r="B7216" s="508"/>
      <c r="C7216" s="513" t="s">
        <v>6535</v>
      </c>
      <c r="D7216" s="498"/>
      <c r="E7216" s="499"/>
      <c r="F7216" s="500">
        <f t="shared" si="1762"/>
        <v>0</v>
      </c>
      <c r="G7216" s="556"/>
      <c r="H7216" s="556"/>
      <c r="I7216" s="557">
        <f t="shared" si="1757"/>
        <v>0</v>
      </c>
      <c r="J7216" s="558">
        <f t="shared" si="1755"/>
        <v>0</v>
      </c>
      <c r="K7216" s="504"/>
      <c r="L7216" s="580"/>
      <c r="M7216" s="556"/>
      <c r="N7216" s="557"/>
      <c r="O7216" s="558"/>
      <c r="P7216" s="506"/>
      <c r="Q7216" s="494" t="str">
        <f>IF(OR(SUM(J7216)&gt;0,SUM(O7216)&gt;0),"xx","")</f>
        <v/>
      </c>
      <c r="R7216" s="412" t="str">
        <f t="shared" si="1756"/>
        <v/>
      </c>
      <c r="S7216" s="412" t="str">
        <f t="shared" si="1764"/>
        <v/>
      </c>
      <c r="T7216" s="427"/>
      <c r="U7216" s="429"/>
      <c r="W7216" s="6" t="e">
        <f>VLOOKUP(A7216,'[3]Cartilha Global'!$A:$A,1,FALSE)</f>
        <v>#N/A</v>
      </c>
    </row>
    <row r="7217" spans="1:23" ht="12" hidden="1" thickBot="1" x14ac:dyDescent="0.25">
      <c r="A7217" s="621" t="s">
        <v>6536</v>
      </c>
      <c r="B7217" s="508"/>
      <c r="C7217" s="513" t="s">
        <v>6537</v>
      </c>
      <c r="D7217" s="498"/>
      <c r="E7217" s="499"/>
      <c r="F7217" s="500">
        <f t="shared" si="1762"/>
        <v>0</v>
      </c>
      <c r="G7217" s="556"/>
      <c r="H7217" s="556"/>
      <c r="I7217" s="557">
        <f t="shared" si="1757"/>
        <v>0</v>
      </c>
      <c r="J7217" s="558">
        <f t="shared" si="1755"/>
        <v>0</v>
      </c>
      <c r="K7217" s="504"/>
      <c r="L7217" s="580"/>
      <c r="M7217" s="556"/>
      <c r="N7217" s="557"/>
      <c r="O7217" s="558"/>
      <c r="P7217" s="506"/>
      <c r="Q7217" s="494" t="str">
        <f>IF(OR(SUM(J7218:J7229)&gt;0,SUM(O7218:O7229)&gt;0),"xx","")</f>
        <v/>
      </c>
      <c r="R7217" s="412" t="str">
        <f t="shared" si="1756"/>
        <v/>
      </c>
      <c r="S7217" s="412" t="str">
        <f t="shared" si="1764"/>
        <v/>
      </c>
      <c r="T7217" s="427"/>
      <c r="U7217" s="429"/>
      <c r="W7217" s="6" t="e">
        <f>VLOOKUP(A7217,'[3]Cartilha Global'!$A:$A,1,FALSE)</f>
        <v>#N/A</v>
      </c>
    </row>
    <row r="7218" spans="1:23" ht="23.25" hidden="1" thickBot="1" x14ac:dyDescent="0.25">
      <c r="A7218" s="621">
        <v>83761</v>
      </c>
      <c r="B7218" s="508" t="s">
        <v>3144</v>
      </c>
      <c r="C7218" s="513" t="s">
        <v>7435</v>
      </c>
      <c r="D7218" s="498" t="s">
        <v>7094</v>
      </c>
      <c r="E7218" s="499">
        <v>6.86</v>
      </c>
      <c r="F7218" s="500">
        <f t="shared" si="1762"/>
        <v>8.5</v>
      </c>
      <c r="G7218" s="556"/>
      <c r="H7218" s="518"/>
      <c r="I7218" s="519">
        <f t="shared" si="1757"/>
        <v>0</v>
      </c>
      <c r="J7218" s="558">
        <f t="shared" si="1755"/>
        <v>0</v>
      </c>
      <c r="K7218" s="504"/>
      <c r="L7218" s="580">
        <f t="shared" ref="L7218:M7229" si="1765">G7218</f>
        <v>0</v>
      </c>
      <c r="M7218" s="518">
        <f t="shared" si="1765"/>
        <v>0</v>
      </c>
      <c r="N7218" s="519">
        <f t="shared" ref="N7218:N7229" si="1766">IF(ISBLANK(E7218),0,ROUND(F7218*L7218,2))</f>
        <v>0</v>
      </c>
      <c r="O7218" s="558">
        <f t="shared" ref="O7218:O7229" si="1767">IF(ISBLANK(L7218),0,ROUND(L7218*M7218,2))</f>
        <v>0</v>
      </c>
      <c r="P7218" s="506"/>
      <c r="Q7218" s="520"/>
      <c r="R7218" s="412" t="str">
        <f t="shared" si="1756"/>
        <v/>
      </c>
      <c r="S7218" s="412" t="str">
        <f t="shared" si="1764"/>
        <v/>
      </c>
      <c r="T7218" s="427"/>
      <c r="U7218" s="429"/>
      <c r="W7218" s="6" t="e">
        <f>VLOOKUP(A7218,'[3]Cartilha Global'!$A:$A,1,FALSE)</f>
        <v>#N/A</v>
      </c>
    </row>
    <row r="7219" spans="1:23" ht="23.25" hidden="1" thickBot="1" x14ac:dyDescent="0.25">
      <c r="A7219" s="621">
        <v>83762</v>
      </c>
      <c r="B7219" s="508" t="s">
        <v>3144</v>
      </c>
      <c r="C7219" s="513" t="s">
        <v>7436</v>
      </c>
      <c r="D7219" s="498" t="s">
        <v>7094</v>
      </c>
      <c r="E7219" s="499">
        <v>6.12</v>
      </c>
      <c r="F7219" s="500">
        <f t="shared" si="1762"/>
        <v>7.58</v>
      </c>
      <c r="G7219" s="556"/>
      <c r="H7219" s="518"/>
      <c r="I7219" s="519">
        <f t="shared" si="1757"/>
        <v>0</v>
      </c>
      <c r="J7219" s="558">
        <f t="shared" si="1755"/>
        <v>0</v>
      </c>
      <c r="K7219" s="504"/>
      <c r="L7219" s="580">
        <f t="shared" si="1765"/>
        <v>0</v>
      </c>
      <c r="M7219" s="518">
        <f t="shared" si="1765"/>
        <v>0</v>
      </c>
      <c r="N7219" s="519">
        <f t="shared" si="1766"/>
        <v>0</v>
      </c>
      <c r="O7219" s="558">
        <f t="shared" si="1767"/>
        <v>0</v>
      </c>
      <c r="P7219" s="506"/>
      <c r="Q7219" s="520"/>
      <c r="R7219" s="412" t="str">
        <f t="shared" si="1756"/>
        <v/>
      </c>
      <c r="S7219" s="412" t="str">
        <f t="shared" si="1764"/>
        <v/>
      </c>
      <c r="T7219" s="427"/>
      <c r="U7219" s="429"/>
      <c r="W7219" s="6" t="e">
        <f>VLOOKUP(A7219,'[3]Cartilha Global'!$A:$A,1,FALSE)</f>
        <v>#N/A</v>
      </c>
    </row>
    <row r="7220" spans="1:23" ht="23.25" hidden="1" thickBot="1" x14ac:dyDescent="0.25">
      <c r="A7220" s="621">
        <v>83763</v>
      </c>
      <c r="B7220" s="508" t="s">
        <v>3144</v>
      </c>
      <c r="C7220" s="513" t="s">
        <v>7437</v>
      </c>
      <c r="D7220" s="498" t="s">
        <v>7094</v>
      </c>
      <c r="E7220" s="499">
        <v>56.21</v>
      </c>
      <c r="F7220" s="500">
        <f t="shared" si="1762"/>
        <v>69.61</v>
      </c>
      <c r="G7220" s="556"/>
      <c r="H7220" s="518"/>
      <c r="I7220" s="519">
        <f t="shared" si="1757"/>
        <v>0</v>
      </c>
      <c r="J7220" s="558">
        <f t="shared" si="1755"/>
        <v>0</v>
      </c>
      <c r="K7220" s="504"/>
      <c r="L7220" s="580">
        <f t="shared" si="1765"/>
        <v>0</v>
      </c>
      <c r="M7220" s="518">
        <f t="shared" si="1765"/>
        <v>0</v>
      </c>
      <c r="N7220" s="519">
        <f t="shared" si="1766"/>
        <v>0</v>
      </c>
      <c r="O7220" s="558">
        <f t="shared" si="1767"/>
        <v>0</v>
      </c>
      <c r="P7220" s="506"/>
      <c r="Q7220" s="520"/>
      <c r="R7220" s="412" t="str">
        <f t="shared" si="1756"/>
        <v/>
      </c>
      <c r="S7220" s="412" t="str">
        <f t="shared" si="1764"/>
        <v/>
      </c>
      <c r="T7220" s="427"/>
      <c r="U7220" s="429"/>
      <c r="W7220" s="6" t="e">
        <f>VLOOKUP(A7220,'[3]Cartilha Global'!$A:$A,1,FALSE)</f>
        <v>#N/A</v>
      </c>
    </row>
    <row r="7221" spans="1:23" ht="23.25" hidden="1" thickBot="1" x14ac:dyDescent="0.25">
      <c r="A7221" s="621">
        <v>83764</v>
      </c>
      <c r="B7221" s="508" t="s">
        <v>3144</v>
      </c>
      <c r="C7221" s="513" t="s">
        <v>7438</v>
      </c>
      <c r="D7221" s="498" t="s">
        <v>7094</v>
      </c>
      <c r="E7221" s="499">
        <v>1.23</v>
      </c>
      <c r="F7221" s="500">
        <f t="shared" si="1762"/>
        <v>1.52</v>
      </c>
      <c r="G7221" s="556"/>
      <c r="H7221" s="518"/>
      <c r="I7221" s="519">
        <f t="shared" si="1757"/>
        <v>0</v>
      </c>
      <c r="J7221" s="558">
        <f t="shared" si="1755"/>
        <v>0</v>
      </c>
      <c r="K7221" s="504"/>
      <c r="L7221" s="580">
        <f t="shared" si="1765"/>
        <v>0</v>
      </c>
      <c r="M7221" s="518">
        <f t="shared" si="1765"/>
        <v>0</v>
      </c>
      <c r="N7221" s="519">
        <f t="shared" si="1766"/>
        <v>0</v>
      </c>
      <c r="O7221" s="558">
        <f t="shared" si="1767"/>
        <v>0</v>
      </c>
      <c r="P7221" s="506"/>
      <c r="Q7221" s="520"/>
      <c r="R7221" s="412" t="str">
        <f t="shared" si="1756"/>
        <v/>
      </c>
      <c r="S7221" s="412" t="str">
        <f t="shared" si="1764"/>
        <v/>
      </c>
      <c r="T7221" s="427"/>
      <c r="U7221" s="429"/>
      <c r="W7221" s="6" t="e">
        <f>VLOOKUP(A7221,'[3]Cartilha Global'!$A:$A,1,FALSE)</f>
        <v>#N/A</v>
      </c>
    </row>
    <row r="7222" spans="1:23" ht="23.25" hidden="1" thickBot="1" x14ac:dyDescent="0.25">
      <c r="A7222" s="621">
        <v>83765</v>
      </c>
      <c r="B7222" s="508" t="s">
        <v>3144</v>
      </c>
      <c r="C7222" s="513" t="s">
        <v>7439</v>
      </c>
      <c r="D7222" s="498" t="s">
        <v>6937</v>
      </c>
      <c r="E7222" s="499">
        <v>100.06</v>
      </c>
      <c r="F7222" s="500">
        <f t="shared" si="1762"/>
        <v>123.91</v>
      </c>
      <c r="G7222" s="556"/>
      <c r="H7222" s="518"/>
      <c r="I7222" s="519">
        <f t="shared" si="1757"/>
        <v>0</v>
      </c>
      <c r="J7222" s="558">
        <f t="shared" si="1755"/>
        <v>0</v>
      </c>
      <c r="K7222" s="504"/>
      <c r="L7222" s="580">
        <f t="shared" si="1765"/>
        <v>0</v>
      </c>
      <c r="M7222" s="518">
        <f t="shared" si="1765"/>
        <v>0</v>
      </c>
      <c r="N7222" s="519">
        <f t="shared" si="1766"/>
        <v>0</v>
      </c>
      <c r="O7222" s="558">
        <f t="shared" si="1767"/>
        <v>0</v>
      </c>
      <c r="P7222" s="506"/>
      <c r="Q7222" s="520"/>
      <c r="R7222" s="412" t="str">
        <f t="shared" si="1756"/>
        <v/>
      </c>
      <c r="S7222" s="412" t="str">
        <f t="shared" si="1764"/>
        <v/>
      </c>
      <c r="T7222" s="427"/>
      <c r="U7222" s="429"/>
      <c r="W7222" s="6" t="e">
        <f>VLOOKUP(A7222,'[3]Cartilha Global'!$A:$A,1,FALSE)</f>
        <v>#N/A</v>
      </c>
    </row>
    <row r="7223" spans="1:23" ht="23.25" hidden="1" thickBot="1" x14ac:dyDescent="0.25">
      <c r="A7223" s="621">
        <v>83766</v>
      </c>
      <c r="B7223" s="508" t="s">
        <v>3144</v>
      </c>
      <c r="C7223" s="513" t="s">
        <v>7440</v>
      </c>
      <c r="D7223" s="498" t="s">
        <v>7310</v>
      </c>
      <c r="E7223" s="499">
        <v>37.729999999999997</v>
      </c>
      <c r="F7223" s="500">
        <f t="shared" si="1762"/>
        <v>46.72</v>
      </c>
      <c r="G7223" s="556"/>
      <c r="H7223" s="518"/>
      <c r="I7223" s="519">
        <f t="shared" si="1757"/>
        <v>0</v>
      </c>
      <c r="J7223" s="558">
        <f t="shared" si="1755"/>
        <v>0</v>
      </c>
      <c r="K7223" s="504"/>
      <c r="L7223" s="580">
        <f t="shared" si="1765"/>
        <v>0</v>
      </c>
      <c r="M7223" s="518">
        <f t="shared" si="1765"/>
        <v>0</v>
      </c>
      <c r="N7223" s="519">
        <f t="shared" si="1766"/>
        <v>0</v>
      </c>
      <c r="O7223" s="558">
        <f t="shared" si="1767"/>
        <v>0</v>
      </c>
      <c r="P7223" s="506"/>
      <c r="Q7223" s="520"/>
      <c r="R7223" s="412" t="str">
        <f t="shared" si="1756"/>
        <v/>
      </c>
      <c r="S7223" s="412" t="str">
        <f t="shared" si="1764"/>
        <v/>
      </c>
      <c r="T7223" s="427"/>
      <c r="U7223" s="429"/>
      <c r="W7223" s="6" t="e">
        <f>VLOOKUP(A7223,'[3]Cartilha Global'!$A:$A,1,FALSE)</f>
        <v>#N/A</v>
      </c>
    </row>
    <row r="7224" spans="1:23" ht="23.25" hidden="1" thickBot="1" x14ac:dyDescent="0.25">
      <c r="A7224" s="621">
        <v>92716</v>
      </c>
      <c r="B7224" s="508" t="s">
        <v>3144</v>
      </c>
      <c r="C7224" s="513" t="s">
        <v>7441</v>
      </c>
      <c r="D7224" s="498" t="s">
        <v>6937</v>
      </c>
      <c r="E7224" s="499">
        <v>24.36</v>
      </c>
      <c r="F7224" s="500">
        <f t="shared" si="1762"/>
        <v>30.17</v>
      </c>
      <c r="G7224" s="556"/>
      <c r="H7224" s="518"/>
      <c r="I7224" s="519">
        <f t="shared" si="1757"/>
        <v>0</v>
      </c>
      <c r="J7224" s="558">
        <f t="shared" si="1755"/>
        <v>0</v>
      </c>
      <c r="K7224" s="504"/>
      <c r="L7224" s="580">
        <f t="shared" si="1765"/>
        <v>0</v>
      </c>
      <c r="M7224" s="518">
        <f t="shared" si="1765"/>
        <v>0</v>
      </c>
      <c r="N7224" s="519">
        <f t="shared" si="1766"/>
        <v>0</v>
      </c>
      <c r="O7224" s="558">
        <f t="shared" si="1767"/>
        <v>0</v>
      </c>
      <c r="P7224" s="506"/>
      <c r="Q7224" s="520"/>
      <c r="R7224" s="412" t="str">
        <f t="shared" si="1756"/>
        <v/>
      </c>
      <c r="S7224" s="412" t="str">
        <f t="shared" si="1764"/>
        <v/>
      </c>
      <c r="T7224" s="427"/>
      <c r="U7224" s="429"/>
      <c r="W7224" s="6" t="e">
        <f>VLOOKUP(A7224,'[3]Cartilha Global'!$A:$A,1,FALSE)</f>
        <v>#N/A</v>
      </c>
    </row>
    <row r="7225" spans="1:23" ht="23.25" hidden="1" thickBot="1" x14ac:dyDescent="0.25">
      <c r="A7225" s="621">
        <v>92717</v>
      </c>
      <c r="B7225" s="508" t="s">
        <v>3144</v>
      </c>
      <c r="C7225" s="513" t="s">
        <v>7442</v>
      </c>
      <c r="D7225" s="498" t="s">
        <v>7310</v>
      </c>
      <c r="E7225" s="499">
        <v>0.22</v>
      </c>
      <c r="F7225" s="500">
        <f t="shared" si="1762"/>
        <v>0.27</v>
      </c>
      <c r="G7225" s="556"/>
      <c r="H7225" s="518"/>
      <c r="I7225" s="519">
        <f t="shared" si="1757"/>
        <v>0</v>
      </c>
      <c r="J7225" s="558">
        <f t="shared" si="1755"/>
        <v>0</v>
      </c>
      <c r="K7225" s="504"/>
      <c r="L7225" s="580">
        <f t="shared" si="1765"/>
        <v>0</v>
      </c>
      <c r="M7225" s="518">
        <f t="shared" si="1765"/>
        <v>0</v>
      </c>
      <c r="N7225" s="519">
        <f t="shared" si="1766"/>
        <v>0</v>
      </c>
      <c r="O7225" s="558">
        <f t="shared" si="1767"/>
        <v>0</v>
      </c>
      <c r="P7225" s="506"/>
      <c r="Q7225" s="520"/>
      <c r="R7225" s="412" t="str">
        <f t="shared" si="1756"/>
        <v/>
      </c>
      <c r="S7225" s="412" t="str">
        <f t="shared" si="1764"/>
        <v/>
      </c>
      <c r="T7225" s="427"/>
      <c r="U7225" s="429"/>
      <c r="W7225" s="6" t="e">
        <f>VLOOKUP(A7225,'[3]Cartilha Global'!$A:$A,1,FALSE)</f>
        <v>#N/A</v>
      </c>
    </row>
    <row r="7226" spans="1:23" ht="23.25" hidden="1" thickBot="1" x14ac:dyDescent="0.25">
      <c r="A7226" s="621">
        <v>92712</v>
      </c>
      <c r="B7226" s="508" t="s">
        <v>3144</v>
      </c>
      <c r="C7226" s="513" t="s">
        <v>7443</v>
      </c>
      <c r="D7226" s="498" t="s">
        <v>7094</v>
      </c>
      <c r="E7226" s="499">
        <v>0.2</v>
      </c>
      <c r="F7226" s="500">
        <f t="shared" si="1762"/>
        <v>0.25</v>
      </c>
      <c r="G7226" s="556"/>
      <c r="H7226" s="518"/>
      <c r="I7226" s="519">
        <f t="shared" si="1757"/>
        <v>0</v>
      </c>
      <c r="J7226" s="558">
        <f t="shared" si="1755"/>
        <v>0</v>
      </c>
      <c r="K7226" s="504"/>
      <c r="L7226" s="580">
        <f t="shared" si="1765"/>
        <v>0</v>
      </c>
      <c r="M7226" s="518">
        <f t="shared" si="1765"/>
        <v>0</v>
      </c>
      <c r="N7226" s="519">
        <f t="shared" si="1766"/>
        <v>0</v>
      </c>
      <c r="O7226" s="558">
        <f t="shared" si="1767"/>
        <v>0</v>
      </c>
      <c r="P7226" s="506"/>
      <c r="Q7226" s="520"/>
      <c r="R7226" s="412" t="str">
        <f t="shared" si="1756"/>
        <v/>
      </c>
      <c r="S7226" s="412" t="str">
        <f t="shared" si="1764"/>
        <v/>
      </c>
      <c r="T7226" s="427"/>
      <c r="U7226" s="429"/>
      <c r="W7226" s="6" t="e">
        <f>VLOOKUP(A7226,'[3]Cartilha Global'!$A:$A,1,FALSE)</f>
        <v>#N/A</v>
      </c>
    </row>
    <row r="7227" spans="1:23" ht="23.25" hidden="1" thickBot="1" x14ac:dyDescent="0.25">
      <c r="A7227" s="621">
        <v>92713</v>
      </c>
      <c r="B7227" s="508" t="s">
        <v>3144</v>
      </c>
      <c r="C7227" s="513" t="s">
        <v>7444</v>
      </c>
      <c r="D7227" s="498" t="s">
        <v>7094</v>
      </c>
      <c r="E7227" s="499">
        <v>0.02</v>
      </c>
      <c r="F7227" s="500">
        <f t="shared" si="1762"/>
        <v>0.02</v>
      </c>
      <c r="G7227" s="556"/>
      <c r="H7227" s="518"/>
      <c r="I7227" s="519">
        <f t="shared" si="1757"/>
        <v>0</v>
      </c>
      <c r="J7227" s="558">
        <f t="shared" si="1755"/>
        <v>0</v>
      </c>
      <c r="K7227" s="504"/>
      <c r="L7227" s="580">
        <f t="shared" si="1765"/>
        <v>0</v>
      </c>
      <c r="M7227" s="518">
        <f t="shared" si="1765"/>
        <v>0</v>
      </c>
      <c r="N7227" s="519">
        <f t="shared" si="1766"/>
        <v>0</v>
      </c>
      <c r="O7227" s="558">
        <f t="shared" si="1767"/>
        <v>0</v>
      </c>
      <c r="P7227" s="506"/>
      <c r="Q7227" s="520"/>
      <c r="R7227" s="412" t="str">
        <f t="shared" si="1756"/>
        <v/>
      </c>
      <c r="S7227" s="412" t="str">
        <f t="shared" si="1764"/>
        <v/>
      </c>
      <c r="T7227" s="427"/>
      <c r="U7227" s="429"/>
      <c r="W7227" s="6" t="e">
        <f>VLOOKUP(A7227,'[3]Cartilha Global'!$A:$A,1,FALSE)</f>
        <v>#N/A</v>
      </c>
    </row>
    <row r="7228" spans="1:23" ht="23.25" hidden="1" thickBot="1" x14ac:dyDescent="0.25">
      <c r="A7228" s="621">
        <v>92714</v>
      </c>
      <c r="B7228" s="508" t="s">
        <v>3144</v>
      </c>
      <c r="C7228" s="513" t="s">
        <v>7445</v>
      </c>
      <c r="D7228" s="498" t="s">
        <v>7094</v>
      </c>
      <c r="E7228" s="499">
        <v>0.25</v>
      </c>
      <c r="F7228" s="500">
        <f t="shared" si="1762"/>
        <v>0.31</v>
      </c>
      <c r="G7228" s="556"/>
      <c r="H7228" s="518"/>
      <c r="I7228" s="519">
        <f t="shared" si="1757"/>
        <v>0</v>
      </c>
      <c r="J7228" s="558">
        <f t="shared" si="1755"/>
        <v>0</v>
      </c>
      <c r="K7228" s="504"/>
      <c r="L7228" s="580">
        <f t="shared" si="1765"/>
        <v>0</v>
      </c>
      <c r="M7228" s="518">
        <f t="shared" si="1765"/>
        <v>0</v>
      </c>
      <c r="N7228" s="519">
        <f t="shared" si="1766"/>
        <v>0</v>
      </c>
      <c r="O7228" s="558">
        <f t="shared" si="1767"/>
        <v>0</v>
      </c>
      <c r="P7228" s="506"/>
      <c r="Q7228" s="520"/>
      <c r="R7228" s="412" t="str">
        <f t="shared" si="1756"/>
        <v/>
      </c>
      <c r="S7228" s="412" t="str">
        <f t="shared" si="1764"/>
        <v/>
      </c>
      <c r="T7228" s="427"/>
      <c r="U7228" s="429"/>
      <c r="W7228" s="6" t="e">
        <f>VLOOKUP(A7228,'[3]Cartilha Global'!$A:$A,1,FALSE)</f>
        <v>#N/A</v>
      </c>
    </row>
    <row r="7229" spans="1:23" ht="23.25" hidden="1" thickBot="1" x14ac:dyDescent="0.25">
      <c r="A7229" s="621">
        <v>92715</v>
      </c>
      <c r="B7229" s="508" t="s">
        <v>3144</v>
      </c>
      <c r="C7229" s="513" t="s">
        <v>7446</v>
      </c>
      <c r="D7229" s="498" t="s">
        <v>7094</v>
      </c>
      <c r="E7229" s="499">
        <v>23.89</v>
      </c>
      <c r="F7229" s="500">
        <f t="shared" si="1762"/>
        <v>29.59</v>
      </c>
      <c r="G7229" s="556"/>
      <c r="H7229" s="518"/>
      <c r="I7229" s="519">
        <f t="shared" si="1757"/>
        <v>0</v>
      </c>
      <c r="J7229" s="558">
        <f t="shared" si="1755"/>
        <v>0</v>
      </c>
      <c r="K7229" s="504"/>
      <c r="L7229" s="580">
        <f t="shared" si="1765"/>
        <v>0</v>
      </c>
      <c r="M7229" s="518">
        <f t="shared" si="1765"/>
        <v>0</v>
      </c>
      <c r="N7229" s="519">
        <f t="shared" si="1766"/>
        <v>0</v>
      </c>
      <c r="O7229" s="558">
        <f t="shared" si="1767"/>
        <v>0</v>
      </c>
      <c r="P7229" s="506"/>
      <c r="Q7229" s="520"/>
      <c r="R7229" s="412" t="str">
        <f t="shared" si="1756"/>
        <v/>
      </c>
      <c r="S7229" s="412" t="str">
        <f t="shared" si="1764"/>
        <v/>
      </c>
      <c r="T7229" s="427"/>
      <c r="U7229" s="429"/>
      <c r="W7229" s="6" t="e">
        <f>VLOOKUP(A7229,'[3]Cartilha Global'!$A:$A,1,FALSE)</f>
        <v>#N/A</v>
      </c>
    </row>
    <row r="7230" spans="1:23" ht="12" hidden="1" thickBot="1" x14ac:dyDescent="0.25">
      <c r="A7230" s="621" t="s">
        <v>6538</v>
      </c>
      <c r="B7230" s="508"/>
      <c r="C7230" s="513" t="s">
        <v>6539</v>
      </c>
      <c r="D7230" s="498"/>
      <c r="E7230" s="499"/>
      <c r="F7230" s="500">
        <f t="shared" si="1762"/>
        <v>0</v>
      </c>
      <c r="G7230" s="556"/>
      <c r="H7230" s="556"/>
      <c r="I7230" s="557">
        <f t="shared" si="1757"/>
        <v>0</v>
      </c>
      <c r="J7230" s="558">
        <f t="shared" si="1755"/>
        <v>0</v>
      </c>
      <c r="K7230" s="504"/>
      <c r="L7230" s="580"/>
      <c r="M7230" s="556"/>
      <c r="N7230" s="557"/>
      <c r="O7230" s="558"/>
      <c r="P7230" s="506"/>
      <c r="Q7230" s="494" t="str">
        <f>IF(OR(SUM(J7230)&gt;0,SUM(O7230)&gt;0),"xx","")</f>
        <v/>
      </c>
      <c r="R7230" s="412" t="str">
        <f t="shared" si="1756"/>
        <v/>
      </c>
      <c r="S7230" s="412" t="str">
        <f t="shared" si="1764"/>
        <v/>
      </c>
      <c r="T7230" s="427"/>
      <c r="U7230" s="429"/>
      <c r="W7230" s="6" t="e">
        <f>VLOOKUP(A7230,'[3]Cartilha Global'!$A:$A,1,FALSE)</f>
        <v>#N/A</v>
      </c>
    </row>
    <row r="7231" spans="1:23" ht="12" hidden="1" thickBot="1" x14ac:dyDescent="0.25">
      <c r="A7231" s="621" t="s">
        <v>6540</v>
      </c>
      <c r="B7231" s="508"/>
      <c r="C7231" s="513" t="s">
        <v>6541</v>
      </c>
      <c r="D7231" s="498"/>
      <c r="E7231" s="499"/>
      <c r="F7231" s="500">
        <f t="shared" si="1762"/>
        <v>0</v>
      </c>
      <c r="G7231" s="556"/>
      <c r="H7231" s="556"/>
      <c r="I7231" s="557">
        <f t="shared" si="1757"/>
        <v>0</v>
      </c>
      <c r="J7231" s="558">
        <f t="shared" si="1755"/>
        <v>0</v>
      </c>
      <c r="K7231" s="504"/>
      <c r="L7231" s="580"/>
      <c r="M7231" s="556"/>
      <c r="N7231" s="557"/>
      <c r="O7231" s="558"/>
      <c r="P7231" s="506"/>
      <c r="Q7231" s="494" t="str">
        <f>IF(OR(SUM(J7232:J7233)&gt;0,SUM(O7232:O7233)&gt;0),"xx","")</f>
        <v/>
      </c>
      <c r="R7231" s="412" t="str">
        <f t="shared" si="1756"/>
        <v/>
      </c>
      <c r="S7231" s="412" t="str">
        <f t="shared" si="1764"/>
        <v/>
      </c>
      <c r="T7231" s="427"/>
      <c r="U7231" s="429"/>
      <c r="W7231" s="6" t="e">
        <f>VLOOKUP(A7231,'[3]Cartilha Global'!$A:$A,1,FALSE)</f>
        <v>#N/A</v>
      </c>
    </row>
    <row r="7232" spans="1:23" ht="23.25" hidden="1" thickBot="1" x14ac:dyDescent="0.25">
      <c r="A7232" s="621">
        <v>88569</v>
      </c>
      <c r="B7232" s="508" t="s">
        <v>3144</v>
      </c>
      <c r="C7232" s="513" t="s">
        <v>7447</v>
      </c>
      <c r="D7232" s="498" t="s">
        <v>7094</v>
      </c>
      <c r="E7232" s="499">
        <v>4.29</v>
      </c>
      <c r="F7232" s="500">
        <f t="shared" si="1762"/>
        <v>5.31</v>
      </c>
      <c r="G7232" s="556"/>
      <c r="H7232" s="518"/>
      <c r="I7232" s="519">
        <f t="shared" si="1757"/>
        <v>0</v>
      </c>
      <c r="J7232" s="558">
        <f t="shared" si="1755"/>
        <v>0</v>
      </c>
      <c r="K7232" s="504"/>
      <c r="L7232" s="580">
        <f>G7232</f>
        <v>0</v>
      </c>
      <c r="M7232" s="518">
        <f>H7232</f>
        <v>0</v>
      </c>
      <c r="N7232" s="519">
        <f>IF(ISBLANK(E7232),0,ROUND(F7232*L7232,2))</f>
        <v>0</v>
      </c>
      <c r="O7232" s="558">
        <f>IF(ISBLANK(L7232),0,ROUND(L7232*M7232,2))</f>
        <v>0</v>
      </c>
      <c r="P7232" s="506"/>
      <c r="Q7232" s="520"/>
      <c r="R7232" s="412" t="str">
        <f t="shared" si="1756"/>
        <v/>
      </c>
      <c r="S7232" s="412" t="str">
        <f t="shared" si="1764"/>
        <v/>
      </c>
      <c r="T7232" s="427"/>
      <c r="U7232" s="429"/>
      <c r="W7232" s="6" t="e">
        <f>VLOOKUP(A7232,'[3]Cartilha Global'!$A:$A,1,FALSE)</f>
        <v>#N/A</v>
      </c>
    </row>
    <row r="7233" spans="1:23" ht="23.25" hidden="1" thickBot="1" x14ac:dyDescent="0.25">
      <c r="A7233" s="621">
        <v>88570</v>
      </c>
      <c r="B7233" s="508" t="s">
        <v>3144</v>
      </c>
      <c r="C7233" s="513" t="s">
        <v>7448</v>
      </c>
      <c r="D7233" s="498" t="s">
        <v>7094</v>
      </c>
      <c r="E7233" s="499">
        <v>0.71</v>
      </c>
      <c r="F7233" s="500">
        <f t="shared" si="1762"/>
        <v>0.88</v>
      </c>
      <c r="G7233" s="556"/>
      <c r="H7233" s="518"/>
      <c r="I7233" s="519">
        <f t="shared" si="1757"/>
        <v>0</v>
      </c>
      <c r="J7233" s="558">
        <f t="shared" si="1755"/>
        <v>0</v>
      </c>
      <c r="K7233" s="504"/>
      <c r="L7233" s="580">
        <f>G7233</f>
        <v>0</v>
      </c>
      <c r="M7233" s="518">
        <f>H7233</f>
        <v>0</v>
      </c>
      <c r="N7233" s="519">
        <f>IF(ISBLANK(E7233),0,ROUND(F7233*L7233,2))</f>
        <v>0</v>
      </c>
      <c r="O7233" s="558">
        <f>IF(ISBLANK(L7233),0,ROUND(L7233*M7233,2))</f>
        <v>0</v>
      </c>
      <c r="P7233" s="506"/>
      <c r="Q7233" s="520"/>
      <c r="R7233" s="412" t="str">
        <f t="shared" si="1756"/>
        <v/>
      </c>
      <c r="S7233" s="412" t="str">
        <f t="shared" si="1764"/>
        <v/>
      </c>
      <c r="T7233" s="427"/>
      <c r="U7233" s="429"/>
      <c r="W7233" s="6" t="e">
        <f>VLOOKUP(A7233,'[3]Cartilha Global'!$A:$A,1,FALSE)</f>
        <v>#N/A</v>
      </c>
    </row>
    <row r="7234" spans="1:23" ht="12" hidden="1" thickBot="1" x14ac:dyDescent="0.25">
      <c r="A7234" s="621" t="s">
        <v>7449</v>
      </c>
      <c r="B7234" s="508"/>
      <c r="C7234" s="513" t="s">
        <v>7450</v>
      </c>
      <c r="D7234" s="498"/>
      <c r="E7234" s="499"/>
      <c r="F7234" s="500">
        <f t="shared" si="1762"/>
        <v>0</v>
      </c>
      <c r="G7234" s="556"/>
      <c r="H7234" s="556"/>
      <c r="I7234" s="557">
        <f t="shared" si="1757"/>
        <v>0</v>
      </c>
      <c r="J7234" s="558">
        <f t="shared" si="1755"/>
        <v>0</v>
      </c>
      <c r="K7234" s="504"/>
      <c r="L7234" s="580"/>
      <c r="M7234" s="556"/>
      <c r="N7234" s="557"/>
      <c r="O7234" s="558"/>
      <c r="P7234" s="506"/>
      <c r="Q7234" s="494" t="str">
        <f>IF(OR(SUM(J7235:J7236)&gt;0,SUM(O7235:O7236)&gt;0),"xx","")</f>
        <v/>
      </c>
      <c r="R7234" s="412" t="str">
        <f t="shared" si="1756"/>
        <v/>
      </c>
      <c r="S7234" s="412" t="str">
        <f t="shared" si="1764"/>
        <v/>
      </c>
      <c r="T7234" s="427"/>
      <c r="U7234" s="429"/>
      <c r="W7234" s="6" t="str">
        <f>VLOOKUP(A7234,'[3]Cartilha Global'!$A:$A,1,FALSE)</f>
        <v>12.3.17</v>
      </c>
    </row>
    <row r="7235" spans="1:23" ht="12" hidden="1" thickBot="1" x14ac:dyDescent="0.25">
      <c r="A7235" s="621">
        <v>101917</v>
      </c>
      <c r="B7235" s="508" t="s">
        <v>3144</v>
      </c>
      <c r="C7235" s="513" t="s">
        <v>7451</v>
      </c>
      <c r="D7235" s="498" t="s">
        <v>169</v>
      </c>
      <c r="E7235" s="499">
        <v>149.69</v>
      </c>
      <c r="F7235" s="500">
        <f t="shared" si="1762"/>
        <v>185.38</v>
      </c>
      <c r="G7235" s="556"/>
      <c r="H7235" s="518"/>
      <c r="I7235" s="519">
        <f>IF(ISBLANK(E7235),0,ROUND(F7235*G7235,2))</f>
        <v>0</v>
      </c>
      <c r="J7235" s="558">
        <f>IF(ISBLANK(G7235),0,ROUND(G7235*H7235,2))</f>
        <v>0</v>
      </c>
      <c r="K7235" s="504"/>
      <c r="L7235" s="580">
        <f>G7235</f>
        <v>0</v>
      </c>
      <c r="M7235" s="518">
        <f>H7235</f>
        <v>0</v>
      </c>
      <c r="N7235" s="519">
        <f>IF(ISBLANK(E7235),0,ROUND(F7235*L7235,2))</f>
        <v>0</v>
      </c>
      <c r="O7235" s="558">
        <f>IF(ISBLANK(L7235),0,ROUND(L7235*M7235,2))</f>
        <v>0</v>
      </c>
      <c r="P7235" s="506"/>
      <c r="Q7235" s="520"/>
      <c r="R7235" s="412" t="str">
        <f>IF(Q7235="X","x",IF(Q7235="xx","x",IF(O7235&gt;0,"x","")))</f>
        <v/>
      </c>
      <c r="S7235" s="412" t="str">
        <f t="shared" si="1764"/>
        <v/>
      </c>
      <c r="T7235" s="427"/>
      <c r="U7235" s="429"/>
      <c r="W7235" s="6">
        <f>VLOOKUP(A7235,'[3]Cartilha Global'!$A:$A,1,FALSE)</f>
        <v>101917</v>
      </c>
    </row>
    <row r="7236" spans="1:23" ht="12" hidden="1" thickBot="1" x14ac:dyDescent="0.25">
      <c r="A7236" s="621">
        <v>101917</v>
      </c>
      <c r="B7236" s="512" t="s">
        <v>3144</v>
      </c>
      <c r="C7236" s="513" t="s">
        <v>7452</v>
      </c>
      <c r="D7236" s="498" t="s">
        <v>169</v>
      </c>
      <c r="E7236" s="499">
        <v>149.69</v>
      </c>
      <c r="F7236" s="500">
        <f t="shared" si="1762"/>
        <v>185.38</v>
      </c>
      <c r="G7236" s="556"/>
      <c r="H7236" s="518"/>
      <c r="I7236" s="519">
        <f t="shared" si="1757"/>
        <v>0</v>
      </c>
      <c r="J7236" s="558">
        <f t="shared" si="1755"/>
        <v>0</v>
      </c>
      <c r="K7236" s="504"/>
      <c r="L7236" s="580">
        <f>G7236</f>
        <v>0</v>
      </c>
      <c r="M7236" s="518">
        <f>H7236</f>
        <v>0</v>
      </c>
      <c r="N7236" s="519">
        <f>IF(ISBLANK(E7236),0,ROUND(F7236*L7236,2))</f>
        <v>0</v>
      </c>
      <c r="O7236" s="558">
        <f>IF(ISBLANK(L7236),0,ROUND(L7236*M7236,2))</f>
        <v>0</v>
      </c>
      <c r="P7236" s="506"/>
      <c r="Q7236" s="520"/>
      <c r="R7236" s="412" t="str">
        <f t="shared" si="1756"/>
        <v/>
      </c>
      <c r="S7236" s="412" t="str">
        <f t="shared" si="1764"/>
        <v/>
      </c>
      <c r="T7236" s="427"/>
      <c r="U7236" s="429"/>
      <c r="W7236" s="6">
        <f>VLOOKUP(A7236,'[3]Cartilha Global'!$A:$A,1,FALSE)</f>
        <v>101917</v>
      </c>
    </row>
    <row r="7237" spans="1:23" ht="12" hidden="1" thickBot="1" x14ac:dyDescent="0.25">
      <c r="A7237" s="621" t="s">
        <v>6542</v>
      </c>
      <c r="B7237" s="508"/>
      <c r="C7237" s="513" t="s">
        <v>6543</v>
      </c>
      <c r="D7237" s="498"/>
      <c r="E7237" s="499"/>
      <c r="F7237" s="500">
        <f t="shared" si="1762"/>
        <v>0</v>
      </c>
      <c r="G7237" s="556"/>
      <c r="H7237" s="556"/>
      <c r="I7237" s="557">
        <f t="shared" si="1757"/>
        <v>0</v>
      </c>
      <c r="J7237" s="558">
        <f t="shared" si="1755"/>
        <v>0</v>
      </c>
      <c r="K7237" s="504"/>
      <c r="L7237" s="580"/>
      <c r="M7237" s="556"/>
      <c r="N7237" s="557"/>
      <c r="O7237" s="558"/>
      <c r="P7237" s="506"/>
      <c r="Q7237" s="494" t="str">
        <f>IF(OR(SUM(J7238:J7243)&gt;0,SUM(O7238:O7243)&gt;0),"xx","")</f>
        <v/>
      </c>
      <c r="R7237" s="412" t="str">
        <f t="shared" si="1756"/>
        <v/>
      </c>
      <c r="S7237" s="412" t="str">
        <f t="shared" si="1764"/>
        <v/>
      </c>
      <c r="T7237" s="427"/>
      <c r="U7237" s="429"/>
      <c r="W7237" s="6" t="e">
        <f>VLOOKUP(A7237,'[3]Cartilha Global'!$A:$A,1,FALSE)</f>
        <v>#N/A</v>
      </c>
    </row>
    <row r="7238" spans="1:23" ht="34.5" hidden="1" thickBot="1" x14ac:dyDescent="0.25">
      <c r="A7238" s="621">
        <v>93404</v>
      </c>
      <c r="B7238" s="508" t="s">
        <v>3144</v>
      </c>
      <c r="C7238" s="513" t="s">
        <v>7453</v>
      </c>
      <c r="D7238" s="498" t="s">
        <v>7094</v>
      </c>
      <c r="E7238" s="499">
        <v>6</v>
      </c>
      <c r="F7238" s="500">
        <f t="shared" si="1762"/>
        <v>7.43</v>
      </c>
      <c r="G7238" s="556"/>
      <c r="H7238" s="518"/>
      <c r="I7238" s="519">
        <f t="shared" si="1757"/>
        <v>0</v>
      </c>
      <c r="J7238" s="558">
        <f t="shared" si="1755"/>
        <v>0</v>
      </c>
      <c r="K7238" s="504"/>
      <c r="L7238" s="580">
        <f t="shared" ref="L7238:M7243" si="1768">G7238</f>
        <v>0</v>
      </c>
      <c r="M7238" s="518">
        <f t="shared" si="1768"/>
        <v>0</v>
      </c>
      <c r="N7238" s="519">
        <f t="shared" ref="N7238:N7243" si="1769">IF(ISBLANK(E7238),0,ROUND(F7238*L7238,2))</f>
        <v>0</v>
      </c>
      <c r="O7238" s="558">
        <f t="shared" ref="O7238:O7243" si="1770">IF(ISBLANK(L7238),0,ROUND(L7238*M7238,2))</f>
        <v>0</v>
      </c>
      <c r="P7238" s="506"/>
      <c r="Q7238" s="520"/>
      <c r="R7238" s="412" t="str">
        <f t="shared" si="1756"/>
        <v/>
      </c>
      <c r="S7238" s="412" t="str">
        <f t="shared" si="1764"/>
        <v/>
      </c>
      <c r="T7238" s="427"/>
      <c r="U7238" s="429"/>
      <c r="W7238" s="6" t="e">
        <f>VLOOKUP(A7238,'[3]Cartilha Global'!$A:$A,1,FALSE)</f>
        <v>#N/A</v>
      </c>
    </row>
    <row r="7239" spans="1:23" ht="34.5" hidden="1" thickBot="1" x14ac:dyDescent="0.25">
      <c r="A7239" s="621">
        <v>93405</v>
      </c>
      <c r="B7239" s="508" t="s">
        <v>3144</v>
      </c>
      <c r="C7239" s="513" t="s">
        <v>7454</v>
      </c>
      <c r="D7239" s="498" t="s">
        <v>7094</v>
      </c>
      <c r="E7239" s="499">
        <v>0.82</v>
      </c>
      <c r="F7239" s="500">
        <f t="shared" si="1762"/>
        <v>1.02</v>
      </c>
      <c r="G7239" s="556"/>
      <c r="H7239" s="518"/>
      <c r="I7239" s="519">
        <f t="shared" si="1757"/>
        <v>0</v>
      </c>
      <c r="J7239" s="558">
        <f t="shared" si="1755"/>
        <v>0</v>
      </c>
      <c r="K7239" s="504"/>
      <c r="L7239" s="580">
        <f t="shared" si="1768"/>
        <v>0</v>
      </c>
      <c r="M7239" s="518">
        <f t="shared" si="1768"/>
        <v>0</v>
      </c>
      <c r="N7239" s="519">
        <f t="shared" si="1769"/>
        <v>0</v>
      </c>
      <c r="O7239" s="558">
        <f t="shared" si="1770"/>
        <v>0</v>
      </c>
      <c r="P7239" s="506"/>
      <c r="Q7239" s="520"/>
      <c r="R7239" s="412" t="str">
        <f t="shared" si="1756"/>
        <v/>
      </c>
      <c r="S7239" s="412" t="str">
        <f t="shared" si="1764"/>
        <v/>
      </c>
      <c r="T7239" s="427"/>
      <c r="U7239" s="429"/>
      <c r="W7239" s="6" t="e">
        <f>VLOOKUP(A7239,'[3]Cartilha Global'!$A:$A,1,FALSE)</f>
        <v>#N/A</v>
      </c>
    </row>
    <row r="7240" spans="1:23" ht="34.5" hidden="1" thickBot="1" x14ac:dyDescent="0.25">
      <c r="A7240" s="621">
        <v>93406</v>
      </c>
      <c r="B7240" s="508" t="s">
        <v>3144</v>
      </c>
      <c r="C7240" s="513" t="s">
        <v>7455</v>
      </c>
      <c r="D7240" s="498" t="s">
        <v>7094</v>
      </c>
      <c r="E7240" s="499">
        <v>7.5</v>
      </c>
      <c r="F7240" s="500">
        <f t="shared" si="1762"/>
        <v>9.2899999999999991</v>
      </c>
      <c r="G7240" s="556"/>
      <c r="H7240" s="518"/>
      <c r="I7240" s="519">
        <f t="shared" si="1757"/>
        <v>0</v>
      </c>
      <c r="J7240" s="558">
        <f t="shared" si="1755"/>
        <v>0</v>
      </c>
      <c r="K7240" s="504"/>
      <c r="L7240" s="580">
        <f t="shared" si="1768"/>
        <v>0</v>
      </c>
      <c r="M7240" s="518">
        <f t="shared" si="1768"/>
        <v>0</v>
      </c>
      <c r="N7240" s="519">
        <f t="shared" si="1769"/>
        <v>0</v>
      </c>
      <c r="O7240" s="558">
        <f t="shared" si="1770"/>
        <v>0</v>
      </c>
      <c r="P7240" s="506"/>
      <c r="Q7240" s="520"/>
      <c r="R7240" s="412" t="str">
        <f t="shared" si="1756"/>
        <v/>
      </c>
      <c r="S7240" s="412" t="str">
        <f t="shared" si="1764"/>
        <v/>
      </c>
      <c r="T7240" s="427"/>
      <c r="U7240" s="429"/>
      <c r="W7240" s="6" t="e">
        <f>VLOOKUP(A7240,'[3]Cartilha Global'!$A:$A,1,FALSE)</f>
        <v>#N/A</v>
      </c>
    </row>
    <row r="7241" spans="1:23" ht="34.5" hidden="1" thickBot="1" x14ac:dyDescent="0.25">
      <c r="A7241" s="621">
        <v>93407</v>
      </c>
      <c r="B7241" s="508" t="s">
        <v>3144</v>
      </c>
      <c r="C7241" s="513" t="s">
        <v>7456</v>
      </c>
      <c r="D7241" s="498" t="s">
        <v>7094</v>
      </c>
      <c r="E7241" s="499">
        <v>52.79</v>
      </c>
      <c r="F7241" s="500">
        <f t="shared" si="1762"/>
        <v>65.38</v>
      </c>
      <c r="G7241" s="556"/>
      <c r="H7241" s="518"/>
      <c r="I7241" s="519">
        <f t="shared" si="1757"/>
        <v>0</v>
      </c>
      <c r="J7241" s="558">
        <f t="shared" si="1755"/>
        <v>0</v>
      </c>
      <c r="K7241" s="504"/>
      <c r="L7241" s="580">
        <f t="shared" si="1768"/>
        <v>0</v>
      </c>
      <c r="M7241" s="518">
        <f t="shared" si="1768"/>
        <v>0</v>
      </c>
      <c r="N7241" s="519">
        <f t="shared" si="1769"/>
        <v>0</v>
      </c>
      <c r="O7241" s="558">
        <f t="shared" si="1770"/>
        <v>0</v>
      </c>
      <c r="P7241" s="506"/>
      <c r="Q7241" s="520"/>
      <c r="R7241" s="412" t="str">
        <f t="shared" si="1756"/>
        <v/>
      </c>
      <c r="S7241" s="412" t="str">
        <f t="shared" si="1764"/>
        <v/>
      </c>
      <c r="T7241" s="427"/>
      <c r="U7241" s="429"/>
      <c r="W7241" s="6" t="e">
        <f>VLOOKUP(A7241,'[3]Cartilha Global'!$A:$A,1,FALSE)</f>
        <v>#N/A</v>
      </c>
    </row>
    <row r="7242" spans="1:23" ht="34.5" hidden="1" thickBot="1" x14ac:dyDescent="0.25">
      <c r="A7242" s="621">
        <v>93408</v>
      </c>
      <c r="B7242" s="508" t="s">
        <v>3144</v>
      </c>
      <c r="C7242" s="513" t="s">
        <v>7457</v>
      </c>
      <c r="D7242" s="498" t="s">
        <v>6937</v>
      </c>
      <c r="E7242" s="499">
        <v>92.53</v>
      </c>
      <c r="F7242" s="500">
        <f t="shared" si="1762"/>
        <v>114.59</v>
      </c>
      <c r="G7242" s="556"/>
      <c r="H7242" s="518"/>
      <c r="I7242" s="519">
        <f t="shared" si="1757"/>
        <v>0</v>
      </c>
      <c r="J7242" s="558">
        <f t="shared" si="1755"/>
        <v>0</v>
      </c>
      <c r="K7242" s="504"/>
      <c r="L7242" s="580">
        <f t="shared" si="1768"/>
        <v>0</v>
      </c>
      <c r="M7242" s="518">
        <f t="shared" si="1768"/>
        <v>0</v>
      </c>
      <c r="N7242" s="519">
        <f t="shared" si="1769"/>
        <v>0</v>
      </c>
      <c r="O7242" s="558">
        <f t="shared" si="1770"/>
        <v>0</v>
      </c>
      <c r="P7242" s="506"/>
      <c r="Q7242" s="520"/>
      <c r="R7242" s="412" t="str">
        <f t="shared" si="1756"/>
        <v/>
      </c>
      <c r="S7242" s="412" t="str">
        <f t="shared" si="1764"/>
        <v/>
      </c>
      <c r="T7242" s="427"/>
      <c r="U7242" s="429"/>
      <c r="W7242" s="6" t="e">
        <f>VLOOKUP(A7242,'[3]Cartilha Global'!$A:$A,1,FALSE)</f>
        <v>#N/A</v>
      </c>
    </row>
    <row r="7243" spans="1:23" ht="34.5" hidden="1" thickBot="1" x14ac:dyDescent="0.25">
      <c r="A7243" s="621">
        <v>93409</v>
      </c>
      <c r="B7243" s="508" t="s">
        <v>3144</v>
      </c>
      <c r="C7243" s="513" t="s">
        <v>7458</v>
      </c>
      <c r="D7243" s="498" t="s">
        <v>7310</v>
      </c>
      <c r="E7243" s="499">
        <v>32.24</v>
      </c>
      <c r="F7243" s="500">
        <f t="shared" si="1762"/>
        <v>39.93</v>
      </c>
      <c r="G7243" s="556"/>
      <c r="H7243" s="518"/>
      <c r="I7243" s="519">
        <f t="shared" si="1757"/>
        <v>0</v>
      </c>
      <c r="J7243" s="558">
        <f t="shared" si="1755"/>
        <v>0</v>
      </c>
      <c r="K7243" s="504"/>
      <c r="L7243" s="580">
        <f t="shared" si="1768"/>
        <v>0</v>
      </c>
      <c r="M7243" s="518">
        <f t="shared" si="1768"/>
        <v>0</v>
      </c>
      <c r="N7243" s="519">
        <f t="shared" si="1769"/>
        <v>0</v>
      </c>
      <c r="O7243" s="558">
        <f t="shared" si="1770"/>
        <v>0</v>
      </c>
      <c r="P7243" s="506"/>
      <c r="Q7243" s="520"/>
      <c r="R7243" s="412" t="str">
        <f t="shared" si="1756"/>
        <v/>
      </c>
      <c r="S7243" s="412" t="str">
        <f t="shared" si="1764"/>
        <v/>
      </c>
      <c r="T7243" s="427"/>
      <c r="U7243" s="429"/>
      <c r="W7243" s="6" t="e">
        <f>VLOOKUP(A7243,'[3]Cartilha Global'!$A:$A,1,FALSE)</f>
        <v>#N/A</v>
      </c>
    </row>
    <row r="7244" spans="1:23" ht="12" hidden="1" thickBot="1" x14ac:dyDescent="0.25">
      <c r="A7244" s="621" t="s">
        <v>3147</v>
      </c>
      <c r="B7244" s="508"/>
      <c r="C7244" s="513" t="s">
        <v>15</v>
      </c>
      <c r="D7244" s="498"/>
      <c r="E7244" s="499"/>
      <c r="F7244" s="500">
        <f t="shared" si="1762"/>
        <v>0</v>
      </c>
      <c r="G7244" s="556"/>
      <c r="H7244" s="556"/>
      <c r="I7244" s="557">
        <f t="shared" si="1757"/>
        <v>0</v>
      </c>
      <c r="J7244" s="558">
        <f t="shared" si="1755"/>
        <v>0</v>
      </c>
      <c r="K7244" s="504"/>
      <c r="L7244" s="580"/>
      <c r="M7244" s="556"/>
      <c r="N7244" s="557"/>
      <c r="O7244" s="558"/>
      <c r="P7244" s="506"/>
      <c r="Q7244" s="494" t="str">
        <f>IF(OR(SUM(J7245:J7305)&gt;0,SUM(O7245:O7305)&gt;0),"xx","")</f>
        <v/>
      </c>
      <c r="R7244" s="412" t="str">
        <f t="shared" si="1756"/>
        <v/>
      </c>
      <c r="S7244" s="412" t="str">
        <f t="shared" si="1764"/>
        <v/>
      </c>
      <c r="T7244" s="427"/>
      <c r="U7244" s="429"/>
      <c r="W7244" s="6" t="str">
        <f>VLOOKUP(A7244,'[3]Cartilha Global'!$A:$A,1,FALSE)</f>
        <v>12.3.19</v>
      </c>
    </row>
    <row r="7245" spans="1:23" ht="23.25" hidden="1" thickBot="1" x14ac:dyDescent="0.25">
      <c r="A7245" s="621">
        <v>5692</v>
      </c>
      <c r="B7245" s="508" t="s">
        <v>3144</v>
      </c>
      <c r="C7245" s="513" t="s">
        <v>7459</v>
      </c>
      <c r="D7245" s="498" t="s">
        <v>7094</v>
      </c>
      <c r="E7245" s="499">
        <v>0.2</v>
      </c>
      <c r="F7245" s="500">
        <f t="shared" si="1762"/>
        <v>0.25</v>
      </c>
      <c r="G7245" s="556"/>
      <c r="H7245" s="518"/>
      <c r="I7245" s="519">
        <f t="shared" si="1757"/>
        <v>0</v>
      </c>
      <c r="J7245" s="558">
        <f t="shared" si="1755"/>
        <v>0</v>
      </c>
      <c r="K7245" s="504"/>
      <c r="L7245" s="580">
        <f t="shared" ref="L7245:M7305" si="1771">G7245</f>
        <v>0</v>
      </c>
      <c r="M7245" s="518">
        <f t="shared" si="1771"/>
        <v>0</v>
      </c>
      <c r="N7245" s="519">
        <f t="shared" ref="N7245:N7305" si="1772">IF(ISBLANK(E7245),0,ROUND(F7245*L7245,2))</f>
        <v>0</v>
      </c>
      <c r="O7245" s="558">
        <f t="shared" ref="O7245:O7305" si="1773">IF(ISBLANK(L7245),0,ROUND(L7245*M7245,2))</f>
        <v>0</v>
      </c>
      <c r="P7245" s="506"/>
      <c r="Q7245" s="520"/>
      <c r="R7245" s="412" t="str">
        <f t="shared" si="1756"/>
        <v/>
      </c>
      <c r="S7245" s="412" t="str">
        <f t="shared" si="1764"/>
        <v/>
      </c>
      <c r="T7245" s="427"/>
      <c r="U7245" s="429"/>
      <c r="W7245" s="6" t="e">
        <f>VLOOKUP(A7245,'[3]Cartilha Global'!$A:$A,1,FALSE)</f>
        <v>#N/A</v>
      </c>
    </row>
    <row r="7246" spans="1:23" ht="23.25" hidden="1" thickBot="1" x14ac:dyDescent="0.25">
      <c r="A7246" s="621">
        <v>89022</v>
      </c>
      <c r="B7246" s="508" t="s">
        <v>3144</v>
      </c>
      <c r="C7246" s="513" t="s">
        <v>7460</v>
      </c>
      <c r="D7246" s="498" t="s">
        <v>7310</v>
      </c>
      <c r="E7246" s="499">
        <v>0.42</v>
      </c>
      <c r="F7246" s="500">
        <f t="shared" si="1762"/>
        <v>0.52</v>
      </c>
      <c r="G7246" s="556"/>
      <c r="H7246" s="518"/>
      <c r="I7246" s="519">
        <f t="shared" si="1757"/>
        <v>0</v>
      </c>
      <c r="J7246" s="558">
        <f t="shared" si="1755"/>
        <v>0</v>
      </c>
      <c r="K7246" s="504"/>
      <c r="L7246" s="580">
        <f t="shared" si="1771"/>
        <v>0</v>
      </c>
      <c r="M7246" s="518">
        <f t="shared" si="1771"/>
        <v>0</v>
      </c>
      <c r="N7246" s="519">
        <f t="shared" si="1772"/>
        <v>0</v>
      </c>
      <c r="O7246" s="558">
        <f t="shared" si="1773"/>
        <v>0</v>
      </c>
      <c r="P7246" s="506"/>
      <c r="Q7246" s="520"/>
      <c r="R7246" s="412" t="str">
        <f t="shared" si="1756"/>
        <v/>
      </c>
      <c r="S7246" s="412" t="str">
        <f t="shared" si="1764"/>
        <v/>
      </c>
      <c r="T7246" s="427"/>
      <c r="U7246" s="429"/>
      <c r="W7246" s="6" t="e">
        <f>VLOOKUP(A7246,'[3]Cartilha Global'!$A:$A,1,FALSE)</f>
        <v>#N/A</v>
      </c>
    </row>
    <row r="7247" spans="1:23" ht="23.25" hidden="1" thickBot="1" x14ac:dyDescent="0.25">
      <c r="A7247" s="621">
        <v>102136</v>
      </c>
      <c r="B7247" s="508" t="s">
        <v>3144</v>
      </c>
      <c r="C7247" s="513" t="s">
        <v>7461</v>
      </c>
      <c r="D7247" s="498" t="s">
        <v>169</v>
      </c>
      <c r="E7247" s="499">
        <v>74.209999999999994</v>
      </c>
      <c r="F7247" s="500">
        <f t="shared" si="1762"/>
        <v>91.9</v>
      </c>
      <c r="G7247" s="556"/>
      <c r="H7247" s="518"/>
      <c r="I7247" s="519">
        <f>IF(ISBLANK(E7247),0,ROUND(F7247*G7247,2))</f>
        <v>0</v>
      </c>
      <c r="J7247" s="558">
        <f>IF(ISBLANK(G7247),0,ROUND(G7247*H7247,2))</f>
        <v>0</v>
      </c>
      <c r="K7247" s="504"/>
      <c r="L7247" s="580">
        <f t="shared" si="1771"/>
        <v>0</v>
      </c>
      <c r="M7247" s="518">
        <f t="shared" si="1771"/>
        <v>0</v>
      </c>
      <c r="N7247" s="519">
        <f>IF(ISBLANK(E7247),0,ROUND(F7247*L7247,2))</f>
        <v>0</v>
      </c>
      <c r="O7247" s="558">
        <f>IF(ISBLANK(L7247),0,ROUND(L7247*M7247,2))</f>
        <v>0</v>
      </c>
      <c r="P7247" s="506"/>
      <c r="Q7247" s="520"/>
      <c r="R7247" s="412" t="str">
        <f>IF(Q7247="X","x",IF(Q7247="xx","x",IF(O7247&gt;0,"x","")))</f>
        <v/>
      </c>
      <c r="S7247" s="412" t="str">
        <f t="shared" si="1764"/>
        <v/>
      </c>
      <c r="T7247" s="427"/>
      <c r="U7247" s="429"/>
      <c r="W7247" s="6">
        <f>VLOOKUP(A7247,'[3]Cartilha Global'!$A:$A,1,FALSE)</f>
        <v>102136</v>
      </c>
    </row>
    <row r="7248" spans="1:23" ht="23.25" hidden="1" thickBot="1" x14ac:dyDescent="0.25">
      <c r="A7248" s="621">
        <v>102137</v>
      </c>
      <c r="B7248" s="508" t="s">
        <v>3144</v>
      </c>
      <c r="C7248" s="513" t="s">
        <v>7462</v>
      </c>
      <c r="D7248" s="498" t="s">
        <v>169</v>
      </c>
      <c r="E7248" s="499">
        <v>87.98</v>
      </c>
      <c r="F7248" s="500">
        <f t="shared" si="1762"/>
        <v>108.95</v>
      </c>
      <c r="G7248" s="556"/>
      <c r="H7248" s="518"/>
      <c r="I7248" s="519">
        <f>IF(ISBLANK(E7248),0,ROUND(F7248*G7248,2))</f>
        <v>0</v>
      </c>
      <c r="J7248" s="558">
        <f>IF(ISBLANK(G7248),0,ROUND(G7248*H7248,2))</f>
        <v>0</v>
      </c>
      <c r="K7248" s="504"/>
      <c r="L7248" s="580">
        <f t="shared" si="1771"/>
        <v>0</v>
      </c>
      <c r="M7248" s="518">
        <f t="shared" si="1771"/>
        <v>0</v>
      </c>
      <c r="N7248" s="519">
        <f>IF(ISBLANK(E7248),0,ROUND(F7248*L7248,2))</f>
        <v>0</v>
      </c>
      <c r="O7248" s="558">
        <f>IF(ISBLANK(L7248),0,ROUND(L7248*M7248,2))</f>
        <v>0</v>
      </c>
      <c r="P7248" s="506"/>
      <c r="Q7248" s="520"/>
      <c r="R7248" s="412" t="str">
        <f>IF(Q7248="X","x",IF(Q7248="xx","x",IF(O7248&gt;0,"x","")))</f>
        <v/>
      </c>
      <c r="S7248" s="412" t="str">
        <f t="shared" si="1764"/>
        <v/>
      </c>
      <c r="T7248" s="427"/>
      <c r="U7248" s="429"/>
      <c r="W7248" s="6">
        <f>VLOOKUP(A7248,'[3]Cartilha Global'!$A:$A,1,FALSE)</f>
        <v>102137</v>
      </c>
    </row>
    <row r="7249" spans="1:23" ht="23.25" hidden="1" thickBot="1" x14ac:dyDescent="0.25">
      <c r="A7249" s="621">
        <v>102138</v>
      </c>
      <c r="B7249" s="508" t="s">
        <v>3144</v>
      </c>
      <c r="C7249" s="513" t="s">
        <v>7463</v>
      </c>
      <c r="D7249" s="498" t="s">
        <v>169</v>
      </c>
      <c r="E7249" s="499">
        <v>223.26</v>
      </c>
      <c r="F7249" s="500">
        <f t="shared" si="1762"/>
        <v>276.49</v>
      </c>
      <c r="G7249" s="556"/>
      <c r="H7249" s="518"/>
      <c r="I7249" s="519">
        <f>IF(ISBLANK(E7249),0,ROUND(F7249*G7249,2))</f>
        <v>0</v>
      </c>
      <c r="J7249" s="558">
        <f>IF(ISBLANK(G7249),0,ROUND(G7249*H7249,2))</f>
        <v>0</v>
      </c>
      <c r="K7249" s="504"/>
      <c r="L7249" s="580">
        <f t="shared" si="1771"/>
        <v>0</v>
      </c>
      <c r="M7249" s="518">
        <f t="shared" si="1771"/>
        <v>0</v>
      </c>
      <c r="N7249" s="519">
        <f>IF(ISBLANK(E7249),0,ROUND(F7249*L7249,2))</f>
        <v>0</v>
      </c>
      <c r="O7249" s="558">
        <f>IF(ISBLANK(L7249),0,ROUND(L7249*M7249,2))</f>
        <v>0</v>
      </c>
      <c r="P7249" s="506"/>
      <c r="Q7249" s="520"/>
      <c r="R7249" s="412" t="str">
        <f>IF(Q7249="X","x",IF(Q7249="xx","x",IF(O7249&gt;0,"x","")))</f>
        <v/>
      </c>
      <c r="S7249" s="412" t="str">
        <f t="shared" si="1764"/>
        <v/>
      </c>
      <c r="T7249" s="427"/>
      <c r="U7249" s="429"/>
      <c r="W7249" s="6">
        <f>VLOOKUP(A7249,'[3]Cartilha Global'!$A:$A,1,FALSE)</f>
        <v>102138</v>
      </c>
    </row>
    <row r="7250" spans="1:23" ht="23.25" hidden="1" thickBot="1" x14ac:dyDescent="0.25">
      <c r="A7250" s="621">
        <v>102111</v>
      </c>
      <c r="B7250" s="508" t="s">
        <v>3144</v>
      </c>
      <c r="C7250" s="513" t="s">
        <v>7464</v>
      </c>
      <c r="D7250" s="498" t="s">
        <v>169</v>
      </c>
      <c r="E7250" s="499">
        <v>837.87</v>
      </c>
      <c r="F7250" s="500">
        <f t="shared" si="1762"/>
        <v>1037.6199999999999</v>
      </c>
      <c r="G7250" s="556"/>
      <c r="H7250" s="518"/>
      <c r="I7250" s="519">
        <f t="shared" si="1757"/>
        <v>0</v>
      </c>
      <c r="J7250" s="558">
        <f t="shared" si="1755"/>
        <v>0</v>
      </c>
      <c r="K7250" s="504"/>
      <c r="L7250" s="580">
        <f t="shared" si="1771"/>
        <v>0</v>
      </c>
      <c r="M7250" s="518">
        <f t="shared" si="1771"/>
        <v>0</v>
      </c>
      <c r="N7250" s="519">
        <f t="shared" si="1772"/>
        <v>0</v>
      </c>
      <c r="O7250" s="558">
        <f t="shared" si="1773"/>
        <v>0</v>
      </c>
      <c r="P7250" s="506"/>
      <c r="Q7250" s="520"/>
      <c r="R7250" s="412" t="str">
        <f t="shared" si="1756"/>
        <v/>
      </c>
      <c r="S7250" s="412" t="str">
        <f t="shared" si="1764"/>
        <v/>
      </c>
      <c r="T7250" s="427"/>
      <c r="U7250" s="429"/>
      <c r="W7250" s="6">
        <f>VLOOKUP(A7250,'[3]Cartilha Global'!$A:$A,1,FALSE)</f>
        <v>102111</v>
      </c>
    </row>
    <row r="7251" spans="1:23" ht="23.25" hidden="1" thickBot="1" x14ac:dyDescent="0.25">
      <c r="A7251" s="621">
        <v>102112</v>
      </c>
      <c r="B7251" s="508" t="s">
        <v>3144</v>
      </c>
      <c r="C7251" s="513" t="s">
        <v>7465</v>
      </c>
      <c r="D7251" s="498" t="s">
        <v>169</v>
      </c>
      <c r="E7251" s="499">
        <v>142</v>
      </c>
      <c r="F7251" s="500">
        <f t="shared" si="1762"/>
        <v>175.85</v>
      </c>
      <c r="G7251" s="556"/>
      <c r="H7251" s="518"/>
      <c r="I7251" s="519">
        <f t="shared" si="1757"/>
        <v>0</v>
      </c>
      <c r="J7251" s="558">
        <f t="shared" si="1755"/>
        <v>0</v>
      </c>
      <c r="K7251" s="504"/>
      <c r="L7251" s="580">
        <f t="shared" si="1771"/>
        <v>0</v>
      </c>
      <c r="M7251" s="518">
        <f t="shared" si="1771"/>
        <v>0</v>
      </c>
      <c r="N7251" s="519">
        <f t="shared" si="1772"/>
        <v>0</v>
      </c>
      <c r="O7251" s="558">
        <f t="shared" si="1773"/>
        <v>0</v>
      </c>
      <c r="P7251" s="506"/>
      <c r="Q7251" s="520"/>
      <c r="R7251" s="412" t="str">
        <f t="shared" si="1756"/>
        <v/>
      </c>
      <c r="S7251" s="412" t="str">
        <f t="shared" si="1764"/>
        <v/>
      </c>
      <c r="T7251" s="427"/>
      <c r="U7251" s="429"/>
      <c r="W7251" s="6">
        <f>VLOOKUP(A7251,'[3]Cartilha Global'!$A:$A,1,FALSE)</f>
        <v>102112</v>
      </c>
    </row>
    <row r="7252" spans="1:23" ht="23.25" hidden="1" thickBot="1" x14ac:dyDescent="0.25">
      <c r="A7252" s="621">
        <v>102113</v>
      </c>
      <c r="B7252" s="508" t="s">
        <v>3144</v>
      </c>
      <c r="C7252" s="513" t="s">
        <v>7466</v>
      </c>
      <c r="D7252" s="498" t="s">
        <v>169</v>
      </c>
      <c r="E7252" s="499">
        <v>1318.65</v>
      </c>
      <c r="F7252" s="500">
        <f t="shared" si="1762"/>
        <v>1633.02</v>
      </c>
      <c r="G7252" s="556"/>
      <c r="H7252" s="518"/>
      <c r="I7252" s="519">
        <f t="shared" si="1757"/>
        <v>0</v>
      </c>
      <c r="J7252" s="558">
        <f t="shared" si="1755"/>
        <v>0</v>
      </c>
      <c r="K7252" s="504"/>
      <c r="L7252" s="580">
        <f t="shared" si="1771"/>
        <v>0</v>
      </c>
      <c r="M7252" s="518">
        <f t="shared" si="1771"/>
        <v>0</v>
      </c>
      <c r="N7252" s="519">
        <f t="shared" si="1772"/>
        <v>0</v>
      </c>
      <c r="O7252" s="558">
        <f t="shared" si="1773"/>
        <v>0</v>
      </c>
      <c r="P7252" s="506"/>
      <c r="Q7252" s="520"/>
      <c r="R7252" s="412" t="str">
        <f t="shared" si="1756"/>
        <v/>
      </c>
      <c r="S7252" s="412" t="str">
        <f t="shared" si="1764"/>
        <v/>
      </c>
      <c r="T7252" s="427"/>
      <c r="U7252" s="429"/>
      <c r="W7252" s="6">
        <f>VLOOKUP(A7252,'[3]Cartilha Global'!$A:$A,1,FALSE)</f>
        <v>102113</v>
      </c>
    </row>
    <row r="7253" spans="1:23" ht="23.25" hidden="1" thickBot="1" x14ac:dyDescent="0.25">
      <c r="A7253" s="621">
        <v>102114</v>
      </c>
      <c r="B7253" s="508" t="s">
        <v>3144</v>
      </c>
      <c r="C7253" s="513" t="s">
        <v>7467</v>
      </c>
      <c r="D7253" s="498" t="s">
        <v>169</v>
      </c>
      <c r="E7253" s="499">
        <v>145.63999999999999</v>
      </c>
      <c r="F7253" s="500">
        <f t="shared" si="1762"/>
        <v>180.36</v>
      </c>
      <c r="G7253" s="556"/>
      <c r="H7253" s="518"/>
      <c r="I7253" s="519">
        <f t="shared" si="1757"/>
        <v>0</v>
      </c>
      <c r="J7253" s="558">
        <f t="shared" si="1755"/>
        <v>0</v>
      </c>
      <c r="K7253" s="504"/>
      <c r="L7253" s="580">
        <f t="shared" si="1771"/>
        <v>0</v>
      </c>
      <c r="M7253" s="518">
        <f t="shared" si="1771"/>
        <v>0</v>
      </c>
      <c r="N7253" s="519">
        <f t="shared" si="1772"/>
        <v>0</v>
      </c>
      <c r="O7253" s="558">
        <f t="shared" si="1773"/>
        <v>0</v>
      </c>
      <c r="P7253" s="506"/>
      <c r="Q7253" s="520"/>
      <c r="R7253" s="412" t="str">
        <f t="shared" si="1756"/>
        <v/>
      </c>
      <c r="S7253" s="412" t="str">
        <f t="shared" si="1764"/>
        <v/>
      </c>
      <c r="T7253" s="427"/>
      <c r="U7253" s="429"/>
      <c r="W7253" s="6">
        <f>VLOOKUP(A7253,'[3]Cartilha Global'!$A:$A,1,FALSE)</f>
        <v>102114</v>
      </c>
    </row>
    <row r="7254" spans="1:23" ht="23.25" hidden="1" thickBot="1" x14ac:dyDescent="0.25">
      <c r="A7254" s="621">
        <v>102115</v>
      </c>
      <c r="B7254" s="508" t="s">
        <v>3144</v>
      </c>
      <c r="C7254" s="513" t="s">
        <v>7468</v>
      </c>
      <c r="D7254" s="498" t="s">
        <v>169</v>
      </c>
      <c r="E7254" s="499">
        <v>2291.5700000000002</v>
      </c>
      <c r="F7254" s="500">
        <f t="shared" si="1762"/>
        <v>2837.88</v>
      </c>
      <c r="G7254" s="556"/>
      <c r="H7254" s="518"/>
      <c r="I7254" s="519">
        <f t="shared" si="1757"/>
        <v>0</v>
      </c>
      <c r="J7254" s="558">
        <f t="shared" si="1755"/>
        <v>0</v>
      </c>
      <c r="K7254" s="504"/>
      <c r="L7254" s="580">
        <f t="shared" si="1771"/>
        <v>0</v>
      </c>
      <c r="M7254" s="518">
        <f t="shared" si="1771"/>
        <v>0</v>
      </c>
      <c r="N7254" s="519">
        <f t="shared" si="1772"/>
        <v>0</v>
      </c>
      <c r="O7254" s="558">
        <f t="shared" si="1773"/>
        <v>0</v>
      </c>
      <c r="P7254" s="506"/>
      <c r="Q7254" s="520"/>
      <c r="R7254" s="412" t="str">
        <f t="shared" si="1756"/>
        <v/>
      </c>
      <c r="S7254" s="412" t="str">
        <f t="shared" si="1764"/>
        <v/>
      </c>
      <c r="T7254" s="427"/>
      <c r="U7254" s="429"/>
      <c r="W7254" s="6">
        <f>VLOOKUP(A7254,'[3]Cartilha Global'!$A:$A,1,FALSE)</f>
        <v>102115</v>
      </c>
    </row>
    <row r="7255" spans="1:23" ht="23.25" hidden="1" thickBot="1" x14ac:dyDescent="0.25">
      <c r="A7255" s="621">
        <v>102116</v>
      </c>
      <c r="B7255" s="508" t="s">
        <v>3144</v>
      </c>
      <c r="C7255" s="513" t="s">
        <v>7469</v>
      </c>
      <c r="D7255" s="498" t="s">
        <v>169</v>
      </c>
      <c r="E7255" s="499">
        <v>1407.5</v>
      </c>
      <c r="F7255" s="500">
        <f t="shared" si="1762"/>
        <v>1743.05</v>
      </c>
      <c r="G7255" s="556"/>
      <c r="H7255" s="518"/>
      <c r="I7255" s="519">
        <f t="shared" si="1757"/>
        <v>0</v>
      </c>
      <c r="J7255" s="558">
        <f t="shared" si="1755"/>
        <v>0</v>
      </c>
      <c r="K7255" s="504"/>
      <c r="L7255" s="580">
        <f t="shared" si="1771"/>
        <v>0</v>
      </c>
      <c r="M7255" s="518">
        <f t="shared" si="1771"/>
        <v>0</v>
      </c>
      <c r="N7255" s="519">
        <f t="shared" si="1772"/>
        <v>0</v>
      </c>
      <c r="O7255" s="558">
        <f t="shared" si="1773"/>
        <v>0</v>
      </c>
      <c r="P7255" s="506"/>
      <c r="Q7255" s="520"/>
      <c r="R7255" s="412" t="str">
        <f t="shared" si="1756"/>
        <v/>
      </c>
      <c r="S7255" s="412" t="str">
        <f t="shared" si="1764"/>
        <v/>
      </c>
      <c r="T7255" s="427"/>
      <c r="U7255" s="429"/>
      <c r="W7255" s="6">
        <f>VLOOKUP(A7255,'[3]Cartilha Global'!$A:$A,1,FALSE)</f>
        <v>102116</v>
      </c>
    </row>
    <row r="7256" spans="1:23" ht="23.25" hidden="1" thickBot="1" x14ac:dyDescent="0.25">
      <c r="A7256" s="621">
        <v>102117</v>
      </c>
      <c r="B7256" s="508" t="s">
        <v>3144</v>
      </c>
      <c r="C7256" s="513" t="s">
        <v>7470</v>
      </c>
      <c r="D7256" s="498" t="s">
        <v>169</v>
      </c>
      <c r="E7256" s="499">
        <v>150.04</v>
      </c>
      <c r="F7256" s="500">
        <f t="shared" si="1762"/>
        <v>185.81</v>
      </c>
      <c r="G7256" s="556"/>
      <c r="H7256" s="518"/>
      <c r="I7256" s="519">
        <f t="shared" si="1757"/>
        <v>0</v>
      </c>
      <c r="J7256" s="558">
        <f t="shared" si="1755"/>
        <v>0</v>
      </c>
      <c r="K7256" s="504"/>
      <c r="L7256" s="580">
        <f t="shared" si="1771"/>
        <v>0</v>
      </c>
      <c r="M7256" s="518">
        <f t="shared" si="1771"/>
        <v>0</v>
      </c>
      <c r="N7256" s="519">
        <f t="shared" si="1772"/>
        <v>0</v>
      </c>
      <c r="O7256" s="558">
        <f t="shared" si="1773"/>
        <v>0</v>
      </c>
      <c r="P7256" s="506"/>
      <c r="Q7256" s="520"/>
      <c r="R7256" s="412" t="str">
        <f t="shared" si="1756"/>
        <v/>
      </c>
      <c r="S7256" s="412" t="str">
        <f t="shared" si="1764"/>
        <v/>
      </c>
      <c r="T7256" s="427"/>
      <c r="U7256" s="429"/>
      <c r="W7256" s="6">
        <f>VLOOKUP(A7256,'[3]Cartilha Global'!$A:$A,1,FALSE)</f>
        <v>102117</v>
      </c>
    </row>
    <row r="7257" spans="1:23" ht="23.25" hidden="1" thickBot="1" x14ac:dyDescent="0.25">
      <c r="A7257" s="621">
        <v>102118</v>
      </c>
      <c r="B7257" s="508" t="s">
        <v>3144</v>
      </c>
      <c r="C7257" s="513" t="s">
        <v>7471</v>
      </c>
      <c r="D7257" s="498" t="s">
        <v>169</v>
      </c>
      <c r="E7257" s="499">
        <v>1908.4</v>
      </c>
      <c r="F7257" s="500">
        <f t="shared" si="1762"/>
        <v>2363.36</v>
      </c>
      <c r="G7257" s="556"/>
      <c r="H7257" s="518"/>
      <c r="I7257" s="519">
        <f t="shared" si="1757"/>
        <v>0</v>
      </c>
      <c r="J7257" s="558">
        <f t="shared" si="1755"/>
        <v>0</v>
      </c>
      <c r="K7257" s="504"/>
      <c r="L7257" s="580">
        <f t="shared" si="1771"/>
        <v>0</v>
      </c>
      <c r="M7257" s="518">
        <f t="shared" si="1771"/>
        <v>0</v>
      </c>
      <c r="N7257" s="519">
        <f t="shared" si="1772"/>
        <v>0</v>
      </c>
      <c r="O7257" s="558">
        <f t="shared" si="1773"/>
        <v>0</v>
      </c>
      <c r="P7257" s="506"/>
      <c r="Q7257" s="520"/>
      <c r="R7257" s="412" t="str">
        <f t="shared" si="1756"/>
        <v/>
      </c>
      <c r="S7257" s="412" t="str">
        <f t="shared" si="1764"/>
        <v/>
      </c>
      <c r="T7257" s="427"/>
      <c r="U7257" s="429"/>
      <c r="W7257" s="6">
        <f>VLOOKUP(A7257,'[3]Cartilha Global'!$A:$A,1,FALSE)</f>
        <v>102118</v>
      </c>
    </row>
    <row r="7258" spans="1:23" ht="23.25" hidden="1" thickBot="1" x14ac:dyDescent="0.25">
      <c r="A7258" s="621">
        <v>102119</v>
      </c>
      <c r="B7258" s="508" t="s">
        <v>3144</v>
      </c>
      <c r="C7258" s="513" t="s">
        <v>7472</v>
      </c>
      <c r="D7258" s="498" t="s">
        <v>169</v>
      </c>
      <c r="E7258" s="499">
        <v>153.85</v>
      </c>
      <c r="F7258" s="500">
        <f t="shared" si="1762"/>
        <v>190.53</v>
      </c>
      <c r="G7258" s="556"/>
      <c r="H7258" s="518"/>
      <c r="I7258" s="519">
        <f t="shared" si="1757"/>
        <v>0</v>
      </c>
      <c r="J7258" s="558">
        <f t="shared" si="1755"/>
        <v>0</v>
      </c>
      <c r="K7258" s="504"/>
      <c r="L7258" s="580">
        <f t="shared" si="1771"/>
        <v>0</v>
      </c>
      <c r="M7258" s="518">
        <f t="shared" si="1771"/>
        <v>0</v>
      </c>
      <c r="N7258" s="519">
        <f t="shared" si="1772"/>
        <v>0</v>
      </c>
      <c r="O7258" s="558">
        <f t="shared" si="1773"/>
        <v>0</v>
      </c>
      <c r="P7258" s="506"/>
      <c r="Q7258" s="520"/>
      <c r="R7258" s="412" t="str">
        <f t="shared" si="1756"/>
        <v/>
      </c>
      <c r="S7258" s="412" t="str">
        <f t="shared" si="1764"/>
        <v/>
      </c>
      <c r="T7258" s="427"/>
      <c r="U7258" s="429"/>
      <c r="W7258" s="6">
        <f>VLOOKUP(A7258,'[3]Cartilha Global'!$A:$A,1,FALSE)</f>
        <v>102119</v>
      </c>
    </row>
    <row r="7259" spans="1:23" ht="23.25" hidden="1" thickBot="1" x14ac:dyDescent="0.25">
      <c r="A7259" s="621">
        <v>102121</v>
      </c>
      <c r="B7259" s="508" t="s">
        <v>3144</v>
      </c>
      <c r="C7259" s="513" t="s">
        <v>7473</v>
      </c>
      <c r="D7259" s="498" t="s">
        <v>169</v>
      </c>
      <c r="E7259" s="499">
        <v>193.54</v>
      </c>
      <c r="F7259" s="500">
        <f t="shared" si="1762"/>
        <v>239.68</v>
      </c>
      <c r="G7259" s="556"/>
      <c r="H7259" s="518"/>
      <c r="I7259" s="519">
        <f t="shared" si="1757"/>
        <v>0</v>
      </c>
      <c r="J7259" s="558">
        <f t="shared" si="1755"/>
        <v>0</v>
      </c>
      <c r="K7259" s="504"/>
      <c r="L7259" s="580">
        <f t="shared" si="1771"/>
        <v>0</v>
      </c>
      <c r="M7259" s="518">
        <f t="shared" si="1771"/>
        <v>0</v>
      </c>
      <c r="N7259" s="519">
        <f t="shared" si="1772"/>
        <v>0</v>
      </c>
      <c r="O7259" s="558">
        <f t="shared" si="1773"/>
        <v>0</v>
      </c>
      <c r="P7259" s="506"/>
      <c r="Q7259" s="520"/>
      <c r="R7259" s="412" t="str">
        <f t="shared" si="1756"/>
        <v/>
      </c>
      <c r="S7259" s="412" t="str">
        <f t="shared" si="1764"/>
        <v/>
      </c>
      <c r="T7259" s="427"/>
      <c r="U7259" s="429"/>
      <c r="W7259" s="6">
        <f>VLOOKUP(A7259,'[3]Cartilha Global'!$A:$A,1,FALSE)</f>
        <v>102121</v>
      </c>
    </row>
    <row r="7260" spans="1:23" ht="23.25" hidden="1" thickBot="1" x14ac:dyDescent="0.25">
      <c r="A7260" s="621">
        <v>102122</v>
      </c>
      <c r="B7260" s="508" t="s">
        <v>3144</v>
      </c>
      <c r="C7260" s="513" t="s">
        <v>7474</v>
      </c>
      <c r="D7260" s="498" t="s">
        <v>169</v>
      </c>
      <c r="E7260" s="499">
        <v>6392.9</v>
      </c>
      <c r="F7260" s="500">
        <f t="shared" si="1762"/>
        <v>7916.97</v>
      </c>
      <c r="G7260" s="556"/>
      <c r="H7260" s="518"/>
      <c r="I7260" s="519">
        <f t="shared" si="1757"/>
        <v>0</v>
      </c>
      <c r="J7260" s="558">
        <f t="shared" si="1755"/>
        <v>0</v>
      </c>
      <c r="K7260" s="504"/>
      <c r="L7260" s="580">
        <f t="shared" si="1771"/>
        <v>0</v>
      </c>
      <c r="M7260" s="518">
        <f t="shared" si="1771"/>
        <v>0</v>
      </c>
      <c r="N7260" s="519">
        <f t="shared" si="1772"/>
        <v>0</v>
      </c>
      <c r="O7260" s="558">
        <f t="shared" si="1773"/>
        <v>0</v>
      </c>
      <c r="P7260" s="506"/>
      <c r="Q7260" s="520"/>
      <c r="R7260" s="412" t="str">
        <f t="shared" si="1756"/>
        <v/>
      </c>
      <c r="S7260" s="412" t="str">
        <f t="shared" si="1764"/>
        <v/>
      </c>
      <c r="T7260" s="427"/>
      <c r="U7260" s="429"/>
      <c r="W7260" s="6">
        <f>VLOOKUP(A7260,'[3]Cartilha Global'!$A:$A,1,FALSE)</f>
        <v>102122</v>
      </c>
    </row>
    <row r="7261" spans="1:23" ht="23.25" hidden="1" thickBot="1" x14ac:dyDescent="0.25">
      <c r="A7261" s="621">
        <v>102123</v>
      </c>
      <c r="B7261" s="508" t="s">
        <v>3144</v>
      </c>
      <c r="C7261" s="513" t="s">
        <v>7475</v>
      </c>
      <c r="D7261" s="498" t="s">
        <v>169</v>
      </c>
      <c r="E7261" s="499">
        <v>204.85</v>
      </c>
      <c r="F7261" s="500">
        <f t="shared" si="1762"/>
        <v>253.69</v>
      </c>
      <c r="G7261" s="556"/>
      <c r="H7261" s="518"/>
      <c r="I7261" s="519">
        <f t="shared" si="1757"/>
        <v>0</v>
      </c>
      <c r="J7261" s="558">
        <f t="shared" si="1755"/>
        <v>0</v>
      </c>
      <c r="K7261" s="504"/>
      <c r="L7261" s="580">
        <f t="shared" si="1771"/>
        <v>0</v>
      </c>
      <c r="M7261" s="518">
        <f t="shared" si="1771"/>
        <v>0</v>
      </c>
      <c r="N7261" s="519">
        <f t="shared" si="1772"/>
        <v>0</v>
      </c>
      <c r="O7261" s="558">
        <f t="shared" si="1773"/>
        <v>0</v>
      </c>
      <c r="P7261" s="506"/>
      <c r="Q7261" s="520"/>
      <c r="R7261" s="412" t="str">
        <f t="shared" si="1756"/>
        <v/>
      </c>
      <c r="S7261" s="412" t="str">
        <f t="shared" si="1764"/>
        <v/>
      </c>
      <c r="T7261" s="427"/>
      <c r="U7261" s="429"/>
      <c r="W7261" s="6">
        <f>VLOOKUP(A7261,'[3]Cartilha Global'!$A:$A,1,FALSE)</f>
        <v>102123</v>
      </c>
    </row>
    <row r="7262" spans="1:23" ht="34.5" hidden="1" thickBot="1" x14ac:dyDescent="0.25">
      <c r="A7262" s="621">
        <v>90650</v>
      </c>
      <c r="B7262" s="508" t="s">
        <v>3144</v>
      </c>
      <c r="C7262" s="513" t="s">
        <v>7476</v>
      </c>
      <c r="D7262" s="498" t="s">
        <v>6937</v>
      </c>
      <c r="E7262" s="499">
        <v>9.6199999999999992</v>
      </c>
      <c r="F7262" s="500">
        <f t="shared" si="1762"/>
        <v>11.91</v>
      </c>
      <c r="G7262" s="556"/>
      <c r="H7262" s="518"/>
      <c r="I7262" s="519">
        <f t="shared" si="1757"/>
        <v>0</v>
      </c>
      <c r="J7262" s="558">
        <f t="shared" ref="J7262:J7325" si="1774">IF(ISBLANK(G7262),0,ROUND(G7262*H7262,2))</f>
        <v>0</v>
      </c>
      <c r="K7262" s="504"/>
      <c r="L7262" s="580">
        <f t="shared" si="1771"/>
        <v>0</v>
      </c>
      <c r="M7262" s="518">
        <f t="shared" si="1771"/>
        <v>0</v>
      </c>
      <c r="N7262" s="519">
        <f t="shared" si="1772"/>
        <v>0</v>
      </c>
      <c r="O7262" s="558">
        <f t="shared" si="1773"/>
        <v>0</v>
      </c>
      <c r="P7262" s="506"/>
      <c r="Q7262" s="520"/>
      <c r="R7262" s="412" t="str">
        <f t="shared" ref="R7262:R7325" si="1775">IF(Q7262="X","x",IF(Q7262="xx","x",IF(O7262&gt;0,"x","")))</f>
        <v/>
      </c>
      <c r="S7262" s="412" t="str">
        <f t="shared" si="1764"/>
        <v/>
      </c>
      <c r="T7262" s="427"/>
      <c r="U7262" s="429"/>
      <c r="W7262" s="6" t="e">
        <f>VLOOKUP(A7262,'[3]Cartilha Global'!$A:$A,1,FALSE)</f>
        <v>#N/A</v>
      </c>
    </row>
    <row r="7263" spans="1:23" ht="23.25" hidden="1" thickBot="1" x14ac:dyDescent="0.25">
      <c r="A7263" s="621">
        <v>90651</v>
      </c>
      <c r="B7263" s="508" t="s">
        <v>3144</v>
      </c>
      <c r="C7263" s="513" t="s">
        <v>7477</v>
      </c>
      <c r="D7263" s="498" t="s">
        <v>7310</v>
      </c>
      <c r="E7263" s="499">
        <v>0.73</v>
      </c>
      <c r="F7263" s="500">
        <f t="shared" si="1762"/>
        <v>0.9</v>
      </c>
      <c r="G7263" s="556"/>
      <c r="H7263" s="518"/>
      <c r="I7263" s="519">
        <f t="shared" si="1757"/>
        <v>0</v>
      </c>
      <c r="J7263" s="558">
        <f t="shared" si="1774"/>
        <v>0</v>
      </c>
      <c r="K7263" s="504"/>
      <c r="L7263" s="580">
        <f t="shared" si="1771"/>
        <v>0</v>
      </c>
      <c r="M7263" s="518">
        <f t="shared" si="1771"/>
        <v>0</v>
      </c>
      <c r="N7263" s="519">
        <f t="shared" si="1772"/>
        <v>0</v>
      </c>
      <c r="O7263" s="558">
        <f t="shared" si="1773"/>
        <v>0</v>
      </c>
      <c r="P7263" s="506"/>
      <c r="Q7263" s="520"/>
      <c r="R7263" s="412" t="str">
        <f t="shared" si="1775"/>
        <v/>
      </c>
      <c r="S7263" s="412" t="str">
        <f t="shared" si="1764"/>
        <v/>
      </c>
      <c r="T7263" s="427"/>
      <c r="U7263" s="429"/>
      <c r="W7263" s="6" t="e">
        <f>VLOOKUP(A7263,'[3]Cartilha Global'!$A:$A,1,FALSE)</f>
        <v>#N/A</v>
      </c>
    </row>
    <row r="7264" spans="1:23" ht="23.25" hidden="1" thickBot="1" x14ac:dyDescent="0.25">
      <c r="A7264" s="621">
        <v>5800</v>
      </c>
      <c r="B7264" s="508" t="s">
        <v>3144</v>
      </c>
      <c r="C7264" s="513" t="s">
        <v>7478</v>
      </c>
      <c r="D7264" s="498" t="s">
        <v>7094</v>
      </c>
      <c r="E7264" s="499">
        <v>0.42</v>
      </c>
      <c r="F7264" s="500">
        <f t="shared" si="1762"/>
        <v>0.52</v>
      </c>
      <c r="G7264" s="556"/>
      <c r="H7264" s="518"/>
      <c r="I7264" s="519">
        <f t="shared" si="1757"/>
        <v>0</v>
      </c>
      <c r="J7264" s="558">
        <f t="shared" si="1774"/>
        <v>0</v>
      </c>
      <c r="K7264" s="504"/>
      <c r="L7264" s="580">
        <f t="shared" si="1771"/>
        <v>0</v>
      </c>
      <c r="M7264" s="518">
        <f t="shared" si="1771"/>
        <v>0</v>
      </c>
      <c r="N7264" s="519">
        <f t="shared" si="1772"/>
        <v>0</v>
      </c>
      <c r="O7264" s="558">
        <f t="shared" si="1773"/>
        <v>0</v>
      </c>
      <c r="P7264" s="506"/>
      <c r="Q7264" s="520"/>
      <c r="R7264" s="412" t="str">
        <f t="shared" si="1775"/>
        <v/>
      </c>
      <c r="S7264" s="412" t="str">
        <f t="shared" si="1764"/>
        <v/>
      </c>
      <c r="T7264" s="427"/>
      <c r="U7264" s="429"/>
      <c r="W7264" s="6" t="e">
        <f>VLOOKUP(A7264,'[3]Cartilha Global'!$A:$A,1,FALSE)</f>
        <v>#N/A</v>
      </c>
    </row>
    <row r="7265" spans="1:23" ht="34.5" hidden="1" thickBot="1" x14ac:dyDescent="0.25">
      <c r="A7265" s="621">
        <v>53866</v>
      </c>
      <c r="B7265" s="508" t="s">
        <v>3144</v>
      </c>
      <c r="C7265" s="513" t="s">
        <v>7479</v>
      </c>
      <c r="D7265" s="498" t="s">
        <v>7094</v>
      </c>
      <c r="E7265" s="499">
        <v>1.61</v>
      </c>
      <c r="F7265" s="500">
        <f t="shared" si="1762"/>
        <v>1.99</v>
      </c>
      <c r="G7265" s="556"/>
      <c r="H7265" s="518"/>
      <c r="I7265" s="519">
        <f t="shared" si="1757"/>
        <v>0</v>
      </c>
      <c r="J7265" s="558">
        <f t="shared" si="1774"/>
        <v>0</v>
      </c>
      <c r="K7265" s="504"/>
      <c r="L7265" s="580">
        <f t="shared" si="1771"/>
        <v>0</v>
      </c>
      <c r="M7265" s="518">
        <f t="shared" si="1771"/>
        <v>0</v>
      </c>
      <c r="N7265" s="519">
        <f t="shared" si="1772"/>
        <v>0</v>
      </c>
      <c r="O7265" s="558">
        <f t="shared" si="1773"/>
        <v>0</v>
      </c>
      <c r="P7265" s="506"/>
      <c r="Q7265" s="520"/>
      <c r="R7265" s="412" t="str">
        <f t="shared" si="1775"/>
        <v/>
      </c>
      <c r="S7265" s="412" t="str">
        <f t="shared" si="1764"/>
        <v/>
      </c>
      <c r="T7265" s="427"/>
      <c r="U7265" s="429"/>
      <c r="W7265" s="6" t="e">
        <f>VLOOKUP(A7265,'[3]Cartilha Global'!$A:$A,1,FALSE)</f>
        <v>#N/A</v>
      </c>
    </row>
    <row r="7266" spans="1:23" ht="23.25" hidden="1" thickBot="1" x14ac:dyDescent="0.25">
      <c r="A7266" s="621">
        <v>89019</v>
      </c>
      <c r="B7266" s="508" t="s">
        <v>3144</v>
      </c>
      <c r="C7266" s="513" t="s">
        <v>7480</v>
      </c>
      <c r="D7266" s="498" t="s">
        <v>7094</v>
      </c>
      <c r="E7266" s="499">
        <v>0.38</v>
      </c>
      <c r="F7266" s="500">
        <f t="shared" si="1762"/>
        <v>0.47</v>
      </c>
      <c r="G7266" s="556"/>
      <c r="H7266" s="518"/>
      <c r="I7266" s="519">
        <f t="shared" si="1757"/>
        <v>0</v>
      </c>
      <c r="J7266" s="558">
        <f t="shared" si="1774"/>
        <v>0</v>
      </c>
      <c r="K7266" s="504"/>
      <c r="L7266" s="580">
        <f t="shared" si="1771"/>
        <v>0</v>
      </c>
      <c r="M7266" s="518">
        <f t="shared" si="1771"/>
        <v>0</v>
      </c>
      <c r="N7266" s="519">
        <f t="shared" si="1772"/>
        <v>0</v>
      </c>
      <c r="O7266" s="558">
        <f t="shared" si="1773"/>
        <v>0</v>
      </c>
      <c r="P7266" s="506"/>
      <c r="Q7266" s="520"/>
      <c r="R7266" s="412" t="str">
        <f t="shared" si="1775"/>
        <v/>
      </c>
      <c r="S7266" s="412" t="str">
        <f t="shared" si="1764"/>
        <v/>
      </c>
      <c r="T7266" s="427"/>
      <c r="U7266" s="429"/>
      <c r="W7266" s="6" t="e">
        <f>VLOOKUP(A7266,'[3]Cartilha Global'!$A:$A,1,FALSE)</f>
        <v>#N/A</v>
      </c>
    </row>
    <row r="7267" spans="1:23" ht="23.25" hidden="1" thickBot="1" x14ac:dyDescent="0.25">
      <c r="A7267" s="621">
        <v>89020</v>
      </c>
      <c r="B7267" s="508" t="s">
        <v>3144</v>
      </c>
      <c r="C7267" s="513" t="s">
        <v>7481</v>
      </c>
      <c r="D7267" s="498" t="s">
        <v>7094</v>
      </c>
      <c r="E7267" s="499">
        <v>0.04</v>
      </c>
      <c r="F7267" s="500">
        <f t="shared" si="1762"/>
        <v>0.05</v>
      </c>
      <c r="G7267" s="556"/>
      <c r="H7267" s="518"/>
      <c r="I7267" s="519">
        <f t="shared" si="1757"/>
        <v>0</v>
      </c>
      <c r="J7267" s="558">
        <f t="shared" si="1774"/>
        <v>0</v>
      </c>
      <c r="K7267" s="504"/>
      <c r="L7267" s="580">
        <f t="shared" si="1771"/>
        <v>0</v>
      </c>
      <c r="M7267" s="518">
        <f t="shared" si="1771"/>
        <v>0</v>
      </c>
      <c r="N7267" s="519">
        <f t="shared" si="1772"/>
        <v>0</v>
      </c>
      <c r="O7267" s="558">
        <f t="shared" si="1773"/>
        <v>0</v>
      </c>
      <c r="P7267" s="506"/>
      <c r="Q7267" s="520"/>
      <c r="R7267" s="412" t="str">
        <f t="shared" si="1775"/>
        <v/>
      </c>
      <c r="S7267" s="412" t="str">
        <f t="shared" si="1764"/>
        <v/>
      </c>
      <c r="T7267" s="427"/>
      <c r="U7267" s="429"/>
      <c r="W7267" s="6" t="e">
        <f>VLOOKUP(A7267,'[3]Cartilha Global'!$A:$A,1,FALSE)</f>
        <v>#N/A</v>
      </c>
    </row>
    <row r="7268" spans="1:23" ht="23.25" hidden="1" thickBot="1" x14ac:dyDescent="0.25">
      <c r="A7268" s="621">
        <v>89021</v>
      </c>
      <c r="B7268" s="508" t="s">
        <v>3144</v>
      </c>
      <c r="C7268" s="513" t="s">
        <v>7482</v>
      </c>
      <c r="D7268" s="498" t="s">
        <v>6937</v>
      </c>
      <c r="E7268" s="499">
        <v>2.4500000000000002</v>
      </c>
      <c r="F7268" s="500">
        <f t="shared" ref="F7268:F7305" si="1776">IF(E7268=0,0,ROUND(E7268*(1+E$13)*(1-E$14),2))</f>
        <v>3.03</v>
      </c>
      <c r="G7268" s="556"/>
      <c r="H7268" s="518"/>
      <c r="I7268" s="519">
        <f t="shared" si="1757"/>
        <v>0</v>
      </c>
      <c r="J7268" s="558">
        <f t="shared" si="1774"/>
        <v>0</v>
      </c>
      <c r="K7268" s="504"/>
      <c r="L7268" s="580">
        <f t="shared" si="1771"/>
        <v>0</v>
      </c>
      <c r="M7268" s="518">
        <f t="shared" si="1771"/>
        <v>0</v>
      </c>
      <c r="N7268" s="519">
        <f t="shared" si="1772"/>
        <v>0</v>
      </c>
      <c r="O7268" s="558">
        <f t="shared" si="1773"/>
        <v>0</v>
      </c>
      <c r="P7268" s="506"/>
      <c r="Q7268" s="520"/>
      <c r="R7268" s="412" t="str">
        <f t="shared" si="1775"/>
        <v/>
      </c>
      <c r="S7268" s="412" t="str">
        <f t="shared" si="1764"/>
        <v/>
      </c>
      <c r="T7268" s="427"/>
      <c r="U7268" s="429"/>
      <c r="W7268" s="6" t="e">
        <f>VLOOKUP(A7268,'[3]Cartilha Global'!$A:$A,1,FALSE)</f>
        <v>#N/A</v>
      </c>
    </row>
    <row r="7269" spans="1:23" ht="34.5" hidden="1" thickBot="1" x14ac:dyDescent="0.25">
      <c r="A7269" s="621">
        <v>7042</v>
      </c>
      <c r="B7269" s="508" t="s">
        <v>3144</v>
      </c>
      <c r="C7269" s="513" t="s">
        <v>7483</v>
      </c>
      <c r="D7269" s="498" t="s">
        <v>6937</v>
      </c>
      <c r="E7269" s="499">
        <v>30.05</v>
      </c>
      <c r="F7269" s="500">
        <f t="shared" si="1776"/>
        <v>37.21</v>
      </c>
      <c r="G7269" s="556"/>
      <c r="H7269" s="518"/>
      <c r="I7269" s="519">
        <f t="shared" ref="I7269:I7332" si="1777">IF(ISBLANK(E7269),0,ROUND(F7269*G7269,2))</f>
        <v>0</v>
      </c>
      <c r="J7269" s="558">
        <f t="shared" si="1774"/>
        <v>0</v>
      </c>
      <c r="K7269" s="504"/>
      <c r="L7269" s="580">
        <f t="shared" si="1771"/>
        <v>0</v>
      </c>
      <c r="M7269" s="518">
        <f t="shared" si="1771"/>
        <v>0</v>
      </c>
      <c r="N7269" s="519">
        <f t="shared" si="1772"/>
        <v>0</v>
      </c>
      <c r="O7269" s="558">
        <f t="shared" si="1773"/>
        <v>0</v>
      </c>
      <c r="P7269" s="506"/>
      <c r="Q7269" s="520"/>
      <c r="R7269" s="412" t="str">
        <f t="shared" si="1775"/>
        <v/>
      </c>
      <c r="S7269" s="412" t="str">
        <f t="shared" si="1764"/>
        <v/>
      </c>
      <c r="T7269" s="427"/>
      <c r="U7269" s="429"/>
      <c r="W7269" s="6" t="e">
        <f>VLOOKUP(A7269,'[3]Cartilha Global'!$A:$A,1,FALSE)</f>
        <v>#N/A</v>
      </c>
    </row>
    <row r="7270" spans="1:23" ht="34.5" hidden="1" thickBot="1" x14ac:dyDescent="0.25">
      <c r="A7270" s="621">
        <v>7043</v>
      </c>
      <c r="B7270" s="508" t="s">
        <v>3144</v>
      </c>
      <c r="C7270" s="513" t="s">
        <v>7484</v>
      </c>
      <c r="D7270" s="498" t="s">
        <v>7310</v>
      </c>
      <c r="E7270" s="499">
        <v>0.25</v>
      </c>
      <c r="F7270" s="500">
        <f t="shared" si="1776"/>
        <v>0.31</v>
      </c>
      <c r="G7270" s="556"/>
      <c r="H7270" s="518"/>
      <c r="I7270" s="519">
        <f t="shared" si="1777"/>
        <v>0</v>
      </c>
      <c r="J7270" s="558">
        <f t="shared" si="1774"/>
        <v>0</v>
      </c>
      <c r="K7270" s="504"/>
      <c r="L7270" s="580">
        <f t="shared" si="1771"/>
        <v>0</v>
      </c>
      <c r="M7270" s="518">
        <f t="shared" si="1771"/>
        <v>0</v>
      </c>
      <c r="N7270" s="519">
        <f t="shared" si="1772"/>
        <v>0</v>
      </c>
      <c r="O7270" s="558">
        <f t="shared" si="1773"/>
        <v>0</v>
      </c>
      <c r="P7270" s="506"/>
      <c r="Q7270" s="520"/>
      <c r="R7270" s="412" t="str">
        <f t="shared" si="1775"/>
        <v/>
      </c>
      <c r="S7270" s="412" t="str">
        <f t="shared" si="1764"/>
        <v/>
      </c>
      <c r="T7270" s="427"/>
      <c r="U7270" s="429"/>
      <c r="W7270" s="6" t="e">
        <f>VLOOKUP(A7270,'[3]Cartilha Global'!$A:$A,1,FALSE)</f>
        <v>#N/A</v>
      </c>
    </row>
    <row r="7271" spans="1:23" ht="34.5" hidden="1" thickBot="1" x14ac:dyDescent="0.25">
      <c r="A7271" s="621">
        <v>7044</v>
      </c>
      <c r="B7271" s="508" t="s">
        <v>3144</v>
      </c>
      <c r="C7271" s="513" t="s">
        <v>7485</v>
      </c>
      <c r="D7271" s="498" t="s">
        <v>7094</v>
      </c>
      <c r="E7271" s="499">
        <v>0.23</v>
      </c>
      <c r="F7271" s="500">
        <f t="shared" si="1776"/>
        <v>0.28000000000000003</v>
      </c>
      <c r="G7271" s="556"/>
      <c r="H7271" s="518"/>
      <c r="I7271" s="519">
        <f t="shared" si="1777"/>
        <v>0</v>
      </c>
      <c r="J7271" s="558">
        <f t="shared" si="1774"/>
        <v>0</v>
      </c>
      <c r="K7271" s="504"/>
      <c r="L7271" s="580">
        <f t="shared" si="1771"/>
        <v>0</v>
      </c>
      <c r="M7271" s="518">
        <f t="shared" si="1771"/>
        <v>0</v>
      </c>
      <c r="N7271" s="519">
        <f t="shared" si="1772"/>
        <v>0</v>
      </c>
      <c r="O7271" s="558">
        <f t="shared" si="1773"/>
        <v>0</v>
      </c>
      <c r="P7271" s="506"/>
      <c r="Q7271" s="520"/>
      <c r="R7271" s="412" t="str">
        <f t="shared" si="1775"/>
        <v/>
      </c>
      <c r="S7271" s="412" t="str">
        <f t="shared" si="1764"/>
        <v/>
      </c>
      <c r="T7271" s="427"/>
      <c r="U7271" s="429"/>
      <c r="W7271" s="6" t="e">
        <f>VLOOKUP(A7271,'[3]Cartilha Global'!$A:$A,1,FALSE)</f>
        <v>#N/A</v>
      </c>
    </row>
    <row r="7272" spans="1:23" ht="34.5" hidden="1" thickBot="1" x14ac:dyDescent="0.25">
      <c r="A7272" s="621">
        <v>7045</v>
      </c>
      <c r="B7272" s="508" t="s">
        <v>3144</v>
      </c>
      <c r="C7272" s="513" t="s">
        <v>7486</v>
      </c>
      <c r="D7272" s="498" t="s">
        <v>7094</v>
      </c>
      <c r="E7272" s="499">
        <v>0.02</v>
      </c>
      <c r="F7272" s="500">
        <f t="shared" si="1776"/>
        <v>0.02</v>
      </c>
      <c r="G7272" s="556"/>
      <c r="H7272" s="518"/>
      <c r="I7272" s="519">
        <f t="shared" si="1777"/>
        <v>0</v>
      </c>
      <c r="J7272" s="558">
        <f t="shared" si="1774"/>
        <v>0</v>
      </c>
      <c r="K7272" s="504"/>
      <c r="L7272" s="580">
        <f t="shared" si="1771"/>
        <v>0</v>
      </c>
      <c r="M7272" s="518">
        <f t="shared" si="1771"/>
        <v>0</v>
      </c>
      <c r="N7272" s="519">
        <f t="shared" si="1772"/>
        <v>0</v>
      </c>
      <c r="O7272" s="558">
        <f t="shared" si="1773"/>
        <v>0</v>
      </c>
      <c r="P7272" s="506"/>
      <c r="Q7272" s="520"/>
      <c r="R7272" s="412" t="str">
        <f t="shared" si="1775"/>
        <v/>
      </c>
      <c r="S7272" s="412" t="str">
        <f t="shared" si="1764"/>
        <v/>
      </c>
      <c r="T7272" s="427"/>
      <c r="U7272" s="429"/>
      <c r="W7272" s="6" t="e">
        <f>VLOOKUP(A7272,'[3]Cartilha Global'!$A:$A,1,FALSE)</f>
        <v>#N/A</v>
      </c>
    </row>
    <row r="7273" spans="1:23" ht="34.5" hidden="1" thickBot="1" x14ac:dyDescent="0.25">
      <c r="A7273" s="621">
        <v>7046</v>
      </c>
      <c r="B7273" s="508" t="s">
        <v>3144</v>
      </c>
      <c r="C7273" s="513" t="s">
        <v>7487</v>
      </c>
      <c r="D7273" s="498" t="s">
        <v>7094</v>
      </c>
      <c r="E7273" s="499">
        <v>0.25</v>
      </c>
      <c r="F7273" s="500">
        <f t="shared" si="1776"/>
        <v>0.31</v>
      </c>
      <c r="G7273" s="556"/>
      <c r="H7273" s="518"/>
      <c r="I7273" s="519">
        <f t="shared" si="1777"/>
        <v>0</v>
      </c>
      <c r="J7273" s="558">
        <f t="shared" si="1774"/>
        <v>0</v>
      </c>
      <c r="K7273" s="504"/>
      <c r="L7273" s="580">
        <f t="shared" si="1771"/>
        <v>0</v>
      </c>
      <c r="M7273" s="518">
        <f t="shared" si="1771"/>
        <v>0</v>
      </c>
      <c r="N7273" s="519">
        <f t="shared" si="1772"/>
        <v>0</v>
      </c>
      <c r="O7273" s="558">
        <f t="shared" si="1773"/>
        <v>0</v>
      </c>
      <c r="P7273" s="506"/>
      <c r="Q7273" s="520"/>
      <c r="R7273" s="412" t="str">
        <f t="shared" si="1775"/>
        <v/>
      </c>
      <c r="S7273" s="412" t="str">
        <f t="shared" si="1764"/>
        <v/>
      </c>
      <c r="T7273" s="427"/>
      <c r="U7273" s="429"/>
      <c r="W7273" s="6" t="e">
        <f>VLOOKUP(A7273,'[3]Cartilha Global'!$A:$A,1,FALSE)</f>
        <v>#N/A</v>
      </c>
    </row>
    <row r="7274" spans="1:23" ht="34.5" hidden="1" thickBot="1" x14ac:dyDescent="0.25">
      <c r="A7274" s="621">
        <v>7047</v>
      </c>
      <c r="B7274" s="508" t="s">
        <v>3144</v>
      </c>
      <c r="C7274" s="513" t="s">
        <v>7488</v>
      </c>
      <c r="D7274" s="498" t="s">
        <v>7094</v>
      </c>
      <c r="E7274" s="499">
        <v>29.55</v>
      </c>
      <c r="F7274" s="500">
        <f t="shared" si="1776"/>
        <v>36.590000000000003</v>
      </c>
      <c r="G7274" s="556"/>
      <c r="H7274" s="518"/>
      <c r="I7274" s="519">
        <f t="shared" si="1777"/>
        <v>0</v>
      </c>
      <c r="J7274" s="558">
        <f t="shared" si="1774"/>
        <v>0</v>
      </c>
      <c r="K7274" s="504"/>
      <c r="L7274" s="580">
        <f t="shared" si="1771"/>
        <v>0</v>
      </c>
      <c r="M7274" s="518">
        <f t="shared" si="1771"/>
        <v>0</v>
      </c>
      <c r="N7274" s="519">
        <f t="shared" si="1772"/>
        <v>0</v>
      </c>
      <c r="O7274" s="558">
        <f t="shared" si="1773"/>
        <v>0</v>
      </c>
      <c r="P7274" s="506"/>
      <c r="Q7274" s="520"/>
      <c r="R7274" s="412" t="str">
        <f t="shared" si="1775"/>
        <v/>
      </c>
      <c r="S7274" s="412" t="str">
        <f t="shared" si="1764"/>
        <v/>
      </c>
      <c r="T7274" s="427"/>
      <c r="U7274" s="429"/>
      <c r="W7274" s="6" t="e">
        <f>VLOOKUP(A7274,'[3]Cartilha Global'!$A:$A,1,FALSE)</f>
        <v>#N/A</v>
      </c>
    </row>
    <row r="7275" spans="1:23" ht="34.5" hidden="1" thickBot="1" x14ac:dyDescent="0.25">
      <c r="A7275" s="621">
        <v>5693</v>
      </c>
      <c r="B7275" s="508" t="s">
        <v>3144</v>
      </c>
      <c r="C7275" s="513" t="s">
        <v>7489</v>
      </c>
      <c r="D7275" s="498" t="s">
        <v>7094</v>
      </c>
      <c r="E7275" s="499">
        <v>25.04</v>
      </c>
      <c r="F7275" s="500">
        <f t="shared" si="1776"/>
        <v>31.01</v>
      </c>
      <c r="G7275" s="556"/>
      <c r="H7275" s="518"/>
      <c r="I7275" s="519">
        <f t="shared" si="1777"/>
        <v>0</v>
      </c>
      <c r="J7275" s="558">
        <f t="shared" si="1774"/>
        <v>0</v>
      </c>
      <c r="K7275" s="504"/>
      <c r="L7275" s="580">
        <f t="shared" si="1771"/>
        <v>0</v>
      </c>
      <c r="M7275" s="518">
        <f t="shared" si="1771"/>
        <v>0</v>
      </c>
      <c r="N7275" s="519">
        <f t="shared" si="1772"/>
        <v>0</v>
      </c>
      <c r="O7275" s="558">
        <f t="shared" si="1773"/>
        <v>0</v>
      </c>
      <c r="P7275" s="506"/>
      <c r="Q7275" s="520"/>
      <c r="R7275" s="412" t="str">
        <f t="shared" si="1775"/>
        <v/>
      </c>
      <c r="S7275" s="412" t="str">
        <f t="shared" si="1764"/>
        <v/>
      </c>
      <c r="T7275" s="427"/>
      <c r="U7275" s="429"/>
      <c r="W7275" s="6" t="e">
        <f>VLOOKUP(A7275,'[3]Cartilha Global'!$A:$A,1,FALSE)</f>
        <v>#N/A</v>
      </c>
    </row>
    <row r="7276" spans="1:23" ht="23.25" hidden="1" thickBot="1" x14ac:dyDescent="0.25">
      <c r="A7276" s="621">
        <v>5806</v>
      </c>
      <c r="B7276" s="508" t="s">
        <v>3144</v>
      </c>
      <c r="C7276" s="513" t="s">
        <v>7490</v>
      </c>
      <c r="D7276" s="498" t="s">
        <v>7310</v>
      </c>
      <c r="E7276" s="499">
        <v>0.2</v>
      </c>
      <c r="F7276" s="500">
        <f t="shared" si="1776"/>
        <v>0.25</v>
      </c>
      <c r="G7276" s="556"/>
      <c r="H7276" s="518"/>
      <c r="I7276" s="519">
        <f t="shared" si="1777"/>
        <v>0</v>
      </c>
      <c r="J7276" s="558">
        <f t="shared" si="1774"/>
        <v>0</v>
      </c>
      <c r="K7276" s="504"/>
      <c r="L7276" s="580">
        <f t="shared" si="1771"/>
        <v>0</v>
      </c>
      <c r="M7276" s="518">
        <f t="shared" si="1771"/>
        <v>0</v>
      </c>
      <c r="N7276" s="519">
        <f t="shared" si="1772"/>
        <v>0</v>
      </c>
      <c r="O7276" s="558">
        <f t="shared" si="1773"/>
        <v>0</v>
      </c>
      <c r="P7276" s="506"/>
      <c r="Q7276" s="520"/>
      <c r="R7276" s="412" t="str">
        <f t="shared" si="1775"/>
        <v/>
      </c>
      <c r="S7276" s="412" t="str">
        <f t="shared" si="1764"/>
        <v/>
      </c>
      <c r="T7276" s="427"/>
      <c r="U7276" s="429"/>
      <c r="W7276" s="6" t="e">
        <f>VLOOKUP(A7276,'[3]Cartilha Global'!$A:$A,1,FALSE)</f>
        <v>#N/A</v>
      </c>
    </row>
    <row r="7277" spans="1:23" ht="23.25" hidden="1" thickBot="1" x14ac:dyDescent="0.25">
      <c r="A7277" s="621">
        <v>73536</v>
      </c>
      <c r="B7277" s="508" t="s">
        <v>3144</v>
      </c>
      <c r="C7277" s="513" t="s">
        <v>7491</v>
      </c>
      <c r="D7277" s="498" t="s">
        <v>6937</v>
      </c>
      <c r="E7277" s="499">
        <v>25.44</v>
      </c>
      <c r="F7277" s="500">
        <f t="shared" si="1776"/>
        <v>31.5</v>
      </c>
      <c r="G7277" s="556"/>
      <c r="H7277" s="518"/>
      <c r="I7277" s="519">
        <f t="shared" si="1777"/>
        <v>0</v>
      </c>
      <c r="J7277" s="558">
        <f t="shared" si="1774"/>
        <v>0</v>
      </c>
      <c r="K7277" s="504"/>
      <c r="L7277" s="580">
        <f t="shared" si="1771"/>
        <v>0</v>
      </c>
      <c r="M7277" s="518">
        <f t="shared" si="1771"/>
        <v>0</v>
      </c>
      <c r="N7277" s="519">
        <f t="shared" si="1772"/>
        <v>0</v>
      </c>
      <c r="O7277" s="558">
        <f t="shared" si="1773"/>
        <v>0</v>
      </c>
      <c r="P7277" s="506"/>
      <c r="Q7277" s="520"/>
      <c r="R7277" s="412" t="str">
        <f t="shared" si="1775"/>
        <v/>
      </c>
      <c r="S7277" s="412" t="str">
        <f t="shared" si="1764"/>
        <v/>
      </c>
      <c r="T7277" s="427"/>
      <c r="U7277" s="429"/>
      <c r="W7277" s="6" t="e">
        <f>VLOOKUP(A7277,'[3]Cartilha Global'!$A:$A,1,FALSE)</f>
        <v>#N/A</v>
      </c>
    </row>
    <row r="7278" spans="1:23" ht="23.25" hidden="1" thickBot="1" x14ac:dyDescent="0.25">
      <c r="A7278" s="621">
        <v>88853</v>
      </c>
      <c r="B7278" s="508" t="s">
        <v>3144</v>
      </c>
      <c r="C7278" s="513" t="s">
        <v>7492</v>
      </c>
      <c r="D7278" s="498" t="s">
        <v>7094</v>
      </c>
      <c r="E7278" s="499">
        <v>0.18</v>
      </c>
      <c r="F7278" s="500">
        <f t="shared" si="1776"/>
        <v>0.22</v>
      </c>
      <c r="G7278" s="556"/>
      <c r="H7278" s="518"/>
      <c r="I7278" s="519">
        <f t="shared" si="1777"/>
        <v>0</v>
      </c>
      <c r="J7278" s="558">
        <f t="shared" si="1774"/>
        <v>0</v>
      </c>
      <c r="K7278" s="504"/>
      <c r="L7278" s="580">
        <f t="shared" si="1771"/>
        <v>0</v>
      </c>
      <c r="M7278" s="518">
        <f t="shared" si="1771"/>
        <v>0</v>
      </c>
      <c r="N7278" s="519">
        <f t="shared" si="1772"/>
        <v>0</v>
      </c>
      <c r="O7278" s="558">
        <f t="shared" si="1773"/>
        <v>0</v>
      </c>
      <c r="P7278" s="506"/>
      <c r="Q7278" s="520"/>
      <c r="R7278" s="412" t="str">
        <f t="shared" si="1775"/>
        <v/>
      </c>
      <c r="S7278" s="412" t="str">
        <f t="shared" si="1764"/>
        <v/>
      </c>
      <c r="T7278" s="427"/>
      <c r="U7278" s="429"/>
      <c r="W7278" s="6" t="e">
        <f>VLOOKUP(A7278,'[3]Cartilha Global'!$A:$A,1,FALSE)</f>
        <v>#N/A</v>
      </c>
    </row>
    <row r="7279" spans="1:23" ht="23.25" hidden="1" thickBot="1" x14ac:dyDescent="0.25">
      <c r="A7279" s="621">
        <v>88854</v>
      </c>
      <c r="B7279" s="508" t="s">
        <v>3144</v>
      </c>
      <c r="C7279" s="513" t="s">
        <v>7493</v>
      </c>
      <c r="D7279" s="498" t="s">
        <v>7094</v>
      </c>
      <c r="E7279" s="499">
        <v>0.02</v>
      </c>
      <c r="F7279" s="500">
        <f t="shared" si="1776"/>
        <v>0.02</v>
      </c>
      <c r="G7279" s="556"/>
      <c r="H7279" s="518"/>
      <c r="I7279" s="519">
        <f t="shared" si="1777"/>
        <v>0</v>
      </c>
      <c r="J7279" s="558">
        <f t="shared" si="1774"/>
        <v>0</v>
      </c>
      <c r="K7279" s="504"/>
      <c r="L7279" s="580">
        <f t="shared" si="1771"/>
        <v>0</v>
      </c>
      <c r="M7279" s="518">
        <f t="shared" si="1771"/>
        <v>0</v>
      </c>
      <c r="N7279" s="519">
        <f t="shared" si="1772"/>
        <v>0</v>
      </c>
      <c r="O7279" s="558">
        <f t="shared" si="1773"/>
        <v>0</v>
      </c>
      <c r="P7279" s="506"/>
      <c r="Q7279" s="520"/>
      <c r="R7279" s="412" t="str">
        <f t="shared" si="1775"/>
        <v/>
      </c>
      <c r="S7279" s="412" t="str">
        <f t="shared" ref="S7279:S7342" si="1778">IF(Q7279="X","x",IF(Q7279="xx","x",IF(OR(J7279&gt;0,O7279&gt;0),"x","")))</f>
        <v/>
      </c>
      <c r="T7279" s="427"/>
      <c r="U7279" s="429"/>
      <c r="W7279" s="6" t="e">
        <f>VLOOKUP(A7279,'[3]Cartilha Global'!$A:$A,1,FALSE)</f>
        <v>#N/A</v>
      </c>
    </row>
    <row r="7280" spans="1:23" ht="23.25" hidden="1" thickBot="1" x14ac:dyDescent="0.25">
      <c r="A7280" s="621">
        <v>90639</v>
      </c>
      <c r="B7280" s="508" t="s">
        <v>3144</v>
      </c>
      <c r="C7280" s="513" t="s">
        <v>7494</v>
      </c>
      <c r="D7280" s="498" t="s">
        <v>7094</v>
      </c>
      <c r="E7280" s="499">
        <v>5.55</v>
      </c>
      <c r="F7280" s="500">
        <f t="shared" si="1776"/>
        <v>6.87</v>
      </c>
      <c r="G7280" s="556"/>
      <c r="H7280" s="518"/>
      <c r="I7280" s="519">
        <f t="shared" si="1777"/>
        <v>0</v>
      </c>
      <c r="J7280" s="558">
        <f t="shared" si="1774"/>
        <v>0</v>
      </c>
      <c r="K7280" s="504"/>
      <c r="L7280" s="580">
        <f t="shared" si="1771"/>
        <v>0</v>
      </c>
      <c r="M7280" s="518">
        <f t="shared" si="1771"/>
        <v>0</v>
      </c>
      <c r="N7280" s="519">
        <f t="shared" si="1772"/>
        <v>0</v>
      </c>
      <c r="O7280" s="558">
        <f t="shared" si="1773"/>
        <v>0</v>
      </c>
      <c r="P7280" s="506"/>
      <c r="Q7280" s="520"/>
      <c r="R7280" s="412" t="str">
        <f t="shared" si="1775"/>
        <v/>
      </c>
      <c r="S7280" s="412" t="str">
        <f t="shared" si="1778"/>
        <v/>
      </c>
      <c r="T7280" s="427"/>
      <c r="U7280" s="429"/>
      <c r="W7280" s="6" t="e">
        <f>VLOOKUP(A7280,'[3]Cartilha Global'!$A:$A,1,FALSE)</f>
        <v>#N/A</v>
      </c>
    </row>
    <row r="7281" spans="1:23" ht="23.25" hidden="1" thickBot="1" x14ac:dyDescent="0.25">
      <c r="A7281" s="621">
        <v>90640</v>
      </c>
      <c r="B7281" s="508" t="s">
        <v>3144</v>
      </c>
      <c r="C7281" s="513" t="s">
        <v>7495</v>
      </c>
      <c r="D7281" s="498" t="s">
        <v>7094</v>
      </c>
      <c r="E7281" s="499">
        <v>0.65</v>
      </c>
      <c r="F7281" s="500">
        <f t="shared" si="1776"/>
        <v>0.8</v>
      </c>
      <c r="G7281" s="556"/>
      <c r="H7281" s="518"/>
      <c r="I7281" s="519">
        <f t="shared" si="1777"/>
        <v>0</v>
      </c>
      <c r="J7281" s="558">
        <f t="shared" si="1774"/>
        <v>0</v>
      </c>
      <c r="K7281" s="504"/>
      <c r="L7281" s="580">
        <f t="shared" si="1771"/>
        <v>0</v>
      </c>
      <c r="M7281" s="518">
        <f t="shared" si="1771"/>
        <v>0</v>
      </c>
      <c r="N7281" s="519">
        <f t="shared" si="1772"/>
        <v>0</v>
      </c>
      <c r="O7281" s="558">
        <f t="shared" si="1773"/>
        <v>0</v>
      </c>
      <c r="P7281" s="506"/>
      <c r="Q7281" s="520"/>
      <c r="R7281" s="412" t="str">
        <f t="shared" si="1775"/>
        <v/>
      </c>
      <c r="S7281" s="412" t="str">
        <f t="shared" si="1778"/>
        <v/>
      </c>
      <c r="T7281" s="427"/>
      <c r="U7281" s="429"/>
      <c r="W7281" s="6" t="e">
        <f>VLOOKUP(A7281,'[3]Cartilha Global'!$A:$A,1,FALSE)</f>
        <v>#N/A</v>
      </c>
    </row>
    <row r="7282" spans="1:23" ht="23.25" hidden="1" thickBot="1" x14ac:dyDescent="0.25">
      <c r="A7282" s="621">
        <v>90641</v>
      </c>
      <c r="B7282" s="508" t="s">
        <v>3144</v>
      </c>
      <c r="C7282" s="513" t="s">
        <v>7496</v>
      </c>
      <c r="D7282" s="498" t="s">
        <v>7094</v>
      </c>
      <c r="E7282" s="499">
        <v>6.07</v>
      </c>
      <c r="F7282" s="500">
        <f t="shared" si="1776"/>
        <v>7.52</v>
      </c>
      <c r="G7282" s="556"/>
      <c r="H7282" s="518"/>
      <c r="I7282" s="519">
        <f t="shared" si="1777"/>
        <v>0</v>
      </c>
      <c r="J7282" s="558">
        <f t="shared" si="1774"/>
        <v>0</v>
      </c>
      <c r="K7282" s="504"/>
      <c r="L7282" s="580">
        <f t="shared" si="1771"/>
        <v>0</v>
      </c>
      <c r="M7282" s="518">
        <f t="shared" si="1771"/>
        <v>0</v>
      </c>
      <c r="N7282" s="519">
        <f t="shared" si="1772"/>
        <v>0</v>
      </c>
      <c r="O7282" s="558">
        <f t="shared" si="1773"/>
        <v>0</v>
      </c>
      <c r="P7282" s="506"/>
      <c r="Q7282" s="520"/>
      <c r="R7282" s="412" t="str">
        <f t="shared" si="1775"/>
        <v/>
      </c>
      <c r="S7282" s="412" t="str">
        <f t="shared" si="1778"/>
        <v/>
      </c>
      <c r="T7282" s="427"/>
      <c r="U7282" s="429"/>
      <c r="W7282" s="6" t="e">
        <f>VLOOKUP(A7282,'[3]Cartilha Global'!$A:$A,1,FALSE)</f>
        <v>#N/A</v>
      </c>
    </row>
    <row r="7283" spans="1:23" ht="23.25" hidden="1" thickBot="1" x14ac:dyDescent="0.25">
      <c r="A7283" s="621">
        <v>90642</v>
      </c>
      <c r="B7283" s="508" t="s">
        <v>3144</v>
      </c>
      <c r="C7283" s="513" t="s">
        <v>7497</v>
      </c>
      <c r="D7283" s="498" t="s">
        <v>7094</v>
      </c>
      <c r="E7283" s="499">
        <v>14.07</v>
      </c>
      <c r="F7283" s="500">
        <f t="shared" si="1776"/>
        <v>17.420000000000002</v>
      </c>
      <c r="G7283" s="556"/>
      <c r="H7283" s="518"/>
      <c r="I7283" s="519">
        <f t="shared" si="1777"/>
        <v>0</v>
      </c>
      <c r="J7283" s="558">
        <f t="shared" si="1774"/>
        <v>0</v>
      </c>
      <c r="K7283" s="504"/>
      <c r="L7283" s="580">
        <f t="shared" si="1771"/>
        <v>0</v>
      </c>
      <c r="M7283" s="518">
        <f t="shared" si="1771"/>
        <v>0</v>
      </c>
      <c r="N7283" s="519">
        <f t="shared" si="1772"/>
        <v>0</v>
      </c>
      <c r="O7283" s="558">
        <f t="shared" si="1773"/>
        <v>0</v>
      </c>
      <c r="P7283" s="506"/>
      <c r="Q7283" s="520"/>
      <c r="R7283" s="412" t="str">
        <f t="shared" si="1775"/>
        <v/>
      </c>
      <c r="S7283" s="412" t="str">
        <f t="shared" si="1778"/>
        <v/>
      </c>
      <c r="T7283" s="427"/>
      <c r="U7283" s="429"/>
      <c r="W7283" s="6" t="e">
        <f>VLOOKUP(A7283,'[3]Cartilha Global'!$A:$A,1,FALSE)</f>
        <v>#N/A</v>
      </c>
    </row>
    <row r="7284" spans="1:23" ht="23.25" hidden="1" thickBot="1" x14ac:dyDescent="0.25">
      <c r="A7284" s="621">
        <v>90643</v>
      </c>
      <c r="B7284" s="508" t="s">
        <v>3144</v>
      </c>
      <c r="C7284" s="513" t="s">
        <v>7498</v>
      </c>
      <c r="D7284" s="498" t="s">
        <v>6937</v>
      </c>
      <c r="E7284" s="499">
        <v>26.34</v>
      </c>
      <c r="F7284" s="500">
        <f t="shared" si="1776"/>
        <v>32.619999999999997</v>
      </c>
      <c r="G7284" s="556"/>
      <c r="H7284" s="518"/>
      <c r="I7284" s="519">
        <f t="shared" si="1777"/>
        <v>0</v>
      </c>
      <c r="J7284" s="558">
        <f t="shared" si="1774"/>
        <v>0</v>
      </c>
      <c r="K7284" s="504"/>
      <c r="L7284" s="580">
        <f t="shared" si="1771"/>
        <v>0</v>
      </c>
      <c r="M7284" s="518">
        <f t="shared" si="1771"/>
        <v>0</v>
      </c>
      <c r="N7284" s="519">
        <f t="shared" si="1772"/>
        <v>0</v>
      </c>
      <c r="O7284" s="558">
        <f t="shared" si="1773"/>
        <v>0</v>
      </c>
      <c r="P7284" s="506"/>
      <c r="Q7284" s="520"/>
      <c r="R7284" s="412" t="str">
        <f t="shared" si="1775"/>
        <v/>
      </c>
      <c r="S7284" s="412" t="str">
        <f t="shared" si="1778"/>
        <v/>
      </c>
      <c r="T7284" s="427"/>
      <c r="U7284" s="429"/>
      <c r="W7284" s="6" t="e">
        <f>VLOOKUP(A7284,'[3]Cartilha Global'!$A:$A,1,FALSE)</f>
        <v>#N/A</v>
      </c>
    </row>
    <row r="7285" spans="1:23" ht="23.25" hidden="1" thickBot="1" x14ac:dyDescent="0.25">
      <c r="A7285" s="621">
        <v>90644</v>
      </c>
      <c r="B7285" s="508" t="s">
        <v>3144</v>
      </c>
      <c r="C7285" s="513" t="s">
        <v>7499</v>
      </c>
      <c r="D7285" s="498" t="s">
        <v>7310</v>
      </c>
      <c r="E7285" s="499">
        <v>6.2</v>
      </c>
      <c r="F7285" s="500">
        <f t="shared" si="1776"/>
        <v>7.68</v>
      </c>
      <c r="G7285" s="556"/>
      <c r="H7285" s="518"/>
      <c r="I7285" s="519">
        <f t="shared" si="1777"/>
        <v>0</v>
      </c>
      <c r="J7285" s="558">
        <f t="shared" si="1774"/>
        <v>0</v>
      </c>
      <c r="K7285" s="504"/>
      <c r="L7285" s="580">
        <f t="shared" si="1771"/>
        <v>0</v>
      </c>
      <c r="M7285" s="518">
        <f t="shared" si="1771"/>
        <v>0</v>
      </c>
      <c r="N7285" s="519">
        <f t="shared" si="1772"/>
        <v>0</v>
      </c>
      <c r="O7285" s="558">
        <f t="shared" si="1773"/>
        <v>0</v>
      </c>
      <c r="P7285" s="506"/>
      <c r="Q7285" s="520"/>
      <c r="R7285" s="412" t="str">
        <f t="shared" si="1775"/>
        <v/>
      </c>
      <c r="S7285" s="412" t="str">
        <f t="shared" si="1778"/>
        <v/>
      </c>
      <c r="T7285" s="427"/>
      <c r="U7285" s="429"/>
      <c r="W7285" s="6" t="e">
        <f>VLOOKUP(A7285,'[3]Cartilha Global'!$A:$A,1,FALSE)</f>
        <v>#N/A</v>
      </c>
    </row>
    <row r="7286" spans="1:23" ht="34.5" hidden="1" thickBot="1" x14ac:dyDescent="0.25">
      <c r="A7286" s="621">
        <v>90646</v>
      </c>
      <c r="B7286" s="508" t="s">
        <v>3144</v>
      </c>
      <c r="C7286" s="513" t="s">
        <v>7500</v>
      </c>
      <c r="D7286" s="498" t="s">
        <v>7094</v>
      </c>
      <c r="E7286" s="499">
        <v>0.66</v>
      </c>
      <c r="F7286" s="500">
        <f t="shared" si="1776"/>
        <v>0.82</v>
      </c>
      <c r="G7286" s="556"/>
      <c r="H7286" s="518"/>
      <c r="I7286" s="519">
        <f t="shared" si="1777"/>
        <v>0</v>
      </c>
      <c r="J7286" s="558">
        <f t="shared" si="1774"/>
        <v>0</v>
      </c>
      <c r="K7286" s="504"/>
      <c r="L7286" s="580">
        <f t="shared" si="1771"/>
        <v>0</v>
      </c>
      <c r="M7286" s="518">
        <f t="shared" si="1771"/>
        <v>0</v>
      </c>
      <c r="N7286" s="519">
        <f t="shared" si="1772"/>
        <v>0</v>
      </c>
      <c r="O7286" s="558">
        <f t="shared" si="1773"/>
        <v>0</v>
      </c>
      <c r="P7286" s="506"/>
      <c r="Q7286" s="520"/>
      <c r="R7286" s="412" t="str">
        <f t="shared" si="1775"/>
        <v/>
      </c>
      <c r="S7286" s="412" t="str">
        <f t="shared" si="1778"/>
        <v/>
      </c>
      <c r="T7286" s="427"/>
      <c r="U7286" s="429"/>
      <c r="W7286" s="6" t="e">
        <f>VLOOKUP(A7286,'[3]Cartilha Global'!$A:$A,1,FALSE)</f>
        <v>#N/A</v>
      </c>
    </row>
    <row r="7287" spans="1:23" ht="23.25" hidden="1" thickBot="1" x14ac:dyDescent="0.25">
      <c r="A7287" s="621">
        <v>90647</v>
      </c>
      <c r="B7287" s="508" t="s">
        <v>3144</v>
      </c>
      <c r="C7287" s="513" t="s">
        <v>7501</v>
      </c>
      <c r="D7287" s="498" t="s">
        <v>7094</v>
      </c>
      <c r="E7287" s="499">
        <v>7.0000000000000007E-2</v>
      </c>
      <c r="F7287" s="500">
        <f t="shared" si="1776"/>
        <v>0.09</v>
      </c>
      <c r="G7287" s="556"/>
      <c r="H7287" s="518"/>
      <c r="I7287" s="519">
        <f t="shared" si="1777"/>
        <v>0</v>
      </c>
      <c r="J7287" s="558">
        <f t="shared" si="1774"/>
        <v>0</v>
      </c>
      <c r="K7287" s="504"/>
      <c r="L7287" s="580">
        <f t="shared" si="1771"/>
        <v>0</v>
      </c>
      <c r="M7287" s="518">
        <f t="shared" si="1771"/>
        <v>0</v>
      </c>
      <c r="N7287" s="519">
        <f t="shared" si="1772"/>
        <v>0</v>
      </c>
      <c r="O7287" s="558">
        <f t="shared" si="1773"/>
        <v>0</v>
      </c>
      <c r="P7287" s="506"/>
      <c r="Q7287" s="520"/>
      <c r="R7287" s="412" t="str">
        <f t="shared" si="1775"/>
        <v/>
      </c>
      <c r="S7287" s="412" t="str">
        <f t="shared" si="1778"/>
        <v/>
      </c>
      <c r="T7287" s="427"/>
      <c r="U7287" s="429"/>
      <c r="W7287" s="6" t="e">
        <f>VLOOKUP(A7287,'[3]Cartilha Global'!$A:$A,1,FALSE)</f>
        <v>#N/A</v>
      </c>
    </row>
    <row r="7288" spans="1:23" ht="34.5" hidden="1" thickBot="1" x14ac:dyDescent="0.25">
      <c r="A7288" s="621">
        <v>90648</v>
      </c>
      <c r="B7288" s="508" t="s">
        <v>3144</v>
      </c>
      <c r="C7288" s="513" t="s">
        <v>7502</v>
      </c>
      <c r="D7288" s="498" t="s">
        <v>7094</v>
      </c>
      <c r="E7288" s="499">
        <v>0.72</v>
      </c>
      <c r="F7288" s="500">
        <f t="shared" si="1776"/>
        <v>0.89</v>
      </c>
      <c r="G7288" s="556"/>
      <c r="H7288" s="518"/>
      <c r="I7288" s="519">
        <f t="shared" si="1777"/>
        <v>0</v>
      </c>
      <c r="J7288" s="558">
        <f t="shared" si="1774"/>
        <v>0</v>
      </c>
      <c r="K7288" s="504"/>
      <c r="L7288" s="580">
        <f t="shared" si="1771"/>
        <v>0</v>
      </c>
      <c r="M7288" s="518">
        <f t="shared" si="1771"/>
        <v>0</v>
      </c>
      <c r="N7288" s="519">
        <f t="shared" si="1772"/>
        <v>0</v>
      </c>
      <c r="O7288" s="558">
        <f t="shared" si="1773"/>
        <v>0</v>
      </c>
      <c r="P7288" s="506"/>
      <c r="Q7288" s="520"/>
      <c r="R7288" s="412" t="str">
        <f t="shared" si="1775"/>
        <v/>
      </c>
      <c r="S7288" s="412" t="str">
        <f t="shared" si="1778"/>
        <v/>
      </c>
      <c r="T7288" s="427"/>
      <c r="U7288" s="429"/>
      <c r="W7288" s="6" t="e">
        <f>VLOOKUP(A7288,'[3]Cartilha Global'!$A:$A,1,FALSE)</f>
        <v>#N/A</v>
      </c>
    </row>
    <row r="7289" spans="1:23" ht="34.5" hidden="1" thickBot="1" x14ac:dyDescent="0.25">
      <c r="A7289" s="621">
        <v>90649</v>
      </c>
      <c r="B7289" s="508" t="s">
        <v>3144</v>
      </c>
      <c r="C7289" s="513" t="s">
        <v>7503</v>
      </c>
      <c r="D7289" s="498" t="s">
        <v>7094</v>
      </c>
      <c r="E7289" s="499">
        <v>8.17</v>
      </c>
      <c r="F7289" s="500">
        <f t="shared" si="1776"/>
        <v>10.119999999999999</v>
      </c>
      <c r="G7289" s="556"/>
      <c r="H7289" s="518"/>
      <c r="I7289" s="519">
        <f t="shared" si="1777"/>
        <v>0</v>
      </c>
      <c r="J7289" s="558">
        <f t="shared" si="1774"/>
        <v>0</v>
      </c>
      <c r="K7289" s="504"/>
      <c r="L7289" s="580">
        <f t="shared" si="1771"/>
        <v>0</v>
      </c>
      <c r="M7289" s="518">
        <f t="shared" si="1771"/>
        <v>0</v>
      </c>
      <c r="N7289" s="519">
        <f t="shared" si="1772"/>
        <v>0</v>
      </c>
      <c r="O7289" s="558">
        <f t="shared" si="1773"/>
        <v>0</v>
      </c>
      <c r="P7289" s="506"/>
      <c r="Q7289" s="520"/>
      <c r="R7289" s="412" t="str">
        <f t="shared" si="1775"/>
        <v/>
      </c>
      <c r="S7289" s="412" t="str">
        <f t="shared" si="1778"/>
        <v/>
      </c>
      <c r="T7289" s="427"/>
      <c r="U7289" s="429"/>
      <c r="W7289" s="6" t="e">
        <f>VLOOKUP(A7289,'[3]Cartilha Global'!$A:$A,1,FALSE)</f>
        <v>#N/A</v>
      </c>
    </row>
    <row r="7290" spans="1:23" ht="23.25" hidden="1" thickBot="1" x14ac:dyDescent="0.25">
      <c r="A7290" s="621">
        <v>90652</v>
      </c>
      <c r="B7290" s="508" t="s">
        <v>3144</v>
      </c>
      <c r="C7290" s="513" t="s">
        <v>7504</v>
      </c>
      <c r="D7290" s="498" t="s">
        <v>7094</v>
      </c>
      <c r="E7290" s="499">
        <v>3.61</v>
      </c>
      <c r="F7290" s="500">
        <f t="shared" si="1776"/>
        <v>4.47</v>
      </c>
      <c r="G7290" s="556"/>
      <c r="H7290" s="518"/>
      <c r="I7290" s="519">
        <f t="shared" si="1777"/>
        <v>0</v>
      </c>
      <c r="J7290" s="558">
        <f t="shared" si="1774"/>
        <v>0</v>
      </c>
      <c r="K7290" s="504"/>
      <c r="L7290" s="580">
        <f t="shared" si="1771"/>
        <v>0</v>
      </c>
      <c r="M7290" s="518">
        <f t="shared" si="1771"/>
        <v>0</v>
      </c>
      <c r="N7290" s="519">
        <f t="shared" si="1772"/>
        <v>0</v>
      </c>
      <c r="O7290" s="558">
        <f t="shared" si="1773"/>
        <v>0</v>
      </c>
      <c r="P7290" s="506"/>
      <c r="Q7290" s="520"/>
      <c r="R7290" s="412" t="str">
        <f t="shared" si="1775"/>
        <v/>
      </c>
      <c r="S7290" s="412" t="str">
        <f t="shared" si="1778"/>
        <v/>
      </c>
      <c r="T7290" s="427"/>
      <c r="U7290" s="429"/>
      <c r="W7290" s="6" t="e">
        <f>VLOOKUP(A7290,'[3]Cartilha Global'!$A:$A,1,FALSE)</f>
        <v>#N/A</v>
      </c>
    </row>
    <row r="7291" spans="1:23" ht="12" hidden="1" thickBot="1" x14ac:dyDescent="0.25">
      <c r="A7291" s="621">
        <v>90653</v>
      </c>
      <c r="B7291" s="508" t="s">
        <v>3144</v>
      </c>
      <c r="C7291" s="513" t="s">
        <v>7505</v>
      </c>
      <c r="D7291" s="498" t="s">
        <v>7094</v>
      </c>
      <c r="E7291" s="499">
        <v>0.42</v>
      </c>
      <c r="F7291" s="500">
        <f t="shared" si="1776"/>
        <v>0.52</v>
      </c>
      <c r="G7291" s="556"/>
      <c r="H7291" s="518"/>
      <c r="I7291" s="519">
        <f t="shared" si="1777"/>
        <v>0</v>
      </c>
      <c r="J7291" s="558">
        <f t="shared" si="1774"/>
        <v>0</v>
      </c>
      <c r="K7291" s="504"/>
      <c r="L7291" s="580">
        <f t="shared" si="1771"/>
        <v>0</v>
      </c>
      <c r="M7291" s="518">
        <f t="shared" si="1771"/>
        <v>0</v>
      </c>
      <c r="N7291" s="519">
        <f t="shared" si="1772"/>
        <v>0</v>
      </c>
      <c r="O7291" s="558">
        <f t="shared" si="1773"/>
        <v>0</v>
      </c>
      <c r="P7291" s="506"/>
      <c r="Q7291" s="520"/>
      <c r="R7291" s="412" t="str">
        <f t="shared" si="1775"/>
        <v/>
      </c>
      <c r="S7291" s="412" t="str">
        <f t="shared" si="1778"/>
        <v/>
      </c>
      <c r="T7291" s="427"/>
      <c r="U7291" s="429"/>
      <c r="W7291" s="6" t="e">
        <f>VLOOKUP(A7291,'[3]Cartilha Global'!$A:$A,1,FALSE)</f>
        <v>#N/A</v>
      </c>
    </row>
    <row r="7292" spans="1:23" ht="23.25" hidden="1" thickBot="1" x14ac:dyDescent="0.25">
      <c r="A7292" s="621">
        <v>90654</v>
      </c>
      <c r="B7292" s="508" t="s">
        <v>3144</v>
      </c>
      <c r="C7292" s="513" t="s">
        <v>7506</v>
      </c>
      <c r="D7292" s="498" t="s">
        <v>7094</v>
      </c>
      <c r="E7292" s="499">
        <v>3.95</v>
      </c>
      <c r="F7292" s="500">
        <f t="shared" si="1776"/>
        <v>4.8899999999999997</v>
      </c>
      <c r="G7292" s="556"/>
      <c r="H7292" s="518"/>
      <c r="I7292" s="519">
        <f t="shared" si="1777"/>
        <v>0</v>
      </c>
      <c r="J7292" s="558">
        <f t="shared" si="1774"/>
        <v>0</v>
      </c>
      <c r="K7292" s="504"/>
      <c r="L7292" s="580">
        <f t="shared" si="1771"/>
        <v>0</v>
      </c>
      <c r="M7292" s="518">
        <f t="shared" si="1771"/>
        <v>0</v>
      </c>
      <c r="N7292" s="519">
        <f t="shared" si="1772"/>
        <v>0</v>
      </c>
      <c r="O7292" s="558">
        <f t="shared" si="1773"/>
        <v>0</v>
      </c>
      <c r="P7292" s="506"/>
      <c r="Q7292" s="520"/>
      <c r="R7292" s="412" t="str">
        <f t="shared" si="1775"/>
        <v/>
      </c>
      <c r="S7292" s="412" t="str">
        <f t="shared" si="1778"/>
        <v/>
      </c>
      <c r="T7292" s="427"/>
      <c r="U7292" s="429"/>
      <c r="W7292" s="6" t="e">
        <f>VLOOKUP(A7292,'[3]Cartilha Global'!$A:$A,1,FALSE)</f>
        <v>#N/A</v>
      </c>
    </row>
    <row r="7293" spans="1:23" ht="23.25" hidden="1" thickBot="1" x14ac:dyDescent="0.25">
      <c r="A7293" s="621">
        <v>90655</v>
      </c>
      <c r="B7293" s="508" t="s">
        <v>3144</v>
      </c>
      <c r="C7293" s="513" t="s">
        <v>7507</v>
      </c>
      <c r="D7293" s="498" t="s">
        <v>7094</v>
      </c>
      <c r="E7293" s="499">
        <v>5.38</v>
      </c>
      <c r="F7293" s="500">
        <f t="shared" si="1776"/>
        <v>6.66</v>
      </c>
      <c r="G7293" s="556"/>
      <c r="H7293" s="518"/>
      <c r="I7293" s="519">
        <f t="shared" si="1777"/>
        <v>0</v>
      </c>
      <c r="J7293" s="558">
        <f t="shared" si="1774"/>
        <v>0</v>
      </c>
      <c r="K7293" s="504"/>
      <c r="L7293" s="580">
        <f t="shared" si="1771"/>
        <v>0</v>
      </c>
      <c r="M7293" s="518">
        <f t="shared" si="1771"/>
        <v>0</v>
      </c>
      <c r="N7293" s="519">
        <f t="shared" si="1772"/>
        <v>0</v>
      </c>
      <c r="O7293" s="558">
        <f t="shared" si="1773"/>
        <v>0</v>
      </c>
      <c r="P7293" s="506"/>
      <c r="Q7293" s="520"/>
      <c r="R7293" s="412" t="str">
        <f t="shared" si="1775"/>
        <v/>
      </c>
      <c r="S7293" s="412" t="str">
        <f t="shared" si="1778"/>
        <v/>
      </c>
      <c r="T7293" s="427"/>
      <c r="U7293" s="429"/>
      <c r="W7293" s="6" t="e">
        <f>VLOOKUP(A7293,'[3]Cartilha Global'!$A:$A,1,FALSE)</f>
        <v>#N/A</v>
      </c>
    </row>
    <row r="7294" spans="1:23" ht="23.25" hidden="1" thickBot="1" x14ac:dyDescent="0.25">
      <c r="A7294" s="621">
        <v>90658</v>
      </c>
      <c r="B7294" s="508" t="s">
        <v>3144</v>
      </c>
      <c r="C7294" s="513" t="s">
        <v>7508</v>
      </c>
      <c r="D7294" s="498" t="s">
        <v>7094</v>
      </c>
      <c r="E7294" s="499">
        <v>3.87</v>
      </c>
      <c r="F7294" s="500">
        <f t="shared" si="1776"/>
        <v>4.79</v>
      </c>
      <c r="G7294" s="556"/>
      <c r="H7294" s="518"/>
      <c r="I7294" s="519">
        <f t="shared" si="1777"/>
        <v>0</v>
      </c>
      <c r="J7294" s="558">
        <f t="shared" si="1774"/>
        <v>0</v>
      </c>
      <c r="K7294" s="504"/>
      <c r="L7294" s="580">
        <f t="shared" si="1771"/>
        <v>0</v>
      </c>
      <c r="M7294" s="518">
        <f t="shared" si="1771"/>
        <v>0</v>
      </c>
      <c r="N7294" s="519">
        <f t="shared" si="1772"/>
        <v>0</v>
      </c>
      <c r="O7294" s="558">
        <f t="shared" si="1773"/>
        <v>0</v>
      </c>
      <c r="P7294" s="506"/>
      <c r="Q7294" s="520"/>
      <c r="R7294" s="412" t="str">
        <f t="shared" si="1775"/>
        <v/>
      </c>
      <c r="S7294" s="412" t="str">
        <f t="shared" si="1778"/>
        <v/>
      </c>
      <c r="T7294" s="427"/>
      <c r="U7294" s="429"/>
      <c r="W7294" s="6" t="e">
        <f>VLOOKUP(A7294,'[3]Cartilha Global'!$A:$A,1,FALSE)</f>
        <v>#N/A</v>
      </c>
    </row>
    <row r="7295" spans="1:23" ht="12" hidden="1" thickBot="1" x14ac:dyDescent="0.25">
      <c r="A7295" s="621">
        <v>90659</v>
      </c>
      <c r="B7295" s="508" t="s">
        <v>3144</v>
      </c>
      <c r="C7295" s="513" t="s">
        <v>7509</v>
      </c>
      <c r="D7295" s="498" t="s">
        <v>7094</v>
      </c>
      <c r="E7295" s="499">
        <v>0.46</v>
      </c>
      <c r="F7295" s="500">
        <f t="shared" si="1776"/>
        <v>0.56999999999999995</v>
      </c>
      <c r="G7295" s="556"/>
      <c r="H7295" s="518"/>
      <c r="I7295" s="519">
        <f t="shared" si="1777"/>
        <v>0</v>
      </c>
      <c r="J7295" s="558">
        <f t="shared" si="1774"/>
        <v>0</v>
      </c>
      <c r="K7295" s="504"/>
      <c r="L7295" s="580">
        <f t="shared" si="1771"/>
        <v>0</v>
      </c>
      <c r="M7295" s="518">
        <f t="shared" si="1771"/>
        <v>0</v>
      </c>
      <c r="N7295" s="519">
        <f t="shared" si="1772"/>
        <v>0</v>
      </c>
      <c r="O7295" s="558">
        <f t="shared" si="1773"/>
        <v>0</v>
      </c>
      <c r="P7295" s="506"/>
      <c r="Q7295" s="520"/>
      <c r="R7295" s="412" t="str">
        <f t="shared" si="1775"/>
        <v/>
      </c>
      <c r="S7295" s="412" t="str">
        <f t="shared" si="1778"/>
        <v/>
      </c>
      <c r="T7295" s="427"/>
      <c r="U7295" s="429"/>
      <c r="W7295" s="6" t="e">
        <f>VLOOKUP(A7295,'[3]Cartilha Global'!$A:$A,1,FALSE)</f>
        <v>#N/A</v>
      </c>
    </row>
    <row r="7296" spans="1:23" ht="23.25" hidden="1" thickBot="1" x14ac:dyDescent="0.25">
      <c r="A7296" s="621">
        <v>90660</v>
      </c>
      <c r="B7296" s="508" t="s">
        <v>3144</v>
      </c>
      <c r="C7296" s="513" t="s">
        <v>7510</v>
      </c>
      <c r="D7296" s="498" t="s">
        <v>7094</v>
      </c>
      <c r="E7296" s="499">
        <v>4.2300000000000004</v>
      </c>
      <c r="F7296" s="500">
        <f t="shared" si="1776"/>
        <v>5.24</v>
      </c>
      <c r="G7296" s="556"/>
      <c r="H7296" s="518"/>
      <c r="I7296" s="519">
        <f t="shared" si="1777"/>
        <v>0</v>
      </c>
      <c r="J7296" s="558">
        <f t="shared" si="1774"/>
        <v>0</v>
      </c>
      <c r="K7296" s="504"/>
      <c r="L7296" s="580">
        <f t="shared" si="1771"/>
        <v>0</v>
      </c>
      <c r="M7296" s="518">
        <f t="shared" si="1771"/>
        <v>0</v>
      </c>
      <c r="N7296" s="519">
        <f t="shared" si="1772"/>
        <v>0</v>
      </c>
      <c r="O7296" s="558">
        <f t="shared" si="1773"/>
        <v>0</v>
      </c>
      <c r="P7296" s="506"/>
      <c r="Q7296" s="520"/>
      <c r="R7296" s="412" t="str">
        <f t="shared" si="1775"/>
        <v/>
      </c>
      <c r="S7296" s="412" t="str">
        <f t="shared" si="1778"/>
        <v/>
      </c>
      <c r="T7296" s="427"/>
      <c r="U7296" s="429"/>
      <c r="W7296" s="6" t="e">
        <f>VLOOKUP(A7296,'[3]Cartilha Global'!$A:$A,1,FALSE)</f>
        <v>#N/A</v>
      </c>
    </row>
    <row r="7297" spans="1:23" ht="23.25" hidden="1" thickBot="1" x14ac:dyDescent="0.25">
      <c r="A7297" s="621">
        <v>90661</v>
      </c>
      <c r="B7297" s="508" t="s">
        <v>3144</v>
      </c>
      <c r="C7297" s="513" t="s">
        <v>7511</v>
      </c>
      <c r="D7297" s="498" t="s">
        <v>7094</v>
      </c>
      <c r="E7297" s="499">
        <v>5.38</v>
      </c>
      <c r="F7297" s="500">
        <f t="shared" si="1776"/>
        <v>6.66</v>
      </c>
      <c r="G7297" s="556"/>
      <c r="H7297" s="518"/>
      <c r="I7297" s="519">
        <f t="shared" si="1777"/>
        <v>0</v>
      </c>
      <c r="J7297" s="558">
        <f t="shared" si="1774"/>
        <v>0</v>
      </c>
      <c r="K7297" s="504"/>
      <c r="L7297" s="580">
        <f t="shared" si="1771"/>
        <v>0</v>
      </c>
      <c r="M7297" s="518">
        <f t="shared" si="1771"/>
        <v>0</v>
      </c>
      <c r="N7297" s="519">
        <f t="shared" si="1772"/>
        <v>0</v>
      </c>
      <c r="O7297" s="558">
        <f t="shared" si="1773"/>
        <v>0</v>
      </c>
      <c r="P7297" s="506"/>
      <c r="Q7297" s="520"/>
      <c r="R7297" s="412" t="str">
        <f t="shared" si="1775"/>
        <v/>
      </c>
      <c r="S7297" s="412" t="str">
        <f t="shared" si="1778"/>
        <v/>
      </c>
      <c r="T7297" s="427"/>
      <c r="U7297" s="429"/>
      <c r="W7297" s="6" t="e">
        <f>VLOOKUP(A7297,'[3]Cartilha Global'!$A:$A,1,FALSE)</f>
        <v>#N/A</v>
      </c>
    </row>
    <row r="7298" spans="1:23" ht="23.25" hidden="1" thickBot="1" x14ac:dyDescent="0.25">
      <c r="A7298" s="621">
        <v>90656</v>
      </c>
      <c r="B7298" s="508" t="s">
        <v>3144</v>
      </c>
      <c r="C7298" s="513" t="s">
        <v>7512</v>
      </c>
      <c r="D7298" s="498" t="s">
        <v>6937</v>
      </c>
      <c r="E7298" s="499">
        <v>13.36</v>
      </c>
      <c r="F7298" s="500">
        <f t="shared" si="1776"/>
        <v>16.55</v>
      </c>
      <c r="G7298" s="556"/>
      <c r="H7298" s="518"/>
      <c r="I7298" s="519">
        <f t="shared" si="1777"/>
        <v>0</v>
      </c>
      <c r="J7298" s="558">
        <f t="shared" si="1774"/>
        <v>0</v>
      </c>
      <c r="K7298" s="504"/>
      <c r="L7298" s="580">
        <f t="shared" si="1771"/>
        <v>0</v>
      </c>
      <c r="M7298" s="518">
        <f t="shared" si="1771"/>
        <v>0</v>
      </c>
      <c r="N7298" s="519">
        <f t="shared" si="1772"/>
        <v>0</v>
      </c>
      <c r="O7298" s="558">
        <f t="shared" si="1773"/>
        <v>0</v>
      </c>
      <c r="P7298" s="506"/>
      <c r="Q7298" s="520"/>
      <c r="R7298" s="412" t="str">
        <f t="shared" si="1775"/>
        <v/>
      </c>
      <c r="S7298" s="412" t="str">
        <f t="shared" si="1778"/>
        <v/>
      </c>
      <c r="T7298" s="427"/>
      <c r="U7298" s="429"/>
      <c r="W7298" s="6" t="e">
        <f>VLOOKUP(A7298,'[3]Cartilha Global'!$A:$A,1,FALSE)</f>
        <v>#N/A</v>
      </c>
    </row>
    <row r="7299" spans="1:23" ht="23.25" hidden="1" thickBot="1" x14ac:dyDescent="0.25">
      <c r="A7299" s="621">
        <v>90657</v>
      </c>
      <c r="B7299" s="508" t="s">
        <v>3144</v>
      </c>
      <c r="C7299" s="513" t="s">
        <v>7513</v>
      </c>
      <c r="D7299" s="498" t="s">
        <v>7310</v>
      </c>
      <c r="E7299" s="499">
        <v>4.03</v>
      </c>
      <c r="F7299" s="500">
        <f t="shared" si="1776"/>
        <v>4.99</v>
      </c>
      <c r="G7299" s="556"/>
      <c r="H7299" s="518"/>
      <c r="I7299" s="519">
        <f t="shared" si="1777"/>
        <v>0</v>
      </c>
      <c r="J7299" s="558">
        <f t="shared" si="1774"/>
        <v>0</v>
      </c>
      <c r="K7299" s="504"/>
      <c r="L7299" s="580">
        <f t="shared" si="1771"/>
        <v>0</v>
      </c>
      <c r="M7299" s="518">
        <f t="shared" si="1771"/>
        <v>0</v>
      </c>
      <c r="N7299" s="519">
        <f t="shared" si="1772"/>
        <v>0</v>
      </c>
      <c r="O7299" s="558">
        <f t="shared" si="1773"/>
        <v>0</v>
      </c>
      <c r="P7299" s="506"/>
      <c r="Q7299" s="520"/>
      <c r="R7299" s="412" t="str">
        <f t="shared" si="1775"/>
        <v/>
      </c>
      <c r="S7299" s="412" t="str">
        <f t="shared" si="1778"/>
        <v/>
      </c>
      <c r="T7299" s="427"/>
      <c r="U7299" s="429"/>
      <c r="W7299" s="6" t="e">
        <f>VLOOKUP(A7299,'[3]Cartilha Global'!$A:$A,1,FALSE)</f>
        <v>#N/A</v>
      </c>
    </row>
    <row r="7300" spans="1:23" ht="23.25" hidden="1" thickBot="1" x14ac:dyDescent="0.25">
      <c r="A7300" s="621">
        <v>90662</v>
      </c>
      <c r="B7300" s="508" t="s">
        <v>3144</v>
      </c>
      <c r="C7300" s="513" t="s">
        <v>7514</v>
      </c>
      <c r="D7300" s="498" t="s">
        <v>6937</v>
      </c>
      <c r="E7300" s="499">
        <v>13.94</v>
      </c>
      <c r="F7300" s="500">
        <f t="shared" si="1776"/>
        <v>17.260000000000002</v>
      </c>
      <c r="G7300" s="556"/>
      <c r="H7300" s="518"/>
      <c r="I7300" s="519">
        <f t="shared" si="1777"/>
        <v>0</v>
      </c>
      <c r="J7300" s="558">
        <f t="shared" si="1774"/>
        <v>0</v>
      </c>
      <c r="K7300" s="504"/>
      <c r="L7300" s="580">
        <f t="shared" si="1771"/>
        <v>0</v>
      </c>
      <c r="M7300" s="518">
        <f t="shared" si="1771"/>
        <v>0</v>
      </c>
      <c r="N7300" s="519">
        <f t="shared" si="1772"/>
        <v>0</v>
      </c>
      <c r="O7300" s="558">
        <f t="shared" si="1773"/>
        <v>0</v>
      </c>
      <c r="P7300" s="506"/>
      <c r="Q7300" s="520"/>
      <c r="R7300" s="412" t="str">
        <f t="shared" si="1775"/>
        <v/>
      </c>
      <c r="S7300" s="412" t="str">
        <f t="shared" si="1778"/>
        <v/>
      </c>
      <c r="T7300" s="427"/>
      <c r="U7300" s="429"/>
      <c r="W7300" s="6" t="e">
        <f>VLOOKUP(A7300,'[3]Cartilha Global'!$A:$A,1,FALSE)</f>
        <v>#N/A</v>
      </c>
    </row>
    <row r="7301" spans="1:23" ht="23.25" hidden="1" thickBot="1" x14ac:dyDescent="0.25">
      <c r="A7301" s="621">
        <v>90663</v>
      </c>
      <c r="B7301" s="508" t="s">
        <v>3144</v>
      </c>
      <c r="C7301" s="513" t="s">
        <v>7515</v>
      </c>
      <c r="D7301" s="498" t="s">
        <v>7310</v>
      </c>
      <c r="E7301" s="499">
        <v>4.33</v>
      </c>
      <c r="F7301" s="500">
        <f t="shared" si="1776"/>
        <v>5.36</v>
      </c>
      <c r="G7301" s="556"/>
      <c r="H7301" s="518"/>
      <c r="I7301" s="519">
        <f t="shared" si="1777"/>
        <v>0</v>
      </c>
      <c r="J7301" s="558">
        <f t="shared" si="1774"/>
        <v>0</v>
      </c>
      <c r="K7301" s="504"/>
      <c r="L7301" s="580">
        <f t="shared" si="1771"/>
        <v>0</v>
      </c>
      <c r="M7301" s="518">
        <f t="shared" si="1771"/>
        <v>0</v>
      </c>
      <c r="N7301" s="519">
        <f t="shared" si="1772"/>
        <v>0</v>
      </c>
      <c r="O7301" s="558">
        <f t="shared" si="1773"/>
        <v>0</v>
      </c>
      <c r="P7301" s="506"/>
      <c r="Q7301" s="520"/>
      <c r="R7301" s="412" t="str">
        <f t="shared" si="1775"/>
        <v/>
      </c>
      <c r="S7301" s="412" t="str">
        <f t="shared" si="1778"/>
        <v/>
      </c>
      <c r="T7301" s="427"/>
      <c r="U7301" s="429"/>
      <c r="W7301" s="6" t="e">
        <f>VLOOKUP(A7301,'[3]Cartilha Global'!$A:$A,1,FALSE)</f>
        <v>#N/A</v>
      </c>
    </row>
    <row r="7302" spans="1:23" ht="34.5" hidden="1" thickBot="1" x14ac:dyDescent="0.25">
      <c r="A7302" s="621">
        <v>94480</v>
      </c>
      <c r="B7302" s="508" t="s">
        <v>3144</v>
      </c>
      <c r="C7302" s="513" t="s">
        <v>7516</v>
      </c>
      <c r="D7302" s="498" t="s">
        <v>169</v>
      </c>
      <c r="E7302" s="499">
        <v>2872.65</v>
      </c>
      <c r="F7302" s="500">
        <f t="shared" si="1776"/>
        <v>3557.49</v>
      </c>
      <c r="G7302" s="556"/>
      <c r="H7302" s="518"/>
      <c r="I7302" s="519">
        <f t="shared" si="1777"/>
        <v>0</v>
      </c>
      <c r="J7302" s="558">
        <f t="shared" si="1774"/>
        <v>0</v>
      </c>
      <c r="K7302" s="504"/>
      <c r="L7302" s="580">
        <f t="shared" si="1771"/>
        <v>0</v>
      </c>
      <c r="M7302" s="518">
        <f t="shared" si="1771"/>
        <v>0</v>
      </c>
      <c r="N7302" s="519">
        <f t="shared" si="1772"/>
        <v>0</v>
      </c>
      <c r="O7302" s="558">
        <f t="shared" si="1773"/>
        <v>0</v>
      </c>
      <c r="P7302" s="506"/>
      <c r="Q7302" s="520"/>
      <c r="R7302" s="412" t="str">
        <f t="shared" si="1775"/>
        <v/>
      </c>
      <c r="S7302" s="412" t="str">
        <f t="shared" si="1778"/>
        <v/>
      </c>
      <c r="T7302" s="427"/>
      <c r="U7302" s="429"/>
      <c r="W7302" s="6" t="e">
        <f>VLOOKUP(A7302,'[3]Cartilha Global'!$A:$A,1,FALSE)</f>
        <v>#N/A</v>
      </c>
    </row>
    <row r="7303" spans="1:23" ht="34.5" hidden="1" thickBot="1" x14ac:dyDescent="0.25">
      <c r="A7303" s="621">
        <v>94481</v>
      </c>
      <c r="B7303" s="508" t="s">
        <v>3144</v>
      </c>
      <c r="C7303" s="513" t="s">
        <v>7517</v>
      </c>
      <c r="D7303" s="498" t="s">
        <v>169</v>
      </c>
      <c r="E7303" s="499">
        <v>2026.43</v>
      </c>
      <c r="F7303" s="500">
        <f t="shared" si="1776"/>
        <v>2509.5300000000002</v>
      </c>
      <c r="G7303" s="556"/>
      <c r="H7303" s="518"/>
      <c r="I7303" s="519">
        <f t="shared" si="1777"/>
        <v>0</v>
      </c>
      <c r="J7303" s="558">
        <f t="shared" si="1774"/>
        <v>0</v>
      </c>
      <c r="K7303" s="504"/>
      <c r="L7303" s="580">
        <f t="shared" si="1771"/>
        <v>0</v>
      </c>
      <c r="M7303" s="518">
        <f t="shared" si="1771"/>
        <v>0</v>
      </c>
      <c r="N7303" s="519">
        <f t="shared" si="1772"/>
        <v>0</v>
      </c>
      <c r="O7303" s="558">
        <f t="shared" si="1773"/>
        <v>0</v>
      </c>
      <c r="P7303" s="506"/>
      <c r="Q7303" s="520"/>
      <c r="R7303" s="412" t="str">
        <f t="shared" si="1775"/>
        <v/>
      </c>
      <c r="S7303" s="412" t="str">
        <f t="shared" si="1778"/>
        <v/>
      </c>
      <c r="T7303" s="427"/>
      <c r="U7303" s="429"/>
      <c r="W7303" s="6" t="e">
        <f>VLOOKUP(A7303,'[3]Cartilha Global'!$A:$A,1,FALSE)</f>
        <v>#N/A</v>
      </c>
    </row>
    <row r="7304" spans="1:23" ht="34.5" hidden="1" thickBot="1" x14ac:dyDescent="0.25">
      <c r="A7304" s="621">
        <v>94482</v>
      </c>
      <c r="B7304" s="508" t="s">
        <v>3144</v>
      </c>
      <c r="C7304" s="513" t="s">
        <v>7518</v>
      </c>
      <c r="D7304" s="498" t="s">
        <v>169</v>
      </c>
      <c r="E7304" s="499">
        <v>1596.42</v>
      </c>
      <c r="F7304" s="500">
        <f t="shared" si="1776"/>
        <v>1977.01</v>
      </c>
      <c r="G7304" s="556"/>
      <c r="H7304" s="518"/>
      <c r="I7304" s="519">
        <f t="shared" si="1777"/>
        <v>0</v>
      </c>
      <c r="J7304" s="558">
        <f t="shared" si="1774"/>
        <v>0</v>
      </c>
      <c r="K7304" s="504"/>
      <c r="L7304" s="580">
        <f t="shared" si="1771"/>
        <v>0</v>
      </c>
      <c r="M7304" s="518">
        <f t="shared" si="1771"/>
        <v>0</v>
      </c>
      <c r="N7304" s="519">
        <f t="shared" si="1772"/>
        <v>0</v>
      </c>
      <c r="O7304" s="558">
        <f t="shared" si="1773"/>
        <v>0</v>
      </c>
      <c r="P7304" s="506"/>
      <c r="Q7304" s="520"/>
      <c r="R7304" s="412" t="str">
        <f t="shared" si="1775"/>
        <v/>
      </c>
      <c r="S7304" s="412" t="str">
        <f t="shared" si="1778"/>
        <v/>
      </c>
      <c r="T7304" s="427"/>
      <c r="U7304" s="429"/>
      <c r="W7304" s="6" t="e">
        <f>VLOOKUP(A7304,'[3]Cartilha Global'!$A:$A,1,FALSE)</f>
        <v>#N/A</v>
      </c>
    </row>
    <row r="7305" spans="1:23" ht="34.5" hidden="1" thickBot="1" x14ac:dyDescent="0.25">
      <c r="A7305" s="621">
        <v>94483</v>
      </c>
      <c r="B7305" s="508" t="s">
        <v>3144</v>
      </c>
      <c r="C7305" s="513" t="s">
        <v>7519</v>
      </c>
      <c r="D7305" s="498" t="s">
        <v>169</v>
      </c>
      <c r="E7305" s="499">
        <v>1342.63</v>
      </c>
      <c r="F7305" s="500">
        <f t="shared" si="1776"/>
        <v>1662.71</v>
      </c>
      <c r="G7305" s="556"/>
      <c r="H7305" s="518"/>
      <c r="I7305" s="519">
        <f t="shared" si="1777"/>
        <v>0</v>
      </c>
      <c r="J7305" s="558">
        <f t="shared" si="1774"/>
        <v>0</v>
      </c>
      <c r="K7305" s="504"/>
      <c r="L7305" s="580">
        <f t="shared" si="1771"/>
        <v>0</v>
      </c>
      <c r="M7305" s="518">
        <f t="shared" si="1771"/>
        <v>0</v>
      </c>
      <c r="N7305" s="519">
        <f t="shared" si="1772"/>
        <v>0</v>
      </c>
      <c r="O7305" s="558">
        <f t="shared" si="1773"/>
        <v>0</v>
      </c>
      <c r="P7305" s="506"/>
      <c r="Q7305" s="520"/>
      <c r="R7305" s="412" t="str">
        <f t="shared" si="1775"/>
        <v/>
      </c>
      <c r="S7305" s="412" t="str">
        <f t="shared" si="1778"/>
        <v/>
      </c>
      <c r="T7305" s="427"/>
      <c r="U7305" s="429"/>
      <c r="W7305" s="6" t="e">
        <f>VLOOKUP(A7305,'[3]Cartilha Global'!$A:$A,1,FALSE)</f>
        <v>#N/A</v>
      </c>
    </row>
    <row r="7306" spans="1:23" ht="12" hidden="1" thickBot="1" x14ac:dyDescent="0.25">
      <c r="A7306" s="621" t="s">
        <v>6544</v>
      </c>
      <c r="B7306" s="508"/>
      <c r="C7306" s="513" t="s">
        <v>6545</v>
      </c>
      <c r="D7306" s="498"/>
      <c r="E7306" s="499"/>
      <c r="F7306" s="500">
        <f t="shared" ref="F7306:F7331" si="1779">IF(E7306=0,0,ROUND(E7306*(1+E$13)*(1-E$14),2))</f>
        <v>0</v>
      </c>
      <c r="G7306" s="556"/>
      <c r="H7306" s="556"/>
      <c r="I7306" s="557">
        <f t="shared" si="1777"/>
        <v>0</v>
      </c>
      <c r="J7306" s="558">
        <f t="shared" si="1774"/>
        <v>0</v>
      </c>
      <c r="K7306" s="504"/>
      <c r="L7306" s="580"/>
      <c r="M7306" s="556"/>
      <c r="N7306" s="557"/>
      <c r="O7306" s="558"/>
      <c r="P7306" s="506"/>
      <c r="Q7306" s="494" t="str">
        <f>IF(OR(SUM(J7307:J7336)&gt;0,SUM(O7307:O7336)&gt;0),"xx","")</f>
        <v/>
      </c>
      <c r="R7306" s="412" t="str">
        <f t="shared" si="1775"/>
        <v/>
      </c>
      <c r="S7306" s="412" t="str">
        <f t="shared" si="1778"/>
        <v/>
      </c>
      <c r="T7306" s="427"/>
      <c r="U7306" s="429"/>
      <c r="W7306" s="6" t="e">
        <f>VLOOKUP(A7306,'[3]Cartilha Global'!$A:$A,1,FALSE)</f>
        <v>#N/A</v>
      </c>
    </row>
    <row r="7307" spans="1:23" ht="23.25" hidden="1" thickBot="1" x14ac:dyDescent="0.25">
      <c r="A7307" s="621">
        <v>5797</v>
      </c>
      <c r="B7307" s="508" t="s">
        <v>3144</v>
      </c>
      <c r="C7307" s="513" t="s">
        <v>7520</v>
      </c>
      <c r="D7307" s="498" t="s">
        <v>7094</v>
      </c>
      <c r="E7307" s="499">
        <v>5.38</v>
      </c>
      <c r="F7307" s="500">
        <f t="shared" si="1779"/>
        <v>6.66</v>
      </c>
      <c r="G7307" s="556"/>
      <c r="H7307" s="518"/>
      <c r="I7307" s="519">
        <f t="shared" si="1777"/>
        <v>0</v>
      </c>
      <c r="J7307" s="558">
        <f t="shared" si="1774"/>
        <v>0</v>
      </c>
      <c r="K7307" s="504"/>
      <c r="L7307" s="580">
        <f t="shared" ref="L7307:M7336" si="1780">G7307</f>
        <v>0</v>
      </c>
      <c r="M7307" s="518">
        <f t="shared" si="1780"/>
        <v>0</v>
      </c>
      <c r="N7307" s="519">
        <f t="shared" ref="N7307:N7336" si="1781">IF(ISBLANK(E7307),0,ROUND(F7307*L7307,2))</f>
        <v>0</v>
      </c>
      <c r="O7307" s="558">
        <f t="shared" ref="O7307:O7336" si="1782">IF(ISBLANK(L7307),0,ROUND(L7307*M7307,2))</f>
        <v>0</v>
      </c>
      <c r="P7307" s="506"/>
      <c r="Q7307" s="520"/>
      <c r="R7307" s="412" t="str">
        <f t="shared" si="1775"/>
        <v/>
      </c>
      <c r="S7307" s="412" t="str">
        <f t="shared" si="1778"/>
        <v/>
      </c>
      <c r="T7307" s="427"/>
      <c r="U7307" s="429"/>
      <c r="W7307" s="6" t="e">
        <f>VLOOKUP(A7307,'[3]Cartilha Global'!$A:$A,1,FALSE)</f>
        <v>#N/A</v>
      </c>
    </row>
    <row r="7308" spans="1:23" ht="23.25" hidden="1" thickBot="1" x14ac:dyDescent="0.25">
      <c r="A7308" s="621">
        <v>5953</v>
      </c>
      <c r="B7308" s="508" t="s">
        <v>3144</v>
      </c>
      <c r="C7308" s="513" t="s">
        <v>7521</v>
      </c>
      <c r="D7308" s="498" t="s">
        <v>6937</v>
      </c>
      <c r="E7308" s="499">
        <v>63.06</v>
      </c>
      <c r="F7308" s="500">
        <f t="shared" si="1779"/>
        <v>78.09</v>
      </c>
      <c r="G7308" s="556"/>
      <c r="H7308" s="518"/>
      <c r="I7308" s="519">
        <f t="shared" si="1777"/>
        <v>0</v>
      </c>
      <c r="J7308" s="558">
        <f t="shared" si="1774"/>
        <v>0</v>
      </c>
      <c r="K7308" s="504"/>
      <c r="L7308" s="580">
        <f t="shared" si="1780"/>
        <v>0</v>
      </c>
      <c r="M7308" s="518">
        <f t="shared" si="1780"/>
        <v>0</v>
      </c>
      <c r="N7308" s="519">
        <f t="shared" si="1781"/>
        <v>0</v>
      </c>
      <c r="O7308" s="558">
        <f t="shared" si="1782"/>
        <v>0</v>
      </c>
      <c r="P7308" s="506"/>
      <c r="Q7308" s="520"/>
      <c r="R7308" s="412" t="str">
        <f t="shared" si="1775"/>
        <v/>
      </c>
      <c r="S7308" s="412" t="str">
        <f t="shared" si="1778"/>
        <v/>
      </c>
      <c r="T7308" s="427"/>
      <c r="U7308" s="429"/>
      <c r="W7308" s="6" t="e">
        <f>VLOOKUP(A7308,'[3]Cartilha Global'!$A:$A,1,FALSE)</f>
        <v>#N/A</v>
      </c>
    </row>
    <row r="7309" spans="1:23" ht="23.25" hidden="1" thickBot="1" x14ac:dyDescent="0.25">
      <c r="A7309" s="621">
        <v>5954</v>
      </c>
      <c r="B7309" s="508" t="s">
        <v>3144</v>
      </c>
      <c r="C7309" s="513" t="s">
        <v>7522</v>
      </c>
      <c r="D7309" s="498" t="s">
        <v>7310</v>
      </c>
      <c r="E7309" s="499">
        <v>4.8899999999999997</v>
      </c>
      <c r="F7309" s="500">
        <f t="shared" si="1779"/>
        <v>6.06</v>
      </c>
      <c r="G7309" s="556"/>
      <c r="H7309" s="518"/>
      <c r="I7309" s="519">
        <f t="shared" si="1777"/>
        <v>0</v>
      </c>
      <c r="J7309" s="558">
        <f t="shared" si="1774"/>
        <v>0</v>
      </c>
      <c r="K7309" s="504"/>
      <c r="L7309" s="580">
        <f t="shared" si="1780"/>
        <v>0</v>
      </c>
      <c r="M7309" s="518">
        <f t="shared" si="1780"/>
        <v>0</v>
      </c>
      <c r="N7309" s="519">
        <f t="shared" si="1781"/>
        <v>0</v>
      </c>
      <c r="O7309" s="558">
        <f t="shared" si="1782"/>
        <v>0</v>
      </c>
      <c r="P7309" s="506"/>
      <c r="Q7309" s="520"/>
      <c r="R7309" s="412" t="str">
        <f t="shared" si="1775"/>
        <v/>
      </c>
      <c r="S7309" s="412" t="str">
        <f t="shared" si="1778"/>
        <v/>
      </c>
      <c r="T7309" s="427"/>
      <c r="U7309" s="429"/>
      <c r="W7309" s="6" t="e">
        <f>VLOOKUP(A7309,'[3]Cartilha Global'!$A:$A,1,FALSE)</f>
        <v>#N/A</v>
      </c>
    </row>
    <row r="7310" spans="1:23" ht="23.25" hidden="1" thickBot="1" x14ac:dyDescent="0.25">
      <c r="A7310" s="621">
        <v>53865</v>
      </c>
      <c r="B7310" s="508" t="s">
        <v>3144</v>
      </c>
      <c r="C7310" s="513" t="s">
        <v>7523</v>
      </c>
      <c r="D7310" s="498" t="s">
        <v>7094</v>
      </c>
      <c r="E7310" s="499">
        <v>52.79</v>
      </c>
      <c r="F7310" s="500">
        <f t="shared" si="1779"/>
        <v>65.38</v>
      </c>
      <c r="G7310" s="556"/>
      <c r="H7310" s="518"/>
      <c r="I7310" s="519">
        <f t="shared" si="1777"/>
        <v>0</v>
      </c>
      <c r="J7310" s="558">
        <f t="shared" si="1774"/>
        <v>0</v>
      </c>
      <c r="K7310" s="504"/>
      <c r="L7310" s="580">
        <f t="shared" si="1780"/>
        <v>0</v>
      </c>
      <c r="M7310" s="518">
        <f t="shared" si="1780"/>
        <v>0</v>
      </c>
      <c r="N7310" s="519">
        <f t="shared" si="1781"/>
        <v>0</v>
      </c>
      <c r="O7310" s="558">
        <f t="shared" si="1782"/>
        <v>0</v>
      </c>
      <c r="P7310" s="506"/>
      <c r="Q7310" s="520"/>
      <c r="R7310" s="412" t="str">
        <f t="shared" si="1775"/>
        <v/>
      </c>
      <c r="S7310" s="412" t="str">
        <f t="shared" si="1778"/>
        <v/>
      </c>
      <c r="T7310" s="427"/>
      <c r="U7310" s="429"/>
      <c r="W7310" s="6" t="e">
        <f>VLOOKUP(A7310,'[3]Cartilha Global'!$A:$A,1,FALSE)</f>
        <v>#N/A</v>
      </c>
    </row>
    <row r="7311" spans="1:23" ht="23.25" hidden="1" thickBot="1" x14ac:dyDescent="0.25">
      <c r="A7311" s="621">
        <v>90957</v>
      </c>
      <c r="B7311" s="508" t="s">
        <v>3144</v>
      </c>
      <c r="C7311" s="513" t="s">
        <v>7524</v>
      </c>
      <c r="D7311" s="498" t="s">
        <v>7094</v>
      </c>
      <c r="E7311" s="499">
        <v>4.3</v>
      </c>
      <c r="F7311" s="500">
        <f t="shared" si="1779"/>
        <v>5.33</v>
      </c>
      <c r="G7311" s="556"/>
      <c r="H7311" s="518"/>
      <c r="I7311" s="519">
        <f t="shared" si="1777"/>
        <v>0</v>
      </c>
      <c r="J7311" s="558">
        <f t="shared" si="1774"/>
        <v>0</v>
      </c>
      <c r="K7311" s="504"/>
      <c r="L7311" s="580">
        <f t="shared" si="1780"/>
        <v>0</v>
      </c>
      <c r="M7311" s="518">
        <f t="shared" si="1780"/>
        <v>0</v>
      </c>
      <c r="N7311" s="519">
        <f t="shared" si="1781"/>
        <v>0</v>
      </c>
      <c r="O7311" s="558">
        <f t="shared" si="1782"/>
        <v>0</v>
      </c>
      <c r="P7311" s="506"/>
      <c r="Q7311" s="520"/>
      <c r="R7311" s="412" t="str">
        <f t="shared" si="1775"/>
        <v/>
      </c>
      <c r="S7311" s="412" t="str">
        <f t="shared" si="1778"/>
        <v/>
      </c>
      <c r="T7311" s="427"/>
      <c r="U7311" s="429"/>
      <c r="W7311" s="6" t="e">
        <f>VLOOKUP(A7311,'[3]Cartilha Global'!$A:$A,1,FALSE)</f>
        <v>#N/A</v>
      </c>
    </row>
    <row r="7312" spans="1:23" ht="23.25" hidden="1" thickBot="1" x14ac:dyDescent="0.25">
      <c r="A7312" s="621">
        <v>90958</v>
      </c>
      <c r="B7312" s="508" t="s">
        <v>3144</v>
      </c>
      <c r="C7312" s="513" t="s">
        <v>7525</v>
      </c>
      <c r="D7312" s="498" t="s">
        <v>7094</v>
      </c>
      <c r="E7312" s="499">
        <v>0.59</v>
      </c>
      <c r="F7312" s="500">
        <f t="shared" si="1779"/>
        <v>0.73</v>
      </c>
      <c r="G7312" s="556"/>
      <c r="H7312" s="518"/>
      <c r="I7312" s="519">
        <f t="shared" si="1777"/>
        <v>0</v>
      </c>
      <c r="J7312" s="558">
        <f t="shared" si="1774"/>
        <v>0</v>
      </c>
      <c r="K7312" s="504"/>
      <c r="L7312" s="580">
        <f t="shared" si="1780"/>
        <v>0</v>
      </c>
      <c r="M7312" s="518">
        <f t="shared" si="1780"/>
        <v>0</v>
      </c>
      <c r="N7312" s="519">
        <f t="shared" si="1781"/>
        <v>0</v>
      </c>
      <c r="O7312" s="558">
        <f t="shared" si="1782"/>
        <v>0</v>
      </c>
      <c r="P7312" s="506"/>
      <c r="Q7312" s="520"/>
      <c r="R7312" s="412" t="str">
        <f t="shared" si="1775"/>
        <v/>
      </c>
      <c r="S7312" s="412" t="str">
        <f t="shared" si="1778"/>
        <v/>
      </c>
      <c r="T7312" s="427"/>
      <c r="U7312" s="429"/>
      <c r="W7312" s="6" t="e">
        <f>VLOOKUP(A7312,'[3]Cartilha Global'!$A:$A,1,FALSE)</f>
        <v>#N/A</v>
      </c>
    </row>
    <row r="7313" spans="1:23" ht="23.25" hidden="1" thickBot="1" x14ac:dyDescent="0.25">
      <c r="A7313" s="621">
        <v>90960</v>
      </c>
      <c r="B7313" s="508" t="s">
        <v>3144</v>
      </c>
      <c r="C7313" s="513" t="s">
        <v>7526</v>
      </c>
      <c r="D7313" s="498" t="s">
        <v>7094</v>
      </c>
      <c r="E7313" s="499">
        <v>5.75</v>
      </c>
      <c r="F7313" s="500">
        <f t="shared" si="1779"/>
        <v>7.12</v>
      </c>
      <c r="G7313" s="556"/>
      <c r="H7313" s="518"/>
      <c r="I7313" s="519">
        <f t="shared" si="1777"/>
        <v>0</v>
      </c>
      <c r="J7313" s="558">
        <f t="shared" si="1774"/>
        <v>0</v>
      </c>
      <c r="K7313" s="504"/>
      <c r="L7313" s="580">
        <f t="shared" si="1780"/>
        <v>0</v>
      </c>
      <c r="M7313" s="518">
        <f t="shared" si="1780"/>
        <v>0</v>
      </c>
      <c r="N7313" s="519">
        <f t="shared" si="1781"/>
        <v>0</v>
      </c>
      <c r="O7313" s="558">
        <f t="shared" si="1782"/>
        <v>0</v>
      </c>
      <c r="P7313" s="506"/>
      <c r="Q7313" s="520"/>
      <c r="R7313" s="412" t="str">
        <f t="shared" si="1775"/>
        <v/>
      </c>
      <c r="S7313" s="412" t="str">
        <f t="shared" si="1778"/>
        <v/>
      </c>
      <c r="T7313" s="427"/>
      <c r="U7313" s="429"/>
      <c r="W7313" s="6" t="e">
        <f>VLOOKUP(A7313,'[3]Cartilha Global'!$A:$A,1,FALSE)</f>
        <v>#N/A</v>
      </c>
    </row>
    <row r="7314" spans="1:23" ht="23.25" hidden="1" thickBot="1" x14ac:dyDescent="0.25">
      <c r="A7314" s="621">
        <v>90961</v>
      </c>
      <c r="B7314" s="508" t="s">
        <v>3144</v>
      </c>
      <c r="C7314" s="513" t="s">
        <v>7527</v>
      </c>
      <c r="D7314" s="498" t="s">
        <v>7094</v>
      </c>
      <c r="E7314" s="499">
        <v>0.79</v>
      </c>
      <c r="F7314" s="500">
        <f t="shared" si="1779"/>
        <v>0.98</v>
      </c>
      <c r="G7314" s="556"/>
      <c r="H7314" s="518"/>
      <c r="I7314" s="519">
        <f t="shared" si="1777"/>
        <v>0</v>
      </c>
      <c r="J7314" s="558">
        <f t="shared" si="1774"/>
        <v>0</v>
      </c>
      <c r="K7314" s="504"/>
      <c r="L7314" s="580">
        <f t="shared" si="1780"/>
        <v>0</v>
      </c>
      <c r="M7314" s="518">
        <f t="shared" si="1780"/>
        <v>0</v>
      </c>
      <c r="N7314" s="519">
        <f t="shared" si="1781"/>
        <v>0</v>
      </c>
      <c r="O7314" s="558">
        <f t="shared" si="1782"/>
        <v>0</v>
      </c>
      <c r="P7314" s="506"/>
      <c r="Q7314" s="520"/>
      <c r="R7314" s="412" t="str">
        <f t="shared" si="1775"/>
        <v/>
      </c>
      <c r="S7314" s="412" t="str">
        <f t="shared" si="1778"/>
        <v/>
      </c>
      <c r="T7314" s="427"/>
      <c r="U7314" s="429"/>
      <c r="W7314" s="6" t="e">
        <f>VLOOKUP(A7314,'[3]Cartilha Global'!$A:$A,1,FALSE)</f>
        <v>#N/A</v>
      </c>
    </row>
    <row r="7315" spans="1:23" ht="23.25" hidden="1" thickBot="1" x14ac:dyDescent="0.25">
      <c r="A7315" s="621">
        <v>90962</v>
      </c>
      <c r="B7315" s="508" t="s">
        <v>3144</v>
      </c>
      <c r="C7315" s="513" t="s">
        <v>7528</v>
      </c>
      <c r="D7315" s="498" t="s">
        <v>7094</v>
      </c>
      <c r="E7315" s="499">
        <v>7.19</v>
      </c>
      <c r="F7315" s="500">
        <f t="shared" si="1779"/>
        <v>8.9</v>
      </c>
      <c r="G7315" s="556"/>
      <c r="H7315" s="518"/>
      <c r="I7315" s="519">
        <f t="shared" si="1777"/>
        <v>0</v>
      </c>
      <c r="J7315" s="558">
        <f t="shared" si="1774"/>
        <v>0</v>
      </c>
      <c r="K7315" s="504"/>
      <c r="L7315" s="580">
        <f t="shared" si="1780"/>
        <v>0</v>
      </c>
      <c r="M7315" s="518">
        <f t="shared" si="1780"/>
        <v>0</v>
      </c>
      <c r="N7315" s="519">
        <f t="shared" si="1781"/>
        <v>0</v>
      </c>
      <c r="O7315" s="558">
        <f t="shared" si="1782"/>
        <v>0</v>
      </c>
      <c r="P7315" s="506"/>
      <c r="Q7315" s="520"/>
      <c r="R7315" s="412" t="str">
        <f t="shared" si="1775"/>
        <v/>
      </c>
      <c r="S7315" s="412" t="str">
        <f t="shared" si="1778"/>
        <v/>
      </c>
      <c r="T7315" s="427"/>
      <c r="U7315" s="429"/>
      <c r="W7315" s="6" t="e">
        <f>VLOOKUP(A7315,'[3]Cartilha Global'!$A:$A,1,FALSE)</f>
        <v>#N/A</v>
      </c>
    </row>
    <row r="7316" spans="1:23" ht="23.25" hidden="1" thickBot="1" x14ac:dyDescent="0.25">
      <c r="A7316" s="621">
        <v>90963</v>
      </c>
      <c r="B7316" s="508" t="s">
        <v>3144</v>
      </c>
      <c r="C7316" s="513" t="s">
        <v>7529</v>
      </c>
      <c r="D7316" s="498" t="s">
        <v>7094</v>
      </c>
      <c r="E7316" s="499">
        <v>16.75</v>
      </c>
      <c r="F7316" s="500">
        <f t="shared" si="1779"/>
        <v>20.74</v>
      </c>
      <c r="G7316" s="556"/>
      <c r="H7316" s="518"/>
      <c r="I7316" s="519">
        <f t="shared" si="1777"/>
        <v>0</v>
      </c>
      <c r="J7316" s="558">
        <f t="shared" si="1774"/>
        <v>0</v>
      </c>
      <c r="K7316" s="504"/>
      <c r="L7316" s="580">
        <f t="shared" si="1780"/>
        <v>0</v>
      </c>
      <c r="M7316" s="518">
        <f t="shared" si="1780"/>
        <v>0</v>
      </c>
      <c r="N7316" s="519">
        <f t="shared" si="1781"/>
        <v>0</v>
      </c>
      <c r="O7316" s="558">
        <f t="shared" si="1782"/>
        <v>0</v>
      </c>
      <c r="P7316" s="506"/>
      <c r="Q7316" s="520"/>
      <c r="R7316" s="412" t="str">
        <f t="shared" si="1775"/>
        <v/>
      </c>
      <c r="S7316" s="412" t="str">
        <f t="shared" si="1778"/>
        <v/>
      </c>
      <c r="T7316" s="427"/>
      <c r="U7316" s="429"/>
      <c r="W7316" s="6" t="e">
        <f>VLOOKUP(A7316,'[3]Cartilha Global'!$A:$A,1,FALSE)</f>
        <v>#N/A</v>
      </c>
    </row>
    <row r="7317" spans="1:23" ht="23.25" hidden="1" thickBot="1" x14ac:dyDescent="0.25">
      <c r="A7317" s="621">
        <v>90964</v>
      </c>
      <c r="B7317" s="508" t="s">
        <v>3144</v>
      </c>
      <c r="C7317" s="513" t="s">
        <v>7530</v>
      </c>
      <c r="D7317" s="498" t="s">
        <v>6937</v>
      </c>
      <c r="E7317" s="499">
        <v>30.48</v>
      </c>
      <c r="F7317" s="500">
        <f t="shared" si="1779"/>
        <v>37.75</v>
      </c>
      <c r="G7317" s="556"/>
      <c r="H7317" s="518"/>
      <c r="I7317" s="519">
        <f t="shared" si="1777"/>
        <v>0</v>
      </c>
      <c r="J7317" s="558">
        <f t="shared" si="1774"/>
        <v>0</v>
      </c>
      <c r="K7317" s="504"/>
      <c r="L7317" s="580">
        <f t="shared" si="1780"/>
        <v>0</v>
      </c>
      <c r="M7317" s="518">
        <f t="shared" si="1780"/>
        <v>0</v>
      </c>
      <c r="N7317" s="519">
        <f t="shared" si="1781"/>
        <v>0</v>
      </c>
      <c r="O7317" s="558">
        <f t="shared" si="1782"/>
        <v>0</v>
      </c>
      <c r="P7317" s="506"/>
      <c r="Q7317" s="520"/>
      <c r="R7317" s="412" t="str">
        <f t="shared" si="1775"/>
        <v/>
      </c>
      <c r="S7317" s="412" t="str">
        <f t="shared" si="1778"/>
        <v/>
      </c>
      <c r="T7317" s="427"/>
      <c r="U7317" s="429"/>
      <c r="W7317" s="6" t="e">
        <f>VLOOKUP(A7317,'[3]Cartilha Global'!$A:$A,1,FALSE)</f>
        <v>#N/A</v>
      </c>
    </row>
    <row r="7318" spans="1:23" ht="23.25" hidden="1" thickBot="1" x14ac:dyDescent="0.25">
      <c r="A7318" s="621">
        <v>90965</v>
      </c>
      <c r="B7318" s="508" t="s">
        <v>3144</v>
      </c>
      <c r="C7318" s="513" t="s">
        <v>7531</v>
      </c>
      <c r="D7318" s="498" t="s">
        <v>7310</v>
      </c>
      <c r="E7318" s="499">
        <v>6.54</v>
      </c>
      <c r="F7318" s="500">
        <f t="shared" si="1779"/>
        <v>8.1</v>
      </c>
      <c r="G7318" s="556"/>
      <c r="H7318" s="518"/>
      <c r="I7318" s="519">
        <f t="shared" si="1777"/>
        <v>0</v>
      </c>
      <c r="J7318" s="558">
        <f t="shared" si="1774"/>
        <v>0</v>
      </c>
      <c r="K7318" s="504"/>
      <c r="L7318" s="580">
        <f t="shared" si="1780"/>
        <v>0</v>
      </c>
      <c r="M7318" s="518">
        <f t="shared" si="1780"/>
        <v>0</v>
      </c>
      <c r="N7318" s="519">
        <f t="shared" si="1781"/>
        <v>0</v>
      </c>
      <c r="O7318" s="558">
        <f t="shared" si="1782"/>
        <v>0</v>
      </c>
      <c r="P7318" s="506"/>
      <c r="Q7318" s="520"/>
      <c r="R7318" s="412" t="str">
        <f t="shared" si="1775"/>
        <v/>
      </c>
      <c r="S7318" s="412" t="str">
        <f t="shared" si="1778"/>
        <v/>
      </c>
      <c r="T7318" s="427"/>
      <c r="U7318" s="429"/>
      <c r="W7318" s="6" t="e">
        <f>VLOOKUP(A7318,'[3]Cartilha Global'!$A:$A,1,FALSE)</f>
        <v>#N/A</v>
      </c>
    </row>
    <row r="7319" spans="1:23" ht="23.25" hidden="1" thickBot="1" x14ac:dyDescent="0.25">
      <c r="A7319" s="621">
        <v>90968</v>
      </c>
      <c r="B7319" s="508" t="s">
        <v>3144</v>
      </c>
      <c r="C7319" s="513" t="s">
        <v>7532</v>
      </c>
      <c r="D7319" s="498" t="s">
        <v>7094</v>
      </c>
      <c r="E7319" s="499">
        <v>5.76</v>
      </c>
      <c r="F7319" s="500">
        <f t="shared" si="1779"/>
        <v>7.13</v>
      </c>
      <c r="G7319" s="556"/>
      <c r="H7319" s="518"/>
      <c r="I7319" s="519">
        <f t="shared" si="1777"/>
        <v>0</v>
      </c>
      <c r="J7319" s="558">
        <f t="shared" si="1774"/>
        <v>0</v>
      </c>
      <c r="K7319" s="504"/>
      <c r="L7319" s="580">
        <f t="shared" si="1780"/>
        <v>0</v>
      </c>
      <c r="M7319" s="518">
        <f t="shared" si="1780"/>
        <v>0</v>
      </c>
      <c r="N7319" s="519">
        <f t="shared" si="1781"/>
        <v>0</v>
      </c>
      <c r="O7319" s="558">
        <f t="shared" si="1782"/>
        <v>0</v>
      </c>
      <c r="P7319" s="506"/>
      <c r="Q7319" s="520"/>
      <c r="R7319" s="412" t="str">
        <f t="shared" si="1775"/>
        <v/>
      </c>
      <c r="S7319" s="412" t="str">
        <f t="shared" si="1778"/>
        <v/>
      </c>
      <c r="T7319" s="427"/>
      <c r="U7319" s="429"/>
      <c r="W7319" s="6" t="e">
        <f>VLOOKUP(A7319,'[3]Cartilha Global'!$A:$A,1,FALSE)</f>
        <v>#N/A</v>
      </c>
    </row>
    <row r="7320" spans="1:23" ht="23.25" hidden="1" thickBot="1" x14ac:dyDescent="0.25">
      <c r="A7320" s="621">
        <v>90969</v>
      </c>
      <c r="B7320" s="508" t="s">
        <v>3144</v>
      </c>
      <c r="C7320" s="513" t="s">
        <v>7533</v>
      </c>
      <c r="D7320" s="498" t="s">
        <v>7094</v>
      </c>
      <c r="E7320" s="499">
        <v>0.8</v>
      </c>
      <c r="F7320" s="500">
        <f t="shared" si="1779"/>
        <v>0.99</v>
      </c>
      <c r="G7320" s="556"/>
      <c r="H7320" s="518"/>
      <c r="I7320" s="519">
        <f t="shared" si="1777"/>
        <v>0</v>
      </c>
      <c r="J7320" s="558">
        <f t="shared" si="1774"/>
        <v>0</v>
      </c>
      <c r="K7320" s="504"/>
      <c r="L7320" s="580">
        <f t="shared" si="1780"/>
        <v>0</v>
      </c>
      <c r="M7320" s="518">
        <f t="shared" si="1780"/>
        <v>0</v>
      </c>
      <c r="N7320" s="519">
        <f t="shared" si="1781"/>
        <v>0</v>
      </c>
      <c r="O7320" s="558">
        <f t="shared" si="1782"/>
        <v>0</v>
      </c>
      <c r="P7320" s="506"/>
      <c r="Q7320" s="520"/>
      <c r="R7320" s="412" t="str">
        <f t="shared" si="1775"/>
        <v/>
      </c>
      <c r="S7320" s="412" t="str">
        <f t="shared" si="1778"/>
        <v/>
      </c>
      <c r="T7320" s="427"/>
      <c r="U7320" s="429"/>
      <c r="W7320" s="6" t="e">
        <f>VLOOKUP(A7320,'[3]Cartilha Global'!$A:$A,1,FALSE)</f>
        <v>#N/A</v>
      </c>
    </row>
    <row r="7321" spans="1:23" ht="23.25" hidden="1" thickBot="1" x14ac:dyDescent="0.25">
      <c r="A7321" s="621">
        <v>90970</v>
      </c>
      <c r="B7321" s="508" t="s">
        <v>3144</v>
      </c>
      <c r="C7321" s="513" t="s">
        <v>7534</v>
      </c>
      <c r="D7321" s="498" t="s">
        <v>7094</v>
      </c>
      <c r="E7321" s="499">
        <v>7.21</v>
      </c>
      <c r="F7321" s="500">
        <f t="shared" si="1779"/>
        <v>8.93</v>
      </c>
      <c r="G7321" s="556"/>
      <c r="H7321" s="518"/>
      <c r="I7321" s="519">
        <f t="shared" si="1777"/>
        <v>0</v>
      </c>
      <c r="J7321" s="558">
        <f t="shared" si="1774"/>
        <v>0</v>
      </c>
      <c r="K7321" s="504"/>
      <c r="L7321" s="580">
        <f t="shared" si="1780"/>
        <v>0</v>
      </c>
      <c r="M7321" s="518">
        <f t="shared" si="1780"/>
        <v>0</v>
      </c>
      <c r="N7321" s="519">
        <f t="shared" si="1781"/>
        <v>0</v>
      </c>
      <c r="O7321" s="558">
        <f t="shared" si="1782"/>
        <v>0</v>
      </c>
      <c r="P7321" s="506"/>
      <c r="Q7321" s="520"/>
      <c r="R7321" s="412" t="str">
        <f t="shared" si="1775"/>
        <v/>
      </c>
      <c r="S7321" s="412" t="str">
        <f t="shared" si="1778"/>
        <v/>
      </c>
      <c r="T7321" s="427"/>
      <c r="U7321" s="429"/>
      <c r="W7321" s="6" t="e">
        <f>VLOOKUP(A7321,'[3]Cartilha Global'!$A:$A,1,FALSE)</f>
        <v>#N/A</v>
      </c>
    </row>
    <row r="7322" spans="1:23" ht="23.25" hidden="1" thickBot="1" x14ac:dyDescent="0.25">
      <c r="A7322" s="621">
        <v>90971</v>
      </c>
      <c r="B7322" s="508" t="s">
        <v>3144</v>
      </c>
      <c r="C7322" s="513" t="s">
        <v>7535</v>
      </c>
      <c r="D7322" s="498" t="s">
        <v>7094</v>
      </c>
      <c r="E7322" s="499">
        <v>67.87</v>
      </c>
      <c r="F7322" s="500">
        <f t="shared" si="1779"/>
        <v>84.05</v>
      </c>
      <c r="G7322" s="556"/>
      <c r="H7322" s="518"/>
      <c r="I7322" s="519">
        <f t="shared" si="1777"/>
        <v>0</v>
      </c>
      <c r="J7322" s="558">
        <f t="shared" si="1774"/>
        <v>0</v>
      </c>
      <c r="K7322" s="504"/>
      <c r="L7322" s="580">
        <f t="shared" si="1780"/>
        <v>0</v>
      </c>
      <c r="M7322" s="518">
        <f t="shared" si="1780"/>
        <v>0</v>
      </c>
      <c r="N7322" s="519">
        <f t="shared" si="1781"/>
        <v>0</v>
      </c>
      <c r="O7322" s="558">
        <f t="shared" si="1782"/>
        <v>0</v>
      </c>
      <c r="P7322" s="506"/>
      <c r="Q7322" s="520"/>
      <c r="R7322" s="412" t="str">
        <f t="shared" si="1775"/>
        <v/>
      </c>
      <c r="S7322" s="412" t="str">
        <f t="shared" si="1778"/>
        <v/>
      </c>
      <c r="T7322" s="427"/>
      <c r="U7322" s="429"/>
      <c r="W7322" s="6" t="e">
        <f>VLOOKUP(A7322,'[3]Cartilha Global'!$A:$A,1,FALSE)</f>
        <v>#N/A</v>
      </c>
    </row>
    <row r="7323" spans="1:23" ht="23.25" hidden="1" thickBot="1" x14ac:dyDescent="0.25">
      <c r="A7323" s="621">
        <v>90972</v>
      </c>
      <c r="B7323" s="508" t="s">
        <v>3144</v>
      </c>
      <c r="C7323" s="513" t="s">
        <v>7536</v>
      </c>
      <c r="D7323" s="498" t="s">
        <v>6937</v>
      </c>
      <c r="E7323" s="499">
        <v>81.64</v>
      </c>
      <c r="F7323" s="500">
        <f t="shared" si="1779"/>
        <v>101.1</v>
      </c>
      <c r="G7323" s="556"/>
      <c r="H7323" s="518"/>
      <c r="I7323" s="519">
        <f t="shared" si="1777"/>
        <v>0</v>
      </c>
      <c r="J7323" s="558">
        <f t="shared" si="1774"/>
        <v>0</v>
      </c>
      <c r="K7323" s="504"/>
      <c r="L7323" s="580">
        <f t="shared" si="1780"/>
        <v>0</v>
      </c>
      <c r="M7323" s="518">
        <f t="shared" si="1780"/>
        <v>0</v>
      </c>
      <c r="N7323" s="519">
        <f t="shared" si="1781"/>
        <v>0</v>
      </c>
      <c r="O7323" s="558">
        <f t="shared" si="1782"/>
        <v>0</v>
      </c>
      <c r="P7323" s="506"/>
      <c r="Q7323" s="520"/>
      <c r="R7323" s="412" t="str">
        <f t="shared" si="1775"/>
        <v/>
      </c>
      <c r="S7323" s="412" t="str">
        <f t="shared" si="1778"/>
        <v/>
      </c>
      <c r="T7323" s="427"/>
      <c r="U7323" s="429"/>
      <c r="W7323" s="6" t="e">
        <f>VLOOKUP(A7323,'[3]Cartilha Global'!$A:$A,1,FALSE)</f>
        <v>#N/A</v>
      </c>
    </row>
    <row r="7324" spans="1:23" ht="23.25" hidden="1" thickBot="1" x14ac:dyDescent="0.25">
      <c r="A7324" s="621">
        <v>90973</v>
      </c>
      <c r="B7324" s="508" t="s">
        <v>3144</v>
      </c>
      <c r="C7324" s="513" t="s">
        <v>7537</v>
      </c>
      <c r="D7324" s="498" t="s">
        <v>7310</v>
      </c>
      <c r="E7324" s="499">
        <v>6.56</v>
      </c>
      <c r="F7324" s="500">
        <f t="shared" si="1779"/>
        <v>8.1199999999999992</v>
      </c>
      <c r="G7324" s="556"/>
      <c r="H7324" s="518"/>
      <c r="I7324" s="519">
        <f t="shared" si="1777"/>
        <v>0</v>
      </c>
      <c r="J7324" s="558">
        <f t="shared" si="1774"/>
        <v>0</v>
      </c>
      <c r="K7324" s="504"/>
      <c r="L7324" s="580">
        <f t="shared" si="1780"/>
        <v>0</v>
      </c>
      <c r="M7324" s="518">
        <f t="shared" si="1780"/>
        <v>0</v>
      </c>
      <c r="N7324" s="519">
        <f t="shared" si="1781"/>
        <v>0</v>
      </c>
      <c r="O7324" s="558">
        <f t="shared" si="1782"/>
        <v>0</v>
      </c>
      <c r="P7324" s="506"/>
      <c r="Q7324" s="520"/>
      <c r="R7324" s="412" t="str">
        <f t="shared" si="1775"/>
        <v/>
      </c>
      <c r="S7324" s="412" t="str">
        <f t="shared" si="1778"/>
        <v/>
      </c>
      <c r="T7324" s="427"/>
      <c r="U7324" s="429"/>
      <c r="W7324" s="6" t="e">
        <f>VLOOKUP(A7324,'[3]Cartilha Global'!$A:$A,1,FALSE)</f>
        <v>#N/A</v>
      </c>
    </row>
    <row r="7325" spans="1:23" ht="23.25" hidden="1" thickBot="1" x14ac:dyDescent="0.25">
      <c r="A7325" s="621">
        <v>90975</v>
      </c>
      <c r="B7325" s="508" t="s">
        <v>3144</v>
      </c>
      <c r="C7325" s="513" t="s">
        <v>7538</v>
      </c>
      <c r="D7325" s="498" t="s">
        <v>7094</v>
      </c>
      <c r="E7325" s="499">
        <v>14.64</v>
      </c>
      <c r="F7325" s="500">
        <f t="shared" si="1779"/>
        <v>18.13</v>
      </c>
      <c r="G7325" s="556"/>
      <c r="H7325" s="518"/>
      <c r="I7325" s="519">
        <f t="shared" si="1777"/>
        <v>0</v>
      </c>
      <c r="J7325" s="558">
        <f t="shared" si="1774"/>
        <v>0</v>
      </c>
      <c r="K7325" s="504"/>
      <c r="L7325" s="580">
        <f t="shared" si="1780"/>
        <v>0</v>
      </c>
      <c r="M7325" s="518">
        <f t="shared" si="1780"/>
        <v>0</v>
      </c>
      <c r="N7325" s="519">
        <f t="shared" si="1781"/>
        <v>0</v>
      </c>
      <c r="O7325" s="558">
        <f t="shared" si="1782"/>
        <v>0</v>
      </c>
      <c r="P7325" s="506"/>
      <c r="Q7325" s="520"/>
      <c r="R7325" s="412" t="str">
        <f t="shared" si="1775"/>
        <v/>
      </c>
      <c r="S7325" s="412" t="str">
        <f t="shared" si="1778"/>
        <v/>
      </c>
      <c r="T7325" s="427"/>
      <c r="U7325" s="429"/>
      <c r="W7325" s="6" t="e">
        <f>VLOOKUP(A7325,'[3]Cartilha Global'!$A:$A,1,FALSE)</f>
        <v>#N/A</v>
      </c>
    </row>
    <row r="7326" spans="1:23" ht="23.25" hidden="1" thickBot="1" x14ac:dyDescent="0.25">
      <c r="A7326" s="621">
        <v>90976</v>
      </c>
      <c r="B7326" s="508" t="s">
        <v>3144</v>
      </c>
      <c r="C7326" s="513" t="s">
        <v>7539</v>
      </c>
      <c r="D7326" s="498" t="s">
        <v>7094</v>
      </c>
      <c r="E7326" s="499">
        <v>2.0299999999999998</v>
      </c>
      <c r="F7326" s="500">
        <f t="shared" si="1779"/>
        <v>2.5099999999999998</v>
      </c>
      <c r="G7326" s="556"/>
      <c r="H7326" s="518"/>
      <c r="I7326" s="519">
        <f t="shared" si="1777"/>
        <v>0</v>
      </c>
      <c r="J7326" s="558">
        <f t="shared" ref="J7326:J7389" si="1783">IF(ISBLANK(G7326),0,ROUND(G7326*H7326,2))</f>
        <v>0</v>
      </c>
      <c r="K7326" s="504"/>
      <c r="L7326" s="580">
        <f t="shared" si="1780"/>
        <v>0</v>
      </c>
      <c r="M7326" s="518">
        <f t="shared" si="1780"/>
        <v>0</v>
      </c>
      <c r="N7326" s="519">
        <f t="shared" si="1781"/>
        <v>0</v>
      </c>
      <c r="O7326" s="558">
        <f t="shared" si="1782"/>
        <v>0</v>
      </c>
      <c r="P7326" s="506"/>
      <c r="Q7326" s="520"/>
      <c r="R7326" s="412" t="str">
        <f t="shared" ref="R7326:R7389" si="1784">IF(Q7326="X","x",IF(Q7326="xx","x",IF(O7326&gt;0,"x","")))</f>
        <v/>
      </c>
      <c r="S7326" s="412" t="str">
        <f t="shared" si="1778"/>
        <v/>
      </c>
      <c r="T7326" s="427"/>
      <c r="U7326" s="429"/>
      <c r="W7326" s="6" t="e">
        <f>VLOOKUP(A7326,'[3]Cartilha Global'!$A:$A,1,FALSE)</f>
        <v>#N/A</v>
      </c>
    </row>
    <row r="7327" spans="1:23" ht="23.25" hidden="1" thickBot="1" x14ac:dyDescent="0.25">
      <c r="A7327" s="621">
        <v>90977</v>
      </c>
      <c r="B7327" s="508" t="s">
        <v>3144</v>
      </c>
      <c r="C7327" s="513" t="s">
        <v>7540</v>
      </c>
      <c r="D7327" s="498" t="s">
        <v>7094</v>
      </c>
      <c r="E7327" s="499">
        <v>18.32</v>
      </c>
      <c r="F7327" s="500">
        <f t="shared" si="1779"/>
        <v>22.69</v>
      </c>
      <c r="G7327" s="556"/>
      <c r="H7327" s="518"/>
      <c r="I7327" s="519">
        <f t="shared" si="1777"/>
        <v>0</v>
      </c>
      <c r="J7327" s="558">
        <f t="shared" si="1783"/>
        <v>0</v>
      </c>
      <c r="K7327" s="504"/>
      <c r="L7327" s="580">
        <f t="shared" si="1780"/>
        <v>0</v>
      </c>
      <c r="M7327" s="518">
        <f t="shared" si="1780"/>
        <v>0</v>
      </c>
      <c r="N7327" s="519">
        <f t="shared" si="1781"/>
        <v>0</v>
      </c>
      <c r="O7327" s="558">
        <f t="shared" si="1782"/>
        <v>0</v>
      </c>
      <c r="P7327" s="506"/>
      <c r="Q7327" s="520"/>
      <c r="R7327" s="412" t="str">
        <f t="shared" si="1784"/>
        <v/>
      </c>
      <c r="S7327" s="412" t="str">
        <f t="shared" si="1778"/>
        <v/>
      </c>
      <c r="T7327" s="427"/>
      <c r="U7327" s="429"/>
      <c r="W7327" s="6" t="e">
        <f>VLOOKUP(A7327,'[3]Cartilha Global'!$A:$A,1,FALSE)</f>
        <v>#N/A</v>
      </c>
    </row>
    <row r="7328" spans="1:23" ht="23.25" hidden="1" thickBot="1" x14ac:dyDescent="0.25">
      <c r="A7328" s="621">
        <v>90978</v>
      </c>
      <c r="B7328" s="508" t="s">
        <v>3144</v>
      </c>
      <c r="C7328" s="513" t="s">
        <v>7541</v>
      </c>
      <c r="D7328" s="498" t="s">
        <v>7094</v>
      </c>
      <c r="E7328" s="499">
        <v>176.07</v>
      </c>
      <c r="F7328" s="500">
        <f t="shared" si="1779"/>
        <v>218.05</v>
      </c>
      <c r="G7328" s="556"/>
      <c r="H7328" s="518"/>
      <c r="I7328" s="519">
        <f t="shared" si="1777"/>
        <v>0</v>
      </c>
      <c r="J7328" s="558">
        <f t="shared" si="1783"/>
        <v>0</v>
      </c>
      <c r="K7328" s="504"/>
      <c r="L7328" s="580">
        <f t="shared" si="1780"/>
        <v>0</v>
      </c>
      <c r="M7328" s="518">
        <f t="shared" si="1780"/>
        <v>0</v>
      </c>
      <c r="N7328" s="519">
        <f t="shared" si="1781"/>
        <v>0</v>
      </c>
      <c r="O7328" s="558">
        <f t="shared" si="1782"/>
        <v>0</v>
      </c>
      <c r="P7328" s="506"/>
      <c r="Q7328" s="520"/>
      <c r="R7328" s="412" t="str">
        <f t="shared" si="1784"/>
        <v/>
      </c>
      <c r="S7328" s="412" t="str">
        <f t="shared" si="1778"/>
        <v/>
      </c>
      <c r="T7328" s="427"/>
      <c r="U7328" s="429"/>
      <c r="W7328" s="6" t="e">
        <f>VLOOKUP(A7328,'[3]Cartilha Global'!$A:$A,1,FALSE)</f>
        <v>#N/A</v>
      </c>
    </row>
    <row r="7329" spans="1:23" ht="23.25" hidden="1" thickBot="1" x14ac:dyDescent="0.25">
      <c r="A7329" s="621">
        <v>90979</v>
      </c>
      <c r="B7329" s="508" t="s">
        <v>3144</v>
      </c>
      <c r="C7329" s="513" t="s">
        <v>7542</v>
      </c>
      <c r="D7329" s="498" t="s">
        <v>6937</v>
      </c>
      <c r="E7329" s="499">
        <v>211.06</v>
      </c>
      <c r="F7329" s="500">
        <f t="shared" si="1779"/>
        <v>261.38</v>
      </c>
      <c r="G7329" s="556"/>
      <c r="H7329" s="518"/>
      <c r="I7329" s="519">
        <f t="shared" si="1777"/>
        <v>0</v>
      </c>
      <c r="J7329" s="558">
        <f t="shared" si="1783"/>
        <v>0</v>
      </c>
      <c r="K7329" s="504"/>
      <c r="L7329" s="580">
        <f t="shared" si="1780"/>
        <v>0</v>
      </c>
      <c r="M7329" s="518">
        <f t="shared" si="1780"/>
        <v>0</v>
      </c>
      <c r="N7329" s="519">
        <f t="shared" si="1781"/>
        <v>0</v>
      </c>
      <c r="O7329" s="558">
        <f t="shared" si="1782"/>
        <v>0</v>
      </c>
      <c r="P7329" s="506"/>
      <c r="Q7329" s="520"/>
      <c r="R7329" s="412" t="str">
        <f t="shared" si="1784"/>
        <v/>
      </c>
      <c r="S7329" s="412" t="str">
        <f t="shared" si="1778"/>
        <v/>
      </c>
      <c r="T7329" s="427"/>
      <c r="U7329" s="429"/>
      <c r="W7329" s="6" t="e">
        <f>VLOOKUP(A7329,'[3]Cartilha Global'!$A:$A,1,FALSE)</f>
        <v>#N/A</v>
      </c>
    </row>
    <row r="7330" spans="1:23" ht="23.25" hidden="1" thickBot="1" x14ac:dyDescent="0.25">
      <c r="A7330" s="621">
        <v>90982</v>
      </c>
      <c r="B7330" s="508" t="s">
        <v>3144</v>
      </c>
      <c r="C7330" s="513" t="s">
        <v>7543</v>
      </c>
      <c r="D7330" s="498" t="s">
        <v>7310</v>
      </c>
      <c r="E7330" s="499">
        <v>16.670000000000002</v>
      </c>
      <c r="F7330" s="500">
        <f t="shared" si="1779"/>
        <v>20.64</v>
      </c>
      <c r="G7330" s="556"/>
      <c r="H7330" s="518"/>
      <c r="I7330" s="519">
        <f t="shared" si="1777"/>
        <v>0</v>
      </c>
      <c r="J7330" s="558">
        <f t="shared" si="1783"/>
        <v>0</v>
      </c>
      <c r="K7330" s="504"/>
      <c r="L7330" s="580">
        <f t="shared" si="1780"/>
        <v>0</v>
      </c>
      <c r="M7330" s="518">
        <f t="shared" si="1780"/>
        <v>0</v>
      </c>
      <c r="N7330" s="519">
        <f t="shared" si="1781"/>
        <v>0</v>
      </c>
      <c r="O7330" s="558">
        <f t="shared" si="1782"/>
        <v>0</v>
      </c>
      <c r="P7330" s="506"/>
      <c r="Q7330" s="520"/>
      <c r="R7330" s="412" t="str">
        <f t="shared" si="1784"/>
        <v/>
      </c>
      <c r="S7330" s="412" t="str">
        <f t="shared" si="1778"/>
        <v/>
      </c>
      <c r="T7330" s="427"/>
      <c r="U7330" s="429"/>
      <c r="W7330" s="6" t="e">
        <f>VLOOKUP(A7330,'[3]Cartilha Global'!$A:$A,1,FALSE)</f>
        <v>#N/A</v>
      </c>
    </row>
    <row r="7331" spans="1:23" ht="23.25" hidden="1" thickBot="1" x14ac:dyDescent="0.25">
      <c r="A7331" s="621">
        <v>90992</v>
      </c>
      <c r="B7331" s="508" t="s">
        <v>3144</v>
      </c>
      <c r="C7331" s="513" t="s">
        <v>7544</v>
      </c>
      <c r="D7331" s="498" t="s">
        <v>7094</v>
      </c>
      <c r="E7331" s="499">
        <v>6.83</v>
      </c>
      <c r="F7331" s="500">
        <f t="shared" si="1779"/>
        <v>8.4600000000000009</v>
      </c>
      <c r="G7331" s="556"/>
      <c r="H7331" s="518"/>
      <c r="I7331" s="519">
        <f t="shared" si="1777"/>
        <v>0</v>
      </c>
      <c r="J7331" s="558">
        <f t="shared" si="1783"/>
        <v>0</v>
      </c>
      <c r="K7331" s="504"/>
      <c r="L7331" s="580">
        <f t="shared" si="1780"/>
        <v>0</v>
      </c>
      <c r="M7331" s="518">
        <f t="shared" si="1780"/>
        <v>0</v>
      </c>
      <c r="N7331" s="519">
        <f t="shared" si="1781"/>
        <v>0</v>
      </c>
      <c r="O7331" s="558">
        <f t="shared" si="1782"/>
        <v>0</v>
      </c>
      <c r="P7331" s="506"/>
      <c r="Q7331" s="520"/>
      <c r="R7331" s="412" t="str">
        <f t="shared" si="1784"/>
        <v/>
      </c>
      <c r="S7331" s="412" t="str">
        <f t="shared" si="1778"/>
        <v/>
      </c>
      <c r="T7331" s="427"/>
      <c r="U7331" s="429"/>
      <c r="W7331" s="6" t="e">
        <f>VLOOKUP(A7331,'[3]Cartilha Global'!$A:$A,1,FALSE)</f>
        <v>#N/A</v>
      </c>
    </row>
    <row r="7332" spans="1:23" ht="23.25" hidden="1" thickBot="1" x14ac:dyDescent="0.25">
      <c r="A7332" s="621">
        <v>90993</v>
      </c>
      <c r="B7332" s="508" t="s">
        <v>3144</v>
      </c>
      <c r="C7332" s="513" t="s">
        <v>7545</v>
      </c>
      <c r="D7332" s="498" t="s">
        <v>7094</v>
      </c>
      <c r="E7332" s="499">
        <v>0.94</v>
      </c>
      <c r="F7332" s="500">
        <f t="shared" ref="F7332:F7336" si="1785">IF(E7332=0,0,ROUND(E7332*(1+E$13)*(1-E$14),2))</f>
        <v>1.1599999999999999</v>
      </c>
      <c r="G7332" s="556"/>
      <c r="H7332" s="518"/>
      <c r="I7332" s="519">
        <f t="shared" si="1777"/>
        <v>0</v>
      </c>
      <c r="J7332" s="558">
        <f t="shared" si="1783"/>
        <v>0</v>
      </c>
      <c r="K7332" s="504"/>
      <c r="L7332" s="580">
        <f t="shared" si="1780"/>
        <v>0</v>
      </c>
      <c r="M7332" s="518">
        <f t="shared" si="1780"/>
        <v>0</v>
      </c>
      <c r="N7332" s="519">
        <f t="shared" si="1781"/>
        <v>0</v>
      </c>
      <c r="O7332" s="558">
        <f t="shared" si="1782"/>
        <v>0</v>
      </c>
      <c r="P7332" s="506"/>
      <c r="Q7332" s="520"/>
      <c r="R7332" s="412" t="str">
        <f t="shared" si="1784"/>
        <v/>
      </c>
      <c r="S7332" s="412" t="str">
        <f t="shared" si="1778"/>
        <v/>
      </c>
      <c r="T7332" s="427"/>
      <c r="U7332" s="429"/>
      <c r="W7332" s="6" t="e">
        <f>VLOOKUP(A7332,'[3]Cartilha Global'!$A:$A,1,FALSE)</f>
        <v>#N/A</v>
      </c>
    </row>
    <row r="7333" spans="1:23" ht="23.25" hidden="1" thickBot="1" x14ac:dyDescent="0.25">
      <c r="A7333" s="621">
        <v>90994</v>
      </c>
      <c r="B7333" s="508" t="s">
        <v>3144</v>
      </c>
      <c r="C7333" s="513" t="s">
        <v>7546</v>
      </c>
      <c r="D7333" s="498" t="s">
        <v>7094</v>
      </c>
      <c r="E7333" s="499">
        <v>8.5500000000000007</v>
      </c>
      <c r="F7333" s="500">
        <f t="shared" si="1785"/>
        <v>10.59</v>
      </c>
      <c r="G7333" s="556"/>
      <c r="H7333" s="518"/>
      <c r="I7333" s="519">
        <f t="shared" ref="I7333:I7396" si="1786">IF(ISBLANK(E7333),0,ROUND(F7333*G7333,2))</f>
        <v>0</v>
      </c>
      <c r="J7333" s="558">
        <f t="shared" si="1783"/>
        <v>0</v>
      </c>
      <c r="K7333" s="504"/>
      <c r="L7333" s="580">
        <f t="shared" si="1780"/>
        <v>0</v>
      </c>
      <c r="M7333" s="518">
        <f t="shared" si="1780"/>
        <v>0</v>
      </c>
      <c r="N7333" s="519">
        <f t="shared" si="1781"/>
        <v>0</v>
      </c>
      <c r="O7333" s="558">
        <f t="shared" si="1782"/>
        <v>0</v>
      </c>
      <c r="P7333" s="506"/>
      <c r="Q7333" s="520"/>
      <c r="R7333" s="412" t="str">
        <f t="shared" si="1784"/>
        <v/>
      </c>
      <c r="S7333" s="412" t="str">
        <f t="shared" si="1778"/>
        <v/>
      </c>
      <c r="T7333" s="427"/>
      <c r="U7333" s="429"/>
      <c r="W7333" s="6" t="e">
        <f>VLOOKUP(A7333,'[3]Cartilha Global'!$A:$A,1,FALSE)</f>
        <v>#N/A</v>
      </c>
    </row>
    <row r="7334" spans="1:23" ht="23.25" hidden="1" thickBot="1" x14ac:dyDescent="0.25">
      <c r="A7334" s="621">
        <v>90995</v>
      </c>
      <c r="B7334" s="508" t="s">
        <v>3144</v>
      </c>
      <c r="C7334" s="513" t="s">
        <v>7547</v>
      </c>
      <c r="D7334" s="498" t="s">
        <v>7094</v>
      </c>
      <c r="E7334" s="499">
        <v>92.19</v>
      </c>
      <c r="F7334" s="500">
        <f t="shared" si="1785"/>
        <v>114.17</v>
      </c>
      <c r="G7334" s="556"/>
      <c r="H7334" s="518"/>
      <c r="I7334" s="519">
        <f t="shared" si="1786"/>
        <v>0</v>
      </c>
      <c r="J7334" s="558">
        <f t="shared" si="1783"/>
        <v>0</v>
      </c>
      <c r="K7334" s="504"/>
      <c r="L7334" s="580">
        <f t="shared" si="1780"/>
        <v>0</v>
      </c>
      <c r="M7334" s="518">
        <f t="shared" si="1780"/>
        <v>0</v>
      </c>
      <c r="N7334" s="519">
        <f t="shared" si="1781"/>
        <v>0</v>
      </c>
      <c r="O7334" s="558">
        <f t="shared" si="1782"/>
        <v>0</v>
      </c>
      <c r="P7334" s="506"/>
      <c r="Q7334" s="520"/>
      <c r="R7334" s="412" t="str">
        <f t="shared" si="1784"/>
        <v/>
      </c>
      <c r="S7334" s="412" t="str">
        <f t="shared" si="1778"/>
        <v/>
      </c>
      <c r="T7334" s="427"/>
      <c r="U7334" s="429"/>
      <c r="W7334" s="6" t="e">
        <f>VLOOKUP(A7334,'[3]Cartilha Global'!$A:$A,1,FALSE)</f>
        <v>#N/A</v>
      </c>
    </row>
    <row r="7335" spans="1:23" ht="23.25" hidden="1" thickBot="1" x14ac:dyDescent="0.25">
      <c r="A7335" s="621">
        <v>90999</v>
      </c>
      <c r="B7335" s="508" t="s">
        <v>3144</v>
      </c>
      <c r="C7335" s="513" t="s">
        <v>7548</v>
      </c>
      <c r="D7335" s="498" t="s">
        <v>6937</v>
      </c>
      <c r="E7335" s="499">
        <v>108.51</v>
      </c>
      <c r="F7335" s="500">
        <f t="shared" si="1785"/>
        <v>134.38</v>
      </c>
      <c r="G7335" s="556"/>
      <c r="H7335" s="518"/>
      <c r="I7335" s="519">
        <f t="shared" si="1786"/>
        <v>0</v>
      </c>
      <c r="J7335" s="558">
        <f t="shared" si="1783"/>
        <v>0</v>
      </c>
      <c r="K7335" s="504"/>
      <c r="L7335" s="580">
        <f t="shared" si="1780"/>
        <v>0</v>
      </c>
      <c r="M7335" s="518">
        <f t="shared" si="1780"/>
        <v>0</v>
      </c>
      <c r="N7335" s="519">
        <f t="shared" si="1781"/>
        <v>0</v>
      </c>
      <c r="O7335" s="558">
        <f t="shared" si="1782"/>
        <v>0</v>
      </c>
      <c r="P7335" s="506"/>
      <c r="Q7335" s="520"/>
      <c r="R7335" s="412" t="str">
        <f t="shared" si="1784"/>
        <v/>
      </c>
      <c r="S7335" s="412" t="str">
        <f t="shared" si="1778"/>
        <v/>
      </c>
      <c r="T7335" s="427"/>
      <c r="U7335" s="429"/>
      <c r="W7335" s="6" t="e">
        <f>VLOOKUP(A7335,'[3]Cartilha Global'!$A:$A,1,FALSE)</f>
        <v>#N/A</v>
      </c>
    </row>
    <row r="7336" spans="1:23" ht="23.25" hidden="1" thickBot="1" x14ac:dyDescent="0.25">
      <c r="A7336" s="621">
        <v>91001</v>
      </c>
      <c r="B7336" s="508" t="s">
        <v>3144</v>
      </c>
      <c r="C7336" s="513" t="s">
        <v>7549</v>
      </c>
      <c r="D7336" s="498" t="s">
        <v>7310</v>
      </c>
      <c r="E7336" s="499">
        <v>7.77</v>
      </c>
      <c r="F7336" s="500">
        <f t="shared" si="1785"/>
        <v>9.6199999999999992</v>
      </c>
      <c r="G7336" s="556"/>
      <c r="H7336" s="518"/>
      <c r="I7336" s="519">
        <f t="shared" si="1786"/>
        <v>0</v>
      </c>
      <c r="J7336" s="558">
        <f t="shared" si="1783"/>
        <v>0</v>
      </c>
      <c r="K7336" s="504"/>
      <c r="L7336" s="580">
        <f t="shared" si="1780"/>
        <v>0</v>
      </c>
      <c r="M7336" s="518">
        <f t="shared" si="1780"/>
        <v>0</v>
      </c>
      <c r="N7336" s="519">
        <f t="shared" si="1781"/>
        <v>0</v>
      </c>
      <c r="O7336" s="558">
        <f t="shared" si="1782"/>
        <v>0</v>
      </c>
      <c r="P7336" s="506"/>
      <c r="Q7336" s="520"/>
      <c r="R7336" s="412" t="str">
        <f t="shared" si="1784"/>
        <v/>
      </c>
      <c r="S7336" s="412" t="str">
        <f t="shared" si="1778"/>
        <v/>
      </c>
      <c r="T7336" s="427"/>
      <c r="U7336" s="429"/>
      <c r="W7336" s="6" t="e">
        <f>VLOOKUP(A7336,'[3]Cartilha Global'!$A:$A,1,FALSE)</f>
        <v>#N/A</v>
      </c>
    </row>
    <row r="7337" spans="1:23" ht="12" hidden="1" thickBot="1" x14ac:dyDescent="0.25">
      <c r="A7337" s="621" t="s">
        <v>6546</v>
      </c>
      <c r="B7337" s="508"/>
      <c r="C7337" s="513" t="s">
        <v>6547</v>
      </c>
      <c r="D7337" s="498"/>
      <c r="E7337" s="499"/>
      <c r="F7337" s="500">
        <f t="shared" ref="F7337:F7395" si="1787">IF(E7337=0,0,ROUND(E7337*(1+E$13)*(1-E$14),2))</f>
        <v>0</v>
      </c>
      <c r="G7337" s="556"/>
      <c r="H7337" s="556"/>
      <c r="I7337" s="557">
        <f t="shared" si="1786"/>
        <v>0</v>
      </c>
      <c r="J7337" s="558">
        <f t="shared" si="1783"/>
        <v>0</v>
      </c>
      <c r="K7337" s="504"/>
      <c r="L7337" s="580"/>
      <c r="M7337" s="556"/>
      <c r="N7337" s="557"/>
      <c r="O7337" s="558"/>
      <c r="P7337" s="506"/>
      <c r="Q7337" s="494" t="str">
        <f>IF(OR(SUM(J7338:J7367)&gt;0,SUM(O7338:O7367)&gt;0),"xx","")</f>
        <v/>
      </c>
      <c r="R7337" s="412" t="str">
        <f t="shared" si="1784"/>
        <v/>
      </c>
      <c r="S7337" s="412" t="str">
        <f t="shared" si="1778"/>
        <v/>
      </c>
      <c r="T7337" s="427"/>
      <c r="U7337" s="429"/>
      <c r="W7337" s="6" t="e">
        <f>VLOOKUP(A7337,'[3]Cartilha Global'!$A:$A,1,FALSE)</f>
        <v>#N/A</v>
      </c>
    </row>
    <row r="7338" spans="1:23" ht="12" hidden="1" thickBot="1" x14ac:dyDescent="0.25">
      <c r="A7338" s="621">
        <v>73303</v>
      </c>
      <c r="B7338" s="508" t="s">
        <v>3144</v>
      </c>
      <c r="C7338" s="513" t="s">
        <v>7550</v>
      </c>
      <c r="D7338" s="498" t="s">
        <v>7094</v>
      </c>
      <c r="E7338" s="499">
        <v>5.15</v>
      </c>
      <c r="F7338" s="500">
        <f t="shared" si="1787"/>
        <v>6.38</v>
      </c>
      <c r="G7338" s="556"/>
      <c r="H7338" s="518"/>
      <c r="I7338" s="519">
        <f t="shared" si="1786"/>
        <v>0</v>
      </c>
      <c r="J7338" s="558">
        <f t="shared" si="1783"/>
        <v>0</v>
      </c>
      <c r="K7338" s="504"/>
      <c r="L7338" s="580">
        <f t="shared" ref="L7338:M7367" si="1788">G7338</f>
        <v>0</v>
      </c>
      <c r="M7338" s="518">
        <f t="shared" si="1788"/>
        <v>0</v>
      </c>
      <c r="N7338" s="519">
        <f t="shared" ref="N7338:N7367" si="1789">IF(ISBLANK(E7338),0,ROUND(F7338*L7338,2))</f>
        <v>0</v>
      </c>
      <c r="O7338" s="558">
        <f t="shared" ref="O7338:O7367" si="1790">IF(ISBLANK(L7338),0,ROUND(L7338*M7338,2))</f>
        <v>0</v>
      </c>
      <c r="P7338" s="506"/>
      <c r="Q7338" s="520"/>
      <c r="R7338" s="412" t="str">
        <f t="shared" si="1784"/>
        <v/>
      </c>
      <c r="S7338" s="412" t="str">
        <f t="shared" si="1778"/>
        <v/>
      </c>
      <c r="T7338" s="427"/>
      <c r="U7338" s="429"/>
      <c r="W7338" s="6" t="e">
        <f>VLOOKUP(A7338,'[3]Cartilha Global'!$A:$A,1,FALSE)</f>
        <v>#N/A</v>
      </c>
    </row>
    <row r="7339" spans="1:23" ht="12" hidden="1" thickBot="1" x14ac:dyDescent="0.25">
      <c r="A7339" s="621">
        <v>73307</v>
      </c>
      <c r="B7339" s="508" t="s">
        <v>3144</v>
      </c>
      <c r="C7339" s="513" t="s">
        <v>7551</v>
      </c>
      <c r="D7339" s="498" t="s">
        <v>7094</v>
      </c>
      <c r="E7339" s="499">
        <v>4.59</v>
      </c>
      <c r="F7339" s="500">
        <f t="shared" si="1787"/>
        <v>5.68</v>
      </c>
      <c r="G7339" s="556"/>
      <c r="H7339" s="518"/>
      <c r="I7339" s="519">
        <f t="shared" si="1786"/>
        <v>0</v>
      </c>
      <c r="J7339" s="558">
        <f t="shared" si="1783"/>
        <v>0</v>
      </c>
      <c r="K7339" s="504"/>
      <c r="L7339" s="580">
        <f t="shared" si="1788"/>
        <v>0</v>
      </c>
      <c r="M7339" s="518">
        <f t="shared" si="1788"/>
        <v>0</v>
      </c>
      <c r="N7339" s="519">
        <f t="shared" si="1789"/>
        <v>0</v>
      </c>
      <c r="O7339" s="558">
        <f t="shared" si="1790"/>
        <v>0</v>
      </c>
      <c r="P7339" s="506"/>
      <c r="Q7339" s="520"/>
      <c r="R7339" s="412" t="str">
        <f t="shared" si="1784"/>
        <v/>
      </c>
      <c r="S7339" s="412" t="str">
        <f t="shared" si="1778"/>
        <v/>
      </c>
      <c r="T7339" s="427"/>
      <c r="U7339" s="429"/>
      <c r="W7339" s="6" t="e">
        <f>VLOOKUP(A7339,'[3]Cartilha Global'!$A:$A,1,FALSE)</f>
        <v>#N/A</v>
      </c>
    </row>
    <row r="7340" spans="1:23" ht="23.25" hidden="1" thickBot="1" x14ac:dyDescent="0.25">
      <c r="A7340" s="621">
        <v>73311</v>
      </c>
      <c r="B7340" s="508" t="s">
        <v>3144</v>
      </c>
      <c r="C7340" s="513" t="s">
        <v>7552</v>
      </c>
      <c r="D7340" s="498" t="s">
        <v>7094</v>
      </c>
      <c r="E7340" s="499">
        <v>199.45</v>
      </c>
      <c r="F7340" s="500">
        <f t="shared" si="1787"/>
        <v>247</v>
      </c>
      <c r="G7340" s="556"/>
      <c r="H7340" s="518"/>
      <c r="I7340" s="519">
        <f t="shared" si="1786"/>
        <v>0</v>
      </c>
      <c r="J7340" s="558">
        <f t="shared" si="1783"/>
        <v>0</v>
      </c>
      <c r="K7340" s="504"/>
      <c r="L7340" s="580">
        <f t="shared" si="1788"/>
        <v>0</v>
      </c>
      <c r="M7340" s="518">
        <f t="shared" si="1788"/>
        <v>0</v>
      </c>
      <c r="N7340" s="519">
        <f t="shared" si="1789"/>
        <v>0</v>
      </c>
      <c r="O7340" s="558">
        <f t="shared" si="1790"/>
        <v>0</v>
      </c>
      <c r="P7340" s="506"/>
      <c r="Q7340" s="520"/>
      <c r="R7340" s="412" t="str">
        <f t="shared" si="1784"/>
        <v/>
      </c>
      <c r="S7340" s="412" t="str">
        <f t="shared" si="1778"/>
        <v/>
      </c>
      <c r="T7340" s="427"/>
      <c r="U7340" s="429"/>
      <c r="W7340" s="6" t="e">
        <f>VLOOKUP(A7340,'[3]Cartilha Global'!$A:$A,1,FALSE)</f>
        <v>#N/A</v>
      </c>
    </row>
    <row r="7341" spans="1:23" ht="23.25" hidden="1" thickBot="1" x14ac:dyDescent="0.25">
      <c r="A7341" s="621">
        <v>93416</v>
      </c>
      <c r="B7341" s="508" t="s">
        <v>3144</v>
      </c>
      <c r="C7341" s="513" t="s">
        <v>7553</v>
      </c>
      <c r="D7341" s="498" t="s">
        <v>7310</v>
      </c>
      <c r="E7341" s="499">
        <v>0.28000000000000003</v>
      </c>
      <c r="F7341" s="500">
        <f t="shared" si="1787"/>
        <v>0.35</v>
      </c>
      <c r="G7341" s="556"/>
      <c r="H7341" s="518"/>
      <c r="I7341" s="519">
        <f t="shared" si="1786"/>
        <v>0</v>
      </c>
      <c r="J7341" s="558">
        <f t="shared" si="1783"/>
        <v>0</v>
      </c>
      <c r="K7341" s="504"/>
      <c r="L7341" s="580">
        <f t="shared" si="1788"/>
        <v>0</v>
      </c>
      <c r="M7341" s="518">
        <f t="shared" si="1788"/>
        <v>0</v>
      </c>
      <c r="N7341" s="519">
        <f t="shared" si="1789"/>
        <v>0</v>
      </c>
      <c r="O7341" s="558">
        <f t="shared" si="1790"/>
        <v>0</v>
      </c>
      <c r="P7341" s="506"/>
      <c r="Q7341" s="520"/>
      <c r="R7341" s="412" t="str">
        <f t="shared" si="1784"/>
        <v/>
      </c>
      <c r="S7341" s="412" t="str">
        <f t="shared" si="1778"/>
        <v/>
      </c>
      <c r="T7341" s="427"/>
      <c r="U7341" s="429"/>
      <c r="W7341" s="6" t="e">
        <f>VLOOKUP(A7341,'[3]Cartilha Global'!$A:$A,1,FALSE)</f>
        <v>#N/A</v>
      </c>
    </row>
    <row r="7342" spans="1:23" ht="23.25" hidden="1" thickBot="1" x14ac:dyDescent="0.25">
      <c r="A7342" s="621">
        <v>93411</v>
      </c>
      <c r="B7342" s="508" t="s">
        <v>3144</v>
      </c>
      <c r="C7342" s="513" t="s">
        <v>7554</v>
      </c>
      <c r="D7342" s="498" t="s">
        <v>7094</v>
      </c>
      <c r="E7342" s="499">
        <v>0.24</v>
      </c>
      <c r="F7342" s="500">
        <f t="shared" si="1787"/>
        <v>0.3</v>
      </c>
      <c r="G7342" s="556"/>
      <c r="H7342" s="518"/>
      <c r="I7342" s="519">
        <f t="shared" si="1786"/>
        <v>0</v>
      </c>
      <c r="J7342" s="558">
        <f t="shared" si="1783"/>
        <v>0</v>
      </c>
      <c r="K7342" s="504"/>
      <c r="L7342" s="580">
        <f t="shared" si="1788"/>
        <v>0</v>
      </c>
      <c r="M7342" s="518">
        <f t="shared" si="1788"/>
        <v>0</v>
      </c>
      <c r="N7342" s="519">
        <f t="shared" si="1789"/>
        <v>0</v>
      </c>
      <c r="O7342" s="558">
        <f t="shared" si="1790"/>
        <v>0</v>
      </c>
      <c r="P7342" s="506"/>
      <c r="Q7342" s="520"/>
      <c r="R7342" s="412" t="str">
        <f t="shared" si="1784"/>
        <v/>
      </c>
      <c r="S7342" s="412" t="str">
        <f t="shared" si="1778"/>
        <v/>
      </c>
      <c r="T7342" s="427"/>
      <c r="U7342" s="429"/>
      <c r="W7342" s="6" t="e">
        <f>VLOOKUP(A7342,'[3]Cartilha Global'!$A:$A,1,FALSE)</f>
        <v>#N/A</v>
      </c>
    </row>
    <row r="7343" spans="1:23" ht="23.25" hidden="1" thickBot="1" x14ac:dyDescent="0.25">
      <c r="A7343" s="621">
        <v>93412</v>
      </c>
      <c r="B7343" s="508" t="s">
        <v>3144</v>
      </c>
      <c r="C7343" s="513" t="s">
        <v>7555</v>
      </c>
      <c r="D7343" s="498" t="s">
        <v>7094</v>
      </c>
      <c r="E7343" s="499">
        <v>0.04</v>
      </c>
      <c r="F7343" s="500">
        <f t="shared" si="1787"/>
        <v>0.05</v>
      </c>
      <c r="G7343" s="556"/>
      <c r="H7343" s="518"/>
      <c r="I7343" s="519">
        <f t="shared" si="1786"/>
        <v>0</v>
      </c>
      <c r="J7343" s="558">
        <f t="shared" si="1783"/>
        <v>0</v>
      </c>
      <c r="K7343" s="504"/>
      <c r="L7343" s="580">
        <f t="shared" si="1788"/>
        <v>0</v>
      </c>
      <c r="M7343" s="518">
        <f t="shared" si="1788"/>
        <v>0</v>
      </c>
      <c r="N7343" s="519">
        <f t="shared" si="1789"/>
        <v>0</v>
      </c>
      <c r="O7343" s="558">
        <f t="shared" si="1790"/>
        <v>0</v>
      </c>
      <c r="P7343" s="506"/>
      <c r="Q7343" s="520"/>
      <c r="R7343" s="412" t="str">
        <f t="shared" si="1784"/>
        <v/>
      </c>
      <c r="S7343" s="412" t="str">
        <f t="shared" ref="S7343:S7406" si="1791">IF(Q7343="X","x",IF(Q7343="xx","x",IF(OR(J7343&gt;0,O7343&gt;0),"x","")))</f>
        <v/>
      </c>
      <c r="T7343" s="427"/>
      <c r="U7343" s="429"/>
      <c r="W7343" s="6" t="e">
        <f>VLOOKUP(A7343,'[3]Cartilha Global'!$A:$A,1,FALSE)</f>
        <v>#N/A</v>
      </c>
    </row>
    <row r="7344" spans="1:23" ht="23.25" hidden="1" thickBot="1" x14ac:dyDescent="0.25">
      <c r="A7344" s="621">
        <v>93413</v>
      </c>
      <c r="B7344" s="508" t="s">
        <v>3144</v>
      </c>
      <c r="C7344" s="513" t="s">
        <v>7556</v>
      </c>
      <c r="D7344" s="498" t="s">
        <v>7094</v>
      </c>
      <c r="E7344" s="499">
        <v>0.22</v>
      </c>
      <c r="F7344" s="500">
        <f t="shared" si="1787"/>
        <v>0.27</v>
      </c>
      <c r="G7344" s="556"/>
      <c r="H7344" s="518"/>
      <c r="I7344" s="519">
        <f t="shared" si="1786"/>
        <v>0</v>
      </c>
      <c r="J7344" s="558">
        <f t="shared" si="1783"/>
        <v>0</v>
      </c>
      <c r="K7344" s="504"/>
      <c r="L7344" s="580">
        <f t="shared" si="1788"/>
        <v>0</v>
      </c>
      <c r="M7344" s="518">
        <f t="shared" si="1788"/>
        <v>0</v>
      </c>
      <c r="N7344" s="519">
        <f t="shared" si="1789"/>
        <v>0</v>
      </c>
      <c r="O7344" s="558">
        <f t="shared" si="1790"/>
        <v>0</v>
      </c>
      <c r="P7344" s="506"/>
      <c r="Q7344" s="520"/>
      <c r="R7344" s="412" t="str">
        <f t="shared" si="1784"/>
        <v/>
      </c>
      <c r="S7344" s="412" t="str">
        <f t="shared" si="1791"/>
        <v/>
      </c>
      <c r="T7344" s="427"/>
      <c r="U7344" s="429"/>
      <c r="W7344" s="6" t="e">
        <f>VLOOKUP(A7344,'[3]Cartilha Global'!$A:$A,1,FALSE)</f>
        <v>#N/A</v>
      </c>
    </row>
    <row r="7345" spans="1:23" ht="23.25" hidden="1" thickBot="1" x14ac:dyDescent="0.25">
      <c r="A7345" s="621">
        <v>93414</v>
      </c>
      <c r="B7345" s="508" t="s">
        <v>3144</v>
      </c>
      <c r="C7345" s="513" t="s">
        <v>7557</v>
      </c>
      <c r="D7345" s="498" t="s">
        <v>7094</v>
      </c>
      <c r="E7345" s="499">
        <v>18.12</v>
      </c>
      <c r="F7345" s="500">
        <f t="shared" si="1787"/>
        <v>22.44</v>
      </c>
      <c r="G7345" s="556"/>
      <c r="H7345" s="518"/>
      <c r="I7345" s="519">
        <f t="shared" si="1786"/>
        <v>0</v>
      </c>
      <c r="J7345" s="558">
        <f t="shared" si="1783"/>
        <v>0</v>
      </c>
      <c r="K7345" s="504"/>
      <c r="L7345" s="580">
        <f t="shared" si="1788"/>
        <v>0</v>
      </c>
      <c r="M7345" s="518">
        <f t="shared" si="1788"/>
        <v>0</v>
      </c>
      <c r="N7345" s="519">
        <f t="shared" si="1789"/>
        <v>0</v>
      </c>
      <c r="O7345" s="558">
        <f t="shared" si="1790"/>
        <v>0</v>
      </c>
      <c r="P7345" s="506"/>
      <c r="Q7345" s="520"/>
      <c r="R7345" s="412" t="str">
        <f t="shared" si="1784"/>
        <v/>
      </c>
      <c r="S7345" s="412" t="str">
        <f t="shared" si="1791"/>
        <v/>
      </c>
      <c r="T7345" s="427"/>
      <c r="U7345" s="429"/>
      <c r="W7345" s="6" t="e">
        <f>VLOOKUP(A7345,'[3]Cartilha Global'!$A:$A,1,FALSE)</f>
        <v>#N/A</v>
      </c>
    </row>
    <row r="7346" spans="1:23" ht="12" hidden="1" thickBot="1" x14ac:dyDescent="0.25">
      <c r="A7346" s="621">
        <v>73395</v>
      </c>
      <c r="B7346" s="508" t="s">
        <v>3144</v>
      </c>
      <c r="C7346" s="513" t="s">
        <v>7558</v>
      </c>
      <c r="D7346" s="498" t="s">
        <v>7310</v>
      </c>
      <c r="E7346" s="499">
        <v>6.07</v>
      </c>
      <c r="F7346" s="500">
        <f t="shared" si="1787"/>
        <v>7.52</v>
      </c>
      <c r="G7346" s="556"/>
      <c r="H7346" s="518"/>
      <c r="I7346" s="519">
        <f t="shared" si="1786"/>
        <v>0</v>
      </c>
      <c r="J7346" s="558">
        <f t="shared" si="1783"/>
        <v>0</v>
      </c>
      <c r="K7346" s="504"/>
      <c r="L7346" s="580">
        <f t="shared" si="1788"/>
        <v>0</v>
      </c>
      <c r="M7346" s="518">
        <f t="shared" si="1788"/>
        <v>0</v>
      </c>
      <c r="N7346" s="519">
        <f t="shared" si="1789"/>
        <v>0</v>
      </c>
      <c r="O7346" s="558">
        <f t="shared" si="1790"/>
        <v>0</v>
      </c>
      <c r="P7346" s="506"/>
      <c r="Q7346" s="520"/>
      <c r="R7346" s="412" t="str">
        <f t="shared" si="1784"/>
        <v/>
      </c>
      <c r="S7346" s="412" t="str">
        <f t="shared" si="1791"/>
        <v/>
      </c>
      <c r="T7346" s="427"/>
      <c r="U7346" s="429"/>
      <c r="W7346" s="6" t="e">
        <f>VLOOKUP(A7346,'[3]Cartilha Global'!$A:$A,1,FALSE)</f>
        <v>#N/A</v>
      </c>
    </row>
    <row r="7347" spans="1:23" ht="12" hidden="1" thickBot="1" x14ac:dyDescent="0.25">
      <c r="A7347" s="621">
        <v>73417</v>
      </c>
      <c r="B7347" s="508" t="s">
        <v>3144</v>
      </c>
      <c r="C7347" s="513" t="s">
        <v>7559</v>
      </c>
      <c r="D7347" s="498" t="s">
        <v>6937</v>
      </c>
      <c r="E7347" s="499">
        <v>209.19</v>
      </c>
      <c r="F7347" s="500">
        <f t="shared" si="1787"/>
        <v>259.06</v>
      </c>
      <c r="G7347" s="556"/>
      <c r="H7347" s="518"/>
      <c r="I7347" s="519">
        <f t="shared" si="1786"/>
        <v>0</v>
      </c>
      <c r="J7347" s="558">
        <f t="shared" si="1783"/>
        <v>0</v>
      </c>
      <c r="K7347" s="504"/>
      <c r="L7347" s="580">
        <f t="shared" si="1788"/>
        <v>0</v>
      </c>
      <c r="M7347" s="518">
        <f t="shared" si="1788"/>
        <v>0</v>
      </c>
      <c r="N7347" s="519">
        <f t="shared" si="1789"/>
        <v>0</v>
      </c>
      <c r="O7347" s="558">
        <f t="shared" si="1790"/>
        <v>0</v>
      </c>
      <c r="P7347" s="506"/>
      <c r="Q7347" s="520"/>
      <c r="R7347" s="412" t="str">
        <f t="shared" si="1784"/>
        <v/>
      </c>
      <c r="S7347" s="412" t="str">
        <f t="shared" si="1791"/>
        <v/>
      </c>
      <c r="T7347" s="427"/>
      <c r="U7347" s="429"/>
      <c r="W7347" s="6" t="e">
        <f>VLOOKUP(A7347,'[3]Cartilha Global'!$A:$A,1,FALSE)</f>
        <v>#N/A</v>
      </c>
    </row>
    <row r="7348" spans="1:23" ht="23.25" hidden="1" thickBot="1" x14ac:dyDescent="0.25">
      <c r="A7348" s="621">
        <v>93415</v>
      </c>
      <c r="B7348" s="508" t="s">
        <v>3144</v>
      </c>
      <c r="C7348" s="513" t="s">
        <v>7560</v>
      </c>
      <c r="D7348" s="498" t="s">
        <v>6937</v>
      </c>
      <c r="E7348" s="499">
        <v>18.62</v>
      </c>
      <c r="F7348" s="500">
        <f t="shared" si="1787"/>
        <v>23.06</v>
      </c>
      <c r="G7348" s="556"/>
      <c r="H7348" s="518"/>
      <c r="I7348" s="519">
        <f t="shared" si="1786"/>
        <v>0</v>
      </c>
      <c r="J7348" s="558">
        <f t="shared" si="1783"/>
        <v>0</v>
      </c>
      <c r="K7348" s="504"/>
      <c r="L7348" s="580">
        <f t="shared" si="1788"/>
        <v>0</v>
      </c>
      <c r="M7348" s="518">
        <f t="shared" si="1788"/>
        <v>0</v>
      </c>
      <c r="N7348" s="519">
        <f t="shared" si="1789"/>
        <v>0</v>
      </c>
      <c r="O7348" s="558">
        <f t="shared" si="1790"/>
        <v>0</v>
      </c>
      <c r="P7348" s="506"/>
      <c r="Q7348" s="520"/>
      <c r="R7348" s="412" t="str">
        <f t="shared" si="1784"/>
        <v/>
      </c>
      <c r="S7348" s="412" t="str">
        <f t="shared" si="1791"/>
        <v/>
      </c>
      <c r="T7348" s="427"/>
      <c r="U7348" s="429"/>
      <c r="W7348" s="6" t="e">
        <f>VLOOKUP(A7348,'[3]Cartilha Global'!$A:$A,1,FALSE)</f>
        <v>#N/A</v>
      </c>
    </row>
    <row r="7349" spans="1:23" ht="12" hidden="1" thickBot="1" x14ac:dyDescent="0.25">
      <c r="A7349" s="621">
        <v>93421</v>
      </c>
      <c r="B7349" s="508" t="s">
        <v>3144</v>
      </c>
      <c r="C7349" s="513" t="s">
        <v>7561</v>
      </c>
      <c r="D7349" s="498" t="s">
        <v>6937</v>
      </c>
      <c r="E7349" s="499">
        <v>81.81</v>
      </c>
      <c r="F7349" s="500">
        <f t="shared" si="1787"/>
        <v>101.31</v>
      </c>
      <c r="G7349" s="556"/>
      <c r="H7349" s="518"/>
      <c r="I7349" s="519">
        <f t="shared" si="1786"/>
        <v>0</v>
      </c>
      <c r="J7349" s="558">
        <f t="shared" si="1783"/>
        <v>0</v>
      </c>
      <c r="K7349" s="504"/>
      <c r="L7349" s="580">
        <f t="shared" si="1788"/>
        <v>0</v>
      </c>
      <c r="M7349" s="518">
        <f t="shared" si="1788"/>
        <v>0</v>
      </c>
      <c r="N7349" s="519">
        <f t="shared" si="1789"/>
        <v>0</v>
      </c>
      <c r="O7349" s="558">
        <f t="shared" si="1790"/>
        <v>0</v>
      </c>
      <c r="P7349" s="506"/>
      <c r="Q7349" s="520"/>
      <c r="R7349" s="412" t="str">
        <f t="shared" si="1784"/>
        <v/>
      </c>
      <c r="S7349" s="412" t="str">
        <f t="shared" si="1791"/>
        <v/>
      </c>
      <c r="T7349" s="427"/>
      <c r="U7349" s="429"/>
      <c r="W7349" s="6" t="e">
        <f>VLOOKUP(A7349,'[3]Cartilha Global'!$A:$A,1,FALSE)</f>
        <v>#N/A</v>
      </c>
    </row>
    <row r="7350" spans="1:23" ht="12" hidden="1" thickBot="1" x14ac:dyDescent="0.25">
      <c r="A7350" s="621">
        <v>93427</v>
      </c>
      <c r="B7350" s="508" t="s">
        <v>3144</v>
      </c>
      <c r="C7350" s="513" t="s">
        <v>7562</v>
      </c>
      <c r="D7350" s="498" t="s">
        <v>6937</v>
      </c>
      <c r="E7350" s="499">
        <v>188.98</v>
      </c>
      <c r="F7350" s="500">
        <f t="shared" si="1787"/>
        <v>234.03</v>
      </c>
      <c r="G7350" s="556"/>
      <c r="H7350" s="518"/>
      <c r="I7350" s="519">
        <f t="shared" si="1786"/>
        <v>0</v>
      </c>
      <c r="J7350" s="558">
        <f t="shared" si="1783"/>
        <v>0</v>
      </c>
      <c r="K7350" s="504"/>
      <c r="L7350" s="580">
        <f t="shared" si="1788"/>
        <v>0</v>
      </c>
      <c r="M7350" s="518">
        <f t="shared" si="1788"/>
        <v>0</v>
      </c>
      <c r="N7350" s="519">
        <f t="shared" si="1789"/>
        <v>0</v>
      </c>
      <c r="O7350" s="558">
        <f t="shared" si="1790"/>
        <v>0</v>
      </c>
      <c r="P7350" s="506"/>
      <c r="Q7350" s="520"/>
      <c r="R7350" s="412" t="str">
        <f t="shared" si="1784"/>
        <v/>
      </c>
      <c r="S7350" s="412" t="str">
        <f t="shared" si="1791"/>
        <v/>
      </c>
      <c r="T7350" s="427"/>
      <c r="U7350" s="429"/>
      <c r="W7350" s="6" t="e">
        <f>VLOOKUP(A7350,'[3]Cartilha Global'!$A:$A,1,FALSE)</f>
        <v>#N/A</v>
      </c>
    </row>
    <row r="7351" spans="1:23" ht="12" hidden="1" thickBot="1" x14ac:dyDescent="0.25">
      <c r="A7351" s="621">
        <v>93422</v>
      </c>
      <c r="B7351" s="508" t="s">
        <v>3144</v>
      </c>
      <c r="C7351" s="513" t="s">
        <v>7563</v>
      </c>
      <c r="D7351" s="498" t="s">
        <v>7310</v>
      </c>
      <c r="E7351" s="499">
        <v>3.82</v>
      </c>
      <c r="F7351" s="500">
        <f t="shared" si="1787"/>
        <v>4.7300000000000004</v>
      </c>
      <c r="G7351" s="556"/>
      <c r="H7351" s="518"/>
      <c r="I7351" s="519">
        <f t="shared" si="1786"/>
        <v>0</v>
      </c>
      <c r="J7351" s="558">
        <f t="shared" si="1783"/>
        <v>0</v>
      </c>
      <c r="K7351" s="504"/>
      <c r="L7351" s="580">
        <f t="shared" si="1788"/>
        <v>0</v>
      </c>
      <c r="M7351" s="518">
        <f t="shared" si="1788"/>
        <v>0</v>
      </c>
      <c r="N7351" s="519">
        <f t="shared" si="1789"/>
        <v>0</v>
      </c>
      <c r="O7351" s="558">
        <f t="shared" si="1790"/>
        <v>0</v>
      </c>
      <c r="P7351" s="506"/>
      <c r="Q7351" s="520"/>
      <c r="R7351" s="412" t="str">
        <f t="shared" si="1784"/>
        <v/>
      </c>
      <c r="S7351" s="412" t="str">
        <f t="shared" si="1791"/>
        <v/>
      </c>
      <c r="T7351" s="427"/>
      <c r="U7351" s="429"/>
      <c r="W7351" s="6" t="e">
        <f>VLOOKUP(A7351,'[3]Cartilha Global'!$A:$A,1,FALSE)</f>
        <v>#N/A</v>
      </c>
    </row>
    <row r="7352" spans="1:23" ht="12" hidden="1" thickBot="1" x14ac:dyDescent="0.25">
      <c r="A7352" s="621">
        <v>93428</v>
      </c>
      <c r="B7352" s="508" t="s">
        <v>3144</v>
      </c>
      <c r="C7352" s="513" t="s">
        <v>7564</v>
      </c>
      <c r="D7352" s="498" t="s">
        <v>7310</v>
      </c>
      <c r="E7352" s="499">
        <v>5.4</v>
      </c>
      <c r="F7352" s="500">
        <f t="shared" si="1787"/>
        <v>6.69</v>
      </c>
      <c r="G7352" s="556"/>
      <c r="H7352" s="518"/>
      <c r="I7352" s="519">
        <f t="shared" si="1786"/>
        <v>0</v>
      </c>
      <c r="J7352" s="558">
        <f t="shared" si="1783"/>
        <v>0</v>
      </c>
      <c r="K7352" s="504"/>
      <c r="L7352" s="580">
        <f t="shared" si="1788"/>
        <v>0</v>
      </c>
      <c r="M7352" s="518">
        <f t="shared" si="1788"/>
        <v>0</v>
      </c>
      <c r="N7352" s="519">
        <f t="shared" si="1789"/>
        <v>0</v>
      </c>
      <c r="O7352" s="558">
        <f t="shared" si="1790"/>
        <v>0</v>
      </c>
      <c r="P7352" s="506"/>
      <c r="Q7352" s="520"/>
      <c r="R7352" s="412" t="str">
        <f t="shared" si="1784"/>
        <v/>
      </c>
      <c r="S7352" s="412" t="str">
        <f t="shared" si="1791"/>
        <v/>
      </c>
      <c r="T7352" s="427"/>
      <c r="U7352" s="429"/>
      <c r="W7352" s="6" t="e">
        <f>VLOOKUP(A7352,'[3]Cartilha Global'!$A:$A,1,FALSE)</f>
        <v>#N/A</v>
      </c>
    </row>
    <row r="7353" spans="1:23" ht="12" hidden="1" thickBot="1" x14ac:dyDescent="0.25">
      <c r="A7353" s="621">
        <v>93235</v>
      </c>
      <c r="B7353" s="508" t="s">
        <v>3144</v>
      </c>
      <c r="C7353" s="513" t="s">
        <v>7565</v>
      </c>
      <c r="D7353" s="498" t="s">
        <v>7094</v>
      </c>
      <c r="E7353" s="499">
        <v>0.92</v>
      </c>
      <c r="F7353" s="500">
        <f t="shared" si="1787"/>
        <v>1.1399999999999999</v>
      </c>
      <c r="G7353" s="556"/>
      <c r="H7353" s="518"/>
      <c r="I7353" s="519">
        <f t="shared" si="1786"/>
        <v>0</v>
      </c>
      <c r="J7353" s="558">
        <f t="shared" si="1783"/>
        <v>0</v>
      </c>
      <c r="K7353" s="504"/>
      <c r="L7353" s="580">
        <f t="shared" si="1788"/>
        <v>0</v>
      </c>
      <c r="M7353" s="518">
        <f t="shared" si="1788"/>
        <v>0</v>
      </c>
      <c r="N7353" s="519">
        <f t="shared" si="1789"/>
        <v>0</v>
      </c>
      <c r="O7353" s="558">
        <f t="shared" si="1790"/>
        <v>0</v>
      </c>
      <c r="P7353" s="506"/>
      <c r="Q7353" s="520"/>
      <c r="R7353" s="412" t="str">
        <f t="shared" si="1784"/>
        <v/>
      </c>
      <c r="S7353" s="412" t="str">
        <f t="shared" si="1791"/>
        <v/>
      </c>
      <c r="T7353" s="427"/>
      <c r="U7353" s="429"/>
      <c r="W7353" s="6" t="e">
        <f>VLOOKUP(A7353,'[3]Cartilha Global'!$A:$A,1,FALSE)</f>
        <v>#N/A</v>
      </c>
    </row>
    <row r="7354" spans="1:23" ht="12" hidden="1" thickBot="1" x14ac:dyDescent="0.25">
      <c r="A7354" s="621">
        <v>93417</v>
      </c>
      <c r="B7354" s="508" t="s">
        <v>3144</v>
      </c>
      <c r="C7354" s="513" t="s">
        <v>7566</v>
      </c>
      <c r="D7354" s="498" t="s">
        <v>7094</v>
      </c>
      <c r="E7354" s="499">
        <v>3.24</v>
      </c>
      <c r="F7354" s="500">
        <f t="shared" si="1787"/>
        <v>4.01</v>
      </c>
      <c r="G7354" s="556"/>
      <c r="H7354" s="518"/>
      <c r="I7354" s="519">
        <f t="shared" si="1786"/>
        <v>0</v>
      </c>
      <c r="J7354" s="558">
        <f t="shared" si="1783"/>
        <v>0</v>
      </c>
      <c r="K7354" s="504"/>
      <c r="L7354" s="580">
        <f t="shared" si="1788"/>
        <v>0</v>
      </c>
      <c r="M7354" s="518">
        <f t="shared" si="1788"/>
        <v>0</v>
      </c>
      <c r="N7354" s="519">
        <f t="shared" si="1789"/>
        <v>0</v>
      </c>
      <c r="O7354" s="558">
        <f t="shared" si="1790"/>
        <v>0</v>
      </c>
      <c r="P7354" s="506"/>
      <c r="Q7354" s="520"/>
      <c r="R7354" s="412" t="str">
        <f t="shared" si="1784"/>
        <v/>
      </c>
      <c r="S7354" s="412" t="str">
        <f t="shared" si="1791"/>
        <v/>
      </c>
      <c r="T7354" s="427"/>
      <c r="U7354" s="429"/>
      <c r="W7354" s="6" t="e">
        <f>VLOOKUP(A7354,'[3]Cartilha Global'!$A:$A,1,FALSE)</f>
        <v>#N/A</v>
      </c>
    </row>
    <row r="7355" spans="1:23" ht="12" hidden="1" thickBot="1" x14ac:dyDescent="0.25">
      <c r="A7355" s="621">
        <v>93418</v>
      </c>
      <c r="B7355" s="508" t="s">
        <v>3144</v>
      </c>
      <c r="C7355" s="513" t="s">
        <v>7567</v>
      </c>
      <c r="D7355" s="498" t="s">
        <v>7094</v>
      </c>
      <c r="E7355" s="499">
        <v>0.57999999999999996</v>
      </c>
      <c r="F7355" s="500">
        <f t="shared" si="1787"/>
        <v>0.72</v>
      </c>
      <c r="G7355" s="556"/>
      <c r="H7355" s="518"/>
      <c r="I7355" s="519">
        <f t="shared" si="1786"/>
        <v>0</v>
      </c>
      <c r="J7355" s="558">
        <f t="shared" si="1783"/>
        <v>0</v>
      </c>
      <c r="K7355" s="504"/>
      <c r="L7355" s="580">
        <f t="shared" si="1788"/>
        <v>0</v>
      </c>
      <c r="M7355" s="518">
        <f t="shared" si="1788"/>
        <v>0</v>
      </c>
      <c r="N7355" s="519">
        <f t="shared" si="1789"/>
        <v>0</v>
      </c>
      <c r="O7355" s="558">
        <f t="shared" si="1790"/>
        <v>0</v>
      </c>
      <c r="P7355" s="506"/>
      <c r="Q7355" s="520"/>
      <c r="R7355" s="412" t="str">
        <f t="shared" si="1784"/>
        <v/>
      </c>
      <c r="S7355" s="412" t="str">
        <f t="shared" si="1791"/>
        <v/>
      </c>
      <c r="T7355" s="427"/>
      <c r="U7355" s="429"/>
      <c r="W7355" s="6" t="e">
        <f>VLOOKUP(A7355,'[3]Cartilha Global'!$A:$A,1,FALSE)</f>
        <v>#N/A</v>
      </c>
    </row>
    <row r="7356" spans="1:23" ht="12" hidden="1" thickBot="1" x14ac:dyDescent="0.25">
      <c r="A7356" s="621">
        <v>93419</v>
      </c>
      <c r="B7356" s="508" t="s">
        <v>3144</v>
      </c>
      <c r="C7356" s="513" t="s">
        <v>7568</v>
      </c>
      <c r="D7356" s="498" t="s">
        <v>7094</v>
      </c>
      <c r="E7356" s="499">
        <v>2.89</v>
      </c>
      <c r="F7356" s="500">
        <f t="shared" si="1787"/>
        <v>3.58</v>
      </c>
      <c r="G7356" s="556"/>
      <c r="H7356" s="518"/>
      <c r="I7356" s="519">
        <f t="shared" si="1786"/>
        <v>0</v>
      </c>
      <c r="J7356" s="558">
        <f t="shared" si="1783"/>
        <v>0</v>
      </c>
      <c r="K7356" s="504"/>
      <c r="L7356" s="580">
        <f t="shared" si="1788"/>
        <v>0</v>
      </c>
      <c r="M7356" s="518">
        <f t="shared" si="1788"/>
        <v>0</v>
      </c>
      <c r="N7356" s="519">
        <f t="shared" si="1789"/>
        <v>0</v>
      </c>
      <c r="O7356" s="558">
        <f t="shared" si="1790"/>
        <v>0</v>
      </c>
      <c r="P7356" s="506"/>
      <c r="Q7356" s="520"/>
      <c r="R7356" s="412" t="str">
        <f t="shared" si="1784"/>
        <v/>
      </c>
      <c r="S7356" s="412" t="str">
        <f t="shared" si="1791"/>
        <v/>
      </c>
      <c r="T7356" s="427"/>
      <c r="U7356" s="429"/>
      <c r="W7356" s="6" t="e">
        <f>VLOOKUP(A7356,'[3]Cartilha Global'!$A:$A,1,FALSE)</f>
        <v>#N/A</v>
      </c>
    </row>
    <row r="7357" spans="1:23" ht="23.25" hidden="1" thickBot="1" x14ac:dyDescent="0.25">
      <c r="A7357" s="621">
        <v>93420</v>
      </c>
      <c r="B7357" s="508" t="s">
        <v>3144</v>
      </c>
      <c r="C7357" s="513" t="s">
        <v>7569</v>
      </c>
      <c r="D7357" s="498" t="s">
        <v>7094</v>
      </c>
      <c r="E7357" s="499">
        <v>75.099999999999994</v>
      </c>
      <c r="F7357" s="500">
        <f t="shared" si="1787"/>
        <v>93</v>
      </c>
      <c r="G7357" s="556"/>
      <c r="H7357" s="518"/>
      <c r="I7357" s="519">
        <f t="shared" si="1786"/>
        <v>0</v>
      </c>
      <c r="J7357" s="558">
        <f t="shared" si="1783"/>
        <v>0</v>
      </c>
      <c r="K7357" s="504"/>
      <c r="L7357" s="580">
        <f t="shared" si="1788"/>
        <v>0</v>
      </c>
      <c r="M7357" s="518">
        <f t="shared" si="1788"/>
        <v>0</v>
      </c>
      <c r="N7357" s="519">
        <f t="shared" si="1789"/>
        <v>0</v>
      </c>
      <c r="O7357" s="558">
        <f t="shared" si="1790"/>
        <v>0</v>
      </c>
      <c r="P7357" s="506"/>
      <c r="Q7357" s="520"/>
      <c r="R7357" s="412" t="str">
        <f t="shared" si="1784"/>
        <v/>
      </c>
      <c r="S7357" s="412" t="str">
        <f t="shared" si="1791"/>
        <v/>
      </c>
      <c r="T7357" s="427"/>
      <c r="U7357" s="429"/>
      <c r="W7357" s="6" t="e">
        <f>VLOOKUP(A7357,'[3]Cartilha Global'!$A:$A,1,FALSE)</f>
        <v>#N/A</v>
      </c>
    </row>
    <row r="7358" spans="1:23" ht="12" hidden="1" thickBot="1" x14ac:dyDescent="0.25">
      <c r="A7358" s="621">
        <v>93423</v>
      </c>
      <c r="B7358" s="508" t="s">
        <v>3144</v>
      </c>
      <c r="C7358" s="513" t="s">
        <v>7570</v>
      </c>
      <c r="D7358" s="498" t="s">
        <v>7094</v>
      </c>
      <c r="E7358" s="499">
        <v>4.58</v>
      </c>
      <c r="F7358" s="500">
        <f t="shared" si="1787"/>
        <v>5.67</v>
      </c>
      <c r="G7358" s="556"/>
      <c r="H7358" s="518"/>
      <c r="I7358" s="519">
        <f t="shared" si="1786"/>
        <v>0</v>
      </c>
      <c r="J7358" s="558">
        <f t="shared" si="1783"/>
        <v>0</v>
      </c>
      <c r="K7358" s="504"/>
      <c r="L7358" s="580">
        <f t="shared" si="1788"/>
        <v>0</v>
      </c>
      <c r="M7358" s="518">
        <f t="shared" si="1788"/>
        <v>0</v>
      </c>
      <c r="N7358" s="519">
        <f t="shared" si="1789"/>
        <v>0</v>
      </c>
      <c r="O7358" s="558">
        <f t="shared" si="1790"/>
        <v>0</v>
      </c>
      <c r="P7358" s="506"/>
      <c r="Q7358" s="520"/>
      <c r="R7358" s="412" t="str">
        <f t="shared" si="1784"/>
        <v/>
      </c>
      <c r="S7358" s="412" t="str">
        <f t="shared" si="1791"/>
        <v/>
      </c>
      <c r="T7358" s="427"/>
      <c r="U7358" s="429"/>
      <c r="W7358" s="6" t="e">
        <f>VLOOKUP(A7358,'[3]Cartilha Global'!$A:$A,1,FALSE)</f>
        <v>#N/A</v>
      </c>
    </row>
    <row r="7359" spans="1:23" ht="12" hidden="1" thickBot="1" x14ac:dyDescent="0.25">
      <c r="A7359" s="621">
        <v>93424</v>
      </c>
      <c r="B7359" s="508" t="s">
        <v>3144</v>
      </c>
      <c r="C7359" s="513" t="s">
        <v>7571</v>
      </c>
      <c r="D7359" s="498" t="s">
        <v>7094</v>
      </c>
      <c r="E7359" s="499">
        <v>0.82</v>
      </c>
      <c r="F7359" s="500">
        <f t="shared" si="1787"/>
        <v>1.02</v>
      </c>
      <c r="G7359" s="556"/>
      <c r="H7359" s="518"/>
      <c r="I7359" s="519">
        <f t="shared" si="1786"/>
        <v>0</v>
      </c>
      <c r="J7359" s="558">
        <f t="shared" si="1783"/>
        <v>0</v>
      </c>
      <c r="K7359" s="504"/>
      <c r="L7359" s="580">
        <f t="shared" si="1788"/>
        <v>0</v>
      </c>
      <c r="M7359" s="518">
        <f t="shared" si="1788"/>
        <v>0</v>
      </c>
      <c r="N7359" s="519">
        <f t="shared" si="1789"/>
        <v>0</v>
      </c>
      <c r="O7359" s="558">
        <f t="shared" si="1790"/>
        <v>0</v>
      </c>
      <c r="P7359" s="506"/>
      <c r="Q7359" s="520"/>
      <c r="R7359" s="412" t="str">
        <f t="shared" si="1784"/>
        <v/>
      </c>
      <c r="S7359" s="412" t="str">
        <f t="shared" si="1791"/>
        <v/>
      </c>
      <c r="T7359" s="427"/>
      <c r="U7359" s="429"/>
      <c r="W7359" s="6" t="e">
        <f>VLOOKUP(A7359,'[3]Cartilha Global'!$A:$A,1,FALSE)</f>
        <v>#N/A</v>
      </c>
    </row>
    <row r="7360" spans="1:23" ht="12" hidden="1" thickBot="1" x14ac:dyDescent="0.25">
      <c r="A7360" s="621">
        <v>93425</v>
      </c>
      <c r="B7360" s="508" t="s">
        <v>3144</v>
      </c>
      <c r="C7360" s="513" t="s">
        <v>7572</v>
      </c>
      <c r="D7360" s="498" t="s">
        <v>7094</v>
      </c>
      <c r="E7360" s="499">
        <v>4.09</v>
      </c>
      <c r="F7360" s="500">
        <f t="shared" si="1787"/>
        <v>5.07</v>
      </c>
      <c r="G7360" s="556"/>
      <c r="H7360" s="518"/>
      <c r="I7360" s="519">
        <f t="shared" si="1786"/>
        <v>0</v>
      </c>
      <c r="J7360" s="558">
        <f t="shared" si="1783"/>
        <v>0</v>
      </c>
      <c r="K7360" s="504"/>
      <c r="L7360" s="580">
        <f t="shared" si="1788"/>
        <v>0</v>
      </c>
      <c r="M7360" s="518">
        <f t="shared" si="1788"/>
        <v>0</v>
      </c>
      <c r="N7360" s="519">
        <f t="shared" si="1789"/>
        <v>0</v>
      </c>
      <c r="O7360" s="558">
        <f t="shared" si="1790"/>
        <v>0</v>
      </c>
      <c r="P7360" s="506"/>
      <c r="Q7360" s="520"/>
      <c r="R7360" s="412" t="str">
        <f t="shared" si="1784"/>
        <v/>
      </c>
      <c r="S7360" s="412" t="str">
        <f t="shared" si="1791"/>
        <v/>
      </c>
      <c r="T7360" s="427"/>
      <c r="U7360" s="429"/>
      <c r="W7360" s="6" t="e">
        <f>VLOOKUP(A7360,'[3]Cartilha Global'!$A:$A,1,FALSE)</f>
        <v>#N/A</v>
      </c>
    </row>
    <row r="7361" spans="1:23" ht="23.25" hidden="1" thickBot="1" x14ac:dyDescent="0.25">
      <c r="A7361" s="621">
        <v>93426</v>
      </c>
      <c r="B7361" s="508" t="s">
        <v>3144</v>
      </c>
      <c r="C7361" s="513" t="s">
        <v>7573</v>
      </c>
      <c r="D7361" s="498" t="s">
        <v>7094</v>
      </c>
      <c r="E7361" s="499">
        <v>179.49</v>
      </c>
      <c r="F7361" s="500">
        <f t="shared" si="1787"/>
        <v>222.28</v>
      </c>
      <c r="G7361" s="556"/>
      <c r="H7361" s="518"/>
      <c r="I7361" s="519">
        <f t="shared" si="1786"/>
        <v>0</v>
      </c>
      <c r="J7361" s="558">
        <f t="shared" si="1783"/>
        <v>0</v>
      </c>
      <c r="K7361" s="504"/>
      <c r="L7361" s="580">
        <f t="shared" si="1788"/>
        <v>0</v>
      </c>
      <c r="M7361" s="518">
        <f t="shared" si="1788"/>
        <v>0</v>
      </c>
      <c r="N7361" s="519">
        <f t="shared" si="1789"/>
        <v>0</v>
      </c>
      <c r="O7361" s="558">
        <f t="shared" si="1790"/>
        <v>0</v>
      </c>
      <c r="P7361" s="506"/>
      <c r="Q7361" s="520"/>
      <c r="R7361" s="412" t="str">
        <f t="shared" si="1784"/>
        <v/>
      </c>
      <c r="S7361" s="412" t="str">
        <f t="shared" si="1791"/>
        <v/>
      </c>
      <c r="T7361" s="427"/>
      <c r="U7361" s="429"/>
      <c r="W7361" s="6" t="e">
        <f>VLOOKUP(A7361,'[3]Cartilha Global'!$A:$A,1,FALSE)</f>
        <v>#N/A</v>
      </c>
    </row>
    <row r="7362" spans="1:23" ht="23.25" hidden="1" thickBot="1" x14ac:dyDescent="0.25">
      <c r="A7362" s="621">
        <v>95869</v>
      </c>
      <c r="B7362" s="508" t="s">
        <v>3144</v>
      </c>
      <c r="C7362" s="513" t="s">
        <v>7574</v>
      </c>
      <c r="D7362" s="498" t="s">
        <v>7094</v>
      </c>
      <c r="E7362" s="499">
        <v>1.31</v>
      </c>
      <c r="F7362" s="500">
        <f t="shared" si="1787"/>
        <v>1.62</v>
      </c>
      <c r="G7362" s="556"/>
      <c r="H7362" s="518"/>
      <c r="I7362" s="519">
        <f t="shared" si="1786"/>
        <v>0</v>
      </c>
      <c r="J7362" s="558">
        <f t="shared" si="1783"/>
        <v>0</v>
      </c>
      <c r="K7362" s="504"/>
      <c r="L7362" s="580">
        <f t="shared" si="1788"/>
        <v>0</v>
      </c>
      <c r="M7362" s="518">
        <f t="shared" si="1788"/>
        <v>0</v>
      </c>
      <c r="N7362" s="519">
        <f t="shared" si="1789"/>
        <v>0</v>
      </c>
      <c r="O7362" s="558">
        <f t="shared" si="1790"/>
        <v>0</v>
      </c>
      <c r="P7362" s="506"/>
      <c r="Q7362" s="520"/>
      <c r="R7362" s="412" t="str">
        <f t="shared" si="1784"/>
        <v/>
      </c>
      <c r="S7362" s="412" t="str">
        <f t="shared" si="1791"/>
        <v/>
      </c>
      <c r="T7362" s="427"/>
      <c r="U7362" s="429"/>
      <c r="W7362" s="6" t="e">
        <f>VLOOKUP(A7362,'[3]Cartilha Global'!$A:$A,1,FALSE)</f>
        <v>#N/A</v>
      </c>
    </row>
    <row r="7363" spans="1:23" ht="23.25" hidden="1" thickBot="1" x14ac:dyDescent="0.25">
      <c r="A7363" s="621">
        <v>95870</v>
      </c>
      <c r="B7363" s="508" t="s">
        <v>3144</v>
      </c>
      <c r="C7363" s="513" t="s">
        <v>7575</v>
      </c>
      <c r="D7363" s="498" t="s">
        <v>7094</v>
      </c>
      <c r="E7363" s="499">
        <v>6.54</v>
      </c>
      <c r="F7363" s="500">
        <f t="shared" si="1787"/>
        <v>8.1</v>
      </c>
      <c r="G7363" s="556"/>
      <c r="H7363" s="518"/>
      <c r="I7363" s="519">
        <f t="shared" si="1786"/>
        <v>0</v>
      </c>
      <c r="J7363" s="558">
        <f t="shared" si="1783"/>
        <v>0</v>
      </c>
      <c r="K7363" s="504"/>
      <c r="L7363" s="580">
        <f t="shared" si="1788"/>
        <v>0</v>
      </c>
      <c r="M7363" s="518">
        <f t="shared" si="1788"/>
        <v>0</v>
      </c>
      <c r="N7363" s="519">
        <f t="shared" si="1789"/>
        <v>0</v>
      </c>
      <c r="O7363" s="558">
        <f t="shared" si="1790"/>
        <v>0</v>
      </c>
      <c r="P7363" s="506"/>
      <c r="Q7363" s="520"/>
      <c r="R7363" s="412" t="str">
        <f t="shared" si="1784"/>
        <v/>
      </c>
      <c r="S7363" s="412" t="str">
        <f t="shared" si="1791"/>
        <v/>
      </c>
      <c r="T7363" s="427"/>
      <c r="U7363" s="429"/>
      <c r="W7363" s="6" t="e">
        <f>VLOOKUP(A7363,'[3]Cartilha Global'!$A:$A,1,FALSE)</f>
        <v>#N/A</v>
      </c>
    </row>
    <row r="7364" spans="1:23" ht="23.25" hidden="1" thickBot="1" x14ac:dyDescent="0.25">
      <c r="A7364" s="621">
        <v>95871</v>
      </c>
      <c r="B7364" s="508" t="s">
        <v>3144</v>
      </c>
      <c r="C7364" s="513" t="s">
        <v>7576</v>
      </c>
      <c r="D7364" s="498" t="s">
        <v>7094</v>
      </c>
      <c r="E7364" s="499">
        <v>305.77999999999997</v>
      </c>
      <c r="F7364" s="500">
        <f t="shared" si="1787"/>
        <v>378.68</v>
      </c>
      <c r="G7364" s="556"/>
      <c r="H7364" s="518"/>
      <c r="I7364" s="519">
        <f t="shared" si="1786"/>
        <v>0</v>
      </c>
      <c r="J7364" s="558">
        <f t="shared" si="1783"/>
        <v>0</v>
      </c>
      <c r="K7364" s="504"/>
      <c r="L7364" s="580">
        <f t="shared" si="1788"/>
        <v>0</v>
      </c>
      <c r="M7364" s="518">
        <f t="shared" si="1788"/>
        <v>0</v>
      </c>
      <c r="N7364" s="519">
        <f t="shared" si="1789"/>
        <v>0</v>
      </c>
      <c r="O7364" s="558">
        <f t="shared" si="1790"/>
        <v>0</v>
      </c>
      <c r="P7364" s="506"/>
      <c r="Q7364" s="520"/>
      <c r="R7364" s="412" t="str">
        <f t="shared" si="1784"/>
        <v/>
      </c>
      <c r="S7364" s="412" t="str">
        <f t="shared" si="1791"/>
        <v/>
      </c>
      <c r="T7364" s="427"/>
      <c r="U7364" s="429"/>
      <c r="W7364" s="6" t="e">
        <f>VLOOKUP(A7364,'[3]Cartilha Global'!$A:$A,1,FALSE)</f>
        <v>#N/A</v>
      </c>
    </row>
    <row r="7365" spans="1:23" ht="23.25" hidden="1" thickBot="1" x14ac:dyDescent="0.25">
      <c r="A7365" s="621">
        <v>95872</v>
      </c>
      <c r="B7365" s="508" t="s">
        <v>3144</v>
      </c>
      <c r="C7365" s="513" t="s">
        <v>7577</v>
      </c>
      <c r="D7365" s="498" t="s">
        <v>6937</v>
      </c>
      <c r="E7365" s="499">
        <v>320.95999999999998</v>
      </c>
      <c r="F7365" s="500">
        <f t="shared" si="1787"/>
        <v>397.48</v>
      </c>
      <c r="G7365" s="556"/>
      <c r="H7365" s="518"/>
      <c r="I7365" s="519">
        <f t="shared" si="1786"/>
        <v>0</v>
      </c>
      <c r="J7365" s="558">
        <f t="shared" si="1783"/>
        <v>0</v>
      </c>
      <c r="K7365" s="504"/>
      <c r="L7365" s="580">
        <f t="shared" si="1788"/>
        <v>0</v>
      </c>
      <c r="M7365" s="518">
        <f t="shared" si="1788"/>
        <v>0</v>
      </c>
      <c r="N7365" s="519">
        <f t="shared" si="1789"/>
        <v>0</v>
      </c>
      <c r="O7365" s="558">
        <f t="shared" si="1790"/>
        <v>0</v>
      </c>
      <c r="P7365" s="506"/>
      <c r="Q7365" s="520"/>
      <c r="R7365" s="412" t="str">
        <f t="shared" si="1784"/>
        <v/>
      </c>
      <c r="S7365" s="412" t="str">
        <f t="shared" si="1791"/>
        <v/>
      </c>
      <c r="T7365" s="427"/>
      <c r="U7365" s="429"/>
      <c r="W7365" s="6" t="e">
        <f>VLOOKUP(A7365,'[3]Cartilha Global'!$A:$A,1,FALSE)</f>
        <v>#N/A</v>
      </c>
    </row>
    <row r="7366" spans="1:23" ht="23.25" hidden="1" thickBot="1" x14ac:dyDescent="0.25">
      <c r="A7366" s="621">
        <v>95873</v>
      </c>
      <c r="B7366" s="508" t="s">
        <v>3144</v>
      </c>
      <c r="C7366" s="513" t="s">
        <v>7578</v>
      </c>
      <c r="D7366" s="498" t="s">
        <v>7310</v>
      </c>
      <c r="E7366" s="499">
        <v>8.64</v>
      </c>
      <c r="F7366" s="500">
        <f t="shared" si="1787"/>
        <v>10.7</v>
      </c>
      <c r="G7366" s="556"/>
      <c r="H7366" s="518"/>
      <c r="I7366" s="519">
        <f t="shared" si="1786"/>
        <v>0</v>
      </c>
      <c r="J7366" s="558">
        <f t="shared" si="1783"/>
        <v>0</v>
      </c>
      <c r="K7366" s="504"/>
      <c r="L7366" s="580">
        <f t="shared" si="1788"/>
        <v>0</v>
      </c>
      <c r="M7366" s="518">
        <f t="shared" si="1788"/>
        <v>0</v>
      </c>
      <c r="N7366" s="519">
        <f t="shared" si="1789"/>
        <v>0</v>
      </c>
      <c r="O7366" s="558">
        <f t="shared" si="1790"/>
        <v>0</v>
      </c>
      <c r="P7366" s="506"/>
      <c r="Q7366" s="520"/>
      <c r="R7366" s="412" t="str">
        <f t="shared" si="1784"/>
        <v/>
      </c>
      <c r="S7366" s="412" t="str">
        <f t="shared" si="1791"/>
        <v/>
      </c>
      <c r="T7366" s="427"/>
      <c r="U7366" s="429"/>
      <c r="W7366" s="6" t="e">
        <f>VLOOKUP(A7366,'[3]Cartilha Global'!$A:$A,1,FALSE)</f>
        <v>#N/A</v>
      </c>
    </row>
    <row r="7367" spans="1:23" ht="23.25" hidden="1" thickBot="1" x14ac:dyDescent="0.25">
      <c r="A7367" s="621">
        <v>95874</v>
      </c>
      <c r="B7367" s="508" t="s">
        <v>3144</v>
      </c>
      <c r="C7367" s="513" t="s">
        <v>7579</v>
      </c>
      <c r="D7367" s="498" t="s">
        <v>7094</v>
      </c>
      <c r="E7367" s="499">
        <v>7.33</v>
      </c>
      <c r="F7367" s="500">
        <f t="shared" si="1787"/>
        <v>9.08</v>
      </c>
      <c r="G7367" s="556"/>
      <c r="H7367" s="518"/>
      <c r="I7367" s="519">
        <f t="shared" si="1786"/>
        <v>0</v>
      </c>
      <c r="J7367" s="558">
        <f t="shared" si="1783"/>
        <v>0</v>
      </c>
      <c r="K7367" s="504"/>
      <c r="L7367" s="580">
        <f t="shared" si="1788"/>
        <v>0</v>
      </c>
      <c r="M7367" s="518">
        <f t="shared" si="1788"/>
        <v>0</v>
      </c>
      <c r="N7367" s="519">
        <f t="shared" si="1789"/>
        <v>0</v>
      </c>
      <c r="O7367" s="558">
        <f t="shared" si="1790"/>
        <v>0</v>
      </c>
      <c r="P7367" s="506"/>
      <c r="Q7367" s="520"/>
      <c r="R7367" s="412" t="str">
        <f t="shared" si="1784"/>
        <v/>
      </c>
      <c r="S7367" s="412" t="str">
        <f t="shared" si="1791"/>
        <v/>
      </c>
      <c r="T7367" s="427"/>
      <c r="U7367" s="429"/>
      <c r="W7367" s="6" t="e">
        <f>VLOOKUP(A7367,'[3]Cartilha Global'!$A:$A,1,FALSE)</f>
        <v>#N/A</v>
      </c>
    </row>
    <row r="7368" spans="1:23" ht="12" hidden="1" thickBot="1" x14ac:dyDescent="0.25">
      <c r="A7368" s="621" t="s">
        <v>6548</v>
      </c>
      <c r="B7368" s="508"/>
      <c r="C7368" s="513" t="s">
        <v>6549</v>
      </c>
      <c r="D7368" s="498"/>
      <c r="E7368" s="499"/>
      <c r="F7368" s="500">
        <f t="shared" si="1787"/>
        <v>0</v>
      </c>
      <c r="G7368" s="556"/>
      <c r="H7368" s="556"/>
      <c r="I7368" s="557">
        <f t="shared" si="1786"/>
        <v>0</v>
      </c>
      <c r="J7368" s="558">
        <f t="shared" si="1783"/>
        <v>0</v>
      </c>
      <c r="K7368" s="504"/>
      <c r="L7368" s="580"/>
      <c r="M7368" s="556"/>
      <c r="N7368" s="557"/>
      <c r="O7368" s="558"/>
      <c r="P7368" s="506"/>
      <c r="Q7368" s="494" t="str">
        <f>IF(OR(SUM(J7368)&gt;0,SUM(O7368)&gt;0),"xx","")</f>
        <v/>
      </c>
      <c r="R7368" s="412" t="str">
        <f t="shared" si="1784"/>
        <v/>
      </c>
      <c r="S7368" s="412" t="str">
        <f t="shared" si="1791"/>
        <v/>
      </c>
      <c r="T7368" s="427"/>
      <c r="U7368" s="429"/>
      <c r="W7368" s="6" t="e">
        <f>VLOOKUP(A7368,'[3]Cartilha Global'!$A:$A,1,FALSE)</f>
        <v>#N/A</v>
      </c>
    </row>
    <row r="7369" spans="1:23" ht="12" hidden="1" thickBot="1" x14ac:dyDescent="0.25">
      <c r="A7369" s="621" t="s">
        <v>6550</v>
      </c>
      <c r="B7369" s="508"/>
      <c r="C7369" s="513" t="s">
        <v>6551</v>
      </c>
      <c r="D7369" s="498"/>
      <c r="E7369" s="499"/>
      <c r="F7369" s="500">
        <f t="shared" si="1787"/>
        <v>0</v>
      </c>
      <c r="G7369" s="556"/>
      <c r="H7369" s="556"/>
      <c r="I7369" s="557">
        <f t="shared" si="1786"/>
        <v>0</v>
      </c>
      <c r="J7369" s="558">
        <f t="shared" si="1783"/>
        <v>0</v>
      </c>
      <c r="K7369" s="504"/>
      <c r="L7369" s="580"/>
      <c r="M7369" s="556"/>
      <c r="N7369" s="557"/>
      <c r="O7369" s="558"/>
      <c r="P7369" s="506"/>
      <c r="Q7369" s="494" t="str">
        <f>IF(OR(SUM(J7370:J7374)&gt;0,SUM(O7370:O7374)&gt;0),"xx","")</f>
        <v/>
      </c>
      <c r="R7369" s="412" t="str">
        <f t="shared" si="1784"/>
        <v/>
      </c>
      <c r="S7369" s="412" t="str">
        <f t="shared" si="1791"/>
        <v/>
      </c>
      <c r="T7369" s="427"/>
      <c r="U7369" s="429"/>
      <c r="W7369" s="6" t="e">
        <f>VLOOKUP(A7369,'[3]Cartilha Global'!$A:$A,1,FALSE)</f>
        <v>#N/A</v>
      </c>
    </row>
    <row r="7370" spans="1:23" ht="23.25" hidden="1" thickBot="1" x14ac:dyDescent="0.25">
      <c r="A7370" s="621">
        <v>95139</v>
      </c>
      <c r="B7370" s="508" t="s">
        <v>3144</v>
      </c>
      <c r="C7370" s="513" t="s">
        <v>7580</v>
      </c>
      <c r="D7370" s="498" t="s">
        <v>6937</v>
      </c>
      <c r="E7370" s="499">
        <v>0.05</v>
      </c>
      <c r="F7370" s="500">
        <f t="shared" si="1787"/>
        <v>0.06</v>
      </c>
      <c r="G7370" s="556"/>
      <c r="H7370" s="518"/>
      <c r="I7370" s="519">
        <f t="shared" si="1786"/>
        <v>0</v>
      </c>
      <c r="J7370" s="558">
        <f t="shared" si="1783"/>
        <v>0</v>
      </c>
      <c r="K7370" s="504"/>
      <c r="L7370" s="580">
        <f t="shared" ref="L7370:M7374" si="1792">G7370</f>
        <v>0</v>
      </c>
      <c r="M7370" s="518">
        <f t="shared" si="1792"/>
        <v>0</v>
      </c>
      <c r="N7370" s="519">
        <f>IF(ISBLANK(E7370),0,ROUND(F7370*L7370,2))</f>
        <v>0</v>
      </c>
      <c r="O7370" s="558">
        <f>IF(ISBLANK(L7370),0,ROUND(L7370*M7370,2))</f>
        <v>0</v>
      </c>
      <c r="P7370" s="506"/>
      <c r="Q7370" s="520"/>
      <c r="R7370" s="412" t="str">
        <f t="shared" si="1784"/>
        <v/>
      </c>
      <c r="S7370" s="412" t="str">
        <f t="shared" si="1791"/>
        <v/>
      </c>
      <c r="T7370" s="427"/>
      <c r="U7370" s="429"/>
      <c r="W7370" s="6" t="e">
        <f>VLOOKUP(A7370,'[3]Cartilha Global'!$A:$A,1,FALSE)</f>
        <v>#N/A</v>
      </c>
    </row>
    <row r="7371" spans="1:23" ht="23.25" hidden="1" thickBot="1" x14ac:dyDescent="0.25">
      <c r="A7371" s="621">
        <v>95140</v>
      </c>
      <c r="B7371" s="508" t="s">
        <v>3144</v>
      </c>
      <c r="C7371" s="513" t="s">
        <v>7581</v>
      </c>
      <c r="D7371" s="498" t="s">
        <v>7310</v>
      </c>
      <c r="E7371" s="499">
        <v>0.03</v>
      </c>
      <c r="F7371" s="500">
        <f t="shared" si="1787"/>
        <v>0.04</v>
      </c>
      <c r="G7371" s="556"/>
      <c r="H7371" s="518"/>
      <c r="I7371" s="519">
        <f t="shared" si="1786"/>
        <v>0</v>
      </c>
      <c r="J7371" s="558">
        <f t="shared" si="1783"/>
        <v>0</v>
      </c>
      <c r="K7371" s="504"/>
      <c r="L7371" s="580">
        <f t="shared" si="1792"/>
        <v>0</v>
      </c>
      <c r="M7371" s="518">
        <f t="shared" si="1792"/>
        <v>0</v>
      </c>
      <c r="N7371" s="519">
        <f>IF(ISBLANK(E7371),0,ROUND(F7371*L7371,2))</f>
        <v>0</v>
      </c>
      <c r="O7371" s="558">
        <f>IF(ISBLANK(L7371),0,ROUND(L7371*M7371,2))</f>
        <v>0</v>
      </c>
      <c r="P7371" s="506"/>
      <c r="Q7371" s="520"/>
      <c r="R7371" s="412" t="str">
        <f t="shared" si="1784"/>
        <v/>
      </c>
      <c r="S7371" s="412" t="str">
        <f t="shared" si="1791"/>
        <v/>
      </c>
      <c r="T7371" s="427"/>
      <c r="U7371" s="429"/>
      <c r="W7371" s="6" t="e">
        <f>VLOOKUP(A7371,'[3]Cartilha Global'!$A:$A,1,FALSE)</f>
        <v>#N/A</v>
      </c>
    </row>
    <row r="7372" spans="1:23" ht="23.25" hidden="1" thickBot="1" x14ac:dyDescent="0.25">
      <c r="A7372" s="621">
        <v>95136</v>
      </c>
      <c r="B7372" s="508" t="s">
        <v>3144</v>
      </c>
      <c r="C7372" s="513" t="s">
        <v>7582</v>
      </c>
      <c r="D7372" s="498" t="s">
        <v>7094</v>
      </c>
      <c r="E7372" s="499">
        <v>0.03</v>
      </c>
      <c r="F7372" s="500">
        <f t="shared" si="1787"/>
        <v>0.04</v>
      </c>
      <c r="G7372" s="556"/>
      <c r="H7372" s="518"/>
      <c r="I7372" s="519">
        <f t="shared" si="1786"/>
        <v>0</v>
      </c>
      <c r="J7372" s="558">
        <f t="shared" si="1783"/>
        <v>0</v>
      </c>
      <c r="K7372" s="504"/>
      <c r="L7372" s="580">
        <f t="shared" si="1792"/>
        <v>0</v>
      </c>
      <c r="M7372" s="518">
        <f t="shared" si="1792"/>
        <v>0</v>
      </c>
      <c r="N7372" s="519">
        <f>IF(ISBLANK(E7372),0,ROUND(F7372*L7372,2))</f>
        <v>0</v>
      </c>
      <c r="O7372" s="558">
        <f>IF(ISBLANK(L7372),0,ROUND(L7372*M7372,2))</f>
        <v>0</v>
      </c>
      <c r="P7372" s="506"/>
      <c r="Q7372" s="520"/>
      <c r="R7372" s="412" t="str">
        <f t="shared" si="1784"/>
        <v/>
      </c>
      <c r="S7372" s="412" t="str">
        <f t="shared" si="1791"/>
        <v/>
      </c>
      <c r="T7372" s="427"/>
      <c r="U7372" s="429"/>
      <c r="W7372" s="6" t="e">
        <f>VLOOKUP(A7372,'[3]Cartilha Global'!$A:$A,1,FALSE)</f>
        <v>#N/A</v>
      </c>
    </row>
    <row r="7373" spans="1:23" ht="12" hidden="1" thickBot="1" x14ac:dyDescent="0.25">
      <c r="A7373" s="621">
        <v>95137</v>
      </c>
      <c r="B7373" s="508" t="s">
        <v>3144</v>
      </c>
      <c r="C7373" s="513" t="s">
        <v>7583</v>
      </c>
      <c r="D7373" s="498" t="s">
        <v>7094</v>
      </c>
      <c r="E7373" s="499">
        <v>0</v>
      </c>
      <c r="F7373" s="500">
        <f t="shared" si="1787"/>
        <v>0</v>
      </c>
      <c r="G7373" s="556"/>
      <c r="H7373" s="518"/>
      <c r="I7373" s="519">
        <f t="shared" si="1786"/>
        <v>0</v>
      </c>
      <c r="J7373" s="558">
        <f t="shared" si="1783"/>
        <v>0</v>
      </c>
      <c r="K7373" s="504"/>
      <c r="L7373" s="580">
        <f t="shared" si="1792"/>
        <v>0</v>
      </c>
      <c r="M7373" s="518">
        <f t="shared" si="1792"/>
        <v>0</v>
      </c>
      <c r="N7373" s="519">
        <f>IF(ISBLANK(E7373),0,ROUND(F7373*L7373,2))</f>
        <v>0</v>
      </c>
      <c r="O7373" s="558">
        <f>IF(ISBLANK(L7373),0,ROUND(L7373*M7373,2))</f>
        <v>0</v>
      </c>
      <c r="P7373" s="506"/>
      <c r="Q7373" s="520"/>
      <c r="R7373" s="412" t="str">
        <f t="shared" si="1784"/>
        <v/>
      </c>
      <c r="S7373" s="412" t="str">
        <f t="shared" si="1791"/>
        <v/>
      </c>
      <c r="T7373" s="427"/>
      <c r="U7373" s="429"/>
      <c r="W7373" s="6" t="e">
        <f>VLOOKUP(A7373,'[3]Cartilha Global'!$A:$A,1,FALSE)</f>
        <v>#N/A</v>
      </c>
    </row>
    <row r="7374" spans="1:23" ht="23.25" hidden="1" thickBot="1" x14ac:dyDescent="0.25">
      <c r="A7374" s="621">
        <v>95138</v>
      </c>
      <c r="B7374" s="508" t="s">
        <v>3144</v>
      </c>
      <c r="C7374" s="513" t="s">
        <v>7584</v>
      </c>
      <c r="D7374" s="498" t="s">
        <v>7094</v>
      </c>
      <c r="E7374" s="499">
        <v>0.02</v>
      </c>
      <c r="F7374" s="500">
        <f t="shared" si="1787"/>
        <v>0.02</v>
      </c>
      <c r="G7374" s="556"/>
      <c r="H7374" s="518"/>
      <c r="I7374" s="519">
        <f t="shared" si="1786"/>
        <v>0</v>
      </c>
      <c r="J7374" s="558">
        <f t="shared" si="1783"/>
        <v>0</v>
      </c>
      <c r="K7374" s="504"/>
      <c r="L7374" s="580">
        <f t="shared" si="1792"/>
        <v>0</v>
      </c>
      <c r="M7374" s="518">
        <f t="shared" si="1792"/>
        <v>0</v>
      </c>
      <c r="N7374" s="519">
        <f>IF(ISBLANK(E7374),0,ROUND(F7374*L7374,2))</f>
        <v>0</v>
      </c>
      <c r="O7374" s="558">
        <f>IF(ISBLANK(L7374),0,ROUND(L7374*M7374,2))</f>
        <v>0</v>
      </c>
      <c r="P7374" s="506"/>
      <c r="Q7374" s="520"/>
      <c r="R7374" s="412" t="str">
        <f t="shared" si="1784"/>
        <v/>
      </c>
      <c r="S7374" s="412" t="str">
        <f t="shared" si="1791"/>
        <v/>
      </c>
      <c r="T7374" s="427"/>
      <c r="U7374" s="429"/>
      <c r="W7374" s="6" t="e">
        <f>VLOOKUP(A7374,'[3]Cartilha Global'!$A:$A,1,FALSE)</f>
        <v>#N/A</v>
      </c>
    </row>
    <row r="7375" spans="1:23" ht="12" hidden="1" thickBot="1" x14ac:dyDescent="0.25">
      <c r="A7375" s="621" t="s">
        <v>6552</v>
      </c>
      <c r="B7375" s="508"/>
      <c r="C7375" s="513" t="s">
        <v>6553</v>
      </c>
      <c r="D7375" s="498"/>
      <c r="E7375" s="499"/>
      <c r="F7375" s="500">
        <f t="shared" si="1787"/>
        <v>0</v>
      </c>
      <c r="G7375" s="556"/>
      <c r="H7375" s="556"/>
      <c r="I7375" s="557">
        <f t="shared" si="1786"/>
        <v>0</v>
      </c>
      <c r="J7375" s="558">
        <f t="shared" si="1783"/>
        <v>0</v>
      </c>
      <c r="K7375" s="504"/>
      <c r="L7375" s="580"/>
      <c r="M7375" s="556"/>
      <c r="N7375" s="557"/>
      <c r="O7375" s="558"/>
      <c r="P7375" s="506"/>
      <c r="Q7375" s="494" t="str">
        <f>IF(OR(SUM(J7376:J7381)&gt;0,SUM(O7376:O7381)&gt;0),"xx","")</f>
        <v/>
      </c>
      <c r="R7375" s="412" t="str">
        <f t="shared" si="1784"/>
        <v/>
      </c>
      <c r="S7375" s="412" t="str">
        <f t="shared" si="1791"/>
        <v/>
      </c>
      <c r="T7375" s="427"/>
      <c r="U7375" s="429"/>
      <c r="W7375" s="6" t="e">
        <f>VLOOKUP(A7375,'[3]Cartilha Global'!$A:$A,1,FALSE)</f>
        <v>#N/A</v>
      </c>
    </row>
    <row r="7376" spans="1:23" ht="23.25" hidden="1" thickBot="1" x14ac:dyDescent="0.25">
      <c r="A7376" s="621">
        <v>89212</v>
      </c>
      <c r="B7376" s="508" t="s">
        <v>3144</v>
      </c>
      <c r="C7376" s="513" t="s">
        <v>7585</v>
      </c>
      <c r="D7376" s="498" t="s">
        <v>7094</v>
      </c>
      <c r="E7376" s="499">
        <v>26.42</v>
      </c>
      <c r="F7376" s="500">
        <f t="shared" si="1787"/>
        <v>32.72</v>
      </c>
      <c r="G7376" s="556"/>
      <c r="H7376" s="518"/>
      <c r="I7376" s="519">
        <f t="shared" si="1786"/>
        <v>0</v>
      </c>
      <c r="J7376" s="558">
        <f t="shared" si="1783"/>
        <v>0</v>
      </c>
      <c r="K7376" s="504"/>
      <c r="L7376" s="580">
        <f t="shared" ref="L7376:M7381" si="1793">G7376</f>
        <v>0</v>
      </c>
      <c r="M7376" s="518">
        <f t="shared" si="1793"/>
        <v>0</v>
      </c>
      <c r="N7376" s="519">
        <f t="shared" ref="N7376:N7381" si="1794">IF(ISBLANK(E7376),0,ROUND(F7376*L7376,2))</f>
        <v>0</v>
      </c>
      <c r="O7376" s="558">
        <f t="shared" ref="O7376:O7381" si="1795">IF(ISBLANK(L7376),0,ROUND(L7376*M7376,2))</f>
        <v>0</v>
      </c>
      <c r="P7376" s="506"/>
      <c r="Q7376" s="520"/>
      <c r="R7376" s="412" t="str">
        <f t="shared" si="1784"/>
        <v/>
      </c>
      <c r="S7376" s="412" t="str">
        <f t="shared" si="1791"/>
        <v/>
      </c>
      <c r="T7376" s="427"/>
      <c r="U7376" s="429"/>
      <c r="W7376" s="6" t="e">
        <f>VLOOKUP(A7376,'[3]Cartilha Global'!$A:$A,1,FALSE)</f>
        <v>#N/A</v>
      </c>
    </row>
    <row r="7377" spans="1:23" ht="23.25" hidden="1" thickBot="1" x14ac:dyDescent="0.25">
      <c r="A7377" s="621">
        <v>89213</v>
      </c>
      <c r="B7377" s="508" t="s">
        <v>3144</v>
      </c>
      <c r="C7377" s="513" t="s">
        <v>7586</v>
      </c>
      <c r="D7377" s="498" t="s">
        <v>7094</v>
      </c>
      <c r="E7377" s="499">
        <v>4.16</v>
      </c>
      <c r="F7377" s="500">
        <f t="shared" si="1787"/>
        <v>5.15</v>
      </c>
      <c r="G7377" s="556"/>
      <c r="H7377" s="518"/>
      <c r="I7377" s="519">
        <f t="shared" si="1786"/>
        <v>0</v>
      </c>
      <c r="J7377" s="558">
        <f t="shared" si="1783"/>
        <v>0</v>
      </c>
      <c r="K7377" s="504"/>
      <c r="L7377" s="580">
        <f t="shared" si="1793"/>
        <v>0</v>
      </c>
      <c r="M7377" s="518">
        <f t="shared" si="1793"/>
        <v>0</v>
      </c>
      <c r="N7377" s="519">
        <f t="shared" si="1794"/>
        <v>0</v>
      </c>
      <c r="O7377" s="558">
        <f t="shared" si="1795"/>
        <v>0</v>
      </c>
      <c r="P7377" s="506"/>
      <c r="Q7377" s="520"/>
      <c r="R7377" s="412" t="str">
        <f t="shared" si="1784"/>
        <v/>
      </c>
      <c r="S7377" s="412" t="str">
        <f t="shared" si="1791"/>
        <v/>
      </c>
      <c r="T7377" s="427"/>
      <c r="U7377" s="429"/>
      <c r="W7377" s="6" t="e">
        <f>VLOOKUP(A7377,'[3]Cartilha Global'!$A:$A,1,FALSE)</f>
        <v>#N/A</v>
      </c>
    </row>
    <row r="7378" spans="1:23" ht="23.25" hidden="1" thickBot="1" x14ac:dyDescent="0.25">
      <c r="A7378" s="621">
        <v>89214</v>
      </c>
      <c r="B7378" s="508" t="s">
        <v>3144</v>
      </c>
      <c r="C7378" s="513" t="s">
        <v>7587</v>
      </c>
      <c r="D7378" s="498" t="s">
        <v>7094</v>
      </c>
      <c r="E7378" s="499">
        <v>24.8</v>
      </c>
      <c r="F7378" s="500">
        <f t="shared" si="1787"/>
        <v>30.71</v>
      </c>
      <c r="G7378" s="556"/>
      <c r="H7378" s="518"/>
      <c r="I7378" s="519">
        <f t="shared" si="1786"/>
        <v>0</v>
      </c>
      <c r="J7378" s="558">
        <f t="shared" si="1783"/>
        <v>0</v>
      </c>
      <c r="K7378" s="504"/>
      <c r="L7378" s="580">
        <f t="shared" si="1793"/>
        <v>0</v>
      </c>
      <c r="M7378" s="518">
        <f t="shared" si="1793"/>
        <v>0</v>
      </c>
      <c r="N7378" s="519">
        <f t="shared" si="1794"/>
        <v>0</v>
      </c>
      <c r="O7378" s="558">
        <f t="shared" si="1795"/>
        <v>0</v>
      </c>
      <c r="P7378" s="506"/>
      <c r="Q7378" s="520"/>
      <c r="R7378" s="412" t="str">
        <f t="shared" si="1784"/>
        <v/>
      </c>
      <c r="S7378" s="412" t="str">
        <f t="shared" si="1791"/>
        <v/>
      </c>
      <c r="T7378" s="427"/>
      <c r="U7378" s="429"/>
      <c r="W7378" s="6" t="e">
        <f>VLOOKUP(A7378,'[3]Cartilha Global'!$A:$A,1,FALSE)</f>
        <v>#N/A</v>
      </c>
    </row>
    <row r="7379" spans="1:23" ht="23.25" hidden="1" thickBot="1" x14ac:dyDescent="0.25">
      <c r="A7379" s="621">
        <v>89215</v>
      </c>
      <c r="B7379" s="508" t="s">
        <v>3144</v>
      </c>
      <c r="C7379" s="513" t="s">
        <v>7588</v>
      </c>
      <c r="D7379" s="498" t="s">
        <v>7094</v>
      </c>
      <c r="E7379" s="499">
        <v>103.98</v>
      </c>
      <c r="F7379" s="500">
        <f t="shared" si="1787"/>
        <v>128.77000000000001</v>
      </c>
      <c r="G7379" s="556"/>
      <c r="H7379" s="518"/>
      <c r="I7379" s="519">
        <f t="shared" si="1786"/>
        <v>0</v>
      </c>
      <c r="J7379" s="558">
        <f t="shared" si="1783"/>
        <v>0</v>
      </c>
      <c r="K7379" s="504"/>
      <c r="L7379" s="580">
        <f t="shared" si="1793"/>
        <v>0</v>
      </c>
      <c r="M7379" s="518">
        <f t="shared" si="1793"/>
        <v>0</v>
      </c>
      <c r="N7379" s="519">
        <f t="shared" si="1794"/>
        <v>0</v>
      </c>
      <c r="O7379" s="558">
        <f t="shared" si="1795"/>
        <v>0</v>
      </c>
      <c r="P7379" s="506"/>
      <c r="Q7379" s="520"/>
      <c r="R7379" s="412" t="str">
        <f t="shared" si="1784"/>
        <v/>
      </c>
      <c r="S7379" s="412" t="str">
        <f t="shared" si="1791"/>
        <v/>
      </c>
      <c r="T7379" s="427"/>
      <c r="U7379" s="429"/>
      <c r="W7379" s="6" t="e">
        <f>VLOOKUP(A7379,'[3]Cartilha Global'!$A:$A,1,FALSE)</f>
        <v>#N/A</v>
      </c>
    </row>
    <row r="7380" spans="1:23" ht="23.25" hidden="1" thickBot="1" x14ac:dyDescent="0.25">
      <c r="A7380" s="621">
        <v>89218</v>
      </c>
      <c r="B7380" s="508" t="s">
        <v>3144</v>
      </c>
      <c r="C7380" s="513" t="s">
        <v>7589</v>
      </c>
      <c r="D7380" s="498" t="s">
        <v>7310</v>
      </c>
      <c r="E7380" s="499">
        <v>81.400000000000006</v>
      </c>
      <c r="F7380" s="500">
        <f t="shared" si="1787"/>
        <v>100.81</v>
      </c>
      <c r="G7380" s="556"/>
      <c r="H7380" s="518"/>
      <c r="I7380" s="519">
        <f t="shared" si="1786"/>
        <v>0</v>
      </c>
      <c r="J7380" s="558">
        <f t="shared" si="1783"/>
        <v>0</v>
      </c>
      <c r="K7380" s="504"/>
      <c r="L7380" s="580">
        <f t="shared" si="1793"/>
        <v>0</v>
      </c>
      <c r="M7380" s="518">
        <f t="shared" si="1793"/>
        <v>0</v>
      </c>
      <c r="N7380" s="519">
        <f t="shared" si="1794"/>
        <v>0</v>
      </c>
      <c r="O7380" s="558">
        <f t="shared" si="1795"/>
        <v>0</v>
      </c>
      <c r="P7380" s="506"/>
      <c r="Q7380" s="520"/>
      <c r="R7380" s="412" t="str">
        <f t="shared" si="1784"/>
        <v/>
      </c>
      <c r="S7380" s="412" t="str">
        <f t="shared" si="1791"/>
        <v/>
      </c>
      <c r="T7380" s="427"/>
      <c r="U7380" s="429"/>
      <c r="W7380" s="6" t="e">
        <f>VLOOKUP(A7380,'[3]Cartilha Global'!$A:$A,1,FALSE)</f>
        <v>#N/A</v>
      </c>
    </row>
    <row r="7381" spans="1:23" ht="23.25" hidden="1" thickBot="1" x14ac:dyDescent="0.25">
      <c r="A7381" s="621">
        <v>89843</v>
      </c>
      <c r="B7381" s="508" t="s">
        <v>3144</v>
      </c>
      <c r="C7381" s="513" t="s">
        <v>7590</v>
      </c>
      <c r="D7381" s="498" t="s">
        <v>6937</v>
      </c>
      <c r="E7381" s="499">
        <v>210.18</v>
      </c>
      <c r="F7381" s="500">
        <f t="shared" si="1787"/>
        <v>260.29000000000002</v>
      </c>
      <c r="G7381" s="556"/>
      <c r="H7381" s="518"/>
      <c r="I7381" s="519">
        <f t="shared" si="1786"/>
        <v>0</v>
      </c>
      <c r="J7381" s="558">
        <f t="shared" si="1783"/>
        <v>0</v>
      </c>
      <c r="K7381" s="504"/>
      <c r="L7381" s="580">
        <f t="shared" si="1793"/>
        <v>0</v>
      </c>
      <c r="M7381" s="518">
        <f t="shared" si="1793"/>
        <v>0</v>
      </c>
      <c r="N7381" s="519">
        <f t="shared" si="1794"/>
        <v>0</v>
      </c>
      <c r="O7381" s="558">
        <f t="shared" si="1795"/>
        <v>0</v>
      </c>
      <c r="P7381" s="506"/>
      <c r="Q7381" s="520"/>
      <c r="R7381" s="412" t="str">
        <f t="shared" si="1784"/>
        <v/>
      </c>
      <c r="S7381" s="412" t="str">
        <f t="shared" si="1791"/>
        <v/>
      </c>
      <c r="T7381" s="427"/>
      <c r="U7381" s="429"/>
      <c r="W7381" s="6" t="e">
        <f>VLOOKUP(A7381,'[3]Cartilha Global'!$A:$A,1,FALSE)</f>
        <v>#N/A</v>
      </c>
    </row>
    <row r="7382" spans="1:23" ht="12" hidden="1" thickBot="1" x14ac:dyDescent="0.25">
      <c r="A7382" s="621" t="s">
        <v>6554</v>
      </c>
      <c r="B7382" s="508"/>
      <c r="C7382" s="513" t="s">
        <v>6555</v>
      </c>
      <c r="D7382" s="498"/>
      <c r="E7382" s="499"/>
      <c r="F7382" s="500">
        <f t="shared" si="1787"/>
        <v>0</v>
      </c>
      <c r="G7382" s="556"/>
      <c r="H7382" s="556"/>
      <c r="I7382" s="557">
        <f t="shared" si="1786"/>
        <v>0</v>
      </c>
      <c r="J7382" s="558">
        <f t="shared" si="1783"/>
        <v>0</v>
      </c>
      <c r="K7382" s="504"/>
      <c r="L7382" s="580"/>
      <c r="M7382" s="556"/>
      <c r="N7382" s="557"/>
      <c r="O7382" s="558"/>
      <c r="P7382" s="506"/>
      <c r="Q7382" s="494" t="str">
        <f>IF(OR(SUM(J7383:J7396)&gt;0,SUM(O7383:O7396)&gt;0),"xx","")</f>
        <v/>
      </c>
      <c r="R7382" s="412" t="str">
        <f t="shared" si="1784"/>
        <v/>
      </c>
      <c r="S7382" s="412" t="str">
        <f t="shared" si="1791"/>
        <v/>
      </c>
      <c r="T7382" s="427"/>
      <c r="U7382" s="429"/>
      <c r="W7382" s="6" t="e">
        <f>VLOOKUP(A7382,'[3]Cartilha Global'!$A:$A,1,FALSE)</f>
        <v>#N/A</v>
      </c>
    </row>
    <row r="7383" spans="1:23" ht="23.25" hidden="1" thickBot="1" x14ac:dyDescent="0.25">
      <c r="A7383" s="621">
        <v>89230</v>
      </c>
      <c r="B7383" s="508" t="s">
        <v>3144</v>
      </c>
      <c r="C7383" s="513" t="s">
        <v>7591</v>
      </c>
      <c r="D7383" s="498" t="s">
        <v>7094</v>
      </c>
      <c r="E7383" s="499">
        <v>139.11000000000001</v>
      </c>
      <c r="F7383" s="500">
        <f t="shared" si="1787"/>
        <v>172.27</v>
      </c>
      <c r="G7383" s="556"/>
      <c r="H7383" s="518"/>
      <c r="I7383" s="519">
        <f t="shared" si="1786"/>
        <v>0</v>
      </c>
      <c r="J7383" s="558">
        <f t="shared" si="1783"/>
        <v>0</v>
      </c>
      <c r="K7383" s="504"/>
      <c r="L7383" s="580">
        <f t="shared" ref="L7383:M7396" si="1796">G7383</f>
        <v>0</v>
      </c>
      <c r="M7383" s="518">
        <f t="shared" si="1796"/>
        <v>0</v>
      </c>
      <c r="N7383" s="519">
        <f t="shared" ref="N7383:N7396" si="1797">IF(ISBLANK(E7383),0,ROUND(F7383*L7383,2))</f>
        <v>0</v>
      </c>
      <c r="O7383" s="558">
        <f t="shared" ref="O7383:O7396" si="1798">IF(ISBLANK(L7383),0,ROUND(L7383*M7383,2))</f>
        <v>0</v>
      </c>
      <c r="P7383" s="506"/>
      <c r="Q7383" s="520"/>
      <c r="R7383" s="412" t="str">
        <f t="shared" si="1784"/>
        <v/>
      </c>
      <c r="S7383" s="412" t="str">
        <f t="shared" si="1791"/>
        <v/>
      </c>
      <c r="T7383" s="427"/>
      <c r="U7383" s="429"/>
      <c r="W7383" s="6" t="e">
        <f>VLOOKUP(A7383,'[3]Cartilha Global'!$A:$A,1,FALSE)</f>
        <v>#N/A</v>
      </c>
    </row>
    <row r="7384" spans="1:23" ht="23.25" hidden="1" thickBot="1" x14ac:dyDescent="0.25">
      <c r="A7384" s="621">
        <v>89231</v>
      </c>
      <c r="B7384" s="508" t="s">
        <v>3144</v>
      </c>
      <c r="C7384" s="513" t="s">
        <v>7592</v>
      </c>
      <c r="D7384" s="498" t="s">
        <v>7094</v>
      </c>
      <c r="E7384" s="499">
        <v>22.04</v>
      </c>
      <c r="F7384" s="500">
        <f t="shared" si="1787"/>
        <v>27.29</v>
      </c>
      <c r="G7384" s="556"/>
      <c r="H7384" s="518"/>
      <c r="I7384" s="519">
        <f t="shared" si="1786"/>
        <v>0</v>
      </c>
      <c r="J7384" s="558">
        <f t="shared" si="1783"/>
        <v>0</v>
      </c>
      <c r="K7384" s="504"/>
      <c r="L7384" s="580">
        <f t="shared" si="1796"/>
        <v>0</v>
      </c>
      <c r="M7384" s="518">
        <f t="shared" si="1796"/>
        <v>0</v>
      </c>
      <c r="N7384" s="519">
        <f t="shared" si="1797"/>
        <v>0</v>
      </c>
      <c r="O7384" s="558">
        <f t="shared" si="1798"/>
        <v>0</v>
      </c>
      <c r="P7384" s="506"/>
      <c r="Q7384" s="520"/>
      <c r="R7384" s="412" t="str">
        <f t="shared" si="1784"/>
        <v/>
      </c>
      <c r="S7384" s="412" t="str">
        <f t="shared" si="1791"/>
        <v/>
      </c>
      <c r="T7384" s="427"/>
      <c r="U7384" s="429"/>
      <c r="W7384" s="6" t="e">
        <f>VLOOKUP(A7384,'[3]Cartilha Global'!$A:$A,1,FALSE)</f>
        <v>#N/A</v>
      </c>
    </row>
    <row r="7385" spans="1:23" ht="23.25" hidden="1" thickBot="1" x14ac:dyDescent="0.25">
      <c r="A7385" s="621">
        <v>89232</v>
      </c>
      <c r="B7385" s="508" t="s">
        <v>3144</v>
      </c>
      <c r="C7385" s="513" t="s">
        <v>7593</v>
      </c>
      <c r="D7385" s="498" t="s">
        <v>7094</v>
      </c>
      <c r="E7385" s="499">
        <v>248.14</v>
      </c>
      <c r="F7385" s="500">
        <f t="shared" si="1787"/>
        <v>307.3</v>
      </c>
      <c r="G7385" s="556"/>
      <c r="H7385" s="518"/>
      <c r="I7385" s="519">
        <f t="shared" si="1786"/>
        <v>0</v>
      </c>
      <c r="J7385" s="558">
        <f t="shared" si="1783"/>
        <v>0</v>
      </c>
      <c r="K7385" s="504"/>
      <c r="L7385" s="580">
        <f t="shared" si="1796"/>
        <v>0</v>
      </c>
      <c r="M7385" s="518">
        <f t="shared" si="1796"/>
        <v>0</v>
      </c>
      <c r="N7385" s="519">
        <f t="shared" si="1797"/>
        <v>0</v>
      </c>
      <c r="O7385" s="558">
        <f t="shared" si="1798"/>
        <v>0</v>
      </c>
      <c r="P7385" s="506"/>
      <c r="Q7385" s="520"/>
      <c r="R7385" s="412" t="str">
        <f t="shared" si="1784"/>
        <v/>
      </c>
      <c r="S7385" s="412" t="str">
        <f t="shared" si="1791"/>
        <v/>
      </c>
      <c r="T7385" s="427"/>
      <c r="U7385" s="429"/>
      <c r="W7385" s="6" t="e">
        <f>VLOOKUP(A7385,'[3]Cartilha Global'!$A:$A,1,FALSE)</f>
        <v>#N/A</v>
      </c>
    </row>
    <row r="7386" spans="1:23" ht="23.25" hidden="1" thickBot="1" x14ac:dyDescent="0.25">
      <c r="A7386" s="621">
        <v>89233</v>
      </c>
      <c r="B7386" s="508" t="s">
        <v>3144</v>
      </c>
      <c r="C7386" s="513" t="s">
        <v>7594</v>
      </c>
      <c r="D7386" s="498" t="s">
        <v>7094</v>
      </c>
      <c r="E7386" s="499">
        <v>187.13</v>
      </c>
      <c r="F7386" s="500">
        <f t="shared" si="1787"/>
        <v>231.74</v>
      </c>
      <c r="G7386" s="556"/>
      <c r="H7386" s="518"/>
      <c r="I7386" s="519">
        <f t="shared" si="1786"/>
        <v>0</v>
      </c>
      <c r="J7386" s="558">
        <f t="shared" si="1783"/>
        <v>0</v>
      </c>
      <c r="K7386" s="504"/>
      <c r="L7386" s="580">
        <f t="shared" si="1796"/>
        <v>0</v>
      </c>
      <c r="M7386" s="518">
        <f t="shared" si="1796"/>
        <v>0</v>
      </c>
      <c r="N7386" s="519">
        <f t="shared" si="1797"/>
        <v>0</v>
      </c>
      <c r="O7386" s="558">
        <f t="shared" si="1798"/>
        <v>0</v>
      </c>
      <c r="P7386" s="506"/>
      <c r="Q7386" s="520"/>
      <c r="R7386" s="412" t="str">
        <f t="shared" si="1784"/>
        <v/>
      </c>
      <c r="S7386" s="412" t="str">
        <f t="shared" si="1791"/>
        <v/>
      </c>
      <c r="T7386" s="427"/>
      <c r="U7386" s="429"/>
      <c r="W7386" s="6" t="e">
        <f>VLOOKUP(A7386,'[3]Cartilha Global'!$A:$A,1,FALSE)</f>
        <v>#N/A</v>
      </c>
    </row>
    <row r="7387" spans="1:23" ht="23.25" hidden="1" thickBot="1" x14ac:dyDescent="0.25">
      <c r="A7387" s="621">
        <v>89236</v>
      </c>
      <c r="B7387" s="508" t="s">
        <v>3144</v>
      </c>
      <c r="C7387" s="513" t="s">
        <v>7595</v>
      </c>
      <c r="D7387" s="498" t="s">
        <v>7094</v>
      </c>
      <c r="E7387" s="499">
        <v>324.97000000000003</v>
      </c>
      <c r="F7387" s="500">
        <f t="shared" si="1787"/>
        <v>402.44</v>
      </c>
      <c r="G7387" s="556"/>
      <c r="H7387" s="518"/>
      <c r="I7387" s="519">
        <f t="shared" si="1786"/>
        <v>0</v>
      </c>
      <c r="J7387" s="558">
        <f t="shared" si="1783"/>
        <v>0</v>
      </c>
      <c r="K7387" s="504"/>
      <c r="L7387" s="580">
        <f t="shared" si="1796"/>
        <v>0</v>
      </c>
      <c r="M7387" s="518">
        <f t="shared" si="1796"/>
        <v>0</v>
      </c>
      <c r="N7387" s="519">
        <f t="shared" si="1797"/>
        <v>0</v>
      </c>
      <c r="O7387" s="558">
        <f t="shared" si="1798"/>
        <v>0</v>
      </c>
      <c r="P7387" s="506"/>
      <c r="Q7387" s="520"/>
      <c r="R7387" s="412" t="str">
        <f t="shared" si="1784"/>
        <v/>
      </c>
      <c r="S7387" s="412" t="str">
        <f t="shared" si="1791"/>
        <v/>
      </c>
      <c r="T7387" s="427"/>
      <c r="U7387" s="429"/>
      <c r="W7387" s="6" t="e">
        <f>VLOOKUP(A7387,'[3]Cartilha Global'!$A:$A,1,FALSE)</f>
        <v>#N/A</v>
      </c>
    </row>
    <row r="7388" spans="1:23" ht="23.25" hidden="1" thickBot="1" x14ac:dyDescent="0.25">
      <c r="A7388" s="621">
        <v>89237</v>
      </c>
      <c r="B7388" s="508" t="s">
        <v>3144</v>
      </c>
      <c r="C7388" s="513" t="s">
        <v>7596</v>
      </c>
      <c r="D7388" s="498" t="s">
        <v>7094</v>
      </c>
      <c r="E7388" s="499">
        <v>51.49</v>
      </c>
      <c r="F7388" s="500">
        <f t="shared" si="1787"/>
        <v>63.77</v>
      </c>
      <c r="G7388" s="556"/>
      <c r="H7388" s="518"/>
      <c r="I7388" s="519">
        <f t="shared" si="1786"/>
        <v>0</v>
      </c>
      <c r="J7388" s="558">
        <f t="shared" si="1783"/>
        <v>0</v>
      </c>
      <c r="K7388" s="504"/>
      <c r="L7388" s="580">
        <f t="shared" si="1796"/>
        <v>0</v>
      </c>
      <c r="M7388" s="518">
        <f t="shared" si="1796"/>
        <v>0</v>
      </c>
      <c r="N7388" s="519">
        <f t="shared" si="1797"/>
        <v>0</v>
      </c>
      <c r="O7388" s="558">
        <f t="shared" si="1798"/>
        <v>0</v>
      </c>
      <c r="P7388" s="506"/>
      <c r="Q7388" s="520"/>
      <c r="R7388" s="412" t="str">
        <f t="shared" si="1784"/>
        <v/>
      </c>
      <c r="S7388" s="412" t="str">
        <f t="shared" si="1791"/>
        <v/>
      </c>
      <c r="T7388" s="427"/>
      <c r="U7388" s="429"/>
      <c r="W7388" s="6" t="e">
        <f>VLOOKUP(A7388,'[3]Cartilha Global'!$A:$A,1,FALSE)</f>
        <v>#N/A</v>
      </c>
    </row>
    <row r="7389" spans="1:23" ht="23.25" hidden="1" thickBot="1" x14ac:dyDescent="0.25">
      <c r="A7389" s="621">
        <v>89238</v>
      </c>
      <c r="B7389" s="508" t="s">
        <v>3144</v>
      </c>
      <c r="C7389" s="513" t="s">
        <v>7597</v>
      </c>
      <c r="D7389" s="498" t="s">
        <v>7094</v>
      </c>
      <c r="E7389" s="499">
        <v>579.66999999999996</v>
      </c>
      <c r="F7389" s="500">
        <f t="shared" si="1787"/>
        <v>717.86</v>
      </c>
      <c r="G7389" s="556"/>
      <c r="H7389" s="518"/>
      <c r="I7389" s="519">
        <f t="shared" si="1786"/>
        <v>0</v>
      </c>
      <c r="J7389" s="558">
        <f t="shared" si="1783"/>
        <v>0</v>
      </c>
      <c r="K7389" s="504"/>
      <c r="L7389" s="580">
        <f t="shared" si="1796"/>
        <v>0</v>
      </c>
      <c r="M7389" s="518">
        <f t="shared" si="1796"/>
        <v>0</v>
      </c>
      <c r="N7389" s="519">
        <f t="shared" si="1797"/>
        <v>0</v>
      </c>
      <c r="O7389" s="558">
        <f t="shared" si="1798"/>
        <v>0</v>
      </c>
      <c r="P7389" s="506"/>
      <c r="Q7389" s="520"/>
      <c r="R7389" s="412" t="str">
        <f t="shared" si="1784"/>
        <v/>
      </c>
      <c r="S7389" s="412" t="str">
        <f t="shared" si="1791"/>
        <v/>
      </c>
      <c r="T7389" s="427"/>
      <c r="U7389" s="429"/>
      <c r="W7389" s="6" t="e">
        <f>VLOOKUP(A7389,'[3]Cartilha Global'!$A:$A,1,FALSE)</f>
        <v>#N/A</v>
      </c>
    </row>
    <row r="7390" spans="1:23" ht="23.25" hidden="1" thickBot="1" x14ac:dyDescent="0.25">
      <c r="A7390" s="621">
        <v>89239</v>
      </c>
      <c r="B7390" s="508" t="s">
        <v>3144</v>
      </c>
      <c r="C7390" s="513" t="s">
        <v>7598</v>
      </c>
      <c r="D7390" s="498" t="s">
        <v>7094</v>
      </c>
      <c r="E7390" s="499">
        <v>494.86</v>
      </c>
      <c r="F7390" s="500">
        <f t="shared" si="1787"/>
        <v>612.83000000000004</v>
      </c>
      <c r="G7390" s="556"/>
      <c r="H7390" s="518"/>
      <c r="I7390" s="519">
        <f t="shared" si="1786"/>
        <v>0</v>
      </c>
      <c r="J7390" s="558">
        <f t="shared" ref="J7390:J7453" si="1799">IF(ISBLANK(G7390),0,ROUND(G7390*H7390,2))</f>
        <v>0</v>
      </c>
      <c r="K7390" s="504"/>
      <c r="L7390" s="580">
        <f t="shared" si="1796"/>
        <v>0</v>
      </c>
      <c r="M7390" s="518">
        <f t="shared" si="1796"/>
        <v>0</v>
      </c>
      <c r="N7390" s="519">
        <f t="shared" si="1797"/>
        <v>0</v>
      </c>
      <c r="O7390" s="558">
        <f t="shared" si="1798"/>
        <v>0</v>
      </c>
      <c r="P7390" s="506"/>
      <c r="Q7390" s="520"/>
      <c r="R7390" s="412" t="str">
        <f t="shared" ref="R7390:R7441" si="1800">IF(Q7390="X","x",IF(Q7390="xx","x",IF(O7390&gt;0,"x","")))</f>
        <v/>
      </c>
      <c r="S7390" s="412" t="str">
        <f t="shared" si="1791"/>
        <v/>
      </c>
      <c r="T7390" s="427"/>
      <c r="U7390" s="429"/>
      <c r="W7390" s="6" t="e">
        <f>VLOOKUP(A7390,'[3]Cartilha Global'!$A:$A,1,FALSE)</f>
        <v>#N/A</v>
      </c>
    </row>
    <row r="7391" spans="1:23" ht="23.25" hidden="1" thickBot="1" x14ac:dyDescent="0.25">
      <c r="A7391" s="621">
        <v>90686</v>
      </c>
      <c r="B7391" s="508" t="s">
        <v>3144</v>
      </c>
      <c r="C7391" s="513" t="s">
        <v>7599</v>
      </c>
      <c r="D7391" s="498" t="s">
        <v>6937</v>
      </c>
      <c r="E7391" s="499">
        <v>156.51</v>
      </c>
      <c r="F7391" s="500">
        <f t="shared" si="1787"/>
        <v>193.82</v>
      </c>
      <c r="G7391" s="556"/>
      <c r="H7391" s="518"/>
      <c r="I7391" s="519">
        <f t="shared" si="1786"/>
        <v>0</v>
      </c>
      <c r="J7391" s="558">
        <f t="shared" si="1799"/>
        <v>0</v>
      </c>
      <c r="K7391" s="504"/>
      <c r="L7391" s="580">
        <f t="shared" si="1796"/>
        <v>0</v>
      </c>
      <c r="M7391" s="518">
        <f t="shared" si="1796"/>
        <v>0</v>
      </c>
      <c r="N7391" s="519">
        <f t="shared" si="1797"/>
        <v>0</v>
      </c>
      <c r="O7391" s="558">
        <f t="shared" si="1798"/>
        <v>0</v>
      </c>
      <c r="P7391" s="506"/>
      <c r="Q7391" s="520"/>
      <c r="R7391" s="412" t="str">
        <f t="shared" si="1800"/>
        <v/>
      </c>
      <c r="S7391" s="412" t="str">
        <f t="shared" si="1791"/>
        <v/>
      </c>
      <c r="T7391" s="427"/>
      <c r="U7391" s="429"/>
      <c r="W7391" s="6" t="e">
        <f>VLOOKUP(A7391,'[3]Cartilha Global'!$A:$A,1,FALSE)</f>
        <v>#N/A</v>
      </c>
    </row>
    <row r="7392" spans="1:23" ht="23.25" hidden="1" thickBot="1" x14ac:dyDescent="0.25">
      <c r="A7392" s="621">
        <v>90687</v>
      </c>
      <c r="B7392" s="508" t="s">
        <v>3144</v>
      </c>
      <c r="C7392" s="513" t="s">
        <v>7600</v>
      </c>
      <c r="D7392" s="498" t="s">
        <v>7310</v>
      </c>
      <c r="E7392" s="499">
        <v>59.97</v>
      </c>
      <c r="F7392" s="500">
        <f t="shared" si="1787"/>
        <v>74.27</v>
      </c>
      <c r="G7392" s="556"/>
      <c r="H7392" s="518"/>
      <c r="I7392" s="519">
        <f t="shared" si="1786"/>
        <v>0</v>
      </c>
      <c r="J7392" s="558">
        <f t="shared" si="1799"/>
        <v>0</v>
      </c>
      <c r="K7392" s="504"/>
      <c r="L7392" s="580">
        <f t="shared" si="1796"/>
        <v>0</v>
      </c>
      <c r="M7392" s="518">
        <f t="shared" si="1796"/>
        <v>0</v>
      </c>
      <c r="N7392" s="519">
        <f t="shared" si="1797"/>
        <v>0</v>
      </c>
      <c r="O7392" s="558">
        <f t="shared" si="1798"/>
        <v>0</v>
      </c>
      <c r="P7392" s="506"/>
      <c r="Q7392" s="520"/>
      <c r="R7392" s="412" t="str">
        <f t="shared" si="1800"/>
        <v/>
      </c>
      <c r="S7392" s="412" t="str">
        <f t="shared" si="1791"/>
        <v/>
      </c>
      <c r="T7392" s="427"/>
      <c r="U7392" s="429"/>
      <c r="W7392" s="6" t="e">
        <f>VLOOKUP(A7392,'[3]Cartilha Global'!$A:$A,1,FALSE)</f>
        <v>#N/A</v>
      </c>
    </row>
    <row r="7393" spans="1:23" ht="23.25" hidden="1" thickBot="1" x14ac:dyDescent="0.25">
      <c r="A7393" s="621">
        <v>90682</v>
      </c>
      <c r="B7393" s="508" t="s">
        <v>3144</v>
      </c>
      <c r="C7393" s="513" t="s">
        <v>7601</v>
      </c>
      <c r="D7393" s="498" t="s">
        <v>7094</v>
      </c>
      <c r="E7393" s="499">
        <v>30.01</v>
      </c>
      <c r="F7393" s="500">
        <f t="shared" si="1787"/>
        <v>37.159999999999997</v>
      </c>
      <c r="G7393" s="556"/>
      <c r="H7393" s="518"/>
      <c r="I7393" s="519">
        <f t="shared" si="1786"/>
        <v>0</v>
      </c>
      <c r="J7393" s="558">
        <f t="shared" si="1799"/>
        <v>0</v>
      </c>
      <c r="K7393" s="504"/>
      <c r="L7393" s="580">
        <f t="shared" si="1796"/>
        <v>0</v>
      </c>
      <c r="M7393" s="518">
        <f t="shared" si="1796"/>
        <v>0</v>
      </c>
      <c r="N7393" s="519">
        <f t="shared" si="1797"/>
        <v>0</v>
      </c>
      <c r="O7393" s="558">
        <f t="shared" si="1798"/>
        <v>0</v>
      </c>
      <c r="P7393" s="506"/>
      <c r="Q7393" s="520"/>
      <c r="R7393" s="412" t="str">
        <f t="shared" si="1800"/>
        <v/>
      </c>
      <c r="S7393" s="412" t="str">
        <f t="shared" si="1791"/>
        <v/>
      </c>
      <c r="T7393" s="427"/>
      <c r="U7393" s="429"/>
      <c r="W7393" s="6" t="e">
        <f>VLOOKUP(A7393,'[3]Cartilha Global'!$A:$A,1,FALSE)</f>
        <v>#N/A</v>
      </c>
    </row>
    <row r="7394" spans="1:23" ht="23.25" hidden="1" thickBot="1" x14ac:dyDescent="0.25">
      <c r="A7394" s="621">
        <v>90683</v>
      </c>
      <c r="B7394" s="508" t="s">
        <v>3144</v>
      </c>
      <c r="C7394" s="513" t="s">
        <v>7602</v>
      </c>
      <c r="D7394" s="498" t="s">
        <v>7094</v>
      </c>
      <c r="E7394" s="499">
        <v>3.56</v>
      </c>
      <c r="F7394" s="500">
        <f t="shared" si="1787"/>
        <v>4.41</v>
      </c>
      <c r="G7394" s="556"/>
      <c r="H7394" s="518"/>
      <c r="I7394" s="519">
        <f t="shared" si="1786"/>
        <v>0</v>
      </c>
      <c r="J7394" s="558">
        <f t="shared" si="1799"/>
        <v>0</v>
      </c>
      <c r="K7394" s="504"/>
      <c r="L7394" s="580">
        <f t="shared" si="1796"/>
        <v>0</v>
      </c>
      <c r="M7394" s="518">
        <f t="shared" si="1796"/>
        <v>0</v>
      </c>
      <c r="N7394" s="519">
        <f t="shared" si="1797"/>
        <v>0</v>
      </c>
      <c r="O7394" s="558">
        <f t="shared" si="1798"/>
        <v>0</v>
      </c>
      <c r="P7394" s="506"/>
      <c r="Q7394" s="520"/>
      <c r="R7394" s="412" t="str">
        <f t="shared" si="1800"/>
        <v/>
      </c>
      <c r="S7394" s="412" t="str">
        <f t="shared" si="1791"/>
        <v/>
      </c>
      <c r="T7394" s="427"/>
      <c r="U7394" s="429"/>
      <c r="W7394" s="6" t="e">
        <f>VLOOKUP(A7394,'[3]Cartilha Global'!$A:$A,1,FALSE)</f>
        <v>#N/A</v>
      </c>
    </row>
    <row r="7395" spans="1:23" ht="23.25" hidden="1" thickBot="1" x14ac:dyDescent="0.25">
      <c r="A7395" s="621">
        <v>90684</v>
      </c>
      <c r="B7395" s="508" t="s">
        <v>3144</v>
      </c>
      <c r="C7395" s="513" t="s">
        <v>7603</v>
      </c>
      <c r="D7395" s="498" t="s">
        <v>7094</v>
      </c>
      <c r="E7395" s="499">
        <v>32.83</v>
      </c>
      <c r="F7395" s="500">
        <f t="shared" si="1787"/>
        <v>40.659999999999997</v>
      </c>
      <c r="G7395" s="556"/>
      <c r="H7395" s="518"/>
      <c r="I7395" s="519">
        <f t="shared" si="1786"/>
        <v>0</v>
      </c>
      <c r="J7395" s="558">
        <f t="shared" si="1799"/>
        <v>0</v>
      </c>
      <c r="K7395" s="504"/>
      <c r="L7395" s="580">
        <f t="shared" si="1796"/>
        <v>0</v>
      </c>
      <c r="M7395" s="518">
        <f t="shared" si="1796"/>
        <v>0</v>
      </c>
      <c r="N7395" s="519">
        <f t="shared" si="1797"/>
        <v>0</v>
      </c>
      <c r="O7395" s="558">
        <f t="shared" si="1798"/>
        <v>0</v>
      </c>
      <c r="P7395" s="506"/>
      <c r="Q7395" s="520"/>
      <c r="R7395" s="412" t="str">
        <f t="shared" si="1800"/>
        <v/>
      </c>
      <c r="S7395" s="412" t="str">
        <f t="shared" si="1791"/>
        <v/>
      </c>
      <c r="T7395" s="427"/>
      <c r="U7395" s="429"/>
      <c r="W7395" s="6" t="e">
        <f>VLOOKUP(A7395,'[3]Cartilha Global'!$A:$A,1,FALSE)</f>
        <v>#N/A</v>
      </c>
    </row>
    <row r="7396" spans="1:23" ht="23.25" hidden="1" thickBot="1" x14ac:dyDescent="0.25">
      <c r="A7396" s="621">
        <v>90685</v>
      </c>
      <c r="B7396" s="508" t="s">
        <v>3144</v>
      </c>
      <c r="C7396" s="513" t="s">
        <v>7604</v>
      </c>
      <c r="D7396" s="498" t="s">
        <v>7094</v>
      </c>
      <c r="E7396" s="499">
        <v>63.71</v>
      </c>
      <c r="F7396" s="500">
        <f t="shared" ref="F7396" si="1801">IF(E7396=0,0,ROUND(E7396*(1+E$13)*(1-E$14),2))</f>
        <v>78.900000000000006</v>
      </c>
      <c r="G7396" s="556"/>
      <c r="H7396" s="518"/>
      <c r="I7396" s="519">
        <f t="shared" si="1786"/>
        <v>0</v>
      </c>
      <c r="J7396" s="558">
        <f t="shared" si="1799"/>
        <v>0</v>
      </c>
      <c r="K7396" s="504"/>
      <c r="L7396" s="580">
        <f t="shared" si="1796"/>
        <v>0</v>
      </c>
      <c r="M7396" s="518">
        <f t="shared" si="1796"/>
        <v>0</v>
      </c>
      <c r="N7396" s="519">
        <f t="shared" si="1797"/>
        <v>0</v>
      </c>
      <c r="O7396" s="558">
        <f t="shared" si="1798"/>
        <v>0</v>
      </c>
      <c r="P7396" s="506"/>
      <c r="Q7396" s="520"/>
      <c r="R7396" s="412" t="str">
        <f t="shared" si="1800"/>
        <v/>
      </c>
      <c r="S7396" s="412" t="str">
        <f t="shared" si="1791"/>
        <v/>
      </c>
      <c r="T7396" s="427"/>
      <c r="U7396" s="429"/>
      <c r="W7396" s="6" t="e">
        <f>VLOOKUP(A7396,'[3]Cartilha Global'!$A:$A,1,FALSE)</f>
        <v>#N/A</v>
      </c>
    </row>
    <row r="7397" spans="1:23" ht="12" hidden="1" thickBot="1" x14ac:dyDescent="0.25">
      <c r="A7397" s="621" t="s">
        <v>6556</v>
      </c>
      <c r="B7397" s="508"/>
      <c r="C7397" s="513" t="s">
        <v>6557</v>
      </c>
      <c r="D7397" s="498"/>
      <c r="E7397" s="499"/>
      <c r="F7397" s="500">
        <f t="shared" ref="F7397:F7459" si="1802">IF(E7397=0,0,ROUND(E7397*(1+E$13)*(1-E$14),2))</f>
        <v>0</v>
      </c>
      <c r="G7397" s="556"/>
      <c r="H7397" s="556"/>
      <c r="I7397" s="557">
        <f t="shared" ref="I7397:I7460" si="1803">IF(ISBLANK(E7397),0,ROUND(F7397*G7397,2))</f>
        <v>0</v>
      </c>
      <c r="J7397" s="558">
        <f t="shared" si="1799"/>
        <v>0</v>
      </c>
      <c r="K7397" s="504"/>
      <c r="L7397" s="580"/>
      <c r="M7397" s="556"/>
      <c r="N7397" s="557"/>
      <c r="O7397" s="558"/>
      <c r="P7397" s="506"/>
      <c r="Q7397" s="494" t="str">
        <f>IF(OR(SUM(J7398:J7431)&gt;0,SUM(O7398:O7431)&gt;0),"xx","")</f>
        <v/>
      </c>
      <c r="R7397" s="412" t="str">
        <f t="shared" si="1800"/>
        <v/>
      </c>
      <c r="S7397" s="412" t="str">
        <f t="shared" si="1791"/>
        <v/>
      </c>
      <c r="T7397" s="427"/>
      <c r="U7397" s="429"/>
      <c r="W7397" s="6" t="e">
        <f>VLOOKUP(A7397,'[3]Cartilha Global'!$A:$A,1,FALSE)</f>
        <v>#N/A</v>
      </c>
    </row>
    <row r="7398" spans="1:23" ht="34.5" hidden="1" thickBot="1" x14ac:dyDescent="0.25">
      <c r="A7398" s="621">
        <v>91634</v>
      </c>
      <c r="B7398" s="508" t="s">
        <v>3144</v>
      </c>
      <c r="C7398" s="513" t="s">
        <v>7605</v>
      </c>
      <c r="D7398" s="498" t="s">
        <v>6937</v>
      </c>
      <c r="E7398" s="499">
        <v>231.4</v>
      </c>
      <c r="F7398" s="500">
        <f t="shared" si="1802"/>
        <v>286.57</v>
      </c>
      <c r="G7398" s="556"/>
      <c r="H7398" s="518"/>
      <c r="I7398" s="519">
        <f>IF(ISBLANK(E7398),0,ROUND(F7398*G7398,2))</f>
        <v>0</v>
      </c>
      <c r="J7398" s="558">
        <f>IF(ISBLANK(G7398),0,ROUND(G7398*H7398,2))</f>
        <v>0</v>
      </c>
      <c r="K7398" s="504"/>
      <c r="L7398" s="580">
        <f t="shared" ref="L7398:M7431" si="1804">G7398</f>
        <v>0</v>
      </c>
      <c r="M7398" s="518">
        <f t="shared" si="1804"/>
        <v>0</v>
      </c>
      <c r="N7398" s="519">
        <f t="shared" ref="N7398:N7431" si="1805">IF(ISBLANK(E7398),0,ROUND(F7398*L7398,2))</f>
        <v>0</v>
      </c>
      <c r="O7398" s="558">
        <f t="shared" ref="O7398:O7431" si="1806">IF(ISBLANK(L7398),0,ROUND(L7398*M7398,2))</f>
        <v>0</v>
      </c>
      <c r="P7398" s="506"/>
      <c r="Q7398" s="494"/>
      <c r="R7398" s="412" t="str">
        <f t="shared" si="1800"/>
        <v/>
      </c>
      <c r="S7398" s="412" t="str">
        <f t="shared" si="1791"/>
        <v/>
      </c>
      <c r="T7398" s="427"/>
      <c r="U7398" s="429"/>
      <c r="W7398" s="6" t="e">
        <f>VLOOKUP(A7398,'[3]Cartilha Global'!$A:$A,1,FALSE)</f>
        <v>#N/A</v>
      </c>
    </row>
    <row r="7399" spans="1:23" ht="34.5" hidden="1" thickBot="1" x14ac:dyDescent="0.25">
      <c r="A7399" s="621">
        <v>91635</v>
      </c>
      <c r="B7399" s="508" t="s">
        <v>3144</v>
      </c>
      <c r="C7399" s="513" t="s">
        <v>7606</v>
      </c>
      <c r="D7399" s="498" t="s">
        <v>7310</v>
      </c>
      <c r="E7399" s="499">
        <v>50.89</v>
      </c>
      <c r="F7399" s="500">
        <f t="shared" si="1802"/>
        <v>63.02</v>
      </c>
      <c r="G7399" s="556"/>
      <c r="H7399" s="518"/>
      <c r="I7399" s="519">
        <f>IF(ISBLANK(E7399),0,ROUND(F7399*G7399,2))</f>
        <v>0</v>
      </c>
      <c r="J7399" s="558">
        <f>IF(ISBLANK(G7399),0,ROUND(G7399*H7399,2))</f>
        <v>0</v>
      </c>
      <c r="K7399" s="504"/>
      <c r="L7399" s="580">
        <f t="shared" si="1804"/>
        <v>0</v>
      </c>
      <c r="M7399" s="518">
        <f t="shared" si="1804"/>
        <v>0</v>
      </c>
      <c r="N7399" s="519">
        <f t="shared" si="1805"/>
        <v>0</v>
      </c>
      <c r="O7399" s="558">
        <f t="shared" si="1806"/>
        <v>0</v>
      </c>
      <c r="P7399" s="506"/>
      <c r="Q7399" s="520"/>
      <c r="R7399" s="412" t="str">
        <f t="shared" si="1800"/>
        <v/>
      </c>
      <c r="S7399" s="412" t="str">
        <f t="shared" si="1791"/>
        <v/>
      </c>
      <c r="T7399" s="427"/>
      <c r="U7399" s="429"/>
      <c r="W7399" s="6" t="e">
        <f>VLOOKUP(A7399,'[3]Cartilha Global'!$A:$A,1,FALSE)</f>
        <v>#N/A</v>
      </c>
    </row>
    <row r="7400" spans="1:23" ht="34.5" hidden="1" thickBot="1" x14ac:dyDescent="0.25">
      <c r="A7400" s="621">
        <v>89259</v>
      </c>
      <c r="B7400" s="508" t="s">
        <v>3144</v>
      </c>
      <c r="C7400" s="513" t="s">
        <v>7607</v>
      </c>
      <c r="D7400" s="498" t="s">
        <v>7094</v>
      </c>
      <c r="E7400" s="499">
        <v>22.79</v>
      </c>
      <c r="F7400" s="500">
        <f t="shared" si="1802"/>
        <v>28.22</v>
      </c>
      <c r="G7400" s="556"/>
      <c r="H7400" s="518"/>
      <c r="I7400" s="519">
        <f t="shared" si="1803"/>
        <v>0</v>
      </c>
      <c r="J7400" s="558">
        <f t="shared" si="1799"/>
        <v>0</v>
      </c>
      <c r="K7400" s="504"/>
      <c r="L7400" s="580">
        <f t="shared" si="1804"/>
        <v>0</v>
      </c>
      <c r="M7400" s="518">
        <f t="shared" si="1804"/>
        <v>0</v>
      </c>
      <c r="N7400" s="519">
        <f t="shared" si="1805"/>
        <v>0</v>
      </c>
      <c r="O7400" s="558">
        <f t="shared" si="1806"/>
        <v>0</v>
      </c>
      <c r="P7400" s="506"/>
      <c r="Q7400" s="520"/>
      <c r="R7400" s="412" t="str">
        <f t="shared" si="1800"/>
        <v/>
      </c>
      <c r="S7400" s="412" t="str">
        <f t="shared" si="1791"/>
        <v/>
      </c>
      <c r="T7400" s="427"/>
      <c r="U7400" s="429"/>
      <c r="W7400" s="6" t="e">
        <f>VLOOKUP(A7400,'[3]Cartilha Global'!$A:$A,1,FALSE)</f>
        <v>#N/A</v>
      </c>
    </row>
    <row r="7401" spans="1:23" ht="34.5" hidden="1" thickBot="1" x14ac:dyDescent="0.25">
      <c r="A7401" s="621">
        <v>89260</v>
      </c>
      <c r="B7401" s="508" t="s">
        <v>3144</v>
      </c>
      <c r="C7401" s="513" t="s">
        <v>7608</v>
      </c>
      <c r="D7401" s="498" t="s">
        <v>7094</v>
      </c>
      <c r="E7401" s="499">
        <v>4.24</v>
      </c>
      <c r="F7401" s="500">
        <f t="shared" si="1802"/>
        <v>5.25</v>
      </c>
      <c r="G7401" s="556"/>
      <c r="H7401" s="518"/>
      <c r="I7401" s="519">
        <f t="shared" si="1803"/>
        <v>0</v>
      </c>
      <c r="J7401" s="558">
        <f t="shared" si="1799"/>
        <v>0</v>
      </c>
      <c r="K7401" s="504"/>
      <c r="L7401" s="580">
        <f t="shared" si="1804"/>
        <v>0</v>
      </c>
      <c r="M7401" s="518">
        <f t="shared" si="1804"/>
        <v>0</v>
      </c>
      <c r="N7401" s="519">
        <f t="shared" si="1805"/>
        <v>0</v>
      </c>
      <c r="O7401" s="558">
        <f t="shared" si="1806"/>
        <v>0</v>
      </c>
      <c r="P7401" s="506"/>
      <c r="Q7401" s="520"/>
      <c r="R7401" s="412" t="str">
        <f t="shared" si="1800"/>
        <v/>
      </c>
      <c r="S7401" s="412" t="str">
        <f t="shared" si="1791"/>
        <v/>
      </c>
      <c r="T7401" s="427"/>
      <c r="U7401" s="429"/>
      <c r="W7401" s="6" t="e">
        <f>VLOOKUP(A7401,'[3]Cartilha Global'!$A:$A,1,FALSE)</f>
        <v>#N/A</v>
      </c>
    </row>
    <row r="7402" spans="1:23" ht="34.5" hidden="1" thickBot="1" x14ac:dyDescent="0.25">
      <c r="A7402" s="621">
        <v>89262</v>
      </c>
      <c r="B7402" s="508" t="s">
        <v>3144</v>
      </c>
      <c r="C7402" s="513" t="s">
        <v>7609</v>
      </c>
      <c r="D7402" s="498" t="s">
        <v>7094</v>
      </c>
      <c r="E7402" s="499">
        <v>38.35</v>
      </c>
      <c r="F7402" s="500">
        <f t="shared" si="1802"/>
        <v>47.49</v>
      </c>
      <c r="G7402" s="556"/>
      <c r="H7402" s="518"/>
      <c r="I7402" s="519">
        <f t="shared" si="1803"/>
        <v>0</v>
      </c>
      <c r="J7402" s="558">
        <f t="shared" si="1799"/>
        <v>0</v>
      </c>
      <c r="K7402" s="504"/>
      <c r="L7402" s="580">
        <f t="shared" si="1804"/>
        <v>0</v>
      </c>
      <c r="M7402" s="518">
        <f t="shared" si="1804"/>
        <v>0</v>
      </c>
      <c r="N7402" s="519">
        <f t="shared" si="1805"/>
        <v>0</v>
      </c>
      <c r="O7402" s="558">
        <f t="shared" si="1806"/>
        <v>0</v>
      </c>
      <c r="P7402" s="506"/>
      <c r="Q7402" s="520"/>
      <c r="R7402" s="412" t="str">
        <f t="shared" si="1800"/>
        <v/>
      </c>
      <c r="S7402" s="412" t="str">
        <f t="shared" si="1791"/>
        <v/>
      </c>
      <c r="T7402" s="427"/>
      <c r="U7402" s="429"/>
      <c r="W7402" s="6" t="e">
        <f>VLOOKUP(A7402,'[3]Cartilha Global'!$A:$A,1,FALSE)</f>
        <v>#N/A</v>
      </c>
    </row>
    <row r="7403" spans="1:23" ht="34.5" hidden="1" thickBot="1" x14ac:dyDescent="0.25">
      <c r="A7403" s="621">
        <v>91466</v>
      </c>
      <c r="B7403" s="508" t="s">
        <v>3144</v>
      </c>
      <c r="C7403" s="513" t="s">
        <v>7610</v>
      </c>
      <c r="D7403" s="498" t="s">
        <v>7094</v>
      </c>
      <c r="E7403" s="499">
        <v>3.36</v>
      </c>
      <c r="F7403" s="500">
        <f t="shared" si="1802"/>
        <v>4.16</v>
      </c>
      <c r="G7403" s="556"/>
      <c r="H7403" s="518"/>
      <c r="I7403" s="519">
        <f t="shared" si="1803"/>
        <v>0</v>
      </c>
      <c r="J7403" s="558">
        <f t="shared" si="1799"/>
        <v>0</v>
      </c>
      <c r="K7403" s="504"/>
      <c r="L7403" s="580">
        <f t="shared" si="1804"/>
        <v>0</v>
      </c>
      <c r="M7403" s="518">
        <f t="shared" si="1804"/>
        <v>0</v>
      </c>
      <c r="N7403" s="519">
        <f t="shared" si="1805"/>
        <v>0</v>
      </c>
      <c r="O7403" s="558">
        <f t="shared" si="1806"/>
        <v>0</v>
      </c>
      <c r="P7403" s="506"/>
      <c r="Q7403" s="520"/>
      <c r="R7403" s="412" t="str">
        <f t="shared" si="1800"/>
        <v/>
      </c>
      <c r="S7403" s="412" t="str">
        <f t="shared" si="1791"/>
        <v/>
      </c>
      <c r="T7403" s="427"/>
      <c r="U7403" s="429"/>
      <c r="W7403" s="6" t="e">
        <f>VLOOKUP(A7403,'[3]Cartilha Global'!$A:$A,1,FALSE)</f>
        <v>#N/A</v>
      </c>
    </row>
    <row r="7404" spans="1:23" ht="34.5" hidden="1" thickBot="1" x14ac:dyDescent="0.25">
      <c r="A7404" s="621">
        <v>91467</v>
      </c>
      <c r="B7404" s="508" t="s">
        <v>3144</v>
      </c>
      <c r="C7404" s="513" t="s">
        <v>7611</v>
      </c>
      <c r="D7404" s="498" t="s">
        <v>7094</v>
      </c>
      <c r="E7404" s="499">
        <v>177.08</v>
      </c>
      <c r="F7404" s="500">
        <f t="shared" si="1802"/>
        <v>219.3</v>
      </c>
      <c r="G7404" s="556"/>
      <c r="H7404" s="518"/>
      <c r="I7404" s="519">
        <f t="shared" si="1803"/>
        <v>0</v>
      </c>
      <c r="J7404" s="558">
        <f t="shared" si="1799"/>
        <v>0</v>
      </c>
      <c r="K7404" s="504"/>
      <c r="L7404" s="580">
        <f t="shared" si="1804"/>
        <v>0</v>
      </c>
      <c r="M7404" s="518">
        <f t="shared" si="1804"/>
        <v>0</v>
      </c>
      <c r="N7404" s="519">
        <f t="shared" si="1805"/>
        <v>0</v>
      </c>
      <c r="O7404" s="558">
        <f t="shared" si="1806"/>
        <v>0</v>
      </c>
      <c r="P7404" s="506"/>
      <c r="Q7404" s="520"/>
      <c r="R7404" s="412" t="str">
        <f t="shared" si="1800"/>
        <v/>
      </c>
      <c r="S7404" s="412" t="str">
        <f t="shared" si="1791"/>
        <v/>
      </c>
      <c r="T7404" s="427"/>
      <c r="U7404" s="429"/>
      <c r="W7404" s="6" t="e">
        <f>VLOOKUP(A7404,'[3]Cartilha Global'!$A:$A,1,FALSE)</f>
        <v>#N/A</v>
      </c>
    </row>
    <row r="7405" spans="1:23" ht="34.5" hidden="1" thickBot="1" x14ac:dyDescent="0.25">
      <c r="A7405" s="621">
        <v>91629</v>
      </c>
      <c r="B7405" s="508" t="s">
        <v>3144</v>
      </c>
      <c r="C7405" s="513" t="s">
        <v>7612</v>
      </c>
      <c r="D7405" s="498" t="s">
        <v>7094</v>
      </c>
      <c r="E7405" s="499">
        <v>18</v>
      </c>
      <c r="F7405" s="500">
        <f t="shared" si="1802"/>
        <v>22.29</v>
      </c>
      <c r="G7405" s="556"/>
      <c r="H7405" s="518"/>
      <c r="I7405" s="519">
        <f t="shared" si="1803"/>
        <v>0</v>
      </c>
      <c r="J7405" s="558">
        <f t="shared" si="1799"/>
        <v>0</v>
      </c>
      <c r="K7405" s="504"/>
      <c r="L7405" s="580">
        <f t="shared" si="1804"/>
        <v>0</v>
      </c>
      <c r="M7405" s="518">
        <f t="shared" si="1804"/>
        <v>0</v>
      </c>
      <c r="N7405" s="519">
        <f t="shared" si="1805"/>
        <v>0</v>
      </c>
      <c r="O7405" s="558">
        <f t="shared" si="1806"/>
        <v>0</v>
      </c>
      <c r="P7405" s="506"/>
      <c r="Q7405" s="520"/>
      <c r="R7405" s="412" t="str">
        <f t="shared" si="1800"/>
        <v/>
      </c>
      <c r="S7405" s="412" t="str">
        <f t="shared" si="1791"/>
        <v/>
      </c>
      <c r="T7405" s="427"/>
      <c r="U7405" s="429"/>
      <c r="W7405" s="6" t="e">
        <f>VLOOKUP(A7405,'[3]Cartilha Global'!$A:$A,1,FALSE)</f>
        <v>#N/A</v>
      </c>
    </row>
    <row r="7406" spans="1:23" ht="34.5" hidden="1" thickBot="1" x14ac:dyDescent="0.25">
      <c r="A7406" s="621">
        <v>91630</v>
      </c>
      <c r="B7406" s="508" t="s">
        <v>3144</v>
      </c>
      <c r="C7406" s="513" t="s">
        <v>7613</v>
      </c>
      <c r="D7406" s="498" t="s">
        <v>7094</v>
      </c>
      <c r="E7406" s="499">
        <v>3.39</v>
      </c>
      <c r="F7406" s="500">
        <f t="shared" si="1802"/>
        <v>4.2</v>
      </c>
      <c r="G7406" s="556"/>
      <c r="H7406" s="518"/>
      <c r="I7406" s="519">
        <f t="shared" si="1803"/>
        <v>0</v>
      </c>
      <c r="J7406" s="558">
        <f t="shared" si="1799"/>
        <v>0</v>
      </c>
      <c r="K7406" s="504"/>
      <c r="L7406" s="580">
        <f t="shared" si="1804"/>
        <v>0</v>
      </c>
      <c r="M7406" s="518">
        <f t="shared" si="1804"/>
        <v>0</v>
      </c>
      <c r="N7406" s="519">
        <f t="shared" si="1805"/>
        <v>0</v>
      </c>
      <c r="O7406" s="558">
        <f t="shared" si="1806"/>
        <v>0</v>
      </c>
      <c r="P7406" s="506"/>
      <c r="Q7406" s="520"/>
      <c r="R7406" s="412" t="str">
        <f t="shared" si="1800"/>
        <v/>
      </c>
      <c r="S7406" s="412" t="str">
        <f t="shared" si="1791"/>
        <v/>
      </c>
      <c r="T7406" s="427"/>
      <c r="U7406" s="429"/>
      <c r="W7406" s="6" t="e">
        <f>VLOOKUP(A7406,'[3]Cartilha Global'!$A:$A,1,FALSE)</f>
        <v>#N/A</v>
      </c>
    </row>
    <row r="7407" spans="1:23" ht="34.5" hidden="1" thickBot="1" x14ac:dyDescent="0.25">
      <c r="A7407" s="621">
        <v>91631</v>
      </c>
      <c r="B7407" s="508" t="s">
        <v>3144</v>
      </c>
      <c r="C7407" s="513" t="s">
        <v>7614</v>
      </c>
      <c r="D7407" s="498" t="s">
        <v>7094</v>
      </c>
      <c r="E7407" s="499">
        <v>2.68</v>
      </c>
      <c r="F7407" s="500">
        <f t="shared" si="1802"/>
        <v>3.32</v>
      </c>
      <c r="G7407" s="556"/>
      <c r="H7407" s="518"/>
      <c r="I7407" s="519">
        <f t="shared" si="1803"/>
        <v>0</v>
      </c>
      <c r="J7407" s="558">
        <f t="shared" si="1799"/>
        <v>0</v>
      </c>
      <c r="K7407" s="504"/>
      <c r="L7407" s="580">
        <f t="shared" si="1804"/>
        <v>0</v>
      </c>
      <c r="M7407" s="518">
        <f t="shared" si="1804"/>
        <v>0</v>
      </c>
      <c r="N7407" s="519">
        <f t="shared" si="1805"/>
        <v>0</v>
      </c>
      <c r="O7407" s="558">
        <f t="shared" si="1806"/>
        <v>0</v>
      </c>
      <c r="P7407" s="506"/>
      <c r="Q7407" s="520"/>
      <c r="R7407" s="412" t="str">
        <f t="shared" si="1800"/>
        <v/>
      </c>
      <c r="S7407" s="412" t="str">
        <f t="shared" ref="S7407:S7470" si="1807">IF(Q7407="X","x",IF(Q7407="xx","x",IF(OR(J7407&gt;0,O7407&gt;0),"x","")))</f>
        <v/>
      </c>
      <c r="T7407" s="427"/>
      <c r="U7407" s="429"/>
      <c r="W7407" s="6" t="e">
        <f>VLOOKUP(A7407,'[3]Cartilha Global'!$A:$A,1,FALSE)</f>
        <v>#N/A</v>
      </c>
    </row>
    <row r="7408" spans="1:23" ht="34.5" hidden="1" thickBot="1" x14ac:dyDescent="0.25">
      <c r="A7408" s="621">
        <v>91632</v>
      </c>
      <c r="B7408" s="508" t="s">
        <v>3144</v>
      </c>
      <c r="C7408" s="513" t="s">
        <v>7615</v>
      </c>
      <c r="D7408" s="498" t="s">
        <v>7094</v>
      </c>
      <c r="E7408" s="499">
        <v>30.64</v>
      </c>
      <c r="F7408" s="500">
        <f t="shared" si="1802"/>
        <v>37.94</v>
      </c>
      <c r="G7408" s="556"/>
      <c r="H7408" s="518"/>
      <c r="I7408" s="519">
        <f t="shared" si="1803"/>
        <v>0</v>
      </c>
      <c r="J7408" s="558">
        <f t="shared" si="1799"/>
        <v>0</v>
      </c>
      <c r="K7408" s="504"/>
      <c r="L7408" s="580">
        <f t="shared" si="1804"/>
        <v>0</v>
      </c>
      <c r="M7408" s="518">
        <f t="shared" si="1804"/>
        <v>0</v>
      </c>
      <c r="N7408" s="519">
        <f t="shared" si="1805"/>
        <v>0</v>
      </c>
      <c r="O7408" s="558">
        <f t="shared" si="1806"/>
        <v>0</v>
      </c>
      <c r="P7408" s="506"/>
      <c r="Q7408" s="520"/>
      <c r="R7408" s="412" t="str">
        <f t="shared" si="1800"/>
        <v/>
      </c>
      <c r="S7408" s="412" t="str">
        <f t="shared" si="1807"/>
        <v/>
      </c>
      <c r="T7408" s="427"/>
      <c r="U7408" s="429"/>
      <c r="W7408" s="6" t="e">
        <f>VLOOKUP(A7408,'[3]Cartilha Global'!$A:$A,1,FALSE)</f>
        <v>#N/A</v>
      </c>
    </row>
    <row r="7409" spans="1:23" ht="34.5" hidden="1" thickBot="1" x14ac:dyDescent="0.25">
      <c r="A7409" s="621">
        <v>91633</v>
      </c>
      <c r="B7409" s="508" t="s">
        <v>3144</v>
      </c>
      <c r="C7409" s="513" t="s">
        <v>7616</v>
      </c>
      <c r="D7409" s="498" t="s">
        <v>7094</v>
      </c>
      <c r="E7409" s="499">
        <v>149.87</v>
      </c>
      <c r="F7409" s="500">
        <f t="shared" si="1802"/>
        <v>185.6</v>
      </c>
      <c r="G7409" s="556"/>
      <c r="H7409" s="518"/>
      <c r="I7409" s="519">
        <f t="shared" si="1803"/>
        <v>0</v>
      </c>
      <c r="J7409" s="558">
        <f t="shared" si="1799"/>
        <v>0</v>
      </c>
      <c r="K7409" s="504"/>
      <c r="L7409" s="580">
        <f t="shared" si="1804"/>
        <v>0</v>
      </c>
      <c r="M7409" s="518">
        <f t="shared" si="1804"/>
        <v>0</v>
      </c>
      <c r="N7409" s="519">
        <f t="shared" si="1805"/>
        <v>0</v>
      </c>
      <c r="O7409" s="558">
        <f t="shared" si="1806"/>
        <v>0</v>
      </c>
      <c r="P7409" s="506"/>
      <c r="Q7409" s="520"/>
      <c r="R7409" s="412" t="str">
        <f t="shared" si="1800"/>
        <v/>
      </c>
      <c r="S7409" s="412" t="str">
        <f t="shared" si="1807"/>
        <v/>
      </c>
      <c r="T7409" s="427"/>
      <c r="U7409" s="429"/>
      <c r="W7409" s="6" t="e">
        <f>VLOOKUP(A7409,'[3]Cartilha Global'!$A:$A,1,FALSE)</f>
        <v>#N/A</v>
      </c>
    </row>
    <row r="7410" spans="1:23" ht="34.5" hidden="1" thickBot="1" x14ac:dyDescent="0.25">
      <c r="A7410" s="621">
        <v>5928</v>
      </c>
      <c r="B7410" s="508" t="s">
        <v>3144</v>
      </c>
      <c r="C7410" s="513" t="s">
        <v>7617</v>
      </c>
      <c r="D7410" s="498" t="s">
        <v>6937</v>
      </c>
      <c r="E7410" s="499">
        <v>272.64</v>
      </c>
      <c r="F7410" s="500">
        <f t="shared" si="1802"/>
        <v>337.64</v>
      </c>
      <c r="G7410" s="556"/>
      <c r="H7410" s="518"/>
      <c r="I7410" s="519">
        <f t="shared" si="1803"/>
        <v>0</v>
      </c>
      <c r="J7410" s="558">
        <f t="shared" si="1799"/>
        <v>0</v>
      </c>
      <c r="K7410" s="504"/>
      <c r="L7410" s="580">
        <f t="shared" si="1804"/>
        <v>0</v>
      </c>
      <c r="M7410" s="518">
        <f t="shared" si="1804"/>
        <v>0</v>
      </c>
      <c r="N7410" s="519">
        <f t="shared" si="1805"/>
        <v>0</v>
      </c>
      <c r="O7410" s="558">
        <f t="shared" si="1806"/>
        <v>0</v>
      </c>
      <c r="P7410" s="506"/>
      <c r="Q7410" s="520"/>
      <c r="R7410" s="412" t="str">
        <f t="shared" si="1800"/>
        <v/>
      </c>
      <c r="S7410" s="412" t="str">
        <f t="shared" si="1807"/>
        <v/>
      </c>
      <c r="T7410" s="427"/>
      <c r="U7410" s="429"/>
      <c r="W7410" s="6" t="e">
        <f>VLOOKUP(A7410,'[3]Cartilha Global'!$A:$A,1,FALSE)</f>
        <v>#N/A</v>
      </c>
    </row>
    <row r="7411" spans="1:23" ht="34.5" hidden="1" thickBot="1" x14ac:dyDescent="0.25">
      <c r="A7411" s="621">
        <v>5930</v>
      </c>
      <c r="B7411" s="508" t="s">
        <v>3144</v>
      </c>
      <c r="C7411" s="513" t="s">
        <v>7618</v>
      </c>
      <c r="D7411" s="498" t="s">
        <v>7310</v>
      </c>
      <c r="E7411" s="499">
        <v>57.21</v>
      </c>
      <c r="F7411" s="500">
        <f t="shared" si="1802"/>
        <v>70.849999999999994</v>
      </c>
      <c r="G7411" s="556"/>
      <c r="H7411" s="518"/>
      <c r="I7411" s="519">
        <f t="shared" si="1803"/>
        <v>0</v>
      </c>
      <c r="J7411" s="558">
        <f t="shared" si="1799"/>
        <v>0</v>
      </c>
      <c r="K7411" s="504"/>
      <c r="L7411" s="580">
        <f t="shared" si="1804"/>
        <v>0</v>
      </c>
      <c r="M7411" s="518">
        <f t="shared" si="1804"/>
        <v>0</v>
      </c>
      <c r="N7411" s="519">
        <f t="shared" si="1805"/>
        <v>0</v>
      </c>
      <c r="O7411" s="558">
        <f t="shared" si="1806"/>
        <v>0</v>
      </c>
      <c r="P7411" s="506"/>
      <c r="Q7411" s="520"/>
      <c r="R7411" s="412" t="str">
        <f t="shared" si="1800"/>
        <v/>
      </c>
      <c r="S7411" s="412" t="str">
        <f t="shared" si="1807"/>
        <v/>
      </c>
      <c r="T7411" s="427"/>
      <c r="U7411" s="429"/>
      <c r="W7411" s="6" t="e">
        <f>VLOOKUP(A7411,'[3]Cartilha Global'!$A:$A,1,FALSE)</f>
        <v>#N/A</v>
      </c>
    </row>
    <row r="7412" spans="1:23" ht="34.5" hidden="1" thickBot="1" x14ac:dyDescent="0.25">
      <c r="A7412" s="621">
        <v>93397</v>
      </c>
      <c r="B7412" s="508" t="s">
        <v>3144</v>
      </c>
      <c r="C7412" s="513" t="s">
        <v>7619</v>
      </c>
      <c r="D7412" s="498" t="s">
        <v>7094</v>
      </c>
      <c r="E7412" s="499">
        <v>20.75</v>
      </c>
      <c r="F7412" s="500">
        <f t="shared" si="1802"/>
        <v>25.7</v>
      </c>
      <c r="G7412" s="556"/>
      <c r="H7412" s="518"/>
      <c r="I7412" s="519">
        <f t="shared" si="1803"/>
        <v>0</v>
      </c>
      <c r="J7412" s="558">
        <f t="shared" si="1799"/>
        <v>0</v>
      </c>
      <c r="K7412" s="504"/>
      <c r="L7412" s="580">
        <f t="shared" si="1804"/>
        <v>0</v>
      </c>
      <c r="M7412" s="518">
        <f t="shared" si="1804"/>
        <v>0</v>
      </c>
      <c r="N7412" s="519">
        <f t="shared" si="1805"/>
        <v>0</v>
      </c>
      <c r="O7412" s="558">
        <f t="shared" si="1806"/>
        <v>0</v>
      </c>
      <c r="P7412" s="506"/>
      <c r="Q7412" s="520"/>
      <c r="R7412" s="412" t="str">
        <f t="shared" si="1800"/>
        <v/>
      </c>
      <c r="S7412" s="412" t="str">
        <f t="shared" si="1807"/>
        <v/>
      </c>
      <c r="T7412" s="427"/>
      <c r="U7412" s="429"/>
      <c r="W7412" s="6" t="e">
        <f>VLOOKUP(A7412,'[3]Cartilha Global'!$A:$A,1,FALSE)</f>
        <v>#N/A</v>
      </c>
    </row>
    <row r="7413" spans="1:23" ht="34.5" hidden="1" thickBot="1" x14ac:dyDescent="0.25">
      <c r="A7413" s="621">
        <v>93398</v>
      </c>
      <c r="B7413" s="508" t="s">
        <v>3144</v>
      </c>
      <c r="C7413" s="513" t="s">
        <v>7620</v>
      </c>
      <c r="D7413" s="498" t="s">
        <v>7094</v>
      </c>
      <c r="E7413" s="499">
        <v>3.97</v>
      </c>
      <c r="F7413" s="500">
        <f t="shared" si="1802"/>
        <v>4.92</v>
      </c>
      <c r="G7413" s="556"/>
      <c r="H7413" s="518"/>
      <c r="I7413" s="519">
        <f t="shared" si="1803"/>
        <v>0</v>
      </c>
      <c r="J7413" s="558">
        <f t="shared" si="1799"/>
        <v>0</v>
      </c>
      <c r="K7413" s="504"/>
      <c r="L7413" s="580">
        <f t="shared" si="1804"/>
        <v>0</v>
      </c>
      <c r="M7413" s="518">
        <f t="shared" si="1804"/>
        <v>0</v>
      </c>
      <c r="N7413" s="519">
        <f t="shared" si="1805"/>
        <v>0</v>
      </c>
      <c r="O7413" s="558">
        <f t="shared" si="1806"/>
        <v>0</v>
      </c>
      <c r="P7413" s="506"/>
      <c r="Q7413" s="520"/>
      <c r="R7413" s="412" t="str">
        <f t="shared" si="1800"/>
        <v/>
      </c>
      <c r="S7413" s="412" t="str">
        <f t="shared" si="1807"/>
        <v/>
      </c>
      <c r="T7413" s="427"/>
      <c r="U7413" s="429"/>
      <c r="W7413" s="6" t="e">
        <f>VLOOKUP(A7413,'[3]Cartilha Global'!$A:$A,1,FALSE)</f>
        <v>#N/A</v>
      </c>
    </row>
    <row r="7414" spans="1:23" ht="34.5" hidden="1" thickBot="1" x14ac:dyDescent="0.25">
      <c r="A7414" s="621">
        <v>93399</v>
      </c>
      <c r="B7414" s="508" t="s">
        <v>3144</v>
      </c>
      <c r="C7414" s="513" t="s">
        <v>7621</v>
      </c>
      <c r="D7414" s="498" t="s">
        <v>7094</v>
      </c>
      <c r="E7414" s="499">
        <v>3.14</v>
      </c>
      <c r="F7414" s="500">
        <f t="shared" si="1802"/>
        <v>3.89</v>
      </c>
      <c r="G7414" s="556"/>
      <c r="H7414" s="518"/>
      <c r="I7414" s="519">
        <f t="shared" si="1803"/>
        <v>0</v>
      </c>
      <c r="J7414" s="558">
        <f t="shared" si="1799"/>
        <v>0</v>
      </c>
      <c r="K7414" s="504"/>
      <c r="L7414" s="580">
        <f t="shared" si="1804"/>
        <v>0</v>
      </c>
      <c r="M7414" s="518">
        <f t="shared" si="1804"/>
        <v>0</v>
      </c>
      <c r="N7414" s="519">
        <f t="shared" si="1805"/>
        <v>0</v>
      </c>
      <c r="O7414" s="558">
        <f t="shared" si="1806"/>
        <v>0</v>
      </c>
      <c r="P7414" s="506"/>
      <c r="Q7414" s="520"/>
      <c r="R7414" s="412" t="str">
        <f t="shared" si="1800"/>
        <v/>
      </c>
      <c r="S7414" s="412" t="str">
        <f t="shared" si="1807"/>
        <v/>
      </c>
      <c r="T7414" s="427"/>
      <c r="U7414" s="429"/>
      <c r="W7414" s="6" t="e">
        <f>VLOOKUP(A7414,'[3]Cartilha Global'!$A:$A,1,FALSE)</f>
        <v>#N/A</v>
      </c>
    </row>
    <row r="7415" spans="1:23" ht="34.5" hidden="1" thickBot="1" x14ac:dyDescent="0.25">
      <c r="A7415" s="621">
        <v>93400</v>
      </c>
      <c r="B7415" s="508" t="s">
        <v>3144</v>
      </c>
      <c r="C7415" s="513" t="s">
        <v>7622</v>
      </c>
      <c r="D7415" s="498" t="s">
        <v>7094</v>
      </c>
      <c r="E7415" s="499">
        <v>35.81</v>
      </c>
      <c r="F7415" s="500">
        <f t="shared" si="1802"/>
        <v>44.35</v>
      </c>
      <c r="G7415" s="556"/>
      <c r="H7415" s="518"/>
      <c r="I7415" s="519">
        <f t="shared" si="1803"/>
        <v>0</v>
      </c>
      <c r="J7415" s="558">
        <f t="shared" si="1799"/>
        <v>0</v>
      </c>
      <c r="K7415" s="504"/>
      <c r="L7415" s="580">
        <f t="shared" si="1804"/>
        <v>0</v>
      </c>
      <c r="M7415" s="518">
        <f t="shared" si="1804"/>
        <v>0</v>
      </c>
      <c r="N7415" s="519">
        <f t="shared" si="1805"/>
        <v>0</v>
      </c>
      <c r="O7415" s="558">
        <f t="shared" si="1806"/>
        <v>0</v>
      </c>
      <c r="P7415" s="506"/>
      <c r="Q7415" s="520"/>
      <c r="R7415" s="412" t="str">
        <f t="shared" si="1800"/>
        <v/>
      </c>
      <c r="S7415" s="412" t="str">
        <f t="shared" si="1807"/>
        <v/>
      </c>
      <c r="T7415" s="427"/>
      <c r="U7415" s="429"/>
      <c r="W7415" s="6" t="e">
        <f>VLOOKUP(A7415,'[3]Cartilha Global'!$A:$A,1,FALSE)</f>
        <v>#N/A</v>
      </c>
    </row>
    <row r="7416" spans="1:23" ht="34.5" hidden="1" thickBot="1" x14ac:dyDescent="0.25">
      <c r="A7416" s="621">
        <v>93401</v>
      </c>
      <c r="B7416" s="508" t="s">
        <v>3144</v>
      </c>
      <c r="C7416" s="513" t="s">
        <v>7623</v>
      </c>
      <c r="D7416" s="498" t="s">
        <v>7094</v>
      </c>
      <c r="E7416" s="499">
        <v>177.08</v>
      </c>
      <c r="F7416" s="500">
        <f t="shared" si="1802"/>
        <v>219.3</v>
      </c>
      <c r="G7416" s="556"/>
      <c r="H7416" s="518"/>
      <c r="I7416" s="519">
        <f t="shared" si="1803"/>
        <v>0</v>
      </c>
      <c r="J7416" s="558">
        <f t="shared" si="1799"/>
        <v>0</v>
      </c>
      <c r="K7416" s="504"/>
      <c r="L7416" s="580">
        <f t="shared" si="1804"/>
        <v>0</v>
      </c>
      <c r="M7416" s="518">
        <f t="shared" si="1804"/>
        <v>0</v>
      </c>
      <c r="N7416" s="519">
        <f t="shared" si="1805"/>
        <v>0</v>
      </c>
      <c r="O7416" s="558">
        <f t="shared" si="1806"/>
        <v>0</v>
      </c>
      <c r="P7416" s="506"/>
      <c r="Q7416" s="520"/>
      <c r="R7416" s="412" t="str">
        <f t="shared" si="1800"/>
        <v/>
      </c>
      <c r="S7416" s="412" t="str">
        <f t="shared" si="1807"/>
        <v/>
      </c>
      <c r="T7416" s="427"/>
      <c r="U7416" s="429"/>
      <c r="W7416" s="6" t="e">
        <f>VLOOKUP(A7416,'[3]Cartilha Global'!$A:$A,1,FALSE)</f>
        <v>#N/A</v>
      </c>
    </row>
    <row r="7417" spans="1:23" ht="34.5" hidden="1" thickBot="1" x14ac:dyDescent="0.25">
      <c r="A7417" s="621">
        <v>93403</v>
      </c>
      <c r="B7417" s="508" t="s">
        <v>3144</v>
      </c>
      <c r="C7417" s="513" t="s">
        <v>7624</v>
      </c>
      <c r="D7417" s="498" t="s">
        <v>7310</v>
      </c>
      <c r="E7417" s="499">
        <v>54.68</v>
      </c>
      <c r="F7417" s="500">
        <f t="shared" si="1802"/>
        <v>67.72</v>
      </c>
      <c r="G7417" s="556"/>
      <c r="H7417" s="518"/>
      <c r="I7417" s="519">
        <f t="shared" si="1803"/>
        <v>0</v>
      </c>
      <c r="J7417" s="558">
        <f t="shared" si="1799"/>
        <v>0</v>
      </c>
      <c r="K7417" s="504"/>
      <c r="L7417" s="580">
        <f t="shared" si="1804"/>
        <v>0</v>
      </c>
      <c r="M7417" s="518">
        <f t="shared" si="1804"/>
        <v>0</v>
      </c>
      <c r="N7417" s="519">
        <f t="shared" si="1805"/>
        <v>0</v>
      </c>
      <c r="O7417" s="558">
        <f t="shared" si="1806"/>
        <v>0</v>
      </c>
      <c r="P7417" s="506"/>
      <c r="Q7417" s="520"/>
      <c r="R7417" s="412" t="str">
        <f t="shared" si="1800"/>
        <v/>
      </c>
      <c r="S7417" s="412" t="str">
        <f t="shared" si="1807"/>
        <v/>
      </c>
      <c r="T7417" s="427"/>
      <c r="U7417" s="429"/>
      <c r="W7417" s="6" t="e">
        <f>VLOOKUP(A7417,'[3]Cartilha Global'!$A:$A,1,FALSE)</f>
        <v>#N/A</v>
      </c>
    </row>
    <row r="7418" spans="1:23" ht="23.25" hidden="1" thickBot="1" x14ac:dyDescent="0.25">
      <c r="A7418" s="621">
        <v>89272</v>
      </c>
      <c r="B7418" s="508" t="s">
        <v>3144</v>
      </c>
      <c r="C7418" s="513" t="s">
        <v>7625</v>
      </c>
      <c r="D7418" s="498" t="s">
        <v>6937</v>
      </c>
      <c r="E7418" s="499">
        <v>223.24</v>
      </c>
      <c r="F7418" s="500">
        <f t="shared" si="1802"/>
        <v>276.45999999999998</v>
      </c>
      <c r="G7418" s="556"/>
      <c r="H7418" s="518"/>
      <c r="I7418" s="519">
        <f t="shared" si="1803"/>
        <v>0</v>
      </c>
      <c r="J7418" s="558">
        <f t="shared" si="1799"/>
        <v>0</v>
      </c>
      <c r="K7418" s="504"/>
      <c r="L7418" s="580">
        <f t="shared" si="1804"/>
        <v>0</v>
      </c>
      <c r="M7418" s="518">
        <f t="shared" si="1804"/>
        <v>0</v>
      </c>
      <c r="N7418" s="519">
        <f t="shared" si="1805"/>
        <v>0</v>
      </c>
      <c r="O7418" s="558">
        <f t="shared" si="1806"/>
        <v>0</v>
      </c>
      <c r="P7418" s="506"/>
      <c r="Q7418" s="520"/>
      <c r="R7418" s="412" t="str">
        <f t="shared" si="1800"/>
        <v/>
      </c>
      <c r="S7418" s="412" t="str">
        <f t="shared" si="1807"/>
        <v/>
      </c>
      <c r="T7418" s="427"/>
      <c r="U7418" s="429"/>
      <c r="W7418" s="6" t="e">
        <f>VLOOKUP(A7418,'[3]Cartilha Global'!$A:$A,1,FALSE)</f>
        <v>#N/A</v>
      </c>
    </row>
    <row r="7419" spans="1:23" ht="23.25" hidden="1" thickBot="1" x14ac:dyDescent="0.25">
      <c r="A7419" s="621">
        <v>89273</v>
      </c>
      <c r="B7419" s="508" t="s">
        <v>3144</v>
      </c>
      <c r="C7419" s="513" t="s">
        <v>7626</v>
      </c>
      <c r="D7419" s="498" t="s">
        <v>7310</v>
      </c>
      <c r="E7419" s="499">
        <v>116.82</v>
      </c>
      <c r="F7419" s="500">
        <f t="shared" si="1802"/>
        <v>144.66999999999999</v>
      </c>
      <c r="G7419" s="556"/>
      <c r="H7419" s="518"/>
      <c r="I7419" s="519">
        <f t="shared" si="1803"/>
        <v>0</v>
      </c>
      <c r="J7419" s="558">
        <f t="shared" si="1799"/>
        <v>0</v>
      </c>
      <c r="K7419" s="504"/>
      <c r="L7419" s="580">
        <f t="shared" si="1804"/>
        <v>0</v>
      </c>
      <c r="M7419" s="518">
        <f t="shared" si="1804"/>
        <v>0</v>
      </c>
      <c r="N7419" s="519">
        <f t="shared" si="1805"/>
        <v>0</v>
      </c>
      <c r="O7419" s="558">
        <f t="shared" si="1806"/>
        <v>0</v>
      </c>
      <c r="P7419" s="506"/>
      <c r="Q7419" s="520"/>
      <c r="R7419" s="412" t="str">
        <f t="shared" si="1800"/>
        <v/>
      </c>
      <c r="S7419" s="412" t="str">
        <f t="shared" si="1807"/>
        <v/>
      </c>
      <c r="T7419" s="427"/>
      <c r="U7419" s="429"/>
      <c r="W7419" s="6" t="e">
        <f>VLOOKUP(A7419,'[3]Cartilha Global'!$A:$A,1,FALSE)</f>
        <v>#N/A</v>
      </c>
    </row>
    <row r="7420" spans="1:23" ht="23.25" hidden="1" thickBot="1" x14ac:dyDescent="0.25">
      <c r="A7420" s="621">
        <v>89267</v>
      </c>
      <c r="B7420" s="508" t="s">
        <v>3144</v>
      </c>
      <c r="C7420" s="513" t="s">
        <v>7627</v>
      </c>
      <c r="D7420" s="498" t="s">
        <v>7094</v>
      </c>
      <c r="E7420" s="499">
        <v>45.99</v>
      </c>
      <c r="F7420" s="500">
        <f t="shared" si="1802"/>
        <v>56.95</v>
      </c>
      <c r="G7420" s="556"/>
      <c r="H7420" s="518"/>
      <c r="I7420" s="519">
        <f t="shared" si="1803"/>
        <v>0</v>
      </c>
      <c r="J7420" s="558">
        <f t="shared" si="1799"/>
        <v>0</v>
      </c>
      <c r="K7420" s="504"/>
      <c r="L7420" s="580">
        <f t="shared" si="1804"/>
        <v>0</v>
      </c>
      <c r="M7420" s="518">
        <f t="shared" si="1804"/>
        <v>0</v>
      </c>
      <c r="N7420" s="519">
        <f t="shared" si="1805"/>
        <v>0</v>
      </c>
      <c r="O7420" s="558">
        <f t="shared" si="1806"/>
        <v>0</v>
      </c>
      <c r="P7420" s="506"/>
      <c r="Q7420" s="520"/>
      <c r="R7420" s="412" t="str">
        <f t="shared" si="1800"/>
        <v/>
      </c>
      <c r="S7420" s="412" t="str">
        <f t="shared" si="1807"/>
        <v/>
      </c>
      <c r="T7420" s="427"/>
      <c r="U7420" s="429"/>
      <c r="W7420" s="6" t="e">
        <f>VLOOKUP(A7420,'[3]Cartilha Global'!$A:$A,1,FALSE)</f>
        <v>#N/A</v>
      </c>
    </row>
    <row r="7421" spans="1:23" ht="23.25" hidden="1" thickBot="1" x14ac:dyDescent="0.25">
      <c r="A7421" s="621">
        <v>89268</v>
      </c>
      <c r="B7421" s="508" t="s">
        <v>3144</v>
      </c>
      <c r="C7421" s="513" t="s">
        <v>7628</v>
      </c>
      <c r="D7421" s="498" t="s">
        <v>7094</v>
      </c>
      <c r="E7421" s="499">
        <v>8.27</v>
      </c>
      <c r="F7421" s="500">
        <f t="shared" si="1802"/>
        <v>10.24</v>
      </c>
      <c r="G7421" s="556"/>
      <c r="H7421" s="518"/>
      <c r="I7421" s="519">
        <f t="shared" si="1803"/>
        <v>0</v>
      </c>
      <c r="J7421" s="558">
        <f t="shared" si="1799"/>
        <v>0</v>
      </c>
      <c r="K7421" s="504"/>
      <c r="L7421" s="580">
        <f t="shared" si="1804"/>
        <v>0</v>
      </c>
      <c r="M7421" s="518">
        <f t="shared" si="1804"/>
        <v>0</v>
      </c>
      <c r="N7421" s="519">
        <f t="shared" si="1805"/>
        <v>0</v>
      </c>
      <c r="O7421" s="558">
        <f t="shared" si="1806"/>
        <v>0</v>
      </c>
      <c r="P7421" s="506"/>
      <c r="Q7421" s="520"/>
      <c r="R7421" s="412" t="str">
        <f t="shared" si="1800"/>
        <v/>
      </c>
      <c r="S7421" s="412" t="str">
        <f t="shared" si="1807"/>
        <v/>
      </c>
      <c r="T7421" s="427"/>
      <c r="U7421" s="429"/>
      <c r="W7421" s="6" t="e">
        <f>VLOOKUP(A7421,'[3]Cartilha Global'!$A:$A,1,FALSE)</f>
        <v>#N/A</v>
      </c>
    </row>
    <row r="7422" spans="1:23" ht="23.25" hidden="1" thickBot="1" x14ac:dyDescent="0.25">
      <c r="A7422" s="621">
        <v>89269</v>
      </c>
      <c r="B7422" s="508" t="s">
        <v>3144</v>
      </c>
      <c r="C7422" s="513" t="s">
        <v>7629</v>
      </c>
      <c r="D7422" s="498" t="s">
        <v>7094</v>
      </c>
      <c r="E7422" s="499">
        <v>6.55</v>
      </c>
      <c r="F7422" s="500">
        <f t="shared" si="1802"/>
        <v>8.11</v>
      </c>
      <c r="G7422" s="556"/>
      <c r="H7422" s="518"/>
      <c r="I7422" s="519">
        <f t="shared" si="1803"/>
        <v>0</v>
      </c>
      <c r="J7422" s="558">
        <f t="shared" si="1799"/>
        <v>0</v>
      </c>
      <c r="K7422" s="504"/>
      <c r="L7422" s="580">
        <f t="shared" si="1804"/>
        <v>0</v>
      </c>
      <c r="M7422" s="518">
        <f t="shared" si="1804"/>
        <v>0</v>
      </c>
      <c r="N7422" s="519">
        <f t="shared" si="1805"/>
        <v>0</v>
      </c>
      <c r="O7422" s="558">
        <f t="shared" si="1806"/>
        <v>0</v>
      </c>
      <c r="P7422" s="506"/>
      <c r="Q7422" s="520"/>
      <c r="R7422" s="412" t="str">
        <f t="shared" si="1800"/>
        <v/>
      </c>
      <c r="S7422" s="412" t="str">
        <f t="shared" si="1807"/>
        <v/>
      </c>
      <c r="T7422" s="427"/>
      <c r="U7422" s="429"/>
      <c r="W7422" s="6" t="e">
        <f>VLOOKUP(A7422,'[3]Cartilha Global'!$A:$A,1,FALSE)</f>
        <v>#N/A</v>
      </c>
    </row>
    <row r="7423" spans="1:23" ht="23.25" hidden="1" thickBot="1" x14ac:dyDescent="0.25">
      <c r="A7423" s="621">
        <v>89270</v>
      </c>
      <c r="B7423" s="508" t="s">
        <v>3144</v>
      </c>
      <c r="C7423" s="513" t="s">
        <v>7630</v>
      </c>
      <c r="D7423" s="498" t="s">
        <v>7094</v>
      </c>
      <c r="E7423" s="499">
        <v>73.930000000000007</v>
      </c>
      <c r="F7423" s="500">
        <f t="shared" si="1802"/>
        <v>91.55</v>
      </c>
      <c r="G7423" s="556"/>
      <c r="H7423" s="518"/>
      <c r="I7423" s="519">
        <f t="shared" si="1803"/>
        <v>0</v>
      </c>
      <c r="J7423" s="558">
        <f t="shared" si="1799"/>
        <v>0</v>
      </c>
      <c r="K7423" s="504"/>
      <c r="L7423" s="580">
        <f t="shared" si="1804"/>
        <v>0</v>
      </c>
      <c r="M7423" s="518">
        <f t="shared" si="1804"/>
        <v>0</v>
      </c>
      <c r="N7423" s="519">
        <f t="shared" si="1805"/>
        <v>0</v>
      </c>
      <c r="O7423" s="558">
        <f t="shared" si="1806"/>
        <v>0</v>
      </c>
      <c r="P7423" s="506"/>
      <c r="Q7423" s="520"/>
      <c r="R7423" s="412" t="str">
        <f t="shared" si="1800"/>
        <v/>
      </c>
      <c r="S7423" s="412" t="str">
        <f t="shared" si="1807"/>
        <v/>
      </c>
      <c r="T7423" s="427"/>
      <c r="U7423" s="429"/>
      <c r="W7423" s="6" t="e">
        <f>VLOOKUP(A7423,'[3]Cartilha Global'!$A:$A,1,FALSE)</f>
        <v>#N/A</v>
      </c>
    </row>
    <row r="7424" spans="1:23" ht="23.25" hidden="1" thickBot="1" x14ac:dyDescent="0.25">
      <c r="A7424" s="621">
        <v>89271</v>
      </c>
      <c r="B7424" s="508" t="s">
        <v>3144</v>
      </c>
      <c r="C7424" s="513" t="s">
        <v>7631</v>
      </c>
      <c r="D7424" s="498" t="s">
        <v>7094</v>
      </c>
      <c r="E7424" s="499">
        <v>32.49</v>
      </c>
      <c r="F7424" s="500">
        <f t="shared" si="1802"/>
        <v>40.24</v>
      </c>
      <c r="G7424" s="556"/>
      <c r="H7424" s="518"/>
      <c r="I7424" s="519">
        <f t="shared" si="1803"/>
        <v>0</v>
      </c>
      <c r="J7424" s="558">
        <f t="shared" si="1799"/>
        <v>0</v>
      </c>
      <c r="K7424" s="504"/>
      <c r="L7424" s="580">
        <f t="shared" si="1804"/>
        <v>0</v>
      </c>
      <c r="M7424" s="518">
        <f t="shared" si="1804"/>
        <v>0</v>
      </c>
      <c r="N7424" s="519">
        <f t="shared" si="1805"/>
        <v>0</v>
      </c>
      <c r="O7424" s="558">
        <f t="shared" si="1806"/>
        <v>0</v>
      </c>
      <c r="P7424" s="506"/>
      <c r="Q7424" s="520"/>
      <c r="R7424" s="412" t="str">
        <f t="shared" si="1800"/>
        <v/>
      </c>
      <c r="S7424" s="412" t="str">
        <f t="shared" si="1807"/>
        <v/>
      </c>
      <c r="T7424" s="427"/>
      <c r="U7424" s="429"/>
      <c r="W7424" s="6" t="e">
        <f>VLOOKUP(A7424,'[3]Cartilha Global'!$A:$A,1,FALSE)</f>
        <v>#N/A</v>
      </c>
    </row>
    <row r="7425" spans="1:23" ht="23.25" hidden="1" thickBot="1" x14ac:dyDescent="0.25">
      <c r="A7425" s="621">
        <v>93287</v>
      </c>
      <c r="B7425" s="508" t="s">
        <v>3144</v>
      </c>
      <c r="C7425" s="513" t="s">
        <v>7632</v>
      </c>
      <c r="D7425" s="498" t="s">
        <v>6937</v>
      </c>
      <c r="E7425" s="499">
        <v>326.06</v>
      </c>
      <c r="F7425" s="500">
        <f t="shared" si="1802"/>
        <v>403.79</v>
      </c>
      <c r="G7425" s="556"/>
      <c r="H7425" s="518"/>
      <c r="I7425" s="519">
        <f t="shared" si="1803"/>
        <v>0</v>
      </c>
      <c r="J7425" s="558">
        <f t="shared" si="1799"/>
        <v>0</v>
      </c>
      <c r="K7425" s="504"/>
      <c r="L7425" s="580">
        <f t="shared" si="1804"/>
        <v>0</v>
      </c>
      <c r="M7425" s="518">
        <f t="shared" si="1804"/>
        <v>0</v>
      </c>
      <c r="N7425" s="519">
        <f t="shared" si="1805"/>
        <v>0</v>
      </c>
      <c r="O7425" s="558">
        <f t="shared" si="1806"/>
        <v>0</v>
      </c>
      <c r="P7425" s="506"/>
      <c r="Q7425" s="520"/>
      <c r="R7425" s="412" t="str">
        <f t="shared" si="1800"/>
        <v/>
      </c>
      <c r="S7425" s="412" t="str">
        <f t="shared" si="1807"/>
        <v/>
      </c>
      <c r="T7425" s="427"/>
      <c r="U7425" s="429"/>
      <c r="W7425" s="6" t="e">
        <f>VLOOKUP(A7425,'[3]Cartilha Global'!$A:$A,1,FALSE)</f>
        <v>#N/A</v>
      </c>
    </row>
    <row r="7426" spans="1:23" ht="23.25" hidden="1" thickBot="1" x14ac:dyDescent="0.25">
      <c r="A7426" s="621">
        <v>93288</v>
      </c>
      <c r="B7426" s="508" t="s">
        <v>3144</v>
      </c>
      <c r="C7426" s="513" t="s">
        <v>7633</v>
      </c>
      <c r="D7426" s="498" t="s">
        <v>7310</v>
      </c>
      <c r="E7426" s="499">
        <v>172.97</v>
      </c>
      <c r="F7426" s="500">
        <f t="shared" si="1802"/>
        <v>214.21</v>
      </c>
      <c r="G7426" s="556"/>
      <c r="H7426" s="518"/>
      <c r="I7426" s="519">
        <f t="shared" si="1803"/>
        <v>0</v>
      </c>
      <c r="J7426" s="558">
        <f t="shared" si="1799"/>
        <v>0</v>
      </c>
      <c r="K7426" s="504"/>
      <c r="L7426" s="580">
        <f t="shared" si="1804"/>
        <v>0</v>
      </c>
      <c r="M7426" s="518">
        <f t="shared" si="1804"/>
        <v>0</v>
      </c>
      <c r="N7426" s="519">
        <f t="shared" si="1805"/>
        <v>0</v>
      </c>
      <c r="O7426" s="558">
        <f t="shared" si="1806"/>
        <v>0</v>
      </c>
      <c r="P7426" s="506"/>
      <c r="Q7426" s="520"/>
      <c r="R7426" s="412" t="str">
        <f t="shared" si="1800"/>
        <v/>
      </c>
      <c r="S7426" s="412" t="str">
        <f t="shared" si="1807"/>
        <v/>
      </c>
      <c r="T7426" s="427"/>
      <c r="U7426" s="429"/>
      <c r="W7426" s="6" t="e">
        <f>VLOOKUP(A7426,'[3]Cartilha Global'!$A:$A,1,FALSE)</f>
        <v>#N/A</v>
      </c>
    </row>
    <row r="7427" spans="1:23" ht="23.25" hidden="1" thickBot="1" x14ac:dyDescent="0.25">
      <c r="A7427" s="621">
        <v>93283</v>
      </c>
      <c r="B7427" s="508" t="s">
        <v>3144</v>
      </c>
      <c r="C7427" s="513" t="s">
        <v>7634</v>
      </c>
      <c r="D7427" s="498" t="s">
        <v>7094</v>
      </c>
      <c r="E7427" s="499">
        <v>88.44</v>
      </c>
      <c r="F7427" s="500">
        <f t="shared" si="1802"/>
        <v>109.52</v>
      </c>
      <c r="G7427" s="556"/>
      <c r="H7427" s="518"/>
      <c r="I7427" s="519">
        <f t="shared" si="1803"/>
        <v>0</v>
      </c>
      <c r="J7427" s="558">
        <f t="shared" si="1799"/>
        <v>0</v>
      </c>
      <c r="K7427" s="504"/>
      <c r="L7427" s="580">
        <f t="shared" si="1804"/>
        <v>0</v>
      </c>
      <c r="M7427" s="518">
        <f t="shared" si="1804"/>
        <v>0</v>
      </c>
      <c r="N7427" s="519">
        <f t="shared" si="1805"/>
        <v>0</v>
      </c>
      <c r="O7427" s="558">
        <f t="shared" si="1806"/>
        <v>0</v>
      </c>
      <c r="P7427" s="506"/>
      <c r="Q7427" s="520"/>
      <c r="R7427" s="412" t="str">
        <f t="shared" si="1800"/>
        <v/>
      </c>
      <c r="S7427" s="412" t="str">
        <f t="shared" si="1807"/>
        <v/>
      </c>
      <c r="T7427" s="427"/>
      <c r="U7427" s="429"/>
      <c r="W7427" s="6" t="e">
        <f>VLOOKUP(A7427,'[3]Cartilha Global'!$A:$A,1,FALSE)</f>
        <v>#N/A</v>
      </c>
    </row>
    <row r="7428" spans="1:23" ht="23.25" hidden="1" thickBot="1" x14ac:dyDescent="0.25">
      <c r="A7428" s="621">
        <v>93284</v>
      </c>
      <c r="B7428" s="508" t="s">
        <v>3144</v>
      </c>
      <c r="C7428" s="513" t="s">
        <v>7635</v>
      </c>
      <c r="D7428" s="498" t="s">
        <v>7094</v>
      </c>
      <c r="E7428" s="499">
        <v>15.92</v>
      </c>
      <c r="F7428" s="500">
        <f t="shared" si="1802"/>
        <v>19.72</v>
      </c>
      <c r="G7428" s="556"/>
      <c r="H7428" s="518"/>
      <c r="I7428" s="519">
        <f t="shared" si="1803"/>
        <v>0</v>
      </c>
      <c r="J7428" s="558">
        <f t="shared" si="1799"/>
        <v>0</v>
      </c>
      <c r="K7428" s="504"/>
      <c r="L7428" s="580">
        <f t="shared" si="1804"/>
        <v>0</v>
      </c>
      <c r="M7428" s="518">
        <f t="shared" si="1804"/>
        <v>0</v>
      </c>
      <c r="N7428" s="519">
        <f t="shared" si="1805"/>
        <v>0</v>
      </c>
      <c r="O7428" s="558">
        <f t="shared" si="1806"/>
        <v>0</v>
      </c>
      <c r="P7428" s="506"/>
      <c r="Q7428" s="520"/>
      <c r="R7428" s="412" t="str">
        <f t="shared" si="1800"/>
        <v/>
      </c>
      <c r="S7428" s="412" t="str">
        <f t="shared" si="1807"/>
        <v/>
      </c>
      <c r="T7428" s="427"/>
      <c r="U7428" s="429"/>
      <c r="W7428" s="6" t="e">
        <f>VLOOKUP(A7428,'[3]Cartilha Global'!$A:$A,1,FALSE)</f>
        <v>#N/A</v>
      </c>
    </row>
    <row r="7429" spans="1:23" ht="23.25" hidden="1" thickBot="1" x14ac:dyDescent="0.25">
      <c r="A7429" s="621">
        <v>93285</v>
      </c>
      <c r="B7429" s="508" t="s">
        <v>3144</v>
      </c>
      <c r="C7429" s="513" t="s">
        <v>7636</v>
      </c>
      <c r="D7429" s="498" t="s">
        <v>7094</v>
      </c>
      <c r="E7429" s="499">
        <v>142.16999999999999</v>
      </c>
      <c r="F7429" s="500">
        <f t="shared" si="1802"/>
        <v>176.06</v>
      </c>
      <c r="G7429" s="556"/>
      <c r="H7429" s="518"/>
      <c r="I7429" s="519">
        <f t="shared" si="1803"/>
        <v>0</v>
      </c>
      <c r="J7429" s="558">
        <f t="shared" si="1799"/>
        <v>0</v>
      </c>
      <c r="K7429" s="504"/>
      <c r="L7429" s="580">
        <f t="shared" si="1804"/>
        <v>0</v>
      </c>
      <c r="M7429" s="518">
        <f t="shared" si="1804"/>
        <v>0</v>
      </c>
      <c r="N7429" s="519">
        <f t="shared" si="1805"/>
        <v>0</v>
      </c>
      <c r="O7429" s="558">
        <f t="shared" si="1806"/>
        <v>0</v>
      </c>
      <c r="P7429" s="506"/>
      <c r="Q7429" s="520"/>
      <c r="R7429" s="412" t="str">
        <f t="shared" si="1800"/>
        <v/>
      </c>
      <c r="S7429" s="412" t="str">
        <f t="shared" si="1807"/>
        <v/>
      </c>
      <c r="T7429" s="427"/>
      <c r="U7429" s="429"/>
      <c r="W7429" s="6" t="e">
        <f>VLOOKUP(A7429,'[3]Cartilha Global'!$A:$A,1,FALSE)</f>
        <v>#N/A</v>
      </c>
    </row>
    <row r="7430" spans="1:23" ht="23.25" hidden="1" thickBot="1" x14ac:dyDescent="0.25">
      <c r="A7430" s="621">
        <v>93286</v>
      </c>
      <c r="B7430" s="508" t="s">
        <v>3144</v>
      </c>
      <c r="C7430" s="513" t="s">
        <v>7637</v>
      </c>
      <c r="D7430" s="498" t="s">
        <v>7094</v>
      </c>
      <c r="E7430" s="499">
        <v>10.92</v>
      </c>
      <c r="F7430" s="500">
        <f t="shared" si="1802"/>
        <v>13.52</v>
      </c>
      <c r="G7430" s="556"/>
      <c r="H7430" s="518"/>
      <c r="I7430" s="519">
        <f t="shared" si="1803"/>
        <v>0</v>
      </c>
      <c r="J7430" s="558">
        <f t="shared" si="1799"/>
        <v>0</v>
      </c>
      <c r="K7430" s="504"/>
      <c r="L7430" s="580">
        <f t="shared" si="1804"/>
        <v>0</v>
      </c>
      <c r="M7430" s="518">
        <f t="shared" si="1804"/>
        <v>0</v>
      </c>
      <c r="N7430" s="519">
        <f t="shared" si="1805"/>
        <v>0</v>
      </c>
      <c r="O7430" s="558">
        <f t="shared" si="1806"/>
        <v>0</v>
      </c>
      <c r="P7430" s="506"/>
      <c r="Q7430" s="520"/>
      <c r="R7430" s="412" t="str">
        <f t="shared" si="1800"/>
        <v/>
      </c>
      <c r="S7430" s="412" t="str">
        <f t="shared" si="1807"/>
        <v/>
      </c>
      <c r="T7430" s="427"/>
      <c r="U7430" s="429"/>
      <c r="W7430" s="6" t="e">
        <f>VLOOKUP(A7430,'[3]Cartilha Global'!$A:$A,1,FALSE)</f>
        <v>#N/A</v>
      </c>
    </row>
    <row r="7431" spans="1:23" ht="23.25" hidden="1" thickBot="1" x14ac:dyDescent="0.25">
      <c r="A7431" s="621">
        <v>93296</v>
      </c>
      <c r="B7431" s="508" t="s">
        <v>3144</v>
      </c>
      <c r="C7431" s="513" t="s">
        <v>7638</v>
      </c>
      <c r="D7431" s="498" t="s">
        <v>7094</v>
      </c>
      <c r="E7431" s="499">
        <v>12.6</v>
      </c>
      <c r="F7431" s="500">
        <f t="shared" si="1802"/>
        <v>15.6</v>
      </c>
      <c r="G7431" s="556"/>
      <c r="H7431" s="518"/>
      <c r="I7431" s="519">
        <f t="shared" si="1803"/>
        <v>0</v>
      </c>
      <c r="J7431" s="558">
        <f t="shared" si="1799"/>
        <v>0</v>
      </c>
      <c r="K7431" s="504"/>
      <c r="L7431" s="580">
        <f t="shared" si="1804"/>
        <v>0</v>
      </c>
      <c r="M7431" s="518">
        <f t="shared" si="1804"/>
        <v>0</v>
      </c>
      <c r="N7431" s="519">
        <f t="shared" si="1805"/>
        <v>0</v>
      </c>
      <c r="O7431" s="558">
        <f t="shared" si="1806"/>
        <v>0</v>
      </c>
      <c r="P7431" s="506"/>
      <c r="Q7431" s="520"/>
      <c r="R7431" s="412" t="str">
        <f t="shared" si="1800"/>
        <v/>
      </c>
      <c r="S7431" s="412" t="str">
        <f t="shared" si="1807"/>
        <v/>
      </c>
      <c r="T7431" s="427"/>
      <c r="U7431" s="429"/>
      <c r="W7431" s="6" t="e">
        <f>VLOOKUP(A7431,'[3]Cartilha Global'!$A:$A,1,FALSE)</f>
        <v>#N/A</v>
      </c>
    </row>
    <row r="7432" spans="1:23" ht="12" hidden="1" thickBot="1" x14ac:dyDescent="0.25">
      <c r="A7432" s="621" t="s">
        <v>6558</v>
      </c>
      <c r="B7432" s="508"/>
      <c r="C7432" s="513" t="s">
        <v>6559</v>
      </c>
      <c r="D7432" s="498"/>
      <c r="E7432" s="499"/>
      <c r="F7432" s="500">
        <f t="shared" si="1802"/>
        <v>0</v>
      </c>
      <c r="G7432" s="556"/>
      <c r="H7432" s="556"/>
      <c r="I7432" s="557">
        <f t="shared" si="1803"/>
        <v>0</v>
      </c>
      <c r="J7432" s="558">
        <f t="shared" si="1799"/>
        <v>0</v>
      </c>
      <c r="K7432" s="504"/>
      <c r="L7432" s="580">
        <f t="shared" ref="L7432:M7447" si="1808">G7432</f>
        <v>0</v>
      </c>
      <c r="M7432" s="556">
        <f t="shared" si="1808"/>
        <v>0</v>
      </c>
      <c r="N7432" s="557"/>
      <c r="O7432" s="558"/>
      <c r="P7432" s="506"/>
      <c r="Q7432" s="494" t="str">
        <f>IF(OR(SUM(J7433:J7444)&gt;0,SUM(O7433:O7444)&gt;0),"xx","")</f>
        <v/>
      </c>
      <c r="R7432" s="412" t="str">
        <f t="shared" si="1800"/>
        <v/>
      </c>
      <c r="S7432" s="412" t="str">
        <f t="shared" si="1807"/>
        <v/>
      </c>
      <c r="T7432" s="427"/>
      <c r="U7432" s="429"/>
      <c r="W7432" s="6" t="e">
        <f>VLOOKUP(A7432,'[3]Cartilha Global'!$A:$A,1,FALSE)</f>
        <v>#N/A</v>
      </c>
    </row>
    <row r="7433" spans="1:23" ht="23.25" hidden="1" thickBot="1" x14ac:dyDescent="0.25">
      <c r="A7433" s="621">
        <v>92139</v>
      </c>
      <c r="B7433" s="508" t="s">
        <v>3144</v>
      </c>
      <c r="C7433" s="513" t="s">
        <v>7639</v>
      </c>
      <c r="D7433" s="498" t="s">
        <v>7310</v>
      </c>
      <c r="E7433" s="499">
        <v>40.71</v>
      </c>
      <c r="F7433" s="500">
        <f t="shared" si="1802"/>
        <v>50.42</v>
      </c>
      <c r="G7433" s="556"/>
      <c r="H7433" s="518"/>
      <c r="I7433" s="519">
        <f t="shared" si="1803"/>
        <v>0</v>
      </c>
      <c r="J7433" s="558">
        <f t="shared" si="1799"/>
        <v>0</v>
      </c>
      <c r="K7433" s="504"/>
      <c r="L7433" s="580">
        <f t="shared" si="1808"/>
        <v>0</v>
      </c>
      <c r="M7433" s="518">
        <f t="shared" si="1808"/>
        <v>0</v>
      </c>
      <c r="N7433" s="519">
        <f t="shared" ref="N7433:N7444" si="1809">IF(ISBLANK(E7433),0,ROUND(F7433*L7433,2))</f>
        <v>0</v>
      </c>
      <c r="O7433" s="558">
        <f t="shared" ref="O7433:O7444" si="1810">IF(ISBLANK(L7433),0,ROUND(L7433*M7433,2))</f>
        <v>0</v>
      </c>
      <c r="P7433" s="506"/>
      <c r="Q7433" s="520"/>
      <c r="R7433" s="412" t="str">
        <f t="shared" si="1800"/>
        <v/>
      </c>
      <c r="S7433" s="412" t="str">
        <f t="shared" si="1807"/>
        <v/>
      </c>
      <c r="T7433" s="427"/>
      <c r="U7433" s="429"/>
      <c r="W7433" s="6" t="e">
        <f>VLOOKUP(A7433,'[3]Cartilha Global'!$A:$A,1,FALSE)</f>
        <v>#N/A</v>
      </c>
    </row>
    <row r="7434" spans="1:23" ht="23.25" hidden="1" thickBot="1" x14ac:dyDescent="0.25">
      <c r="A7434" s="621">
        <v>92146</v>
      </c>
      <c r="B7434" s="508" t="s">
        <v>3144</v>
      </c>
      <c r="C7434" s="513" t="s">
        <v>7640</v>
      </c>
      <c r="D7434" s="498" t="s">
        <v>7310</v>
      </c>
      <c r="E7434" s="499">
        <v>30.97</v>
      </c>
      <c r="F7434" s="500">
        <f t="shared" si="1802"/>
        <v>38.35</v>
      </c>
      <c r="G7434" s="556"/>
      <c r="H7434" s="518"/>
      <c r="I7434" s="519">
        <f t="shared" si="1803"/>
        <v>0</v>
      </c>
      <c r="J7434" s="558">
        <f t="shared" si="1799"/>
        <v>0</v>
      </c>
      <c r="K7434" s="504"/>
      <c r="L7434" s="580">
        <f t="shared" si="1808"/>
        <v>0</v>
      </c>
      <c r="M7434" s="518">
        <f t="shared" si="1808"/>
        <v>0</v>
      </c>
      <c r="N7434" s="519">
        <f t="shared" si="1809"/>
        <v>0</v>
      </c>
      <c r="O7434" s="558">
        <f t="shared" si="1810"/>
        <v>0</v>
      </c>
      <c r="P7434" s="506"/>
      <c r="Q7434" s="520"/>
      <c r="R7434" s="412" t="str">
        <f t="shared" si="1800"/>
        <v/>
      </c>
      <c r="S7434" s="412" t="str">
        <f t="shared" si="1807"/>
        <v/>
      </c>
      <c r="T7434" s="427"/>
      <c r="U7434" s="429"/>
      <c r="W7434" s="6" t="e">
        <f>VLOOKUP(A7434,'[3]Cartilha Global'!$A:$A,1,FALSE)</f>
        <v>#N/A</v>
      </c>
    </row>
    <row r="7435" spans="1:23" ht="23.25" hidden="1" thickBot="1" x14ac:dyDescent="0.25">
      <c r="A7435" s="621">
        <v>92133</v>
      </c>
      <c r="B7435" s="508" t="s">
        <v>3144</v>
      </c>
      <c r="C7435" s="513" t="s">
        <v>7641</v>
      </c>
      <c r="D7435" s="498" t="s">
        <v>7094</v>
      </c>
      <c r="E7435" s="499">
        <v>11.97</v>
      </c>
      <c r="F7435" s="500">
        <f t="shared" si="1802"/>
        <v>14.82</v>
      </c>
      <c r="G7435" s="556"/>
      <c r="H7435" s="518"/>
      <c r="I7435" s="519">
        <f t="shared" si="1803"/>
        <v>0</v>
      </c>
      <c r="J7435" s="558">
        <f t="shared" si="1799"/>
        <v>0</v>
      </c>
      <c r="K7435" s="504"/>
      <c r="L7435" s="580">
        <f t="shared" si="1808"/>
        <v>0</v>
      </c>
      <c r="M7435" s="518">
        <f t="shared" si="1808"/>
        <v>0</v>
      </c>
      <c r="N7435" s="519">
        <f t="shared" si="1809"/>
        <v>0</v>
      </c>
      <c r="O7435" s="558">
        <f t="shared" si="1810"/>
        <v>0</v>
      </c>
      <c r="P7435" s="506"/>
      <c r="Q7435" s="520"/>
      <c r="R7435" s="412" t="str">
        <f t="shared" si="1800"/>
        <v/>
      </c>
      <c r="S7435" s="412" t="str">
        <f t="shared" si="1807"/>
        <v/>
      </c>
      <c r="T7435" s="427"/>
      <c r="U7435" s="429"/>
      <c r="W7435" s="6" t="e">
        <f>VLOOKUP(A7435,'[3]Cartilha Global'!$A:$A,1,FALSE)</f>
        <v>#N/A</v>
      </c>
    </row>
    <row r="7436" spans="1:23" ht="12" hidden="1" thickBot="1" x14ac:dyDescent="0.25">
      <c r="A7436" s="621">
        <v>92134</v>
      </c>
      <c r="B7436" s="508" t="s">
        <v>3144</v>
      </c>
      <c r="C7436" s="513" t="s">
        <v>7642</v>
      </c>
      <c r="D7436" s="498" t="s">
        <v>7094</v>
      </c>
      <c r="E7436" s="499">
        <v>1.89</v>
      </c>
      <c r="F7436" s="500">
        <f t="shared" si="1802"/>
        <v>2.34</v>
      </c>
      <c r="G7436" s="556"/>
      <c r="H7436" s="518"/>
      <c r="I7436" s="519">
        <f t="shared" si="1803"/>
        <v>0</v>
      </c>
      <c r="J7436" s="558">
        <f t="shared" si="1799"/>
        <v>0</v>
      </c>
      <c r="K7436" s="504"/>
      <c r="L7436" s="580">
        <f t="shared" si="1808"/>
        <v>0</v>
      </c>
      <c r="M7436" s="518">
        <f t="shared" si="1808"/>
        <v>0</v>
      </c>
      <c r="N7436" s="519">
        <f t="shared" si="1809"/>
        <v>0</v>
      </c>
      <c r="O7436" s="558">
        <f t="shared" si="1810"/>
        <v>0</v>
      </c>
      <c r="P7436" s="506"/>
      <c r="Q7436" s="520"/>
      <c r="R7436" s="412" t="str">
        <f t="shared" si="1800"/>
        <v/>
      </c>
      <c r="S7436" s="412" t="str">
        <f t="shared" si="1807"/>
        <v/>
      </c>
      <c r="T7436" s="427"/>
      <c r="U7436" s="429"/>
      <c r="W7436" s="6" t="e">
        <f>VLOOKUP(A7436,'[3]Cartilha Global'!$A:$A,1,FALSE)</f>
        <v>#N/A</v>
      </c>
    </row>
    <row r="7437" spans="1:23" ht="23.25" hidden="1" thickBot="1" x14ac:dyDescent="0.25">
      <c r="A7437" s="621">
        <v>92135</v>
      </c>
      <c r="B7437" s="508" t="s">
        <v>3144</v>
      </c>
      <c r="C7437" s="513" t="s">
        <v>7643</v>
      </c>
      <c r="D7437" s="498" t="s">
        <v>7094</v>
      </c>
      <c r="E7437" s="499">
        <v>1.49</v>
      </c>
      <c r="F7437" s="500">
        <f t="shared" si="1802"/>
        <v>1.85</v>
      </c>
      <c r="G7437" s="556"/>
      <c r="H7437" s="518"/>
      <c r="I7437" s="519">
        <f t="shared" si="1803"/>
        <v>0</v>
      </c>
      <c r="J7437" s="558">
        <f t="shared" si="1799"/>
        <v>0</v>
      </c>
      <c r="K7437" s="504"/>
      <c r="L7437" s="580">
        <f t="shared" si="1808"/>
        <v>0</v>
      </c>
      <c r="M7437" s="518">
        <f t="shared" si="1808"/>
        <v>0</v>
      </c>
      <c r="N7437" s="519">
        <f t="shared" si="1809"/>
        <v>0</v>
      </c>
      <c r="O7437" s="558">
        <f t="shared" si="1810"/>
        <v>0</v>
      </c>
      <c r="P7437" s="506"/>
      <c r="Q7437" s="520"/>
      <c r="R7437" s="412" t="str">
        <f t="shared" si="1800"/>
        <v/>
      </c>
      <c r="S7437" s="412" t="str">
        <f t="shared" si="1807"/>
        <v/>
      </c>
      <c r="T7437" s="427"/>
      <c r="U7437" s="429"/>
      <c r="W7437" s="6" t="e">
        <f>VLOOKUP(A7437,'[3]Cartilha Global'!$A:$A,1,FALSE)</f>
        <v>#N/A</v>
      </c>
    </row>
    <row r="7438" spans="1:23" ht="23.25" hidden="1" thickBot="1" x14ac:dyDescent="0.25">
      <c r="A7438" s="621">
        <v>92136</v>
      </c>
      <c r="B7438" s="508" t="s">
        <v>3144</v>
      </c>
      <c r="C7438" s="513" t="s">
        <v>7644</v>
      </c>
      <c r="D7438" s="498" t="s">
        <v>7094</v>
      </c>
      <c r="E7438" s="499">
        <v>14.97</v>
      </c>
      <c r="F7438" s="500">
        <f t="shared" si="1802"/>
        <v>18.54</v>
      </c>
      <c r="G7438" s="556"/>
      <c r="H7438" s="518"/>
      <c r="I7438" s="519">
        <f t="shared" si="1803"/>
        <v>0</v>
      </c>
      <c r="J7438" s="558">
        <f t="shared" si="1799"/>
        <v>0</v>
      </c>
      <c r="K7438" s="504"/>
      <c r="L7438" s="580">
        <f t="shared" si="1808"/>
        <v>0</v>
      </c>
      <c r="M7438" s="518">
        <f t="shared" si="1808"/>
        <v>0</v>
      </c>
      <c r="N7438" s="519">
        <f t="shared" si="1809"/>
        <v>0</v>
      </c>
      <c r="O7438" s="558">
        <f t="shared" si="1810"/>
        <v>0</v>
      </c>
      <c r="P7438" s="506"/>
      <c r="Q7438" s="520"/>
      <c r="R7438" s="412" t="str">
        <f t="shared" si="1800"/>
        <v/>
      </c>
      <c r="S7438" s="412" t="str">
        <f t="shared" si="1807"/>
        <v/>
      </c>
      <c r="T7438" s="427"/>
      <c r="U7438" s="429"/>
      <c r="W7438" s="6" t="e">
        <f>VLOOKUP(A7438,'[3]Cartilha Global'!$A:$A,1,FALSE)</f>
        <v>#N/A</v>
      </c>
    </row>
    <row r="7439" spans="1:23" ht="23.25" hidden="1" thickBot="1" x14ac:dyDescent="0.25">
      <c r="A7439" s="621">
        <v>92137</v>
      </c>
      <c r="B7439" s="508" t="s">
        <v>3144</v>
      </c>
      <c r="C7439" s="513" t="s">
        <v>7645</v>
      </c>
      <c r="D7439" s="498" t="s">
        <v>7094</v>
      </c>
      <c r="E7439" s="499">
        <v>39.46</v>
      </c>
      <c r="F7439" s="500">
        <f t="shared" si="1802"/>
        <v>48.87</v>
      </c>
      <c r="G7439" s="556"/>
      <c r="H7439" s="518"/>
      <c r="I7439" s="519">
        <f t="shared" si="1803"/>
        <v>0</v>
      </c>
      <c r="J7439" s="558">
        <f t="shared" si="1799"/>
        <v>0</v>
      </c>
      <c r="K7439" s="504"/>
      <c r="L7439" s="580">
        <f t="shared" si="1808"/>
        <v>0</v>
      </c>
      <c r="M7439" s="518">
        <f t="shared" si="1808"/>
        <v>0</v>
      </c>
      <c r="N7439" s="519">
        <f t="shared" si="1809"/>
        <v>0</v>
      </c>
      <c r="O7439" s="558">
        <f t="shared" si="1810"/>
        <v>0</v>
      </c>
      <c r="P7439" s="506"/>
      <c r="Q7439" s="520"/>
      <c r="R7439" s="412" t="str">
        <f t="shared" si="1800"/>
        <v/>
      </c>
      <c r="S7439" s="412" t="str">
        <f t="shared" si="1807"/>
        <v/>
      </c>
      <c r="T7439" s="427"/>
      <c r="U7439" s="429"/>
      <c r="W7439" s="6" t="e">
        <f>VLOOKUP(A7439,'[3]Cartilha Global'!$A:$A,1,FALSE)</f>
        <v>#N/A</v>
      </c>
    </row>
    <row r="7440" spans="1:23" ht="23.25" hidden="1" thickBot="1" x14ac:dyDescent="0.25">
      <c r="A7440" s="621">
        <v>92140</v>
      </c>
      <c r="B7440" s="508" t="s">
        <v>3144</v>
      </c>
      <c r="C7440" s="513" t="s">
        <v>7646</v>
      </c>
      <c r="D7440" s="498" t="s">
        <v>7094</v>
      </c>
      <c r="E7440" s="499">
        <v>4.38</v>
      </c>
      <c r="F7440" s="500">
        <f t="shared" si="1802"/>
        <v>5.42</v>
      </c>
      <c r="G7440" s="556"/>
      <c r="H7440" s="518"/>
      <c r="I7440" s="519">
        <f t="shared" si="1803"/>
        <v>0</v>
      </c>
      <c r="J7440" s="558">
        <f t="shared" si="1799"/>
        <v>0</v>
      </c>
      <c r="K7440" s="504"/>
      <c r="L7440" s="580">
        <f t="shared" si="1808"/>
        <v>0</v>
      </c>
      <c r="M7440" s="518">
        <f t="shared" si="1808"/>
        <v>0</v>
      </c>
      <c r="N7440" s="519">
        <f t="shared" si="1809"/>
        <v>0</v>
      </c>
      <c r="O7440" s="558">
        <f t="shared" si="1810"/>
        <v>0</v>
      </c>
      <c r="P7440" s="506"/>
      <c r="Q7440" s="520"/>
      <c r="R7440" s="412" t="str">
        <f t="shared" si="1800"/>
        <v/>
      </c>
      <c r="S7440" s="412" t="str">
        <f t="shared" si="1807"/>
        <v/>
      </c>
      <c r="T7440" s="427"/>
      <c r="U7440" s="429"/>
      <c r="W7440" s="6" t="e">
        <f>VLOOKUP(A7440,'[3]Cartilha Global'!$A:$A,1,FALSE)</f>
        <v>#N/A</v>
      </c>
    </row>
    <row r="7441" spans="1:23" ht="23.25" hidden="1" thickBot="1" x14ac:dyDescent="0.25">
      <c r="A7441" s="621">
        <v>92141</v>
      </c>
      <c r="B7441" s="508" t="s">
        <v>3144</v>
      </c>
      <c r="C7441" s="513" t="s">
        <v>7647</v>
      </c>
      <c r="D7441" s="498" t="s">
        <v>7094</v>
      </c>
      <c r="E7441" s="499">
        <v>0.69</v>
      </c>
      <c r="F7441" s="500">
        <f t="shared" si="1802"/>
        <v>0.85</v>
      </c>
      <c r="G7441" s="556"/>
      <c r="H7441" s="518"/>
      <c r="I7441" s="519">
        <f t="shared" si="1803"/>
        <v>0</v>
      </c>
      <c r="J7441" s="558">
        <f t="shared" si="1799"/>
        <v>0</v>
      </c>
      <c r="K7441" s="504"/>
      <c r="L7441" s="580">
        <f t="shared" si="1808"/>
        <v>0</v>
      </c>
      <c r="M7441" s="518">
        <f t="shared" si="1808"/>
        <v>0</v>
      </c>
      <c r="N7441" s="519">
        <f t="shared" si="1809"/>
        <v>0</v>
      </c>
      <c r="O7441" s="558">
        <f t="shared" si="1810"/>
        <v>0</v>
      </c>
      <c r="P7441" s="506"/>
      <c r="Q7441" s="520"/>
      <c r="R7441" s="412" t="str">
        <f t="shared" si="1800"/>
        <v/>
      </c>
      <c r="S7441" s="412" t="str">
        <f t="shared" si="1807"/>
        <v/>
      </c>
      <c r="T7441" s="427"/>
      <c r="U7441" s="429"/>
      <c r="W7441" s="6" t="e">
        <f>VLOOKUP(A7441,'[3]Cartilha Global'!$A:$A,1,FALSE)</f>
        <v>#N/A</v>
      </c>
    </row>
    <row r="7442" spans="1:23" ht="23.25" hidden="1" thickBot="1" x14ac:dyDescent="0.25">
      <c r="A7442" s="621">
        <v>92142</v>
      </c>
      <c r="B7442" s="508" t="s">
        <v>3144</v>
      </c>
      <c r="C7442" s="513" t="s">
        <v>7648</v>
      </c>
      <c r="D7442" s="498" t="s">
        <v>7094</v>
      </c>
      <c r="E7442" s="499">
        <v>0.54</v>
      </c>
      <c r="F7442" s="500">
        <f t="shared" si="1802"/>
        <v>0.67</v>
      </c>
      <c r="G7442" s="556"/>
      <c r="H7442" s="518"/>
      <c r="I7442" s="519">
        <f t="shared" si="1803"/>
        <v>0</v>
      </c>
      <c r="J7442" s="558">
        <f t="shared" si="1799"/>
        <v>0</v>
      </c>
      <c r="K7442" s="504"/>
      <c r="L7442" s="580">
        <f t="shared" si="1808"/>
        <v>0</v>
      </c>
      <c r="M7442" s="518">
        <f t="shared" si="1808"/>
        <v>0</v>
      </c>
      <c r="N7442" s="519">
        <f t="shared" si="1809"/>
        <v>0</v>
      </c>
      <c r="O7442" s="558">
        <f t="shared" si="1810"/>
        <v>0</v>
      </c>
      <c r="P7442" s="506"/>
      <c r="Q7442" s="520"/>
      <c r="R7442" s="412" t="str">
        <f>IF(Q7442="X","x",IF(Q7442="xx","x",IF(O7442&gt;0,"x","")))</f>
        <v/>
      </c>
      <c r="S7442" s="412" t="str">
        <f t="shared" si="1807"/>
        <v/>
      </c>
      <c r="T7442" s="427"/>
      <c r="U7442" s="429"/>
      <c r="W7442" s="6" t="e">
        <f>VLOOKUP(A7442,'[3]Cartilha Global'!$A:$A,1,FALSE)</f>
        <v>#N/A</v>
      </c>
    </row>
    <row r="7443" spans="1:23" ht="23.25" hidden="1" thickBot="1" x14ac:dyDescent="0.25">
      <c r="A7443" s="621">
        <v>92143</v>
      </c>
      <c r="B7443" s="508" t="s">
        <v>3144</v>
      </c>
      <c r="C7443" s="513" t="s">
        <v>7649</v>
      </c>
      <c r="D7443" s="498" t="s">
        <v>7094</v>
      </c>
      <c r="E7443" s="499">
        <v>5.48</v>
      </c>
      <c r="F7443" s="500">
        <f t="shared" si="1802"/>
        <v>6.79</v>
      </c>
      <c r="G7443" s="556"/>
      <c r="H7443" s="518"/>
      <c r="I7443" s="519">
        <f t="shared" si="1803"/>
        <v>0</v>
      </c>
      <c r="J7443" s="558">
        <f t="shared" si="1799"/>
        <v>0</v>
      </c>
      <c r="K7443" s="504"/>
      <c r="L7443" s="580">
        <f t="shared" si="1808"/>
        <v>0</v>
      </c>
      <c r="M7443" s="518">
        <f t="shared" si="1808"/>
        <v>0</v>
      </c>
      <c r="N7443" s="519">
        <f t="shared" si="1809"/>
        <v>0</v>
      </c>
      <c r="O7443" s="558">
        <f t="shared" si="1810"/>
        <v>0</v>
      </c>
      <c r="P7443" s="506"/>
      <c r="Q7443" s="520"/>
      <c r="R7443" s="412" t="str">
        <f>IF(Q7443="X","x",IF(Q7443="xx","x",IF(O7443&gt;0,"x","")))</f>
        <v/>
      </c>
      <c r="S7443" s="412" t="str">
        <f t="shared" si="1807"/>
        <v/>
      </c>
      <c r="T7443" s="427"/>
      <c r="U7443" s="429"/>
      <c r="W7443" s="6" t="e">
        <f>VLOOKUP(A7443,'[3]Cartilha Global'!$A:$A,1,FALSE)</f>
        <v>#N/A</v>
      </c>
    </row>
    <row r="7444" spans="1:23" ht="23.25" hidden="1" thickBot="1" x14ac:dyDescent="0.25">
      <c r="A7444" s="621">
        <v>92144</v>
      </c>
      <c r="B7444" s="508" t="s">
        <v>3144</v>
      </c>
      <c r="C7444" s="513" t="s">
        <v>7650</v>
      </c>
      <c r="D7444" s="498" t="s">
        <v>7094</v>
      </c>
      <c r="E7444" s="499">
        <v>48.7</v>
      </c>
      <c r="F7444" s="500">
        <f t="shared" si="1802"/>
        <v>60.31</v>
      </c>
      <c r="G7444" s="556"/>
      <c r="H7444" s="518"/>
      <c r="I7444" s="519">
        <f t="shared" si="1803"/>
        <v>0</v>
      </c>
      <c r="J7444" s="558">
        <f t="shared" si="1799"/>
        <v>0</v>
      </c>
      <c r="K7444" s="504"/>
      <c r="L7444" s="580">
        <f t="shared" si="1808"/>
        <v>0</v>
      </c>
      <c r="M7444" s="518">
        <f t="shared" si="1808"/>
        <v>0</v>
      </c>
      <c r="N7444" s="519">
        <f t="shared" si="1809"/>
        <v>0</v>
      </c>
      <c r="O7444" s="558">
        <f t="shared" si="1810"/>
        <v>0</v>
      </c>
      <c r="P7444" s="506"/>
      <c r="Q7444" s="520"/>
      <c r="R7444" s="412" t="str">
        <f t="shared" ref="R7444:R7507" si="1811">IF(Q7444="X","x",IF(Q7444="xx","x",IF(O7444&gt;0,"x","")))</f>
        <v/>
      </c>
      <c r="S7444" s="412" t="str">
        <f t="shared" si="1807"/>
        <v/>
      </c>
      <c r="T7444" s="427"/>
      <c r="U7444" s="429"/>
      <c r="W7444" s="6" t="e">
        <f>VLOOKUP(A7444,'[3]Cartilha Global'!$A:$A,1,FALSE)</f>
        <v>#N/A</v>
      </c>
    </row>
    <row r="7445" spans="1:23" ht="12" hidden="1" thickBot="1" x14ac:dyDescent="0.25">
      <c r="A7445" s="621" t="s">
        <v>2120</v>
      </c>
      <c r="B7445" s="508"/>
      <c r="C7445" s="513" t="s">
        <v>1</v>
      </c>
      <c r="D7445" s="498"/>
      <c r="E7445" s="499"/>
      <c r="F7445" s="500">
        <f t="shared" si="1802"/>
        <v>0</v>
      </c>
      <c r="G7445" s="556"/>
      <c r="H7445" s="556"/>
      <c r="I7445" s="557">
        <f t="shared" si="1803"/>
        <v>0</v>
      </c>
      <c r="J7445" s="558">
        <f t="shared" si="1799"/>
        <v>0</v>
      </c>
      <c r="K7445" s="504"/>
      <c r="L7445" s="580">
        <f t="shared" si="1808"/>
        <v>0</v>
      </c>
      <c r="M7445" s="556">
        <f t="shared" si="1808"/>
        <v>0</v>
      </c>
      <c r="N7445" s="557"/>
      <c r="O7445" s="558"/>
      <c r="P7445" s="506"/>
      <c r="Q7445" s="494" t="str">
        <f>IF(OR(SUM(J7446:J7561)&gt;0,SUM(O7446:O7561)&gt;0),"xx","")</f>
        <v/>
      </c>
      <c r="R7445" s="412" t="str">
        <f t="shared" si="1811"/>
        <v/>
      </c>
      <c r="S7445" s="412" t="str">
        <f t="shared" si="1807"/>
        <v/>
      </c>
      <c r="T7445" s="427"/>
      <c r="U7445" s="429"/>
      <c r="W7445" s="6" t="str">
        <f>VLOOKUP(A7445,'[3]Cartilha Global'!$A:$A,1,FALSE)</f>
        <v>12.3.28</v>
      </c>
    </row>
    <row r="7446" spans="1:23" ht="34.5" hidden="1" thickBot="1" x14ac:dyDescent="0.25">
      <c r="A7446" s="621">
        <v>5695</v>
      </c>
      <c r="B7446" s="508" t="s">
        <v>3144</v>
      </c>
      <c r="C7446" s="513" t="s">
        <v>7651</v>
      </c>
      <c r="D7446" s="498" t="s">
        <v>7094</v>
      </c>
      <c r="E7446" s="499">
        <v>33.700000000000003</v>
      </c>
      <c r="F7446" s="500">
        <f t="shared" si="1802"/>
        <v>41.73</v>
      </c>
      <c r="G7446" s="556"/>
      <c r="H7446" s="518"/>
      <c r="I7446" s="519">
        <f t="shared" si="1803"/>
        <v>0</v>
      </c>
      <c r="J7446" s="558">
        <f t="shared" si="1799"/>
        <v>0</v>
      </c>
      <c r="K7446" s="504"/>
      <c r="L7446" s="580">
        <f t="shared" si="1808"/>
        <v>0</v>
      </c>
      <c r="M7446" s="518">
        <f t="shared" si="1808"/>
        <v>0</v>
      </c>
      <c r="N7446" s="519">
        <f t="shared" ref="N7446:N7509" si="1812">IF(ISBLANK(E7446),0,ROUND(F7446*L7446,2))</f>
        <v>0</v>
      </c>
      <c r="O7446" s="558">
        <f t="shared" ref="O7446:O7509" si="1813">IF(ISBLANK(L7446),0,ROUND(L7446*M7446,2))</f>
        <v>0</v>
      </c>
      <c r="P7446" s="506"/>
      <c r="Q7446" s="520"/>
      <c r="R7446" s="412" t="str">
        <f t="shared" si="1811"/>
        <v/>
      </c>
      <c r="S7446" s="412" t="str">
        <f t="shared" si="1807"/>
        <v/>
      </c>
      <c r="T7446" s="427"/>
      <c r="U7446" s="429"/>
      <c r="W7446" s="6" t="e">
        <f>VLOOKUP(A7446,'[3]Cartilha Global'!$A:$A,1,FALSE)</f>
        <v>#N/A</v>
      </c>
    </row>
    <row r="7447" spans="1:23" ht="34.5" hidden="1" thickBot="1" x14ac:dyDescent="0.25">
      <c r="A7447" s="621">
        <v>5811</v>
      </c>
      <c r="B7447" s="508" t="s">
        <v>3144</v>
      </c>
      <c r="C7447" s="513" t="s">
        <v>7652</v>
      </c>
      <c r="D7447" s="498" t="s">
        <v>6937</v>
      </c>
      <c r="E7447" s="499">
        <v>195.2</v>
      </c>
      <c r="F7447" s="500">
        <f t="shared" si="1802"/>
        <v>241.74</v>
      </c>
      <c r="G7447" s="556"/>
      <c r="H7447" s="518"/>
      <c r="I7447" s="519">
        <f t="shared" si="1803"/>
        <v>0</v>
      </c>
      <c r="J7447" s="558">
        <f t="shared" si="1799"/>
        <v>0</v>
      </c>
      <c r="K7447" s="504"/>
      <c r="L7447" s="580">
        <f t="shared" si="1808"/>
        <v>0</v>
      </c>
      <c r="M7447" s="518">
        <f t="shared" si="1808"/>
        <v>0</v>
      </c>
      <c r="N7447" s="519">
        <f t="shared" si="1812"/>
        <v>0</v>
      </c>
      <c r="O7447" s="558">
        <f t="shared" si="1813"/>
        <v>0</v>
      </c>
      <c r="P7447" s="506"/>
      <c r="Q7447" s="520"/>
      <c r="R7447" s="412" t="str">
        <f t="shared" si="1811"/>
        <v/>
      </c>
      <c r="S7447" s="412" t="str">
        <f t="shared" si="1807"/>
        <v/>
      </c>
      <c r="T7447" s="427"/>
      <c r="U7447" s="429"/>
      <c r="W7447" s="6" t="e">
        <f>VLOOKUP(A7447,'[3]Cartilha Global'!$A:$A,1,FALSE)</f>
        <v>#N/A</v>
      </c>
    </row>
    <row r="7448" spans="1:23" ht="34.5" hidden="1" thickBot="1" x14ac:dyDescent="0.25">
      <c r="A7448" s="621">
        <v>5961</v>
      </c>
      <c r="B7448" s="508" t="s">
        <v>3144</v>
      </c>
      <c r="C7448" s="513" t="s">
        <v>7653</v>
      </c>
      <c r="D7448" s="498" t="s">
        <v>7310</v>
      </c>
      <c r="E7448" s="499">
        <v>48.07</v>
      </c>
      <c r="F7448" s="500">
        <f t="shared" si="1802"/>
        <v>59.53</v>
      </c>
      <c r="G7448" s="556"/>
      <c r="H7448" s="518"/>
      <c r="I7448" s="519">
        <f t="shared" si="1803"/>
        <v>0</v>
      </c>
      <c r="J7448" s="558">
        <f t="shared" si="1799"/>
        <v>0</v>
      </c>
      <c r="K7448" s="504"/>
      <c r="L7448" s="580">
        <f t="shared" ref="L7448:M7509" si="1814">G7448</f>
        <v>0</v>
      </c>
      <c r="M7448" s="518">
        <f t="shared" si="1814"/>
        <v>0</v>
      </c>
      <c r="N7448" s="519">
        <f t="shared" si="1812"/>
        <v>0</v>
      </c>
      <c r="O7448" s="558">
        <f t="shared" si="1813"/>
        <v>0</v>
      </c>
      <c r="P7448" s="506"/>
      <c r="Q7448" s="520"/>
      <c r="R7448" s="412" t="str">
        <f t="shared" si="1811"/>
        <v/>
      </c>
      <c r="S7448" s="412" t="str">
        <f t="shared" si="1807"/>
        <v/>
      </c>
      <c r="T7448" s="427"/>
      <c r="U7448" s="429"/>
      <c r="W7448" s="6" t="e">
        <f>VLOOKUP(A7448,'[3]Cartilha Global'!$A:$A,1,FALSE)</f>
        <v>#N/A</v>
      </c>
    </row>
    <row r="7449" spans="1:23" ht="34.5" hidden="1" thickBot="1" x14ac:dyDescent="0.25">
      <c r="A7449" s="621">
        <v>7058</v>
      </c>
      <c r="B7449" s="508" t="s">
        <v>3144</v>
      </c>
      <c r="C7449" s="513" t="s">
        <v>7654</v>
      </c>
      <c r="D7449" s="498" t="s">
        <v>7094</v>
      </c>
      <c r="E7449" s="499">
        <v>19.5</v>
      </c>
      <c r="F7449" s="500">
        <f t="shared" si="1802"/>
        <v>24.15</v>
      </c>
      <c r="G7449" s="556"/>
      <c r="H7449" s="518"/>
      <c r="I7449" s="519">
        <f t="shared" si="1803"/>
        <v>0</v>
      </c>
      <c r="J7449" s="558">
        <f t="shared" si="1799"/>
        <v>0</v>
      </c>
      <c r="K7449" s="504"/>
      <c r="L7449" s="580">
        <f t="shared" si="1814"/>
        <v>0</v>
      </c>
      <c r="M7449" s="518">
        <f t="shared" si="1814"/>
        <v>0</v>
      </c>
      <c r="N7449" s="519">
        <f t="shared" si="1812"/>
        <v>0</v>
      </c>
      <c r="O7449" s="558">
        <f t="shared" si="1813"/>
        <v>0</v>
      </c>
      <c r="P7449" s="506"/>
      <c r="Q7449" s="520"/>
      <c r="R7449" s="412" t="str">
        <f t="shared" si="1811"/>
        <v/>
      </c>
      <c r="S7449" s="412" t="str">
        <f t="shared" si="1807"/>
        <v/>
      </c>
      <c r="T7449" s="427"/>
      <c r="U7449" s="429"/>
      <c r="W7449" s="6" t="e">
        <f>VLOOKUP(A7449,'[3]Cartilha Global'!$A:$A,1,FALSE)</f>
        <v>#N/A</v>
      </c>
    </row>
    <row r="7450" spans="1:23" ht="34.5" hidden="1" thickBot="1" x14ac:dyDescent="0.25">
      <c r="A7450" s="621">
        <v>7059</v>
      </c>
      <c r="B7450" s="508" t="s">
        <v>3144</v>
      </c>
      <c r="C7450" s="513" t="s">
        <v>7655</v>
      </c>
      <c r="D7450" s="498" t="s">
        <v>7094</v>
      </c>
      <c r="E7450" s="499">
        <v>3.77</v>
      </c>
      <c r="F7450" s="500">
        <f t="shared" si="1802"/>
        <v>4.67</v>
      </c>
      <c r="G7450" s="556"/>
      <c r="H7450" s="518"/>
      <c r="I7450" s="519">
        <f t="shared" si="1803"/>
        <v>0</v>
      </c>
      <c r="J7450" s="558">
        <f t="shared" si="1799"/>
        <v>0</v>
      </c>
      <c r="K7450" s="504"/>
      <c r="L7450" s="580">
        <f t="shared" si="1814"/>
        <v>0</v>
      </c>
      <c r="M7450" s="518">
        <f t="shared" si="1814"/>
        <v>0</v>
      </c>
      <c r="N7450" s="519">
        <f t="shared" si="1812"/>
        <v>0</v>
      </c>
      <c r="O7450" s="558">
        <f t="shared" si="1813"/>
        <v>0</v>
      </c>
      <c r="P7450" s="506"/>
      <c r="Q7450" s="520"/>
      <c r="R7450" s="412" t="str">
        <f t="shared" si="1811"/>
        <v/>
      </c>
      <c r="S7450" s="412" t="str">
        <f t="shared" si="1807"/>
        <v/>
      </c>
      <c r="T7450" s="427"/>
      <c r="U7450" s="429"/>
      <c r="W7450" s="6" t="e">
        <f>VLOOKUP(A7450,'[3]Cartilha Global'!$A:$A,1,FALSE)</f>
        <v>#N/A</v>
      </c>
    </row>
    <row r="7451" spans="1:23" ht="34.5" hidden="1" thickBot="1" x14ac:dyDescent="0.25">
      <c r="A7451" s="621">
        <v>7060</v>
      </c>
      <c r="B7451" s="508" t="s">
        <v>3144</v>
      </c>
      <c r="C7451" s="513" t="s">
        <v>7656</v>
      </c>
      <c r="D7451" s="498" t="s">
        <v>7094</v>
      </c>
      <c r="E7451" s="499">
        <v>34.83</v>
      </c>
      <c r="F7451" s="500">
        <f t="shared" si="1802"/>
        <v>43.13</v>
      </c>
      <c r="G7451" s="556"/>
      <c r="H7451" s="518"/>
      <c r="I7451" s="519">
        <f t="shared" si="1803"/>
        <v>0</v>
      </c>
      <c r="J7451" s="558">
        <f t="shared" si="1799"/>
        <v>0</v>
      </c>
      <c r="K7451" s="504"/>
      <c r="L7451" s="580">
        <f t="shared" si="1814"/>
        <v>0</v>
      </c>
      <c r="M7451" s="518">
        <f t="shared" si="1814"/>
        <v>0</v>
      </c>
      <c r="N7451" s="519">
        <f t="shared" si="1812"/>
        <v>0</v>
      </c>
      <c r="O7451" s="558">
        <f t="shared" si="1813"/>
        <v>0</v>
      </c>
      <c r="P7451" s="506"/>
      <c r="Q7451" s="520"/>
      <c r="R7451" s="412" t="str">
        <f t="shared" si="1811"/>
        <v/>
      </c>
      <c r="S7451" s="412" t="str">
        <f t="shared" si="1807"/>
        <v/>
      </c>
      <c r="T7451" s="427"/>
      <c r="U7451" s="429"/>
      <c r="W7451" s="6" t="e">
        <f>VLOOKUP(A7451,'[3]Cartilha Global'!$A:$A,1,FALSE)</f>
        <v>#N/A</v>
      </c>
    </row>
    <row r="7452" spans="1:23" ht="34.5" hidden="1" thickBot="1" x14ac:dyDescent="0.25">
      <c r="A7452" s="621">
        <v>7061</v>
      </c>
      <c r="B7452" s="508" t="s">
        <v>3144</v>
      </c>
      <c r="C7452" s="513" t="s">
        <v>7657</v>
      </c>
      <c r="D7452" s="498" t="s">
        <v>7094</v>
      </c>
      <c r="E7452" s="499">
        <v>91.25</v>
      </c>
      <c r="F7452" s="500">
        <f t="shared" si="1802"/>
        <v>113</v>
      </c>
      <c r="G7452" s="556"/>
      <c r="H7452" s="518"/>
      <c r="I7452" s="519">
        <f t="shared" si="1803"/>
        <v>0</v>
      </c>
      <c r="J7452" s="558">
        <f t="shared" si="1799"/>
        <v>0</v>
      </c>
      <c r="K7452" s="504"/>
      <c r="L7452" s="580">
        <f t="shared" si="1814"/>
        <v>0</v>
      </c>
      <c r="M7452" s="518">
        <f t="shared" si="1814"/>
        <v>0</v>
      </c>
      <c r="N7452" s="519">
        <f t="shared" si="1812"/>
        <v>0</v>
      </c>
      <c r="O7452" s="558">
        <f t="shared" si="1813"/>
        <v>0</v>
      </c>
      <c r="P7452" s="506"/>
      <c r="Q7452" s="520"/>
      <c r="R7452" s="412" t="str">
        <f t="shared" si="1811"/>
        <v/>
      </c>
      <c r="S7452" s="412" t="str">
        <f t="shared" si="1807"/>
        <v/>
      </c>
      <c r="T7452" s="427"/>
      <c r="U7452" s="429"/>
      <c r="W7452" s="6" t="e">
        <f>VLOOKUP(A7452,'[3]Cartilha Global'!$A:$A,1,FALSE)</f>
        <v>#N/A</v>
      </c>
    </row>
    <row r="7453" spans="1:23" ht="34.5" hidden="1" thickBot="1" x14ac:dyDescent="0.25">
      <c r="A7453" s="621">
        <v>53792</v>
      </c>
      <c r="B7453" s="508" t="s">
        <v>3144</v>
      </c>
      <c r="C7453" s="513" t="s">
        <v>7658</v>
      </c>
      <c r="D7453" s="498" t="s">
        <v>7094</v>
      </c>
      <c r="E7453" s="499">
        <v>113.43</v>
      </c>
      <c r="F7453" s="500">
        <f t="shared" si="1802"/>
        <v>140.47</v>
      </c>
      <c r="G7453" s="556"/>
      <c r="H7453" s="518"/>
      <c r="I7453" s="519">
        <f t="shared" si="1803"/>
        <v>0</v>
      </c>
      <c r="J7453" s="558">
        <f t="shared" si="1799"/>
        <v>0</v>
      </c>
      <c r="K7453" s="504"/>
      <c r="L7453" s="580">
        <f t="shared" si="1814"/>
        <v>0</v>
      </c>
      <c r="M7453" s="518">
        <f t="shared" si="1814"/>
        <v>0</v>
      </c>
      <c r="N7453" s="519">
        <f t="shared" si="1812"/>
        <v>0</v>
      </c>
      <c r="O7453" s="558">
        <f t="shared" si="1813"/>
        <v>0</v>
      </c>
      <c r="P7453" s="506"/>
      <c r="Q7453" s="520"/>
      <c r="R7453" s="412" t="str">
        <f t="shared" si="1811"/>
        <v/>
      </c>
      <c r="S7453" s="412" t="str">
        <f t="shared" si="1807"/>
        <v/>
      </c>
      <c r="T7453" s="427"/>
      <c r="U7453" s="429"/>
      <c r="W7453" s="6" t="e">
        <f>VLOOKUP(A7453,'[3]Cartilha Global'!$A:$A,1,FALSE)</f>
        <v>#N/A</v>
      </c>
    </row>
    <row r="7454" spans="1:23" ht="34.5" hidden="1" thickBot="1" x14ac:dyDescent="0.25">
      <c r="A7454" s="621">
        <v>67826</v>
      </c>
      <c r="B7454" s="508" t="s">
        <v>3144</v>
      </c>
      <c r="C7454" s="513" t="s">
        <v>7659</v>
      </c>
      <c r="D7454" s="498" t="s">
        <v>6937</v>
      </c>
      <c r="E7454" s="499">
        <v>175.03</v>
      </c>
      <c r="F7454" s="500">
        <f t="shared" si="1802"/>
        <v>216.76</v>
      </c>
      <c r="G7454" s="556"/>
      <c r="H7454" s="518"/>
      <c r="I7454" s="519">
        <f t="shared" si="1803"/>
        <v>0</v>
      </c>
      <c r="J7454" s="558">
        <f t="shared" ref="J7454:J7517" si="1815">IF(ISBLANK(G7454),0,ROUND(G7454*H7454,2))</f>
        <v>0</v>
      </c>
      <c r="K7454" s="504"/>
      <c r="L7454" s="580">
        <f t="shared" si="1814"/>
        <v>0</v>
      </c>
      <c r="M7454" s="518">
        <f t="shared" si="1814"/>
        <v>0</v>
      </c>
      <c r="N7454" s="519">
        <f t="shared" si="1812"/>
        <v>0</v>
      </c>
      <c r="O7454" s="558">
        <f t="shared" si="1813"/>
        <v>0</v>
      </c>
      <c r="P7454" s="506"/>
      <c r="Q7454" s="520"/>
      <c r="R7454" s="412" t="str">
        <f t="shared" si="1811"/>
        <v/>
      </c>
      <c r="S7454" s="412" t="str">
        <f t="shared" si="1807"/>
        <v/>
      </c>
      <c r="T7454" s="427"/>
      <c r="U7454" s="429"/>
      <c r="W7454" s="6" t="e">
        <f>VLOOKUP(A7454,'[3]Cartilha Global'!$A:$A,1,FALSE)</f>
        <v>#N/A</v>
      </c>
    </row>
    <row r="7455" spans="1:23" ht="34.5" hidden="1" thickBot="1" x14ac:dyDescent="0.25">
      <c r="A7455" s="621">
        <v>89870</v>
      </c>
      <c r="B7455" s="508" t="s">
        <v>3144</v>
      </c>
      <c r="C7455" s="513" t="s">
        <v>7660</v>
      </c>
      <c r="D7455" s="498" t="s">
        <v>7094</v>
      </c>
      <c r="E7455" s="499">
        <v>32.21</v>
      </c>
      <c r="F7455" s="500">
        <f t="shared" si="1802"/>
        <v>39.89</v>
      </c>
      <c r="G7455" s="556"/>
      <c r="H7455" s="518"/>
      <c r="I7455" s="519">
        <f t="shared" si="1803"/>
        <v>0</v>
      </c>
      <c r="J7455" s="558">
        <f t="shared" si="1815"/>
        <v>0</v>
      </c>
      <c r="K7455" s="504"/>
      <c r="L7455" s="580">
        <f t="shared" si="1814"/>
        <v>0</v>
      </c>
      <c r="M7455" s="518">
        <f t="shared" si="1814"/>
        <v>0</v>
      </c>
      <c r="N7455" s="519">
        <f t="shared" si="1812"/>
        <v>0</v>
      </c>
      <c r="O7455" s="558">
        <f t="shared" si="1813"/>
        <v>0</v>
      </c>
      <c r="P7455" s="506"/>
      <c r="Q7455" s="520"/>
      <c r="R7455" s="412" t="str">
        <f t="shared" si="1811"/>
        <v/>
      </c>
      <c r="S7455" s="412" t="str">
        <f t="shared" si="1807"/>
        <v/>
      </c>
      <c r="T7455" s="427"/>
      <c r="U7455" s="429"/>
      <c r="W7455" s="6" t="e">
        <f>VLOOKUP(A7455,'[3]Cartilha Global'!$A:$A,1,FALSE)</f>
        <v>#N/A</v>
      </c>
    </row>
    <row r="7456" spans="1:23" ht="34.5" hidden="1" thickBot="1" x14ac:dyDescent="0.25">
      <c r="A7456" s="621">
        <v>89871</v>
      </c>
      <c r="B7456" s="508" t="s">
        <v>3144</v>
      </c>
      <c r="C7456" s="513" t="s">
        <v>7661</v>
      </c>
      <c r="D7456" s="498" t="s">
        <v>7094</v>
      </c>
      <c r="E7456" s="499">
        <v>5.49</v>
      </c>
      <c r="F7456" s="500">
        <f t="shared" si="1802"/>
        <v>6.8</v>
      </c>
      <c r="G7456" s="556"/>
      <c r="H7456" s="518"/>
      <c r="I7456" s="519">
        <f t="shared" si="1803"/>
        <v>0</v>
      </c>
      <c r="J7456" s="558">
        <f t="shared" si="1815"/>
        <v>0</v>
      </c>
      <c r="K7456" s="504"/>
      <c r="L7456" s="580">
        <f t="shared" si="1814"/>
        <v>0</v>
      </c>
      <c r="M7456" s="518">
        <f t="shared" si="1814"/>
        <v>0</v>
      </c>
      <c r="N7456" s="519">
        <f t="shared" si="1812"/>
        <v>0</v>
      </c>
      <c r="O7456" s="558">
        <f t="shared" si="1813"/>
        <v>0</v>
      </c>
      <c r="P7456" s="506"/>
      <c r="Q7456" s="520"/>
      <c r="R7456" s="412" t="str">
        <f t="shared" si="1811"/>
        <v/>
      </c>
      <c r="S7456" s="412" t="str">
        <f t="shared" si="1807"/>
        <v/>
      </c>
      <c r="T7456" s="427"/>
      <c r="U7456" s="429"/>
      <c r="W7456" s="6" t="e">
        <f>VLOOKUP(A7456,'[3]Cartilha Global'!$A:$A,1,FALSE)</f>
        <v>#N/A</v>
      </c>
    </row>
    <row r="7457" spans="1:23" ht="34.5" hidden="1" thickBot="1" x14ac:dyDescent="0.25">
      <c r="A7457" s="621">
        <v>89872</v>
      </c>
      <c r="B7457" s="508" t="s">
        <v>3144</v>
      </c>
      <c r="C7457" s="513" t="s">
        <v>7662</v>
      </c>
      <c r="D7457" s="498" t="s">
        <v>7094</v>
      </c>
      <c r="E7457" s="499">
        <v>4.3499999999999996</v>
      </c>
      <c r="F7457" s="500">
        <f t="shared" si="1802"/>
        <v>5.39</v>
      </c>
      <c r="G7457" s="556"/>
      <c r="H7457" s="518"/>
      <c r="I7457" s="519">
        <f t="shared" si="1803"/>
        <v>0</v>
      </c>
      <c r="J7457" s="558">
        <f t="shared" si="1815"/>
        <v>0</v>
      </c>
      <c r="K7457" s="504"/>
      <c r="L7457" s="580">
        <f t="shared" si="1814"/>
        <v>0</v>
      </c>
      <c r="M7457" s="518">
        <f t="shared" si="1814"/>
        <v>0</v>
      </c>
      <c r="N7457" s="519">
        <f t="shared" si="1812"/>
        <v>0</v>
      </c>
      <c r="O7457" s="558">
        <f t="shared" si="1813"/>
        <v>0</v>
      </c>
      <c r="P7457" s="506"/>
      <c r="Q7457" s="520"/>
      <c r="R7457" s="412" t="str">
        <f t="shared" si="1811"/>
        <v/>
      </c>
      <c r="S7457" s="412" t="str">
        <f t="shared" si="1807"/>
        <v/>
      </c>
      <c r="T7457" s="427"/>
      <c r="U7457" s="429"/>
      <c r="W7457" s="6" t="e">
        <f>VLOOKUP(A7457,'[3]Cartilha Global'!$A:$A,1,FALSE)</f>
        <v>#N/A</v>
      </c>
    </row>
    <row r="7458" spans="1:23" ht="34.5" hidden="1" thickBot="1" x14ac:dyDescent="0.25">
      <c r="A7458" s="621">
        <v>89873</v>
      </c>
      <c r="B7458" s="508" t="s">
        <v>3144</v>
      </c>
      <c r="C7458" s="513" t="s">
        <v>7663</v>
      </c>
      <c r="D7458" s="498" t="s">
        <v>7094</v>
      </c>
      <c r="E7458" s="499">
        <v>53.59</v>
      </c>
      <c r="F7458" s="500">
        <f t="shared" si="1802"/>
        <v>66.37</v>
      </c>
      <c r="G7458" s="556"/>
      <c r="H7458" s="518"/>
      <c r="I7458" s="519">
        <f t="shared" si="1803"/>
        <v>0</v>
      </c>
      <c r="J7458" s="558">
        <f t="shared" si="1815"/>
        <v>0</v>
      </c>
      <c r="K7458" s="504"/>
      <c r="L7458" s="580">
        <f t="shared" si="1814"/>
        <v>0</v>
      </c>
      <c r="M7458" s="518">
        <f t="shared" si="1814"/>
        <v>0</v>
      </c>
      <c r="N7458" s="519">
        <f t="shared" si="1812"/>
        <v>0</v>
      </c>
      <c r="O7458" s="558">
        <f t="shared" si="1813"/>
        <v>0</v>
      </c>
      <c r="P7458" s="506"/>
      <c r="Q7458" s="520"/>
      <c r="R7458" s="412" t="str">
        <f t="shared" si="1811"/>
        <v/>
      </c>
      <c r="S7458" s="412" t="str">
        <f t="shared" si="1807"/>
        <v/>
      </c>
      <c r="T7458" s="427"/>
      <c r="U7458" s="429"/>
      <c r="W7458" s="6" t="e">
        <f>VLOOKUP(A7458,'[3]Cartilha Global'!$A:$A,1,FALSE)</f>
        <v>#N/A</v>
      </c>
    </row>
    <row r="7459" spans="1:23" ht="34.5" hidden="1" thickBot="1" x14ac:dyDescent="0.25">
      <c r="A7459" s="621">
        <v>89874</v>
      </c>
      <c r="B7459" s="508" t="s">
        <v>3144</v>
      </c>
      <c r="C7459" s="513" t="s">
        <v>7664</v>
      </c>
      <c r="D7459" s="498" t="s">
        <v>7094</v>
      </c>
      <c r="E7459" s="499">
        <v>197.44</v>
      </c>
      <c r="F7459" s="500">
        <f t="shared" si="1802"/>
        <v>244.51</v>
      </c>
      <c r="G7459" s="556"/>
      <c r="H7459" s="518"/>
      <c r="I7459" s="519">
        <f t="shared" si="1803"/>
        <v>0</v>
      </c>
      <c r="J7459" s="558">
        <f t="shared" si="1815"/>
        <v>0</v>
      </c>
      <c r="K7459" s="504"/>
      <c r="L7459" s="580">
        <f t="shared" si="1814"/>
        <v>0</v>
      </c>
      <c r="M7459" s="518">
        <f t="shared" si="1814"/>
        <v>0</v>
      </c>
      <c r="N7459" s="519">
        <f t="shared" si="1812"/>
        <v>0</v>
      </c>
      <c r="O7459" s="558">
        <f t="shared" si="1813"/>
        <v>0</v>
      </c>
      <c r="P7459" s="506"/>
      <c r="Q7459" s="520"/>
      <c r="R7459" s="412" t="str">
        <f t="shared" si="1811"/>
        <v/>
      </c>
      <c r="S7459" s="412" t="str">
        <f t="shared" si="1807"/>
        <v/>
      </c>
      <c r="T7459" s="427"/>
      <c r="U7459" s="429"/>
      <c r="W7459" s="6" t="e">
        <f>VLOOKUP(A7459,'[3]Cartilha Global'!$A:$A,1,FALSE)</f>
        <v>#N/A</v>
      </c>
    </row>
    <row r="7460" spans="1:23" ht="34.5" hidden="1" thickBot="1" x14ac:dyDescent="0.25">
      <c r="A7460" s="621">
        <v>89878</v>
      </c>
      <c r="B7460" s="508" t="s">
        <v>3144</v>
      </c>
      <c r="C7460" s="513" t="s">
        <v>7665</v>
      </c>
      <c r="D7460" s="498" t="s">
        <v>7094</v>
      </c>
      <c r="E7460" s="499">
        <v>35</v>
      </c>
      <c r="F7460" s="500">
        <f t="shared" ref="F7460:F7523" si="1816">IF(E7460=0,0,ROUND(E7460*(1+E$13)*(1-E$14),2))</f>
        <v>43.34</v>
      </c>
      <c r="G7460" s="556"/>
      <c r="H7460" s="518"/>
      <c r="I7460" s="519">
        <f t="shared" si="1803"/>
        <v>0</v>
      </c>
      <c r="J7460" s="558">
        <f t="shared" si="1815"/>
        <v>0</v>
      </c>
      <c r="K7460" s="504"/>
      <c r="L7460" s="580">
        <f t="shared" si="1814"/>
        <v>0</v>
      </c>
      <c r="M7460" s="518">
        <f t="shared" si="1814"/>
        <v>0</v>
      </c>
      <c r="N7460" s="519">
        <f t="shared" si="1812"/>
        <v>0</v>
      </c>
      <c r="O7460" s="558">
        <f t="shared" si="1813"/>
        <v>0</v>
      </c>
      <c r="P7460" s="506"/>
      <c r="Q7460" s="520"/>
      <c r="R7460" s="412" t="str">
        <f t="shared" si="1811"/>
        <v/>
      </c>
      <c r="S7460" s="412" t="str">
        <f t="shared" si="1807"/>
        <v/>
      </c>
      <c r="T7460" s="427"/>
      <c r="U7460" s="429"/>
      <c r="W7460" s="6" t="e">
        <f>VLOOKUP(A7460,'[3]Cartilha Global'!$A:$A,1,FALSE)</f>
        <v>#N/A</v>
      </c>
    </row>
    <row r="7461" spans="1:23" ht="34.5" hidden="1" thickBot="1" x14ac:dyDescent="0.25">
      <c r="A7461" s="621">
        <v>89879</v>
      </c>
      <c r="B7461" s="508" t="s">
        <v>3144</v>
      </c>
      <c r="C7461" s="513" t="s">
        <v>7666</v>
      </c>
      <c r="D7461" s="498" t="s">
        <v>7094</v>
      </c>
      <c r="E7461" s="499">
        <v>5.84</v>
      </c>
      <c r="F7461" s="500">
        <f t="shared" si="1816"/>
        <v>7.23</v>
      </c>
      <c r="G7461" s="556"/>
      <c r="H7461" s="518"/>
      <c r="I7461" s="519">
        <f t="shared" ref="I7461:I7534" si="1817">IF(ISBLANK(E7461),0,ROUND(F7461*G7461,2))</f>
        <v>0</v>
      </c>
      <c r="J7461" s="558">
        <f t="shared" si="1815"/>
        <v>0</v>
      </c>
      <c r="K7461" s="504"/>
      <c r="L7461" s="580">
        <f t="shared" si="1814"/>
        <v>0</v>
      </c>
      <c r="M7461" s="518">
        <f t="shared" si="1814"/>
        <v>0</v>
      </c>
      <c r="N7461" s="519">
        <f t="shared" si="1812"/>
        <v>0</v>
      </c>
      <c r="O7461" s="558">
        <f t="shared" si="1813"/>
        <v>0</v>
      </c>
      <c r="P7461" s="506"/>
      <c r="Q7461" s="520"/>
      <c r="R7461" s="412" t="str">
        <f t="shared" si="1811"/>
        <v/>
      </c>
      <c r="S7461" s="412" t="str">
        <f t="shared" si="1807"/>
        <v/>
      </c>
      <c r="T7461" s="427"/>
      <c r="U7461" s="429"/>
      <c r="W7461" s="6" t="e">
        <f>VLOOKUP(A7461,'[3]Cartilha Global'!$A:$A,1,FALSE)</f>
        <v>#N/A</v>
      </c>
    </row>
    <row r="7462" spans="1:23" ht="34.5" hidden="1" thickBot="1" x14ac:dyDescent="0.25">
      <c r="A7462" s="621">
        <v>89880</v>
      </c>
      <c r="B7462" s="508" t="s">
        <v>3144</v>
      </c>
      <c r="C7462" s="513" t="s">
        <v>7667</v>
      </c>
      <c r="D7462" s="498" t="s">
        <v>7094</v>
      </c>
      <c r="E7462" s="499">
        <v>4.63</v>
      </c>
      <c r="F7462" s="500">
        <f t="shared" si="1816"/>
        <v>5.73</v>
      </c>
      <c r="G7462" s="556"/>
      <c r="H7462" s="518"/>
      <c r="I7462" s="519">
        <f t="shared" si="1817"/>
        <v>0</v>
      </c>
      <c r="J7462" s="558">
        <f t="shared" si="1815"/>
        <v>0</v>
      </c>
      <c r="K7462" s="504"/>
      <c r="L7462" s="580">
        <f t="shared" si="1814"/>
        <v>0</v>
      </c>
      <c r="M7462" s="518">
        <f t="shared" si="1814"/>
        <v>0</v>
      </c>
      <c r="N7462" s="519">
        <f t="shared" si="1812"/>
        <v>0</v>
      </c>
      <c r="O7462" s="558">
        <f t="shared" si="1813"/>
        <v>0</v>
      </c>
      <c r="P7462" s="506"/>
      <c r="Q7462" s="520"/>
      <c r="R7462" s="412" t="str">
        <f t="shared" si="1811"/>
        <v/>
      </c>
      <c r="S7462" s="412" t="str">
        <f t="shared" si="1807"/>
        <v/>
      </c>
      <c r="T7462" s="427"/>
      <c r="U7462" s="429"/>
      <c r="W7462" s="6" t="e">
        <f>VLOOKUP(A7462,'[3]Cartilha Global'!$A:$A,1,FALSE)</f>
        <v>#N/A</v>
      </c>
    </row>
    <row r="7463" spans="1:23" ht="34.5" hidden="1" thickBot="1" x14ac:dyDescent="0.25">
      <c r="A7463" s="621">
        <v>89881</v>
      </c>
      <c r="B7463" s="508" t="s">
        <v>3144</v>
      </c>
      <c r="C7463" s="513" t="s">
        <v>7668</v>
      </c>
      <c r="D7463" s="498" t="s">
        <v>7094</v>
      </c>
      <c r="E7463" s="499">
        <v>57.62</v>
      </c>
      <c r="F7463" s="500">
        <f t="shared" si="1816"/>
        <v>71.36</v>
      </c>
      <c r="G7463" s="556"/>
      <c r="H7463" s="518"/>
      <c r="I7463" s="519">
        <f t="shared" si="1817"/>
        <v>0</v>
      </c>
      <c r="J7463" s="558">
        <f t="shared" si="1815"/>
        <v>0</v>
      </c>
      <c r="K7463" s="504"/>
      <c r="L7463" s="580">
        <f t="shared" si="1814"/>
        <v>0</v>
      </c>
      <c r="M7463" s="518">
        <f t="shared" si="1814"/>
        <v>0</v>
      </c>
      <c r="N7463" s="519">
        <f t="shared" si="1812"/>
        <v>0</v>
      </c>
      <c r="O7463" s="558">
        <f t="shared" si="1813"/>
        <v>0</v>
      </c>
      <c r="P7463" s="506"/>
      <c r="Q7463" s="520"/>
      <c r="R7463" s="412" t="str">
        <f t="shared" si="1811"/>
        <v/>
      </c>
      <c r="S7463" s="412" t="str">
        <f t="shared" si="1807"/>
        <v/>
      </c>
      <c r="T7463" s="427"/>
      <c r="U7463" s="429"/>
      <c r="W7463" s="6" t="e">
        <f>VLOOKUP(A7463,'[3]Cartilha Global'!$A:$A,1,FALSE)</f>
        <v>#N/A</v>
      </c>
    </row>
    <row r="7464" spans="1:23" ht="34.5" hidden="1" thickBot="1" x14ac:dyDescent="0.25">
      <c r="A7464" s="621">
        <v>89882</v>
      </c>
      <c r="B7464" s="508" t="s">
        <v>3144</v>
      </c>
      <c r="C7464" s="513" t="s">
        <v>7669</v>
      </c>
      <c r="D7464" s="498" t="s">
        <v>7094</v>
      </c>
      <c r="E7464" s="499">
        <v>227.8</v>
      </c>
      <c r="F7464" s="500">
        <f t="shared" si="1816"/>
        <v>282.11</v>
      </c>
      <c r="G7464" s="556"/>
      <c r="H7464" s="518"/>
      <c r="I7464" s="519">
        <f t="shared" si="1817"/>
        <v>0</v>
      </c>
      <c r="J7464" s="558">
        <f t="shared" si="1815"/>
        <v>0</v>
      </c>
      <c r="K7464" s="504"/>
      <c r="L7464" s="580">
        <f t="shared" si="1814"/>
        <v>0</v>
      </c>
      <c r="M7464" s="518">
        <f t="shared" si="1814"/>
        <v>0</v>
      </c>
      <c r="N7464" s="519">
        <f t="shared" si="1812"/>
        <v>0</v>
      </c>
      <c r="O7464" s="558">
        <f t="shared" si="1813"/>
        <v>0</v>
      </c>
      <c r="P7464" s="506"/>
      <c r="Q7464" s="520"/>
      <c r="R7464" s="412" t="str">
        <f t="shared" si="1811"/>
        <v/>
      </c>
      <c r="S7464" s="412" t="str">
        <f t="shared" si="1807"/>
        <v/>
      </c>
      <c r="T7464" s="427"/>
      <c r="U7464" s="429"/>
      <c r="W7464" s="6" t="e">
        <f>VLOOKUP(A7464,'[3]Cartilha Global'!$A:$A,1,FALSE)</f>
        <v>#N/A</v>
      </c>
    </row>
    <row r="7465" spans="1:23" ht="34.5" hidden="1" thickBot="1" x14ac:dyDescent="0.25">
      <c r="A7465" s="621">
        <v>89876</v>
      </c>
      <c r="B7465" s="508" t="s">
        <v>3144</v>
      </c>
      <c r="C7465" s="513" t="s">
        <v>7670</v>
      </c>
      <c r="D7465" s="498" t="s">
        <v>6937</v>
      </c>
      <c r="E7465" s="499">
        <v>315.77</v>
      </c>
      <c r="F7465" s="500">
        <f t="shared" si="1816"/>
        <v>391.05</v>
      </c>
      <c r="G7465" s="556"/>
      <c r="H7465" s="518"/>
      <c r="I7465" s="519">
        <f t="shared" si="1817"/>
        <v>0</v>
      </c>
      <c r="J7465" s="558">
        <f t="shared" si="1815"/>
        <v>0</v>
      </c>
      <c r="K7465" s="504"/>
      <c r="L7465" s="580">
        <f t="shared" si="1814"/>
        <v>0</v>
      </c>
      <c r="M7465" s="518">
        <f t="shared" si="1814"/>
        <v>0</v>
      </c>
      <c r="N7465" s="519">
        <f t="shared" si="1812"/>
        <v>0</v>
      </c>
      <c r="O7465" s="558">
        <f t="shared" si="1813"/>
        <v>0</v>
      </c>
      <c r="P7465" s="506"/>
      <c r="Q7465" s="520"/>
      <c r="R7465" s="412" t="str">
        <f t="shared" si="1811"/>
        <v/>
      </c>
      <c r="S7465" s="412" t="str">
        <f t="shared" si="1807"/>
        <v/>
      </c>
      <c r="T7465" s="427"/>
      <c r="U7465" s="429"/>
      <c r="W7465" s="6" t="e">
        <f>VLOOKUP(A7465,'[3]Cartilha Global'!$A:$A,1,FALSE)</f>
        <v>#N/A</v>
      </c>
    </row>
    <row r="7466" spans="1:23" ht="34.5" hidden="1" thickBot="1" x14ac:dyDescent="0.25">
      <c r="A7466" s="621">
        <v>89883</v>
      </c>
      <c r="B7466" s="508" t="s">
        <v>3144</v>
      </c>
      <c r="C7466" s="513" t="s">
        <v>7671</v>
      </c>
      <c r="D7466" s="498" t="s">
        <v>6937</v>
      </c>
      <c r="E7466" s="499">
        <v>353.58</v>
      </c>
      <c r="F7466" s="500">
        <f t="shared" si="1816"/>
        <v>437.87</v>
      </c>
      <c r="G7466" s="556"/>
      <c r="H7466" s="518"/>
      <c r="I7466" s="519">
        <f t="shared" si="1817"/>
        <v>0</v>
      </c>
      <c r="J7466" s="558">
        <f t="shared" si="1815"/>
        <v>0</v>
      </c>
      <c r="K7466" s="504"/>
      <c r="L7466" s="580">
        <f t="shared" si="1814"/>
        <v>0</v>
      </c>
      <c r="M7466" s="518">
        <f t="shared" si="1814"/>
        <v>0</v>
      </c>
      <c r="N7466" s="519">
        <f t="shared" si="1812"/>
        <v>0</v>
      </c>
      <c r="O7466" s="558">
        <f t="shared" si="1813"/>
        <v>0</v>
      </c>
      <c r="P7466" s="506"/>
      <c r="Q7466" s="520"/>
      <c r="R7466" s="412" t="str">
        <f t="shared" si="1811"/>
        <v/>
      </c>
      <c r="S7466" s="412" t="str">
        <f t="shared" si="1807"/>
        <v/>
      </c>
      <c r="T7466" s="427"/>
      <c r="U7466" s="429"/>
      <c r="W7466" s="6" t="e">
        <f>VLOOKUP(A7466,'[3]Cartilha Global'!$A:$A,1,FALSE)</f>
        <v>#N/A</v>
      </c>
    </row>
    <row r="7467" spans="1:23" ht="34.5" hidden="1" thickBot="1" x14ac:dyDescent="0.25">
      <c r="A7467" s="621">
        <v>91386</v>
      </c>
      <c r="B7467" s="508" t="s">
        <v>3144</v>
      </c>
      <c r="C7467" s="513" t="s">
        <v>7672</v>
      </c>
      <c r="D7467" s="498" t="s">
        <v>6937</v>
      </c>
      <c r="E7467" s="499">
        <v>259.19</v>
      </c>
      <c r="F7467" s="500">
        <f t="shared" si="1816"/>
        <v>320.98</v>
      </c>
      <c r="G7467" s="556"/>
      <c r="H7467" s="518"/>
      <c r="I7467" s="519">
        <f t="shared" si="1817"/>
        <v>0</v>
      </c>
      <c r="J7467" s="558">
        <f t="shared" si="1815"/>
        <v>0</v>
      </c>
      <c r="K7467" s="504"/>
      <c r="L7467" s="580">
        <f t="shared" si="1814"/>
        <v>0</v>
      </c>
      <c r="M7467" s="518">
        <f t="shared" si="1814"/>
        <v>0</v>
      </c>
      <c r="N7467" s="519">
        <f t="shared" si="1812"/>
        <v>0</v>
      </c>
      <c r="O7467" s="558">
        <f t="shared" si="1813"/>
        <v>0</v>
      </c>
      <c r="P7467" s="506"/>
      <c r="Q7467" s="520"/>
      <c r="R7467" s="412" t="str">
        <f t="shared" si="1811"/>
        <v/>
      </c>
      <c r="S7467" s="412" t="str">
        <f t="shared" si="1807"/>
        <v/>
      </c>
      <c r="T7467" s="427"/>
      <c r="U7467" s="429"/>
      <c r="W7467" s="6" t="e">
        <f>VLOOKUP(A7467,'[3]Cartilha Global'!$A:$A,1,FALSE)</f>
        <v>#N/A</v>
      </c>
    </row>
    <row r="7468" spans="1:23" ht="34.5" hidden="1" thickBot="1" x14ac:dyDescent="0.25">
      <c r="A7468" s="621">
        <v>89877</v>
      </c>
      <c r="B7468" s="508" t="s">
        <v>3144</v>
      </c>
      <c r="C7468" s="513" t="s">
        <v>7673</v>
      </c>
      <c r="D7468" s="498" t="s">
        <v>7310</v>
      </c>
      <c r="E7468" s="499">
        <v>64.739999999999995</v>
      </c>
      <c r="F7468" s="500">
        <f t="shared" si="1816"/>
        <v>80.17</v>
      </c>
      <c r="G7468" s="556"/>
      <c r="H7468" s="518"/>
      <c r="I7468" s="519">
        <f t="shared" si="1817"/>
        <v>0</v>
      </c>
      <c r="J7468" s="558">
        <f t="shared" si="1815"/>
        <v>0</v>
      </c>
      <c r="K7468" s="504"/>
      <c r="L7468" s="580">
        <f t="shared" si="1814"/>
        <v>0</v>
      </c>
      <c r="M7468" s="518">
        <f t="shared" si="1814"/>
        <v>0</v>
      </c>
      <c r="N7468" s="519">
        <f t="shared" si="1812"/>
        <v>0</v>
      </c>
      <c r="O7468" s="558">
        <f t="shared" si="1813"/>
        <v>0</v>
      </c>
      <c r="P7468" s="506"/>
      <c r="Q7468" s="520"/>
      <c r="R7468" s="412" t="str">
        <f t="shared" si="1811"/>
        <v/>
      </c>
      <c r="S7468" s="412" t="str">
        <f t="shared" si="1807"/>
        <v/>
      </c>
      <c r="T7468" s="427"/>
      <c r="U7468" s="429"/>
      <c r="W7468" s="6" t="e">
        <f>VLOOKUP(A7468,'[3]Cartilha Global'!$A:$A,1,FALSE)</f>
        <v>#N/A</v>
      </c>
    </row>
    <row r="7469" spans="1:23" ht="34.5" hidden="1" thickBot="1" x14ac:dyDescent="0.25">
      <c r="A7469" s="621">
        <v>89884</v>
      </c>
      <c r="B7469" s="508" t="s">
        <v>3144</v>
      </c>
      <c r="C7469" s="513" t="s">
        <v>7674</v>
      </c>
      <c r="D7469" s="498" t="s">
        <v>7310</v>
      </c>
      <c r="E7469" s="499">
        <v>68.16</v>
      </c>
      <c r="F7469" s="500">
        <f t="shared" si="1816"/>
        <v>84.41</v>
      </c>
      <c r="G7469" s="556"/>
      <c r="H7469" s="518"/>
      <c r="I7469" s="519">
        <f t="shared" si="1817"/>
        <v>0</v>
      </c>
      <c r="J7469" s="558">
        <f t="shared" si="1815"/>
        <v>0</v>
      </c>
      <c r="K7469" s="504"/>
      <c r="L7469" s="580">
        <f t="shared" si="1814"/>
        <v>0</v>
      </c>
      <c r="M7469" s="518">
        <f t="shared" si="1814"/>
        <v>0</v>
      </c>
      <c r="N7469" s="519">
        <f t="shared" si="1812"/>
        <v>0</v>
      </c>
      <c r="O7469" s="558">
        <f t="shared" si="1813"/>
        <v>0</v>
      </c>
      <c r="P7469" s="506"/>
      <c r="Q7469" s="520"/>
      <c r="R7469" s="412" t="str">
        <f t="shared" si="1811"/>
        <v/>
      </c>
      <c r="S7469" s="412" t="str">
        <f t="shared" si="1807"/>
        <v/>
      </c>
      <c r="T7469" s="427"/>
      <c r="U7469" s="429"/>
      <c r="W7469" s="6" t="e">
        <f>VLOOKUP(A7469,'[3]Cartilha Global'!$A:$A,1,FALSE)</f>
        <v>#N/A</v>
      </c>
    </row>
    <row r="7470" spans="1:23" ht="34.5" hidden="1" thickBot="1" x14ac:dyDescent="0.25">
      <c r="A7470" s="621">
        <v>91387</v>
      </c>
      <c r="B7470" s="508" t="s">
        <v>3144</v>
      </c>
      <c r="C7470" s="513" t="s">
        <v>7675</v>
      </c>
      <c r="D7470" s="498" t="s">
        <v>7310</v>
      </c>
      <c r="E7470" s="499">
        <v>56.11</v>
      </c>
      <c r="F7470" s="500">
        <f t="shared" si="1816"/>
        <v>69.489999999999995</v>
      </c>
      <c r="G7470" s="556"/>
      <c r="H7470" s="518"/>
      <c r="I7470" s="519">
        <f t="shared" si="1817"/>
        <v>0</v>
      </c>
      <c r="J7470" s="558">
        <f t="shared" si="1815"/>
        <v>0</v>
      </c>
      <c r="K7470" s="504"/>
      <c r="L7470" s="580">
        <f t="shared" si="1814"/>
        <v>0</v>
      </c>
      <c r="M7470" s="518">
        <f t="shared" si="1814"/>
        <v>0</v>
      </c>
      <c r="N7470" s="519">
        <f t="shared" si="1812"/>
        <v>0</v>
      </c>
      <c r="O7470" s="558">
        <f t="shared" si="1813"/>
        <v>0</v>
      </c>
      <c r="P7470" s="506"/>
      <c r="Q7470" s="520"/>
      <c r="R7470" s="412" t="str">
        <f t="shared" si="1811"/>
        <v/>
      </c>
      <c r="S7470" s="412" t="str">
        <f t="shared" si="1807"/>
        <v/>
      </c>
      <c r="T7470" s="427"/>
      <c r="U7470" s="429"/>
      <c r="W7470" s="6" t="e">
        <f>VLOOKUP(A7470,'[3]Cartilha Global'!$A:$A,1,FALSE)</f>
        <v>#N/A</v>
      </c>
    </row>
    <row r="7471" spans="1:23" ht="34.5" hidden="1" thickBot="1" x14ac:dyDescent="0.25">
      <c r="A7471" s="621">
        <v>91367</v>
      </c>
      <c r="B7471" s="508" t="s">
        <v>3144</v>
      </c>
      <c r="C7471" s="513" t="s">
        <v>7676</v>
      </c>
      <c r="D7471" s="498" t="s">
        <v>7094</v>
      </c>
      <c r="E7471" s="499">
        <v>18.87</v>
      </c>
      <c r="F7471" s="500">
        <f t="shared" si="1816"/>
        <v>23.37</v>
      </c>
      <c r="G7471" s="556"/>
      <c r="H7471" s="518"/>
      <c r="I7471" s="519">
        <f t="shared" si="1817"/>
        <v>0</v>
      </c>
      <c r="J7471" s="558">
        <f t="shared" si="1815"/>
        <v>0</v>
      </c>
      <c r="K7471" s="504"/>
      <c r="L7471" s="580">
        <f t="shared" si="1814"/>
        <v>0</v>
      </c>
      <c r="M7471" s="518">
        <f t="shared" si="1814"/>
        <v>0</v>
      </c>
      <c r="N7471" s="519">
        <f t="shared" si="1812"/>
        <v>0</v>
      </c>
      <c r="O7471" s="558">
        <f t="shared" si="1813"/>
        <v>0</v>
      </c>
      <c r="P7471" s="506"/>
      <c r="Q7471" s="520"/>
      <c r="R7471" s="412" t="str">
        <f t="shared" si="1811"/>
        <v/>
      </c>
      <c r="S7471" s="412" t="str">
        <f t="shared" ref="S7471:S7534" si="1818">IF(Q7471="X","x",IF(Q7471="xx","x",IF(OR(J7471&gt;0,O7471&gt;0),"x","")))</f>
        <v/>
      </c>
      <c r="T7471" s="427"/>
      <c r="U7471" s="429"/>
      <c r="W7471" s="6" t="e">
        <f>VLOOKUP(A7471,'[3]Cartilha Global'!$A:$A,1,FALSE)</f>
        <v>#N/A</v>
      </c>
    </row>
    <row r="7472" spans="1:23" ht="34.5" hidden="1" thickBot="1" x14ac:dyDescent="0.25">
      <c r="A7472" s="621">
        <v>91368</v>
      </c>
      <c r="B7472" s="508" t="s">
        <v>3144</v>
      </c>
      <c r="C7472" s="513" t="s">
        <v>7677</v>
      </c>
      <c r="D7472" s="498" t="s">
        <v>7094</v>
      </c>
      <c r="E7472" s="499">
        <v>3.63</v>
      </c>
      <c r="F7472" s="500">
        <f t="shared" si="1816"/>
        <v>4.5</v>
      </c>
      <c r="G7472" s="556"/>
      <c r="H7472" s="518"/>
      <c r="I7472" s="519">
        <f t="shared" si="1817"/>
        <v>0</v>
      </c>
      <c r="J7472" s="558">
        <f t="shared" si="1815"/>
        <v>0</v>
      </c>
      <c r="K7472" s="504"/>
      <c r="L7472" s="580">
        <f t="shared" si="1814"/>
        <v>0</v>
      </c>
      <c r="M7472" s="518">
        <f t="shared" si="1814"/>
        <v>0</v>
      </c>
      <c r="N7472" s="519">
        <f t="shared" si="1812"/>
        <v>0</v>
      </c>
      <c r="O7472" s="558">
        <f t="shared" si="1813"/>
        <v>0</v>
      </c>
      <c r="P7472" s="506"/>
      <c r="Q7472" s="520"/>
      <c r="R7472" s="412" t="str">
        <f t="shared" si="1811"/>
        <v/>
      </c>
      <c r="S7472" s="412" t="str">
        <f t="shared" si="1818"/>
        <v/>
      </c>
      <c r="T7472" s="427"/>
      <c r="U7472" s="429"/>
      <c r="W7472" s="6" t="e">
        <f>VLOOKUP(A7472,'[3]Cartilha Global'!$A:$A,1,FALSE)</f>
        <v>#N/A</v>
      </c>
    </row>
    <row r="7473" spans="1:23" ht="34.5" hidden="1" thickBot="1" x14ac:dyDescent="0.25">
      <c r="A7473" s="621">
        <v>91369</v>
      </c>
      <c r="B7473" s="508" t="s">
        <v>3144</v>
      </c>
      <c r="C7473" s="513" t="s">
        <v>7678</v>
      </c>
      <c r="D7473" s="498" t="s">
        <v>7094</v>
      </c>
      <c r="E7473" s="499">
        <v>2.88</v>
      </c>
      <c r="F7473" s="500">
        <f t="shared" si="1816"/>
        <v>3.57</v>
      </c>
      <c r="G7473" s="556"/>
      <c r="H7473" s="518"/>
      <c r="I7473" s="519">
        <f t="shared" si="1817"/>
        <v>0</v>
      </c>
      <c r="J7473" s="558">
        <f t="shared" si="1815"/>
        <v>0</v>
      </c>
      <c r="K7473" s="504"/>
      <c r="L7473" s="580">
        <f t="shared" si="1814"/>
        <v>0</v>
      </c>
      <c r="M7473" s="518">
        <f t="shared" si="1814"/>
        <v>0</v>
      </c>
      <c r="N7473" s="519">
        <f t="shared" si="1812"/>
        <v>0</v>
      </c>
      <c r="O7473" s="558">
        <f t="shared" si="1813"/>
        <v>0</v>
      </c>
      <c r="P7473" s="506"/>
      <c r="Q7473" s="520"/>
      <c r="R7473" s="412" t="str">
        <f t="shared" si="1811"/>
        <v/>
      </c>
      <c r="S7473" s="412" t="str">
        <f t="shared" si="1818"/>
        <v/>
      </c>
      <c r="T7473" s="427"/>
      <c r="U7473" s="429"/>
      <c r="W7473" s="6" t="e">
        <f>VLOOKUP(A7473,'[3]Cartilha Global'!$A:$A,1,FALSE)</f>
        <v>#N/A</v>
      </c>
    </row>
    <row r="7474" spans="1:23" ht="34.5" hidden="1" thickBot="1" x14ac:dyDescent="0.25">
      <c r="A7474" s="621">
        <v>91380</v>
      </c>
      <c r="B7474" s="508" t="s">
        <v>3144</v>
      </c>
      <c r="C7474" s="513" t="s">
        <v>7679</v>
      </c>
      <c r="D7474" s="498" t="s">
        <v>7094</v>
      </c>
      <c r="E7474" s="499">
        <v>24.85</v>
      </c>
      <c r="F7474" s="500">
        <f t="shared" si="1816"/>
        <v>30.77</v>
      </c>
      <c r="G7474" s="556"/>
      <c r="H7474" s="518"/>
      <c r="I7474" s="519">
        <f t="shared" si="1817"/>
        <v>0</v>
      </c>
      <c r="J7474" s="558">
        <f t="shared" si="1815"/>
        <v>0</v>
      </c>
      <c r="K7474" s="504"/>
      <c r="L7474" s="580">
        <f t="shared" si="1814"/>
        <v>0</v>
      </c>
      <c r="M7474" s="518">
        <f t="shared" si="1814"/>
        <v>0</v>
      </c>
      <c r="N7474" s="519">
        <f t="shared" si="1812"/>
        <v>0</v>
      </c>
      <c r="O7474" s="558">
        <f t="shared" si="1813"/>
        <v>0</v>
      </c>
      <c r="P7474" s="506"/>
      <c r="Q7474" s="520"/>
      <c r="R7474" s="412" t="str">
        <f t="shared" si="1811"/>
        <v/>
      </c>
      <c r="S7474" s="412" t="str">
        <f t="shared" si="1818"/>
        <v/>
      </c>
      <c r="T7474" s="427"/>
      <c r="U7474" s="429"/>
      <c r="W7474" s="6" t="e">
        <f>VLOOKUP(A7474,'[3]Cartilha Global'!$A:$A,1,FALSE)</f>
        <v>#N/A</v>
      </c>
    </row>
    <row r="7475" spans="1:23" ht="34.5" hidden="1" thickBot="1" x14ac:dyDescent="0.25">
      <c r="A7475" s="621">
        <v>91381</v>
      </c>
      <c r="B7475" s="508" t="s">
        <v>3144</v>
      </c>
      <c r="C7475" s="513" t="s">
        <v>7680</v>
      </c>
      <c r="D7475" s="498" t="s">
        <v>7094</v>
      </c>
      <c r="E7475" s="499">
        <v>4.78</v>
      </c>
      <c r="F7475" s="500">
        <f t="shared" si="1816"/>
        <v>5.92</v>
      </c>
      <c r="G7475" s="556"/>
      <c r="H7475" s="518"/>
      <c r="I7475" s="519">
        <f t="shared" si="1817"/>
        <v>0</v>
      </c>
      <c r="J7475" s="558">
        <f t="shared" si="1815"/>
        <v>0</v>
      </c>
      <c r="K7475" s="504"/>
      <c r="L7475" s="580">
        <f t="shared" si="1814"/>
        <v>0</v>
      </c>
      <c r="M7475" s="518">
        <f t="shared" si="1814"/>
        <v>0</v>
      </c>
      <c r="N7475" s="519">
        <f t="shared" si="1812"/>
        <v>0</v>
      </c>
      <c r="O7475" s="558">
        <f t="shared" si="1813"/>
        <v>0</v>
      </c>
      <c r="P7475" s="506"/>
      <c r="Q7475" s="520"/>
      <c r="R7475" s="412" t="str">
        <f t="shared" si="1811"/>
        <v/>
      </c>
      <c r="S7475" s="412" t="str">
        <f t="shared" si="1818"/>
        <v/>
      </c>
      <c r="T7475" s="427"/>
      <c r="U7475" s="429"/>
      <c r="W7475" s="6" t="e">
        <f>VLOOKUP(A7475,'[3]Cartilha Global'!$A:$A,1,FALSE)</f>
        <v>#N/A</v>
      </c>
    </row>
    <row r="7476" spans="1:23" ht="34.5" hidden="1" thickBot="1" x14ac:dyDescent="0.25">
      <c r="A7476" s="621">
        <v>91382</v>
      </c>
      <c r="B7476" s="508" t="s">
        <v>3144</v>
      </c>
      <c r="C7476" s="513" t="s">
        <v>7681</v>
      </c>
      <c r="D7476" s="498" t="s">
        <v>7094</v>
      </c>
      <c r="E7476" s="499">
        <v>3.79</v>
      </c>
      <c r="F7476" s="500">
        <f t="shared" si="1816"/>
        <v>4.6900000000000004</v>
      </c>
      <c r="G7476" s="556"/>
      <c r="H7476" s="518"/>
      <c r="I7476" s="519">
        <f t="shared" si="1817"/>
        <v>0</v>
      </c>
      <c r="J7476" s="558">
        <f t="shared" si="1815"/>
        <v>0</v>
      </c>
      <c r="K7476" s="504"/>
      <c r="L7476" s="580">
        <f t="shared" si="1814"/>
        <v>0</v>
      </c>
      <c r="M7476" s="518">
        <f t="shared" si="1814"/>
        <v>0</v>
      </c>
      <c r="N7476" s="519">
        <f t="shared" si="1812"/>
        <v>0</v>
      </c>
      <c r="O7476" s="558">
        <f t="shared" si="1813"/>
        <v>0</v>
      </c>
      <c r="P7476" s="506"/>
      <c r="Q7476" s="520"/>
      <c r="R7476" s="412" t="str">
        <f t="shared" si="1811"/>
        <v/>
      </c>
      <c r="S7476" s="412" t="str">
        <f t="shared" si="1818"/>
        <v/>
      </c>
      <c r="T7476" s="427"/>
      <c r="U7476" s="429"/>
      <c r="W7476" s="6" t="e">
        <f>VLOOKUP(A7476,'[3]Cartilha Global'!$A:$A,1,FALSE)</f>
        <v>#N/A</v>
      </c>
    </row>
    <row r="7477" spans="1:23" ht="34.5" hidden="1" thickBot="1" x14ac:dyDescent="0.25">
      <c r="A7477" s="621">
        <v>91383</v>
      </c>
      <c r="B7477" s="508" t="s">
        <v>3144</v>
      </c>
      <c r="C7477" s="513" t="s">
        <v>7682</v>
      </c>
      <c r="D7477" s="498" t="s">
        <v>7094</v>
      </c>
      <c r="E7477" s="499">
        <v>44.29</v>
      </c>
      <c r="F7477" s="500">
        <f t="shared" si="1816"/>
        <v>54.85</v>
      </c>
      <c r="G7477" s="556"/>
      <c r="H7477" s="518"/>
      <c r="I7477" s="519">
        <f t="shared" si="1817"/>
        <v>0</v>
      </c>
      <c r="J7477" s="558">
        <f t="shared" si="1815"/>
        <v>0</v>
      </c>
      <c r="K7477" s="504"/>
      <c r="L7477" s="580">
        <f t="shared" si="1814"/>
        <v>0</v>
      </c>
      <c r="M7477" s="518">
        <f t="shared" si="1814"/>
        <v>0</v>
      </c>
      <c r="N7477" s="519">
        <f t="shared" si="1812"/>
        <v>0</v>
      </c>
      <c r="O7477" s="558">
        <f t="shared" si="1813"/>
        <v>0</v>
      </c>
      <c r="P7477" s="506"/>
      <c r="Q7477" s="520"/>
      <c r="R7477" s="412" t="str">
        <f t="shared" si="1811"/>
        <v/>
      </c>
      <c r="S7477" s="412" t="str">
        <f t="shared" si="1818"/>
        <v/>
      </c>
      <c r="T7477" s="427"/>
      <c r="U7477" s="429"/>
      <c r="W7477" s="6" t="e">
        <f>VLOOKUP(A7477,'[3]Cartilha Global'!$A:$A,1,FALSE)</f>
        <v>#N/A</v>
      </c>
    </row>
    <row r="7478" spans="1:23" ht="34.5" hidden="1" thickBot="1" x14ac:dyDescent="0.25">
      <c r="A7478" s="621">
        <v>91384</v>
      </c>
      <c r="B7478" s="508" t="s">
        <v>3144</v>
      </c>
      <c r="C7478" s="513" t="s">
        <v>7683</v>
      </c>
      <c r="D7478" s="498" t="s">
        <v>7094</v>
      </c>
      <c r="E7478" s="499">
        <v>158.79</v>
      </c>
      <c r="F7478" s="500">
        <f t="shared" si="1816"/>
        <v>196.65</v>
      </c>
      <c r="G7478" s="556"/>
      <c r="H7478" s="518"/>
      <c r="I7478" s="519">
        <f t="shared" si="1817"/>
        <v>0</v>
      </c>
      <c r="J7478" s="558">
        <f t="shared" si="1815"/>
        <v>0</v>
      </c>
      <c r="K7478" s="504"/>
      <c r="L7478" s="580">
        <f t="shared" si="1814"/>
        <v>0</v>
      </c>
      <c r="M7478" s="518">
        <f t="shared" si="1814"/>
        <v>0</v>
      </c>
      <c r="N7478" s="519">
        <f t="shared" si="1812"/>
        <v>0</v>
      </c>
      <c r="O7478" s="558">
        <f t="shared" si="1813"/>
        <v>0</v>
      </c>
      <c r="P7478" s="506"/>
      <c r="Q7478" s="520"/>
      <c r="R7478" s="412" t="str">
        <f t="shared" si="1811"/>
        <v/>
      </c>
      <c r="S7478" s="412" t="str">
        <f t="shared" si="1818"/>
        <v/>
      </c>
      <c r="T7478" s="427"/>
      <c r="U7478" s="429"/>
      <c r="W7478" s="6" t="e">
        <f>VLOOKUP(A7478,'[3]Cartilha Global'!$A:$A,1,FALSE)</f>
        <v>#N/A</v>
      </c>
    </row>
    <row r="7479" spans="1:23" ht="34.5" hidden="1" thickBot="1" x14ac:dyDescent="0.25">
      <c r="A7479" s="621">
        <v>91402</v>
      </c>
      <c r="B7479" s="508" t="s">
        <v>3144</v>
      </c>
      <c r="C7479" s="513" t="s">
        <v>7684</v>
      </c>
      <c r="D7479" s="498" t="s">
        <v>7094</v>
      </c>
      <c r="E7479" s="499">
        <v>2.99</v>
      </c>
      <c r="F7479" s="500">
        <f t="shared" si="1816"/>
        <v>3.7</v>
      </c>
      <c r="G7479" s="556"/>
      <c r="H7479" s="518"/>
      <c r="I7479" s="519">
        <f t="shared" si="1817"/>
        <v>0</v>
      </c>
      <c r="J7479" s="558">
        <f t="shared" si="1815"/>
        <v>0</v>
      </c>
      <c r="K7479" s="504"/>
      <c r="L7479" s="580">
        <f t="shared" si="1814"/>
        <v>0</v>
      </c>
      <c r="M7479" s="518">
        <f t="shared" si="1814"/>
        <v>0</v>
      </c>
      <c r="N7479" s="519">
        <f t="shared" si="1812"/>
        <v>0</v>
      </c>
      <c r="O7479" s="558">
        <f t="shared" si="1813"/>
        <v>0</v>
      </c>
      <c r="P7479" s="506"/>
      <c r="Q7479" s="520"/>
      <c r="R7479" s="412" t="str">
        <f t="shared" si="1811"/>
        <v/>
      </c>
      <c r="S7479" s="412" t="str">
        <f t="shared" si="1818"/>
        <v/>
      </c>
      <c r="T7479" s="427"/>
      <c r="U7479" s="429"/>
      <c r="W7479" s="6" t="e">
        <f>VLOOKUP(A7479,'[3]Cartilha Global'!$A:$A,1,FALSE)</f>
        <v>#N/A</v>
      </c>
    </row>
    <row r="7480" spans="1:23" ht="34.5" hidden="1" thickBot="1" x14ac:dyDescent="0.25">
      <c r="A7480" s="621">
        <v>5824</v>
      </c>
      <c r="B7480" s="508" t="s">
        <v>3144</v>
      </c>
      <c r="C7480" s="513" t="s">
        <v>7685</v>
      </c>
      <c r="D7480" s="498" t="s">
        <v>6937</v>
      </c>
      <c r="E7480" s="499">
        <v>209.91</v>
      </c>
      <c r="F7480" s="500">
        <f t="shared" si="1816"/>
        <v>259.95</v>
      </c>
      <c r="G7480" s="556"/>
      <c r="H7480" s="518"/>
      <c r="I7480" s="519">
        <f t="shared" si="1817"/>
        <v>0</v>
      </c>
      <c r="J7480" s="558">
        <f t="shared" si="1815"/>
        <v>0</v>
      </c>
      <c r="K7480" s="504"/>
      <c r="L7480" s="580">
        <f t="shared" si="1814"/>
        <v>0</v>
      </c>
      <c r="M7480" s="518">
        <f t="shared" si="1814"/>
        <v>0</v>
      </c>
      <c r="N7480" s="519">
        <f t="shared" si="1812"/>
        <v>0</v>
      </c>
      <c r="O7480" s="558">
        <f t="shared" si="1813"/>
        <v>0</v>
      </c>
      <c r="P7480" s="506"/>
      <c r="Q7480" s="520"/>
      <c r="R7480" s="412" t="str">
        <f t="shared" si="1811"/>
        <v/>
      </c>
      <c r="S7480" s="412" t="str">
        <f t="shared" si="1818"/>
        <v/>
      </c>
      <c r="T7480" s="427"/>
      <c r="U7480" s="429"/>
      <c r="W7480" s="6" t="e">
        <f>VLOOKUP(A7480,'[3]Cartilha Global'!$A:$A,1,FALSE)</f>
        <v>#N/A</v>
      </c>
    </row>
    <row r="7481" spans="1:23" ht="34.5" hidden="1" thickBot="1" x14ac:dyDescent="0.25">
      <c r="A7481" s="621">
        <v>5826</v>
      </c>
      <c r="B7481" s="508" t="s">
        <v>3144</v>
      </c>
      <c r="C7481" s="513" t="s">
        <v>7686</v>
      </c>
      <c r="D7481" s="498" t="s">
        <v>7310</v>
      </c>
      <c r="E7481" s="499">
        <v>47.64</v>
      </c>
      <c r="F7481" s="500">
        <f t="shared" si="1816"/>
        <v>59</v>
      </c>
      <c r="G7481" s="556"/>
      <c r="H7481" s="518"/>
      <c r="I7481" s="519">
        <f t="shared" si="1817"/>
        <v>0</v>
      </c>
      <c r="J7481" s="558">
        <f t="shared" si="1815"/>
        <v>0</v>
      </c>
      <c r="K7481" s="504"/>
      <c r="L7481" s="580">
        <f t="shared" si="1814"/>
        <v>0</v>
      </c>
      <c r="M7481" s="518">
        <f t="shared" si="1814"/>
        <v>0</v>
      </c>
      <c r="N7481" s="519">
        <f t="shared" si="1812"/>
        <v>0</v>
      </c>
      <c r="O7481" s="558">
        <f t="shared" si="1813"/>
        <v>0</v>
      </c>
      <c r="P7481" s="506"/>
      <c r="Q7481" s="520"/>
      <c r="R7481" s="412" t="str">
        <f t="shared" si="1811"/>
        <v/>
      </c>
      <c r="S7481" s="412" t="str">
        <f t="shared" si="1818"/>
        <v/>
      </c>
      <c r="T7481" s="427"/>
      <c r="U7481" s="429"/>
      <c r="W7481" s="6" t="e">
        <f>VLOOKUP(A7481,'[3]Cartilha Global'!$A:$A,1,FALSE)</f>
        <v>#N/A</v>
      </c>
    </row>
    <row r="7482" spans="1:23" ht="34.5" hidden="1" thickBot="1" x14ac:dyDescent="0.25">
      <c r="A7482" s="621">
        <v>5705</v>
      </c>
      <c r="B7482" s="508" t="s">
        <v>3144</v>
      </c>
      <c r="C7482" s="513" t="s">
        <v>7687</v>
      </c>
      <c r="D7482" s="498" t="s">
        <v>7094</v>
      </c>
      <c r="E7482" s="499">
        <v>31.83</v>
      </c>
      <c r="F7482" s="500">
        <f t="shared" si="1816"/>
        <v>39.42</v>
      </c>
      <c r="G7482" s="556"/>
      <c r="H7482" s="518"/>
      <c r="I7482" s="519">
        <f t="shared" si="1817"/>
        <v>0</v>
      </c>
      <c r="J7482" s="558">
        <f t="shared" si="1815"/>
        <v>0</v>
      </c>
      <c r="K7482" s="504"/>
      <c r="L7482" s="580">
        <f t="shared" si="1814"/>
        <v>0</v>
      </c>
      <c r="M7482" s="518">
        <f t="shared" si="1814"/>
        <v>0</v>
      </c>
      <c r="N7482" s="519">
        <f t="shared" si="1812"/>
        <v>0</v>
      </c>
      <c r="O7482" s="558">
        <f t="shared" si="1813"/>
        <v>0</v>
      </c>
      <c r="P7482" s="506"/>
      <c r="Q7482" s="520"/>
      <c r="R7482" s="412" t="str">
        <f t="shared" si="1811"/>
        <v/>
      </c>
      <c r="S7482" s="412" t="str">
        <f t="shared" si="1818"/>
        <v/>
      </c>
      <c r="T7482" s="427"/>
      <c r="U7482" s="429"/>
      <c r="W7482" s="6" t="e">
        <f>VLOOKUP(A7482,'[3]Cartilha Global'!$A:$A,1,FALSE)</f>
        <v>#N/A</v>
      </c>
    </row>
    <row r="7483" spans="1:23" ht="34.5" hidden="1" thickBot="1" x14ac:dyDescent="0.25">
      <c r="A7483" s="621">
        <v>53797</v>
      </c>
      <c r="B7483" s="508" t="s">
        <v>3144</v>
      </c>
      <c r="C7483" s="513" t="s">
        <v>7688</v>
      </c>
      <c r="D7483" s="498" t="s">
        <v>7094</v>
      </c>
      <c r="E7483" s="499">
        <v>130.44</v>
      </c>
      <c r="F7483" s="500">
        <f t="shared" si="1816"/>
        <v>161.54</v>
      </c>
      <c r="G7483" s="556"/>
      <c r="H7483" s="518"/>
      <c r="I7483" s="519">
        <f t="shared" si="1817"/>
        <v>0</v>
      </c>
      <c r="J7483" s="558">
        <f t="shared" si="1815"/>
        <v>0</v>
      </c>
      <c r="K7483" s="504"/>
      <c r="L7483" s="580">
        <f t="shared" si="1814"/>
        <v>0</v>
      </c>
      <c r="M7483" s="518">
        <f t="shared" si="1814"/>
        <v>0</v>
      </c>
      <c r="N7483" s="519">
        <f t="shared" si="1812"/>
        <v>0</v>
      </c>
      <c r="O7483" s="558">
        <f t="shared" si="1813"/>
        <v>0</v>
      </c>
      <c r="P7483" s="506"/>
      <c r="Q7483" s="520"/>
      <c r="R7483" s="412" t="str">
        <f t="shared" si="1811"/>
        <v/>
      </c>
      <c r="S7483" s="412" t="str">
        <f t="shared" si="1818"/>
        <v/>
      </c>
      <c r="T7483" s="427"/>
      <c r="U7483" s="429"/>
      <c r="W7483" s="6" t="e">
        <f>VLOOKUP(A7483,'[3]Cartilha Global'!$A:$A,1,FALSE)</f>
        <v>#N/A</v>
      </c>
    </row>
    <row r="7484" spans="1:23" ht="34.5" hidden="1" thickBot="1" x14ac:dyDescent="0.25">
      <c r="A7484" s="621">
        <v>73335</v>
      </c>
      <c r="B7484" s="508" t="s">
        <v>3144</v>
      </c>
      <c r="C7484" s="513" t="s">
        <v>7689</v>
      </c>
      <c r="D7484" s="498" t="s">
        <v>7094</v>
      </c>
      <c r="E7484" s="499">
        <v>29.04</v>
      </c>
      <c r="F7484" s="500">
        <f t="shared" si="1816"/>
        <v>35.96</v>
      </c>
      <c r="G7484" s="556"/>
      <c r="H7484" s="518"/>
      <c r="I7484" s="519">
        <f t="shared" si="1817"/>
        <v>0</v>
      </c>
      <c r="J7484" s="558">
        <f t="shared" si="1815"/>
        <v>0</v>
      </c>
      <c r="K7484" s="504"/>
      <c r="L7484" s="580">
        <f t="shared" si="1814"/>
        <v>0</v>
      </c>
      <c r="M7484" s="518">
        <f t="shared" si="1814"/>
        <v>0</v>
      </c>
      <c r="N7484" s="519">
        <f t="shared" si="1812"/>
        <v>0</v>
      </c>
      <c r="O7484" s="558">
        <f t="shared" si="1813"/>
        <v>0</v>
      </c>
      <c r="P7484" s="506"/>
      <c r="Q7484" s="520"/>
      <c r="R7484" s="412" t="str">
        <f t="shared" si="1811"/>
        <v/>
      </c>
      <c r="S7484" s="412" t="str">
        <f t="shared" si="1818"/>
        <v/>
      </c>
      <c r="T7484" s="427"/>
      <c r="U7484" s="429"/>
      <c r="W7484" s="6" t="e">
        <f>VLOOKUP(A7484,'[3]Cartilha Global'!$A:$A,1,FALSE)</f>
        <v>#N/A</v>
      </c>
    </row>
    <row r="7485" spans="1:23" ht="34.5" hidden="1" thickBot="1" x14ac:dyDescent="0.25">
      <c r="A7485" s="621">
        <v>73340</v>
      </c>
      <c r="B7485" s="508" t="s">
        <v>3144</v>
      </c>
      <c r="C7485" s="513" t="s">
        <v>7690</v>
      </c>
      <c r="D7485" s="498" t="s">
        <v>7094</v>
      </c>
      <c r="E7485" s="499">
        <v>91.25</v>
      </c>
      <c r="F7485" s="500">
        <f t="shared" si="1816"/>
        <v>113</v>
      </c>
      <c r="G7485" s="556"/>
      <c r="H7485" s="518"/>
      <c r="I7485" s="519">
        <f t="shared" si="1817"/>
        <v>0</v>
      </c>
      <c r="J7485" s="558">
        <f t="shared" si="1815"/>
        <v>0</v>
      </c>
      <c r="K7485" s="504"/>
      <c r="L7485" s="580">
        <f t="shared" si="1814"/>
        <v>0</v>
      </c>
      <c r="M7485" s="518">
        <f t="shared" si="1814"/>
        <v>0</v>
      </c>
      <c r="N7485" s="519">
        <f t="shared" si="1812"/>
        <v>0</v>
      </c>
      <c r="O7485" s="558">
        <f t="shared" si="1813"/>
        <v>0</v>
      </c>
      <c r="P7485" s="506"/>
      <c r="Q7485" s="520"/>
      <c r="R7485" s="412" t="str">
        <f t="shared" si="1811"/>
        <v/>
      </c>
      <c r="S7485" s="412" t="str">
        <f t="shared" si="1818"/>
        <v/>
      </c>
      <c r="T7485" s="427"/>
      <c r="U7485" s="429"/>
      <c r="W7485" s="6" t="e">
        <f>VLOOKUP(A7485,'[3]Cartilha Global'!$A:$A,1,FALSE)</f>
        <v>#N/A</v>
      </c>
    </row>
    <row r="7486" spans="1:23" ht="34.5" hidden="1" thickBot="1" x14ac:dyDescent="0.25">
      <c r="A7486" s="621">
        <v>73467</v>
      </c>
      <c r="B7486" s="508" t="s">
        <v>3144</v>
      </c>
      <c r="C7486" s="513" t="s">
        <v>7691</v>
      </c>
      <c r="D7486" s="498" t="s">
        <v>6937</v>
      </c>
      <c r="E7486" s="499">
        <v>165.83</v>
      </c>
      <c r="F7486" s="500">
        <f t="shared" si="1816"/>
        <v>205.36</v>
      </c>
      <c r="G7486" s="556"/>
      <c r="H7486" s="518"/>
      <c r="I7486" s="519">
        <f t="shared" si="1817"/>
        <v>0</v>
      </c>
      <c r="J7486" s="558">
        <f t="shared" si="1815"/>
        <v>0</v>
      </c>
      <c r="K7486" s="504"/>
      <c r="L7486" s="580">
        <f t="shared" si="1814"/>
        <v>0</v>
      </c>
      <c r="M7486" s="518">
        <f t="shared" si="1814"/>
        <v>0</v>
      </c>
      <c r="N7486" s="519">
        <f t="shared" si="1812"/>
        <v>0</v>
      </c>
      <c r="O7486" s="558">
        <f t="shared" si="1813"/>
        <v>0</v>
      </c>
      <c r="P7486" s="506"/>
      <c r="Q7486" s="520"/>
      <c r="R7486" s="412" t="str">
        <f t="shared" si="1811"/>
        <v/>
      </c>
      <c r="S7486" s="412" t="str">
        <f t="shared" si="1818"/>
        <v/>
      </c>
      <c r="T7486" s="427"/>
      <c r="U7486" s="429"/>
      <c r="W7486" s="6" t="e">
        <f>VLOOKUP(A7486,'[3]Cartilha Global'!$A:$A,1,FALSE)</f>
        <v>#N/A</v>
      </c>
    </row>
    <row r="7487" spans="1:23" ht="23.25" hidden="1" thickBot="1" x14ac:dyDescent="0.25">
      <c r="A7487" s="621">
        <v>53827</v>
      </c>
      <c r="B7487" s="508" t="s">
        <v>3144</v>
      </c>
      <c r="C7487" s="513" t="s">
        <v>7692</v>
      </c>
      <c r="D7487" s="498" t="s">
        <v>7094</v>
      </c>
      <c r="E7487" s="499">
        <v>127.7</v>
      </c>
      <c r="F7487" s="500">
        <f t="shared" si="1816"/>
        <v>158.13999999999999</v>
      </c>
      <c r="G7487" s="556"/>
      <c r="H7487" s="518"/>
      <c r="I7487" s="519">
        <f t="shared" si="1817"/>
        <v>0</v>
      </c>
      <c r="J7487" s="558">
        <f t="shared" si="1815"/>
        <v>0</v>
      </c>
      <c r="K7487" s="504"/>
      <c r="L7487" s="580">
        <f t="shared" si="1814"/>
        <v>0</v>
      </c>
      <c r="M7487" s="518">
        <f t="shared" si="1814"/>
        <v>0</v>
      </c>
      <c r="N7487" s="519">
        <f t="shared" si="1812"/>
        <v>0</v>
      </c>
      <c r="O7487" s="558">
        <f t="shared" si="1813"/>
        <v>0</v>
      </c>
      <c r="P7487" s="506"/>
      <c r="Q7487" s="520"/>
      <c r="R7487" s="412" t="str">
        <f t="shared" si="1811"/>
        <v/>
      </c>
      <c r="S7487" s="412" t="str">
        <f t="shared" si="1818"/>
        <v/>
      </c>
      <c r="T7487" s="427"/>
      <c r="U7487" s="429"/>
      <c r="W7487" s="6" t="e">
        <f>VLOOKUP(A7487,'[3]Cartilha Global'!$A:$A,1,FALSE)</f>
        <v>#N/A</v>
      </c>
    </row>
    <row r="7488" spans="1:23" ht="34.5" hidden="1" thickBot="1" x14ac:dyDescent="0.25">
      <c r="A7488" s="621">
        <v>53829</v>
      </c>
      <c r="B7488" s="508" t="s">
        <v>3144</v>
      </c>
      <c r="C7488" s="513" t="s">
        <v>7693</v>
      </c>
      <c r="D7488" s="498" t="s">
        <v>7094</v>
      </c>
      <c r="E7488" s="499">
        <v>130.44</v>
      </c>
      <c r="F7488" s="500">
        <f t="shared" si="1816"/>
        <v>161.54</v>
      </c>
      <c r="G7488" s="556"/>
      <c r="H7488" s="518"/>
      <c r="I7488" s="519">
        <f t="shared" si="1817"/>
        <v>0</v>
      </c>
      <c r="J7488" s="558">
        <f t="shared" si="1815"/>
        <v>0</v>
      </c>
      <c r="K7488" s="504"/>
      <c r="L7488" s="580">
        <f t="shared" si="1814"/>
        <v>0</v>
      </c>
      <c r="M7488" s="518">
        <f t="shared" si="1814"/>
        <v>0</v>
      </c>
      <c r="N7488" s="519">
        <f t="shared" si="1812"/>
        <v>0</v>
      </c>
      <c r="O7488" s="558">
        <f t="shared" si="1813"/>
        <v>0</v>
      </c>
      <c r="P7488" s="506"/>
      <c r="Q7488" s="520"/>
      <c r="R7488" s="412" t="str">
        <f t="shared" si="1811"/>
        <v/>
      </c>
      <c r="S7488" s="412" t="str">
        <f t="shared" si="1818"/>
        <v/>
      </c>
      <c r="T7488" s="427"/>
      <c r="U7488" s="429"/>
      <c r="W7488" s="6" t="e">
        <f>VLOOKUP(A7488,'[3]Cartilha Global'!$A:$A,1,FALSE)</f>
        <v>#N/A</v>
      </c>
    </row>
    <row r="7489" spans="1:23" ht="34.5" hidden="1" thickBot="1" x14ac:dyDescent="0.25">
      <c r="A7489" s="621">
        <v>67827</v>
      </c>
      <c r="B7489" s="508" t="s">
        <v>3144</v>
      </c>
      <c r="C7489" s="513" t="s">
        <v>7694</v>
      </c>
      <c r="D7489" s="498" t="s">
        <v>7310</v>
      </c>
      <c r="E7489" s="499">
        <v>48.95</v>
      </c>
      <c r="F7489" s="500">
        <f t="shared" si="1816"/>
        <v>60.62</v>
      </c>
      <c r="G7489" s="556"/>
      <c r="H7489" s="518"/>
      <c r="I7489" s="519">
        <f t="shared" si="1817"/>
        <v>0</v>
      </c>
      <c r="J7489" s="558">
        <f t="shared" si="1815"/>
        <v>0</v>
      </c>
      <c r="K7489" s="504"/>
      <c r="L7489" s="580">
        <f t="shared" si="1814"/>
        <v>0</v>
      </c>
      <c r="M7489" s="518">
        <f t="shared" si="1814"/>
        <v>0</v>
      </c>
      <c r="N7489" s="519">
        <f t="shared" si="1812"/>
        <v>0</v>
      </c>
      <c r="O7489" s="558">
        <f t="shared" si="1813"/>
        <v>0</v>
      </c>
      <c r="P7489" s="506"/>
      <c r="Q7489" s="520"/>
      <c r="R7489" s="412" t="str">
        <f t="shared" si="1811"/>
        <v/>
      </c>
      <c r="S7489" s="412" t="str">
        <f t="shared" si="1818"/>
        <v/>
      </c>
      <c r="T7489" s="427"/>
      <c r="U7489" s="429"/>
      <c r="W7489" s="6" t="e">
        <f>VLOOKUP(A7489,'[3]Cartilha Global'!$A:$A,1,FALSE)</f>
        <v>#N/A</v>
      </c>
    </row>
    <row r="7490" spans="1:23" ht="23.25" hidden="1" thickBot="1" x14ac:dyDescent="0.25">
      <c r="A7490" s="621">
        <v>5754</v>
      </c>
      <c r="B7490" s="508" t="s">
        <v>3144</v>
      </c>
      <c r="C7490" s="513" t="s">
        <v>7695</v>
      </c>
      <c r="D7490" s="498" t="s">
        <v>7094</v>
      </c>
      <c r="E7490" s="499">
        <v>29.56</v>
      </c>
      <c r="F7490" s="500">
        <f t="shared" si="1816"/>
        <v>36.61</v>
      </c>
      <c r="G7490" s="556"/>
      <c r="H7490" s="518"/>
      <c r="I7490" s="519">
        <f t="shared" si="1817"/>
        <v>0</v>
      </c>
      <c r="J7490" s="558">
        <f t="shared" si="1815"/>
        <v>0</v>
      </c>
      <c r="K7490" s="504"/>
      <c r="L7490" s="580">
        <f t="shared" si="1814"/>
        <v>0</v>
      </c>
      <c r="M7490" s="518">
        <f t="shared" si="1814"/>
        <v>0</v>
      </c>
      <c r="N7490" s="519">
        <f t="shared" si="1812"/>
        <v>0</v>
      </c>
      <c r="O7490" s="558">
        <f t="shared" si="1813"/>
        <v>0</v>
      </c>
      <c r="P7490" s="506"/>
      <c r="Q7490" s="520"/>
      <c r="R7490" s="412" t="str">
        <f t="shared" si="1811"/>
        <v/>
      </c>
      <c r="S7490" s="412" t="str">
        <f t="shared" si="1818"/>
        <v/>
      </c>
      <c r="T7490" s="427"/>
      <c r="U7490" s="429"/>
      <c r="W7490" s="6" t="e">
        <f>VLOOKUP(A7490,'[3]Cartilha Global'!$A:$A,1,FALSE)</f>
        <v>#N/A</v>
      </c>
    </row>
    <row r="7491" spans="1:23" ht="23.25" hidden="1" thickBot="1" x14ac:dyDescent="0.25">
      <c r="A7491" s="621">
        <v>5894</v>
      </c>
      <c r="B7491" s="508" t="s">
        <v>3144</v>
      </c>
      <c r="C7491" s="513" t="s">
        <v>7696</v>
      </c>
      <c r="D7491" s="498" t="s">
        <v>6937</v>
      </c>
      <c r="E7491" s="499">
        <v>205.4</v>
      </c>
      <c r="F7491" s="500">
        <f t="shared" si="1816"/>
        <v>254.37</v>
      </c>
      <c r="G7491" s="556"/>
      <c r="H7491" s="518"/>
      <c r="I7491" s="519">
        <f t="shared" si="1817"/>
        <v>0</v>
      </c>
      <c r="J7491" s="558">
        <f t="shared" si="1815"/>
        <v>0</v>
      </c>
      <c r="K7491" s="504"/>
      <c r="L7491" s="580">
        <f t="shared" si="1814"/>
        <v>0</v>
      </c>
      <c r="M7491" s="518">
        <f t="shared" si="1814"/>
        <v>0</v>
      </c>
      <c r="N7491" s="519">
        <f t="shared" si="1812"/>
        <v>0</v>
      </c>
      <c r="O7491" s="558">
        <f t="shared" si="1813"/>
        <v>0</v>
      </c>
      <c r="P7491" s="506"/>
      <c r="Q7491" s="520"/>
      <c r="R7491" s="412" t="str">
        <f t="shared" si="1811"/>
        <v/>
      </c>
      <c r="S7491" s="412" t="str">
        <f t="shared" si="1818"/>
        <v/>
      </c>
      <c r="T7491" s="427"/>
      <c r="U7491" s="429"/>
      <c r="W7491" s="6" t="e">
        <f>VLOOKUP(A7491,'[3]Cartilha Global'!$A:$A,1,FALSE)</f>
        <v>#N/A</v>
      </c>
    </row>
    <row r="7492" spans="1:23" ht="23.25" hidden="1" thickBot="1" x14ac:dyDescent="0.25">
      <c r="A7492" s="621">
        <v>5896</v>
      </c>
      <c r="B7492" s="508" t="s">
        <v>3144</v>
      </c>
      <c r="C7492" s="513" t="s">
        <v>7697</v>
      </c>
      <c r="D7492" s="498" t="s">
        <v>7310</v>
      </c>
      <c r="E7492" s="499">
        <v>45.4</v>
      </c>
      <c r="F7492" s="500">
        <f t="shared" si="1816"/>
        <v>56.22</v>
      </c>
      <c r="G7492" s="556"/>
      <c r="H7492" s="518"/>
      <c r="I7492" s="519">
        <f t="shared" si="1817"/>
        <v>0</v>
      </c>
      <c r="J7492" s="558">
        <f t="shared" si="1815"/>
        <v>0</v>
      </c>
      <c r="K7492" s="504"/>
      <c r="L7492" s="580">
        <f t="shared" si="1814"/>
        <v>0</v>
      </c>
      <c r="M7492" s="518">
        <f t="shared" si="1814"/>
        <v>0</v>
      </c>
      <c r="N7492" s="519">
        <f t="shared" si="1812"/>
        <v>0</v>
      </c>
      <c r="O7492" s="558">
        <f t="shared" si="1813"/>
        <v>0</v>
      </c>
      <c r="P7492" s="506"/>
      <c r="Q7492" s="520"/>
      <c r="R7492" s="412" t="str">
        <f t="shared" si="1811"/>
        <v/>
      </c>
      <c r="S7492" s="412" t="str">
        <f t="shared" si="1818"/>
        <v/>
      </c>
      <c r="T7492" s="427"/>
      <c r="U7492" s="429"/>
      <c r="W7492" s="6" t="e">
        <f>VLOOKUP(A7492,'[3]Cartilha Global'!$A:$A,1,FALSE)</f>
        <v>#N/A</v>
      </c>
    </row>
    <row r="7493" spans="1:23" ht="23.25" hidden="1" thickBot="1" x14ac:dyDescent="0.25">
      <c r="A7493" s="621">
        <v>5751</v>
      </c>
      <c r="B7493" s="508" t="s">
        <v>3144</v>
      </c>
      <c r="C7493" s="513" t="s">
        <v>7698</v>
      </c>
      <c r="D7493" s="498" t="s">
        <v>7094</v>
      </c>
      <c r="E7493" s="499">
        <v>26.92</v>
      </c>
      <c r="F7493" s="500">
        <f t="shared" si="1816"/>
        <v>33.340000000000003</v>
      </c>
      <c r="G7493" s="556"/>
      <c r="H7493" s="518"/>
      <c r="I7493" s="519">
        <f t="shared" si="1817"/>
        <v>0</v>
      </c>
      <c r="J7493" s="558">
        <f t="shared" si="1815"/>
        <v>0</v>
      </c>
      <c r="K7493" s="504"/>
      <c r="L7493" s="580">
        <f t="shared" si="1814"/>
        <v>0</v>
      </c>
      <c r="M7493" s="518">
        <f t="shared" si="1814"/>
        <v>0</v>
      </c>
      <c r="N7493" s="519">
        <f t="shared" si="1812"/>
        <v>0</v>
      </c>
      <c r="O7493" s="558">
        <f t="shared" si="1813"/>
        <v>0</v>
      </c>
      <c r="P7493" s="506"/>
      <c r="Q7493" s="520"/>
      <c r="R7493" s="412" t="str">
        <f t="shared" si="1811"/>
        <v/>
      </c>
      <c r="S7493" s="412" t="str">
        <f t="shared" si="1818"/>
        <v/>
      </c>
      <c r="T7493" s="427"/>
      <c r="U7493" s="429"/>
      <c r="W7493" s="6" t="e">
        <f>VLOOKUP(A7493,'[3]Cartilha Global'!$A:$A,1,FALSE)</f>
        <v>#N/A</v>
      </c>
    </row>
    <row r="7494" spans="1:23" ht="23.25" hidden="1" thickBot="1" x14ac:dyDescent="0.25">
      <c r="A7494" s="621">
        <v>5890</v>
      </c>
      <c r="B7494" s="508" t="s">
        <v>3144</v>
      </c>
      <c r="C7494" s="513" t="s">
        <v>7699</v>
      </c>
      <c r="D7494" s="498" t="s">
        <v>6937</v>
      </c>
      <c r="E7494" s="499">
        <v>198.08</v>
      </c>
      <c r="F7494" s="500">
        <f t="shared" si="1816"/>
        <v>245.3</v>
      </c>
      <c r="G7494" s="556"/>
      <c r="H7494" s="518"/>
      <c r="I7494" s="519">
        <f t="shared" si="1817"/>
        <v>0</v>
      </c>
      <c r="J7494" s="558">
        <f t="shared" si="1815"/>
        <v>0</v>
      </c>
      <c r="K7494" s="504"/>
      <c r="L7494" s="580">
        <f t="shared" si="1814"/>
        <v>0</v>
      </c>
      <c r="M7494" s="518">
        <f t="shared" si="1814"/>
        <v>0</v>
      </c>
      <c r="N7494" s="519">
        <f t="shared" si="1812"/>
        <v>0</v>
      </c>
      <c r="O7494" s="558">
        <f t="shared" si="1813"/>
        <v>0</v>
      </c>
      <c r="P7494" s="506"/>
      <c r="Q7494" s="520"/>
      <c r="R7494" s="412" t="str">
        <f t="shared" si="1811"/>
        <v/>
      </c>
      <c r="S7494" s="412" t="str">
        <f t="shared" si="1818"/>
        <v/>
      </c>
      <c r="T7494" s="427"/>
      <c r="U7494" s="429"/>
      <c r="W7494" s="6" t="e">
        <f>VLOOKUP(A7494,'[3]Cartilha Global'!$A:$A,1,FALSE)</f>
        <v>#N/A</v>
      </c>
    </row>
    <row r="7495" spans="1:23" ht="23.25" hidden="1" thickBot="1" x14ac:dyDescent="0.25">
      <c r="A7495" s="621">
        <v>5892</v>
      </c>
      <c r="B7495" s="508" t="s">
        <v>3144</v>
      </c>
      <c r="C7495" s="513" t="s">
        <v>7700</v>
      </c>
      <c r="D7495" s="498" t="s">
        <v>7310</v>
      </c>
      <c r="E7495" s="499">
        <v>43.46</v>
      </c>
      <c r="F7495" s="500">
        <f t="shared" si="1816"/>
        <v>53.82</v>
      </c>
      <c r="G7495" s="556"/>
      <c r="H7495" s="518"/>
      <c r="I7495" s="519">
        <f t="shared" si="1817"/>
        <v>0</v>
      </c>
      <c r="J7495" s="558">
        <f t="shared" si="1815"/>
        <v>0</v>
      </c>
      <c r="K7495" s="504"/>
      <c r="L7495" s="580">
        <f t="shared" si="1814"/>
        <v>0</v>
      </c>
      <c r="M7495" s="518">
        <f t="shared" si="1814"/>
        <v>0</v>
      </c>
      <c r="N7495" s="519">
        <f t="shared" si="1812"/>
        <v>0</v>
      </c>
      <c r="O7495" s="558">
        <f t="shared" si="1813"/>
        <v>0</v>
      </c>
      <c r="P7495" s="506"/>
      <c r="Q7495" s="520"/>
      <c r="R7495" s="412" t="str">
        <f t="shared" si="1811"/>
        <v/>
      </c>
      <c r="S7495" s="412" t="str">
        <f t="shared" si="1818"/>
        <v/>
      </c>
      <c r="T7495" s="427"/>
      <c r="U7495" s="429"/>
      <c r="W7495" s="6" t="e">
        <f>VLOOKUP(A7495,'[3]Cartilha Global'!$A:$A,1,FALSE)</f>
        <v>#N/A</v>
      </c>
    </row>
    <row r="7496" spans="1:23" ht="34.5" hidden="1" thickBot="1" x14ac:dyDescent="0.25">
      <c r="A7496" s="621">
        <v>91395</v>
      </c>
      <c r="B7496" s="508" t="s">
        <v>3144</v>
      </c>
      <c r="C7496" s="513" t="s">
        <v>7701</v>
      </c>
      <c r="D7496" s="498" t="s">
        <v>7310</v>
      </c>
      <c r="E7496" s="499">
        <v>45.54</v>
      </c>
      <c r="F7496" s="500">
        <f t="shared" si="1816"/>
        <v>56.4</v>
      </c>
      <c r="G7496" s="556"/>
      <c r="H7496" s="518"/>
      <c r="I7496" s="519">
        <f t="shared" si="1817"/>
        <v>0</v>
      </c>
      <c r="J7496" s="558">
        <f t="shared" si="1815"/>
        <v>0</v>
      </c>
      <c r="K7496" s="504"/>
      <c r="L7496" s="580">
        <f t="shared" si="1814"/>
        <v>0</v>
      </c>
      <c r="M7496" s="518">
        <f t="shared" si="1814"/>
        <v>0</v>
      </c>
      <c r="N7496" s="519">
        <f t="shared" si="1812"/>
        <v>0</v>
      </c>
      <c r="O7496" s="558">
        <f t="shared" si="1813"/>
        <v>0</v>
      </c>
      <c r="P7496" s="506"/>
      <c r="Q7496" s="520"/>
      <c r="R7496" s="412" t="str">
        <f t="shared" si="1811"/>
        <v/>
      </c>
      <c r="S7496" s="412" t="str">
        <f t="shared" si="1818"/>
        <v/>
      </c>
      <c r="T7496" s="427"/>
      <c r="U7496" s="429"/>
      <c r="W7496" s="6" t="e">
        <f>VLOOKUP(A7496,'[3]Cartilha Global'!$A:$A,1,FALSE)</f>
        <v>#N/A</v>
      </c>
    </row>
    <row r="7497" spans="1:23" ht="34.5" hidden="1" thickBot="1" x14ac:dyDescent="0.25">
      <c r="A7497" s="621">
        <v>89264</v>
      </c>
      <c r="B7497" s="508" t="s">
        <v>3144</v>
      </c>
      <c r="C7497" s="513" t="s">
        <v>7702</v>
      </c>
      <c r="D7497" s="498" t="s">
        <v>7094</v>
      </c>
      <c r="E7497" s="499">
        <v>17.57</v>
      </c>
      <c r="F7497" s="500">
        <f t="shared" si="1816"/>
        <v>21.76</v>
      </c>
      <c r="G7497" s="556"/>
      <c r="H7497" s="518"/>
      <c r="I7497" s="519">
        <f t="shared" si="1817"/>
        <v>0</v>
      </c>
      <c r="J7497" s="558">
        <f t="shared" si="1815"/>
        <v>0</v>
      </c>
      <c r="K7497" s="504"/>
      <c r="L7497" s="580">
        <f t="shared" si="1814"/>
        <v>0</v>
      </c>
      <c r="M7497" s="518">
        <f t="shared" si="1814"/>
        <v>0</v>
      </c>
      <c r="N7497" s="519">
        <f t="shared" si="1812"/>
        <v>0</v>
      </c>
      <c r="O7497" s="558">
        <f t="shared" si="1813"/>
        <v>0</v>
      </c>
      <c r="P7497" s="506"/>
      <c r="Q7497" s="520"/>
      <c r="R7497" s="412" t="str">
        <f t="shared" si="1811"/>
        <v/>
      </c>
      <c r="S7497" s="412" t="str">
        <f t="shared" si="1818"/>
        <v/>
      </c>
      <c r="T7497" s="427"/>
      <c r="U7497" s="429"/>
      <c r="W7497" s="6" t="e">
        <f>VLOOKUP(A7497,'[3]Cartilha Global'!$A:$A,1,FALSE)</f>
        <v>#N/A</v>
      </c>
    </row>
    <row r="7498" spans="1:23" ht="34.5" hidden="1" thickBot="1" x14ac:dyDescent="0.25">
      <c r="A7498" s="621">
        <v>89265</v>
      </c>
      <c r="B7498" s="508" t="s">
        <v>3144</v>
      </c>
      <c r="C7498" s="513" t="s">
        <v>7703</v>
      </c>
      <c r="D7498" s="498" t="s">
        <v>7094</v>
      </c>
      <c r="E7498" s="499">
        <v>3.55</v>
      </c>
      <c r="F7498" s="500">
        <f t="shared" si="1816"/>
        <v>4.4000000000000004</v>
      </c>
      <c r="G7498" s="556"/>
      <c r="H7498" s="518"/>
      <c r="I7498" s="519">
        <f t="shared" si="1817"/>
        <v>0</v>
      </c>
      <c r="J7498" s="558">
        <f t="shared" si="1815"/>
        <v>0</v>
      </c>
      <c r="K7498" s="504"/>
      <c r="L7498" s="580">
        <f t="shared" si="1814"/>
        <v>0</v>
      </c>
      <c r="M7498" s="518">
        <f t="shared" si="1814"/>
        <v>0</v>
      </c>
      <c r="N7498" s="519">
        <f t="shared" si="1812"/>
        <v>0</v>
      </c>
      <c r="O7498" s="558">
        <f t="shared" si="1813"/>
        <v>0</v>
      </c>
      <c r="P7498" s="506"/>
      <c r="Q7498" s="520"/>
      <c r="R7498" s="412" t="str">
        <f t="shared" si="1811"/>
        <v/>
      </c>
      <c r="S7498" s="412" t="str">
        <f t="shared" si="1818"/>
        <v/>
      </c>
      <c r="T7498" s="427"/>
      <c r="U7498" s="429"/>
      <c r="W7498" s="6" t="e">
        <f>VLOOKUP(A7498,'[3]Cartilha Global'!$A:$A,1,FALSE)</f>
        <v>#N/A</v>
      </c>
    </row>
    <row r="7499" spans="1:23" ht="34.5" hidden="1" thickBot="1" x14ac:dyDescent="0.25">
      <c r="A7499" s="621">
        <v>89266</v>
      </c>
      <c r="B7499" s="508" t="s">
        <v>3144</v>
      </c>
      <c r="C7499" s="513" t="s">
        <v>7704</v>
      </c>
      <c r="D7499" s="498" t="s">
        <v>7094</v>
      </c>
      <c r="E7499" s="499">
        <v>2.81</v>
      </c>
      <c r="F7499" s="500">
        <f t="shared" si="1816"/>
        <v>3.48</v>
      </c>
      <c r="G7499" s="556"/>
      <c r="H7499" s="518"/>
      <c r="I7499" s="519">
        <f t="shared" si="1817"/>
        <v>0</v>
      </c>
      <c r="J7499" s="558">
        <f t="shared" si="1815"/>
        <v>0</v>
      </c>
      <c r="K7499" s="504"/>
      <c r="L7499" s="580">
        <f t="shared" si="1814"/>
        <v>0</v>
      </c>
      <c r="M7499" s="518">
        <f t="shared" si="1814"/>
        <v>0</v>
      </c>
      <c r="N7499" s="519">
        <f t="shared" si="1812"/>
        <v>0</v>
      </c>
      <c r="O7499" s="558">
        <f t="shared" si="1813"/>
        <v>0</v>
      </c>
      <c r="P7499" s="506"/>
      <c r="Q7499" s="520"/>
      <c r="R7499" s="412" t="str">
        <f t="shared" si="1811"/>
        <v/>
      </c>
      <c r="S7499" s="412" t="str">
        <f t="shared" si="1818"/>
        <v/>
      </c>
      <c r="T7499" s="427"/>
      <c r="U7499" s="429"/>
      <c r="W7499" s="6" t="e">
        <f>VLOOKUP(A7499,'[3]Cartilha Global'!$A:$A,1,FALSE)</f>
        <v>#N/A</v>
      </c>
    </row>
    <row r="7500" spans="1:23" ht="23.25" hidden="1" thickBot="1" x14ac:dyDescent="0.25">
      <c r="A7500" s="621">
        <v>91354</v>
      </c>
      <c r="B7500" s="508" t="s">
        <v>3144</v>
      </c>
      <c r="C7500" s="513" t="s">
        <v>7705</v>
      </c>
      <c r="D7500" s="498" t="s">
        <v>7094</v>
      </c>
      <c r="E7500" s="499">
        <v>14.36</v>
      </c>
      <c r="F7500" s="500">
        <f t="shared" si="1816"/>
        <v>17.78</v>
      </c>
      <c r="G7500" s="556"/>
      <c r="H7500" s="518"/>
      <c r="I7500" s="519">
        <f t="shared" si="1817"/>
        <v>0</v>
      </c>
      <c r="J7500" s="558">
        <f t="shared" si="1815"/>
        <v>0</v>
      </c>
      <c r="K7500" s="504"/>
      <c r="L7500" s="580">
        <f t="shared" si="1814"/>
        <v>0</v>
      </c>
      <c r="M7500" s="518">
        <f t="shared" si="1814"/>
        <v>0</v>
      </c>
      <c r="N7500" s="519">
        <f t="shared" si="1812"/>
        <v>0</v>
      </c>
      <c r="O7500" s="558">
        <f t="shared" si="1813"/>
        <v>0</v>
      </c>
      <c r="P7500" s="506"/>
      <c r="Q7500" s="520"/>
      <c r="R7500" s="412" t="str">
        <f t="shared" si="1811"/>
        <v/>
      </c>
      <c r="S7500" s="412" t="str">
        <f t="shared" si="1818"/>
        <v/>
      </c>
      <c r="T7500" s="427"/>
      <c r="U7500" s="429"/>
      <c r="W7500" s="6" t="e">
        <f>VLOOKUP(A7500,'[3]Cartilha Global'!$A:$A,1,FALSE)</f>
        <v>#N/A</v>
      </c>
    </row>
    <row r="7501" spans="1:23" ht="23.25" hidden="1" thickBot="1" x14ac:dyDescent="0.25">
      <c r="A7501" s="621">
        <v>91355</v>
      </c>
      <c r="B7501" s="508" t="s">
        <v>3144</v>
      </c>
      <c r="C7501" s="513" t="s">
        <v>7706</v>
      </c>
      <c r="D7501" s="498" t="s">
        <v>7094</v>
      </c>
      <c r="E7501" s="499">
        <v>3.01</v>
      </c>
      <c r="F7501" s="500">
        <f t="shared" si="1816"/>
        <v>3.73</v>
      </c>
      <c r="G7501" s="556"/>
      <c r="H7501" s="518"/>
      <c r="I7501" s="519">
        <f t="shared" si="1817"/>
        <v>0</v>
      </c>
      <c r="J7501" s="558">
        <f t="shared" si="1815"/>
        <v>0</v>
      </c>
      <c r="K7501" s="504"/>
      <c r="L7501" s="580">
        <f t="shared" si="1814"/>
        <v>0</v>
      </c>
      <c r="M7501" s="518">
        <f t="shared" si="1814"/>
        <v>0</v>
      </c>
      <c r="N7501" s="519">
        <f t="shared" si="1812"/>
        <v>0</v>
      </c>
      <c r="O7501" s="558">
        <f t="shared" si="1813"/>
        <v>0</v>
      </c>
      <c r="P7501" s="506"/>
      <c r="Q7501" s="520"/>
      <c r="R7501" s="412" t="str">
        <f t="shared" si="1811"/>
        <v/>
      </c>
      <c r="S7501" s="412" t="str">
        <f t="shared" si="1818"/>
        <v/>
      </c>
      <c r="T7501" s="427"/>
      <c r="U7501" s="429"/>
      <c r="W7501" s="6" t="e">
        <f>VLOOKUP(A7501,'[3]Cartilha Global'!$A:$A,1,FALSE)</f>
        <v>#N/A</v>
      </c>
    </row>
    <row r="7502" spans="1:23" ht="23.25" hidden="1" thickBot="1" x14ac:dyDescent="0.25">
      <c r="A7502" s="621">
        <v>91356</v>
      </c>
      <c r="B7502" s="508" t="s">
        <v>3144</v>
      </c>
      <c r="C7502" s="513" t="s">
        <v>7707</v>
      </c>
      <c r="D7502" s="498" t="s">
        <v>7094</v>
      </c>
      <c r="E7502" s="499">
        <v>2.38</v>
      </c>
      <c r="F7502" s="500">
        <f t="shared" si="1816"/>
        <v>2.95</v>
      </c>
      <c r="G7502" s="556"/>
      <c r="H7502" s="518"/>
      <c r="I7502" s="519">
        <f t="shared" si="1817"/>
        <v>0</v>
      </c>
      <c r="J7502" s="558">
        <f t="shared" si="1815"/>
        <v>0</v>
      </c>
      <c r="K7502" s="504"/>
      <c r="L7502" s="580">
        <f t="shared" si="1814"/>
        <v>0</v>
      </c>
      <c r="M7502" s="518">
        <f t="shared" si="1814"/>
        <v>0</v>
      </c>
      <c r="N7502" s="519">
        <f t="shared" si="1812"/>
        <v>0</v>
      </c>
      <c r="O7502" s="558">
        <f t="shared" si="1813"/>
        <v>0</v>
      </c>
      <c r="P7502" s="506"/>
      <c r="Q7502" s="520"/>
      <c r="R7502" s="412" t="str">
        <f t="shared" si="1811"/>
        <v/>
      </c>
      <c r="S7502" s="412" t="str">
        <f t="shared" si="1818"/>
        <v/>
      </c>
      <c r="T7502" s="427"/>
      <c r="U7502" s="429"/>
      <c r="W7502" s="6" t="e">
        <f>VLOOKUP(A7502,'[3]Cartilha Global'!$A:$A,1,FALSE)</f>
        <v>#N/A</v>
      </c>
    </row>
    <row r="7503" spans="1:23" ht="23.25" hidden="1" thickBot="1" x14ac:dyDescent="0.25">
      <c r="A7503" s="621">
        <v>91375</v>
      </c>
      <c r="B7503" s="508" t="s">
        <v>3144</v>
      </c>
      <c r="C7503" s="513" t="s">
        <v>7708</v>
      </c>
      <c r="D7503" s="498" t="s">
        <v>7094</v>
      </c>
      <c r="E7503" s="499">
        <v>15.76</v>
      </c>
      <c r="F7503" s="500">
        <f t="shared" si="1816"/>
        <v>19.52</v>
      </c>
      <c r="G7503" s="556"/>
      <c r="H7503" s="518"/>
      <c r="I7503" s="519">
        <f t="shared" si="1817"/>
        <v>0</v>
      </c>
      <c r="J7503" s="558">
        <f t="shared" si="1815"/>
        <v>0</v>
      </c>
      <c r="K7503" s="504"/>
      <c r="L7503" s="580">
        <f t="shared" si="1814"/>
        <v>0</v>
      </c>
      <c r="M7503" s="518">
        <f t="shared" si="1814"/>
        <v>0</v>
      </c>
      <c r="N7503" s="519">
        <f t="shared" si="1812"/>
        <v>0</v>
      </c>
      <c r="O7503" s="558">
        <f t="shared" si="1813"/>
        <v>0</v>
      </c>
      <c r="P7503" s="506"/>
      <c r="Q7503" s="520"/>
      <c r="R7503" s="412" t="str">
        <f t="shared" si="1811"/>
        <v/>
      </c>
      <c r="S7503" s="412" t="str">
        <f t="shared" si="1818"/>
        <v/>
      </c>
      <c r="T7503" s="427"/>
      <c r="U7503" s="429"/>
      <c r="W7503" s="6" t="e">
        <f>VLOOKUP(A7503,'[3]Cartilha Global'!$A:$A,1,FALSE)</f>
        <v>#N/A</v>
      </c>
    </row>
    <row r="7504" spans="1:23" ht="23.25" hidden="1" thickBot="1" x14ac:dyDescent="0.25">
      <c r="A7504" s="621">
        <v>91376</v>
      </c>
      <c r="B7504" s="508" t="s">
        <v>3144</v>
      </c>
      <c r="C7504" s="513" t="s">
        <v>7709</v>
      </c>
      <c r="D7504" s="498" t="s">
        <v>7094</v>
      </c>
      <c r="E7504" s="499">
        <v>3.31</v>
      </c>
      <c r="F7504" s="500">
        <f t="shared" si="1816"/>
        <v>4.0999999999999996</v>
      </c>
      <c r="G7504" s="556"/>
      <c r="H7504" s="518"/>
      <c r="I7504" s="519">
        <f t="shared" si="1817"/>
        <v>0</v>
      </c>
      <c r="J7504" s="558">
        <f t="shared" si="1815"/>
        <v>0</v>
      </c>
      <c r="K7504" s="504"/>
      <c r="L7504" s="580">
        <f t="shared" si="1814"/>
        <v>0</v>
      </c>
      <c r="M7504" s="518">
        <f t="shared" si="1814"/>
        <v>0</v>
      </c>
      <c r="N7504" s="519">
        <f t="shared" si="1812"/>
        <v>0</v>
      </c>
      <c r="O7504" s="558">
        <f t="shared" si="1813"/>
        <v>0</v>
      </c>
      <c r="P7504" s="506"/>
      <c r="Q7504" s="520"/>
      <c r="R7504" s="412" t="str">
        <f t="shared" si="1811"/>
        <v/>
      </c>
      <c r="S7504" s="412" t="str">
        <f t="shared" si="1818"/>
        <v/>
      </c>
      <c r="T7504" s="427"/>
      <c r="U7504" s="429"/>
      <c r="W7504" s="6" t="e">
        <f>VLOOKUP(A7504,'[3]Cartilha Global'!$A:$A,1,FALSE)</f>
        <v>#N/A</v>
      </c>
    </row>
    <row r="7505" spans="1:23" ht="23.25" hidden="1" thickBot="1" x14ac:dyDescent="0.25">
      <c r="A7505" s="621">
        <v>91377</v>
      </c>
      <c r="B7505" s="508" t="s">
        <v>3144</v>
      </c>
      <c r="C7505" s="513" t="s">
        <v>7710</v>
      </c>
      <c r="D7505" s="498" t="s">
        <v>7094</v>
      </c>
      <c r="E7505" s="499">
        <v>2.62</v>
      </c>
      <c r="F7505" s="500">
        <f t="shared" si="1816"/>
        <v>3.24</v>
      </c>
      <c r="G7505" s="556"/>
      <c r="H7505" s="518"/>
      <c r="I7505" s="519">
        <f t="shared" si="1817"/>
        <v>0</v>
      </c>
      <c r="J7505" s="558">
        <f t="shared" si="1815"/>
        <v>0</v>
      </c>
      <c r="K7505" s="504"/>
      <c r="L7505" s="580">
        <f t="shared" si="1814"/>
        <v>0</v>
      </c>
      <c r="M7505" s="518">
        <f t="shared" si="1814"/>
        <v>0</v>
      </c>
      <c r="N7505" s="519">
        <f t="shared" si="1812"/>
        <v>0</v>
      </c>
      <c r="O7505" s="558">
        <f t="shared" si="1813"/>
        <v>0</v>
      </c>
      <c r="P7505" s="506"/>
      <c r="Q7505" s="520"/>
      <c r="R7505" s="412" t="str">
        <f t="shared" si="1811"/>
        <v/>
      </c>
      <c r="S7505" s="412" t="str">
        <f t="shared" si="1818"/>
        <v/>
      </c>
      <c r="T7505" s="427"/>
      <c r="U7505" s="429"/>
      <c r="W7505" s="6" t="e">
        <f>VLOOKUP(A7505,'[3]Cartilha Global'!$A:$A,1,FALSE)</f>
        <v>#N/A</v>
      </c>
    </row>
    <row r="7506" spans="1:23" ht="34.5" hidden="1" thickBot="1" x14ac:dyDescent="0.25">
      <c r="A7506" s="621">
        <v>91390</v>
      </c>
      <c r="B7506" s="508" t="s">
        <v>3144</v>
      </c>
      <c r="C7506" s="513" t="s">
        <v>7711</v>
      </c>
      <c r="D7506" s="498" t="s">
        <v>7094</v>
      </c>
      <c r="E7506" s="499">
        <v>16.05</v>
      </c>
      <c r="F7506" s="500">
        <f t="shared" si="1816"/>
        <v>19.88</v>
      </c>
      <c r="G7506" s="556"/>
      <c r="H7506" s="518"/>
      <c r="I7506" s="519">
        <f t="shared" si="1817"/>
        <v>0</v>
      </c>
      <c r="J7506" s="558">
        <f t="shared" si="1815"/>
        <v>0</v>
      </c>
      <c r="K7506" s="504"/>
      <c r="L7506" s="580">
        <f t="shared" si="1814"/>
        <v>0</v>
      </c>
      <c r="M7506" s="518">
        <f t="shared" si="1814"/>
        <v>0</v>
      </c>
      <c r="N7506" s="519">
        <f t="shared" si="1812"/>
        <v>0</v>
      </c>
      <c r="O7506" s="558">
        <f t="shared" si="1813"/>
        <v>0</v>
      </c>
      <c r="P7506" s="506"/>
      <c r="Q7506" s="520"/>
      <c r="R7506" s="412" t="str">
        <f t="shared" si="1811"/>
        <v/>
      </c>
      <c r="S7506" s="412" t="str">
        <f t="shared" si="1818"/>
        <v/>
      </c>
      <c r="T7506" s="427"/>
      <c r="U7506" s="429"/>
      <c r="W7506" s="6" t="e">
        <f>VLOOKUP(A7506,'[3]Cartilha Global'!$A:$A,1,FALSE)</f>
        <v>#N/A</v>
      </c>
    </row>
    <row r="7507" spans="1:23" ht="34.5" hidden="1" thickBot="1" x14ac:dyDescent="0.25">
      <c r="A7507" s="621">
        <v>91391</v>
      </c>
      <c r="B7507" s="508" t="s">
        <v>3144</v>
      </c>
      <c r="C7507" s="513" t="s">
        <v>7712</v>
      </c>
      <c r="D7507" s="498" t="s">
        <v>7094</v>
      </c>
      <c r="E7507" s="499">
        <v>3.23</v>
      </c>
      <c r="F7507" s="500">
        <f t="shared" si="1816"/>
        <v>4</v>
      </c>
      <c r="G7507" s="556"/>
      <c r="H7507" s="518"/>
      <c r="I7507" s="519">
        <f t="shared" si="1817"/>
        <v>0</v>
      </c>
      <c r="J7507" s="558">
        <f t="shared" si="1815"/>
        <v>0</v>
      </c>
      <c r="K7507" s="504"/>
      <c r="L7507" s="580">
        <f t="shared" si="1814"/>
        <v>0</v>
      </c>
      <c r="M7507" s="518">
        <f t="shared" si="1814"/>
        <v>0</v>
      </c>
      <c r="N7507" s="519">
        <f t="shared" si="1812"/>
        <v>0</v>
      </c>
      <c r="O7507" s="558">
        <f t="shared" si="1813"/>
        <v>0</v>
      </c>
      <c r="P7507" s="506"/>
      <c r="Q7507" s="520"/>
      <c r="R7507" s="412" t="str">
        <f t="shared" si="1811"/>
        <v/>
      </c>
      <c r="S7507" s="412" t="str">
        <f t="shared" si="1818"/>
        <v/>
      </c>
      <c r="T7507" s="427"/>
      <c r="U7507" s="429"/>
      <c r="W7507" s="6" t="e">
        <f>VLOOKUP(A7507,'[3]Cartilha Global'!$A:$A,1,FALSE)</f>
        <v>#N/A</v>
      </c>
    </row>
    <row r="7508" spans="1:23" ht="34.5" hidden="1" thickBot="1" x14ac:dyDescent="0.25">
      <c r="A7508" s="621">
        <v>91392</v>
      </c>
      <c r="B7508" s="508" t="s">
        <v>3144</v>
      </c>
      <c r="C7508" s="513" t="s">
        <v>7713</v>
      </c>
      <c r="D7508" s="498" t="s">
        <v>7094</v>
      </c>
      <c r="E7508" s="499">
        <v>2.5499999999999998</v>
      </c>
      <c r="F7508" s="500">
        <f t="shared" si="1816"/>
        <v>3.16</v>
      </c>
      <c r="G7508" s="556"/>
      <c r="H7508" s="518"/>
      <c r="I7508" s="519">
        <f t="shared" si="1817"/>
        <v>0</v>
      </c>
      <c r="J7508" s="558">
        <f t="shared" si="1815"/>
        <v>0</v>
      </c>
      <c r="K7508" s="504"/>
      <c r="L7508" s="580">
        <f t="shared" si="1814"/>
        <v>0</v>
      </c>
      <c r="M7508" s="518">
        <f t="shared" si="1814"/>
        <v>0</v>
      </c>
      <c r="N7508" s="519">
        <f t="shared" si="1812"/>
        <v>0</v>
      </c>
      <c r="O7508" s="558">
        <f t="shared" si="1813"/>
        <v>0</v>
      </c>
      <c r="P7508" s="506"/>
      <c r="Q7508" s="520"/>
      <c r="R7508" s="412" t="str">
        <f t="shared" ref="R7508:R7571" si="1819">IF(Q7508="X","x",IF(Q7508="xx","x",IF(O7508&gt;0,"x","")))</f>
        <v/>
      </c>
      <c r="S7508" s="412" t="str">
        <f t="shared" si="1818"/>
        <v/>
      </c>
      <c r="T7508" s="427"/>
      <c r="U7508" s="429"/>
      <c r="W7508" s="6" t="e">
        <f>VLOOKUP(A7508,'[3]Cartilha Global'!$A:$A,1,FALSE)</f>
        <v>#N/A</v>
      </c>
    </row>
    <row r="7509" spans="1:23" ht="34.5" hidden="1" thickBot="1" x14ac:dyDescent="0.25">
      <c r="A7509" s="621">
        <v>5747</v>
      </c>
      <c r="B7509" s="508" t="s">
        <v>3144</v>
      </c>
      <c r="C7509" s="513" t="s">
        <v>7714</v>
      </c>
      <c r="D7509" s="498" t="s">
        <v>7094</v>
      </c>
      <c r="E7509" s="499">
        <v>177.08</v>
      </c>
      <c r="F7509" s="500">
        <f t="shared" si="1816"/>
        <v>219.3</v>
      </c>
      <c r="G7509" s="556"/>
      <c r="H7509" s="518"/>
      <c r="I7509" s="519">
        <f t="shared" si="1817"/>
        <v>0</v>
      </c>
      <c r="J7509" s="558">
        <f t="shared" si="1815"/>
        <v>0</v>
      </c>
      <c r="K7509" s="504"/>
      <c r="L7509" s="580">
        <f t="shared" si="1814"/>
        <v>0</v>
      </c>
      <c r="M7509" s="518">
        <f t="shared" si="1814"/>
        <v>0</v>
      </c>
      <c r="N7509" s="519">
        <f t="shared" si="1812"/>
        <v>0</v>
      </c>
      <c r="O7509" s="558">
        <f t="shared" si="1813"/>
        <v>0</v>
      </c>
      <c r="P7509" s="506"/>
      <c r="Q7509" s="520"/>
      <c r="R7509" s="412" t="str">
        <f t="shared" si="1819"/>
        <v/>
      </c>
      <c r="S7509" s="412" t="str">
        <f t="shared" si="1818"/>
        <v/>
      </c>
      <c r="T7509" s="427"/>
      <c r="U7509" s="429"/>
      <c r="W7509" s="6" t="e">
        <f>VLOOKUP(A7509,'[3]Cartilha Global'!$A:$A,1,FALSE)</f>
        <v>#N/A</v>
      </c>
    </row>
    <row r="7510" spans="1:23" ht="23.25" hidden="1" thickBot="1" x14ac:dyDescent="0.25">
      <c r="A7510" s="621">
        <v>100955</v>
      </c>
      <c r="B7510" s="508" t="s">
        <v>3144</v>
      </c>
      <c r="C7510" s="513" t="s">
        <v>5218</v>
      </c>
      <c r="D7510" s="498" t="s">
        <v>6928</v>
      </c>
      <c r="E7510" s="499">
        <v>4.83</v>
      </c>
      <c r="F7510" s="500">
        <f t="shared" si="1816"/>
        <v>5.98</v>
      </c>
      <c r="G7510" s="556"/>
      <c r="H7510" s="518"/>
      <c r="I7510" s="519">
        <f t="shared" si="1817"/>
        <v>0</v>
      </c>
      <c r="J7510" s="558">
        <f t="shared" si="1815"/>
        <v>0</v>
      </c>
      <c r="K7510" s="504"/>
      <c r="L7510" s="580">
        <f>G7510</f>
        <v>0</v>
      </c>
      <c r="M7510" s="518">
        <f>H7510</f>
        <v>0</v>
      </c>
      <c r="N7510" s="519">
        <f>IF(ISBLANK(E7510),0,ROUND(F7510*L7510,2))</f>
        <v>0</v>
      </c>
      <c r="O7510" s="558">
        <f>IF(ISBLANK(L7510),0,ROUND(L7510*M7510,2))</f>
        <v>0</v>
      </c>
      <c r="P7510" s="506"/>
      <c r="Q7510" s="520"/>
      <c r="R7510" s="412" t="str">
        <f t="shared" si="1819"/>
        <v/>
      </c>
      <c r="S7510" s="412" t="str">
        <f t="shared" si="1818"/>
        <v/>
      </c>
      <c r="T7510" s="427"/>
      <c r="U7510" s="429"/>
      <c r="W7510" s="6">
        <f>VLOOKUP(A7510,'[3]Cartilha Global'!$A:$A,1,FALSE)</f>
        <v>100955</v>
      </c>
    </row>
    <row r="7511" spans="1:23" ht="23.25" hidden="1" thickBot="1" x14ac:dyDescent="0.25">
      <c r="A7511" s="621">
        <v>100956</v>
      </c>
      <c r="B7511" s="508" t="s">
        <v>3144</v>
      </c>
      <c r="C7511" s="513" t="s">
        <v>5219</v>
      </c>
      <c r="D7511" s="498" t="s">
        <v>6928</v>
      </c>
      <c r="E7511" s="499">
        <v>4.2</v>
      </c>
      <c r="F7511" s="500">
        <f t="shared" si="1816"/>
        <v>5.2</v>
      </c>
      <c r="G7511" s="556"/>
      <c r="H7511" s="518"/>
      <c r="I7511" s="519">
        <f t="shared" si="1817"/>
        <v>0</v>
      </c>
      <c r="J7511" s="558">
        <f t="shared" si="1815"/>
        <v>0</v>
      </c>
      <c r="K7511" s="504"/>
      <c r="L7511" s="580">
        <f t="shared" ref="L7511:M7526" si="1820">G7511</f>
        <v>0</v>
      </c>
      <c r="M7511" s="518">
        <f t="shared" si="1820"/>
        <v>0</v>
      </c>
      <c r="N7511" s="519">
        <f t="shared" ref="N7511:N7561" si="1821">IF(ISBLANK(E7511),0,ROUND(F7511*L7511,2))</f>
        <v>0</v>
      </c>
      <c r="O7511" s="558">
        <f t="shared" ref="O7511:O7561" si="1822">IF(ISBLANK(L7511),0,ROUND(L7511*M7511,2))</f>
        <v>0</v>
      </c>
      <c r="P7511" s="506"/>
      <c r="Q7511" s="520"/>
      <c r="R7511" s="412" t="str">
        <f t="shared" si="1819"/>
        <v/>
      </c>
      <c r="S7511" s="412" t="str">
        <f t="shared" si="1818"/>
        <v/>
      </c>
      <c r="T7511" s="427"/>
      <c r="U7511" s="429"/>
      <c r="W7511" s="6">
        <f>VLOOKUP(A7511,'[3]Cartilha Global'!$A:$A,1,FALSE)</f>
        <v>100956</v>
      </c>
    </row>
    <row r="7512" spans="1:23" ht="23.25" hidden="1" thickBot="1" x14ac:dyDescent="0.25">
      <c r="A7512" s="621">
        <v>100957</v>
      </c>
      <c r="B7512" s="508" t="s">
        <v>3144</v>
      </c>
      <c r="C7512" s="513" t="s">
        <v>5220</v>
      </c>
      <c r="D7512" s="498" t="s">
        <v>6928</v>
      </c>
      <c r="E7512" s="499">
        <v>3.83</v>
      </c>
      <c r="F7512" s="500">
        <f t="shared" si="1816"/>
        <v>4.74</v>
      </c>
      <c r="G7512" s="556"/>
      <c r="H7512" s="518"/>
      <c r="I7512" s="519">
        <f t="shared" si="1817"/>
        <v>0</v>
      </c>
      <c r="J7512" s="558">
        <f t="shared" si="1815"/>
        <v>0</v>
      </c>
      <c r="K7512" s="504"/>
      <c r="L7512" s="580">
        <f t="shared" si="1820"/>
        <v>0</v>
      </c>
      <c r="M7512" s="518">
        <f t="shared" si="1820"/>
        <v>0</v>
      </c>
      <c r="N7512" s="519">
        <f t="shared" si="1821"/>
        <v>0</v>
      </c>
      <c r="O7512" s="558">
        <f t="shared" si="1822"/>
        <v>0</v>
      </c>
      <c r="P7512" s="506"/>
      <c r="Q7512" s="520"/>
      <c r="R7512" s="412" t="str">
        <f t="shared" si="1819"/>
        <v/>
      </c>
      <c r="S7512" s="412" t="str">
        <f t="shared" si="1818"/>
        <v/>
      </c>
      <c r="T7512" s="427"/>
      <c r="U7512" s="429"/>
      <c r="W7512" s="6">
        <f>VLOOKUP(A7512,'[3]Cartilha Global'!$A:$A,1,FALSE)</f>
        <v>100957</v>
      </c>
    </row>
    <row r="7513" spans="1:23" ht="23.25" hidden="1" thickBot="1" x14ac:dyDescent="0.25">
      <c r="A7513" s="621">
        <v>100958</v>
      </c>
      <c r="B7513" s="508" t="s">
        <v>3144</v>
      </c>
      <c r="C7513" s="513" t="s">
        <v>5221</v>
      </c>
      <c r="D7513" s="498" t="s">
        <v>6928</v>
      </c>
      <c r="E7513" s="499">
        <v>1.54</v>
      </c>
      <c r="F7513" s="500">
        <f t="shared" si="1816"/>
        <v>1.91</v>
      </c>
      <c r="G7513" s="556"/>
      <c r="H7513" s="518"/>
      <c r="I7513" s="519">
        <f t="shared" si="1817"/>
        <v>0</v>
      </c>
      <c r="J7513" s="558">
        <f t="shared" si="1815"/>
        <v>0</v>
      </c>
      <c r="K7513" s="504"/>
      <c r="L7513" s="580">
        <f t="shared" si="1820"/>
        <v>0</v>
      </c>
      <c r="M7513" s="518">
        <f t="shared" si="1820"/>
        <v>0</v>
      </c>
      <c r="N7513" s="519">
        <f t="shared" si="1821"/>
        <v>0</v>
      </c>
      <c r="O7513" s="558">
        <f t="shared" si="1822"/>
        <v>0</v>
      </c>
      <c r="P7513" s="506"/>
      <c r="Q7513" s="520"/>
      <c r="R7513" s="412" t="str">
        <f t="shared" si="1819"/>
        <v/>
      </c>
      <c r="S7513" s="412" t="str">
        <f t="shared" si="1818"/>
        <v/>
      </c>
      <c r="T7513" s="427"/>
      <c r="U7513" s="429"/>
      <c r="W7513" s="6">
        <f>VLOOKUP(A7513,'[3]Cartilha Global'!$A:$A,1,FALSE)</f>
        <v>100958</v>
      </c>
    </row>
    <row r="7514" spans="1:23" ht="23.25" hidden="1" thickBot="1" x14ac:dyDescent="0.25">
      <c r="A7514" s="621">
        <v>100959</v>
      </c>
      <c r="B7514" s="508" t="s">
        <v>3144</v>
      </c>
      <c r="C7514" s="513" t="s">
        <v>5222</v>
      </c>
      <c r="D7514" s="498" t="s">
        <v>6928</v>
      </c>
      <c r="E7514" s="499">
        <v>11.52</v>
      </c>
      <c r="F7514" s="500">
        <f t="shared" si="1816"/>
        <v>14.27</v>
      </c>
      <c r="G7514" s="556"/>
      <c r="H7514" s="518"/>
      <c r="I7514" s="519">
        <f t="shared" si="1817"/>
        <v>0</v>
      </c>
      <c r="J7514" s="558">
        <f t="shared" si="1815"/>
        <v>0</v>
      </c>
      <c r="K7514" s="504"/>
      <c r="L7514" s="580">
        <f t="shared" si="1820"/>
        <v>0</v>
      </c>
      <c r="M7514" s="518">
        <f t="shared" si="1820"/>
        <v>0</v>
      </c>
      <c r="N7514" s="519">
        <f t="shared" si="1821"/>
        <v>0</v>
      </c>
      <c r="O7514" s="558">
        <f t="shared" si="1822"/>
        <v>0</v>
      </c>
      <c r="P7514" s="506"/>
      <c r="Q7514" s="520"/>
      <c r="R7514" s="412" t="str">
        <f t="shared" si="1819"/>
        <v/>
      </c>
      <c r="S7514" s="412" t="str">
        <f t="shared" si="1818"/>
        <v/>
      </c>
      <c r="T7514" s="427"/>
      <c r="U7514" s="429"/>
      <c r="W7514" s="6">
        <f>VLOOKUP(A7514,'[3]Cartilha Global'!$A:$A,1,FALSE)</f>
        <v>100959</v>
      </c>
    </row>
    <row r="7515" spans="1:23" ht="23.25" hidden="1" thickBot="1" x14ac:dyDescent="0.25">
      <c r="A7515" s="621">
        <v>100960</v>
      </c>
      <c r="B7515" s="508" t="s">
        <v>3144</v>
      </c>
      <c r="C7515" s="513" t="s">
        <v>5223</v>
      </c>
      <c r="D7515" s="498" t="s">
        <v>6928</v>
      </c>
      <c r="E7515" s="499">
        <v>3.56</v>
      </c>
      <c r="F7515" s="500">
        <f t="shared" si="1816"/>
        <v>4.41</v>
      </c>
      <c r="G7515" s="556"/>
      <c r="H7515" s="518"/>
      <c r="I7515" s="519">
        <f t="shared" si="1817"/>
        <v>0</v>
      </c>
      <c r="J7515" s="558">
        <f t="shared" si="1815"/>
        <v>0</v>
      </c>
      <c r="K7515" s="504"/>
      <c r="L7515" s="580">
        <f t="shared" si="1820"/>
        <v>0</v>
      </c>
      <c r="M7515" s="518">
        <f t="shared" si="1820"/>
        <v>0</v>
      </c>
      <c r="N7515" s="519">
        <f t="shared" si="1821"/>
        <v>0</v>
      </c>
      <c r="O7515" s="558">
        <f t="shared" si="1822"/>
        <v>0</v>
      </c>
      <c r="P7515" s="506"/>
      <c r="Q7515" s="520"/>
      <c r="R7515" s="412" t="str">
        <f t="shared" si="1819"/>
        <v/>
      </c>
      <c r="S7515" s="412" t="str">
        <f t="shared" si="1818"/>
        <v/>
      </c>
      <c r="T7515" s="427"/>
      <c r="U7515" s="429"/>
      <c r="W7515" s="6">
        <f>VLOOKUP(A7515,'[3]Cartilha Global'!$A:$A,1,FALSE)</f>
        <v>100960</v>
      </c>
    </row>
    <row r="7516" spans="1:23" ht="23.25" hidden="1" thickBot="1" x14ac:dyDescent="0.25">
      <c r="A7516" s="621">
        <v>100961</v>
      </c>
      <c r="B7516" s="508" t="s">
        <v>3144</v>
      </c>
      <c r="C7516" s="513" t="s">
        <v>5224</v>
      </c>
      <c r="D7516" s="498" t="s">
        <v>6928</v>
      </c>
      <c r="E7516" s="499">
        <v>3.09</v>
      </c>
      <c r="F7516" s="500">
        <f t="shared" si="1816"/>
        <v>3.83</v>
      </c>
      <c r="G7516" s="556"/>
      <c r="H7516" s="518"/>
      <c r="I7516" s="519">
        <f t="shared" si="1817"/>
        <v>0</v>
      </c>
      <c r="J7516" s="558">
        <f t="shared" si="1815"/>
        <v>0</v>
      </c>
      <c r="K7516" s="504"/>
      <c r="L7516" s="580">
        <f t="shared" si="1820"/>
        <v>0</v>
      </c>
      <c r="M7516" s="518">
        <f t="shared" si="1820"/>
        <v>0</v>
      </c>
      <c r="N7516" s="519">
        <f t="shared" si="1821"/>
        <v>0</v>
      </c>
      <c r="O7516" s="558">
        <f t="shared" si="1822"/>
        <v>0</v>
      </c>
      <c r="P7516" s="506"/>
      <c r="Q7516" s="520"/>
      <c r="R7516" s="412" t="str">
        <f t="shared" si="1819"/>
        <v/>
      </c>
      <c r="S7516" s="412" t="str">
        <f t="shared" si="1818"/>
        <v/>
      </c>
      <c r="T7516" s="427"/>
      <c r="U7516" s="429"/>
      <c r="W7516" s="6">
        <f>VLOOKUP(A7516,'[3]Cartilha Global'!$A:$A,1,FALSE)</f>
        <v>100961</v>
      </c>
    </row>
    <row r="7517" spans="1:23" ht="23.25" hidden="1" thickBot="1" x14ac:dyDescent="0.25">
      <c r="A7517" s="621">
        <v>100962</v>
      </c>
      <c r="B7517" s="508" t="s">
        <v>3144</v>
      </c>
      <c r="C7517" s="513" t="s">
        <v>5225</v>
      </c>
      <c r="D7517" s="498" t="s">
        <v>6928</v>
      </c>
      <c r="E7517" s="499">
        <v>2.82</v>
      </c>
      <c r="F7517" s="500">
        <f t="shared" si="1816"/>
        <v>3.49</v>
      </c>
      <c r="G7517" s="556"/>
      <c r="H7517" s="518"/>
      <c r="I7517" s="519">
        <f t="shared" si="1817"/>
        <v>0</v>
      </c>
      <c r="J7517" s="558">
        <f t="shared" si="1815"/>
        <v>0</v>
      </c>
      <c r="K7517" s="504"/>
      <c r="L7517" s="580">
        <f t="shared" si="1820"/>
        <v>0</v>
      </c>
      <c r="M7517" s="518">
        <f t="shared" si="1820"/>
        <v>0</v>
      </c>
      <c r="N7517" s="519">
        <f t="shared" si="1821"/>
        <v>0</v>
      </c>
      <c r="O7517" s="558">
        <f t="shared" si="1822"/>
        <v>0</v>
      </c>
      <c r="P7517" s="506"/>
      <c r="Q7517" s="520"/>
      <c r="R7517" s="412" t="str">
        <f t="shared" si="1819"/>
        <v/>
      </c>
      <c r="S7517" s="412" t="str">
        <f t="shared" si="1818"/>
        <v/>
      </c>
      <c r="T7517" s="427"/>
      <c r="U7517" s="429"/>
      <c r="W7517" s="6">
        <f>VLOOKUP(A7517,'[3]Cartilha Global'!$A:$A,1,FALSE)</f>
        <v>100962</v>
      </c>
    </row>
    <row r="7518" spans="1:23" ht="23.25" hidden="1" thickBot="1" x14ac:dyDescent="0.25">
      <c r="A7518" s="621">
        <v>100963</v>
      </c>
      <c r="B7518" s="508" t="s">
        <v>3144</v>
      </c>
      <c r="C7518" s="513" t="s">
        <v>5226</v>
      </c>
      <c r="D7518" s="498" t="s">
        <v>6928</v>
      </c>
      <c r="E7518" s="499">
        <v>1.1100000000000001</v>
      </c>
      <c r="F7518" s="500">
        <f t="shared" si="1816"/>
        <v>1.37</v>
      </c>
      <c r="G7518" s="556"/>
      <c r="H7518" s="518"/>
      <c r="I7518" s="519">
        <f t="shared" si="1817"/>
        <v>0</v>
      </c>
      <c r="J7518" s="558">
        <f t="shared" ref="J7518:J7581" si="1823">IF(ISBLANK(G7518),0,ROUND(G7518*H7518,2))</f>
        <v>0</v>
      </c>
      <c r="K7518" s="504"/>
      <c r="L7518" s="580">
        <f t="shared" si="1820"/>
        <v>0</v>
      </c>
      <c r="M7518" s="518">
        <f t="shared" si="1820"/>
        <v>0</v>
      </c>
      <c r="N7518" s="519">
        <f t="shared" si="1821"/>
        <v>0</v>
      </c>
      <c r="O7518" s="558">
        <f t="shared" si="1822"/>
        <v>0</v>
      </c>
      <c r="P7518" s="506"/>
      <c r="Q7518" s="520"/>
      <c r="R7518" s="412" t="str">
        <f t="shared" si="1819"/>
        <v/>
      </c>
      <c r="S7518" s="412" t="str">
        <f t="shared" si="1818"/>
        <v/>
      </c>
      <c r="T7518" s="427"/>
      <c r="U7518" s="429"/>
      <c r="W7518" s="6">
        <f>VLOOKUP(A7518,'[3]Cartilha Global'!$A:$A,1,FALSE)</f>
        <v>100963</v>
      </c>
    </row>
    <row r="7519" spans="1:23" ht="23.25" hidden="1" thickBot="1" x14ac:dyDescent="0.25">
      <c r="A7519" s="621">
        <v>100964</v>
      </c>
      <c r="B7519" s="508" t="s">
        <v>3144</v>
      </c>
      <c r="C7519" s="513" t="s">
        <v>5227</v>
      </c>
      <c r="D7519" s="498" t="s">
        <v>6928</v>
      </c>
      <c r="E7519" s="499">
        <v>8.57</v>
      </c>
      <c r="F7519" s="500">
        <f t="shared" si="1816"/>
        <v>10.61</v>
      </c>
      <c r="G7519" s="556"/>
      <c r="H7519" s="518"/>
      <c r="I7519" s="519">
        <f t="shared" si="1817"/>
        <v>0</v>
      </c>
      <c r="J7519" s="558">
        <f t="shared" si="1823"/>
        <v>0</v>
      </c>
      <c r="K7519" s="504"/>
      <c r="L7519" s="580">
        <f t="shared" si="1820"/>
        <v>0</v>
      </c>
      <c r="M7519" s="518">
        <f t="shared" si="1820"/>
        <v>0</v>
      </c>
      <c r="N7519" s="519">
        <f t="shared" si="1821"/>
        <v>0</v>
      </c>
      <c r="O7519" s="558">
        <f t="shared" si="1822"/>
        <v>0</v>
      </c>
      <c r="P7519" s="506"/>
      <c r="Q7519" s="520"/>
      <c r="R7519" s="412" t="str">
        <f t="shared" si="1819"/>
        <v/>
      </c>
      <c r="S7519" s="412" t="str">
        <f t="shared" si="1818"/>
        <v/>
      </c>
      <c r="T7519" s="427"/>
      <c r="U7519" s="429"/>
      <c r="W7519" s="6">
        <f>VLOOKUP(A7519,'[3]Cartilha Global'!$A:$A,1,FALSE)</f>
        <v>100964</v>
      </c>
    </row>
    <row r="7520" spans="1:23" ht="34.5" hidden="1" thickBot="1" x14ac:dyDescent="0.25">
      <c r="A7520" s="621">
        <v>5763</v>
      </c>
      <c r="B7520" s="508" t="s">
        <v>3144</v>
      </c>
      <c r="C7520" s="513" t="s">
        <v>7715</v>
      </c>
      <c r="D7520" s="498" t="s">
        <v>7094</v>
      </c>
      <c r="E7520" s="499">
        <v>43.34</v>
      </c>
      <c r="F7520" s="500">
        <f t="shared" si="1816"/>
        <v>53.67</v>
      </c>
      <c r="G7520" s="556"/>
      <c r="H7520" s="518"/>
      <c r="I7520" s="519">
        <f t="shared" si="1817"/>
        <v>0</v>
      </c>
      <c r="J7520" s="558">
        <f t="shared" si="1823"/>
        <v>0</v>
      </c>
      <c r="K7520" s="504"/>
      <c r="L7520" s="580">
        <f t="shared" si="1820"/>
        <v>0</v>
      </c>
      <c r="M7520" s="518">
        <f t="shared" si="1820"/>
        <v>0</v>
      </c>
      <c r="N7520" s="519">
        <f t="shared" si="1821"/>
        <v>0</v>
      </c>
      <c r="O7520" s="558">
        <f t="shared" si="1822"/>
        <v>0</v>
      </c>
      <c r="P7520" s="506"/>
      <c r="Q7520" s="520"/>
      <c r="R7520" s="412" t="str">
        <f t="shared" si="1819"/>
        <v/>
      </c>
      <c r="S7520" s="412" t="str">
        <f t="shared" si="1818"/>
        <v/>
      </c>
      <c r="T7520" s="427"/>
      <c r="U7520" s="429"/>
      <c r="W7520" s="6" t="e">
        <f>VLOOKUP(A7520,'[3]Cartilha Global'!$A:$A,1,FALSE)</f>
        <v>#N/A</v>
      </c>
    </row>
    <row r="7521" spans="1:23" ht="34.5" hidden="1" thickBot="1" x14ac:dyDescent="0.25">
      <c r="A7521" s="621">
        <v>5901</v>
      </c>
      <c r="B7521" s="508" t="s">
        <v>3144</v>
      </c>
      <c r="C7521" s="513" t="s">
        <v>7716</v>
      </c>
      <c r="D7521" s="498" t="s">
        <v>6937</v>
      </c>
      <c r="E7521" s="499">
        <v>315.88</v>
      </c>
      <c r="F7521" s="500">
        <f t="shared" si="1816"/>
        <v>391.19</v>
      </c>
      <c r="G7521" s="556"/>
      <c r="H7521" s="518"/>
      <c r="I7521" s="519">
        <f t="shared" si="1817"/>
        <v>0</v>
      </c>
      <c r="J7521" s="558">
        <f t="shared" si="1823"/>
        <v>0</v>
      </c>
      <c r="K7521" s="504"/>
      <c r="L7521" s="580">
        <f t="shared" si="1820"/>
        <v>0</v>
      </c>
      <c r="M7521" s="518">
        <f t="shared" si="1820"/>
        <v>0</v>
      </c>
      <c r="N7521" s="519">
        <f t="shared" si="1821"/>
        <v>0</v>
      </c>
      <c r="O7521" s="558">
        <f t="shared" si="1822"/>
        <v>0</v>
      </c>
      <c r="P7521" s="506"/>
      <c r="Q7521" s="520"/>
      <c r="R7521" s="412" t="str">
        <f t="shared" si="1819"/>
        <v/>
      </c>
      <c r="S7521" s="412" t="str">
        <f t="shared" si="1818"/>
        <v/>
      </c>
      <c r="T7521" s="427"/>
      <c r="U7521" s="429"/>
      <c r="W7521" s="6" t="e">
        <f>VLOOKUP(A7521,'[3]Cartilha Global'!$A:$A,1,FALSE)</f>
        <v>#N/A</v>
      </c>
    </row>
    <row r="7522" spans="1:23" ht="34.5" hidden="1" thickBot="1" x14ac:dyDescent="0.25">
      <c r="A7522" s="621">
        <v>5903</v>
      </c>
      <c r="B7522" s="508" t="s">
        <v>3144</v>
      </c>
      <c r="C7522" s="513" t="s">
        <v>7717</v>
      </c>
      <c r="D7522" s="498" t="s">
        <v>7310</v>
      </c>
      <c r="E7522" s="499">
        <v>57.07</v>
      </c>
      <c r="F7522" s="500">
        <f t="shared" si="1816"/>
        <v>70.680000000000007</v>
      </c>
      <c r="G7522" s="556"/>
      <c r="H7522" s="518"/>
      <c r="I7522" s="519">
        <f t="shared" si="1817"/>
        <v>0</v>
      </c>
      <c r="J7522" s="558">
        <f t="shared" si="1823"/>
        <v>0</v>
      </c>
      <c r="K7522" s="504"/>
      <c r="L7522" s="580">
        <f t="shared" si="1820"/>
        <v>0</v>
      </c>
      <c r="M7522" s="518">
        <f t="shared" si="1820"/>
        <v>0</v>
      </c>
      <c r="N7522" s="519">
        <f t="shared" si="1821"/>
        <v>0</v>
      </c>
      <c r="O7522" s="558">
        <f t="shared" si="1822"/>
        <v>0</v>
      </c>
      <c r="P7522" s="506"/>
      <c r="Q7522" s="520"/>
      <c r="R7522" s="412" t="str">
        <f t="shared" si="1819"/>
        <v/>
      </c>
      <c r="S7522" s="412" t="str">
        <f t="shared" si="1818"/>
        <v/>
      </c>
      <c r="T7522" s="427"/>
      <c r="U7522" s="429"/>
      <c r="W7522" s="6" t="e">
        <f>VLOOKUP(A7522,'[3]Cartilha Global'!$A:$A,1,FALSE)</f>
        <v>#N/A</v>
      </c>
    </row>
    <row r="7523" spans="1:23" ht="34.5" hidden="1" thickBot="1" x14ac:dyDescent="0.25">
      <c r="A7523" s="621">
        <v>53831</v>
      </c>
      <c r="B7523" s="508" t="s">
        <v>3144</v>
      </c>
      <c r="C7523" s="513" t="s">
        <v>7718</v>
      </c>
      <c r="D7523" s="498" t="s">
        <v>7094</v>
      </c>
      <c r="E7523" s="499">
        <v>215.47</v>
      </c>
      <c r="F7523" s="500">
        <f t="shared" si="1816"/>
        <v>266.83999999999997</v>
      </c>
      <c r="G7523" s="556"/>
      <c r="H7523" s="518"/>
      <c r="I7523" s="519">
        <f t="shared" si="1817"/>
        <v>0</v>
      </c>
      <c r="J7523" s="558">
        <f t="shared" si="1823"/>
        <v>0</v>
      </c>
      <c r="K7523" s="504"/>
      <c r="L7523" s="580">
        <f t="shared" si="1820"/>
        <v>0</v>
      </c>
      <c r="M7523" s="518">
        <f t="shared" si="1820"/>
        <v>0</v>
      </c>
      <c r="N7523" s="519">
        <f t="shared" si="1821"/>
        <v>0</v>
      </c>
      <c r="O7523" s="558">
        <f t="shared" si="1822"/>
        <v>0</v>
      </c>
      <c r="P7523" s="506"/>
      <c r="Q7523" s="520"/>
      <c r="R7523" s="412" t="str">
        <f t="shared" si="1819"/>
        <v/>
      </c>
      <c r="S7523" s="412" t="str">
        <f t="shared" si="1818"/>
        <v/>
      </c>
      <c r="T7523" s="427"/>
      <c r="U7523" s="429"/>
      <c r="W7523" s="6" t="e">
        <f>VLOOKUP(A7523,'[3]Cartilha Global'!$A:$A,1,FALSE)</f>
        <v>#N/A</v>
      </c>
    </row>
    <row r="7524" spans="1:23" ht="34.5" hidden="1" thickBot="1" x14ac:dyDescent="0.25">
      <c r="A7524" s="621">
        <v>53882</v>
      </c>
      <c r="B7524" s="508" t="s">
        <v>3144</v>
      </c>
      <c r="C7524" s="513" t="s">
        <v>7719</v>
      </c>
      <c r="D7524" s="498" t="s">
        <v>7094</v>
      </c>
      <c r="E7524" s="499">
        <v>31.12</v>
      </c>
      <c r="F7524" s="500">
        <f t="shared" ref="F7524:F7561" si="1824">IF(E7524=0,0,ROUND(E7524*(1+E$13)*(1-E$14),2))</f>
        <v>38.54</v>
      </c>
      <c r="G7524" s="556"/>
      <c r="H7524" s="518"/>
      <c r="I7524" s="519">
        <f t="shared" si="1817"/>
        <v>0</v>
      </c>
      <c r="J7524" s="558">
        <f t="shared" si="1823"/>
        <v>0</v>
      </c>
      <c r="K7524" s="504"/>
      <c r="L7524" s="580">
        <f t="shared" si="1820"/>
        <v>0</v>
      </c>
      <c r="M7524" s="518">
        <f t="shared" si="1820"/>
        <v>0</v>
      </c>
      <c r="N7524" s="519">
        <f t="shared" si="1821"/>
        <v>0</v>
      </c>
      <c r="O7524" s="558">
        <f t="shared" si="1822"/>
        <v>0</v>
      </c>
      <c r="P7524" s="506"/>
      <c r="Q7524" s="520"/>
      <c r="R7524" s="412" t="str">
        <f t="shared" si="1819"/>
        <v/>
      </c>
      <c r="S7524" s="412" t="str">
        <f t="shared" si="1818"/>
        <v/>
      </c>
      <c r="T7524" s="427"/>
      <c r="U7524" s="429"/>
      <c r="W7524" s="6" t="e">
        <f>VLOOKUP(A7524,'[3]Cartilha Global'!$A:$A,1,FALSE)</f>
        <v>#N/A</v>
      </c>
    </row>
    <row r="7525" spans="1:23" ht="34.5" hidden="1" thickBot="1" x14ac:dyDescent="0.25">
      <c r="A7525" s="621">
        <v>6259</v>
      </c>
      <c r="B7525" s="508" t="s">
        <v>3144</v>
      </c>
      <c r="C7525" s="513" t="s">
        <v>7720</v>
      </c>
      <c r="D7525" s="498" t="s">
        <v>6937</v>
      </c>
      <c r="E7525" s="499">
        <v>256.02</v>
      </c>
      <c r="F7525" s="500">
        <f t="shared" si="1824"/>
        <v>317.06</v>
      </c>
      <c r="G7525" s="556"/>
      <c r="H7525" s="518"/>
      <c r="I7525" s="519">
        <f t="shared" si="1817"/>
        <v>0</v>
      </c>
      <c r="J7525" s="558">
        <f t="shared" si="1823"/>
        <v>0</v>
      </c>
      <c r="K7525" s="504"/>
      <c r="L7525" s="580">
        <f t="shared" si="1820"/>
        <v>0</v>
      </c>
      <c r="M7525" s="518">
        <f t="shared" si="1820"/>
        <v>0</v>
      </c>
      <c r="N7525" s="519">
        <f t="shared" si="1821"/>
        <v>0</v>
      </c>
      <c r="O7525" s="558">
        <f t="shared" si="1822"/>
        <v>0</v>
      </c>
      <c r="P7525" s="506"/>
      <c r="Q7525" s="520"/>
      <c r="R7525" s="412" t="str">
        <f t="shared" si="1819"/>
        <v/>
      </c>
      <c r="S7525" s="412" t="str">
        <f t="shared" si="1818"/>
        <v/>
      </c>
      <c r="T7525" s="427"/>
      <c r="U7525" s="429"/>
      <c r="W7525" s="6" t="e">
        <f>VLOOKUP(A7525,'[3]Cartilha Global'!$A:$A,1,FALSE)</f>
        <v>#N/A</v>
      </c>
    </row>
    <row r="7526" spans="1:23" ht="34.5" hidden="1" thickBot="1" x14ac:dyDescent="0.25">
      <c r="A7526" s="621">
        <v>91359</v>
      </c>
      <c r="B7526" s="508" t="s">
        <v>3144</v>
      </c>
      <c r="C7526" s="513" t="s">
        <v>7721</v>
      </c>
      <c r="D7526" s="498" t="s">
        <v>7094</v>
      </c>
      <c r="E7526" s="499">
        <v>17.95</v>
      </c>
      <c r="F7526" s="500">
        <f t="shared" si="1824"/>
        <v>22.23</v>
      </c>
      <c r="G7526" s="556"/>
      <c r="H7526" s="518"/>
      <c r="I7526" s="519">
        <f t="shared" si="1817"/>
        <v>0</v>
      </c>
      <c r="J7526" s="558">
        <f t="shared" si="1823"/>
        <v>0</v>
      </c>
      <c r="K7526" s="504"/>
      <c r="L7526" s="580">
        <f t="shared" si="1820"/>
        <v>0</v>
      </c>
      <c r="M7526" s="518">
        <f t="shared" si="1820"/>
        <v>0</v>
      </c>
      <c r="N7526" s="519">
        <f t="shared" si="1821"/>
        <v>0</v>
      </c>
      <c r="O7526" s="558">
        <f t="shared" si="1822"/>
        <v>0</v>
      </c>
      <c r="P7526" s="506"/>
      <c r="Q7526" s="520"/>
      <c r="R7526" s="412" t="str">
        <f t="shared" si="1819"/>
        <v/>
      </c>
      <c r="S7526" s="412" t="str">
        <f t="shared" si="1818"/>
        <v/>
      </c>
      <c r="T7526" s="427"/>
      <c r="U7526" s="429"/>
      <c r="W7526" s="6" t="e">
        <f>VLOOKUP(A7526,'[3]Cartilha Global'!$A:$A,1,FALSE)</f>
        <v>#N/A</v>
      </c>
    </row>
    <row r="7527" spans="1:23" ht="34.5" hidden="1" thickBot="1" x14ac:dyDescent="0.25">
      <c r="A7527" s="621">
        <v>91360</v>
      </c>
      <c r="B7527" s="508" t="s">
        <v>3144</v>
      </c>
      <c r="C7527" s="513" t="s">
        <v>7722</v>
      </c>
      <c r="D7527" s="498" t="s">
        <v>7094</v>
      </c>
      <c r="E7527" s="499">
        <v>3.44</v>
      </c>
      <c r="F7527" s="500">
        <f t="shared" si="1824"/>
        <v>4.26</v>
      </c>
      <c r="G7527" s="556"/>
      <c r="H7527" s="518"/>
      <c r="I7527" s="519">
        <f t="shared" si="1817"/>
        <v>0</v>
      </c>
      <c r="J7527" s="558">
        <f t="shared" si="1823"/>
        <v>0</v>
      </c>
      <c r="K7527" s="504"/>
      <c r="L7527" s="580">
        <f t="shared" ref="L7527:M7561" si="1825">G7527</f>
        <v>0</v>
      </c>
      <c r="M7527" s="518">
        <f t="shared" si="1825"/>
        <v>0</v>
      </c>
      <c r="N7527" s="519">
        <f t="shared" si="1821"/>
        <v>0</v>
      </c>
      <c r="O7527" s="558">
        <f t="shared" si="1822"/>
        <v>0</v>
      </c>
      <c r="P7527" s="506"/>
      <c r="Q7527" s="520"/>
      <c r="R7527" s="412" t="str">
        <f t="shared" si="1819"/>
        <v/>
      </c>
      <c r="S7527" s="412" t="str">
        <f t="shared" si="1818"/>
        <v/>
      </c>
      <c r="T7527" s="427"/>
      <c r="U7527" s="429"/>
      <c r="W7527" s="6" t="e">
        <f>VLOOKUP(A7527,'[3]Cartilha Global'!$A:$A,1,FALSE)</f>
        <v>#N/A</v>
      </c>
    </row>
    <row r="7528" spans="1:23" ht="34.5" hidden="1" thickBot="1" x14ac:dyDescent="0.25">
      <c r="A7528" s="621">
        <v>91361</v>
      </c>
      <c r="B7528" s="508" t="s">
        <v>3144</v>
      </c>
      <c r="C7528" s="513" t="s">
        <v>7723</v>
      </c>
      <c r="D7528" s="498" t="s">
        <v>7094</v>
      </c>
      <c r="E7528" s="499">
        <v>2.72</v>
      </c>
      <c r="F7528" s="500">
        <f t="shared" si="1824"/>
        <v>3.37</v>
      </c>
      <c r="G7528" s="556"/>
      <c r="H7528" s="518"/>
      <c r="I7528" s="519">
        <f t="shared" si="1817"/>
        <v>0</v>
      </c>
      <c r="J7528" s="558">
        <f t="shared" si="1823"/>
        <v>0</v>
      </c>
      <c r="K7528" s="504"/>
      <c r="L7528" s="580">
        <f t="shared" si="1825"/>
        <v>0</v>
      </c>
      <c r="M7528" s="518">
        <f t="shared" si="1825"/>
        <v>0</v>
      </c>
      <c r="N7528" s="519">
        <f t="shared" si="1821"/>
        <v>0</v>
      </c>
      <c r="O7528" s="558">
        <f t="shared" si="1822"/>
        <v>0</v>
      </c>
      <c r="P7528" s="506"/>
      <c r="Q7528" s="520"/>
      <c r="R7528" s="412" t="str">
        <f t="shared" si="1819"/>
        <v/>
      </c>
      <c r="S7528" s="412" t="str">
        <f t="shared" si="1818"/>
        <v/>
      </c>
      <c r="T7528" s="427"/>
      <c r="U7528" s="429"/>
      <c r="W7528" s="6" t="e">
        <f>VLOOKUP(A7528,'[3]Cartilha Global'!$A:$A,1,FALSE)</f>
        <v>#N/A</v>
      </c>
    </row>
    <row r="7529" spans="1:23" ht="34.5" hidden="1" thickBot="1" x14ac:dyDescent="0.25">
      <c r="A7529" s="621">
        <v>91396</v>
      </c>
      <c r="B7529" s="508" t="s">
        <v>3144</v>
      </c>
      <c r="C7529" s="513" t="s">
        <v>7724</v>
      </c>
      <c r="D7529" s="498" t="s">
        <v>7094</v>
      </c>
      <c r="E7529" s="499">
        <v>24.74</v>
      </c>
      <c r="F7529" s="500">
        <f t="shared" si="1824"/>
        <v>30.64</v>
      </c>
      <c r="G7529" s="556"/>
      <c r="H7529" s="518"/>
      <c r="I7529" s="519">
        <f t="shared" si="1817"/>
        <v>0</v>
      </c>
      <c r="J7529" s="558">
        <f t="shared" si="1823"/>
        <v>0</v>
      </c>
      <c r="K7529" s="504"/>
      <c r="L7529" s="580">
        <f t="shared" si="1825"/>
        <v>0</v>
      </c>
      <c r="M7529" s="518">
        <f t="shared" si="1825"/>
        <v>0</v>
      </c>
      <c r="N7529" s="519">
        <f t="shared" si="1821"/>
        <v>0</v>
      </c>
      <c r="O7529" s="558">
        <f t="shared" si="1822"/>
        <v>0</v>
      </c>
      <c r="P7529" s="506"/>
      <c r="Q7529" s="520"/>
      <c r="R7529" s="412" t="str">
        <f t="shared" si="1819"/>
        <v/>
      </c>
      <c r="S7529" s="412" t="str">
        <f t="shared" si="1818"/>
        <v/>
      </c>
      <c r="T7529" s="427"/>
      <c r="U7529" s="429"/>
      <c r="W7529" s="6" t="e">
        <f>VLOOKUP(A7529,'[3]Cartilha Global'!$A:$A,1,FALSE)</f>
        <v>#N/A</v>
      </c>
    </row>
    <row r="7530" spans="1:23" ht="34.5" hidden="1" thickBot="1" x14ac:dyDescent="0.25">
      <c r="A7530" s="621">
        <v>91397</v>
      </c>
      <c r="B7530" s="508" t="s">
        <v>3144</v>
      </c>
      <c r="C7530" s="513" t="s">
        <v>7725</v>
      </c>
      <c r="D7530" s="498" t="s">
        <v>7094</v>
      </c>
      <c r="E7530" s="499">
        <v>4.8099999999999996</v>
      </c>
      <c r="F7530" s="500">
        <f t="shared" si="1824"/>
        <v>5.96</v>
      </c>
      <c r="G7530" s="556"/>
      <c r="H7530" s="518"/>
      <c r="I7530" s="519">
        <f t="shared" si="1817"/>
        <v>0</v>
      </c>
      <c r="J7530" s="558">
        <f t="shared" si="1823"/>
        <v>0</v>
      </c>
      <c r="K7530" s="504"/>
      <c r="L7530" s="580">
        <f t="shared" si="1825"/>
        <v>0</v>
      </c>
      <c r="M7530" s="518">
        <f t="shared" si="1825"/>
        <v>0</v>
      </c>
      <c r="N7530" s="519">
        <f t="shared" si="1821"/>
        <v>0</v>
      </c>
      <c r="O7530" s="558">
        <f t="shared" si="1822"/>
        <v>0</v>
      </c>
      <c r="P7530" s="506"/>
      <c r="Q7530" s="520"/>
      <c r="R7530" s="412" t="str">
        <f t="shared" si="1819"/>
        <v/>
      </c>
      <c r="S7530" s="412" t="str">
        <f t="shared" si="1818"/>
        <v/>
      </c>
      <c r="T7530" s="427"/>
      <c r="U7530" s="429"/>
      <c r="W7530" s="6" t="e">
        <f>VLOOKUP(A7530,'[3]Cartilha Global'!$A:$A,1,FALSE)</f>
        <v>#N/A</v>
      </c>
    </row>
    <row r="7531" spans="1:23" ht="34.5" hidden="1" thickBot="1" x14ac:dyDescent="0.25">
      <c r="A7531" s="621">
        <v>91398</v>
      </c>
      <c r="B7531" s="508" t="s">
        <v>3144</v>
      </c>
      <c r="C7531" s="513" t="s">
        <v>7726</v>
      </c>
      <c r="D7531" s="498" t="s">
        <v>7094</v>
      </c>
      <c r="E7531" s="499">
        <v>3.81</v>
      </c>
      <c r="F7531" s="500">
        <f t="shared" si="1824"/>
        <v>4.72</v>
      </c>
      <c r="G7531" s="556"/>
      <c r="H7531" s="518"/>
      <c r="I7531" s="519">
        <f t="shared" si="1817"/>
        <v>0</v>
      </c>
      <c r="J7531" s="558">
        <f t="shared" si="1823"/>
        <v>0</v>
      </c>
      <c r="K7531" s="504"/>
      <c r="L7531" s="580">
        <f t="shared" si="1825"/>
        <v>0</v>
      </c>
      <c r="M7531" s="518">
        <f t="shared" si="1825"/>
        <v>0</v>
      </c>
      <c r="N7531" s="519">
        <f t="shared" si="1821"/>
        <v>0</v>
      </c>
      <c r="O7531" s="558">
        <f t="shared" si="1822"/>
        <v>0</v>
      </c>
      <c r="P7531" s="506"/>
      <c r="Q7531" s="520"/>
      <c r="R7531" s="412" t="str">
        <f t="shared" si="1819"/>
        <v/>
      </c>
      <c r="S7531" s="412" t="str">
        <f t="shared" si="1818"/>
        <v/>
      </c>
      <c r="T7531" s="427"/>
      <c r="U7531" s="429"/>
      <c r="W7531" s="6" t="e">
        <f>VLOOKUP(A7531,'[3]Cartilha Global'!$A:$A,1,FALSE)</f>
        <v>#N/A</v>
      </c>
    </row>
    <row r="7532" spans="1:23" ht="34.5" hidden="1" thickBot="1" x14ac:dyDescent="0.25">
      <c r="A7532" s="621">
        <v>6260</v>
      </c>
      <c r="B7532" s="508" t="s">
        <v>3144</v>
      </c>
      <c r="C7532" s="513" t="s">
        <v>7727</v>
      </c>
      <c r="D7532" s="498" t="s">
        <v>7310</v>
      </c>
      <c r="E7532" s="499">
        <v>47.82</v>
      </c>
      <c r="F7532" s="500">
        <f t="shared" si="1824"/>
        <v>59.22</v>
      </c>
      <c r="G7532" s="556"/>
      <c r="H7532" s="518"/>
      <c r="I7532" s="519">
        <f t="shared" si="1817"/>
        <v>0</v>
      </c>
      <c r="J7532" s="558">
        <f t="shared" si="1823"/>
        <v>0</v>
      </c>
      <c r="K7532" s="504"/>
      <c r="L7532" s="580">
        <f t="shared" si="1825"/>
        <v>0</v>
      </c>
      <c r="M7532" s="518">
        <f t="shared" si="1825"/>
        <v>0</v>
      </c>
      <c r="N7532" s="519">
        <f t="shared" si="1821"/>
        <v>0</v>
      </c>
      <c r="O7532" s="558">
        <f t="shared" si="1822"/>
        <v>0</v>
      </c>
      <c r="P7532" s="506"/>
      <c r="Q7532" s="520"/>
      <c r="R7532" s="412" t="str">
        <f t="shared" si="1819"/>
        <v/>
      </c>
      <c r="S7532" s="412" t="str">
        <f t="shared" si="1818"/>
        <v/>
      </c>
      <c r="T7532" s="427"/>
      <c r="U7532" s="429"/>
      <c r="W7532" s="6" t="e">
        <f>VLOOKUP(A7532,'[3]Cartilha Global'!$A:$A,1,FALSE)</f>
        <v>#N/A</v>
      </c>
    </row>
    <row r="7533" spans="1:23" ht="34.5" hidden="1" thickBot="1" x14ac:dyDescent="0.25">
      <c r="A7533" s="621">
        <v>91640</v>
      </c>
      <c r="B7533" s="508" t="s">
        <v>3144</v>
      </c>
      <c r="C7533" s="513" t="s">
        <v>7728</v>
      </c>
      <c r="D7533" s="498" t="s">
        <v>7094</v>
      </c>
      <c r="E7533" s="499">
        <v>29.65</v>
      </c>
      <c r="F7533" s="500">
        <f t="shared" si="1824"/>
        <v>36.72</v>
      </c>
      <c r="G7533" s="556"/>
      <c r="H7533" s="518"/>
      <c r="I7533" s="519">
        <f t="shared" si="1817"/>
        <v>0</v>
      </c>
      <c r="J7533" s="558">
        <f t="shared" si="1823"/>
        <v>0</v>
      </c>
      <c r="K7533" s="504"/>
      <c r="L7533" s="580">
        <f t="shared" si="1825"/>
        <v>0</v>
      </c>
      <c r="M7533" s="518">
        <f t="shared" si="1825"/>
        <v>0</v>
      </c>
      <c r="N7533" s="519">
        <f t="shared" si="1821"/>
        <v>0</v>
      </c>
      <c r="O7533" s="558">
        <f t="shared" si="1822"/>
        <v>0</v>
      </c>
      <c r="P7533" s="506"/>
      <c r="Q7533" s="520"/>
      <c r="R7533" s="412" t="str">
        <f t="shared" si="1819"/>
        <v/>
      </c>
      <c r="S7533" s="412" t="str">
        <f t="shared" si="1818"/>
        <v/>
      </c>
      <c r="T7533" s="427"/>
      <c r="U7533" s="429"/>
      <c r="W7533" s="6" t="e">
        <f>VLOOKUP(A7533,'[3]Cartilha Global'!$A:$A,1,FALSE)</f>
        <v>#N/A</v>
      </c>
    </row>
    <row r="7534" spans="1:23" ht="34.5" hidden="1" thickBot="1" x14ac:dyDescent="0.25">
      <c r="A7534" s="621">
        <v>91641</v>
      </c>
      <c r="B7534" s="508" t="s">
        <v>3144</v>
      </c>
      <c r="C7534" s="513" t="s">
        <v>7729</v>
      </c>
      <c r="D7534" s="498" t="s">
        <v>7094</v>
      </c>
      <c r="E7534" s="499">
        <v>6.04</v>
      </c>
      <c r="F7534" s="500">
        <f t="shared" si="1824"/>
        <v>7.48</v>
      </c>
      <c r="G7534" s="556"/>
      <c r="H7534" s="518"/>
      <c r="I7534" s="519">
        <f t="shared" si="1817"/>
        <v>0</v>
      </c>
      <c r="J7534" s="558">
        <f t="shared" si="1823"/>
        <v>0</v>
      </c>
      <c r="K7534" s="504"/>
      <c r="L7534" s="580">
        <f t="shared" si="1825"/>
        <v>0</v>
      </c>
      <c r="M7534" s="518">
        <f t="shared" si="1825"/>
        <v>0</v>
      </c>
      <c r="N7534" s="519">
        <f t="shared" si="1821"/>
        <v>0</v>
      </c>
      <c r="O7534" s="558">
        <f t="shared" si="1822"/>
        <v>0</v>
      </c>
      <c r="P7534" s="506"/>
      <c r="Q7534" s="520"/>
      <c r="R7534" s="412" t="str">
        <f t="shared" si="1819"/>
        <v/>
      </c>
      <c r="S7534" s="412" t="str">
        <f t="shared" si="1818"/>
        <v/>
      </c>
      <c r="T7534" s="427"/>
      <c r="U7534" s="429"/>
      <c r="W7534" s="6" t="e">
        <f>VLOOKUP(A7534,'[3]Cartilha Global'!$A:$A,1,FALSE)</f>
        <v>#N/A</v>
      </c>
    </row>
    <row r="7535" spans="1:23" ht="34.5" hidden="1" thickBot="1" x14ac:dyDescent="0.25">
      <c r="A7535" s="621">
        <v>91642</v>
      </c>
      <c r="B7535" s="508" t="s">
        <v>3144</v>
      </c>
      <c r="C7535" s="513" t="s">
        <v>7730</v>
      </c>
      <c r="D7535" s="498" t="s">
        <v>7094</v>
      </c>
      <c r="E7535" s="499">
        <v>4.8</v>
      </c>
      <c r="F7535" s="500">
        <f t="shared" si="1824"/>
        <v>5.94</v>
      </c>
      <c r="G7535" s="556"/>
      <c r="H7535" s="518"/>
      <c r="I7535" s="519">
        <f t="shared" ref="I7535:I7598" si="1826">IF(ISBLANK(E7535),0,ROUND(F7535*G7535,2))</f>
        <v>0</v>
      </c>
      <c r="J7535" s="558">
        <f t="shared" si="1823"/>
        <v>0</v>
      </c>
      <c r="K7535" s="504"/>
      <c r="L7535" s="580">
        <f t="shared" si="1825"/>
        <v>0</v>
      </c>
      <c r="M7535" s="518">
        <f t="shared" si="1825"/>
        <v>0</v>
      </c>
      <c r="N7535" s="519">
        <f t="shared" si="1821"/>
        <v>0</v>
      </c>
      <c r="O7535" s="558">
        <f t="shared" si="1822"/>
        <v>0</v>
      </c>
      <c r="P7535" s="506"/>
      <c r="Q7535" s="520"/>
      <c r="R7535" s="412" t="str">
        <f t="shared" si="1819"/>
        <v/>
      </c>
      <c r="S7535" s="412" t="str">
        <f t="shared" ref="S7535:S7598" si="1827">IF(Q7535="X","x",IF(Q7535="xx","x",IF(OR(J7535&gt;0,O7535&gt;0),"x","")))</f>
        <v/>
      </c>
      <c r="T7535" s="427"/>
      <c r="U7535" s="429"/>
      <c r="W7535" s="6" t="e">
        <f>VLOOKUP(A7535,'[3]Cartilha Global'!$A:$A,1,FALSE)</f>
        <v>#N/A</v>
      </c>
    </row>
    <row r="7536" spans="1:23" ht="34.5" hidden="1" thickBot="1" x14ac:dyDescent="0.25">
      <c r="A7536" s="621">
        <v>91643</v>
      </c>
      <c r="B7536" s="508" t="s">
        <v>3144</v>
      </c>
      <c r="C7536" s="513" t="s">
        <v>7731</v>
      </c>
      <c r="D7536" s="498" t="s">
        <v>7094</v>
      </c>
      <c r="E7536" s="499">
        <v>52.57</v>
      </c>
      <c r="F7536" s="500">
        <f t="shared" si="1824"/>
        <v>65.099999999999994</v>
      </c>
      <c r="G7536" s="556"/>
      <c r="H7536" s="518"/>
      <c r="I7536" s="519">
        <f t="shared" si="1826"/>
        <v>0</v>
      </c>
      <c r="J7536" s="558">
        <f t="shared" si="1823"/>
        <v>0</v>
      </c>
      <c r="K7536" s="504"/>
      <c r="L7536" s="580">
        <f t="shared" si="1825"/>
        <v>0</v>
      </c>
      <c r="M7536" s="518">
        <f t="shared" si="1825"/>
        <v>0</v>
      </c>
      <c r="N7536" s="519">
        <f t="shared" si="1821"/>
        <v>0</v>
      </c>
      <c r="O7536" s="558">
        <f t="shared" si="1822"/>
        <v>0</v>
      </c>
      <c r="P7536" s="506"/>
      <c r="Q7536" s="520"/>
      <c r="R7536" s="412" t="str">
        <f t="shared" si="1819"/>
        <v/>
      </c>
      <c r="S7536" s="412" t="str">
        <f t="shared" si="1827"/>
        <v/>
      </c>
      <c r="T7536" s="427"/>
      <c r="U7536" s="429"/>
      <c r="W7536" s="6" t="e">
        <f>VLOOKUP(A7536,'[3]Cartilha Global'!$A:$A,1,FALSE)</f>
        <v>#N/A</v>
      </c>
    </row>
    <row r="7537" spans="1:23" ht="34.5" hidden="1" thickBot="1" x14ac:dyDescent="0.25">
      <c r="A7537" s="621">
        <v>91644</v>
      </c>
      <c r="B7537" s="508" t="s">
        <v>3144</v>
      </c>
      <c r="C7537" s="513" t="s">
        <v>7732</v>
      </c>
      <c r="D7537" s="498" t="s">
        <v>7094</v>
      </c>
      <c r="E7537" s="499">
        <v>337.27</v>
      </c>
      <c r="F7537" s="500">
        <f t="shared" si="1824"/>
        <v>417.68</v>
      </c>
      <c r="G7537" s="556"/>
      <c r="H7537" s="518"/>
      <c r="I7537" s="519">
        <f t="shared" si="1826"/>
        <v>0</v>
      </c>
      <c r="J7537" s="558">
        <f t="shared" si="1823"/>
        <v>0</v>
      </c>
      <c r="K7537" s="504"/>
      <c r="L7537" s="580">
        <f t="shared" si="1825"/>
        <v>0</v>
      </c>
      <c r="M7537" s="518">
        <f t="shared" si="1825"/>
        <v>0</v>
      </c>
      <c r="N7537" s="519">
        <f t="shared" si="1821"/>
        <v>0</v>
      </c>
      <c r="O7537" s="558">
        <f t="shared" si="1822"/>
        <v>0</v>
      </c>
      <c r="P7537" s="506"/>
      <c r="Q7537" s="520"/>
      <c r="R7537" s="412" t="str">
        <f t="shared" si="1819"/>
        <v/>
      </c>
      <c r="S7537" s="412" t="str">
        <f t="shared" si="1827"/>
        <v/>
      </c>
      <c r="T7537" s="427"/>
      <c r="U7537" s="429"/>
      <c r="W7537" s="6" t="e">
        <f>VLOOKUP(A7537,'[3]Cartilha Global'!$A:$A,1,FALSE)</f>
        <v>#N/A</v>
      </c>
    </row>
    <row r="7538" spans="1:23" ht="34.5" hidden="1" thickBot="1" x14ac:dyDescent="0.25">
      <c r="A7538" s="621">
        <v>91645</v>
      </c>
      <c r="B7538" s="508" t="s">
        <v>3144</v>
      </c>
      <c r="C7538" s="513" t="s">
        <v>7733</v>
      </c>
      <c r="D7538" s="498" t="s">
        <v>6937</v>
      </c>
      <c r="E7538" s="499">
        <v>460.13</v>
      </c>
      <c r="F7538" s="500">
        <f t="shared" si="1824"/>
        <v>569.82000000000005</v>
      </c>
      <c r="G7538" s="556"/>
      <c r="H7538" s="518"/>
      <c r="I7538" s="519">
        <f t="shared" si="1826"/>
        <v>0</v>
      </c>
      <c r="J7538" s="558">
        <f t="shared" si="1823"/>
        <v>0</v>
      </c>
      <c r="K7538" s="504"/>
      <c r="L7538" s="580">
        <f t="shared" si="1825"/>
        <v>0</v>
      </c>
      <c r="M7538" s="518">
        <f t="shared" si="1825"/>
        <v>0</v>
      </c>
      <c r="N7538" s="519">
        <f t="shared" si="1821"/>
        <v>0</v>
      </c>
      <c r="O7538" s="558">
        <f t="shared" si="1822"/>
        <v>0</v>
      </c>
      <c r="P7538" s="506"/>
      <c r="Q7538" s="520"/>
      <c r="R7538" s="412" t="str">
        <f t="shared" si="1819"/>
        <v/>
      </c>
      <c r="S7538" s="412" t="str">
        <f t="shared" si="1827"/>
        <v/>
      </c>
      <c r="T7538" s="427"/>
      <c r="U7538" s="429"/>
      <c r="W7538" s="6" t="e">
        <f>VLOOKUP(A7538,'[3]Cartilha Global'!$A:$A,1,FALSE)</f>
        <v>#N/A</v>
      </c>
    </row>
    <row r="7539" spans="1:23" ht="34.5" hidden="1" thickBot="1" x14ac:dyDescent="0.25">
      <c r="A7539" s="621">
        <v>91646</v>
      </c>
      <c r="B7539" s="508" t="s">
        <v>3144</v>
      </c>
      <c r="C7539" s="513" t="s">
        <v>7734</v>
      </c>
      <c r="D7539" s="498" t="s">
        <v>7310</v>
      </c>
      <c r="E7539" s="499">
        <v>70.290000000000006</v>
      </c>
      <c r="F7539" s="500">
        <f t="shared" si="1824"/>
        <v>87.05</v>
      </c>
      <c r="G7539" s="556"/>
      <c r="H7539" s="518"/>
      <c r="I7539" s="519">
        <f t="shared" si="1826"/>
        <v>0</v>
      </c>
      <c r="J7539" s="558">
        <f t="shared" si="1823"/>
        <v>0</v>
      </c>
      <c r="K7539" s="504"/>
      <c r="L7539" s="580">
        <f t="shared" si="1825"/>
        <v>0</v>
      </c>
      <c r="M7539" s="518">
        <f t="shared" si="1825"/>
        <v>0</v>
      </c>
      <c r="N7539" s="519">
        <f t="shared" si="1821"/>
        <v>0</v>
      </c>
      <c r="O7539" s="558">
        <f t="shared" si="1822"/>
        <v>0</v>
      </c>
      <c r="P7539" s="506"/>
      <c r="Q7539" s="520"/>
      <c r="R7539" s="412" t="str">
        <f t="shared" si="1819"/>
        <v/>
      </c>
      <c r="S7539" s="412" t="str">
        <f t="shared" si="1827"/>
        <v/>
      </c>
      <c r="T7539" s="427"/>
      <c r="U7539" s="429"/>
      <c r="W7539" s="6" t="e">
        <f>VLOOKUP(A7539,'[3]Cartilha Global'!$A:$A,1,FALSE)</f>
        <v>#N/A</v>
      </c>
    </row>
    <row r="7540" spans="1:23" ht="23.25" hidden="1" thickBot="1" x14ac:dyDescent="0.25">
      <c r="A7540" s="621">
        <v>91031</v>
      </c>
      <c r="B7540" s="508" t="s">
        <v>3144</v>
      </c>
      <c r="C7540" s="513" t="s">
        <v>7735</v>
      </c>
      <c r="D7540" s="498" t="s">
        <v>6937</v>
      </c>
      <c r="E7540" s="499">
        <v>253.44</v>
      </c>
      <c r="F7540" s="500">
        <f t="shared" si="1824"/>
        <v>313.86</v>
      </c>
      <c r="G7540" s="556"/>
      <c r="H7540" s="518"/>
      <c r="I7540" s="519">
        <f t="shared" si="1826"/>
        <v>0</v>
      </c>
      <c r="J7540" s="558">
        <f t="shared" si="1823"/>
        <v>0</v>
      </c>
      <c r="K7540" s="504"/>
      <c r="L7540" s="580">
        <f t="shared" si="1825"/>
        <v>0</v>
      </c>
      <c r="M7540" s="518">
        <f t="shared" si="1825"/>
        <v>0</v>
      </c>
      <c r="N7540" s="519">
        <f t="shared" si="1821"/>
        <v>0</v>
      </c>
      <c r="O7540" s="558">
        <f t="shared" si="1822"/>
        <v>0</v>
      </c>
      <c r="P7540" s="506"/>
      <c r="Q7540" s="520"/>
      <c r="R7540" s="412" t="str">
        <f t="shared" si="1819"/>
        <v/>
      </c>
      <c r="S7540" s="412" t="str">
        <f t="shared" si="1827"/>
        <v/>
      </c>
      <c r="T7540" s="427"/>
      <c r="U7540" s="429"/>
      <c r="W7540" s="6" t="e">
        <f>VLOOKUP(A7540,'[3]Cartilha Global'!$A:$A,1,FALSE)</f>
        <v>#N/A</v>
      </c>
    </row>
    <row r="7541" spans="1:23" ht="23.25" hidden="1" thickBot="1" x14ac:dyDescent="0.25">
      <c r="A7541" s="621">
        <v>91032</v>
      </c>
      <c r="B7541" s="508" t="s">
        <v>3144</v>
      </c>
      <c r="C7541" s="513" t="s">
        <v>7736</v>
      </c>
      <c r="D7541" s="498" t="s">
        <v>7310</v>
      </c>
      <c r="E7541" s="499">
        <v>51.71</v>
      </c>
      <c r="F7541" s="500">
        <f t="shared" si="1824"/>
        <v>64.040000000000006</v>
      </c>
      <c r="G7541" s="556"/>
      <c r="H7541" s="518"/>
      <c r="I7541" s="519">
        <f t="shared" si="1826"/>
        <v>0</v>
      </c>
      <c r="J7541" s="558">
        <f t="shared" si="1823"/>
        <v>0</v>
      </c>
      <c r="K7541" s="504"/>
      <c r="L7541" s="580">
        <f t="shared" si="1825"/>
        <v>0</v>
      </c>
      <c r="M7541" s="518">
        <f t="shared" si="1825"/>
        <v>0</v>
      </c>
      <c r="N7541" s="519">
        <f t="shared" si="1821"/>
        <v>0</v>
      </c>
      <c r="O7541" s="558">
        <f t="shared" si="1822"/>
        <v>0</v>
      </c>
      <c r="P7541" s="506"/>
      <c r="Q7541" s="520"/>
      <c r="R7541" s="412" t="str">
        <f t="shared" si="1819"/>
        <v/>
      </c>
      <c r="S7541" s="412" t="str">
        <f t="shared" si="1827"/>
        <v/>
      </c>
      <c r="T7541" s="427"/>
      <c r="U7541" s="429"/>
      <c r="W7541" s="6" t="e">
        <f>VLOOKUP(A7541,'[3]Cartilha Global'!$A:$A,1,FALSE)</f>
        <v>#N/A</v>
      </c>
    </row>
    <row r="7542" spans="1:23" ht="23.25" hidden="1" thickBot="1" x14ac:dyDescent="0.25">
      <c r="A7542" s="621">
        <v>91026</v>
      </c>
      <c r="B7542" s="508" t="s">
        <v>3144</v>
      </c>
      <c r="C7542" s="513" t="s">
        <v>7737</v>
      </c>
      <c r="D7542" s="498" t="s">
        <v>7094</v>
      </c>
      <c r="E7542" s="499">
        <v>20.53</v>
      </c>
      <c r="F7542" s="500">
        <f t="shared" si="1824"/>
        <v>25.42</v>
      </c>
      <c r="G7542" s="556"/>
      <c r="H7542" s="518"/>
      <c r="I7542" s="519">
        <f t="shared" si="1826"/>
        <v>0</v>
      </c>
      <c r="J7542" s="558">
        <f t="shared" si="1823"/>
        <v>0</v>
      </c>
      <c r="K7542" s="504"/>
      <c r="L7542" s="580">
        <f t="shared" si="1825"/>
        <v>0</v>
      </c>
      <c r="M7542" s="518">
        <f t="shared" si="1825"/>
        <v>0</v>
      </c>
      <c r="N7542" s="519">
        <f t="shared" si="1821"/>
        <v>0</v>
      </c>
      <c r="O7542" s="558">
        <f t="shared" si="1822"/>
        <v>0</v>
      </c>
      <c r="P7542" s="506"/>
      <c r="Q7542" s="520"/>
      <c r="R7542" s="412" t="str">
        <f t="shared" si="1819"/>
        <v/>
      </c>
      <c r="S7542" s="412" t="str">
        <f t="shared" si="1827"/>
        <v/>
      </c>
      <c r="T7542" s="427"/>
      <c r="U7542" s="429"/>
      <c r="W7542" s="6" t="e">
        <f>VLOOKUP(A7542,'[3]Cartilha Global'!$A:$A,1,FALSE)</f>
        <v>#N/A</v>
      </c>
    </row>
    <row r="7543" spans="1:23" ht="23.25" hidden="1" thickBot="1" x14ac:dyDescent="0.25">
      <c r="A7543" s="621">
        <v>91027</v>
      </c>
      <c r="B7543" s="508" t="s">
        <v>3144</v>
      </c>
      <c r="C7543" s="513" t="s">
        <v>7738</v>
      </c>
      <c r="D7543" s="498" t="s">
        <v>7094</v>
      </c>
      <c r="E7543" s="499">
        <v>4.17</v>
      </c>
      <c r="F7543" s="500">
        <f t="shared" si="1824"/>
        <v>5.16</v>
      </c>
      <c r="G7543" s="556"/>
      <c r="H7543" s="518"/>
      <c r="I7543" s="519">
        <f t="shared" si="1826"/>
        <v>0</v>
      </c>
      <c r="J7543" s="558">
        <f t="shared" si="1823"/>
        <v>0</v>
      </c>
      <c r="K7543" s="504"/>
      <c r="L7543" s="580">
        <f t="shared" si="1825"/>
        <v>0</v>
      </c>
      <c r="M7543" s="518">
        <f t="shared" si="1825"/>
        <v>0</v>
      </c>
      <c r="N7543" s="519">
        <f t="shared" si="1821"/>
        <v>0</v>
      </c>
      <c r="O7543" s="558">
        <f t="shared" si="1822"/>
        <v>0</v>
      </c>
      <c r="P7543" s="506"/>
      <c r="Q7543" s="520"/>
      <c r="R7543" s="412" t="str">
        <f t="shared" si="1819"/>
        <v/>
      </c>
      <c r="S7543" s="412" t="str">
        <f t="shared" si="1827"/>
        <v/>
      </c>
      <c r="T7543" s="427"/>
      <c r="U7543" s="429"/>
      <c r="W7543" s="6" t="e">
        <f>VLOOKUP(A7543,'[3]Cartilha Global'!$A:$A,1,FALSE)</f>
        <v>#N/A</v>
      </c>
    </row>
    <row r="7544" spans="1:23" ht="34.5" hidden="1" thickBot="1" x14ac:dyDescent="0.25">
      <c r="A7544" s="621">
        <v>91028</v>
      </c>
      <c r="B7544" s="508" t="s">
        <v>3144</v>
      </c>
      <c r="C7544" s="513" t="s">
        <v>7739</v>
      </c>
      <c r="D7544" s="498" t="s">
        <v>7094</v>
      </c>
      <c r="E7544" s="499">
        <v>3.3</v>
      </c>
      <c r="F7544" s="500">
        <f t="shared" si="1824"/>
        <v>4.09</v>
      </c>
      <c r="G7544" s="556"/>
      <c r="H7544" s="518"/>
      <c r="I7544" s="519">
        <f t="shared" si="1826"/>
        <v>0</v>
      </c>
      <c r="J7544" s="558">
        <f t="shared" si="1823"/>
        <v>0</v>
      </c>
      <c r="K7544" s="504"/>
      <c r="L7544" s="580">
        <f t="shared" si="1825"/>
        <v>0</v>
      </c>
      <c r="M7544" s="518">
        <f t="shared" si="1825"/>
        <v>0</v>
      </c>
      <c r="N7544" s="519">
        <f t="shared" si="1821"/>
        <v>0</v>
      </c>
      <c r="O7544" s="558">
        <f t="shared" si="1822"/>
        <v>0</v>
      </c>
      <c r="P7544" s="506"/>
      <c r="Q7544" s="520"/>
      <c r="R7544" s="412" t="str">
        <f t="shared" si="1819"/>
        <v/>
      </c>
      <c r="S7544" s="412" t="str">
        <f t="shared" si="1827"/>
        <v/>
      </c>
      <c r="T7544" s="427"/>
      <c r="U7544" s="429"/>
      <c r="W7544" s="6" t="e">
        <f>VLOOKUP(A7544,'[3]Cartilha Global'!$A:$A,1,FALSE)</f>
        <v>#N/A</v>
      </c>
    </row>
    <row r="7545" spans="1:23" ht="23.25" hidden="1" thickBot="1" x14ac:dyDescent="0.25">
      <c r="A7545" s="621">
        <v>91029</v>
      </c>
      <c r="B7545" s="508" t="s">
        <v>3144</v>
      </c>
      <c r="C7545" s="513" t="s">
        <v>7740</v>
      </c>
      <c r="D7545" s="498" t="s">
        <v>7094</v>
      </c>
      <c r="E7545" s="499">
        <v>37.450000000000003</v>
      </c>
      <c r="F7545" s="500">
        <f t="shared" si="1824"/>
        <v>46.38</v>
      </c>
      <c r="G7545" s="556"/>
      <c r="H7545" s="518"/>
      <c r="I7545" s="519">
        <f t="shared" si="1826"/>
        <v>0</v>
      </c>
      <c r="J7545" s="558">
        <f t="shared" si="1823"/>
        <v>0</v>
      </c>
      <c r="K7545" s="504"/>
      <c r="L7545" s="580">
        <f t="shared" si="1825"/>
        <v>0</v>
      </c>
      <c r="M7545" s="518">
        <f t="shared" si="1825"/>
        <v>0</v>
      </c>
      <c r="N7545" s="519">
        <f t="shared" si="1821"/>
        <v>0</v>
      </c>
      <c r="O7545" s="558">
        <f t="shared" si="1822"/>
        <v>0</v>
      </c>
      <c r="P7545" s="506"/>
      <c r="Q7545" s="520"/>
      <c r="R7545" s="412" t="str">
        <f t="shared" si="1819"/>
        <v/>
      </c>
      <c r="S7545" s="412" t="str">
        <f t="shared" si="1827"/>
        <v/>
      </c>
      <c r="T7545" s="427"/>
      <c r="U7545" s="429"/>
      <c r="W7545" s="6" t="e">
        <f>VLOOKUP(A7545,'[3]Cartilha Global'!$A:$A,1,FALSE)</f>
        <v>#N/A</v>
      </c>
    </row>
    <row r="7546" spans="1:23" ht="34.5" hidden="1" thickBot="1" x14ac:dyDescent="0.25">
      <c r="A7546" s="621">
        <v>91030</v>
      </c>
      <c r="B7546" s="508" t="s">
        <v>3144</v>
      </c>
      <c r="C7546" s="513" t="s">
        <v>7741</v>
      </c>
      <c r="D7546" s="498" t="s">
        <v>7094</v>
      </c>
      <c r="E7546" s="499">
        <v>164.28</v>
      </c>
      <c r="F7546" s="500">
        <f t="shared" si="1824"/>
        <v>203.44</v>
      </c>
      <c r="G7546" s="556"/>
      <c r="H7546" s="518"/>
      <c r="I7546" s="519">
        <f t="shared" si="1826"/>
        <v>0</v>
      </c>
      <c r="J7546" s="558">
        <f t="shared" si="1823"/>
        <v>0</v>
      </c>
      <c r="K7546" s="504"/>
      <c r="L7546" s="580">
        <f t="shared" si="1825"/>
        <v>0</v>
      </c>
      <c r="M7546" s="518">
        <f t="shared" si="1825"/>
        <v>0</v>
      </c>
      <c r="N7546" s="519">
        <f t="shared" si="1821"/>
        <v>0</v>
      </c>
      <c r="O7546" s="558">
        <f t="shared" si="1822"/>
        <v>0</v>
      </c>
      <c r="P7546" s="506"/>
      <c r="Q7546" s="520"/>
      <c r="R7546" s="412" t="str">
        <f t="shared" si="1819"/>
        <v/>
      </c>
      <c r="S7546" s="412" t="str">
        <f t="shared" si="1827"/>
        <v/>
      </c>
      <c r="T7546" s="427"/>
      <c r="U7546" s="429"/>
      <c r="W7546" s="6" t="e">
        <f>VLOOKUP(A7546,'[3]Cartilha Global'!$A:$A,1,FALSE)</f>
        <v>#N/A</v>
      </c>
    </row>
    <row r="7547" spans="1:23" ht="34.5" hidden="1" thickBot="1" x14ac:dyDescent="0.25">
      <c r="A7547" s="621">
        <v>92106</v>
      </c>
      <c r="B7547" s="508" t="s">
        <v>3144</v>
      </c>
      <c r="C7547" s="513" t="s">
        <v>7742</v>
      </c>
      <c r="D7547" s="498" t="s">
        <v>6937</v>
      </c>
      <c r="E7547" s="499">
        <v>338.71</v>
      </c>
      <c r="F7547" s="500">
        <f t="shared" si="1824"/>
        <v>419.46</v>
      </c>
      <c r="G7547" s="556"/>
      <c r="H7547" s="518"/>
      <c r="I7547" s="519">
        <f t="shared" si="1826"/>
        <v>0</v>
      </c>
      <c r="J7547" s="558">
        <f t="shared" si="1823"/>
        <v>0</v>
      </c>
      <c r="K7547" s="504"/>
      <c r="L7547" s="580">
        <f t="shared" si="1825"/>
        <v>0</v>
      </c>
      <c r="M7547" s="518">
        <f t="shared" si="1825"/>
        <v>0</v>
      </c>
      <c r="N7547" s="519">
        <f t="shared" si="1821"/>
        <v>0</v>
      </c>
      <c r="O7547" s="558">
        <f t="shared" si="1822"/>
        <v>0</v>
      </c>
      <c r="P7547" s="506"/>
      <c r="Q7547" s="520"/>
      <c r="R7547" s="412" t="str">
        <f t="shared" si="1819"/>
        <v/>
      </c>
      <c r="S7547" s="412" t="str">
        <f t="shared" si="1827"/>
        <v/>
      </c>
      <c r="T7547" s="427"/>
      <c r="U7547" s="429"/>
      <c r="W7547" s="6" t="e">
        <f>VLOOKUP(A7547,'[3]Cartilha Global'!$A:$A,1,FALSE)</f>
        <v>#N/A</v>
      </c>
    </row>
    <row r="7548" spans="1:23" ht="34.5" hidden="1" thickBot="1" x14ac:dyDescent="0.25">
      <c r="A7548" s="621">
        <v>92242</v>
      </c>
      <c r="B7548" s="508" t="s">
        <v>3144</v>
      </c>
      <c r="C7548" s="513" t="s">
        <v>7743</v>
      </c>
      <c r="D7548" s="498" t="s">
        <v>6937</v>
      </c>
      <c r="E7548" s="499">
        <v>406.92</v>
      </c>
      <c r="F7548" s="500">
        <f t="shared" si="1824"/>
        <v>503.93</v>
      </c>
      <c r="G7548" s="556"/>
      <c r="H7548" s="518"/>
      <c r="I7548" s="519">
        <f t="shared" si="1826"/>
        <v>0</v>
      </c>
      <c r="J7548" s="558">
        <f t="shared" si="1823"/>
        <v>0</v>
      </c>
      <c r="K7548" s="504"/>
      <c r="L7548" s="580">
        <f t="shared" si="1825"/>
        <v>0</v>
      </c>
      <c r="M7548" s="518">
        <f t="shared" si="1825"/>
        <v>0</v>
      </c>
      <c r="N7548" s="519">
        <f t="shared" si="1821"/>
        <v>0</v>
      </c>
      <c r="O7548" s="558">
        <f t="shared" si="1822"/>
        <v>0</v>
      </c>
      <c r="P7548" s="506"/>
      <c r="Q7548" s="520"/>
      <c r="R7548" s="412" t="str">
        <f t="shared" si="1819"/>
        <v/>
      </c>
      <c r="S7548" s="412" t="str">
        <f t="shared" si="1827"/>
        <v/>
      </c>
      <c r="T7548" s="427"/>
      <c r="U7548" s="429"/>
      <c r="W7548" s="6" t="e">
        <f>VLOOKUP(A7548,'[3]Cartilha Global'!$A:$A,1,FALSE)</f>
        <v>#N/A</v>
      </c>
    </row>
    <row r="7549" spans="1:23" ht="34.5" hidden="1" thickBot="1" x14ac:dyDescent="0.25">
      <c r="A7549" s="621">
        <v>93402</v>
      </c>
      <c r="B7549" s="508" t="s">
        <v>3144</v>
      </c>
      <c r="C7549" s="513" t="s">
        <v>7744</v>
      </c>
      <c r="D7549" s="498" t="s">
        <v>6937</v>
      </c>
      <c r="E7549" s="499">
        <v>267.57</v>
      </c>
      <c r="F7549" s="500">
        <f t="shared" si="1824"/>
        <v>331.36</v>
      </c>
      <c r="G7549" s="556"/>
      <c r="H7549" s="518"/>
      <c r="I7549" s="519">
        <f t="shared" si="1826"/>
        <v>0</v>
      </c>
      <c r="J7549" s="558">
        <f t="shared" si="1823"/>
        <v>0</v>
      </c>
      <c r="K7549" s="504"/>
      <c r="L7549" s="580">
        <f t="shared" si="1825"/>
        <v>0</v>
      </c>
      <c r="M7549" s="518">
        <f t="shared" si="1825"/>
        <v>0</v>
      </c>
      <c r="N7549" s="519">
        <f t="shared" si="1821"/>
        <v>0</v>
      </c>
      <c r="O7549" s="558">
        <f t="shared" si="1822"/>
        <v>0</v>
      </c>
      <c r="P7549" s="506"/>
      <c r="Q7549" s="520"/>
      <c r="R7549" s="412" t="str">
        <f t="shared" si="1819"/>
        <v/>
      </c>
      <c r="S7549" s="412" t="str">
        <f t="shared" si="1827"/>
        <v/>
      </c>
      <c r="T7549" s="427"/>
      <c r="U7549" s="429"/>
      <c r="W7549" s="6" t="e">
        <f>VLOOKUP(A7549,'[3]Cartilha Global'!$A:$A,1,FALSE)</f>
        <v>#N/A</v>
      </c>
    </row>
    <row r="7550" spans="1:23" ht="34.5" hidden="1" thickBot="1" x14ac:dyDescent="0.25">
      <c r="A7550" s="621">
        <v>92107</v>
      </c>
      <c r="B7550" s="508" t="s">
        <v>3144</v>
      </c>
      <c r="C7550" s="513" t="s">
        <v>7745</v>
      </c>
      <c r="D7550" s="498" t="s">
        <v>7310</v>
      </c>
      <c r="E7550" s="499">
        <v>68.430000000000007</v>
      </c>
      <c r="F7550" s="500">
        <f t="shared" si="1824"/>
        <v>84.74</v>
      </c>
      <c r="G7550" s="556"/>
      <c r="H7550" s="518"/>
      <c r="I7550" s="519">
        <f t="shared" si="1826"/>
        <v>0</v>
      </c>
      <c r="J7550" s="558">
        <f t="shared" si="1823"/>
        <v>0</v>
      </c>
      <c r="K7550" s="504"/>
      <c r="L7550" s="580">
        <f t="shared" si="1825"/>
        <v>0</v>
      </c>
      <c r="M7550" s="518">
        <f t="shared" si="1825"/>
        <v>0</v>
      </c>
      <c r="N7550" s="519">
        <f t="shared" si="1821"/>
        <v>0</v>
      </c>
      <c r="O7550" s="558">
        <f t="shared" si="1822"/>
        <v>0</v>
      </c>
      <c r="P7550" s="506"/>
      <c r="Q7550" s="520"/>
      <c r="R7550" s="412" t="str">
        <f t="shared" si="1819"/>
        <v/>
      </c>
      <c r="S7550" s="412" t="str">
        <f t="shared" si="1827"/>
        <v/>
      </c>
      <c r="T7550" s="427"/>
      <c r="U7550" s="429"/>
      <c r="W7550" s="6" t="e">
        <f>VLOOKUP(A7550,'[3]Cartilha Global'!$A:$A,1,FALSE)</f>
        <v>#N/A</v>
      </c>
    </row>
    <row r="7551" spans="1:23" ht="34.5" hidden="1" thickBot="1" x14ac:dyDescent="0.25">
      <c r="A7551" s="621">
        <v>92243</v>
      </c>
      <c r="B7551" s="508" t="s">
        <v>3144</v>
      </c>
      <c r="C7551" s="513" t="s">
        <v>7746</v>
      </c>
      <c r="D7551" s="498" t="s">
        <v>7310</v>
      </c>
      <c r="E7551" s="499">
        <v>59.44</v>
      </c>
      <c r="F7551" s="500">
        <f t="shared" si="1824"/>
        <v>73.61</v>
      </c>
      <c r="G7551" s="556"/>
      <c r="H7551" s="518"/>
      <c r="I7551" s="519">
        <f t="shared" si="1826"/>
        <v>0</v>
      </c>
      <c r="J7551" s="558">
        <f t="shared" si="1823"/>
        <v>0</v>
      </c>
      <c r="K7551" s="504"/>
      <c r="L7551" s="580">
        <f t="shared" si="1825"/>
        <v>0</v>
      </c>
      <c r="M7551" s="518">
        <f t="shared" si="1825"/>
        <v>0</v>
      </c>
      <c r="N7551" s="519">
        <f t="shared" si="1821"/>
        <v>0</v>
      </c>
      <c r="O7551" s="558">
        <f t="shared" si="1822"/>
        <v>0</v>
      </c>
      <c r="P7551" s="506"/>
      <c r="Q7551" s="520"/>
      <c r="R7551" s="412" t="str">
        <f t="shared" si="1819"/>
        <v/>
      </c>
      <c r="S7551" s="412" t="str">
        <f t="shared" si="1827"/>
        <v/>
      </c>
      <c r="T7551" s="427"/>
      <c r="U7551" s="429"/>
      <c r="W7551" s="6" t="e">
        <f>VLOOKUP(A7551,'[3]Cartilha Global'!$A:$A,1,FALSE)</f>
        <v>#N/A</v>
      </c>
    </row>
    <row r="7552" spans="1:23" ht="34.5" hidden="1" thickBot="1" x14ac:dyDescent="0.25">
      <c r="A7552" s="621">
        <v>92101</v>
      </c>
      <c r="B7552" s="508" t="s">
        <v>3144</v>
      </c>
      <c r="C7552" s="513" t="s">
        <v>7747</v>
      </c>
      <c r="D7552" s="498" t="s">
        <v>7094</v>
      </c>
      <c r="E7552" s="499">
        <v>33.92</v>
      </c>
      <c r="F7552" s="500">
        <f t="shared" si="1824"/>
        <v>42.01</v>
      </c>
      <c r="G7552" s="556"/>
      <c r="H7552" s="518"/>
      <c r="I7552" s="519">
        <f t="shared" si="1826"/>
        <v>0</v>
      </c>
      <c r="J7552" s="558">
        <f t="shared" si="1823"/>
        <v>0</v>
      </c>
      <c r="K7552" s="504"/>
      <c r="L7552" s="580">
        <f t="shared" si="1825"/>
        <v>0</v>
      </c>
      <c r="M7552" s="518">
        <f t="shared" si="1825"/>
        <v>0</v>
      </c>
      <c r="N7552" s="519">
        <f t="shared" si="1821"/>
        <v>0</v>
      </c>
      <c r="O7552" s="558">
        <f t="shared" si="1822"/>
        <v>0</v>
      </c>
      <c r="P7552" s="506"/>
      <c r="Q7552" s="520"/>
      <c r="R7552" s="412" t="str">
        <f t="shared" si="1819"/>
        <v/>
      </c>
      <c r="S7552" s="412" t="str">
        <f t="shared" si="1827"/>
        <v/>
      </c>
      <c r="T7552" s="427"/>
      <c r="U7552" s="429"/>
      <c r="W7552" s="6" t="e">
        <f>VLOOKUP(A7552,'[3]Cartilha Global'!$A:$A,1,FALSE)</f>
        <v>#N/A</v>
      </c>
    </row>
    <row r="7553" spans="1:23" ht="34.5" hidden="1" thickBot="1" x14ac:dyDescent="0.25">
      <c r="A7553" s="621">
        <v>92102</v>
      </c>
      <c r="B7553" s="508" t="s">
        <v>3144</v>
      </c>
      <c r="C7553" s="513" t="s">
        <v>7748</v>
      </c>
      <c r="D7553" s="498" t="s">
        <v>7094</v>
      </c>
      <c r="E7553" s="499">
        <v>6.03</v>
      </c>
      <c r="F7553" s="500">
        <f t="shared" si="1824"/>
        <v>7.47</v>
      </c>
      <c r="G7553" s="556"/>
      <c r="H7553" s="518"/>
      <c r="I7553" s="519">
        <f t="shared" si="1826"/>
        <v>0</v>
      </c>
      <c r="J7553" s="558">
        <f t="shared" si="1823"/>
        <v>0</v>
      </c>
      <c r="K7553" s="504"/>
      <c r="L7553" s="580">
        <f t="shared" si="1825"/>
        <v>0</v>
      </c>
      <c r="M7553" s="518">
        <f t="shared" si="1825"/>
        <v>0</v>
      </c>
      <c r="N7553" s="519">
        <f t="shared" si="1821"/>
        <v>0</v>
      </c>
      <c r="O7553" s="558">
        <f t="shared" si="1822"/>
        <v>0</v>
      </c>
      <c r="P7553" s="506"/>
      <c r="Q7553" s="520"/>
      <c r="R7553" s="412" t="str">
        <f t="shared" si="1819"/>
        <v/>
      </c>
      <c r="S7553" s="412" t="str">
        <f t="shared" si="1827"/>
        <v/>
      </c>
      <c r="T7553" s="427"/>
      <c r="U7553" s="429"/>
      <c r="W7553" s="6" t="e">
        <f>VLOOKUP(A7553,'[3]Cartilha Global'!$A:$A,1,FALSE)</f>
        <v>#N/A</v>
      </c>
    </row>
    <row r="7554" spans="1:23" ht="34.5" hidden="1" thickBot="1" x14ac:dyDescent="0.25">
      <c r="A7554" s="621">
        <v>92103</v>
      </c>
      <c r="B7554" s="508" t="s">
        <v>3144</v>
      </c>
      <c r="C7554" s="513" t="s">
        <v>7749</v>
      </c>
      <c r="D7554" s="498" t="s">
        <v>7094</v>
      </c>
      <c r="E7554" s="499">
        <v>4.7699999999999996</v>
      </c>
      <c r="F7554" s="500">
        <f t="shared" si="1824"/>
        <v>5.91</v>
      </c>
      <c r="G7554" s="556"/>
      <c r="H7554" s="518"/>
      <c r="I7554" s="519">
        <f t="shared" si="1826"/>
        <v>0</v>
      </c>
      <c r="J7554" s="558">
        <f t="shared" si="1823"/>
        <v>0</v>
      </c>
      <c r="K7554" s="504"/>
      <c r="L7554" s="580">
        <f t="shared" si="1825"/>
        <v>0</v>
      </c>
      <c r="M7554" s="518">
        <f t="shared" si="1825"/>
        <v>0</v>
      </c>
      <c r="N7554" s="519">
        <f t="shared" si="1821"/>
        <v>0</v>
      </c>
      <c r="O7554" s="558">
        <f t="shared" si="1822"/>
        <v>0</v>
      </c>
      <c r="P7554" s="506"/>
      <c r="Q7554" s="520"/>
      <c r="R7554" s="412" t="str">
        <f t="shared" si="1819"/>
        <v/>
      </c>
      <c r="S7554" s="412" t="str">
        <f t="shared" si="1827"/>
        <v/>
      </c>
      <c r="T7554" s="427"/>
      <c r="U7554" s="429"/>
      <c r="W7554" s="6" t="e">
        <f>VLOOKUP(A7554,'[3]Cartilha Global'!$A:$A,1,FALSE)</f>
        <v>#N/A</v>
      </c>
    </row>
    <row r="7555" spans="1:23" ht="34.5" hidden="1" thickBot="1" x14ac:dyDescent="0.25">
      <c r="A7555" s="621">
        <v>92104</v>
      </c>
      <c r="B7555" s="508" t="s">
        <v>3144</v>
      </c>
      <c r="C7555" s="513" t="s">
        <v>7750</v>
      </c>
      <c r="D7555" s="498" t="s">
        <v>7094</v>
      </c>
      <c r="E7555" s="499">
        <v>54.81</v>
      </c>
      <c r="F7555" s="500">
        <f t="shared" si="1824"/>
        <v>67.88</v>
      </c>
      <c r="G7555" s="556"/>
      <c r="H7555" s="518"/>
      <c r="I7555" s="519">
        <f t="shared" si="1826"/>
        <v>0</v>
      </c>
      <c r="J7555" s="558">
        <f t="shared" si="1823"/>
        <v>0</v>
      </c>
      <c r="K7555" s="504"/>
      <c r="L7555" s="580">
        <f t="shared" si="1825"/>
        <v>0</v>
      </c>
      <c r="M7555" s="518">
        <f t="shared" si="1825"/>
        <v>0</v>
      </c>
      <c r="N7555" s="519">
        <f t="shared" si="1821"/>
        <v>0</v>
      </c>
      <c r="O7555" s="558">
        <f t="shared" si="1822"/>
        <v>0</v>
      </c>
      <c r="P7555" s="506"/>
      <c r="Q7555" s="520"/>
      <c r="R7555" s="412" t="str">
        <f t="shared" si="1819"/>
        <v/>
      </c>
      <c r="S7555" s="412" t="str">
        <f t="shared" si="1827"/>
        <v/>
      </c>
      <c r="T7555" s="427"/>
      <c r="U7555" s="429"/>
      <c r="W7555" s="6" t="e">
        <f>VLOOKUP(A7555,'[3]Cartilha Global'!$A:$A,1,FALSE)</f>
        <v>#N/A</v>
      </c>
    </row>
    <row r="7556" spans="1:23" ht="34.5" hidden="1" thickBot="1" x14ac:dyDescent="0.25">
      <c r="A7556" s="621">
        <v>92105</v>
      </c>
      <c r="B7556" s="508" t="s">
        <v>3144</v>
      </c>
      <c r="C7556" s="513" t="s">
        <v>7751</v>
      </c>
      <c r="D7556" s="498" t="s">
        <v>7094</v>
      </c>
      <c r="E7556" s="499">
        <v>215.47</v>
      </c>
      <c r="F7556" s="500">
        <f t="shared" si="1824"/>
        <v>266.83999999999997</v>
      </c>
      <c r="G7556" s="556"/>
      <c r="H7556" s="518"/>
      <c r="I7556" s="519">
        <f t="shared" si="1826"/>
        <v>0</v>
      </c>
      <c r="J7556" s="558">
        <f t="shared" si="1823"/>
        <v>0</v>
      </c>
      <c r="K7556" s="504"/>
      <c r="L7556" s="580">
        <f t="shared" si="1825"/>
        <v>0</v>
      </c>
      <c r="M7556" s="518">
        <f t="shared" si="1825"/>
        <v>0</v>
      </c>
      <c r="N7556" s="519">
        <f t="shared" si="1821"/>
        <v>0</v>
      </c>
      <c r="O7556" s="558">
        <f t="shared" si="1822"/>
        <v>0</v>
      </c>
      <c r="P7556" s="506"/>
      <c r="Q7556" s="520"/>
      <c r="R7556" s="412" t="str">
        <f t="shared" si="1819"/>
        <v/>
      </c>
      <c r="S7556" s="412" t="str">
        <f t="shared" si="1827"/>
        <v/>
      </c>
      <c r="T7556" s="427"/>
      <c r="U7556" s="429"/>
      <c r="W7556" s="6" t="e">
        <f>VLOOKUP(A7556,'[3]Cartilha Global'!$A:$A,1,FALSE)</f>
        <v>#N/A</v>
      </c>
    </row>
    <row r="7557" spans="1:23" ht="34.5" hidden="1" thickBot="1" x14ac:dyDescent="0.25">
      <c r="A7557" s="621">
        <v>92237</v>
      </c>
      <c r="B7557" s="508" t="s">
        <v>3144</v>
      </c>
      <c r="C7557" s="513" t="s">
        <v>7752</v>
      </c>
      <c r="D7557" s="498" t="s">
        <v>7094</v>
      </c>
      <c r="E7557" s="499">
        <v>21.73</v>
      </c>
      <c r="F7557" s="500">
        <f t="shared" si="1824"/>
        <v>26.91</v>
      </c>
      <c r="G7557" s="556"/>
      <c r="H7557" s="518"/>
      <c r="I7557" s="519">
        <f t="shared" si="1826"/>
        <v>0</v>
      </c>
      <c r="J7557" s="558">
        <f t="shared" si="1823"/>
        <v>0</v>
      </c>
      <c r="K7557" s="504"/>
      <c r="L7557" s="580">
        <f t="shared" si="1825"/>
        <v>0</v>
      </c>
      <c r="M7557" s="518">
        <f t="shared" si="1825"/>
        <v>0</v>
      </c>
      <c r="N7557" s="519">
        <f t="shared" si="1821"/>
        <v>0</v>
      </c>
      <c r="O7557" s="558">
        <f t="shared" si="1822"/>
        <v>0</v>
      </c>
      <c r="P7557" s="506"/>
      <c r="Q7557" s="520"/>
      <c r="R7557" s="412" t="str">
        <f t="shared" si="1819"/>
        <v/>
      </c>
      <c r="S7557" s="412" t="str">
        <f t="shared" si="1827"/>
        <v/>
      </c>
      <c r="T7557" s="427"/>
      <c r="U7557" s="429"/>
      <c r="W7557" s="6" t="e">
        <f>VLOOKUP(A7557,'[3]Cartilha Global'!$A:$A,1,FALSE)</f>
        <v>#N/A</v>
      </c>
    </row>
    <row r="7558" spans="1:23" ht="34.5" hidden="1" thickBot="1" x14ac:dyDescent="0.25">
      <c r="A7558" s="621">
        <v>92238</v>
      </c>
      <c r="B7558" s="508" t="s">
        <v>3144</v>
      </c>
      <c r="C7558" s="513" t="s">
        <v>7753</v>
      </c>
      <c r="D7558" s="498" t="s">
        <v>7094</v>
      </c>
      <c r="E7558" s="499">
        <v>4.41</v>
      </c>
      <c r="F7558" s="500">
        <f t="shared" si="1824"/>
        <v>5.46</v>
      </c>
      <c r="G7558" s="556"/>
      <c r="H7558" s="518"/>
      <c r="I7558" s="519">
        <f t="shared" si="1826"/>
        <v>0</v>
      </c>
      <c r="J7558" s="558">
        <f t="shared" si="1823"/>
        <v>0</v>
      </c>
      <c r="K7558" s="504"/>
      <c r="L7558" s="580">
        <f t="shared" si="1825"/>
        <v>0</v>
      </c>
      <c r="M7558" s="518">
        <f t="shared" si="1825"/>
        <v>0</v>
      </c>
      <c r="N7558" s="519">
        <f t="shared" si="1821"/>
        <v>0</v>
      </c>
      <c r="O7558" s="558">
        <f t="shared" si="1822"/>
        <v>0</v>
      </c>
      <c r="P7558" s="506"/>
      <c r="Q7558" s="520"/>
      <c r="R7558" s="412" t="str">
        <f t="shared" si="1819"/>
        <v/>
      </c>
      <c r="S7558" s="412" t="str">
        <f t="shared" si="1827"/>
        <v/>
      </c>
      <c r="T7558" s="427"/>
      <c r="U7558" s="429"/>
      <c r="W7558" s="6" t="e">
        <f>VLOOKUP(A7558,'[3]Cartilha Global'!$A:$A,1,FALSE)</f>
        <v>#N/A</v>
      </c>
    </row>
    <row r="7559" spans="1:23" ht="34.5" hidden="1" thickBot="1" x14ac:dyDescent="0.25">
      <c r="A7559" s="621">
        <v>92239</v>
      </c>
      <c r="B7559" s="508" t="s">
        <v>3144</v>
      </c>
      <c r="C7559" s="513" t="s">
        <v>7754</v>
      </c>
      <c r="D7559" s="498" t="s">
        <v>7094</v>
      </c>
      <c r="E7559" s="499">
        <v>3.5</v>
      </c>
      <c r="F7559" s="500">
        <f t="shared" si="1824"/>
        <v>4.33</v>
      </c>
      <c r="G7559" s="556"/>
      <c r="H7559" s="518"/>
      <c r="I7559" s="519">
        <f t="shared" si="1826"/>
        <v>0</v>
      </c>
      <c r="J7559" s="558">
        <f t="shared" si="1823"/>
        <v>0</v>
      </c>
      <c r="K7559" s="504"/>
      <c r="L7559" s="580">
        <f t="shared" si="1825"/>
        <v>0</v>
      </c>
      <c r="M7559" s="518">
        <f t="shared" si="1825"/>
        <v>0</v>
      </c>
      <c r="N7559" s="519">
        <f t="shared" si="1821"/>
        <v>0</v>
      </c>
      <c r="O7559" s="558">
        <f t="shared" si="1822"/>
        <v>0</v>
      </c>
      <c r="P7559" s="506"/>
      <c r="Q7559" s="520"/>
      <c r="R7559" s="412" t="str">
        <f t="shared" si="1819"/>
        <v/>
      </c>
      <c r="S7559" s="412" t="str">
        <f t="shared" si="1827"/>
        <v/>
      </c>
      <c r="T7559" s="427"/>
      <c r="U7559" s="429"/>
      <c r="W7559" s="6" t="e">
        <f>VLOOKUP(A7559,'[3]Cartilha Global'!$A:$A,1,FALSE)</f>
        <v>#N/A</v>
      </c>
    </row>
    <row r="7560" spans="1:23" ht="34.5" hidden="1" thickBot="1" x14ac:dyDescent="0.25">
      <c r="A7560" s="621">
        <v>92240</v>
      </c>
      <c r="B7560" s="508" t="s">
        <v>3144</v>
      </c>
      <c r="C7560" s="513" t="s">
        <v>7755</v>
      </c>
      <c r="D7560" s="498" t="s">
        <v>7094</v>
      </c>
      <c r="E7560" s="499">
        <v>38.28</v>
      </c>
      <c r="F7560" s="500">
        <f t="shared" si="1824"/>
        <v>47.41</v>
      </c>
      <c r="G7560" s="556"/>
      <c r="H7560" s="518"/>
      <c r="I7560" s="519">
        <f t="shared" si="1826"/>
        <v>0</v>
      </c>
      <c r="J7560" s="558">
        <f t="shared" si="1823"/>
        <v>0</v>
      </c>
      <c r="K7560" s="504"/>
      <c r="L7560" s="580">
        <f t="shared" si="1825"/>
        <v>0</v>
      </c>
      <c r="M7560" s="518">
        <f t="shared" si="1825"/>
        <v>0</v>
      </c>
      <c r="N7560" s="519">
        <f t="shared" si="1821"/>
        <v>0</v>
      </c>
      <c r="O7560" s="558">
        <f t="shared" si="1822"/>
        <v>0</v>
      </c>
      <c r="P7560" s="506"/>
      <c r="Q7560" s="520"/>
      <c r="R7560" s="412" t="str">
        <f t="shared" si="1819"/>
        <v/>
      </c>
      <c r="S7560" s="412" t="str">
        <f t="shared" si="1827"/>
        <v/>
      </c>
      <c r="T7560" s="427"/>
      <c r="U7560" s="429"/>
      <c r="W7560" s="6" t="e">
        <f>VLOOKUP(A7560,'[3]Cartilha Global'!$A:$A,1,FALSE)</f>
        <v>#N/A</v>
      </c>
    </row>
    <row r="7561" spans="1:23" ht="34.5" hidden="1" thickBot="1" x14ac:dyDescent="0.25">
      <c r="A7561" s="621">
        <v>92241</v>
      </c>
      <c r="B7561" s="508" t="s">
        <v>3144</v>
      </c>
      <c r="C7561" s="513" t="s">
        <v>7756</v>
      </c>
      <c r="D7561" s="498" t="s">
        <v>7094</v>
      </c>
      <c r="E7561" s="499">
        <v>309.2</v>
      </c>
      <c r="F7561" s="500">
        <f t="shared" si="1824"/>
        <v>382.91</v>
      </c>
      <c r="G7561" s="556"/>
      <c r="H7561" s="518"/>
      <c r="I7561" s="519">
        <f t="shared" si="1826"/>
        <v>0</v>
      </c>
      <c r="J7561" s="558">
        <f t="shared" si="1823"/>
        <v>0</v>
      </c>
      <c r="K7561" s="504"/>
      <c r="L7561" s="580">
        <f t="shared" si="1825"/>
        <v>0</v>
      </c>
      <c r="M7561" s="518">
        <f t="shared" si="1825"/>
        <v>0</v>
      </c>
      <c r="N7561" s="519">
        <f t="shared" si="1821"/>
        <v>0</v>
      </c>
      <c r="O7561" s="558">
        <f t="shared" si="1822"/>
        <v>0</v>
      </c>
      <c r="P7561" s="506"/>
      <c r="Q7561" s="520"/>
      <c r="R7561" s="412" t="str">
        <f t="shared" si="1819"/>
        <v/>
      </c>
      <c r="S7561" s="412" t="str">
        <f t="shared" si="1827"/>
        <v/>
      </c>
      <c r="T7561" s="427"/>
      <c r="U7561" s="429"/>
      <c r="W7561" s="6" t="e">
        <f>VLOOKUP(A7561,'[3]Cartilha Global'!$A:$A,1,FALSE)</f>
        <v>#N/A</v>
      </c>
    </row>
    <row r="7562" spans="1:23" ht="12" hidden="1" thickBot="1" x14ac:dyDescent="0.25">
      <c r="A7562" s="621" t="s">
        <v>6560</v>
      </c>
      <c r="B7562" s="508"/>
      <c r="C7562" s="513" t="s">
        <v>6561</v>
      </c>
      <c r="D7562" s="498"/>
      <c r="E7562" s="499"/>
      <c r="F7562" s="500">
        <f t="shared" ref="F7562:F7587" si="1828">IF(E7562=0,0,ROUND(E7562*(1+E$13)*(1-E$14),2))</f>
        <v>0</v>
      </c>
      <c r="G7562" s="556"/>
      <c r="H7562" s="556"/>
      <c r="I7562" s="557">
        <f t="shared" si="1826"/>
        <v>0</v>
      </c>
      <c r="J7562" s="558">
        <f t="shared" si="1823"/>
        <v>0</v>
      </c>
      <c r="K7562" s="504"/>
      <c r="L7562" s="580"/>
      <c r="M7562" s="556"/>
      <c r="N7562" s="557"/>
      <c r="O7562" s="558"/>
      <c r="P7562" s="506"/>
      <c r="Q7562" s="494" t="str">
        <f>IF(OR(SUM(J7563:J7564)&gt;0,SUM(O7563:O7564)&gt;0),"xx","")</f>
        <v/>
      </c>
      <c r="R7562" s="412" t="str">
        <f t="shared" si="1819"/>
        <v/>
      </c>
      <c r="S7562" s="412" t="str">
        <f t="shared" si="1827"/>
        <v/>
      </c>
      <c r="T7562" s="427"/>
      <c r="U7562" s="429"/>
      <c r="W7562" s="6" t="e">
        <f>VLOOKUP(A7562,'[3]Cartilha Global'!$A:$A,1,FALSE)</f>
        <v>#N/A</v>
      </c>
    </row>
    <row r="7563" spans="1:23" ht="23.25" hidden="1" thickBot="1" x14ac:dyDescent="0.25">
      <c r="A7563" s="621">
        <v>92138</v>
      </c>
      <c r="B7563" s="508" t="s">
        <v>3144</v>
      </c>
      <c r="C7563" s="513" t="s">
        <v>7757</v>
      </c>
      <c r="D7563" s="498" t="s">
        <v>6937</v>
      </c>
      <c r="E7563" s="499">
        <v>95.14</v>
      </c>
      <c r="F7563" s="500">
        <f t="shared" si="1828"/>
        <v>117.82</v>
      </c>
      <c r="G7563" s="556"/>
      <c r="H7563" s="518"/>
      <c r="I7563" s="519">
        <f t="shared" si="1826"/>
        <v>0</v>
      </c>
      <c r="J7563" s="558">
        <f t="shared" si="1823"/>
        <v>0</v>
      </c>
      <c r="K7563" s="504"/>
      <c r="L7563" s="580">
        <f>G7563</f>
        <v>0</v>
      </c>
      <c r="M7563" s="518">
        <f>H7563</f>
        <v>0</v>
      </c>
      <c r="N7563" s="519">
        <f>IF(ISBLANK(E7563),0,ROUND(F7563*L7563,2))</f>
        <v>0</v>
      </c>
      <c r="O7563" s="558">
        <f>IF(ISBLANK(L7563),0,ROUND(L7563*M7563,2))</f>
        <v>0</v>
      </c>
      <c r="P7563" s="506"/>
      <c r="Q7563" s="520"/>
      <c r="R7563" s="412" t="str">
        <f t="shared" si="1819"/>
        <v/>
      </c>
      <c r="S7563" s="412" t="str">
        <f t="shared" si="1827"/>
        <v/>
      </c>
      <c r="T7563" s="427"/>
      <c r="U7563" s="429"/>
      <c r="W7563" s="6" t="e">
        <f>VLOOKUP(A7563,'[3]Cartilha Global'!$A:$A,1,FALSE)</f>
        <v>#N/A</v>
      </c>
    </row>
    <row r="7564" spans="1:23" ht="23.25" hidden="1" thickBot="1" x14ac:dyDescent="0.25">
      <c r="A7564" s="621">
        <v>92145</v>
      </c>
      <c r="B7564" s="508" t="s">
        <v>3144</v>
      </c>
      <c r="C7564" s="513" t="s">
        <v>7758</v>
      </c>
      <c r="D7564" s="498" t="s">
        <v>6937</v>
      </c>
      <c r="E7564" s="499">
        <v>85.15</v>
      </c>
      <c r="F7564" s="500">
        <f t="shared" si="1828"/>
        <v>105.45</v>
      </c>
      <c r="G7564" s="556"/>
      <c r="H7564" s="518"/>
      <c r="I7564" s="519">
        <f t="shared" si="1826"/>
        <v>0</v>
      </c>
      <c r="J7564" s="558">
        <f t="shared" si="1823"/>
        <v>0</v>
      </c>
      <c r="K7564" s="504"/>
      <c r="L7564" s="580">
        <f>G7564</f>
        <v>0</v>
      </c>
      <c r="M7564" s="518">
        <f>H7564</f>
        <v>0</v>
      </c>
      <c r="N7564" s="519">
        <f>IF(ISBLANK(E7564),0,ROUND(F7564*L7564,2))</f>
        <v>0</v>
      </c>
      <c r="O7564" s="558">
        <f>IF(ISBLANK(L7564),0,ROUND(L7564*M7564,2))</f>
        <v>0</v>
      </c>
      <c r="P7564" s="506"/>
      <c r="Q7564" s="520"/>
      <c r="R7564" s="412" t="str">
        <f t="shared" si="1819"/>
        <v/>
      </c>
      <c r="S7564" s="412" t="str">
        <f t="shared" si="1827"/>
        <v/>
      </c>
      <c r="T7564" s="427"/>
      <c r="U7564" s="429"/>
      <c r="W7564" s="6" t="e">
        <f>VLOOKUP(A7564,'[3]Cartilha Global'!$A:$A,1,FALSE)</f>
        <v>#N/A</v>
      </c>
    </row>
    <row r="7565" spans="1:23" ht="12" hidden="1" thickBot="1" x14ac:dyDescent="0.25">
      <c r="A7565" s="621" t="s">
        <v>6562</v>
      </c>
      <c r="B7565" s="508"/>
      <c r="C7565" s="513" t="s">
        <v>6563</v>
      </c>
      <c r="D7565" s="498"/>
      <c r="E7565" s="499"/>
      <c r="F7565" s="500">
        <f t="shared" si="1828"/>
        <v>0</v>
      </c>
      <c r="G7565" s="556"/>
      <c r="H7565" s="556"/>
      <c r="I7565" s="557">
        <f t="shared" si="1826"/>
        <v>0</v>
      </c>
      <c r="J7565" s="558">
        <f t="shared" si="1823"/>
        <v>0</v>
      </c>
      <c r="K7565" s="504"/>
      <c r="L7565" s="580"/>
      <c r="M7565" s="556"/>
      <c r="N7565" s="557"/>
      <c r="O7565" s="558"/>
      <c r="P7565" s="506"/>
      <c r="Q7565" s="494" t="str">
        <f>IF(OR(SUM(J7566:J7571)&gt;0,SUM(O7566:O7571)&gt;0),"xx","")</f>
        <v/>
      </c>
      <c r="R7565" s="412" t="str">
        <f>IF(Q7565="X","x",IF(Q7565="xx","x",IF(O7565&gt;0,"x","")))</f>
        <v/>
      </c>
      <c r="S7565" s="412" t="str">
        <f t="shared" si="1827"/>
        <v/>
      </c>
      <c r="T7565" s="427"/>
      <c r="U7565" s="429"/>
      <c r="W7565" s="6" t="e">
        <f>VLOOKUP(A7565,'[3]Cartilha Global'!$A:$A,1,FALSE)</f>
        <v>#N/A</v>
      </c>
    </row>
    <row r="7566" spans="1:23" ht="23.25" hidden="1" thickBot="1" x14ac:dyDescent="0.25">
      <c r="A7566" s="621">
        <v>90692</v>
      </c>
      <c r="B7566" s="508" t="s">
        <v>3144</v>
      </c>
      <c r="C7566" s="513" t="s">
        <v>7759</v>
      </c>
      <c r="D7566" s="498" t="s">
        <v>6937</v>
      </c>
      <c r="E7566" s="499">
        <v>114.28</v>
      </c>
      <c r="F7566" s="500">
        <f t="shared" si="1828"/>
        <v>141.52000000000001</v>
      </c>
      <c r="G7566" s="556"/>
      <c r="H7566" s="518"/>
      <c r="I7566" s="519">
        <f t="shared" si="1826"/>
        <v>0</v>
      </c>
      <c r="J7566" s="558">
        <f t="shared" si="1823"/>
        <v>0</v>
      </c>
      <c r="K7566" s="504"/>
      <c r="L7566" s="580">
        <f t="shared" ref="L7566:M7571" si="1829">G7566</f>
        <v>0</v>
      </c>
      <c r="M7566" s="518">
        <f t="shared" si="1829"/>
        <v>0</v>
      </c>
      <c r="N7566" s="519">
        <f t="shared" ref="N7566:N7571" si="1830">IF(ISBLANK(E7566),0,ROUND(F7566*L7566,2))</f>
        <v>0</v>
      </c>
      <c r="O7566" s="558">
        <f t="shared" ref="O7566:O7571" si="1831">IF(ISBLANK(L7566),0,ROUND(L7566*M7566,2))</f>
        <v>0</v>
      </c>
      <c r="P7566" s="506"/>
      <c r="Q7566" s="520"/>
      <c r="R7566" s="412" t="str">
        <f t="shared" si="1819"/>
        <v/>
      </c>
      <c r="S7566" s="412" t="str">
        <f t="shared" si="1827"/>
        <v/>
      </c>
      <c r="T7566" s="427"/>
      <c r="U7566" s="429"/>
      <c r="W7566" s="6" t="e">
        <f>VLOOKUP(A7566,'[3]Cartilha Global'!$A:$A,1,FALSE)</f>
        <v>#N/A</v>
      </c>
    </row>
    <row r="7567" spans="1:23" ht="23.25" hidden="1" thickBot="1" x14ac:dyDescent="0.25">
      <c r="A7567" s="621">
        <v>90693</v>
      </c>
      <c r="B7567" s="508" t="s">
        <v>3144</v>
      </c>
      <c r="C7567" s="513" t="s">
        <v>7760</v>
      </c>
      <c r="D7567" s="498" t="s">
        <v>7310</v>
      </c>
      <c r="E7567" s="499">
        <v>46.66</v>
      </c>
      <c r="F7567" s="500">
        <f t="shared" si="1828"/>
        <v>57.78</v>
      </c>
      <c r="G7567" s="556"/>
      <c r="H7567" s="518"/>
      <c r="I7567" s="519">
        <f t="shared" si="1826"/>
        <v>0</v>
      </c>
      <c r="J7567" s="558">
        <f t="shared" si="1823"/>
        <v>0</v>
      </c>
      <c r="K7567" s="504"/>
      <c r="L7567" s="580">
        <f t="shared" si="1829"/>
        <v>0</v>
      </c>
      <c r="M7567" s="518">
        <f t="shared" si="1829"/>
        <v>0</v>
      </c>
      <c r="N7567" s="519">
        <f t="shared" si="1830"/>
        <v>0</v>
      </c>
      <c r="O7567" s="558">
        <f t="shared" si="1831"/>
        <v>0</v>
      </c>
      <c r="P7567" s="506"/>
      <c r="Q7567" s="520"/>
      <c r="R7567" s="412" t="str">
        <f t="shared" si="1819"/>
        <v/>
      </c>
      <c r="S7567" s="412" t="str">
        <f t="shared" si="1827"/>
        <v/>
      </c>
      <c r="T7567" s="427"/>
      <c r="U7567" s="429"/>
      <c r="W7567" s="6" t="e">
        <f>VLOOKUP(A7567,'[3]Cartilha Global'!$A:$A,1,FALSE)</f>
        <v>#N/A</v>
      </c>
    </row>
    <row r="7568" spans="1:23" ht="23.25" hidden="1" thickBot="1" x14ac:dyDescent="0.25">
      <c r="A7568" s="621">
        <v>90688</v>
      </c>
      <c r="B7568" s="508" t="s">
        <v>3144</v>
      </c>
      <c r="C7568" s="513" t="s">
        <v>7761</v>
      </c>
      <c r="D7568" s="498" t="s">
        <v>7094</v>
      </c>
      <c r="E7568" s="499">
        <v>18.399999999999999</v>
      </c>
      <c r="F7568" s="500">
        <f t="shared" si="1828"/>
        <v>22.79</v>
      </c>
      <c r="G7568" s="556"/>
      <c r="H7568" s="518"/>
      <c r="I7568" s="519">
        <f t="shared" si="1826"/>
        <v>0</v>
      </c>
      <c r="J7568" s="558">
        <f t="shared" si="1823"/>
        <v>0</v>
      </c>
      <c r="K7568" s="504"/>
      <c r="L7568" s="580">
        <f t="shared" si="1829"/>
        <v>0</v>
      </c>
      <c r="M7568" s="518">
        <f t="shared" si="1829"/>
        <v>0</v>
      </c>
      <c r="N7568" s="519">
        <f t="shared" si="1830"/>
        <v>0</v>
      </c>
      <c r="O7568" s="558">
        <f t="shared" si="1831"/>
        <v>0</v>
      </c>
      <c r="P7568" s="506"/>
      <c r="Q7568" s="520"/>
      <c r="R7568" s="412" t="str">
        <f t="shared" si="1819"/>
        <v/>
      </c>
      <c r="S7568" s="412" t="str">
        <f t="shared" si="1827"/>
        <v/>
      </c>
      <c r="T7568" s="427"/>
      <c r="U7568" s="429"/>
      <c r="W7568" s="6" t="e">
        <f>VLOOKUP(A7568,'[3]Cartilha Global'!$A:$A,1,FALSE)</f>
        <v>#N/A</v>
      </c>
    </row>
    <row r="7569" spans="1:23" ht="23.25" hidden="1" thickBot="1" x14ac:dyDescent="0.25">
      <c r="A7569" s="621">
        <v>90689</v>
      </c>
      <c r="B7569" s="508" t="s">
        <v>3144</v>
      </c>
      <c r="C7569" s="513" t="s">
        <v>7762</v>
      </c>
      <c r="D7569" s="498" t="s">
        <v>7094</v>
      </c>
      <c r="E7569" s="499">
        <v>1.86</v>
      </c>
      <c r="F7569" s="500">
        <f t="shared" si="1828"/>
        <v>2.2999999999999998</v>
      </c>
      <c r="G7569" s="556"/>
      <c r="H7569" s="518"/>
      <c r="I7569" s="519">
        <f t="shared" si="1826"/>
        <v>0</v>
      </c>
      <c r="J7569" s="558">
        <f t="shared" si="1823"/>
        <v>0</v>
      </c>
      <c r="K7569" s="504"/>
      <c r="L7569" s="580">
        <f t="shared" si="1829"/>
        <v>0</v>
      </c>
      <c r="M7569" s="518">
        <f t="shared" si="1829"/>
        <v>0</v>
      </c>
      <c r="N7569" s="519">
        <f t="shared" si="1830"/>
        <v>0</v>
      </c>
      <c r="O7569" s="558">
        <f t="shared" si="1831"/>
        <v>0</v>
      </c>
      <c r="P7569" s="506"/>
      <c r="Q7569" s="520"/>
      <c r="R7569" s="412" t="str">
        <f t="shared" si="1819"/>
        <v/>
      </c>
      <c r="S7569" s="412" t="str">
        <f t="shared" si="1827"/>
        <v/>
      </c>
      <c r="T7569" s="427"/>
      <c r="U7569" s="429"/>
      <c r="W7569" s="6" t="e">
        <f>VLOOKUP(A7569,'[3]Cartilha Global'!$A:$A,1,FALSE)</f>
        <v>#N/A</v>
      </c>
    </row>
    <row r="7570" spans="1:23" ht="23.25" hidden="1" thickBot="1" x14ac:dyDescent="0.25">
      <c r="A7570" s="621">
        <v>90690</v>
      </c>
      <c r="B7570" s="508" t="s">
        <v>3144</v>
      </c>
      <c r="C7570" s="513" t="s">
        <v>7763</v>
      </c>
      <c r="D7570" s="498" t="s">
        <v>7094</v>
      </c>
      <c r="E7570" s="499">
        <v>23</v>
      </c>
      <c r="F7570" s="500">
        <f t="shared" si="1828"/>
        <v>28.48</v>
      </c>
      <c r="G7570" s="556"/>
      <c r="H7570" s="518"/>
      <c r="I7570" s="519">
        <f t="shared" si="1826"/>
        <v>0</v>
      </c>
      <c r="J7570" s="558">
        <f t="shared" si="1823"/>
        <v>0</v>
      </c>
      <c r="K7570" s="504"/>
      <c r="L7570" s="580">
        <f t="shared" si="1829"/>
        <v>0</v>
      </c>
      <c r="M7570" s="518">
        <f t="shared" si="1829"/>
        <v>0</v>
      </c>
      <c r="N7570" s="519">
        <f t="shared" si="1830"/>
        <v>0</v>
      </c>
      <c r="O7570" s="558">
        <f t="shared" si="1831"/>
        <v>0</v>
      </c>
      <c r="P7570" s="506"/>
      <c r="Q7570" s="520"/>
      <c r="R7570" s="412" t="str">
        <f t="shared" si="1819"/>
        <v/>
      </c>
      <c r="S7570" s="412" t="str">
        <f t="shared" si="1827"/>
        <v/>
      </c>
      <c r="T7570" s="427"/>
      <c r="U7570" s="429"/>
      <c r="W7570" s="6" t="e">
        <f>VLOOKUP(A7570,'[3]Cartilha Global'!$A:$A,1,FALSE)</f>
        <v>#N/A</v>
      </c>
    </row>
    <row r="7571" spans="1:23" ht="23.25" hidden="1" thickBot="1" x14ac:dyDescent="0.25">
      <c r="A7571" s="621">
        <v>90691</v>
      </c>
      <c r="B7571" s="508" t="s">
        <v>3144</v>
      </c>
      <c r="C7571" s="513" t="s">
        <v>7764</v>
      </c>
      <c r="D7571" s="498" t="s">
        <v>7094</v>
      </c>
      <c r="E7571" s="499">
        <v>44.62</v>
      </c>
      <c r="F7571" s="500">
        <f t="shared" si="1828"/>
        <v>55.26</v>
      </c>
      <c r="G7571" s="556"/>
      <c r="H7571" s="518"/>
      <c r="I7571" s="519">
        <f t="shared" si="1826"/>
        <v>0</v>
      </c>
      <c r="J7571" s="558">
        <f t="shared" si="1823"/>
        <v>0</v>
      </c>
      <c r="K7571" s="504"/>
      <c r="L7571" s="580">
        <f t="shared" si="1829"/>
        <v>0</v>
      </c>
      <c r="M7571" s="518">
        <f t="shared" si="1829"/>
        <v>0</v>
      </c>
      <c r="N7571" s="519">
        <f t="shared" si="1830"/>
        <v>0</v>
      </c>
      <c r="O7571" s="558">
        <f t="shared" si="1831"/>
        <v>0</v>
      </c>
      <c r="P7571" s="506"/>
      <c r="Q7571" s="520"/>
      <c r="R7571" s="412" t="str">
        <f t="shared" si="1819"/>
        <v/>
      </c>
      <c r="S7571" s="412" t="str">
        <f t="shared" si="1827"/>
        <v/>
      </c>
      <c r="T7571" s="427"/>
      <c r="U7571" s="429"/>
      <c r="W7571" s="6" t="e">
        <f>VLOOKUP(A7571,'[3]Cartilha Global'!$A:$A,1,FALSE)</f>
        <v>#N/A</v>
      </c>
    </row>
    <row r="7572" spans="1:23" ht="12" hidden="1" thickBot="1" x14ac:dyDescent="0.25">
      <c r="A7572" s="621" t="s">
        <v>6564</v>
      </c>
      <c r="B7572" s="508"/>
      <c r="C7572" s="513" t="s">
        <v>6565</v>
      </c>
      <c r="D7572" s="498"/>
      <c r="E7572" s="499"/>
      <c r="F7572" s="500">
        <f t="shared" si="1828"/>
        <v>0</v>
      </c>
      <c r="G7572" s="556"/>
      <c r="H7572" s="556"/>
      <c r="I7572" s="557">
        <f t="shared" si="1826"/>
        <v>0</v>
      </c>
      <c r="J7572" s="558">
        <f t="shared" si="1823"/>
        <v>0</v>
      </c>
      <c r="K7572" s="504"/>
      <c r="L7572" s="580"/>
      <c r="M7572" s="556"/>
      <c r="N7572" s="557"/>
      <c r="O7572" s="558"/>
      <c r="P7572" s="506"/>
      <c r="Q7572" s="494" t="str">
        <f>IF(OR(SUM(J7573:J7576)&gt;0,SUM(O7573:O7576)&gt;0),"xx","")</f>
        <v/>
      </c>
      <c r="R7572" s="412" t="str">
        <f t="shared" ref="R7572:R7596" si="1832">IF(Q7572="X","x",IF(Q7572="xx","x",IF(O7572&gt;0,"x","")))</f>
        <v/>
      </c>
      <c r="S7572" s="412" t="str">
        <f t="shared" si="1827"/>
        <v/>
      </c>
      <c r="T7572" s="427"/>
      <c r="U7572" s="429"/>
      <c r="W7572" s="6" t="e">
        <f>VLOOKUP(A7572,'[3]Cartilha Global'!$A:$A,1,FALSE)</f>
        <v>#N/A</v>
      </c>
    </row>
    <row r="7573" spans="1:23" ht="23.25" hidden="1" thickBot="1" x14ac:dyDescent="0.25">
      <c r="A7573" s="621">
        <v>89128</v>
      </c>
      <c r="B7573" s="508" t="s">
        <v>3144</v>
      </c>
      <c r="C7573" s="513" t="s">
        <v>7765</v>
      </c>
      <c r="D7573" s="498" t="s">
        <v>7094</v>
      </c>
      <c r="E7573" s="499">
        <v>39.06</v>
      </c>
      <c r="F7573" s="500">
        <f t="shared" si="1828"/>
        <v>48.37</v>
      </c>
      <c r="G7573" s="556"/>
      <c r="H7573" s="518"/>
      <c r="I7573" s="519">
        <f t="shared" si="1826"/>
        <v>0</v>
      </c>
      <c r="J7573" s="558">
        <f t="shared" si="1823"/>
        <v>0</v>
      </c>
      <c r="K7573" s="504"/>
      <c r="L7573" s="580">
        <f t="shared" ref="L7573:M7576" si="1833">G7573</f>
        <v>0</v>
      </c>
      <c r="M7573" s="518">
        <f t="shared" si="1833"/>
        <v>0</v>
      </c>
      <c r="N7573" s="519">
        <f>IF(ISBLANK(E7573),0,ROUND(F7573*L7573,2))</f>
        <v>0</v>
      </c>
      <c r="O7573" s="558">
        <f>IF(ISBLANK(L7573),0,ROUND(L7573*M7573,2))</f>
        <v>0</v>
      </c>
      <c r="P7573" s="506"/>
      <c r="Q7573" s="520"/>
      <c r="R7573" s="412" t="str">
        <f t="shared" si="1832"/>
        <v/>
      </c>
      <c r="S7573" s="412" t="str">
        <f t="shared" si="1827"/>
        <v/>
      </c>
      <c r="T7573" s="427"/>
      <c r="U7573" s="429"/>
      <c r="W7573" s="6" t="e">
        <f>VLOOKUP(A7573,'[3]Cartilha Global'!$A:$A,1,FALSE)</f>
        <v>#N/A</v>
      </c>
    </row>
    <row r="7574" spans="1:23" ht="23.25" hidden="1" thickBot="1" x14ac:dyDescent="0.25">
      <c r="A7574" s="621">
        <v>89129</v>
      </c>
      <c r="B7574" s="508" t="s">
        <v>3144</v>
      </c>
      <c r="C7574" s="513" t="s">
        <v>7766</v>
      </c>
      <c r="D7574" s="498" t="s">
        <v>7094</v>
      </c>
      <c r="E7574" s="499">
        <v>5.3</v>
      </c>
      <c r="F7574" s="500">
        <f t="shared" si="1828"/>
        <v>6.56</v>
      </c>
      <c r="G7574" s="556"/>
      <c r="H7574" s="518"/>
      <c r="I7574" s="519">
        <f t="shared" si="1826"/>
        <v>0</v>
      </c>
      <c r="J7574" s="558">
        <f t="shared" si="1823"/>
        <v>0</v>
      </c>
      <c r="K7574" s="504"/>
      <c r="L7574" s="580">
        <f t="shared" si="1833"/>
        <v>0</v>
      </c>
      <c r="M7574" s="518">
        <f t="shared" si="1833"/>
        <v>0</v>
      </c>
      <c r="N7574" s="519">
        <f>IF(ISBLANK(E7574),0,ROUND(F7574*L7574,2))</f>
        <v>0</v>
      </c>
      <c r="O7574" s="558">
        <f>IF(ISBLANK(L7574),0,ROUND(L7574*M7574,2))</f>
        <v>0</v>
      </c>
      <c r="P7574" s="506"/>
      <c r="Q7574" s="520"/>
      <c r="R7574" s="412" t="str">
        <f t="shared" si="1832"/>
        <v/>
      </c>
      <c r="S7574" s="412" t="str">
        <f t="shared" si="1827"/>
        <v/>
      </c>
      <c r="T7574" s="427"/>
      <c r="U7574" s="429"/>
      <c r="W7574" s="6" t="e">
        <f>VLOOKUP(A7574,'[3]Cartilha Global'!$A:$A,1,FALSE)</f>
        <v>#N/A</v>
      </c>
    </row>
    <row r="7575" spans="1:23" ht="23.25" hidden="1" thickBot="1" x14ac:dyDescent="0.25">
      <c r="A7575" s="621">
        <v>89130</v>
      </c>
      <c r="B7575" s="508" t="s">
        <v>3144</v>
      </c>
      <c r="C7575" s="513" t="s">
        <v>7767</v>
      </c>
      <c r="D7575" s="498" t="s">
        <v>7094</v>
      </c>
      <c r="E7575" s="499">
        <v>54.16</v>
      </c>
      <c r="F7575" s="500">
        <f t="shared" si="1828"/>
        <v>67.069999999999993</v>
      </c>
      <c r="G7575" s="556"/>
      <c r="H7575" s="518"/>
      <c r="I7575" s="519">
        <f t="shared" si="1826"/>
        <v>0</v>
      </c>
      <c r="J7575" s="558">
        <f t="shared" si="1823"/>
        <v>0</v>
      </c>
      <c r="K7575" s="504"/>
      <c r="L7575" s="580">
        <f t="shared" si="1833"/>
        <v>0</v>
      </c>
      <c r="M7575" s="518">
        <f t="shared" si="1833"/>
        <v>0</v>
      </c>
      <c r="N7575" s="519">
        <f>IF(ISBLANK(E7575),0,ROUND(F7575*L7575,2))</f>
        <v>0</v>
      </c>
      <c r="O7575" s="558">
        <f>IF(ISBLANK(L7575),0,ROUND(L7575*M7575,2))</f>
        <v>0</v>
      </c>
      <c r="P7575" s="506"/>
      <c r="Q7575" s="520"/>
      <c r="R7575" s="412" t="str">
        <f t="shared" si="1832"/>
        <v/>
      </c>
      <c r="S7575" s="412" t="str">
        <f t="shared" si="1827"/>
        <v/>
      </c>
      <c r="T7575" s="427"/>
      <c r="U7575" s="429"/>
      <c r="W7575" s="6" t="e">
        <f>VLOOKUP(A7575,'[3]Cartilha Global'!$A:$A,1,FALSE)</f>
        <v>#N/A</v>
      </c>
    </row>
    <row r="7576" spans="1:23" ht="23.25" hidden="1" thickBot="1" x14ac:dyDescent="0.25">
      <c r="A7576" s="621">
        <v>89131</v>
      </c>
      <c r="B7576" s="508" t="s">
        <v>3144</v>
      </c>
      <c r="C7576" s="513" t="s">
        <v>7768</v>
      </c>
      <c r="D7576" s="498" t="s">
        <v>7094</v>
      </c>
      <c r="E7576" s="499">
        <v>7.35</v>
      </c>
      <c r="F7576" s="500">
        <f t="shared" si="1828"/>
        <v>9.1</v>
      </c>
      <c r="G7576" s="556"/>
      <c r="H7576" s="518"/>
      <c r="I7576" s="519">
        <f t="shared" si="1826"/>
        <v>0</v>
      </c>
      <c r="J7576" s="558">
        <f t="shared" si="1823"/>
        <v>0</v>
      </c>
      <c r="K7576" s="504"/>
      <c r="L7576" s="580">
        <f t="shared" si="1833"/>
        <v>0</v>
      </c>
      <c r="M7576" s="518">
        <f t="shared" si="1833"/>
        <v>0</v>
      </c>
      <c r="N7576" s="519">
        <f>IF(ISBLANK(E7576),0,ROUND(F7576*L7576,2))</f>
        <v>0</v>
      </c>
      <c r="O7576" s="558">
        <f>IF(ISBLANK(L7576),0,ROUND(L7576*M7576,2))</f>
        <v>0</v>
      </c>
      <c r="P7576" s="506"/>
      <c r="Q7576" s="520"/>
      <c r="R7576" s="412" t="str">
        <f t="shared" si="1832"/>
        <v/>
      </c>
      <c r="S7576" s="412" t="str">
        <f t="shared" si="1827"/>
        <v/>
      </c>
      <c r="T7576" s="427"/>
      <c r="U7576" s="429"/>
      <c r="W7576" s="6" t="e">
        <f>VLOOKUP(A7576,'[3]Cartilha Global'!$A:$A,1,FALSE)</f>
        <v>#N/A</v>
      </c>
    </row>
    <row r="7577" spans="1:23" ht="12" hidden="1" thickBot="1" x14ac:dyDescent="0.25">
      <c r="A7577" s="621" t="s">
        <v>6566</v>
      </c>
      <c r="B7577" s="508"/>
      <c r="C7577" s="513" t="s">
        <v>6567</v>
      </c>
      <c r="D7577" s="498"/>
      <c r="E7577" s="499"/>
      <c r="F7577" s="500">
        <f t="shared" si="1828"/>
        <v>0</v>
      </c>
      <c r="G7577" s="556"/>
      <c r="H7577" s="556"/>
      <c r="I7577" s="557">
        <f t="shared" si="1826"/>
        <v>0</v>
      </c>
      <c r="J7577" s="558">
        <f t="shared" si="1823"/>
        <v>0</v>
      </c>
      <c r="K7577" s="504"/>
      <c r="L7577" s="580"/>
      <c r="M7577" s="556"/>
      <c r="N7577" s="557"/>
      <c r="O7577" s="558"/>
      <c r="P7577" s="506"/>
      <c r="Q7577" s="494" t="str">
        <f>IF(OR(SUM(J7578:J7595)&gt;0,SUM(O7578:O7595)&gt;0),"xx","")</f>
        <v/>
      </c>
      <c r="R7577" s="412" t="str">
        <f>IF(Q7577="X","x",IF(Q7577="xx","x",IF(O7577&gt;0,"x","")))</f>
        <v/>
      </c>
      <c r="S7577" s="412" t="str">
        <f t="shared" si="1827"/>
        <v/>
      </c>
      <c r="T7577" s="427"/>
      <c r="U7577" s="429"/>
      <c r="W7577" s="6" t="e">
        <f>VLOOKUP(A7577,'[3]Cartilha Global'!$A:$A,1,FALSE)</f>
        <v>#N/A</v>
      </c>
    </row>
    <row r="7578" spans="1:23" ht="34.5" hidden="1" thickBot="1" x14ac:dyDescent="0.25">
      <c r="A7578" s="621">
        <v>5664</v>
      </c>
      <c r="B7578" s="508" t="s">
        <v>3144</v>
      </c>
      <c r="C7578" s="513" t="s">
        <v>7769</v>
      </c>
      <c r="D7578" s="498" t="s">
        <v>7094</v>
      </c>
      <c r="E7578" s="499">
        <v>33.369999999999997</v>
      </c>
      <c r="F7578" s="500">
        <f t="shared" si="1828"/>
        <v>41.33</v>
      </c>
      <c r="G7578" s="556"/>
      <c r="H7578" s="518"/>
      <c r="I7578" s="519">
        <f t="shared" si="1826"/>
        <v>0</v>
      </c>
      <c r="J7578" s="558">
        <f t="shared" si="1823"/>
        <v>0</v>
      </c>
      <c r="K7578" s="504"/>
      <c r="L7578" s="580">
        <f t="shared" ref="L7578:M7595" si="1834">G7578</f>
        <v>0</v>
      </c>
      <c r="M7578" s="518">
        <f t="shared" si="1834"/>
        <v>0</v>
      </c>
      <c r="N7578" s="519">
        <f t="shared" ref="N7578:N7595" si="1835">IF(ISBLANK(E7578),0,ROUND(F7578*L7578,2))</f>
        <v>0</v>
      </c>
      <c r="O7578" s="558">
        <f t="shared" ref="O7578:O7595" si="1836">IF(ISBLANK(L7578),0,ROUND(L7578*M7578,2))</f>
        <v>0</v>
      </c>
      <c r="P7578" s="506"/>
      <c r="Q7578" s="520"/>
      <c r="R7578" s="412" t="str">
        <f t="shared" si="1832"/>
        <v/>
      </c>
      <c r="S7578" s="412" t="str">
        <f t="shared" si="1827"/>
        <v/>
      </c>
      <c r="T7578" s="427"/>
      <c r="U7578" s="429"/>
      <c r="W7578" s="6" t="e">
        <f>VLOOKUP(A7578,'[3]Cartilha Global'!$A:$A,1,FALSE)</f>
        <v>#N/A</v>
      </c>
    </row>
    <row r="7579" spans="1:23" ht="34.5" hidden="1" thickBot="1" x14ac:dyDescent="0.25">
      <c r="A7579" s="621">
        <v>5667</v>
      </c>
      <c r="B7579" s="508" t="s">
        <v>3144</v>
      </c>
      <c r="C7579" s="513" t="s">
        <v>7770</v>
      </c>
      <c r="D7579" s="498" t="s">
        <v>7094</v>
      </c>
      <c r="E7579" s="499">
        <v>29.68</v>
      </c>
      <c r="F7579" s="500">
        <f t="shared" si="1828"/>
        <v>36.76</v>
      </c>
      <c r="G7579" s="556"/>
      <c r="H7579" s="518"/>
      <c r="I7579" s="519">
        <f t="shared" si="1826"/>
        <v>0</v>
      </c>
      <c r="J7579" s="558">
        <f t="shared" si="1823"/>
        <v>0</v>
      </c>
      <c r="K7579" s="504"/>
      <c r="L7579" s="580">
        <f t="shared" si="1834"/>
        <v>0</v>
      </c>
      <c r="M7579" s="518">
        <f t="shared" si="1834"/>
        <v>0</v>
      </c>
      <c r="N7579" s="519">
        <f t="shared" si="1835"/>
        <v>0</v>
      </c>
      <c r="O7579" s="558">
        <f t="shared" si="1836"/>
        <v>0</v>
      </c>
      <c r="P7579" s="506"/>
      <c r="Q7579" s="520"/>
      <c r="R7579" s="412" t="str">
        <f t="shared" si="1832"/>
        <v/>
      </c>
      <c r="S7579" s="412" t="str">
        <f t="shared" si="1827"/>
        <v/>
      </c>
      <c r="T7579" s="427"/>
      <c r="U7579" s="429"/>
      <c r="W7579" s="6" t="e">
        <f>VLOOKUP(A7579,'[3]Cartilha Global'!$A:$A,1,FALSE)</f>
        <v>#N/A</v>
      </c>
    </row>
    <row r="7580" spans="1:23" ht="34.5" hidden="1" thickBot="1" x14ac:dyDescent="0.25">
      <c r="A7580" s="621">
        <v>5668</v>
      </c>
      <c r="B7580" s="508" t="s">
        <v>3144</v>
      </c>
      <c r="C7580" s="513" t="s">
        <v>7771</v>
      </c>
      <c r="D7580" s="498" t="s">
        <v>7094</v>
      </c>
      <c r="E7580" s="499">
        <v>51.32</v>
      </c>
      <c r="F7580" s="500">
        <f t="shared" si="1828"/>
        <v>63.55</v>
      </c>
      <c r="G7580" s="556"/>
      <c r="H7580" s="518"/>
      <c r="I7580" s="519">
        <f t="shared" si="1826"/>
        <v>0</v>
      </c>
      <c r="J7580" s="558">
        <f t="shared" si="1823"/>
        <v>0</v>
      </c>
      <c r="K7580" s="504"/>
      <c r="L7580" s="580">
        <f t="shared" si="1834"/>
        <v>0</v>
      </c>
      <c r="M7580" s="518">
        <f t="shared" si="1834"/>
        <v>0</v>
      </c>
      <c r="N7580" s="519">
        <f t="shared" si="1835"/>
        <v>0</v>
      </c>
      <c r="O7580" s="558">
        <f t="shared" si="1836"/>
        <v>0</v>
      </c>
      <c r="P7580" s="506"/>
      <c r="Q7580" s="520"/>
      <c r="R7580" s="412" t="str">
        <f t="shared" si="1832"/>
        <v/>
      </c>
      <c r="S7580" s="412" t="str">
        <f t="shared" si="1827"/>
        <v/>
      </c>
      <c r="T7580" s="427"/>
      <c r="U7580" s="429"/>
      <c r="W7580" s="6" t="e">
        <f>VLOOKUP(A7580,'[3]Cartilha Global'!$A:$A,1,FALSE)</f>
        <v>#N/A</v>
      </c>
    </row>
    <row r="7581" spans="1:23" ht="34.5" hidden="1" thickBot="1" x14ac:dyDescent="0.25">
      <c r="A7581" s="621">
        <v>5678</v>
      </c>
      <c r="B7581" s="508" t="s">
        <v>3144</v>
      </c>
      <c r="C7581" s="513" t="s">
        <v>7772</v>
      </c>
      <c r="D7581" s="498" t="s">
        <v>6937</v>
      </c>
      <c r="E7581" s="499">
        <v>148.6</v>
      </c>
      <c r="F7581" s="500">
        <f t="shared" si="1828"/>
        <v>184.03</v>
      </c>
      <c r="G7581" s="556"/>
      <c r="H7581" s="518"/>
      <c r="I7581" s="519">
        <f t="shared" si="1826"/>
        <v>0</v>
      </c>
      <c r="J7581" s="558">
        <f t="shared" si="1823"/>
        <v>0</v>
      </c>
      <c r="K7581" s="504"/>
      <c r="L7581" s="580">
        <f t="shared" si="1834"/>
        <v>0</v>
      </c>
      <c r="M7581" s="518">
        <f t="shared" si="1834"/>
        <v>0</v>
      </c>
      <c r="N7581" s="519">
        <f t="shared" si="1835"/>
        <v>0</v>
      </c>
      <c r="O7581" s="558">
        <f t="shared" si="1836"/>
        <v>0</v>
      </c>
      <c r="P7581" s="506"/>
      <c r="Q7581" s="520"/>
      <c r="R7581" s="412" t="str">
        <f t="shared" si="1832"/>
        <v/>
      </c>
      <c r="S7581" s="412" t="str">
        <f t="shared" si="1827"/>
        <v/>
      </c>
      <c r="T7581" s="427"/>
      <c r="U7581" s="429"/>
      <c r="W7581" s="6" t="e">
        <f>VLOOKUP(A7581,'[3]Cartilha Global'!$A:$A,1,FALSE)</f>
        <v>#N/A</v>
      </c>
    </row>
    <row r="7582" spans="1:23" ht="34.5" hidden="1" thickBot="1" x14ac:dyDescent="0.25">
      <c r="A7582" s="621">
        <v>5679</v>
      </c>
      <c r="B7582" s="508" t="s">
        <v>3144</v>
      </c>
      <c r="C7582" s="513" t="s">
        <v>7773</v>
      </c>
      <c r="D7582" s="498" t="s">
        <v>7310</v>
      </c>
      <c r="E7582" s="499">
        <v>58.08</v>
      </c>
      <c r="F7582" s="500">
        <f t="shared" si="1828"/>
        <v>71.930000000000007</v>
      </c>
      <c r="G7582" s="556"/>
      <c r="H7582" s="518"/>
      <c r="I7582" s="519">
        <f t="shared" si="1826"/>
        <v>0</v>
      </c>
      <c r="J7582" s="558">
        <f t="shared" ref="J7582:J7645" si="1837">IF(ISBLANK(G7582),0,ROUND(G7582*H7582,2))</f>
        <v>0</v>
      </c>
      <c r="K7582" s="504"/>
      <c r="L7582" s="580">
        <f t="shared" si="1834"/>
        <v>0</v>
      </c>
      <c r="M7582" s="518">
        <f t="shared" si="1834"/>
        <v>0</v>
      </c>
      <c r="N7582" s="519">
        <f t="shared" si="1835"/>
        <v>0</v>
      </c>
      <c r="O7582" s="558">
        <f t="shared" si="1836"/>
        <v>0</v>
      </c>
      <c r="P7582" s="506"/>
      <c r="Q7582" s="520"/>
      <c r="R7582" s="412" t="str">
        <f t="shared" si="1832"/>
        <v/>
      </c>
      <c r="S7582" s="412" t="str">
        <f t="shared" si="1827"/>
        <v/>
      </c>
      <c r="T7582" s="427"/>
      <c r="U7582" s="429"/>
      <c r="W7582" s="6" t="e">
        <f>VLOOKUP(A7582,'[3]Cartilha Global'!$A:$A,1,FALSE)</f>
        <v>#N/A</v>
      </c>
    </row>
    <row r="7583" spans="1:23" ht="34.5" hidden="1" thickBot="1" x14ac:dyDescent="0.25">
      <c r="A7583" s="621">
        <v>5680</v>
      </c>
      <c r="B7583" s="508" t="s">
        <v>3144</v>
      </c>
      <c r="C7583" s="513" t="s">
        <v>7774</v>
      </c>
      <c r="D7583" s="498" t="s">
        <v>6937</v>
      </c>
      <c r="E7583" s="499">
        <v>135.72</v>
      </c>
      <c r="F7583" s="500">
        <f t="shared" si="1828"/>
        <v>168.08</v>
      </c>
      <c r="G7583" s="556"/>
      <c r="H7583" s="518"/>
      <c r="I7583" s="519">
        <f t="shared" si="1826"/>
        <v>0</v>
      </c>
      <c r="J7583" s="558">
        <f t="shared" si="1837"/>
        <v>0</v>
      </c>
      <c r="K7583" s="504"/>
      <c r="L7583" s="580">
        <f t="shared" si="1834"/>
        <v>0</v>
      </c>
      <c r="M7583" s="518">
        <f t="shared" si="1834"/>
        <v>0</v>
      </c>
      <c r="N7583" s="519">
        <f t="shared" si="1835"/>
        <v>0</v>
      </c>
      <c r="O7583" s="558">
        <f t="shared" si="1836"/>
        <v>0</v>
      </c>
      <c r="P7583" s="506"/>
      <c r="Q7583" s="520"/>
      <c r="R7583" s="412" t="str">
        <f t="shared" si="1832"/>
        <v/>
      </c>
      <c r="S7583" s="412" t="str">
        <f t="shared" si="1827"/>
        <v/>
      </c>
      <c r="T7583" s="427"/>
      <c r="U7583" s="429"/>
      <c r="W7583" s="6" t="e">
        <f>VLOOKUP(A7583,'[3]Cartilha Global'!$A:$A,1,FALSE)</f>
        <v>#N/A</v>
      </c>
    </row>
    <row r="7584" spans="1:23" ht="34.5" hidden="1" thickBot="1" x14ac:dyDescent="0.25">
      <c r="A7584" s="621">
        <v>5681</v>
      </c>
      <c r="B7584" s="508" t="s">
        <v>3144</v>
      </c>
      <c r="C7584" s="513" t="s">
        <v>7775</v>
      </c>
      <c r="D7584" s="498" t="s">
        <v>7310</v>
      </c>
      <c r="E7584" s="499">
        <v>54.72</v>
      </c>
      <c r="F7584" s="500">
        <f t="shared" si="1828"/>
        <v>67.77</v>
      </c>
      <c r="G7584" s="556"/>
      <c r="H7584" s="518"/>
      <c r="I7584" s="519">
        <f t="shared" si="1826"/>
        <v>0</v>
      </c>
      <c r="J7584" s="558">
        <f t="shared" si="1837"/>
        <v>0</v>
      </c>
      <c r="K7584" s="504"/>
      <c r="L7584" s="580">
        <f t="shared" si="1834"/>
        <v>0</v>
      </c>
      <c r="M7584" s="518">
        <f t="shared" si="1834"/>
        <v>0</v>
      </c>
      <c r="N7584" s="519">
        <f t="shared" si="1835"/>
        <v>0</v>
      </c>
      <c r="O7584" s="558">
        <f t="shared" si="1836"/>
        <v>0</v>
      </c>
      <c r="P7584" s="506"/>
      <c r="Q7584" s="520"/>
      <c r="R7584" s="412" t="str">
        <f t="shared" si="1832"/>
        <v/>
      </c>
      <c r="S7584" s="412" t="str">
        <f t="shared" si="1827"/>
        <v/>
      </c>
      <c r="T7584" s="427"/>
      <c r="U7584" s="429"/>
      <c r="W7584" s="6" t="e">
        <f>VLOOKUP(A7584,'[3]Cartilha Global'!$A:$A,1,FALSE)</f>
        <v>#N/A</v>
      </c>
    </row>
    <row r="7585" spans="1:23" ht="34.5" hidden="1" thickBot="1" x14ac:dyDescent="0.25">
      <c r="A7585" s="621">
        <v>5735</v>
      </c>
      <c r="B7585" s="508" t="s">
        <v>3144</v>
      </c>
      <c r="C7585" s="513" t="s">
        <v>7776</v>
      </c>
      <c r="D7585" s="498" t="s">
        <v>7094</v>
      </c>
      <c r="E7585" s="499">
        <v>32.200000000000003</v>
      </c>
      <c r="F7585" s="500">
        <f t="shared" si="1828"/>
        <v>39.880000000000003</v>
      </c>
      <c r="G7585" s="556"/>
      <c r="H7585" s="518"/>
      <c r="I7585" s="519">
        <f t="shared" si="1826"/>
        <v>0</v>
      </c>
      <c r="J7585" s="558">
        <f t="shared" si="1837"/>
        <v>0</v>
      </c>
      <c r="K7585" s="504"/>
      <c r="L7585" s="580">
        <f t="shared" si="1834"/>
        <v>0</v>
      </c>
      <c r="M7585" s="518">
        <f t="shared" si="1834"/>
        <v>0</v>
      </c>
      <c r="N7585" s="519">
        <f t="shared" si="1835"/>
        <v>0</v>
      </c>
      <c r="O7585" s="558">
        <f t="shared" si="1836"/>
        <v>0</v>
      </c>
      <c r="P7585" s="506"/>
      <c r="Q7585" s="520"/>
      <c r="R7585" s="412" t="str">
        <f t="shared" si="1832"/>
        <v/>
      </c>
      <c r="S7585" s="412" t="str">
        <f t="shared" si="1827"/>
        <v/>
      </c>
      <c r="T7585" s="427"/>
      <c r="U7585" s="429"/>
      <c r="W7585" s="6" t="e">
        <f>VLOOKUP(A7585,'[3]Cartilha Global'!$A:$A,1,FALSE)</f>
        <v>#N/A</v>
      </c>
    </row>
    <row r="7586" spans="1:23" ht="34.5" hidden="1" thickBot="1" x14ac:dyDescent="0.25">
      <c r="A7586" s="621">
        <v>5736</v>
      </c>
      <c r="B7586" s="508" t="s">
        <v>3144</v>
      </c>
      <c r="C7586" s="513" t="s">
        <v>7777</v>
      </c>
      <c r="D7586" s="498" t="s">
        <v>7094</v>
      </c>
      <c r="E7586" s="499">
        <v>46.76</v>
      </c>
      <c r="F7586" s="500">
        <f t="shared" si="1828"/>
        <v>57.91</v>
      </c>
      <c r="G7586" s="556"/>
      <c r="H7586" s="518"/>
      <c r="I7586" s="519">
        <f t="shared" si="1826"/>
        <v>0</v>
      </c>
      <c r="J7586" s="558">
        <f t="shared" si="1837"/>
        <v>0</v>
      </c>
      <c r="K7586" s="504"/>
      <c r="L7586" s="580">
        <f t="shared" si="1834"/>
        <v>0</v>
      </c>
      <c r="M7586" s="518">
        <f t="shared" si="1834"/>
        <v>0</v>
      </c>
      <c r="N7586" s="519">
        <f t="shared" si="1835"/>
        <v>0</v>
      </c>
      <c r="O7586" s="558">
        <f t="shared" si="1836"/>
        <v>0</v>
      </c>
      <c r="P7586" s="506"/>
      <c r="Q7586" s="520"/>
      <c r="R7586" s="412" t="str">
        <f t="shared" si="1832"/>
        <v/>
      </c>
      <c r="S7586" s="412" t="str">
        <f t="shared" si="1827"/>
        <v/>
      </c>
      <c r="T7586" s="427"/>
      <c r="U7586" s="429"/>
      <c r="W7586" s="6" t="e">
        <f>VLOOKUP(A7586,'[3]Cartilha Global'!$A:$A,1,FALSE)</f>
        <v>#N/A</v>
      </c>
    </row>
    <row r="7587" spans="1:23" ht="34.5" hidden="1" thickBot="1" x14ac:dyDescent="0.25">
      <c r="A7587" s="621">
        <v>5875</v>
      </c>
      <c r="B7587" s="508" t="s">
        <v>3144</v>
      </c>
      <c r="C7587" s="513" t="s">
        <v>7778</v>
      </c>
      <c r="D7587" s="498" t="s">
        <v>6937</v>
      </c>
      <c r="E7587" s="499">
        <v>135.97</v>
      </c>
      <c r="F7587" s="500">
        <f t="shared" si="1828"/>
        <v>168.39</v>
      </c>
      <c r="G7587" s="556"/>
      <c r="H7587" s="518"/>
      <c r="I7587" s="519">
        <f t="shared" si="1826"/>
        <v>0</v>
      </c>
      <c r="J7587" s="558">
        <f t="shared" si="1837"/>
        <v>0</v>
      </c>
      <c r="K7587" s="504"/>
      <c r="L7587" s="580">
        <f t="shared" si="1834"/>
        <v>0</v>
      </c>
      <c r="M7587" s="518">
        <f t="shared" si="1834"/>
        <v>0</v>
      </c>
      <c r="N7587" s="519">
        <f t="shared" si="1835"/>
        <v>0</v>
      </c>
      <c r="O7587" s="558">
        <f t="shared" si="1836"/>
        <v>0</v>
      </c>
      <c r="P7587" s="506"/>
      <c r="Q7587" s="520"/>
      <c r="R7587" s="412" t="str">
        <f t="shared" si="1832"/>
        <v/>
      </c>
      <c r="S7587" s="412" t="str">
        <f t="shared" si="1827"/>
        <v/>
      </c>
      <c r="T7587" s="427"/>
      <c r="U7587" s="429"/>
      <c r="W7587" s="6" t="e">
        <f>VLOOKUP(A7587,'[3]Cartilha Global'!$A:$A,1,FALSE)</f>
        <v>#N/A</v>
      </c>
    </row>
    <row r="7588" spans="1:23" ht="34.5" hidden="1" thickBot="1" x14ac:dyDescent="0.25">
      <c r="A7588" s="621">
        <v>5877</v>
      </c>
      <c r="B7588" s="508" t="s">
        <v>3144</v>
      </c>
      <c r="C7588" s="513" t="s">
        <v>7779</v>
      </c>
      <c r="D7588" s="498" t="s">
        <v>7310</v>
      </c>
      <c r="E7588" s="499">
        <v>57.01</v>
      </c>
      <c r="F7588" s="500">
        <f t="shared" ref="F7588:F7595" si="1838">IF(E7588=0,0,ROUND(E7588*(1+E$13)*(1-E$14),2))</f>
        <v>70.599999999999994</v>
      </c>
      <c r="G7588" s="556"/>
      <c r="H7588" s="518"/>
      <c r="I7588" s="519">
        <f t="shared" si="1826"/>
        <v>0</v>
      </c>
      <c r="J7588" s="558">
        <f t="shared" si="1837"/>
        <v>0</v>
      </c>
      <c r="K7588" s="504"/>
      <c r="L7588" s="580">
        <f t="shared" si="1834"/>
        <v>0</v>
      </c>
      <c r="M7588" s="518">
        <f t="shared" si="1834"/>
        <v>0</v>
      </c>
      <c r="N7588" s="519">
        <f t="shared" si="1835"/>
        <v>0</v>
      </c>
      <c r="O7588" s="558">
        <f t="shared" si="1836"/>
        <v>0</v>
      </c>
      <c r="P7588" s="506"/>
      <c r="Q7588" s="520"/>
      <c r="R7588" s="412" t="str">
        <f t="shared" si="1832"/>
        <v/>
      </c>
      <c r="S7588" s="412" t="str">
        <f t="shared" si="1827"/>
        <v/>
      </c>
      <c r="T7588" s="427"/>
      <c r="U7588" s="429"/>
      <c r="W7588" s="6" t="e">
        <f>VLOOKUP(A7588,'[3]Cartilha Global'!$A:$A,1,FALSE)</f>
        <v>#N/A</v>
      </c>
    </row>
    <row r="7589" spans="1:23" ht="34.5" hidden="1" thickBot="1" x14ac:dyDescent="0.25">
      <c r="A7589" s="621">
        <v>53786</v>
      </c>
      <c r="B7589" s="508" t="s">
        <v>3144</v>
      </c>
      <c r="C7589" s="513" t="s">
        <v>7780</v>
      </c>
      <c r="D7589" s="498" t="s">
        <v>7094</v>
      </c>
      <c r="E7589" s="499">
        <v>57.15</v>
      </c>
      <c r="F7589" s="500">
        <f t="shared" si="1838"/>
        <v>70.77</v>
      </c>
      <c r="G7589" s="556"/>
      <c r="H7589" s="518"/>
      <c r="I7589" s="519">
        <f t="shared" si="1826"/>
        <v>0</v>
      </c>
      <c r="J7589" s="558">
        <f t="shared" si="1837"/>
        <v>0</v>
      </c>
      <c r="K7589" s="504"/>
      <c r="L7589" s="580">
        <f t="shared" si="1834"/>
        <v>0</v>
      </c>
      <c r="M7589" s="518">
        <f t="shared" si="1834"/>
        <v>0</v>
      </c>
      <c r="N7589" s="519">
        <f t="shared" si="1835"/>
        <v>0</v>
      </c>
      <c r="O7589" s="558">
        <f t="shared" si="1836"/>
        <v>0</v>
      </c>
      <c r="P7589" s="506"/>
      <c r="Q7589" s="520"/>
      <c r="R7589" s="412" t="str">
        <f t="shared" si="1832"/>
        <v/>
      </c>
      <c r="S7589" s="412" t="str">
        <f t="shared" si="1827"/>
        <v/>
      </c>
      <c r="T7589" s="427"/>
      <c r="U7589" s="429"/>
      <c r="W7589" s="6" t="e">
        <f>VLOOKUP(A7589,'[3]Cartilha Global'!$A:$A,1,FALSE)</f>
        <v>#N/A</v>
      </c>
    </row>
    <row r="7590" spans="1:23" ht="34.5" hidden="1" thickBot="1" x14ac:dyDescent="0.25">
      <c r="A7590" s="621">
        <v>88857</v>
      </c>
      <c r="B7590" s="508" t="s">
        <v>3144</v>
      </c>
      <c r="C7590" s="513" t="s">
        <v>7781</v>
      </c>
      <c r="D7590" s="498" t="s">
        <v>7094</v>
      </c>
      <c r="E7590" s="499">
        <v>26.7</v>
      </c>
      <c r="F7590" s="500">
        <f t="shared" si="1838"/>
        <v>33.07</v>
      </c>
      <c r="G7590" s="556"/>
      <c r="H7590" s="518"/>
      <c r="I7590" s="519">
        <f t="shared" si="1826"/>
        <v>0</v>
      </c>
      <c r="J7590" s="558">
        <f t="shared" si="1837"/>
        <v>0</v>
      </c>
      <c r="K7590" s="504"/>
      <c r="L7590" s="580">
        <f t="shared" si="1834"/>
        <v>0</v>
      </c>
      <c r="M7590" s="518">
        <f t="shared" si="1834"/>
        <v>0</v>
      </c>
      <c r="N7590" s="519">
        <f t="shared" si="1835"/>
        <v>0</v>
      </c>
      <c r="O7590" s="558">
        <f t="shared" si="1836"/>
        <v>0</v>
      </c>
      <c r="P7590" s="506"/>
      <c r="Q7590" s="520"/>
      <c r="R7590" s="412" t="str">
        <f t="shared" si="1832"/>
        <v/>
      </c>
      <c r="S7590" s="412" t="str">
        <f t="shared" si="1827"/>
        <v/>
      </c>
      <c r="T7590" s="427"/>
      <c r="U7590" s="429"/>
      <c r="W7590" s="6" t="e">
        <f>VLOOKUP(A7590,'[3]Cartilha Global'!$A:$A,1,FALSE)</f>
        <v>#N/A</v>
      </c>
    </row>
    <row r="7591" spans="1:23" ht="34.5" hidden="1" thickBot="1" x14ac:dyDescent="0.25">
      <c r="A7591" s="621">
        <v>88858</v>
      </c>
      <c r="B7591" s="508" t="s">
        <v>3144</v>
      </c>
      <c r="C7591" s="513" t="s">
        <v>7782</v>
      </c>
      <c r="D7591" s="498" t="s">
        <v>7094</v>
      </c>
      <c r="E7591" s="499">
        <v>3.62</v>
      </c>
      <c r="F7591" s="500">
        <f t="shared" si="1838"/>
        <v>4.4800000000000004</v>
      </c>
      <c r="G7591" s="556"/>
      <c r="H7591" s="518"/>
      <c r="I7591" s="519">
        <f t="shared" si="1826"/>
        <v>0</v>
      </c>
      <c r="J7591" s="558">
        <f t="shared" si="1837"/>
        <v>0</v>
      </c>
      <c r="K7591" s="504"/>
      <c r="L7591" s="580">
        <f t="shared" si="1834"/>
        <v>0</v>
      </c>
      <c r="M7591" s="518">
        <f t="shared" si="1834"/>
        <v>0</v>
      </c>
      <c r="N7591" s="519">
        <f t="shared" si="1835"/>
        <v>0</v>
      </c>
      <c r="O7591" s="558">
        <f t="shared" si="1836"/>
        <v>0</v>
      </c>
      <c r="P7591" s="506"/>
      <c r="Q7591" s="520"/>
      <c r="R7591" s="412" t="str">
        <f t="shared" si="1832"/>
        <v/>
      </c>
      <c r="S7591" s="412" t="str">
        <f t="shared" si="1827"/>
        <v/>
      </c>
      <c r="T7591" s="427"/>
      <c r="U7591" s="429"/>
      <c r="W7591" s="6" t="e">
        <f>VLOOKUP(A7591,'[3]Cartilha Global'!$A:$A,1,FALSE)</f>
        <v>#N/A</v>
      </c>
    </row>
    <row r="7592" spans="1:23" ht="34.5" hidden="1" thickBot="1" x14ac:dyDescent="0.25">
      <c r="A7592" s="621">
        <v>88859</v>
      </c>
      <c r="B7592" s="508" t="s">
        <v>3144</v>
      </c>
      <c r="C7592" s="513" t="s">
        <v>7783</v>
      </c>
      <c r="D7592" s="498" t="s">
        <v>7094</v>
      </c>
      <c r="E7592" s="499">
        <v>23.74</v>
      </c>
      <c r="F7592" s="500">
        <f t="shared" si="1838"/>
        <v>29.4</v>
      </c>
      <c r="G7592" s="556"/>
      <c r="H7592" s="518"/>
      <c r="I7592" s="519">
        <f t="shared" si="1826"/>
        <v>0</v>
      </c>
      <c r="J7592" s="558">
        <f t="shared" si="1837"/>
        <v>0</v>
      </c>
      <c r="K7592" s="504"/>
      <c r="L7592" s="580">
        <f t="shared" si="1834"/>
        <v>0</v>
      </c>
      <c r="M7592" s="518">
        <f t="shared" si="1834"/>
        <v>0</v>
      </c>
      <c r="N7592" s="519">
        <f t="shared" si="1835"/>
        <v>0</v>
      </c>
      <c r="O7592" s="558">
        <f t="shared" si="1836"/>
        <v>0</v>
      </c>
      <c r="P7592" s="506"/>
      <c r="Q7592" s="520"/>
      <c r="R7592" s="412" t="str">
        <f t="shared" si="1832"/>
        <v/>
      </c>
      <c r="S7592" s="412" t="str">
        <f t="shared" si="1827"/>
        <v/>
      </c>
      <c r="T7592" s="427"/>
      <c r="U7592" s="429"/>
      <c r="W7592" s="6" t="e">
        <f>VLOOKUP(A7592,'[3]Cartilha Global'!$A:$A,1,FALSE)</f>
        <v>#N/A</v>
      </c>
    </row>
    <row r="7593" spans="1:23" ht="34.5" hidden="1" thickBot="1" x14ac:dyDescent="0.25">
      <c r="A7593" s="621">
        <v>88860</v>
      </c>
      <c r="B7593" s="508" t="s">
        <v>3144</v>
      </c>
      <c r="C7593" s="513" t="s">
        <v>7784</v>
      </c>
      <c r="D7593" s="498" t="s">
        <v>7094</v>
      </c>
      <c r="E7593" s="499">
        <v>3.22</v>
      </c>
      <c r="F7593" s="500">
        <f t="shared" si="1838"/>
        <v>3.99</v>
      </c>
      <c r="G7593" s="556"/>
      <c r="H7593" s="518"/>
      <c r="I7593" s="519">
        <f t="shared" si="1826"/>
        <v>0</v>
      </c>
      <c r="J7593" s="558">
        <f t="shared" si="1837"/>
        <v>0</v>
      </c>
      <c r="K7593" s="504"/>
      <c r="L7593" s="580">
        <f t="shared" si="1834"/>
        <v>0</v>
      </c>
      <c r="M7593" s="518">
        <f t="shared" si="1834"/>
        <v>0</v>
      </c>
      <c r="N7593" s="519">
        <f t="shared" si="1835"/>
        <v>0</v>
      </c>
      <c r="O7593" s="558">
        <f t="shared" si="1836"/>
        <v>0</v>
      </c>
      <c r="P7593" s="506"/>
      <c r="Q7593" s="520"/>
      <c r="R7593" s="412" t="str">
        <f t="shared" si="1832"/>
        <v/>
      </c>
      <c r="S7593" s="412" t="str">
        <f t="shared" si="1827"/>
        <v/>
      </c>
      <c r="T7593" s="427"/>
      <c r="U7593" s="429"/>
      <c r="W7593" s="6" t="e">
        <f>VLOOKUP(A7593,'[3]Cartilha Global'!$A:$A,1,FALSE)</f>
        <v>#N/A</v>
      </c>
    </row>
    <row r="7594" spans="1:23" ht="34.5" hidden="1" thickBot="1" x14ac:dyDescent="0.25">
      <c r="A7594" s="621">
        <v>89011</v>
      </c>
      <c r="B7594" s="508" t="s">
        <v>3144</v>
      </c>
      <c r="C7594" s="513" t="s">
        <v>7785</v>
      </c>
      <c r="D7594" s="498" t="s">
        <v>7094</v>
      </c>
      <c r="E7594" s="499">
        <v>25.76</v>
      </c>
      <c r="F7594" s="500">
        <f t="shared" si="1838"/>
        <v>31.9</v>
      </c>
      <c r="G7594" s="556"/>
      <c r="H7594" s="518"/>
      <c r="I7594" s="519">
        <f t="shared" si="1826"/>
        <v>0</v>
      </c>
      <c r="J7594" s="558">
        <f t="shared" si="1837"/>
        <v>0</v>
      </c>
      <c r="K7594" s="504"/>
      <c r="L7594" s="580">
        <f t="shared" si="1834"/>
        <v>0</v>
      </c>
      <c r="M7594" s="518">
        <f t="shared" si="1834"/>
        <v>0</v>
      </c>
      <c r="N7594" s="519">
        <f t="shared" si="1835"/>
        <v>0</v>
      </c>
      <c r="O7594" s="558">
        <f t="shared" si="1836"/>
        <v>0</v>
      </c>
      <c r="P7594" s="506"/>
      <c r="Q7594" s="520"/>
      <c r="R7594" s="412" t="str">
        <f t="shared" si="1832"/>
        <v/>
      </c>
      <c r="S7594" s="412" t="str">
        <f t="shared" si="1827"/>
        <v/>
      </c>
      <c r="T7594" s="427"/>
      <c r="U7594" s="429"/>
      <c r="W7594" s="6" t="e">
        <f>VLOOKUP(A7594,'[3]Cartilha Global'!$A:$A,1,FALSE)</f>
        <v>#N/A</v>
      </c>
    </row>
    <row r="7595" spans="1:23" ht="34.5" hidden="1" thickBot="1" x14ac:dyDescent="0.25">
      <c r="A7595" s="621">
        <v>89012</v>
      </c>
      <c r="B7595" s="508" t="s">
        <v>3144</v>
      </c>
      <c r="C7595" s="513" t="s">
        <v>7786</v>
      </c>
      <c r="D7595" s="498" t="s">
        <v>7094</v>
      </c>
      <c r="E7595" s="499">
        <v>3.49</v>
      </c>
      <c r="F7595" s="500">
        <f t="shared" si="1838"/>
        <v>4.32</v>
      </c>
      <c r="G7595" s="556"/>
      <c r="H7595" s="518"/>
      <c r="I7595" s="519">
        <f t="shared" si="1826"/>
        <v>0</v>
      </c>
      <c r="J7595" s="558">
        <f t="shared" si="1837"/>
        <v>0</v>
      </c>
      <c r="K7595" s="504"/>
      <c r="L7595" s="580">
        <f t="shared" si="1834"/>
        <v>0</v>
      </c>
      <c r="M7595" s="518">
        <f t="shared" si="1834"/>
        <v>0</v>
      </c>
      <c r="N7595" s="519">
        <f t="shared" si="1835"/>
        <v>0</v>
      </c>
      <c r="O7595" s="558">
        <f t="shared" si="1836"/>
        <v>0</v>
      </c>
      <c r="P7595" s="506"/>
      <c r="Q7595" s="520"/>
      <c r="R7595" s="412" t="str">
        <f t="shared" si="1832"/>
        <v/>
      </c>
      <c r="S7595" s="412" t="str">
        <f t="shared" si="1827"/>
        <v/>
      </c>
      <c r="T7595" s="427"/>
      <c r="U7595" s="429"/>
      <c r="W7595" s="6" t="e">
        <f>VLOOKUP(A7595,'[3]Cartilha Global'!$A:$A,1,FALSE)</f>
        <v>#N/A</v>
      </c>
    </row>
    <row r="7596" spans="1:23" ht="12" hidden="1" thickBot="1" x14ac:dyDescent="0.25">
      <c r="A7596" s="621" t="s">
        <v>6568</v>
      </c>
      <c r="B7596" s="508"/>
      <c r="C7596" s="513" t="s">
        <v>6569</v>
      </c>
      <c r="D7596" s="498"/>
      <c r="E7596" s="499"/>
      <c r="F7596" s="500">
        <f t="shared" ref="F7596:F7651" si="1839">IF(E7596=0,0,ROUND(E7596*(1+E$13)*(1-E$14),2))</f>
        <v>0</v>
      </c>
      <c r="G7596" s="556"/>
      <c r="H7596" s="556"/>
      <c r="I7596" s="557">
        <f t="shared" si="1826"/>
        <v>0</v>
      </c>
      <c r="J7596" s="558">
        <f t="shared" si="1837"/>
        <v>0</v>
      </c>
      <c r="K7596" s="504"/>
      <c r="L7596" s="580"/>
      <c r="M7596" s="556"/>
      <c r="N7596" s="557"/>
      <c r="O7596" s="558"/>
      <c r="P7596" s="506"/>
      <c r="Q7596" s="494" t="str">
        <f>IF(OR(SUM(J7597:J7626)&gt;0,SUM(O7597:O7626)&gt;0),"xx","")</f>
        <v/>
      </c>
      <c r="R7596" s="412" t="str">
        <f t="shared" si="1832"/>
        <v/>
      </c>
      <c r="S7596" s="412" t="str">
        <f t="shared" si="1827"/>
        <v/>
      </c>
      <c r="T7596" s="427"/>
      <c r="U7596" s="429"/>
      <c r="W7596" s="6" t="e">
        <f>VLOOKUP(A7596,'[3]Cartilha Global'!$A:$A,1,FALSE)</f>
        <v>#N/A</v>
      </c>
    </row>
    <row r="7597" spans="1:23" ht="23.25" hidden="1" thickBot="1" x14ac:dyDescent="0.25">
      <c r="A7597" s="621">
        <v>84013</v>
      </c>
      <c r="B7597" s="508" t="s">
        <v>3144</v>
      </c>
      <c r="C7597" s="513" t="s">
        <v>7787</v>
      </c>
      <c r="D7597" s="498" t="s">
        <v>7310</v>
      </c>
      <c r="E7597" s="499">
        <v>82.06</v>
      </c>
      <c r="F7597" s="500">
        <f t="shared" si="1839"/>
        <v>101.62</v>
      </c>
      <c r="G7597" s="556"/>
      <c r="H7597" s="518"/>
      <c r="I7597" s="519">
        <f t="shared" si="1826"/>
        <v>0</v>
      </c>
      <c r="J7597" s="558">
        <f t="shared" si="1837"/>
        <v>0</v>
      </c>
      <c r="K7597" s="504"/>
      <c r="L7597" s="580">
        <f t="shared" ref="L7597:M7625" si="1840">G7597</f>
        <v>0</v>
      </c>
      <c r="M7597" s="518">
        <f t="shared" si="1840"/>
        <v>0</v>
      </c>
      <c r="N7597" s="519">
        <f t="shared" ref="N7597:N7626" si="1841">IF(ISBLANK(E7597),0,ROUND(F7597*L7597,2))</f>
        <v>0</v>
      </c>
      <c r="O7597" s="558">
        <f t="shared" ref="O7597:O7626" si="1842">IF(ISBLANK(L7597),0,ROUND(L7597*M7597,2))</f>
        <v>0</v>
      </c>
      <c r="P7597" s="506"/>
      <c r="Q7597" s="520"/>
      <c r="R7597" s="412" t="str">
        <f>IF(Q7597="X","x",IF(Q7597="xx","x",IF(O7597&gt;0,"x","")))</f>
        <v/>
      </c>
      <c r="S7597" s="412" t="str">
        <f t="shared" si="1827"/>
        <v/>
      </c>
      <c r="T7597" s="427"/>
      <c r="U7597" s="429"/>
      <c r="W7597" s="6" t="e">
        <f>VLOOKUP(A7597,'[3]Cartilha Global'!$A:$A,1,FALSE)</f>
        <v>#N/A</v>
      </c>
    </row>
    <row r="7598" spans="1:23" ht="23.25" hidden="1" thickBot="1" x14ac:dyDescent="0.25">
      <c r="A7598" s="621">
        <v>5627</v>
      </c>
      <c r="B7598" s="508" t="s">
        <v>3144</v>
      </c>
      <c r="C7598" s="513" t="s">
        <v>7788</v>
      </c>
      <c r="D7598" s="498" t="s">
        <v>7094</v>
      </c>
      <c r="E7598" s="499">
        <v>50.12</v>
      </c>
      <c r="F7598" s="500">
        <f t="shared" si="1839"/>
        <v>62.07</v>
      </c>
      <c r="G7598" s="556"/>
      <c r="H7598" s="518"/>
      <c r="I7598" s="519">
        <f t="shared" si="1826"/>
        <v>0</v>
      </c>
      <c r="J7598" s="558">
        <f t="shared" si="1837"/>
        <v>0</v>
      </c>
      <c r="K7598" s="504"/>
      <c r="L7598" s="580">
        <f t="shared" si="1840"/>
        <v>0</v>
      </c>
      <c r="M7598" s="518">
        <f t="shared" si="1840"/>
        <v>0</v>
      </c>
      <c r="N7598" s="519">
        <f t="shared" si="1841"/>
        <v>0</v>
      </c>
      <c r="O7598" s="558">
        <f t="shared" si="1842"/>
        <v>0</v>
      </c>
      <c r="P7598" s="506"/>
      <c r="Q7598" s="520"/>
      <c r="R7598" s="412" t="str">
        <f>IF(Q7598="X","x",IF(Q7598="xx","x",IF(O7598&gt;0,"x","")))</f>
        <v/>
      </c>
      <c r="S7598" s="412" t="str">
        <f t="shared" si="1827"/>
        <v/>
      </c>
      <c r="T7598" s="427"/>
      <c r="U7598" s="429"/>
      <c r="W7598" s="6" t="e">
        <f>VLOOKUP(A7598,'[3]Cartilha Global'!$A:$A,1,FALSE)</f>
        <v>#N/A</v>
      </c>
    </row>
    <row r="7599" spans="1:23" ht="23.25" hidden="1" thickBot="1" x14ac:dyDescent="0.25">
      <c r="A7599" s="621">
        <v>5628</v>
      </c>
      <c r="B7599" s="508" t="s">
        <v>3144</v>
      </c>
      <c r="C7599" s="513" t="s">
        <v>7789</v>
      </c>
      <c r="D7599" s="498" t="s">
        <v>7094</v>
      </c>
      <c r="E7599" s="499">
        <v>6.8</v>
      </c>
      <c r="F7599" s="500">
        <f t="shared" si="1839"/>
        <v>8.42</v>
      </c>
      <c r="G7599" s="556"/>
      <c r="H7599" s="518"/>
      <c r="I7599" s="519">
        <f t="shared" ref="I7599:I7667" si="1843">IF(ISBLANK(E7599),0,ROUND(F7599*G7599,2))</f>
        <v>0</v>
      </c>
      <c r="J7599" s="558">
        <f t="shared" si="1837"/>
        <v>0</v>
      </c>
      <c r="K7599" s="504"/>
      <c r="L7599" s="580">
        <f t="shared" si="1840"/>
        <v>0</v>
      </c>
      <c r="M7599" s="518">
        <f t="shared" si="1840"/>
        <v>0</v>
      </c>
      <c r="N7599" s="519">
        <f t="shared" si="1841"/>
        <v>0</v>
      </c>
      <c r="O7599" s="558">
        <f t="shared" si="1842"/>
        <v>0</v>
      </c>
      <c r="P7599" s="506"/>
      <c r="Q7599" s="520"/>
      <c r="R7599" s="412" t="str">
        <f t="shared" ref="R7599:R7662" si="1844">IF(Q7599="X","x",IF(Q7599="xx","x",IF(O7599&gt;0,"x","")))</f>
        <v/>
      </c>
      <c r="S7599" s="412" t="str">
        <f t="shared" ref="S7599:S7662" si="1845">IF(Q7599="X","x",IF(Q7599="xx","x",IF(OR(J7599&gt;0,O7599&gt;0),"x","")))</f>
        <v/>
      </c>
      <c r="T7599" s="427"/>
      <c r="U7599" s="429"/>
      <c r="W7599" s="6" t="e">
        <f>VLOOKUP(A7599,'[3]Cartilha Global'!$A:$A,1,FALSE)</f>
        <v>#N/A</v>
      </c>
    </row>
    <row r="7600" spans="1:23" ht="23.25" hidden="1" thickBot="1" x14ac:dyDescent="0.25">
      <c r="A7600" s="621">
        <v>5629</v>
      </c>
      <c r="B7600" s="508" t="s">
        <v>3144</v>
      </c>
      <c r="C7600" s="513" t="s">
        <v>7790</v>
      </c>
      <c r="D7600" s="498" t="s">
        <v>7094</v>
      </c>
      <c r="E7600" s="499">
        <v>62.65</v>
      </c>
      <c r="F7600" s="500">
        <f t="shared" si="1839"/>
        <v>77.59</v>
      </c>
      <c r="G7600" s="556"/>
      <c r="H7600" s="518"/>
      <c r="I7600" s="519">
        <f t="shared" si="1843"/>
        <v>0</v>
      </c>
      <c r="J7600" s="558">
        <f t="shared" si="1837"/>
        <v>0</v>
      </c>
      <c r="K7600" s="504"/>
      <c r="L7600" s="580">
        <f t="shared" si="1840"/>
        <v>0</v>
      </c>
      <c r="M7600" s="518">
        <f t="shared" si="1840"/>
        <v>0</v>
      </c>
      <c r="N7600" s="519">
        <f t="shared" si="1841"/>
        <v>0</v>
      </c>
      <c r="O7600" s="558">
        <f t="shared" si="1842"/>
        <v>0</v>
      </c>
      <c r="P7600" s="506"/>
      <c r="Q7600" s="520"/>
      <c r="R7600" s="412" t="str">
        <f t="shared" si="1844"/>
        <v/>
      </c>
      <c r="S7600" s="412" t="str">
        <f t="shared" si="1845"/>
        <v/>
      </c>
      <c r="T7600" s="427"/>
      <c r="U7600" s="429"/>
      <c r="W7600" s="6" t="e">
        <f>VLOOKUP(A7600,'[3]Cartilha Global'!$A:$A,1,FALSE)</f>
        <v>#N/A</v>
      </c>
    </row>
    <row r="7601" spans="1:23" ht="23.25" hidden="1" thickBot="1" x14ac:dyDescent="0.25">
      <c r="A7601" s="621">
        <v>5630</v>
      </c>
      <c r="B7601" s="508" t="s">
        <v>3144</v>
      </c>
      <c r="C7601" s="513" t="s">
        <v>7791</v>
      </c>
      <c r="D7601" s="498" t="s">
        <v>7094</v>
      </c>
      <c r="E7601" s="499">
        <v>72.150000000000006</v>
      </c>
      <c r="F7601" s="500">
        <f t="shared" si="1839"/>
        <v>89.35</v>
      </c>
      <c r="G7601" s="556"/>
      <c r="H7601" s="518"/>
      <c r="I7601" s="519">
        <f t="shared" si="1843"/>
        <v>0</v>
      </c>
      <c r="J7601" s="558">
        <f t="shared" si="1837"/>
        <v>0</v>
      </c>
      <c r="K7601" s="504"/>
      <c r="L7601" s="580">
        <f t="shared" si="1840"/>
        <v>0</v>
      </c>
      <c r="M7601" s="518">
        <f t="shared" si="1840"/>
        <v>0</v>
      </c>
      <c r="N7601" s="519">
        <f t="shared" si="1841"/>
        <v>0</v>
      </c>
      <c r="O7601" s="558">
        <f t="shared" si="1842"/>
        <v>0</v>
      </c>
      <c r="P7601" s="506"/>
      <c r="Q7601" s="520"/>
      <c r="R7601" s="412" t="str">
        <f t="shared" si="1844"/>
        <v/>
      </c>
      <c r="S7601" s="412" t="str">
        <f t="shared" si="1845"/>
        <v/>
      </c>
      <c r="T7601" s="427"/>
      <c r="U7601" s="429"/>
      <c r="W7601" s="6" t="e">
        <f>VLOOKUP(A7601,'[3]Cartilha Global'!$A:$A,1,FALSE)</f>
        <v>#N/A</v>
      </c>
    </row>
    <row r="7602" spans="1:23" ht="23.25" hidden="1" thickBot="1" x14ac:dyDescent="0.25">
      <c r="A7602" s="621">
        <v>5631</v>
      </c>
      <c r="B7602" s="508" t="s">
        <v>3144</v>
      </c>
      <c r="C7602" s="513" t="s">
        <v>7792</v>
      </c>
      <c r="D7602" s="498" t="s">
        <v>6937</v>
      </c>
      <c r="E7602" s="499">
        <v>219.48</v>
      </c>
      <c r="F7602" s="500">
        <f t="shared" si="1839"/>
        <v>271.8</v>
      </c>
      <c r="G7602" s="556"/>
      <c r="H7602" s="518"/>
      <c r="I7602" s="519">
        <f t="shared" si="1843"/>
        <v>0</v>
      </c>
      <c r="J7602" s="558">
        <f t="shared" si="1837"/>
        <v>0</v>
      </c>
      <c r="K7602" s="504"/>
      <c r="L7602" s="580">
        <f t="shared" si="1840"/>
        <v>0</v>
      </c>
      <c r="M7602" s="518">
        <f t="shared" si="1840"/>
        <v>0</v>
      </c>
      <c r="N7602" s="519">
        <f t="shared" si="1841"/>
        <v>0</v>
      </c>
      <c r="O7602" s="558">
        <f t="shared" si="1842"/>
        <v>0</v>
      </c>
      <c r="P7602" s="506"/>
      <c r="Q7602" s="520"/>
      <c r="R7602" s="412" t="str">
        <f t="shared" si="1844"/>
        <v/>
      </c>
      <c r="S7602" s="412" t="str">
        <f t="shared" si="1845"/>
        <v/>
      </c>
      <c r="T7602" s="427"/>
      <c r="U7602" s="429"/>
      <c r="W7602" s="6" t="e">
        <f>VLOOKUP(A7602,'[3]Cartilha Global'!$A:$A,1,FALSE)</f>
        <v>#N/A</v>
      </c>
    </row>
    <row r="7603" spans="1:23" ht="23.25" hidden="1" thickBot="1" x14ac:dyDescent="0.25">
      <c r="A7603" s="621">
        <v>5632</v>
      </c>
      <c r="B7603" s="508" t="s">
        <v>3144</v>
      </c>
      <c r="C7603" s="513" t="s">
        <v>7793</v>
      </c>
      <c r="D7603" s="498" t="s">
        <v>7310</v>
      </c>
      <c r="E7603" s="499">
        <v>84.68</v>
      </c>
      <c r="F7603" s="500">
        <f t="shared" si="1839"/>
        <v>104.87</v>
      </c>
      <c r="G7603" s="556"/>
      <c r="H7603" s="518"/>
      <c r="I7603" s="519">
        <f t="shared" si="1843"/>
        <v>0</v>
      </c>
      <c r="J7603" s="558">
        <f t="shared" si="1837"/>
        <v>0</v>
      </c>
      <c r="K7603" s="504"/>
      <c r="L7603" s="580">
        <f t="shared" si="1840"/>
        <v>0</v>
      </c>
      <c r="M7603" s="518">
        <f t="shared" si="1840"/>
        <v>0</v>
      </c>
      <c r="N7603" s="519">
        <f t="shared" si="1841"/>
        <v>0</v>
      </c>
      <c r="O7603" s="558">
        <f t="shared" si="1842"/>
        <v>0</v>
      </c>
      <c r="P7603" s="506"/>
      <c r="Q7603" s="520"/>
      <c r="R7603" s="412" t="str">
        <f t="shared" si="1844"/>
        <v/>
      </c>
      <c r="S7603" s="412" t="str">
        <f t="shared" si="1845"/>
        <v/>
      </c>
      <c r="T7603" s="427"/>
      <c r="U7603" s="429"/>
      <c r="W7603" s="6" t="e">
        <f>VLOOKUP(A7603,'[3]Cartilha Global'!$A:$A,1,FALSE)</f>
        <v>#N/A</v>
      </c>
    </row>
    <row r="7604" spans="1:23" ht="23.25" hidden="1" thickBot="1" x14ac:dyDescent="0.25">
      <c r="A7604" s="621">
        <v>88907</v>
      </c>
      <c r="B7604" s="508" t="s">
        <v>3144</v>
      </c>
      <c r="C7604" s="513" t="s">
        <v>7794</v>
      </c>
      <c r="D7604" s="498" t="s">
        <v>6937</v>
      </c>
      <c r="E7604" s="499">
        <v>261.45999999999998</v>
      </c>
      <c r="F7604" s="500">
        <f t="shared" si="1839"/>
        <v>323.79000000000002</v>
      </c>
      <c r="G7604" s="556"/>
      <c r="H7604" s="518"/>
      <c r="I7604" s="519">
        <f t="shared" si="1843"/>
        <v>0</v>
      </c>
      <c r="J7604" s="558">
        <f t="shared" si="1837"/>
        <v>0</v>
      </c>
      <c r="K7604" s="504"/>
      <c r="L7604" s="580">
        <f t="shared" si="1840"/>
        <v>0</v>
      </c>
      <c r="M7604" s="518">
        <f t="shared" si="1840"/>
        <v>0</v>
      </c>
      <c r="N7604" s="519">
        <f t="shared" si="1841"/>
        <v>0</v>
      </c>
      <c r="O7604" s="558">
        <f t="shared" si="1842"/>
        <v>0</v>
      </c>
      <c r="P7604" s="506"/>
      <c r="Q7604" s="520"/>
      <c r="R7604" s="412" t="str">
        <f t="shared" si="1844"/>
        <v/>
      </c>
      <c r="S7604" s="412" t="str">
        <f t="shared" si="1845"/>
        <v/>
      </c>
      <c r="T7604" s="427"/>
      <c r="U7604" s="429"/>
      <c r="W7604" s="6" t="e">
        <f>VLOOKUP(A7604,'[3]Cartilha Global'!$A:$A,1,FALSE)</f>
        <v>#N/A</v>
      </c>
    </row>
    <row r="7605" spans="1:23" ht="23.25" hidden="1" thickBot="1" x14ac:dyDescent="0.25">
      <c r="A7605" s="621">
        <v>90991</v>
      </c>
      <c r="B7605" s="508" t="s">
        <v>3144</v>
      </c>
      <c r="C7605" s="513" t="s">
        <v>7795</v>
      </c>
      <c r="D7605" s="498" t="s">
        <v>6937</v>
      </c>
      <c r="E7605" s="499">
        <v>213.31</v>
      </c>
      <c r="F7605" s="500">
        <f t="shared" si="1839"/>
        <v>264.16000000000003</v>
      </c>
      <c r="G7605" s="556"/>
      <c r="H7605" s="518"/>
      <c r="I7605" s="519">
        <f t="shared" si="1843"/>
        <v>0</v>
      </c>
      <c r="J7605" s="558">
        <f t="shared" si="1837"/>
        <v>0</v>
      </c>
      <c r="K7605" s="504"/>
      <c r="L7605" s="580">
        <f t="shared" si="1840"/>
        <v>0</v>
      </c>
      <c r="M7605" s="518">
        <f t="shared" si="1840"/>
        <v>0</v>
      </c>
      <c r="N7605" s="519">
        <f t="shared" si="1841"/>
        <v>0</v>
      </c>
      <c r="O7605" s="558">
        <f t="shared" si="1842"/>
        <v>0</v>
      </c>
      <c r="P7605" s="506"/>
      <c r="Q7605" s="520"/>
      <c r="R7605" s="412" t="str">
        <f t="shared" si="1844"/>
        <v/>
      </c>
      <c r="S7605" s="412" t="str">
        <f t="shared" si="1845"/>
        <v/>
      </c>
      <c r="T7605" s="427"/>
      <c r="U7605" s="429"/>
      <c r="W7605" s="6" t="e">
        <f>VLOOKUP(A7605,'[3]Cartilha Global'!$A:$A,1,FALSE)</f>
        <v>#N/A</v>
      </c>
    </row>
    <row r="7606" spans="1:23" ht="23.25" hidden="1" thickBot="1" x14ac:dyDescent="0.25">
      <c r="A7606" s="621">
        <v>88908</v>
      </c>
      <c r="B7606" s="508" t="s">
        <v>3144</v>
      </c>
      <c r="C7606" s="513" t="s">
        <v>7796</v>
      </c>
      <c r="D7606" s="498" t="s">
        <v>7310</v>
      </c>
      <c r="E7606" s="499">
        <v>91.07</v>
      </c>
      <c r="F7606" s="500">
        <f t="shared" si="1839"/>
        <v>112.78</v>
      </c>
      <c r="G7606" s="556"/>
      <c r="H7606" s="518"/>
      <c r="I7606" s="519">
        <f t="shared" si="1843"/>
        <v>0</v>
      </c>
      <c r="J7606" s="558">
        <f t="shared" si="1837"/>
        <v>0</v>
      </c>
      <c r="K7606" s="504"/>
      <c r="L7606" s="580">
        <f t="shared" si="1840"/>
        <v>0</v>
      </c>
      <c r="M7606" s="518">
        <f t="shared" si="1840"/>
        <v>0</v>
      </c>
      <c r="N7606" s="519">
        <f t="shared" si="1841"/>
        <v>0</v>
      </c>
      <c r="O7606" s="558">
        <f t="shared" si="1842"/>
        <v>0</v>
      </c>
      <c r="P7606" s="506"/>
      <c r="Q7606" s="520"/>
      <c r="R7606" s="412" t="str">
        <f t="shared" si="1844"/>
        <v/>
      </c>
      <c r="S7606" s="412" t="str">
        <f t="shared" si="1845"/>
        <v/>
      </c>
      <c r="T7606" s="427"/>
      <c r="U7606" s="429"/>
      <c r="W7606" s="6" t="e">
        <f>VLOOKUP(A7606,'[3]Cartilha Global'!$A:$A,1,FALSE)</f>
        <v>#N/A</v>
      </c>
    </row>
    <row r="7607" spans="1:23" ht="23.25" hidden="1" thickBot="1" x14ac:dyDescent="0.25">
      <c r="A7607" s="621">
        <v>88832</v>
      </c>
      <c r="B7607" s="508" t="s">
        <v>3144</v>
      </c>
      <c r="C7607" s="513" t="s">
        <v>7797</v>
      </c>
      <c r="D7607" s="498" t="s">
        <v>7094</v>
      </c>
      <c r="E7607" s="499">
        <v>47.82</v>
      </c>
      <c r="F7607" s="500">
        <f t="shared" si="1839"/>
        <v>59.22</v>
      </c>
      <c r="G7607" s="556"/>
      <c r="H7607" s="518"/>
      <c r="I7607" s="519">
        <f t="shared" si="1843"/>
        <v>0</v>
      </c>
      <c r="J7607" s="558">
        <f t="shared" si="1837"/>
        <v>0</v>
      </c>
      <c r="K7607" s="504"/>
      <c r="L7607" s="580">
        <f t="shared" si="1840"/>
        <v>0</v>
      </c>
      <c r="M7607" s="518">
        <f t="shared" si="1840"/>
        <v>0</v>
      </c>
      <c r="N7607" s="519">
        <f t="shared" si="1841"/>
        <v>0</v>
      </c>
      <c r="O7607" s="558">
        <f t="shared" si="1842"/>
        <v>0</v>
      </c>
      <c r="P7607" s="506"/>
      <c r="Q7607" s="520"/>
      <c r="R7607" s="412" t="str">
        <f t="shared" si="1844"/>
        <v/>
      </c>
      <c r="S7607" s="412" t="str">
        <f t="shared" si="1845"/>
        <v/>
      </c>
      <c r="T7607" s="427"/>
      <c r="U7607" s="429"/>
      <c r="W7607" s="6" t="e">
        <f>VLOOKUP(A7607,'[3]Cartilha Global'!$A:$A,1,FALSE)</f>
        <v>#N/A</v>
      </c>
    </row>
    <row r="7608" spans="1:23" ht="23.25" hidden="1" thickBot="1" x14ac:dyDescent="0.25">
      <c r="A7608" s="621">
        <v>88834</v>
      </c>
      <c r="B7608" s="508" t="s">
        <v>3144</v>
      </c>
      <c r="C7608" s="513" t="s">
        <v>7798</v>
      </c>
      <c r="D7608" s="498" t="s">
        <v>7094</v>
      </c>
      <c r="E7608" s="499">
        <v>6.48</v>
      </c>
      <c r="F7608" s="500">
        <f t="shared" si="1839"/>
        <v>8.02</v>
      </c>
      <c r="G7608" s="556"/>
      <c r="H7608" s="518"/>
      <c r="I7608" s="519">
        <f t="shared" si="1843"/>
        <v>0</v>
      </c>
      <c r="J7608" s="558">
        <f t="shared" si="1837"/>
        <v>0</v>
      </c>
      <c r="K7608" s="504"/>
      <c r="L7608" s="580">
        <f t="shared" si="1840"/>
        <v>0</v>
      </c>
      <c r="M7608" s="518">
        <f t="shared" si="1840"/>
        <v>0</v>
      </c>
      <c r="N7608" s="519">
        <f t="shared" si="1841"/>
        <v>0</v>
      </c>
      <c r="O7608" s="558">
        <f t="shared" si="1842"/>
        <v>0</v>
      </c>
      <c r="P7608" s="506"/>
      <c r="Q7608" s="520"/>
      <c r="R7608" s="412" t="str">
        <f t="shared" si="1844"/>
        <v/>
      </c>
      <c r="S7608" s="412" t="str">
        <f t="shared" si="1845"/>
        <v/>
      </c>
      <c r="T7608" s="427"/>
      <c r="U7608" s="429"/>
      <c r="W7608" s="6" t="e">
        <f>VLOOKUP(A7608,'[3]Cartilha Global'!$A:$A,1,FALSE)</f>
        <v>#N/A</v>
      </c>
    </row>
    <row r="7609" spans="1:23" ht="23.25" hidden="1" thickBot="1" x14ac:dyDescent="0.25">
      <c r="A7609" s="621">
        <v>88835</v>
      </c>
      <c r="B7609" s="508" t="s">
        <v>3144</v>
      </c>
      <c r="C7609" s="513" t="s">
        <v>7799</v>
      </c>
      <c r="D7609" s="498" t="s">
        <v>7094</v>
      </c>
      <c r="E7609" s="499">
        <v>59.77</v>
      </c>
      <c r="F7609" s="500">
        <f t="shared" si="1839"/>
        <v>74.02</v>
      </c>
      <c r="G7609" s="556"/>
      <c r="H7609" s="518"/>
      <c r="I7609" s="519">
        <f t="shared" si="1843"/>
        <v>0</v>
      </c>
      <c r="J7609" s="558">
        <f t="shared" si="1837"/>
        <v>0</v>
      </c>
      <c r="K7609" s="504"/>
      <c r="L7609" s="580">
        <f t="shared" si="1840"/>
        <v>0</v>
      </c>
      <c r="M7609" s="518">
        <f t="shared" si="1840"/>
        <v>0</v>
      </c>
      <c r="N7609" s="519">
        <f t="shared" si="1841"/>
        <v>0</v>
      </c>
      <c r="O7609" s="558">
        <f t="shared" si="1842"/>
        <v>0</v>
      </c>
      <c r="P7609" s="506"/>
      <c r="Q7609" s="520"/>
      <c r="R7609" s="412" t="str">
        <f t="shared" si="1844"/>
        <v/>
      </c>
      <c r="S7609" s="412" t="str">
        <f t="shared" si="1845"/>
        <v/>
      </c>
      <c r="T7609" s="427"/>
      <c r="U7609" s="429"/>
      <c r="W7609" s="6" t="e">
        <f>VLOOKUP(A7609,'[3]Cartilha Global'!$A:$A,1,FALSE)</f>
        <v>#N/A</v>
      </c>
    </row>
    <row r="7610" spans="1:23" ht="23.25" hidden="1" thickBot="1" x14ac:dyDescent="0.25">
      <c r="A7610" s="621">
        <v>88836</v>
      </c>
      <c r="B7610" s="508" t="s">
        <v>3144</v>
      </c>
      <c r="C7610" s="513" t="s">
        <v>7800</v>
      </c>
      <c r="D7610" s="498" t="s">
        <v>7094</v>
      </c>
      <c r="E7610" s="499">
        <v>71.48</v>
      </c>
      <c r="F7610" s="500">
        <f t="shared" si="1839"/>
        <v>88.52</v>
      </c>
      <c r="G7610" s="556"/>
      <c r="H7610" s="518"/>
      <c r="I7610" s="519">
        <f t="shared" si="1843"/>
        <v>0</v>
      </c>
      <c r="J7610" s="558">
        <f t="shared" si="1837"/>
        <v>0</v>
      </c>
      <c r="K7610" s="504"/>
      <c r="L7610" s="580">
        <f t="shared" si="1840"/>
        <v>0</v>
      </c>
      <c r="M7610" s="518">
        <f t="shared" si="1840"/>
        <v>0</v>
      </c>
      <c r="N7610" s="519">
        <f t="shared" si="1841"/>
        <v>0</v>
      </c>
      <c r="O7610" s="558">
        <f t="shared" si="1842"/>
        <v>0</v>
      </c>
      <c r="P7610" s="506"/>
      <c r="Q7610" s="520"/>
      <c r="R7610" s="412" t="str">
        <f t="shared" si="1844"/>
        <v/>
      </c>
      <c r="S7610" s="412" t="str">
        <f t="shared" si="1845"/>
        <v/>
      </c>
      <c r="T7610" s="427"/>
      <c r="U7610" s="429"/>
      <c r="W7610" s="6" t="e">
        <f>VLOOKUP(A7610,'[3]Cartilha Global'!$A:$A,1,FALSE)</f>
        <v>#N/A</v>
      </c>
    </row>
    <row r="7611" spans="1:23" ht="23.25" hidden="1" thickBot="1" x14ac:dyDescent="0.25">
      <c r="A7611" s="621">
        <v>88900</v>
      </c>
      <c r="B7611" s="508" t="s">
        <v>3144</v>
      </c>
      <c r="C7611" s="513" t="s">
        <v>7801</v>
      </c>
      <c r="D7611" s="498" t="s">
        <v>7094</v>
      </c>
      <c r="E7611" s="499">
        <v>55.75</v>
      </c>
      <c r="F7611" s="500">
        <f t="shared" si="1839"/>
        <v>69.040000000000006</v>
      </c>
      <c r="G7611" s="556"/>
      <c r="H7611" s="518"/>
      <c r="I7611" s="519">
        <f t="shared" si="1843"/>
        <v>0</v>
      </c>
      <c r="J7611" s="558">
        <f t="shared" si="1837"/>
        <v>0</v>
      </c>
      <c r="K7611" s="504"/>
      <c r="L7611" s="580">
        <f t="shared" si="1840"/>
        <v>0</v>
      </c>
      <c r="M7611" s="518">
        <f t="shared" si="1840"/>
        <v>0</v>
      </c>
      <c r="N7611" s="519">
        <f t="shared" si="1841"/>
        <v>0</v>
      </c>
      <c r="O7611" s="558">
        <f t="shared" si="1842"/>
        <v>0</v>
      </c>
      <c r="P7611" s="506"/>
      <c r="Q7611" s="520"/>
      <c r="R7611" s="412" t="str">
        <f t="shared" si="1844"/>
        <v/>
      </c>
      <c r="S7611" s="412" t="str">
        <f t="shared" si="1845"/>
        <v/>
      </c>
      <c r="T7611" s="427"/>
      <c r="U7611" s="429"/>
      <c r="W7611" s="6" t="e">
        <f>VLOOKUP(A7611,'[3]Cartilha Global'!$A:$A,1,FALSE)</f>
        <v>#N/A</v>
      </c>
    </row>
    <row r="7612" spans="1:23" ht="23.25" hidden="1" thickBot="1" x14ac:dyDescent="0.25">
      <c r="A7612" s="621">
        <v>88902</v>
      </c>
      <c r="B7612" s="508" t="s">
        <v>3144</v>
      </c>
      <c r="C7612" s="513" t="s">
        <v>7802</v>
      </c>
      <c r="D7612" s="498" t="s">
        <v>7094</v>
      </c>
      <c r="E7612" s="499">
        <v>7.56</v>
      </c>
      <c r="F7612" s="500">
        <f t="shared" si="1839"/>
        <v>9.36</v>
      </c>
      <c r="G7612" s="556"/>
      <c r="H7612" s="518"/>
      <c r="I7612" s="519">
        <f t="shared" si="1843"/>
        <v>0</v>
      </c>
      <c r="J7612" s="558">
        <f t="shared" si="1837"/>
        <v>0</v>
      </c>
      <c r="K7612" s="504"/>
      <c r="L7612" s="580">
        <f t="shared" si="1840"/>
        <v>0</v>
      </c>
      <c r="M7612" s="518">
        <f t="shared" si="1840"/>
        <v>0</v>
      </c>
      <c r="N7612" s="519">
        <f t="shared" si="1841"/>
        <v>0</v>
      </c>
      <c r="O7612" s="558">
        <f t="shared" si="1842"/>
        <v>0</v>
      </c>
      <c r="P7612" s="506"/>
      <c r="Q7612" s="520"/>
      <c r="R7612" s="412" t="str">
        <f t="shared" si="1844"/>
        <v/>
      </c>
      <c r="S7612" s="412" t="str">
        <f t="shared" si="1845"/>
        <v/>
      </c>
      <c r="T7612" s="427"/>
      <c r="U7612" s="429"/>
      <c r="W7612" s="6" t="e">
        <f>VLOOKUP(A7612,'[3]Cartilha Global'!$A:$A,1,FALSE)</f>
        <v>#N/A</v>
      </c>
    </row>
    <row r="7613" spans="1:23" ht="23.25" hidden="1" thickBot="1" x14ac:dyDescent="0.25">
      <c r="A7613" s="621">
        <v>88903</v>
      </c>
      <c r="B7613" s="508" t="s">
        <v>3144</v>
      </c>
      <c r="C7613" s="513" t="s">
        <v>7803</v>
      </c>
      <c r="D7613" s="498" t="s">
        <v>7094</v>
      </c>
      <c r="E7613" s="499">
        <v>69.69</v>
      </c>
      <c r="F7613" s="500">
        <f t="shared" si="1839"/>
        <v>86.3</v>
      </c>
      <c r="G7613" s="556"/>
      <c r="H7613" s="518"/>
      <c r="I7613" s="519">
        <f t="shared" si="1843"/>
        <v>0</v>
      </c>
      <c r="J7613" s="558">
        <f t="shared" si="1837"/>
        <v>0</v>
      </c>
      <c r="K7613" s="504"/>
      <c r="L7613" s="580">
        <f t="shared" si="1840"/>
        <v>0</v>
      </c>
      <c r="M7613" s="518">
        <f t="shared" si="1840"/>
        <v>0</v>
      </c>
      <c r="N7613" s="519">
        <f t="shared" si="1841"/>
        <v>0</v>
      </c>
      <c r="O7613" s="558">
        <f t="shared" si="1842"/>
        <v>0</v>
      </c>
      <c r="P7613" s="506"/>
      <c r="Q7613" s="520"/>
      <c r="R7613" s="412" t="str">
        <f t="shared" si="1844"/>
        <v/>
      </c>
      <c r="S7613" s="412" t="str">
        <f t="shared" si="1845"/>
        <v/>
      </c>
      <c r="T7613" s="427"/>
      <c r="U7613" s="429"/>
      <c r="W7613" s="6" t="e">
        <f>VLOOKUP(A7613,'[3]Cartilha Global'!$A:$A,1,FALSE)</f>
        <v>#N/A</v>
      </c>
    </row>
    <row r="7614" spans="1:23" ht="23.25" hidden="1" thickBot="1" x14ac:dyDescent="0.25">
      <c r="A7614" s="621">
        <v>88904</v>
      </c>
      <c r="B7614" s="508" t="s">
        <v>3144</v>
      </c>
      <c r="C7614" s="513" t="s">
        <v>7804</v>
      </c>
      <c r="D7614" s="498" t="s">
        <v>7094</v>
      </c>
      <c r="E7614" s="499">
        <v>100.7</v>
      </c>
      <c r="F7614" s="500">
        <f t="shared" si="1839"/>
        <v>124.71</v>
      </c>
      <c r="G7614" s="556"/>
      <c r="H7614" s="518"/>
      <c r="I7614" s="519">
        <f t="shared" si="1843"/>
        <v>0</v>
      </c>
      <c r="J7614" s="558">
        <f t="shared" si="1837"/>
        <v>0</v>
      </c>
      <c r="K7614" s="504"/>
      <c r="L7614" s="580">
        <f t="shared" si="1840"/>
        <v>0</v>
      </c>
      <c r="M7614" s="518">
        <f t="shared" si="1840"/>
        <v>0</v>
      </c>
      <c r="N7614" s="519">
        <f t="shared" si="1841"/>
        <v>0</v>
      </c>
      <c r="O7614" s="558">
        <f t="shared" si="1842"/>
        <v>0</v>
      </c>
      <c r="P7614" s="506"/>
      <c r="Q7614" s="520"/>
      <c r="R7614" s="412" t="str">
        <f t="shared" si="1844"/>
        <v/>
      </c>
      <c r="S7614" s="412" t="str">
        <f t="shared" si="1845"/>
        <v/>
      </c>
      <c r="T7614" s="427"/>
      <c r="U7614" s="429"/>
      <c r="W7614" s="6" t="e">
        <f>VLOOKUP(A7614,'[3]Cartilha Global'!$A:$A,1,FALSE)</f>
        <v>#N/A</v>
      </c>
    </row>
    <row r="7615" spans="1:23" ht="34.5" hidden="1" thickBot="1" x14ac:dyDescent="0.25">
      <c r="A7615" s="621">
        <v>95715</v>
      </c>
      <c r="B7615" s="508" t="s">
        <v>3144</v>
      </c>
      <c r="C7615" s="513" t="s">
        <v>7805</v>
      </c>
      <c r="D7615" s="498" t="s">
        <v>7310</v>
      </c>
      <c r="E7615" s="499">
        <v>94.49</v>
      </c>
      <c r="F7615" s="500">
        <f t="shared" si="1839"/>
        <v>117.02</v>
      </c>
      <c r="G7615" s="556"/>
      <c r="H7615" s="518"/>
      <c r="I7615" s="519">
        <f t="shared" si="1843"/>
        <v>0</v>
      </c>
      <c r="J7615" s="558">
        <f t="shared" si="1837"/>
        <v>0</v>
      </c>
      <c r="K7615" s="504"/>
      <c r="L7615" s="580">
        <f t="shared" si="1840"/>
        <v>0</v>
      </c>
      <c r="M7615" s="518">
        <f t="shared" si="1840"/>
        <v>0</v>
      </c>
      <c r="N7615" s="519">
        <f t="shared" si="1841"/>
        <v>0</v>
      </c>
      <c r="O7615" s="558">
        <f t="shared" si="1842"/>
        <v>0</v>
      </c>
      <c r="P7615" s="506"/>
      <c r="Q7615" s="520"/>
      <c r="R7615" s="412" t="str">
        <f t="shared" si="1844"/>
        <v/>
      </c>
      <c r="S7615" s="412" t="str">
        <f t="shared" si="1845"/>
        <v/>
      </c>
      <c r="T7615" s="427"/>
      <c r="U7615" s="429"/>
      <c r="W7615" s="6" t="e">
        <f>VLOOKUP(A7615,'[3]Cartilha Global'!$A:$A,1,FALSE)</f>
        <v>#N/A</v>
      </c>
    </row>
    <row r="7616" spans="1:23" ht="34.5" hidden="1" thickBot="1" x14ac:dyDescent="0.25">
      <c r="A7616" s="621">
        <v>95721</v>
      </c>
      <c r="B7616" s="508" t="s">
        <v>3144</v>
      </c>
      <c r="C7616" s="513" t="s">
        <v>7806</v>
      </c>
      <c r="D7616" s="498" t="s">
        <v>7310</v>
      </c>
      <c r="E7616" s="499">
        <v>92</v>
      </c>
      <c r="F7616" s="500">
        <f t="shared" si="1839"/>
        <v>113.93</v>
      </c>
      <c r="G7616" s="556"/>
      <c r="H7616" s="518"/>
      <c r="I7616" s="519">
        <f t="shared" si="1843"/>
        <v>0</v>
      </c>
      <c r="J7616" s="558">
        <f t="shared" si="1837"/>
        <v>0</v>
      </c>
      <c r="K7616" s="504"/>
      <c r="L7616" s="580">
        <f t="shared" si="1840"/>
        <v>0</v>
      </c>
      <c r="M7616" s="518">
        <f t="shared" si="1840"/>
        <v>0</v>
      </c>
      <c r="N7616" s="519">
        <f t="shared" si="1841"/>
        <v>0</v>
      </c>
      <c r="O7616" s="558">
        <f t="shared" si="1842"/>
        <v>0</v>
      </c>
      <c r="P7616" s="506"/>
      <c r="Q7616" s="520"/>
      <c r="R7616" s="412" t="str">
        <f t="shared" si="1844"/>
        <v/>
      </c>
      <c r="S7616" s="412" t="str">
        <f t="shared" si="1845"/>
        <v/>
      </c>
      <c r="T7616" s="427"/>
      <c r="U7616" s="429"/>
      <c r="W7616" s="6" t="e">
        <f>VLOOKUP(A7616,'[3]Cartilha Global'!$A:$A,1,FALSE)</f>
        <v>#N/A</v>
      </c>
    </row>
    <row r="7617" spans="1:23" ht="34.5" hidden="1" thickBot="1" x14ac:dyDescent="0.25">
      <c r="A7617" s="621">
        <v>95714</v>
      </c>
      <c r="B7617" s="508" t="s">
        <v>3144</v>
      </c>
      <c r="C7617" s="513" t="s">
        <v>7807</v>
      </c>
      <c r="D7617" s="498" t="s">
        <v>6937</v>
      </c>
      <c r="E7617" s="499">
        <v>268.64</v>
      </c>
      <c r="F7617" s="500">
        <f t="shared" si="1839"/>
        <v>332.68</v>
      </c>
      <c r="G7617" s="556"/>
      <c r="H7617" s="518"/>
      <c r="I7617" s="519">
        <f t="shared" si="1843"/>
        <v>0</v>
      </c>
      <c r="J7617" s="558">
        <f t="shared" si="1837"/>
        <v>0</v>
      </c>
      <c r="K7617" s="504"/>
      <c r="L7617" s="580">
        <f t="shared" si="1840"/>
        <v>0</v>
      </c>
      <c r="M7617" s="518">
        <f t="shared" si="1840"/>
        <v>0</v>
      </c>
      <c r="N7617" s="519">
        <f t="shared" si="1841"/>
        <v>0</v>
      </c>
      <c r="O7617" s="558">
        <f t="shared" si="1842"/>
        <v>0</v>
      </c>
      <c r="P7617" s="506"/>
      <c r="Q7617" s="520"/>
      <c r="R7617" s="412" t="str">
        <f t="shared" si="1844"/>
        <v/>
      </c>
      <c r="S7617" s="412" t="str">
        <f t="shared" si="1845"/>
        <v/>
      </c>
      <c r="T7617" s="427"/>
      <c r="U7617" s="429"/>
      <c r="W7617" s="6" t="e">
        <f>VLOOKUP(A7617,'[3]Cartilha Global'!$A:$A,1,FALSE)</f>
        <v>#N/A</v>
      </c>
    </row>
    <row r="7618" spans="1:23" ht="34.5" hidden="1" thickBot="1" x14ac:dyDescent="0.25">
      <c r="A7618" s="621">
        <v>95720</v>
      </c>
      <c r="B7618" s="508" t="s">
        <v>3144</v>
      </c>
      <c r="C7618" s="513" t="s">
        <v>7808</v>
      </c>
      <c r="D7618" s="498" t="s">
        <v>6937</v>
      </c>
      <c r="E7618" s="499">
        <v>263.41000000000003</v>
      </c>
      <c r="F7618" s="500">
        <f t="shared" si="1839"/>
        <v>326.20999999999998</v>
      </c>
      <c r="G7618" s="556"/>
      <c r="H7618" s="518"/>
      <c r="I7618" s="519">
        <f t="shared" si="1843"/>
        <v>0</v>
      </c>
      <c r="J7618" s="558">
        <f t="shared" si="1837"/>
        <v>0</v>
      </c>
      <c r="K7618" s="504"/>
      <c r="L7618" s="580">
        <f t="shared" si="1840"/>
        <v>0</v>
      </c>
      <c r="M7618" s="518">
        <f t="shared" si="1840"/>
        <v>0</v>
      </c>
      <c r="N7618" s="519">
        <f t="shared" si="1841"/>
        <v>0</v>
      </c>
      <c r="O7618" s="558">
        <f t="shared" si="1842"/>
        <v>0</v>
      </c>
      <c r="P7618" s="506"/>
      <c r="Q7618" s="520"/>
      <c r="R7618" s="412" t="str">
        <f t="shared" si="1844"/>
        <v/>
      </c>
      <c r="S7618" s="412" t="str">
        <f t="shared" si="1845"/>
        <v/>
      </c>
      <c r="T7618" s="427"/>
      <c r="U7618" s="429"/>
      <c r="W7618" s="6" t="e">
        <f>VLOOKUP(A7618,'[3]Cartilha Global'!$A:$A,1,FALSE)</f>
        <v>#N/A</v>
      </c>
    </row>
    <row r="7619" spans="1:23" ht="34.5" hidden="1" thickBot="1" x14ac:dyDescent="0.25">
      <c r="A7619" s="621">
        <v>95710</v>
      </c>
      <c r="B7619" s="508" t="s">
        <v>3144</v>
      </c>
      <c r="C7619" s="513" t="s">
        <v>7809</v>
      </c>
      <c r="D7619" s="498" t="s">
        <v>7094</v>
      </c>
      <c r="E7619" s="499">
        <v>58.76</v>
      </c>
      <c r="F7619" s="500">
        <f t="shared" si="1839"/>
        <v>72.77</v>
      </c>
      <c r="G7619" s="556"/>
      <c r="H7619" s="518"/>
      <c r="I7619" s="519">
        <f t="shared" si="1843"/>
        <v>0</v>
      </c>
      <c r="J7619" s="558">
        <f t="shared" si="1837"/>
        <v>0</v>
      </c>
      <c r="K7619" s="504"/>
      <c r="L7619" s="580">
        <f t="shared" si="1840"/>
        <v>0</v>
      </c>
      <c r="M7619" s="518">
        <f t="shared" si="1840"/>
        <v>0</v>
      </c>
      <c r="N7619" s="519">
        <f t="shared" si="1841"/>
        <v>0</v>
      </c>
      <c r="O7619" s="558">
        <f t="shared" si="1842"/>
        <v>0</v>
      </c>
      <c r="P7619" s="506"/>
      <c r="Q7619" s="520"/>
      <c r="R7619" s="412" t="str">
        <f t="shared" si="1844"/>
        <v/>
      </c>
      <c r="S7619" s="412" t="str">
        <f t="shared" si="1845"/>
        <v/>
      </c>
      <c r="T7619" s="427"/>
      <c r="U7619" s="429"/>
      <c r="W7619" s="6" t="e">
        <f>VLOOKUP(A7619,'[3]Cartilha Global'!$A:$A,1,FALSE)</f>
        <v>#N/A</v>
      </c>
    </row>
    <row r="7620" spans="1:23" ht="23.25" hidden="1" thickBot="1" x14ac:dyDescent="0.25">
      <c r="A7620" s="621">
        <v>95711</v>
      </c>
      <c r="B7620" s="508" t="s">
        <v>3144</v>
      </c>
      <c r="C7620" s="513" t="s">
        <v>7810</v>
      </c>
      <c r="D7620" s="498" t="s">
        <v>7094</v>
      </c>
      <c r="E7620" s="499">
        <v>7.97</v>
      </c>
      <c r="F7620" s="500">
        <f t="shared" si="1839"/>
        <v>9.8699999999999992</v>
      </c>
      <c r="G7620" s="556"/>
      <c r="H7620" s="518"/>
      <c r="I7620" s="519">
        <f t="shared" si="1843"/>
        <v>0</v>
      </c>
      <c r="J7620" s="558">
        <f t="shared" si="1837"/>
        <v>0</v>
      </c>
      <c r="K7620" s="504"/>
      <c r="L7620" s="580">
        <f t="shared" si="1840"/>
        <v>0</v>
      </c>
      <c r="M7620" s="518">
        <f t="shared" si="1840"/>
        <v>0</v>
      </c>
      <c r="N7620" s="519">
        <f t="shared" si="1841"/>
        <v>0</v>
      </c>
      <c r="O7620" s="558">
        <f t="shared" si="1842"/>
        <v>0</v>
      </c>
      <c r="P7620" s="506"/>
      <c r="Q7620" s="520"/>
      <c r="R7620" s="412" t="str">
        <f t="shared" si="1844"/>
        <v/>
      </c>
      <c r="S7620" s="412" t="str">
        <f t="shared" si="1845"/>
        <v/>
      </c>
      <c r="T7620" s="427"/>
      <c r="U7620" s="429"/>
      <c r="W7620" s="6" t="e">
        <f>VLOOKUP(A7620,'[3]Cartilha Global'!$A:$A,1,FALSE)</f>
        <v>#N/A</v>
      </c>
    </row>
    <row r="7621" spans="1:23" ht="34.5" hidden="1" thickBot="1" x14ac:dyDescent="0.25">
      <c r="A7621" s="621">
        <v>95712</v>
      </c>
      <c r="B7621" s="508" t="s">
        <v>3144</v>
      </c>
      <c r="C7621" s="513" t="s">
        <v>7811</v>
      </c>
      <c r="D7621" s="498" t="s">
        <v>7094</v>
      </c>
      <c r="E7621" s="499">
        <v>73.45</v>
      </c>
      <c r="F7621" s="500">
        <f t="shared" si="1839"/>
        <v>90.96</v>
      </c>
      <c r="G7621" s="556"/>
      <c r="H7621" s="518"/>
      <c r="I7621" s="519">
        <f t="shared" si="1843"/>
        <v>0</v>
      </c>
      <c r="J7621" s="558">
        <f t="shared" si="1837"/>
        <v>0</v>
      </c>
      <c r="K7621" s="504"/>
      <c r="L7621" s="580">
        <f t="shared" si="1840"/>
        <v>0</v>
      </c>
      <c r="M7621" s="518">
        <f t="shared" si="1840"/>
        <v>0</v>
      </c>
      <c r="N7621" s="519">
        <f t="shared" si="1841"/>
        <v>0</v>
      </c>
      <c r="O7621" s="558">
        <f t="shared" si="1842"/>
        <v>0</v>
      </c>
      <c r="P7621" s="506"/>
      <c r="Q7621" s="520"/>
      <c r="R7621" s="412" t="str">
        <f t="shared" si="1844"/>
        <v/>
      </c>
      <c r="S7621" s="412" t="str">
        <f t="shared" si="1845"/>
        <v/>
      </c>
      <c r="T7621" s="427"/>
      <c r="U7621" s="429"/>
      <c r="W7621" s="6" t="e">
        <f>VLOOKUP(A7621,'[3]Cartilha Global'!$A:$A,1,FALSE)</f>
        <v>#N/A</v>
      </c>
    </row>
    <row r="7622" spans="1:23" ht="34.5" hidden="1" thickBot="1" x14ac:dyDescent="0.25">
      <c r="A7622" s="621">
        <v>95713</v>
      </c>
      <c r="B7622" s="508" t="s">
        <v>3144</v>
      </c>
      <c r="C7622" s="513" t="s">
        <v>7812</v>
      </c>
      <c r="D7622" s="498" t="s">
        <v>7094</v>
      </c>
      <c r="E7622" s="499">
        <v>100.7</v>
      </c>
      <c r="F7622" s="500">
        <f t="shared" si="1839"/>
        <v>124.71</v>
      </c>
      <c r="G7622" s="556"/>
      <c r="H7622" s="518"/>
      <c r="I7622" s="519">
        <f t="shared" si="1843"/>
        <v>0</v>
      </c>
      <c r="J7622" s="558">
        <f t="shared" si="1837"/>
        <v>0</v>
      </c>
      <c r="K7622" s="504"/>
      <c r="L7622" s="580">
        <f t="shared" si="1840"/>
        <v>0</v>
      </c>
      <c r="M7622" s="518">
        <f t="shared" si="1840"/>
        <v>0</v>
      </c>
      <c r="N7622" s="519">
        <f t="shared" si="1841"/>
        <v>0</v>
      </c>
      <c r="O7622" s="558">
        <f t="shared" si="1842"/>
        <v>0</v>
      </c>
      <c r="P7622" s="506"/>
      <c r="Q7622" s="520"/>
      <c r="R7622" s="412" t="str">
        <f t="shared" si="1844"/>
        <v/>
      </c>
      <c r="S7622" s="412" t="str">
        <f t="shared" si="1845"/>
        <v/>
      </c>
      <c r="T7622" s="427"/>
      <c r="U7622" s="429"/>
      <c r="W7622" s="6" t="e">
        <f>VLOOKUP(A7622,'[3]Cartilha Global'!$A:$A,1,FALSE)</f>
        <v>#N/A</v>
      </c>
    </row>
    <row r="7623" spans="1:23" ht="34.5" hidden="1" thickBot="1" x14ac:dyDescent="0.25">
      <c r="A7623" s="621">
        <v>95716</v>
      </c>
      <c r="B7623" s="508" t="s">
        <v>3144</v>
      </c>
      <c r="C7623" s="513" t="s">
        <v>7813</v>
      </c>
      <c r="D7623" s="498" t="s">
        <v>7094</v>
      </c>
      <c r="E7623" s="499">
        <v>56.57</v>
      </c>
      <c r="F7623" s="500">
        <f t="shared" si="1839"/>
        <v>70.06</v>
      </c>
      <c r="G7623" s="556"/>
      <c r="H7623" s="518"/>
      <c r="I7623" s="519">
        <f t="shared" si="1843"/>
        <v>0</v>
      </c>
      <c r="J7623" s="558">
        <f t="shared" si="1837"/>
        <v>0</v>
      </c>
      <c r="K7623" s="504"/>
      <c r="L7623" s="580">
        <f t="shared" si="1840"/>
        <v>0</v>
      </c>
      <c r="M7623" s="518">
        <f t="shared" si="1840"/>
        <v>0</v>
      </c>
      <c r="N7623" s="519">
        <f t="shared" si="1841"/>
        <v>0</v>
      </c>
      <c r="O7623" s="558">
        <f t="shared" si="1842"/>
        <v>0</v>
      </c>
      <c r="P7623" s="506"/>
      <c r="Q7623" s="520"/>
      <c r="R7623" s="412" t="str">
        <f t="shared" si="1844"/>
        <v/>
      </c>
      <c r="S7623" s="412" t="str">
        <f t="shared" si="1845"/>
        <v/>
      </c>
      <c r="T7623" s="427"/>
      <c r="U7623" s="429"/>
      <c r="W7623" s="6" t="e">
        <f>VLOOKUP(A7623,'[3]Cartilha Global'!$A:$A,1,FALSE)</f>
        <v>#N/A</v>
      </c>
    </row>
    <row r="7624" spans="1:23" ht="34.5" hidden="1" thickBot="1" x14ac:dyDescent="0.25">
      <c r="A7624" s="621">
        <v>95717</v>
      </c>
      <c r="B7624" s="508" t="s">
        <v>3144</v>
      </c>
      <c r="C7624" s="513" t="s">
        <v>7814</v>
      </c>
      <c r="D7624" s="498" t="s">
        <v>7094</v>
      </c>
      <c r="E7624" s="499">
        <v>7.67</v>
      </c>
      <c r="F7624" s="500">
        <f t="shared" si="1839"/>
        <v>9.5</v>
      </c>
      <c r="G7624" s="556"/>
      <c r="H7624" s="518"/>
      <c r="I7624" s="519">
        <f t="shared" si="1843"/>
        <v>0</v>
      </c>
      <c r="J7624" s="558">
        <f t="shared" si="1837"/>
        <v>0</v>
      </c>
      <c r="K7624" s="504"/>
      <c r="L7624" s="580">
        <f t="shared" si="1840"/>
        <v>0</v>
      </c>
      <c r="M7624" s="518">
        <f t="shared" si="1840"/>
        <v>0</v>
      </c>
      <c r="N7624" s="519">
        <f t="shared" si="1841"/>
        <v>0</v>
      </c>
      <c r="O7624" s="558">
        <f t="shared" si="1842"/>
        <v>0</v>
      </c>
      <c r="P7624" s="506"/>
      <c r="Q7624" s="520"/>
      <c r="R7624" s="412" t="str">
        <f t="shared" si="1844"/>
        <v/>
      </c>
      <c r="S7624" s="412" t="str">
        <f t="shared" si="1845"/>
        <v/>
      </c>
      <c r="T7624" s="427"/>
      <c r="U7624" s="429"/>
      <c r="W7624" s="6" t="e">
        <f>VLOOKUP(A7624,'[3]Cartilha Global'!$A:$A,1,FALSE)</f>
        <v>#N/A</v>
      </c>
    </row>
    <row r="7625" spans="1:23" ht="34.5" hidden="1" thickBot="1" x14ac:dyDescent="0.25">
      <c r="A7625" s="621">
        <v>95718</v>
      </c>
      <c r="B7625" s="508" t="s">
        <v>3144</v>
      </c>
      <c r="C7625" s="513" t="s">
        <v>7815</v>
      </c>
      <c r="D7625" s="498" t="s">
        <v>7094</v>
      </c>
      <c r="E7625" s="499">
        <v>70.709999999999994</v>
      </c>
      <c r="F7625" s="500">
        <f t="shared" si="1839"/>
        <v>87.57</v>
      </c>
      <c r="G7625" s="556"/>
      <c r="H7625" s="518"/>
      <c r="I7625" s="519">
        <f t="shared" si="1843"/>
        <v>0</v>
      </c>
      <c r="J7625" s="558">
        <f t="shared" si="1837"/>
        <v>0</v>
      </c>
      <c r="K7625" s="504"/>
      <c r="L7625" s="580">
        <f t="shared" si="1840"/>
        <v>0</v>
      </c>
      <c r="M7625" s="518">
        <f t="shared" si="1840"/>
        <v>0</v>
      </c>
      <c r="N7625" s="519">
        <f t="shared" si="1841"/>
        <v>0</v>
      </c>
      <c r="O7625" s="558">
        <f t="shared" si="1842"/>
        <v>0</v>
      </c>
      <c r="P7625" s="506"/>
      <c r="Q7625" s="520"/>
      <c r="R7625" s="412" t="str">
        <f t="shared" si="1844"/>
        <v/>
      </c>
      <c r="S7625" s="412" t="str">
        <f t="shared" si="1845"/>
        <v/>
      </c>
      <c r="T7625" s="427"/>
      <c r="U7625" s="429"/>
      <c r="W7625" s="6" t="e">
        <f>VLOOKUP(A7625,'[3]Cartilha Global'!$A:$A,1,FALSE)</f>
        <v>#N/A</v>
      </c>
    </row>
    <row r="7626" spans="1:23" ht="34.5" hidden="1" thickBot="1" x14ac:dyDescent="0.25">
      <c r="A7626" s="621">
        <v>95719</v>
      </c>
      <c r="B7626" s="508" t="s">
        <v>3144</v>
      </c>
      <c r="C7626" s="513" t="s">
        <v>7816</v>
      </c>
      <c r="D7626" s="498" t="s">
        <v>7094</v>
      </c>
      <c r="E7626" s="499">
        <v>100.7</v>
      </c>
      <c r="F7626" s="500">
        <f t="shared" si="1839"/>
        <v>124.71</v>
      </c>
      <c r="G7626" s="556"/>
      <c r="H7626" s="518"/>
      <c r="I7626" s="519">
        <f t="shared" si="1843"/>
        <v>0</v>
      </c>
      <c r="J7626" s="558">
        <f t="shared" si="1837"/>
        <v>0</v>
      </c>
      <c r="K7626" s="504"/>
      <c r="L7626" s="580">
        <f t="shared" ref="L7626:M7626" si="1846">G7626</f>
        <v>0</v>
      </c>
      <c r="M7626" s="518">
        <f t="shared" si="1846"/>
        <v>0</v>
      </c>
      <c r="N7626" s="519">
        <f t="shared" si="1841"/>
        <v>0</v>
      </c>
      <c r="O7626" s="558">
        <f t="shared" si="1842"/>
        <v>0</v>
      </c>
      <c r="P7626" s="506"/>
      <c r="Q7626" s="520"/>
      <c r="R7626" s="412" t="str">
        <f t="shared" si="1844"/>
        <v/>
      </c>
      <c r="S7626" s="412" t="str">
        <f t="shared" si="1845"/>
        <v/>
      </c>
      <c r="T7626" s="427"/>
      <c r="U7626" s="429"/>
      <c r="W7626" s="6" t="e">
        <f>VLOOKUP(A7626,'[3]Cartilha Global'!$A:$A,1,FALSE)</f>
        <v>#N/A</v>
      </c>
    </row>
    <row r="7627" spans="1:23" ht="12" hidden="1" thickBot="1" x14ac:dyDescent="0.25">
      <c r="A7627" s="621" t="s">
        <v>2121</v>
      </c>
      <c r="B7627" s="508"/>
      <c r="C7627" s="513" t="s">
        <v>1838</v>
      </c>
      <c r="D7627" s="498"/>
      <c r="E7627" s="499"/>
      <c r="F7627" s="500">
        <f t="shared" si="1839"/>
        <v>0</v>
      </c>
      <c r="G7627" s="556"/>
      <c r="H7627" s="556"/>
      <c r="I7627" s="557">
        <f t="shared" si="1843"/>
        <v>0</v>
      </c>
      <c r="J7627" s="558">
        <f t="shared" si="1837"/>
        <v>0</v>
      </c>
      <c r="K7627" s="504"/>
      <c r="L7627" s="580"/>
      <c r="M7627" s="556"/>
      <c r="N7627" s="557"/>
      <c r="O7627" s="558"/>
      <c r="P7627" s="506"/>
      <c r="Q7627" s="494" t="str">
        <f>IF(OR(SUM(J7628:J7635)&gt;0,SUM(O7628:O7635)&gt;0),"xx","")</f>
        <v/>
      </c>
      <c r="R7627" s="412" t="str">
        <f t="shared" si="1844"/>
        <v/>
      </c>
      <c r="S7627" s="412" t="str">
        <f t="shared" si="1845"/>
        <v/>
      </c>
      <c r="T7627" s="427"/>
      <c r="U7627" s="429"/>
      <c r="W7627" s="6" t="str">
        <f>VLOOKUP(A7627,'[3]Cartilha Global'!$A:$A,1,FALSE)</f>
        <v>12.3.34</v>
      </c>
    </row>
    <row r="7628" spans="1:23" ht="12" hidden="1" thickBot="1" x14ac:dyDescent="0.25">
      <c r="A7628" s="621">
        <v>92121</v>
      </c>
      <c r="B7628" s="508" t="s">
        <v>3144</v>
      </c>
      <c r="C7628" s="513" t="s">
        <v>7817</v>
      </c>
      <c r="D7628" s="498" t="s">
        <v>171</v>
      </c>
      <c r="E7628" s="499">
        <v>30.86</v>
      </c>
      <c r="F7628" s="500">
        <f t="shared" si="1839"/>
        <v>38.22</v>
      </c>
      <c r="G7628" s="556"/>
      <c r="H7628" s="518"/>
      <c r="I7628" s="519">
        <f t="shared" si="1843"/>
        <v>0</v>
      </c>
      <c r="J7628" s="558">
        <f t="shared" si="1837"/>
        <v>0</v>
      </c>
      <c r="K7628" s="504"/>
      <c r="L7628" s="580">
        <f t="shared" ref="L7628:M7635" si="1847">G7628</f>
        <v>0</v>
      </c>
      <c r="M7628" s="518">
        <f t="shared" si="1847"/>
        <v>0</v>
      </c>
      <c r="N7628" s="519">
        <f t="shared" ref="N7628:N7635" si="1848">IF(ISBLANK(E7628),0,ROUND(F7628*L7628,2))</f>
        <v>0</v>
      </c>
      <c r="O7628" s="558">
        <f t="shared" ref="O7628:O7635" si="1849">IF(ISBLANK(L7628),0,ROUND(L7628*M7628,2))</f>
        <v>0</v>
      </c>
      <c r="P7628" s="506"/>
      <c r="Q7628" s="520"/>
      <c r="R7628" s="412" t="str">
        <f t="shared" si="1844"/>
        <v/>
      </c>
      <c r="S7628" s="412" t="str">
        <f t="shared" si="1845"/>
        <v/>
      </c>
      <c r="T7628" s="427"/>
      <c r="U7628" s="429"/>
      <c r="W7628" s="6">
        <f>VLOOKUP(A7628,'[3]Cartilha Global'!$A:$A,1,FALSE)</f>
        <v>92121</v>
      </c>
    </row>
    <row r="7629" spans="1:23" ht="12" hidden="1" thickBot="1" x14ac:dyDescent="0.25">
      <c r="A7629" s="621">
        <v>92122</v>
      </c>
      <c r="B7629" s="508" t="s">
        <v>3144</v>
      </c>
      <c r="C7629" s="513" t="s">
        <v>7818</v>
      </c>
      <c r="D7629" s="498" t="s">
        <v>171</v>
      </c>
      <c r="E7629" s="499">
        <v>52.44</v>
      </c>
      <c r="F7629" s="500">
        <f t="shared" si="1839"/>
        <v>64.94</v>
      </c>
      <c r="G7629" s="556"/>
      <c r="H7629" s="518"/>
      <c r="I7629" s="519">
        <f t="shared" si="1843"/>
        <v>0</v>
      </c>
      <c r="J7629" s="558">
        <f t="shared" si="1837"/>
        <v>0</v>
      </c>
      <c r="K7629" s="504"/>
      <c r="L7629" s="580">
        <f t="shared" si="1847"/>
        <v>0</v>
      </c>
      <c r="M7629" s="518">
        <f t="shared" si="1847"/>
        <v>0</v>
      </c>
      <c r="N7629" s="519">
        <f t="shared" si="1848"/>
        <v>0</v>
      </c>
      <c r="O7629" s="558">
        <f t="shared" si="1849"/>
        <v>0</v>
      </c>
      <c r="P7629" s="506"/>
      <c r="Q7629" s="520"/>
      <c r="R7629" s="412" t="str">
        <f t="shared" si="1844"/>
        <v/>
      </c>
      <c r="S7629" s="412" t="str">
        <f t="shared" si="1845"/>
        <v/>
      </c>
      <c r="T7629" s="427"/>
      <c r="U7629" s="429"/>
      <c r="W7629" s="6">
        <f>VLOOKUP(A7629,'[3]Cartilha Global'!$A:$A,1,FALSE)</f>
        <v>92122</v>
      </c>
    </row>
    <row r="7630" spans="1:23" ht="23.25" hidden="1" thickBot="1" x14ac:dyDescent="0.25">
      <c r="A7630" s="621">
        <v>92112</v>
      </c>
      <c r="B7630" s="508" t="s">
        <v>3144</v>
      </c>
      <c r="C7630" s="513" t="s">
        <v>7819</v>
      </c>
      <c r="D7630" s="498" t="s">
        <v>6937</v>
      </c>
      <c r="E7630" s="499">
        <v>2.7</v>
      </c>
      <c r="F7630" s="500">
        <f t="shared" si="1839"/>
        <v>3.34</v>
      </c>
      <c r="G7630" s="556"/>
      <c r="H7630" s="518"/>
      <c r="I7630" s="519">
        <f t="shared" si="1843"/>
        <v>0</v>
      </c>
      <c r="J7630" s="558">
        <f t="shared" si="1837"/>
        <v>0</v>
      </c>
      <c r="K7630" s="504"/>
      <c r="L7630" s="580">
        <f t="shared" si="1847"/>
        <v>0</v>
      </c>
      <c r="M7630" s="518">
        <f t="shared" si="1847"/>
        <v>0</v>
      </c>
      <c r="N7630" s="519">
        <f t="shared" si="1848"/>
        <v>0</v>
      </c>
      <c r="O7630" s="558">
        <f t="shared" si="1849"/>
        <v>0</v>
      </c>
      <c r="P7630" s="506"/>
      <c r="Q7630" s="520"/>
      <c r="R7630" s="412" t="str">
        <f t="shared" si="1844"/>
        <v/>
      </c>
      <c r="S7630" s="412" t="str">
        <f t="shared" si="1845"/>
        <v/>
      </c>
      <c r="T7630" s="427"/>
      <c r="U7630" s="429"/>
      <c r="W7630" s="6" t="e">
        <f>VLOOKUP(A7630,'[3]Cartilha Global'!$A:$A,1,FALSE)</f>
        <v>#N/A</v>
      </c>
    </row>
    <row r="7631" spans="1:23" ht="23.25" hidden="1" thickBot="1" x14ac:dyDescent="0.25">
      <c r="A7631" s="621">
        <v>92113</v>
      </c>
      <c r="B7631" s="508" t="s">
        <v>3144</v>
      </c>
      <c r="C7631" s="513" t="s">
        <v>7820</v>
      </c>
      <c r="D7631" s="498" t="s">
        <v>7310</v>
      </c>
      <c r="E7631" s="499">
        <v>0.97</v>
      </c>
      <c r="F7631" s="500">
        <f t="shared" si="1839"/>
        <v>1.2</v>
      </c>
      <c r="G7631" s="556"/>
      <c r="H7631" s="518"/>
      <c r="I7631" s="519">
        <f t="shared" si="1843"/>
        <v>0</v>
      </c>
      <c r="J7631" s="558">
        <f t="shared" si="1837"/>
        <v>0</v>
      </c>
      <c r="K7631" s="504"/>
      <c r="L7631" s="580">
        <f t="shared" si="1847"/>
        <v>0</v>
      </c>
      <c r="M7631" s="518">
        <f t="shared" si="1847"/>
        <v>0</v>
      </c>
      <c r="N7631" s="519">
        <f t="shared" si="1848"/>
        <v>0</v>
      </c>
      <c r="O7631" s="558">
        <f t="shared" si="1849"/>
        <v>0</v>
      </c>
      <c r="P7631" s="506"/>
      <c r="Q7631" s="520"/>
      <c r="R7631" s="412" t="str">
        <f t="shared" si="1844"/>
        <v/>
      </c>
      <c r="S7631" s="412" t="str">
        <f t="shared" si="1845"/>
        <v/>
      </c>
      <c r="T7631" s="427"/>
      <c r="U7631" s="429"/>
      <c r="W7631" s="6" t="e">
        <f>VLOOKUP(A7631,'[3]Cartilha Global'!$A:$A,1,FALSE)</f>
        <v>#N/A</v>
      </c>
    </row>
    <row r="7632" spans="1:23" ht="23.25" hidden="1" thickBot="1" x14ac:dyDescent="0.25">
      <c r="A7632" s="621">
        <v>92108</v>
      </c>
      <c r="B7632" s="508" t="s">
        <v>3144</v>
      </c>
      <c r="C7632" s="513" t="s">
        <v>7821</v>
      </c>
      <c r="D7632" s="498" t="s">
        <v>7094</v>
      </c>
      <c r="E7632" s="499">
        <v>0.87</v>
      </c>
      <c r="F7632" s="500">
        <f t="shared" si="1839"/>
        <v>1.08</v>
      </c>
      <c r="G7632" s="556"/>
      <c r="H7632" s="518"/>
      <c r="I7632" s="519">
        <f t="shared" si="1843"/>
        <v>0</v>
      </c>
      <c r="J7632" s="558">
        <f t="shared" si="1837"/>
        <v>0</v>
      </c>
      <c r="K7632" s="504"/>
      <c r="L7632" s="580">
        <f t="shared" si="1847"/>
        <v>0</v>
      </c>
      <c r="M7632" s="518">
        <f t="shared" si="1847"/>
        <v>0</v>
      </c>
      <c r="N7632" s="519">
        <f t="shared" si="1848"/>
        <v>0</v>
      </c>
      <c r="O7632" s="558">
        <f t="shared" si="1849"/>
        <v>0</v>
      </c>
      <c r="P7632" s="506"/>
      <c r="Q7632" s="520"/>
      <c r="R7632" s="412" t="str">
        <f t="shared" si="1844"/>
        <v/>
      </c>
      <c r="S7632" s="412" t="str">
        <f t="shared" si="1845"/>
        <v/>
      </c>
      <c r="T7632" s="427"/>
      <c r="U7632" s="429"/>
      <c r="W7632" s="6" t="e">
        <f>VLOOKUP(A7632,'[3]Cartilha Global'!$A:$A,1,FALSE)</f>
        <v>#N/A</v>
      </c>
    </row>
    <row r="7633" spans="1:23" ht="23.25" hidden="1" thickBot="1" x14ac:dyDescent="0.25">
      <c r="A7633" s="621">
        <v>92109</v>
      </c>
      <c r="B7633" s="508" t="s">
        <v>3144</v>
      </c>
      <c r="C7633" s="513" t="s">
        <v>7822</v>
      </c>
      <c r="D7633" s="498" t="s">
        <v>7094</v>
      </c>
      <c r="E7633" s="499">
        <v>0.1</v>
      </c>
      <c r="F7633" s="500">
        <f t="shared" si="1839"/>
        <v>0.12</v>
      </c>
      <c r="G7633" s="556"/>
      <c r="H7633" s="518"/>
      <c r="I7633" s="519">
        <f t="shared" si="1843"/>
        <v>0</v>
      </c>
      <c r="J7633" s="558">
        <f t="shared" si="1837"/>
        <v>0</v>
      </c>
      <c r="K7633" s="504"/>
      <c r="L7633" s="580">
        <f t="shared" si="1847"/>
        <v>0</v>
      </c>
      <c r="M7633" s="518">
        <f t="shared" si="1847"/>
        <v>0</v>
      </c>
      <c r="N7633" s="519">
        <f t="shared" si="1848"/>
        <v>0</v>
      </c>
      <c r="O7633" s="558">
        <f t="shared" si="1849"/>
        <v>0</v>
      </c>
      <c r="P7633" s="506"/>
      <c r="Q7633" s="520"/>
      <c r="R7633" s="412" t="str">
        <f t="shared" si="1844"/>
        <v/>
      </c>
      <c r="S7633" s="412" t="str">
        <f t="shared" si="1845"/>
        <v/>
      </c>
      <c r="T7633" s="427"/>
      <c r="U7633" s="429"/>
      <c r="W7633" s="6" t="e">
        <f>VLOOKUP(A7633,'[3]Cartilha Global'!$A:$A,1,FALSE)</f>
        <v>#N/A</v>
      </c>
    </row>
    <row r="7634" spans="1:23" ht="23.25" hidden="1" thickBot="1" x14ac:dyDescent="0.25">
      <c r="A7634" s="621">
        <v>92110</v>
      </c>
      <c r="B7634" s="508" t="s">
        <v>3144</v>
      </c>
      <c r="C7634" s="513" t="s">
        <v>7823</v>
      </c>
      <c r="D7634" s="498" t="s">
        <v>7094</v>
      </c>
      <c r="E7634" s="499">
        <v>0.68</v>
      </c>
      <c r="F7634" s="500">
        <f t="shared" si="1839"/>
        <v>0.84</v>
      </c>
      <c r="G7634" s="556"/>
      <c r="H7634" s="518"/>
      <c r="I7634" s="519">
        <f t="shared" si="1843"/>
        <v>0</v>
      </c>
      <c r="J7634" s="558">
        <f t="shared" si="1837"/>
        <v>0</v>
      </c>
      <c r="K7634" s="504"/>
      <c r="L7634" s="580">
        <f t="shared" si="1847"/>
        <v>0</v>
      </c>
      <c r="M7634" s="518">
        <f t="shared" si="1847"/>
        <v>0</v>
      </c>
      <c r="N7634" s="519">
        <f t="shared" si="1848"/>
        <v>0</v>
      </c>
      <c r="O7634" s="558">
        <f t="shared" si="1849"/>
        <v>0</v>
      </c>
      <c r="P7634" s="506"/>
      <c r="Q7634" s="520"/>
      <c r="R7634" s="412" t="str">
        <f t="shared" si="1844"/>
        <v/>
      </c>
      <c r="S7634" s="412" t="str">
        <f t="shared" si="1845"/>
        <v/>
      </c>
      <c r="T7634" s="427"/>
      <c r="U7634" s="429"/>
      <c r="W7634" s="6" t="e">
        <f>VLOOKUP(A7634,'[3]Cartilha Global'!$A:$A,1,FALSE)</f>
        <v>#N/A</v>
      </c>
    </row>
    <row r="7635" spans="1:23" ht="23.25" hidden="1" thickBot="1" x14ac:dyDescent="0.25">
      <c r="A7635" s="621">
        <v>92111</v>
      </c>
      <c r="B7635" s="508" t="s">
        <v>3144</v>
      </c>
      <c r="C7635" s="513" t="s">
        <v>7824</v>
      </c>
      <c r="D7635" s="498" t="s">
        <v>7094</v>
      </c>
      <c r="E7635" s="499">
        <v>1.05</v>
      </c>
      <c r="F7635" s="500">
        <f t="shared" si="1839"/>
        <v>1.3</v>
      </c>
      <c r="G7635" s="556"/>
      <c r="H7635" s="518"/>
      <c r="I7635" s="519">
        <f t="shared" si="1843"/>
        <v>0</v>
      </c>
      <c r="J7635" s="558">
        <f t="shared" si="1837"/>
        <v>0</v>
      </c>
      <c r="K7635" s="504"/>
      <c r="L7635" s="580">
        <f t="shared" si="1847"/>
        <v>0</v>
      </c>
      <c r="M7635" s="518">
        <f t="shared" si="1847"/>
        <v>0</v>
      </c>
      <c r="N7635" s="519">
        <f t="shared" si="1848"/>
        <v>0</v>
      </c>
      <c r="O7635" s="558">
        <f t="shared" si="1849"/>
        <v>0</v>
      </c>
      <c r="P7635" s="506"/>
      <c r="Q7635" s="520"/>
      <c r="R7635" s="412" t="str">
        <f t="shared" si="1844"/>
        <v/>
      </c>
      <c r="S7635" s="412" t="str">
        <f t="shared" si="1845"/>
        <v/>
      </c>
      <c r="T7635" s="427"/>
      <c r="U7635" s="429"/>
      <c r="W7635" s="6" t="e">
        <f>VLOOKUP(A7635,'[3]Cartilha Global'!$A:$A,1,FALSE)</f>
        <v>#N/A</v>
      </c>
    </row>
    <row r="7636" spans="1:23" ht="12" hidden="1" thickBot="1" x14ac:dyDescent="0.25">
      <c r="A7636" s="621" t="s">
        <v>6570</v>
      </c>
      <c r="B7636" s="508"/>
      <c r="C7636" s="513" t="s">
        <v>6571</v>
      </c>
      <c r="D7636" s="498"/>
      <c r="E7636" s="499"/>
      <c r="F7636" s="500">
        <f t="shared" si="1839"/>
        <v>0</v>
      </c>
      <c r="G7636" s="556"/>
      <c r="H7636" s="556"/>
      <c r="I7636" s="557">
        <f t="shared" si="1843"/>
        <v>0</v>
      </c>
      <c r="J7636" s="558">
        <f t="shared" si="1837"/>
        <v>0</v>
      </c>
      <c r="K7636" s="504"/>
      <c r="L7636" s="580"/>
      <c r="M7636" s="556"/>
      <c r="N7636" s="557"/>
      <c r="O7636" s="558"/>
      <c r="P7636" s="506"/>
      <c r="Q7636" s="494" t="str">
        <f>IF(OR(SUM(J7637:J7646)&gt;0,SUM(O7637:O7646)&gt;0),"xx","")</f>
        <v/>
      </c>
      <c r="R7636" s="412" t="str">
        <f t="shared" si="1844"/>
        <v/>
      </c>
      <c r="S7636" s="412" t="str">
        <f t="shared" si="1845"/>
        <v/>
      </c>
      <c r="T7636" s="427"/>
      <c r="U7636" s="429"/>
      <c r="W7636" s="6" t="e">
        <f>VLOOKUP(A7636,'[3]Cartilha Global'!$A:$A,1,FALSE)</f>
        <v>#N/A</v>
      </c>
    </row>
    <row r="7637" spans="1:23" ht="23.25" hidden="1" thickBot="1" x14ac:dyDescent="0.25">
      <c r="A7637" s="621">
        <v>5658</v>
      </c>
      <c r="B7637" s="508" t="s">
        <v>3144</v>
      </c>
      <c r="C7637" s="513" t="s">
        <v>7825</v>
      </c>
      <c r="D7637" s="498" t="s">
        <v>7094</v>
      </c>
      <c r="E7637" s="499">
        <v>3.05</v>
      </c>
      <c r="F7637" s="500">
        <f t="shared" si="1839"/>
        <v>3.78</v>
      </c>
      <c r="G7637" s="556"/>
      <c r="H7637" s="518"/>
      <c r="I7637" s="519">
        <f t="shared" si="1843"/>
        <v>0</v>
      </c>
      <c r="J7637" s="558">
        <f t="shared" si="1837"/>
        <v>0</v>
      </c>
      <c r="K7637" s="504"/>
      <c r="L7637" s="580">
        <f t="shared" ref="L7637:M7646" si="1850">G7637</f>
        <v>0</v>
      </c>
      <c r="M7637" s="518">
        <f t="shared" si="1850"/>
        <v>0</v>
      </c>
      <c r="N7637" s="519">
        <f t="shared" ref="N7637:N7646" si="1851">IF(ISBLANK(E7637),0,ROUND(F7637*L7637,2))</f>
        <v>0</v>
      </c>
      <c r="O7637" s="558">
        <f t="shared" ref="O7637:O7646" si="1852">IF(ISBLANK(L7637),0,ROUND(L7637*M7637,2))</f>
        <v>0</v>
      </c>
      <c r="P7637" s="506"/>
      <c r="Q7637" s="520"/>
      <c r="R7637" s="412" t="str">
        <f t="shared" si="1844"/>
        <v/>
      </c>
      <c r="S7637" s="412" t="str">
        <f t="shared" si="1845"/>
        <v/>
      </c>
      <c r="T7637" s="427"/>
      <c r="U7637" s="429"/>
      <c r="W7637" s="6" t="e">
        <f>VLOOKUP(A7637,'[3]Cartilha Global'!$A:$A,1,FALSE)</f>
        <v>#N/A</v>
      </c>
    </row>
    <row r="7638" spans="1:23" ht="23.25" hidden="1" thickBot="1" x14ac:dyDescent="0.25">
      <c r="A7638" s="621">
        <v>5689</v>
      </c>
      <c r="B7638" s="508" t="s">
        <v>3144</v>
      </c>
      <c r="C7638" s="513" t="s">
        <v>7826</v>
      </c>
      <c r="D7638" s="498" t="s">
        <v>6937</v>
      </c>
      <c r="E7638" s="499">
        <v>8.0500000000000007</v>
      </c>
      <c r="F7638" s="500">
        <f t="shared" si="1839"/>
        <v>9.9700000000000006</v>
      </c>
      <c r="G7638" s="556"/>
      <c r="H7638" s="518"/>
      <c r="I7638" s="519">
        <f t="shared" si="1843"/>
        <v>0</v>
      </c>
      <c r="J7638" s="558">
        <f t="shared" si="1837"/>
        <v>0</v>
      </c>
      <c r="K7638" s="504"/>
      <c r="L7638" s="580">
        <f t="shared" si="1850"/>
        <v>0</v>
      </c>
      <c r="M7638" s="518">
        <f t="shared" si="1850"/>
        <v>0</v>
      </c>
      <c r="N7638" s="519">
        <f t="shared" si="1851"/>
        <v>0</v>
      </c>
      <c r="O7638" s="558">
        <f t="shared" si="1852"/>
        <v>0</v>
      </c>
      <c r="P7638" s="506"/>
      <c r="Q7638" s="520"/>
      <c r="R7638" s="412" t="str">
        <f t="shared" si="1844"/>
        <v/>
      </c>
      <c r="S7638" s="412" t="str">
        <f t="shared" si="1845"/>
        <v/>
      </c>
      <c r="T7638" s="427"/>
      <c r="U7638" s="429"/>
      <c r="W7638" s="6" t="e">
        <f>VLOOKUP(A7638,'[3]Cartilha Global'!$A:$A,1,FALSE)</f>
        <v>#N/A</v>
      </c>
    </row>
    <row r="7639" spans="1:23" ht="23.25" hidden="1" thickBot="1" x14ac:dyDescent="0.25">
      <c r="A7639" s="621">
        <v>5690</v>
      </c>
      <c r="B7639" s="508" t="s">
        <v>3144</v>
      </c>
      <c r="C7639" s="513" t="s">
        <v>7827</v>
      </c>
      <c r="D7639" s="498" t="s">
        <v>7310</v>
      </c>
      <c r="E7639" s="499">
        <v>5</v>
      </c>
      <c r="F7639" s="500">
        <f t="shared" si="1839"/>
        <v>6.19</v>
      </c>
      <c r="G7639" s="556"/>
      <c r="H7639" s="518"/>
      <c r="I7639" s="519">
        <f t="shared" si="1843"/>
        <v>0</v>
      </c>
      <c r="J7639" s="558">
        <f t="shared" si="1837"/>
        <v>0</v>
      </c>
      <c r="K7639" s="504"/>
      <c r="L7639" s="580">
        <f t="shared" si="1850"/>
        <v>0</v>
      </c>
      <c r="M7639" s="518">
        <f t="shared" si="1850"/>
        <v>0</v>
      </c>
      <c r="N7639" s="519">
        <f t="shared" si="1851"/>
        <v>0</v>
      </c>
      <c r="O7639" s="558">
        <f t="shared" si="1852"/>
        <v>0</v>
      </c>
      <c r="P7639" s="506"/>
      <c r="Q7639" s="520"/>
      <c r="R7639" s="412" t="str">
        <f t="shared" si="1844"/>
        <v/>
      </c>
      <c r="S7639" s="412" t="str">
        <f t="shared" si="1845"/>
        <v/>
      </c>
      <c r="T7639" s="427"/>
      <c r="U7639" s="429"/>
      <c r="W7639" s="6" t="e">
        <f>VLOOKUP(A7639,'[3]Cartilha Global'!$A:$A,1,FALSE)</f>
        <v>#N/A</v>
      </c>
    </row>
    <row r="7640" spans="1:23" ht="23.25" hidden="1" thickBot="1" x14ac:dyDescent="0.25">
      <c r="A7640" s="621">
        <v>5921</v>
      </c>
      <c r="B7640" s="508" t="s">
        <v>3144</v>
      </c>
      <c r="C7640" s="513" t="s">
        <v>7828</v>
      </c>
      <c r="D7640" s="498" t="s">
        <v>6937</v>
      </c>
      <c r="E7640" s="499">
        <v>6.31</v>
      </c>
      <c r="F7640" s="500">
        <f t="shared" si="1839"/>
        <v>7.81</v>
      </c>
      <c r="G7640" s="556"/>
      <c r="H7640" s="518"/>
      <c r="I7640" s="519">
        <f t="shared" si="1843"/>
        <v>0</v>
      </c>
      <c r="J7640" s="558">
        <f t="shared" si="1837"/>
        <v>0</v>
      </c>
      <c r="K7640" s="504"/>
      <c r="L7640" s="580">
        <f t="shared" si="1850"/>
        <v>0</v>
      </c>
      <c r="M7640" s="518">
        <f t="shared" si="1850"/>
        <v>0</v>
      </c>
      <c r="N7640" s="519">
        <f t="shared" si="1851"/>
        <v>0</v>
      </c>
      <c r="O7640" s="558">
        <f t="shared" si="1852"/>
        <v>0</v>
      </c>
      <c r="P7640" s="506"/>
      <c r="Q7640" s="520"/>
      <c r="R7640" s="412" t="str">
        <f t="shared" si="1844"/>
        <v/>
      </c>
      <c r="S7640" s="412" t="str">
        <f t="shared" si="1845"/>
        <v/>
      </c>
      <c r="T7640" s="427"/>
      <c r="U7640" s="429"/>
      <c r="W7640" s="6" t="e">
        <f>VLOOKUP(A7640,'[3]Cartilha Global'!$A:$A,1,FALSE)</f>
        <v>#N/A</v>
      </c>
    </row>
    <row r="7641" spans="1:23" ht="23.25" hidden="1" thickBot="1" x14ac:dyDescent="0.25">
      <c r="A7641" s="621">
        <v>5923</v>
      </c>
      <c r="B7641" s="508" t="s">
        <v>3144</v>
      </c>
      <c r="C7641" s="513" t="s">
        <v>7829</v>
      </c>
      <c r="D7641" s="498" t="s">
        <v>7310</v>
      </c>
      <c r="E7641" s="499">
        <v>3.92</v>
      </c>
      <c r="F7641" s="500">
        <f t="shared" si="1839"/>
        <v>4.8499999999999996</v>
      </c>
      <c r="G7641" s="556"/>
      <c r="H7641" s="518"/>
      <c r="I7641" s="519">
        <f t="shared" si="1843"/>
        <v>0</v>
      </c>
      <c r="J7641" s="558">
        <f t="shared" si="1837"/>
        <v>0</v>
      </c>
      <c r="K7641" s="504"/>
      <c r="L7641" s="580">
        <f t="shared" si="1850"/>
        <v>0</v>
      </c>
      <c r="M7641" s="518">
        <f t="shared" si="1850"/>
        <v>0</v>
      </c>
      <c r="N7641" s="519">
        <f t="shared" si="1851"/>
        <v>0</v>
      </c>
      <c r="O7641" s="558">
        <f t="shared" si="1852"/>
        <v>0</v>
      </c>
      <c r="P7641" s="506"/>
      <c r="Q7641" s="520"/>
      <c r="R7641" s="412" t="str">
        <f t="shared" si="1844"/>
        <v/>
      </c>
      <c r="S7641" s="412" t="str">
        <f t="shared" si="1845"/>
        <v/>
      </c>
      <c r="T7641" s="427"/>
      <c r="U7641" s="429"/>
      <c r="W7641" s="6" t="e">
        <f>VLOOKUP(A7641,'[3]Cartilha Global'!$A:$A,1,FALSE)</f>
        <v>#N/A</v>
      </c>
    </row>
    <row r="7642" spans="1:23" ht="23.25" hidden="1" thickBot="1" x14ac:dyDescent="0.25">
      <c r="A7642" s="621">
        <v>53840</v>
      </c>
      <c r="B7642" s="508" t="s">
        <v>3144</v>
      </c>
      <c r="C7642" s="513" t="s">
        <v>7830</v>
      </c>
      <c r="D7642" s="498" t="s">
        <v>7094</v>
      </c>
      <c r="E7642" s="499">
        <v>3.44</v>
      </c>
      <c r="F7642" s="500">
        <f t="shared" si="1839"/>
        <v>4.26</v>
      </c>
      <c r="G7642" s="556"/>
      <c r="H7642" s="518"/>
      <c r="I7642" s="519">
        <f t="shared" si="1843"/>
        <v>0</v>
      </c>
      <c r="J7642" s="558">
        <f t="shared" si="1837"/>
        <v>0</v>
      </c>
      <c r="K7642" s="504"/>
      <c r="L7642" s="580">
        <f t="shared" si="1850"/>
        <v>0</v>
      </c>
      <c r="M7642" s="518">
        <f t="shared" si="1850"/>
        <v>0</v>
      </c>
      <c r="N7642" s="519">
        <f t="shared" si="1851"/>
        <v>0</v>
      </c>
      <c r="O7642" s="558">
        <f t="shared" si="1852"/>
        <v>0</v>
      </c>
      <c r="P7642" s="506"/>
      <c r="Q7642" s="520"/>
      <c r="R7642" s="412" t="str">
        <f t="shared" si="1844"/>
        <v/>
      </c>
      <c r="S7642" s="412" t="str">
        <f t="shared" si="1845"/>
        <v/>
      </c>
      <c r="T7642" s="427"/>
      <c r="U7642" s="429"/>
      <c r="W7642" s="6" t="e">
        <f>VLOOKUP(A7642,'[3]Cartilha Global'!$A:$A,1,FALSE)</f>
        <v>#N/A</v>
      </c>
    </row>
    <row r="7643" spans="1:23" ht="23.25" hidden="1" thickBot="1" x14ac:dyDescent="0.25">
      <c r="A7643" s="621">
        <v>53841</v>
      </c>
      <c r="B7643" s="508" t="s">
        <v>3144</v>
      </c>
      <c r="C7643" s="513" t="s">
        <v>7831</v>
      </c>
      <c r="D7643" s="498" t="s">
        <v>7094</v>
      </c>
      <c r="E7643" s="499">
        <v>2.39</v>
      </c>
      <c r="F7643" s="500">
        <f t="shared" si="1839"/>
        <v>2.96</v>
      </c>
      <c r="G7643" s="556"/>
      <c r="H7643" s="518"/>
      <c r="I7643" s="519">
        <f t="shared" si="1843"/>
        <v>0</v>
      </c>
      <c r="J7643" s="558">
        <f t="shared" si="1837"/>
        <v>0</v>
      </c>
      <c r="K7643" s="504"/>
      <c r="L7643" s="580">
        <f t="shared" si="1850"/>
        <v>0</v>
      </c>
      <c r="M7643" s="518">
        <f t="shared" si="1850"/>
        <v>0</v>
      </c>
      <c r="N7643" s="519">
        <f t="shared" si="1851"/>
        <v>0</v>
      </c>
      <c r="O7643" s="558">
        <f t="shared" si="1852"/>
        <v>0</v>
      </c>
      <c r="P7643" s="506"/>
      <c r="Q7643" s="520"/>
      <c r="R7643" s="412" t="str">
        <f t="shared" si="1844"/>
        <v/>
      </c>
      <c r="S7643" s="412" t="str">
        <f t="shared" si="1845"/>
        <v/>
      </c>
      <c r="T7643" s="427"/>
      <c r="U7643" s="429"/>
      <c r="W7643" s="6" t="e">
        <f>VLOOKUP(A7643,'[3]Cartilha Global'!$A:$A,1,FALSE)</f>
        <v>#N/A</v>
      </c>
    </row>
    <row r="7644" spans="1:23" ht="23.25" hidden="1" thickBot="1" x14ac:dyDescent="0.25">
      <c r="A7644" s="621">
        <v>87026</v>
      </c>
      <c r="B7644" s="508" t="s">
        <v>3144</v>
      </c>
      <c r="C7644" s="513" t="s">
        <v>7832</v>
      </c>
      <c r="D7644" s="498" t="s">
        <v>7094</v>
      </c>
      <c r="E7644" s="499">
        <v>0.48</v>
      </c>
      <c r="F7644" s="500">
        <f t="shared" si="1839"/>
        <v>0.59</v>
      </c>
      <c r="G7644" s="556"/>
      <c r="H7644" s="518"/>
      <c r="I7644" s="519">
        <f t="shared" si="1843"/>
        <v>0</v>
      </c>
      <c r="J7644" s="558">
        <f t="shared" si="1837"/>
        <v>0</v>
      </c>
      <c r="K7644" s="504"/>
      <c r="L7644" s="580">
        <f t="shared" si="1850"/>
        <v>0</v>
      </c>
      <c r="M7644" s="518">
        <f t="shared" si="1850"/>
        <v>0</v>
      </c>
      <c r="N7644" s="519">
        <f t="shared" si="1851"/>
        <v>0</v>
      </c>
      <c r="O7644" s="558">
        <f t="shared" si="1852"/>
        <v>0</v>
      </c>
      <c r="P7644" s="506"/>
      <c r="Q7644" s="520"/>
      <c r="R7644" s="412" t="str">
        <f t="shared" si="1844"/>
        <v/>
      </c>
      <c r="S7644" s="412" t="str">
        <f t="shared" si="1845"/>
        <v/>
      </c>
      <c r="T7644" s="427"/>
      <c r="U7644" s="429"/>
      <c r="W7644" s="6" t="e">
        <f>VLOOKUP(A7644,'[3]Cartilha Global'!$A:$A,1,FALSE)</f>
        <v>#N/A</v>
      </c>
    </row>
    <row r="7645" spans="1:23" ht="23.25" hidden="1" thickBot="1" x14ac:dyDescent="0.25">
      <c r="A7645" s="621">
        <v>88855</v>
      </c>
      <c r="B7645" s="508" t="s">
        <v>3144</v>
      </c>
      <c r="C7645" s="513" t="s">
        <v>7833</v>
      </c>
      <c r="D7645" s="498" t="s">
        <v>7094</v>
      </c>
      <c r="E7645" s="499">
        <v>4.3899999999999997</v>
      </c>
      <c r="F7645" s="500">
        <f t="shared" si="1839"/>
        <v>5.44</v>
      </c>
      <c r="G7645" s="556"/>
      <c r="H7645" s="518"/>
      <c r="I7645" s="519">
        <f t="shared" si="1843"/>
        <v>0</v>
      </c>
      <c r="J7645" s="558">
        <f t="shared" si="1837"/>
        <v>0</v>
      </c>
      <c r="K7645" s="504"/>
      <c r="L7645" s="580">
        <f t="shared" si="1850"/>
        <v>0</v>
      </c>
      <c r="M7645" s="518">
        <f t="shared" si="1850"/>
        <v>0</v>
      </c>
      <c r="N7645" s="519">
        <f t="shared" si="1851"/>
        <v>0</v>
      </c>
      <c r="O7645" s="558">
        <f t="shared" si="1852"/>
        <v>0</v>
      </c>
      <c r="P7645" s="506"/>
      <c r="Q7645" s="520"/>
      <c r="R7645" s="412" t="str">
        <f t="shared" si="1844"/>
        <v/>
      </c>
      <c r="S7645" s="412" t="str">
        <f t="shared" si="1845"/>
        <v/>
      </c>
      <c r="T7645" s="427"/>
      <c r="U7645" s="429"/>
      <c r="W7645" s="6" t="e">
        <f>VLOOKUP(A7645,'[3]Cartilha Global'!$A:$A,1,FALSE)</f>
        <v>#N/A</v>
      </c>
    </row>
    <row r="7646" spans="1:23" ht="23.25" hidden="1" thickBot="1" x14ac:dyDescent="0.25">
      <c r="A7646" s="621">
        <v>88856</v>
      </c>
      <c r="B7646" s="508" t="s">
        <v>3144</v>
      </c>
      <c r="C7646" s="513" t="s">
        <v>7834</v>
      </c>
      <c r="D7646" s="498" t="s">
        <v>7094</v>
      </c>
      <c r="E7646" s="499">
        <v>0.61</v>
      </c>
      <c r="F7646" s="500">
        <f t="shared" si="1839"/>
        <v>0.76</v>
      </c>
      <c r="G7646" s="556"/>
      <c r="H7646" s="518"/>
      <c r="I7646" s="519">
        <f t="shared" si="1843"/>
        <v>0</v>
      </c>
      <c r="J7646" s="558">
        <f t="shared" ref="J7646:J7714" si="1853">IF(ISBLANK(G7646),0,ROUND(G7646*H7646,2))</f>
        <v>0</v>
      </c>
      <c r="K7646" s="504"/>
      <c r="L7646" s="580">
        <f t="shared" si="1850"/>
        <v>0</v>
      </c>
      <c r="M7646" s="518">
        <f t="shared" si="1850"/>
        <v>0</v>
      </c>
      <c r="N7646" s="519">
        <f t="shared" si="1851"/>
        <v>0</v>
      </c>
      <c r="O7646" s="558">
        <f t="shared" si="1852"/>
        <v>0</v>
      </c>
      <c r="P7646" s="506"/>
      <c r="Q7646" s="520"/>
      <c r="R7646" s="412" t="str">
        <f t="shared" si="1844"/>
        <v/>
      </c>
      <c r="S7646" s="412" t="str">
        <f t="shared" si="1845"/>
        <v/>
      </c>
      <c r="T7646" s="427"/>
      <c r="U7646" s="429"/>
      <c r="W7646" s="6" t="e">
        <f>VLOOKUP(A7646,'[3]Cartilha Global'!$A:$A,1,FALSE)</f>
        <v>#N/A</v>
      </c>
    </row>
    <row r="7647" spans="1:23" ht="12" hidden="1" thickBot="1" x14ac:dyDescent="0.25">
      <c r="A7647" s="621" t="s">
        <v>6572</v>
      </c>
      <c r="B7647" s="508"/>
      <c r="C7647" s="513" t="s">
        <v>6573</v>
      </c>
      <c r="D7647" s="498"/>
      <c r="E7647" s="499"/>
      <c r="F7647" s="500">
        <f t="shared" si="1839"/>
        <v>0</v>
      </c>
      <c r="G7647" s="556"/>
      <c r="H7647" s="556"/>
      <c r="I7647" s="557">
        <f t="shared" si="1843"/>
        <v>0</v>
      </c>
      <c r="J7647" s="558">
        <f t="shared" si="1853"/>
        <v>0</v>
      </c>
      <c r="K7647" s="504"/>
      <c r="L7647" s="580"/>
      <c r="M7647" s="556"/>
      <c r="N7647" s="557"/>
      <c r="O7647" s="558"/>
      <c r="P7647" s="506"/>
      <c r="Q7647" s="494" t="str">
        <f>IF(OR(SUM(J7648:J7662)&gt;0,SUM(O7648:O7662)&gt;0),"xx","")</f>
        <v/>
      </c>
      <c r="R7647" s="412" t="str">
        <f t="shared" si="1844"/>
        <v/>
      </c>
      <c r="S7647" s="412" t="str">
        <f t="shared" si="1845"/>
        <v/>
      </c>
      <c r="T7647" s="427"/>
      <c r="U7647" s="429"/>
      <c r="W7647" s="6" t="e">
        <f>VLOOKUP(A7647,'[3]Cartilha Global'!$A:$A,1,FALSE)</f>
        <v>#N/A</v>
      </c>
    </row>
    <row r="7648" spans="1:23" ht="12" hidden="1" thickBot="1" x14ac:dyDescent="0.25">
      <c r="A7648" s="621">
        <v>92966</v>
      </c>
      <c r="B7648" s="508" t="s">
        <v>3144</v>
      </c>
      <c r="C7648" s="513" t="s">
        <v>7835</v>
      </c>
      <c r="D7648" s="498" t="s">
        <v>6937</v>
      </c>
      <c r="E7648" s="499">
        <v>26.88</v>
      </c>
      <c r="F7648" s="500">
        <f t="shared" si="1839"/>
        <v>33.29</v>
      </c>
      <c r="G7648" s="556"/>
      <c r="H7648" s="518"/>
      <c r="I7648" s="519">
        <f t="shared" si="1843"/>
        <v>0</v>
      </c>
      <c r="J7648" s="558">
        <f t="shared" si="1853"/>
        <v>0</v>
      </c>
      <c r="K7648" s="504"/>
      <c r="L7648" s="580">
        <f t="shared" ref="L7648:M7662" si="1854">G7648</f>
        <v>0</v>
      </c>
      <c r="M7648" s="518">
        <f t="shared" si="1854"/>
        <v>0</v>
      </c>
      <c r="N7648" s="519">
        <f t="shared" ref="N7648:N7662" si="1855">IF(ISBLANK(E7648),0,ROUND(F7648*L7648,2))</f>
        <v>0</v>
      </c>
      <c r="O7648" s="558">
        <f t="shared" ref="O7648:O7662" si="1856">IF(ISBLANK(L7648),0,ROUND(L7648*M7648,2))</f>
        <v>0</v>
      </c>
      <c r="P7648" s="506"/>
      <c r="Q7648" s="520"/>
      <c r="R7648" s="412" t="str">
        <f t="shared" si="1844"/>
        <v/>
      </c>
      <c r="S7648" s="412" t="str">
        <f t="shared" si="1845"/>
        <v/>
      </c>
      <c r="T7648" s="427"/>
      <c r="U7648" s="429"/>
      <c r="W7648" s="6" t="e">
        <f>VLOOKUP(A7648,'[3]Cartilha Global'!$A:$A,1,FALSE)</f>
        <v>#N/A</v>
      </c>
    </row>
    <row r="7649" spans="1:23" ht="12" hidden="1" thickBot="1" x14ac:dyDescent="0.25">
      <c r="A7649" s="621">
        <v>92967</v>
      </c>
      <c r="B7649" s="508" t="s">
        <v>3144</v>
      </c>
      <c r="C7649" s="513" t="s">
        <v>7836</v>
      </c>
      <c r="D7649" s="498" t="s">
        <v>7310</v>
      </c>
      <c r="E7649" s="499">
        <v>24.88</v>
      </c>
      <c r="F7649" s="500">
        <f t="shared" si="1839"/>
        <v>30.81</v>
      </c>
      <c r="G7649" s="556"/>
      <c r="H7649" s="518"/>
      <c r="I7649" s="519">
        <f>IF(ISBLANK(E7649),0,ROUND(F7649*G7649,2))</f>
        <v>0</v>
      </c>
      <c r="J7649" s="558">
        <f>IF(ISBLANK(G7649),0,ROUND(G7649*H7649,2))</f>
        <v>0</v>
      </c>
      <c r="K7649" s="504"/>
      <c r="L7649" s="580">
        <f t="shared" si="1854"/>
        <v>0</v>
      </c>
      <c r="M7649" s="518">
        <f t="shared" si="1854"/>
        <v>0</v>
      </c>
      <c r="N7649" s="519">
        <f>IF(ISBLANK(E7649),0,ROUND(F7649*L7649,2))</f>
        <v>0</v>
      </c>
      <c r="O7649" s="558">
        <f>IF(ISBLANK(L7649),0,ROUND(L7649*M7649,2))</f>
        <v>0</v>
      </c>
      <c r="P7649" s="506"/>
      <c r="Q7649" s="520"/>
      <c r="R7649" s="412" t="str">
        <f>IF(Q7649="X","x",IF(Q7649="xx","x",IF(O7649&gt;0,"x","")))</f>
        <v/>
      </c>
      <c r="S7649" s="412" t="str">
        <f t="shared" si="1845"/>
        <v/>
      </c>
      <c r="T7649" s="427"/>
      <c r="U7649" s="429"/>
      <c r="W7649" s="6" t="e">
        <f>VLOOKUP(A7649,'[3]Cartilha Global'!$A:$A,1,FALSE)</f>
        <v>#N/A</v>
      </c>
    </row>
    <row r="7650" spans="1:23" ht="23.25" hidden="1" thickBot="1" x14ac:dyDescent="0.25">
      <c r="A7650" s="621">
        <v>102274</v>
      </c>
      <c r="B7650" s="508" t="s">
        <v>3144</v>
      </c>
      <c r="C7650" s="513" t="s">
        <v>7837</v>
      </c>
      <c r="D7650" s="498" t="s">
        <v>7310</v>
      </c>
      <c r="E7650" s="499">
        <v>23.85</v>
      </c>
      <c r="F7650" s="500">
        <f t="shared" si="1839"/>
        <v>29.54</v>
      </c>
      <c r="G7650" s="556"/>
      <c r="H7650" s="518"/>
      <c r="I7650" s="519">
        <f>IF(ISBLANK(E7650),0,ROUND(F7650*G7650,2))</f>
        <v>0</v>
      </c>
      <c r="J7650" s="558">
        <f>IF(ISBLANK(G7650),0,ROUND(G7650*H7650,2))</f>
        <v>0</v>
      </c>
      <c r="K7650" s="504"/>
      <c r="L7650" s="580">
        <f t="shared" si="1854"/>
        <v>0</v>
      </c>
      <c r="M7650" s="518">
        <f t="shared" si="1854"/>
        <v>0</v>
      </c>
      <c r="N7650" s="519">
        <f>IF(ISBLANK(E7650),0,ROUND(F7650*L7650,2))</f>
        <v>0</v>
      </c>
      <c r="O7650" s="558">
        <f>IF(ISBLANK(L7650),0,ROUND(L7650*M7650,2))</f>
        <v>0</v>
      </c>
      <c r="P7650" s="506"/>
      <c r="Q7650" s="520"/>
      <c r="R7650" s="412" t="str">
        <f>IF(Q7650="X","x",IF(Q7650="xx","x",IF(O7650&gt;0,"x","")))</f>
        <v/>
      </c>
      <c r="S7650" s="412" t="str">
        <f t="shared" si="1845"/>
        <v/>
      </c>
      <c r="T7650" s="427"/>
      <c r="U7650" s="429"/>
      <c r="W7650" s="6" t="e">
        <f>VLOOKUP(A7650,'[3]Cartilha Global'!$A:$A,1,FALSE)</f>
        <v>#N/A</v>
      </c>
    </row>
    <row r="7651" spans="1:23" ht="23.25" hidden="1" thickBot="1" x14ac:dyDescent="0.25">
      <c r="A7651" s="621">
        <v>102270</v>
      </c>
      <c r="B7651" s="508" t="s">
        <v>3144</v>
      </c>
      <c r="C7651" s="513" t="s">
        <v>7838</v>
      </c>
      <c r="D7651" s="498" t="s">
        <v>7094</v>
      </c>
      <c r="E7651" s="499">
        <v>0.68</v>
      </c>
      <c r="F7651" s="500">
        <f t="shared" si="1839"/>
        <v>0.84</v>
      </c>
      <c r="G7651" s="556"/>
      <c r="H7651" s="518"/>
      <c r="I7651" s="519">
        <f>IF(ISBLANK(E7651),0,ROUND(F7651*G7651,2))</f>
        <v>0</v>
      </c>
      <c r="J7651" s="558">
        <f>IF(ISBLANK(G7651),0,ROUND(G7651*H7651,2))</f>
        <v>0</v>
      </c>
      <c r="K7651" s="504"/>
      <c r="L7651" s="580">
        <f t="shared" si="1854"/>
        <v>0</v>
      </c>
      <c r="M7651" s="518">
        <f t="shared" si="1854"/>
        <v>0</v>
      </c>
      <c r="N7651" s="519">
        <f>IF(ISBLANK(E7651),0,ROUND(F7651*L7651,2))</f>
        <v>0</v>
      </c>
      <c r="O7651" s="558">
        <f>IF(ISBLANK(L7651),0,ROUND(L7651*M7651,2))</f>
        <v>0</v>
      </c>
      <c r="P7651" s="506"/>
      <c r="Q7651" s="520"/>
      <c r="R7651" s="412" t="str">
        <f>IF(Q7651="X","x",IF(Q7651="xx","x",IF(O7651&gt;0,"x","")))</f>
        <v/>
      </c>
      <c r="S7651" s="412" t="str">
        <f t="shared" si="1845"/>
        <v/>
      </c>
      <c r="T7651" s="427"/>
      <c r="U7651" s="429"/>
      <c r="W7651" s="6" t="e">
        <f>VLOOKUP(A7651,'[3]Cartilha Global'!$A:$A,1,FALSE)</f>
        <v>#N/A</v>
      </c>
    </row>
    <row r="7652" spans="1:23" ht="23.25" hidden="1" thickBot="1" x14ac:dyDescent="0.25">
      <c r="A7652" s="621">
        <v>102271</v>
      </c>
      <c r="B7652" s="508" t="s">
        <v>3144</v>
      </c>
      <c r="C7652" s="513" t="s">
        <v>7839</v>
      </c>
      <c r="D7652" s="498" t="s">
        <v>7094</v>
      </c>
      <c r="E7652" s="499">
        <v>0.08</v>
      </c>
      <c r="F7652" s="500">
        <f t="shared" ref="F7652:F7662" si="1857">IF(E7652=0,0,ROUND(E7652*(1+E$13)*(1-E$14),2))</f>
        <v>0.1</v>
      </c>
      <c r="G7652" s="556"/>
      <c r="H7652" s="518"/>
      <c r="I7652" s="519">
        <f>IF(ISBLANK(E7652),0,ROUND(F7652*G7652,2))</f>
        <v>0</v>
      </c>
      <c r="J7652" s="558">
        <f>IF(ISBLANK(G7652),0,ROUND(G7652*H7652,2))</f>
        <v>0</v>
      </c>
      <c r="K7652" s="504"/>
      <c r="L7652" s="580">
        <f t="shared" si="1854"/>
        <v>0</v>
      </c>
      <c r="M7652" s="518">
        <f t="shared" si="1854"/>
        <v>0</v>
      </c>
      <c r="N7652" s="519">
        <f>IF(ISBLANK(E7652),0,ROUND(F7652*L7652,2))</f>
        <v>0</v>
      </c>
      <c r="O7652" s="558">
        <f>IF(ISBLANK(L7652),0,ROUND(L7652*M7652,2))</f>
        <v>0</v>
      </c>
      <c r="P7652" s="506"/>
      <c r="Q7652" s="520"/>
      <c r="R7652" s="412" t="str">
        <f>IF(Q7652="X","x",IF(Q7652="xx","x",IF(O7652&gt;0,"x","")))</f>
        <v/>
      </c>
      <c r="S7652" s="412" t="str">
        <f t="shared" si="1845"/>
        <v/>
      </c>
      <c r="T7652" s="427"/>
      <c r="U7652" s="429"/>
      <c r="W7652" s="6" t="e">
        <f>VLOOKUP(A7652,'[3]Cartilha Global'!$A:$A,1,FALSE)</f>
        <v>#N/A</v>
      </c>
    </row>
    <row r="7653" spans="1:23" ht="23.25" hidden="1" thickBot="1" x14ac:dyDescent="0.25">
      <c r="A7653" s="621">
        <v>102272</v>
      </c>
      <c r="B7653" s="508" t="s">
        <v>3144</v>
      </c>
      <c r="C7653" s="513" t="s">
        <v>7840</v>
      </c>
      <c r="D7653" s="498" t="s">
        <v>7094</v>
      </c>
      <c r="E7653" s="499">
        <v>0.85</v>
      </c>
      <c r="F7653" s="500">
        <f t="shared" si="1857"/>
        <v>1.05</v>
      </c>
      <c r="G7653" s="556"/>
      <c r="H7653" s="518"/>
      <c r="I7653" s="519">
        <f>IF(ISBLANK(E7653),0,ROUND(F7653*G7653,2))</f>
        <v>0</v>
      </c>
      <c r="J7653" s="558">
        <f>IF(ISBLANK(G7653),0,ROUND(G7653*H7653,2))</f>
        <v>0</v>
      </c>
      <c r="K7653" s="504"/>
      <c r="L7653" s="580">
        <f t="shared" si="1854"/>
        <v>0</v>
      </c>
      <c r="M7653" s="518">
        <f t="shared" si="1854"/>
        <v>0</v>
      </c>
      <c r="N7653" s="519">
        <f>IF(ISBLANK(E7653),0,ROUND(F7653*L7653,2))</f>
        <v>0</v>
      </c>
      <c r="O7653" s="558">
        <f>IF(ISBLANK(L7653),0,ROUND(L7653*M7653,2))</f>
        <v>0</v>
      </c>
      <c r="P7653" s="506"/>
      <c r="Q7653" s="520"/>
      <c r="R7653" s="412" t="str">
        <f>IF(Q7653="X","x",IF(Q7653="xx","x",IF(O7653&gt;0,"x","")))</f>
        <v/>
      </c>
      <c r="S7653" s="412" t="str">
        <f t="shared" si="1845"/>
        <v/>
      </c>
      <c r="T7653" s="427"/>
      <c r="U7653" s="429"/>
      <c r="W7653" s="6" t="e">
        <f>VLOOKUP(A7653,'[3]Cartilha Global'!$A:$A,1,FALSE)</f>
        <v>#N/A</v>
      </c>
    </row>
    <row r="7654" spans="1:23" ht="23.25" hidden="1" thickBot="1" x14ac:dyDescent="0.25">
      <c r="A7654" s="621">
        <v>102273</v>
      </c>
      <c r="B7654" s="508" t="s">
        <v>3144</v>
      </c>
      <c r="C7654" s="513" t="s">
        <v>7841</v>
      </c>
      <c r="D7654" s="498" t="s">
        <v>7094</v>
      </c>
      <c r="E7654" s="499">
        <v>1.42</v>
      </c>
      <c r="F7654" s="500">
        <f t="shared" si="1857"/>
        <v>1.76</v>
      </c>
      <c r="G7654" s="556"/>
      <c r="H7654" s="518"/>
      <c r="I7654" s="519">
        <f t="shared" si="1843"/>
        <v>0</v>
      </c>
      <c r="J7654" s="558">
        <f t="shared" si="1853"/>
        <v>0</v>
      </c>
      <c r="K7654" s="504"/>
      <c r="L7654" s="580">
        <f t="shared" si="1854"/>
        <v>0</v>
      </c>
      <c r="M7654" s="518">
        <f t="shared" si="1854"/>
        <v>0</v>
      </c>
      <c r="N7654" s="519">
        <f t="shared" si="1855"/>
        <v>0</v>
      </c>
      <c r="O7654" s="558">
        <f t="shared" si="1856"/>
        <v>0</v>
      </c>
      <c r="P7654" s="506"/>
      <c r="Q7654" s="520"/>
      <c r="R7654" s="412" t="str">
        <f t="shared" si="1844"/>
        <v/>
      </c>
      <c r="S7654" s="412" t="str">
        <f t="shared" si="1845"/>
        <v/>
      </c>
      <c r="T7654" s="427"/>
      <c r="U7654" s="429"/>
      <c r="W7654" s="6" t="e">
        <f>VLOOKUP(A7654,'[3]Cartilha Global'!$A:$A,1,FALSE)</f>
        <v>#N/A</v>
      </c>
    </row>
    <row r="7655" spans="1:23" ht="23.25" hidden="1" thickBot="1" x14ac:dyDescent="0.25">
      <c r="A7655" s="621">
        <v>92963</v>
      </c>
      <c r="B7655" s="508" t="s">
        <v>3144</v>
      </c>
      <c r="C7655" s="513" t="s">
        <v>7842</v>
      </c>
      <c r="D7655" s="498" t="s">
        <v>7094</v>
      </c>
      <c r="E7655" s="499">
        <v>1.6</v>
      </c>
      <c r="F7655" s="500">
        <f t="shared" si="1857"/>
        <v>1.98</v>
      </c>
      <c r="G7655" s="556"/>
      <c r="H7655" s="518"/>
      <c r="I7655" s="519">
        <f t="shared" si="1843"/>
        <v>0</v>
      </c>
      <c r="J7655" s="558">
        <f t="shared" si="1853"/>
        <v>0</v>
      </c>
      <c r="K7655" s="504"/>
      <c r="L7655" s="580">
        <f t="shared" si="1854"/>
        <v>0</v>
      </c>
      <c r="M7655" s="518">
        <f t="shared" si="1854"/>
        <v>0</v>
      </c>
      <c r="N7655" s="519">
        <f t="shared" si="1855"/>
        <v>0</v>
      </c>
      <c r="O7655" s="558">
        <f t="shared" si="1856"/>
        <v>0</v>
      </c>
      <c r="P7655" s="506"/>
      <c r="Q7655" s="520"/>
      <c r="R7655" s="412" t="str">
        <f t="shared" si="1844"/>
        <v/>
      </c>
      <c r="S7655" s="412" t="str">
        <f t="shared" si="1845"/>
        <v/>
      </c>
      <c r="T7655" s="427"/>
      <c r="U7655" s="429"/>
      <c r="W7655" s="6" t="e">
        <f>VLOOKUP(A7655,'[3]Cartilha Global'!$A:$A,1,FALSE)</f>
        <v>#N/A</v>
      </c>
    </row>
    <row r="7656" spans="1:23" ht="12" hidden="1" thickBot="1" x14ac:dyDescent="0.25">
      <c r="A7656" s="621">
        <v>92964</v>
      </c>
      <c r="B7656" s="508" t="s">
        <v>3144</v>
      </c>
      <c r="C7656" s="513" t="s">
        <v>7843</v>
      </c>
      <c r="D7656" s="498" t="s">
        <v>7094</v>
      </c>
      <c r="E7656" s="499">
        <v>0.19</v>
      </c>
      <c r="F7656" s="500">
        <f t="shared" si="1857"/>
        <v>0.24</v>
      </c>
      <c r="G7656" s="556"/>
      <c r="H7656" s="518"/>
      <c r="I7656" s="519">
        <f t="shared" si="1843"/>
        <v>0</v>
      </c>
      <c r="J7656" s="558">
        <f t="shared" si="1853"/>
        <v>0</v>
      </c>
      <c r="K7656" s="504"/>
      <c r="L7656" s="580">
        <f t="shared" si="1854"/>
        <v>0</v>
      </c>
      <c r="M7656" s="518">
        <f t="shared" si="1854"/>
        <v>0</v>
      </c>
      <c r="N7656" s="519">
        <f t="shared" si="1855"/>
        <v>0</v>
      </c>
      <c r="O7656" s="558">
        <f t="shared" si="1856"/>
        <v>0</v>
      </c>
      <c r="P7656" s="506"/>
      <c r="Q7656" s="520"/>
      <c r="R7656" s="412" t="str">
        <f t="shared" si="1844"/>
        <v/>
      </c>
      <c r="S7656" s="412" t="str">
        <f t="shared" si="1845"/>
        <v/>
      </c>
      <c r="T7656" s="427"/>
      <c r="U7656" s="429"/>
      <c r="W7656" s="6" t="e">
        <f>VLOOKUP(A7656,'[3]Cartilha Global'!$A:$A,1,FALSE)</f>
        <v>#N/A</v>
      </c>
    </row>
    <row r="7657" spans="1:23" ht="23.25" hidden="1" thickBot="1" x14ac:dyDescent="0.25">
      <c r="A7657" s="621">
        <v>92965</v>
      </c>
      <c r="B7657" s="508" t="s">
        <v>3144</v>
      </c>
      <c r="C7657" s="513" t="s">
        <v>7844</v>
      </c>
      <c r="D7657" s="498" t="s">
        <v>7094</v>
      </c>
      <c r="E7657" s="499">
        <v>2</v>
      </c>
      <c r="F7657" s="500">
        <f t="shared" si="1857"/>
        <v>2.48</v>
      </c>
      <c r="G7657" s="556"/>
      <c r="H7657" s="518"/>
      <c r="I7657" s="519">
        <f t="shared" si="1843"/>
        <v>0</v>
      </c>
      <c r="J7657" s="558">
        <f t="shared" si="1853"/>
        <v>0</v>
      </c>
      <c r="K7657" s="504"/>
      <c r="L7657" s="580">
        <f t="shared" si="1854"/>
        <v>0</v>
      </c>
      <c r="M7657" s="518">
        <f t="shared" si="1854"/>
        <v>0</v>
      </c>
      <c r="N7657" s="519">
        <f t="shared" si="1855"/>
        <v>0</v>
      </c>
      <c r="O7657" s="558">
        <f t="shared" si="1856"/>
        <v>0</v>
      </c>
      <c r="P7657" s="506"/>
      <c r="Q7657" s="520"/>
      <c r="R7657" s="412" t="str">
        <f t="shared" si="1844"/>
        <v/>
      </c>
      <c r="S7657" s="412" t="str">
        <f t="shared" si="1845"/>
        <v/>
      </c>
      <c r="T7657" s="427"/>
      <c r="U7657" s="429"/>
      <c r="W7657" s="6" t="e">
        <f>VLOOKUP(A7657,'[3]Cartilha Global'!$A:$A,1,FALSE)</f>
        <v>#N/A</v>
      </c>
    </row>
    <row r="7658" spans="1:23" ht="12" hidden="1" thickBot="1" x14ac:dyDescent="0.25">
      <c r="A7658" s="621">
        <v>95259</v>
      </c>
      <c r="B7658" s="508" t="s">
        <v>3144</v>
      </c>
      <c r="C7658" s="513" t="s">
        <v>7845</v>
      </c>
      <c r="D7658" s="498" t="s">
        <v>7310</v>
      </c>
      <c r="E7658" s="499">
        <v>24.63</v>
      </c>
      <c r="F7658" s="500">
        <f t="shared" si="1857"/>
        <v>30.5</v>
      </c>
      <c r="G7658" s="556"/>
      <c r="H7658" s="518"/>
      <c r="I7658" s="519">
        <f t="shared" si="1843"/>
        <v>0</v>
      </c>
      <c r="J7658" s="558">
        <f t="shared" si="1853"/>
        <v>0</v>
      </c>
      <c r="K7658" s="504"/>
      <c r="L7658" s="580">
        <f t="shared" si="1854"/>
        <v>0</v>
      </c>
      <c r="M7658" s="518">
        <f t="shared" si="1854"/>
        <v>0</v>
      </c>
      <c r="N7658" s="519">
        <f t="shared" si="1855"/>
        <v>0</v>
      </c>
      <c r="O7658" s="558">
        <f t="shared" si="1856"/>
        <v>0</v>
      </c>
      <c r="P7658" s="506"/>
      <c r="Q7658" s="520"/>
      <c r="R7658" s="412" t="str">
        <f t="shared" si="1844"/>
        <v/>
      </c>
      <c r="S7658" s="412" t="str">
        <f t="shared" si="1845"/>
        <v/>
      </c>
      <c r="T7658" s="427"/>
      <c r="U7658" s="429"/>
      <c r="W7658" s="6" t="e">
        <f>VLOOKUP(A7658,'[3]Cartilha Global'!$A:$A,1,FALSE)</f>
        <v>#N/A</v>
      </c>
    </row>
    <row r="7659" spans="1:23" ht="12" hidden="1" thickBot="1" x14ac:dyDescent="0.25">
      <c r="A7659" s="621">
        <v>95258</v>
      </c>
      <c r="B7659" s="508" t="s">
        <v>3144</v>
      </c>
      <c r="C7659" s="513" t="s">
        <v>7846</v>
      </c>
      <c r="D7659" s="498" t="s">
        <v>6937</v>
      </c>
      <c r="E7659" s="499">
        <v>26.36</v>
      </c>
      <c r="F7659" s="500">
        <f t="shared" si="1857"/>
        <v>32.64</v>
      </c>
      <c r="G7659" s="556"/>
      <c r="H7659" s="518"/>
      <c r="I7659" s="519">
        <f t="shared" si="1843"/>
        <v>0</v>
      </c>
      <c r="J7659" s="558">
        <f t="shared" si="1853"/>
        <v>0</v>
      </c>
      <c r="K7659" s="504"/>
      <c r="L7659" s="580">
        <f t="shared" si="1854"/>
        <v>0</v>
      </c>
      <c r="M7659" s="518">
        <f t="shared" si="1854"/>
        <v>0</v>
      </c>
      <c r="N7659" s="519">
        <f t="shared" si="1855"/>
        <v>0</v>
      </c>
      <c r="O7659" s="558">
        <f t="shared" si="1856"/>
        <v>0</v>
      </c>
      <c r="P7659" s="506"/>
      <c r="Q7659" s="520"/>
      <c r="R7659" s="412" t="str">
        <f t="shared" si="1844"/>
        <v/>
      </c>
      <c r="S7659" s="412" t="str">
        <f t="shared" si="1845"/>
        <v/>
      </c>
      <c r="T7659" s="427"/>
      <c r="U7659" s="429"/>
      <c r="W7659" s="6" t="e">
        <f>VLOOKUP(A7659,'[3]Cartilha Global'!$A:$A,1,FALSE)</f>
        <v>#N/A</v>
      </c>
    </row>
    <row r="7660" spans="1:23" ht="12" hidden="1" thickBot="1" x14ac:dyDescent="0.25">
      <c r="A7660" s="621">
        <v>95255</v>
      </c>
      <c r="B7660" s="508" t="s">
        <v>3144</v>
      </c>
      <c r="C7660" s="513" t="s">
        <v>7847</v>
      </c>
      <c r="D7660" s="498" t="s">
        <v>7094</v>
      </c>
      <c r="E7660" s="499">
        <v>1.38</v>
      </c>
      <c r="F7660" s="500">
        <f t="shared" si="1857"/>
        <v>1.71</v>
      </c>
      <c r="G7660" s="556"/>
      <c r="H7660" s="518"/>
      <c r="I7660" s="519">
        <f t="shared" si="1843"/>
        <v>0</v>
      </c>
      <c r="J7660" s="558">
        <f t="shared" si="1853"/>
        <v>0</v>
      </c>
      <c r="K7660" s="504"/>
      <c r="L7660" s="580">
        <f t="shared" si="1854"/>
        <v>0</v>
      </c>
      <c r="M7660" s="518">
        <f t="shared" si="1854"/>
        <v>0</v>
      </c>
      <c r="N7660" s="519">
        <f t="shared" si="1855"/>
        <v>0</v>
      </c>
      <c r="O7660" s="558">
        <f t="shared" si="1856"/>
        <v>0</v>
      </c>
      <c r="P7660" s="506"/>
      <c r="Q7660" s="520"/>
      <c r="R7660" s="412" t="str">
        <f t="shared" si="1844"/>
        <v/>
      </c>
      <c r="S7660" s="412" t="str">
        <f t="shared" si="1845"/>
        <v/>
      </c>
      <c r="T7660" s="427"/>
      <c r="U7660" s="429"/>
      <c r="W7660" s="6" t="e">
        <f>VLOOKUP(A7660,'[3]Cartilha Global'!$A:$A,1,FALSE)</f>
        <v>#N/A</v>
      </c>
    </row>
    <row r="7661" spans="1:23" ht="12" hidden="1" thickBot="1" x14ac:dyDescent="0.25">
      <c r="A7661" s="621">
        <v>95256</v>
      </c>
      <c r="B7661" s="508" t="s">
        <v>3144</v>
      </c>
      <c r="C7661" s="513" t="s">
        <v>7848</v>
      </c>
      <c r="D7661" s="498" t="s">
        <v>7094</v>
      </c>
      <c r="E7661" s="499">
        <v>0.16</v>
      </c>
      <c r="F7661" s="500">
        <f t="shared" si="1857"/>
        <v>0.2</v>
      </c>
      <c r="G7661" s="556"/>
      <c r="H7661" s="518"/>
      <c r="I7661" s="519">
        <f t="shared" si="1843"/>
        <v>0</v>
      </c>
      <c r="J7661" s="558">
        <f t="shared" si="1853"/>
        <v>0</v>
      </c>
      <c r="K7661" s="504"/>
      <c r="L7661" s="580">
        <f t="shared" si="1854"/>
        <v>0</v>
      </c>
      <c r="M7661" s="518">
        <f t="shared" si="1854"/>
        <v>0</v>
      </c>
      <c r="N7661" s="519">
        <f t="shared" si="1855"/>
        <v>0</v>
      </c>
      <c r="O7661" s="558">
        <f t="shared" si="1856"/>
        <v>0</v>
      </c>
      <c r="P7661" s="506"/>
      <c r="Q7661" s="520"/>
      <c r="R7661" s="412" t="str">
        <f t="shared" si="1844"/>
        <v/>
      </c>
      <c r="S7661" s="412" t="str">
        <f t="shared" si="1845"/>
        <v/>
      </c>
      <c r="T7661" s="427"/>
      <c r="U7661" s="429"/>
      <c r="W7661" s="6" t="e">
        <f>VLOOKUP(A7661,'[3]Cartilha Global'!$A:$A,1,FALSE)</f>
        <v>#N/A</v>
      </c>
    </row>
    <row r="7662" spans="1:23" ht="12" hidden="1" thickBot="1" x14ac:dyDescent="0.25">
      <c r="A7662" s="621">
        <v>95257</v>
      </c>
      <c r="B7662" s="508" t="s">
        <v>3144</v>
      </c>
      <c r="C7662" s="513" t="s">
        <v>7849</v>
      </c>
      <c r="D7662" s="498" t="s">
        <v>7094</v>
      </c>
      <c r="E7662" s="499">
        <v>1.73</v>
      </c>
      <c r="F7662" s="500">
        <f t="shared" si="1857"/>
        <v>2.14</v>
      </c>
      <c r="G7662" s="556"/>
      <c r="H7662" s="518"/>
      <c r="I7662" s="519">
        <f t="shared" si="1843"/>
        <v>0</v>
      </c>
      <c r="J7662" s="558">
        <f t="shared" si="1853"/>
        <v>0</v>
      </c>
      <c r="K7662" s="504"/>
      <c r="L7662" s="580">
        <f t="shared" si="1854"/>
        <v>0</v>
      </c>
      <c r="M7662" s="518">
        <f t="shared" si="1854"/>
        <v>0</v>
      </c>
      <c r="N7662" s="519">
        <f t="shared" si="1855"/>
        <v>0</v>
      </c>
      <c r="O7662" s="558">
        <f t="shared" si="1856"/>
        <v>0</v>
      </c>
      <c r="P7662" s="506"/>
      <c r="Q7662" s="520"/>
      <c r="R7662" s="412" t="str">
        <f t="shared" si="1844"/>
        <v/>
      </c>
      <c r="S7662" s="412" t="str">
        <f t="shared" si="1845"/>
        <v/>
      </c>
      <c r="T7662" s="427"/>
      <c r="U7662" s="429"/>
      <c r="W7662" s="6" t="e">
        <f>VLOOKUP(A7662,'[3]Cartilha Global'!$A:$A,1,FALSE)</f>
        <v>#N/A</v>
      </c>
    </row>
    <row r="7663" spans="1:23" ht="12" hidden="1" thickBot="1" x14ac:dyDescent="0.25">
      <c r="A7663" s="621" t="s">
        <v>6574</v>
      </c>
      <c r="B7663" s="508"/>
      <c r="C7663" s="513" t="s">
        <v>6575</v>
      </c>
      <c r="D7663" s="498"/>
      <c r="E7663" s="499"/>
      <c r="F7663" s="500">
        <f t="shared" ref="F7663:F7715" si="1858">IF(E7663=0,0,ROUND(E7663*(1+E$13)*(1-E$14),2))</f>
        <v>0</v>
      </c>
      <c r="G7663" s="556"/>
      <c r="H7663" s="556"/>
      <c r="I7663" s="557">
        <f t="shared" si="1843"/>
        <v>0</v>
      </c>
      <c r="J7663" s="558">
        <f t="shared" si="1853"/>
        <v>0</v>
      </c>
      <c r="K7663" s="504"/>
      <c r="L7663" s="580"/>
      <c r="M7663" s="556"/>
      <c r="N7663" s="557"/>
      <c r="O7663" s="558"/>
      <c r="P7663" s="506"/>
      <c r="Q7663" s="494" t="str">
        <f>IF(OR(SUM(J7664:J7669)&gt;0,SUM(O7664:O7669)&gt;0),"xx","")</f>
        <v/>
      </c>
      <c r="R7663" s="412" t="str">
        <f>IF(Q7663="X","x",IF(Q7663="xx","x",IF(O7663&gt;0,"x","")))</f>
        <v/>
      </c>
      <c r="S7663" s="412" t="str">
        <f t="shared" ref="S7663:S7726" si="1859">IF(Q7663="X","x",IF(Q7663="xx","x",IF(OR(J7663&gt;0,O7663&gt;0),"x","")))</f>
        <v/>
      </c>
      <c r="T7663" s="427"/>
      <c r="U7663" s="429"/>
      <c r="W7663" s="6" t="e">
        <f>VLOOKUP(A7663,'[3]Cartilha Global'!$A:$A,1,FALSE)</f>
        <v>#N/A</v>
      </c>
    </row>
    <row r="7664" spans="1:23" ht="23.25" hidden="1" thickBot="1" x14ac:dyDescent="0.25">
      <c r="A7664" s="621">
        <v>89250</v>
      </c>
      <c r="B7664" s="508" t="s">
        <v>3144</v>
      </c>
      <c r="C7664" s="513" t="s">
        <v>7850</v>
      </c>
      <c r="D7664" s="498" t="s">
        <v>6937</v>
      </c>
      <c r="E7664" s="499">
        <v>1279.4100000000001</v>
      </c>
      <c r="F7664" s="500">
        <f t="shared" si="1858"/>
        <v>1584.42</v>
      </c>
      <c r="G7664" s="556"/>
      <c r="H7664" s="518"/>
      <c r="I7664" s="519">
        <f t="shared" si="1843"/>
        <v>0</v>
      </c>
      <c r="J7664" s="558">
        <f t="shared" si="1853"/>
        <v>0</v>
      </c>
      <c r="K7664" s="504"/>
      <c r="L7664" s="580">
        <f t="shared" ref="L7664:M7669" si="1860">G7664</f>
        <v>0</v>
      </c>
      <c r="M7664" s="518">
        <f t="shared" si="1860"/>
        <v>0</v>
      </c>
      <c r="N7664" s="519">
        <f t="shared" ref="N7664:N7669" si="1861">IF(ISBLANK(E7664),0,ROUND(F7664*L7664,2))</f>
        <v>0</v>
      </c>
      <c r="O7664" s="558">
        <f t="shared" ref="O7664:O7669" si="1862">IF(ISBLANK(L7664),0,ROUND(L7664*M7664,2))</f>
        <v>0</v>
      </c>
      <c r="P7664" s="506"/>
      <c r="Q7664" s="520"/>
      <c r="R7664" s="412" t="str">
        <f t="shared" ref="R7664:R7727" si="1863">IF(Q7664="X","x",IF(Q7664="xx","x",IF(O7664&gt;0,"x","")))</f>
        <v/>
      </c>
      <c r="S7664" s="412" t="str">
        <f t="shared" si="1859"/>
        <v/>
      </c>
      <c r="T7664" s="427"/>
      <c r="U7664" s="429"/>
      <c r="W7664" s="6" t="e">
        <f>VLOOKUP(A7664,'[3]Cartilha Global'!$A:$A,1,FALSE)</f>
        <v>#N/A</v>
      </c>
    </row>
    <row r="7665" spans="1:23" ht="23.25" hidden="1" thickBot="1" x14ac:dyDescent="0.25">
      <c r="A7665" s="621">
        <v>89251</v>
      </c>
      <c r="B7665" s="508" t="s">
        <v>3144</v>
      </c>
      <c r="C7665" s="513" t="s">
        <v>7851</v>
      </c>
      <c r="D7665" s="498" t="s">
        <v>7310</v>
      </c>
      <c r="E7665" s="499">
        <v>353.89</v>
      </c>
      <c r="F7665" s="500">
        <f t="shared" si="1858"/>
        <v>438.26</v>
      </c>
      <c r="G7665" s="556"/>
      <c r="H7665" s="518"/>
      <c r="I7665" s="519">
        <f t="shared" si="1843"/>
        <v>0</v>
      </c>
      <c r="J7665" s="558">
        <f t="shared" si="1853"/>
        <v>0</v>
      </c>
      <c r="K7665" s="504"/>
      <c r="L7665" s="580">
        <f t="shared" si="1860"/>
        <v>0</v>
      </c>
      <c r="M7665" s="518">
        <f t="shared" si="1860"/>
        <v>0</v>
      </c>
      <c r="N7665" s="519">
        <f t="shared" si="1861"/>
        <v>0</v>
      </c>
      <c r="O7665" s="558">
        <f t="shared" si="1862"/>
        <v>0</v>
      </c>
      <c r="P7665" s="506"/>
      <c r="Q7665" s="520"/>
      <c r="R7665" s="412" t="str">
        <f t="shared" si="1863"/>
        <v/>
      </c>
      <c r="S7665" s="412" t="str">
        <f t="shared" si="1859"/>
        <v/>
      </c>
      <c r="T7665" s="427"/>
      <c r="U7665" s="429"/>
      <c r="W7665" s="6" t="e">
        <f>VLOOKUP(A7665,'[3]Cartilha Global'!$A:$A,1,FALSE)</f>
        <v>#N/A</v>
      </c>
    </row>
    <row r="7666" spans="1:23" ht="23.25" hidden="1" thickBot="1" x14ac:dyDescent="0.25">
      <c r="A7666" s="621">
        <v>89246</v>
      </c>
      <c r="B7666" s="508" t="s">
        <v>3144</v>
      </c>
      <c r="C7666" s="513" t="s">
        <v>7852</v>
      </c>
      <c r="D7666" s="498" t="s">
        <v>7094</v>
      </c>
      <c r="E7666" s="499">
        <v>282.38</v>
      </c>
      <c r="F7666" s="500">
        <f t="shared" si="1858"/>
        <v>349.7</v>
      </c>
      <c r="G7666" s="556"/>
      <c r="H7666" s="518"/>
      <c r="I7666" s="519">
        <f t="shared" si="1843"/>
        <v>0</v>
      </c>
      <c r="J7666" s="558">
        <f t="shared" si="1853"/>
        <v>0</v>
      </c>
      <c r="K7666" s="504"/>
      <c r="L7666" s="580">
        <f t="shared" si="1860"/>
        <v>0</v>
      </c>
      <c r="M7666" s="518">
        <f t="shared" si="1860"/>
        <v>0</v>
      </c>
      <c r="N7666" s="519">
        <f t="shared" si="1861"/>
        <v>0</v>
      </c>
      <c r="O7666" s="558">
        <f t="shared" si="1862"/>
        <v>0</v>
      </c>
      <c r="P7666" s="506"/>
      <c r="Q7666" s="520"/>
      <c r="R7666" s="412" t="str">
        <f t="shared" si="1863"/>
        <v/>
      </c>
      <c r="S7666" s="412" t="str">
        <f t="shared" si="1859"/>
        <v/>
      </c>
      <c r="T7666" s="427"/>
      <c r="U7666" s="429"/>
      <c r="W7666" s="6" t="e">
        <f>VLOOKUP(A7666,'[3]Cartilha Global'!$A:$A,1,FALSE)</f>
        <v>#N/A</v>
      </c>
    </row>
    <row r="7667" spans="1:23" ht="23.25" hidden="1" thickBot="1" x14ac:dyDescent="0.25">
      <c r="A7667" s="621">
        <v>89247</v>
      </c>
      <c r="B7667" s="508" t="s">
        <v>3144</v>
      </c>
      <c r="C7667" s="513" t="s">
        <v>7853</v>
      </c>
      <c r="D7667" s="498" t="s">
        <v>7094</v>
      </c>
      <c r="E7667" s="499">
        <v>44.74</v>
      </c>
      <c r="F7667" s="500">
        <f t="shared" si="1858"/>
        <v>55.41</v>
      </c>
      <c r="G7667" s="556"/>
      <c r="H7667" s="518"/>
      <c r="I7667" s="519">
        <f t="shared" si="1843"/>
        <v>0</v>
      </c>
      <c r="J7667" s="558">
        <f t="shared" si="1853"/>
        <v>0</v>
      </c>
      <c r="K7667" s="504"/>
      <c r="L7667" s="580">
        <f t="shared" si="1860"/>
        <v>0</v>
      </c>
      <c r="M7667" s="518">
        <f t="shared" si="1860"/>
        <v>0</v>
      </c>
      <c r="N7667" s="519">
        <f t="shared" si="1861"/>
        <v>0</v>
      </c>
      <c r="O7667" s="558">
        <f t="shared" si="1862"/>
        <v>0</v>
      </c>
      <c r="P7667" s="506"/>
      <c r="Q7667" s="520"/>
      <c r="R7667" s="412" t="str">
        <f t="shared" si="1863"/>
        <v/>
      </c>
      <c r="S7667" s="412" t="str">
        <f t="shared" si="1859"/>
        <v/>
      </c>
      <c r="T7667" s="427"/>
      <c r="U7667" s="429"/>
      <c r="W7667" s="6" t="e">
        <f>VLOOKUP(A7667,'[3]Cartilha Global'!$A:$A,1,FALSE)</f>
        <v>#N/A</v>
      </c>
    </row>
    <row r="7668" spans="1:23" ht="23.25" hidden="1" thickBot="1" x14ac:dyDescent="0.25">
      <c r="A7668" s="621">
        <v>89248</v>
      </c>
      <c r="B7668" s="508" t="s">
        <v>3144</v>
      </c>
      <c r="C7668" s="513" t="s">
        <v>7854</v>
      </c>
      <c r="D7668" s="498" t="s">
        <v>7094</v>
      </c>
      <c r="E7668" s="499">
        <v>503.69</v>
      </c>
      <c r="F7668" s="500">
        <f t="shared" si="1858"/>
        <v>623.77</v>
      </c>
      <c r="G7668" s="556"/>
      <c r="H7668" s="518"/>
      <c r="I7668" s="519">
        <f t="shared" ref="I7668:I7731" si="1864">IF(ISBLANK(E7668),0,ROUND(F7668*G7668,2))</f>
        <v>0</v>
      </c>
      <c r="J7668" s="558">
        <f t="shared" si="1853"/>
        <v>0</v>
      </c>
      <c r="K7668" s="504"/>
      <c r="L7668" s="580">
        <f t="shared" si="1860"/>
        <v>0</v>
      </c>
      <c r="M7668" s="518">
        <f t="shared" si="1860"/>
        <v>0</v>
      </c>
      <c r="N7668" s="519">
        <f t="shared" si="1861"/>
        <v>0</v>
      </c>
      <c r="O7668" s="558">
        <f t="shared" si="1862"/>
        <v>0</v>
      </c>
      <c r="P7668" s="506"/>
      <c r="Q7668" s="520"/>
      <c r="R7668" s="412" t="str">
        <f t="shared" si="1863"/>
        <v/>
      </c>
      <c r="S7668" s="412" t="str">
        <f t="shared" si="1859"/>
        <v/>
      </c>
      <c r="T7668" s="427"/>
      <c r="U7668" s="429"/>
      <c r="W7668" s="6" t="e">
        <f>VLOOKUP(A7668,'[3]Cartilha Global'!$A:$A,1,FALSE)</f>
        <v>#N/A</v>
      </c>
    </row>
    <row r="7669" spans="1:23" ht="23.25" hidden="1" thickBot="1" x14ac:dyDescent="0.25">
      <c r="A7669" s="621">
        <v>89249</v>
      </c>
      <c r="B7669" s="508" t="s">
        <v>3144</v>
      </c>
      <c r="C7669" s="513" t="s">
        <v>7855</v>
      </c>
      <c r="D7669" s="498" t="s">
        <v>7094</v>
      </c>
      <c r="E7669" s="499">
        <v>421.83</v>
      </c>
      <c r="F7669" s="500">
        <f t="shared" si="1858"/>
        <v>522.39</v>
      </c>
      <c r="G7669" s="556"/>
      <c r="H7669" s="518"/>
      <c r="I7669" s="519">
        <f t="shared" si="1864"/>
        <v>0</v>
      </c>
      <c r="J7669" s="558">
        <f t="shared" si="1853"/>
        <v>0</v>
      </c>
      <c r="K7669" s="504"/>
      <c r="L7669" s="580">
        <f t="shared" si="1860"/>
        <v>0</v>
      </c>
      <c r="M7669" s="518">
        <f t="shared" si="1860"/>
        <v>0</v>
      </c>
      <c r="N7669" s="519">
        <f t="shared" si="1861"/>
        <v>0</v>
      </c>
      <c r="O7669" s="558">
        <f t="shared" si="1862"/>
        <v>0</v>
      </c>
      <c r="P7669" s="506"/>
      <c r="Q7669" s="520"/>
      <c r="R7669" s="412" t="str">
        <f t="shared" si="1863"/>
        <v/>
      </c>
      <c r="S7669" s="412" t="str">
        <f t="shared" si="1859"/>
        <v/>
      </c>
      <c r="T7669" s="427"/>
      <c r="U7669" s="429"/>
      <c r="W7669" s="6" t="e">
        <f>VLOOKUP(A7669,'[3]Cartilha Global'!$A:$A,1,FALSE)</f>
        <v>#N/A</v>
      </c>
    </row>
    <row r="7670" spans="1:23" ht="12" hidden="1" thickBot="1" x14ac:dyDescent="0.25">
      <c r="A7670" s="621" t="s">
        <v>6576</v>
      </c>
      <c r="B7670" s="508"/>
      <c r="C7670" s="513" t="s">
        <v>6577</v>
      </c>
      <c r="D7670" s="498"/>
      <c r="E7670" s="499"/>
      <c r="F7670" s="500">
        <f t="shared" si="1858"/>
        <v>0</v>
      </c>
      <c r="G7670" s="556"/>
      <c r="H7670" s="556"/>
      <c r="I7670" s="557">
        <f t="shared" si="1864"/>
        <v>0</v>
      </c>
      <c r="J7670" s="558">
        <f t="shared" si="1853"/>
        <v>0</v>
      </c>
      <c r="K7670" s="504"/>
      <c r="L7670" s="580"/>
      <c r="M7670" s="556"/>
      <c r="N7670" s="557"/>
      <c r="O7670" s="558"/>
      <c r="P7670" s="506"/>
      <c r="Q7670" s="494" t="str">
        <f>IF(OR(SUM(J7671:J7678)&gt;0,SUM(O7671:O7678)&gt;0),"xx","")</f>
        <v/>
      </c>
      <c r="R7670" s="412" t="str">
        <f t="shared" si="1863"/>
        <v/>
      </c>
      <c r="S7670" s="412" t="str">
        <f t="shared" si="1859"/>
        <v/>
      </c>
      <c r="T7670" s="427"/>
      <c r="U7670" s="429"/>
      <c r="W7670" s="6" t="e">
        <f>VLOOKUP(A7670,'[3]Cartilha Global'!$A:$A,1,FALSE)</f>
        <v>#N/A</v>
      </c>
    </row>
    <row r="7671" spans="1:23" ht="23.25" hidden="1" thickBot="1" x14ac:dyDescent="0.25">
      <c r="A7671" s="621">
        <v>5787</v>
      </c>
      <c r="B7671" s="508" t="s">
        <v>3144</v>
      </c>
      <c r="C7671" s="513" t="s">
        <v>7856</v>
      </c>
      <c r="D7671" s="498" t="s">
        <v>7094</v>
      </c>
      <c r="E7671" s="499">
        <v>78.790000000000006</v>
      </c>
      <c r="F7671" s="500">
        <f t="shared" si="1858"/>
        <v>97.57</v>
      </c>
      <c r="G7671" s="556"/>
      <c r="H7671" s="518"/>
      <c r="I7671" s="519">
        <f t="shared" si="1864"/>
        <v>0</v>
      </c>
      <c r="J7671" s="558">
        <f t="shared" si="1853"/>
        <v>0</v>
      </c>
      <c r="K7671" s="504"/>
      <c r="L7671" s="580">
        <f t="shared" ref="L7671:M7678" si="1865">G7671</f>
        <v>0</v>
      </c>
      <c r="M7671" s="518">
        <f t="shared" si="1865"/>
        <v>0</v>
      </c>
      <c r="N7671" s="519">
        <f t="shared" ref="N7671:N7678" si="1866">IF(ISBLANK(E7671),0,ROUND(F7671*L7671,2))</f>
        <v>0</v>
      </c>
      <c r="O7671" s="558">
        <f t="shared" ref="O7671:O7678" si="1867">IF(ISBLANK(L7671),0,ROUND(L7671*M7671,2))</f>
        <v>0</v>
      </c>
      <c r="P7671" s="506"/>
      <c r="Q7671" s="520"/>
      <c r="R7671" s="412" t="str">
        <f t="shared" si="1863"/>
        <v/>
      </c>
      <c r="S7671" s="412" t="str">
        <f t="shared" si="1859"/>
        <v/>
      </c>
      <c r="T7671" s="427"/>
      <c r="U7671" s="429"/>
      <c r="W7671" s="6" t="e">
        <f>VLOOKUP(A7671,'[3]Cartilha Global'!$A:$A,1,FALSE)</f>
        <v>#N/A</v>
      </c>
    </row>
    <row r="7672" spans="1:23" ht="23.25" hidden="1" thickBot="1" x14ac:dyDescent="0.25">
      <c r="A7672" s="621">
        <v>5940</v>
      </c>
      <c r="B7672" s="508" t="s">
        <v>3144</v>
      </c>
      <c r="C7672" s="513" t="s">
        <v>7857</v>
      </c>
      <c r="D7672" s="498" t="s">
        <v>6937</v>
      </c>
      <c r="E7672" s="499">
        <v>191.69</v>
      </c>
      <c r="F7672" s="500">
        <f t="shared" si="1858"/>
        <v>237.39</v>
      </c>
      <c r="G7672" s="556"/>
      <c r="H7672" s="518"/>
      <c r="I7672" s="519">
        <f t="shared" si="1864"/>
        <v>0</v>
      </c>
      <c r="J7672" s="558">
        <f t="shared" si="1853"/>
        <v>0</v>
      </c>
      <c r="K7672" s="504"/>
      <c r="L7672" s="580">
        <f t="shared" si="1865"/>
        <v>0</v>
      </c>
      <c r="M7672" s="518">
        <f t="shared" si="1865"/>
        <v>0</v>
      </c>
      <c r="N7672" s="519">
        <f t="shared" si="1866"/>
        <v>0</v>
      </c>
      <c r="O7672" s="558">
        <f t="shared" si="1867"/>
        <v>0</v>
      </c>
      <c r="P7672" s="506"/>
      <c r="Q7672" s="520"/>
      <c r="R7672" s="412" t="str">
        <f t="shared" si="1863"/>
        <v/>
      </c>
      <c r="S7672" s="412" t="str">
        <f t="shared" si="1859"/>
        <v/>
      </c>
      <c r="T7672" s="427"/>
      <c r="U7672" s="429"/>
      <c r="W7672" s="6" t="e">
        <f>VLOOKUP(A7672,'[3]Cartilha Global'!$A:$A,1,FALSE)</f>
        <v>#N/A</v>
      </c>
    </row>
    <row r="7673" spans="1:23" ht="23.25" hidden="1" thickBot="1" x14ac:dyDescent="0.25">
      <c r="A7673" s="621">
        <v>5942</v>
      </c>
      <c r="B7673" s="508" t="s">
        <v>3144</v>
      </c>
      <c r="C7673" s="513" t="s">
        <v>7858</v>
      </c>
      <c r="D7673" s="498" t="s">
        <v>7310</v>
      </c>
      <c r="E7673" s="499">
        <v>70.760000000000005</v>
      </c>
      <c r="F7673" s="500">
        <f t="shared" si="1858"/>
        <v>87.63</v>
      </c>
      <c r="G7673" s="556"/>
      <c r="H7673" s="518"/>
      <c r="I7673" s="519">
        <f t="shared" si="1864"/>
        <v>0</v>
      </c>
      <c r="J7673" s="558">
        <f t="shared" si="1853"/>
        <v>0</v>
      </c>
      <c r="K7673" s="504"/>
      <c r="L7673" s="580">
        <f t="shared" si="1865"/>
        <v>0</v>
      </c>
      <c r="M7673" s="518">
        <f t="shared" si="1865"/>
        <v>0</v>
      </c>
      <c r="N7673" s="519">
        <f t="shared" si="1866"/>
        <v>0</v>
      </c>
      <c r="O7673" s="558">
        <f t="shared" si="1867"/>
        <v>0</v>
      </c>
      <c r="P7673" s="506"/>
      <c r="Q7673" s="520"/>
      <c r="R7673" s="412" t="str">
        <f t="shared" si="1863"/>
        <v/>
      </c>
      <c r="S7673" s="412" t="str">
        <f t="shared" si="1859"/>
        <v/>
      </c>
      <c r="T7673" s="427"/>
      <c r="U7673" s="429"/>
      <c r="W7673" s="6" t="e">
        <f>VLOOKUP(A7673,'[3]Cartilha Global'!$A:$A,1,FALSE)</f>
        <v>#N/A</v>
      </c>
    </row>
    <row r="7674" spans="1:23" ht="23.25" hidden="1" thickBot="1" x14ac:dyDescent="0.25">
      <c r="A7674" s="621">
        <v>5944</v>
      </c>
      <c r="B7674" s="508" t="s">
        <v>3144</v>
      </c>
      <c r="C7674" s="513" t="s">
        <v>7859</v>
      </c>
      <c r="D7674" s="498" t="s">
        <v>6937</v>
      </c>
      <c r="E7674" s="499">
        <v>234.4</v>
      </c>
      <c r="F7674" s="500">
        <f t="shared" si="1858"/>
        <v>290.27999999999997</v>
      </c>
      <c r="G7674" s="556"/>
      <c r="H7674" s="518"/>
      <c r="I7674" s="519">
        <f t="shared" si="1864"/>
        <v>0</v>
      </c>
      <c r="J7674" s="558">
        <f t="shared" si="1853"/>
        <v>0</v>
      </c>
      <c r="K7674" s="504"/>
      <c r="L7674" s="580">
        <f t="shared" si="1865"/>
        <v>0</v>
      </c>
      <c r="M7674" s="518">
        <f t="shared" si="1865"/>
        <v>0</v>
      </c>
      <c r="N7674" s="519">
        <f t="shared" si="1866"/>
        <v>0</v>
      </c>
      <c r="O7674" s="558">
        <f t="shared" si="1867"/>
        <v>0</v>
      </c>
      <c r="P7674" s="506"/>
      <c r="Q7674" s="520"/>
      <c r="R7674" s="412" t="str">
        <f t="shared" si="1863"/>
        <v/>
      </c>
      <c r="S7674" s="412" t="str">
        <f t="shared" si="1859"/>
        <v/>
      </c>
      <c r="T7674" s="427"/>
      <c r="U7674" s="429"/>
      <c r="W7674" s="6" t="e">
        <f>VLOOKUP(A7674,'[3]Cartilha Global'!$A:$A,1,FALSE)</f>
        <v>#N/A</v>
      </c>
    </row>
    <row r="7675" spans="1:23" ht="23.25" hidden="1" thickBot="1" x14ac:dyDescent="0.25">
      <c r="A7675" s="621">
        <v>5946</v>
      </c>
      <c r="B7675" s="508" t="s">
        <v>3144</v>
      </c>
      <c r="C7675" s="513" t="s">
        <v>7860</v>
      </c>
      <c r="D7675" s="498" t="s">
        <v>7310</v>
      </c>
      <c r="E7675" s="499">
        <v>87.91</v>
      </c>
      <c r="F7675" s="500">
        <f t="shared" si="1858"/>
        <v>108.87</v>
      </c>
      <c r="G7675" s="556"/>
      <c r="H7675" s="518"/>
      <c r="I7675" s="519">
        <f t="shared" si="1864"/>
        <v>0</v>
      </c>
      <c r="J7675" s="558">
        <f t="shared" si="1853"/>
        <v>0</v>
      </c>
      <c r="K7675" s="504"/>
      <c r="L7675" s="580">
        <f t="shared" si="1865"/>
        <v>0</v>
      </c>
      <c r="M7675" s="518">
        <f t="shared" si="1865"/>
        <v>0</v>
      </c>
      <c r="N7675" s="519">
        <f t="shared" si="1866"/>
        <v>0</v>
      </c>
      <c r="O7675" s="558">
        <f t="shared" si="1867"/>
        <v>0</v>
      </c>
      <c r="P7675" s="506"/>
      <c r="Q7675" s="520"/>
      <c r="R7675" s="412" t="str">
        <f t="shared" si="1863"/>
        <v/>
      </c>
      <c r="S7675" s="412" t="str">
        <f t="shared" si="1859"/>
        <v/>
      </c>
      <c r="T7675" s="427"/>
      <c r="U7675" s="429"/>
      <c r="W7675" s="6" t="e">
        <f>VLOOKUP(A7675,'[3]Cartilha Global'!$A:$A,1,FALSE)</f>
        <v>#N/A</v>
      </c>
    </row>
    <row r="7676" spans="1:23" ht="23.25" hidden="1" thickBot="1" x14ac:dyDescent="0.25">
      <c r="A7676" s="621">
        <v>53857</v>
      </c>
      <c r="B7676" s="508" t="s">
        <v>3144</v>
      </c>
      <c r="C7676" s="513" t="s">
        <v>7861</v>
      </c>
      <c r="D7676" s="498" t="s">
        <v>7094</v>
      </c>
      <c r="E7676" s="499">
        <v>69.75</v>
      </c>
      <c r="F7676" s="500">
        <f t="shared" si="1858"/>
        <v>86.38</v>
      </c>
      <c r="G7676" s="556"/>
      <c r="H7676" s="518"/>
      <c r="I7676" s="519">
        <f t="shared" si="1864"/>
        <v>0</v>
      </c>
      <c r="J7676" s="558">
        <f t="shared" si="1853"/>
        <v>0</v>
      </c>
      <c r="K7676" s="504"/>
      <c r="L7676" s="580">
        <f t="shared" si="1865"/>
        <v>0</v>
      </c>
      <c r="M7676" s="518">
        <f t="shared" si="1865"/>
        <v>0</v>
      </c>
      <c r="N7676" s="519">
        <f t="shared" si="1866"/>
        <v>0</v>
      </c>
      <c r="O7676" s="558">
        <f t="shared" si="1867"/>
        <v>0</v>
      </c>
      <c r="P7676" s="506"/>
      <c r="Q7676" s="520"/>
      <c r="R7676" s="412" t="str">
        <f t="shared" si="1863"/>
        <v/>
      </c>
      <c r="S7676" s="412" t="str">
        <f t="shared" si="1859"/>
        <v/>
      </c>
      <c r="T7676" s="427"/>
      <c r="U7676" s="429"/>
      <c r="W7676" s="6" t="e">
        <f>VLOOKUP(A7676,'[3]Cartilha Global'!$A:$A,1,FALSE)</f>
        <v>#N/A</v>
      </c>
    </row>
    <row r="7677" spans="1:23" ht="23.25" hidden="1" thickBot="1" x14ac:dyDescent="0.25">
      <c r="A7677" s="621">
        <v>53858</v>
      </c>
      <c r="B7677" s="508" t="s">
        <v>3144</v>
      </c>
      <c r="C7677" s="513" t="s">
        <v>7862</v>
      </c>
      <c r="D7677" s="498" t="s">
        <v>7094</v>
      </c>
      <c r="E7677" s="499">
        <v>51.18</v>
      </c>
      <c r="F7677" s="500">
        <f t="shared" si="1858"/>
        <v>63.38</v>
      </c>
      <c r="G7677" s="556"/>
      <c r="H7677" s="518"/>
      <c r="I7677" s="519">
        <f t="shared" si="1864"/>
        <v>0</v>
      </c>
      <c r="J7677" s="558">
        <f t="shared" si="1853"/>
        <v>0</v>
      </c>
      <c r="K7677" s="504"/>
      <c r="L7677" s="580">
        <f t="shared" si="1865"/>
        <v>0</v>
      </c>
      <c r="M7677" s="518">
        <f t="shared" si="1865"/>
        <v>0</v>
      </c>
      <c r="N7677" s="519">
        <f t="shared" si="1866"/>
        <v>0</v>
      </c>
      <c r="O7677" s="558">
        <f t="shared" si="1867"/>
        <v>0</v>
      </c>
      <c r="P7677" s="506"/>
      <c r="Q7677" s="520"/>
      <c r="R7677" s="412" t="str">
        <f t="shared" si="1863"/>
        <v/>
      </c>
      <c r="S7677" s="412" t="str">
        <f t="shared" si="1859"/>
        <v/>
      </c>
      <c r="T7677" s="427"/>
      <c r="U7677" s="429"/>
      <c r="W7677" s="6" t="e">
        <f>VLOOKUP(A7677,'[3]Cartilha Global'!$A:$A,1,FALSE)</f>
        <v>#N/A</v>
      </c>
    </row>
    <row r="7678" spans="1:23" ht="23.25" hidden="1" thickBot="1" x14ac:dyDescent="0.25">
      <c r="A7678" s="621">
        <v>53861</v>
      </c>
      <c r="B7678" s="508" t="s">
        <v>3144</v>
      </c>
      <c r="C7678" s="513" t="s">
        <v>7863</v>
      </c>
      <c r="D7678" s="498" t="s">
        <v>7094</v>
      </c>
      <c r="E7678" s="499">
        <v>67.7</v>
      </c>
      <c r="F7678" s="500">
        <f t="shared" si="1858"/>
        <v>83.84</v>
      </c>
      <c r="G7678" s="556"/>
      <c r="H7678" s="518"/>
      <c r="I7678" s="519">
        <f t="shared" si="1864"/>
        <v>0</v>
      </c>
      <c r="J7678" s="558">
        <f t="shared" si="1853"/>
        <v>0</v>
      </c>
      <c r="K7678" s="504"/>
      <c r="L7678" s="580">
        <f t="shared" si="1865"/>
        <v>0</v>
      </c>
      <c r="M7678" s="518">
        <f t="shared" si="1865"/>
        <v>0</v>
      </c>
      <c r="N7678" s="519">
        <f t="shared" si="1866"/>
        <v>0</v>
      </c>
      <c r="O7678" s="558">
        <f t="shared" si="1867"/>
        <v>0</v>
      </c>
      <c r="P7678" s="506"/>
      <c r="Q7678" s="520"/>
      <c r="R7678" s="412" t="str">
        <f t="shared" si="1863"/>
        <v/>
      </c>
      <c r="S7678" s="412" t="str">
        <f t="shared" si="1859"/>
        <v/>
      </c>
      <c r="T7678" s="427"/>
      <c r="U7678" s="429"/>
      <c r="W7678" s="6" t="e">
        <f>VLOOKUP(A7678,'[3]Cartilha Global'!$A:$A,1,FALSE)</f>
        <v>#N/A</v>
      </c>
    </row>
    <row r="7679" spans="1:23" ht="12" hidden="1" thickBot="1" x14ac:dyDescent="0.25">
      <c r="A7679" s="621" t="s">
        <v>6578</v>
      </c>
      <c r="B7679" s="508"/>
      <c r="C7679" s="513" t="s">
        <v>6579</v>
      </c>
      <c r="D7679" s="498"/>
      <c r="E7679" s="499"/>
      <c r="F7679" s="500">
        <f t="shared" si="1858"/>
        <v>0</v>
      </c>
      <c r="G7679" s="556"/>
      <c r="H7679" s="556"/>
      <c r="I7679" s="557">
        <f t="shared" si="1864"/>
        <v>0</v>
      </c>
      <c r="J7679" s="558">
        <f t="shared" si="1853"/>
        <v>0</v>
      </c>
      <c r="K7679" s="504"/>
      <c r="L7679" s="580"/>
      <c r="M7679" s="556"/>
      <c r="N7679" s="557"/>
      <c r="O7679" s="558"/>
      <c r="P7679" s="506"/>
      <c r="Q7679" s="494" t="str">
        <f>IF(OR(SUM(J7680:J7750)&gt;0,SUM(O7680:O7750)&gt;0),"xx","")</f>
        <v/>
      </c>
      <c r="R7679" s="412" t="str">
        <f t="shared" si="1863"/>
        <v/>
      </c>
      <c r="S7679" s="412" t="str">
        <f t="shared" si="1859"/>
        <v/>
      </c>
      <c r="T7679" s="427"/>
      <c r="U7679" s="429"/>
      <c r="W7679" s="6" t="e">
        <f>VLOOKUP(A7679,'[3]Cartilha Global'!$A:$A,1,FALSE)</f>
        <v>#N/A</v>
      </c>
    </row>
    <row r="7680" spans="1:23" ht="23.25" hidden="1" thickBot="1" x14ac:dyDescent="0.25">
      <c r="A7680" s="621">
        <v>95264</v>
      </c>
      <c r="B7680" s="508" t="s">
        <v>3144</v>
      </c>
      <c r="C7680" s="513" t="s">
        <v>7864</v>
      </c>
      <c r="D7680" s="498" t="s">
        <v>6937</v>
      </c>
      <c r="E7680" s="499">
        <v>7.88</v>
      </c>
      <c r="F7680" s="500">
        <f t="shared" si="1858"/>
        <v>9.76</v>
      </c>
      <c r="G7680" s="556"/>
      <c r="H7680" s="518"/>
      <c r="I7680" s="519">
        <f t="shared" si="1864"/>
        <v>0</v>
      </c>
      <c r="J7680" s="558">
        <f t="shared" si="1853"/>
        <v>0</v>
      </c>
      <c r="K7680" s="504"/>
      <c r="L7680" s="580">
        <f t="shared" ref="L7680:M7743" si="1868">G7680</f>
        <v>0</v>
      </c>
      <c r="M7680" s="518">
        <f t="shared" si="1868"/>
        <v>0</v>
      </c>
      <c r="N7680" s="519">
        <f t="shared" ref="N7680:N7743" si="1869">IF(ISBLANK(E7680),0,ROUND(F7680*L7680,2))</f>
        <v>0</v>
      </c>
      <c r="O7680" s="558">
        <f t="shared" ref="O7680:O7743" si="1870">IF(ISBLANK(L7680),0,ROUND(L7680*M7680,2))</f>
        <v>0</v>
      </c>
      <c r="P7680" s="506"/>
      <c r="Q7680" s="520"/>
      <c r="R7680" s="412" t="str">
        <f t="shared" si="1863"/>
        <v/>
      </c>
      <c r="S7680" s="412" t="str">
        <f t="shared" si="1859"/>
        <v/>
      </c>
      <c r="T7680" s="427"/>
      <c r="U7680" s="429"/>
      <c r="W7680" s="6" t="e">
        <f>VLOOKUP(A7680,'[3]Cartilha Global'!$A:$A,1,FALSE)</f>
        <v>#N/A</v>
      </c>
    </row>
    <row r="7681" spans="1:23" ht="23.25" hidden="1" thickBot="1" x14ac:dyDescent="0.25">
      <c r="A7681" s="621">
        <v>95265</v>
      </c>
      <c r="B7681" s="508" t="s">
        <v>3144</v>
      </c>
      <c r="C7681" s="513" t="s">
        <v>7865</v>
      </c>
      <c r="D7681" s="498" t="s">
        <v>7310</v>
      </c>
      <c r="E7681" s="499">
        <v>0.77</v>
      </c>
      <c r="F7681" s="500">
        <f t="shared" si="1858"/>
        <v>0.95</v>
      </c>
      <c r="G7681" s="556"/>
      <c r="H7681" s="518"/>
      <c r="I7681" s="519">
        <f t="shared" si="1864"/>
        <v>0</v>
      </c>
      <c r="J7681" s="558">
        <f t="shared" si="1853"/>
        <v>0</v>
      </c>
      <c r="K7681" s="504"/>
      <c r="L7681" s="580">
        <f t="shared" si="1868"/>
        <v>0</v>
      </c>
      <c r="M7681" s="518">
        <f t="shared" si="1868"/>
        <v>0</v>
      </c>
      <c r="N7681" s="519">
        <f t="shared" si="1869"/>
        <v>0</v>
      </c>
      <c r="O7681" s="558">
        <f t="shared" si="1870"/>
        <v>0</v>
      </c>
      <c r="P7681" s="506"/>
      <c r="Q7681" s="520"/>
      <c r="R7681" s="412" t="str">
        <f t="shared" si="1863"/>
        <v/>
      </c>
      <c r="S7681" s="412" t="str">
        <f t="shared" si="1859"/>
        <v/>
      </c>
      <c r="T7681" s="427"/>
      <c r="U7681" s="429"/>
      <c r="W7681" s="6" t="e">
        <f>VLOOKUP(A7681,'[3]Cartilha Global'!$A:$A,1,FALSE)</f>
        <v>#N/A</v>
      </c>
    </row>
    <row r="7682" spans="1:23" ht="23.25" hidden="1" thickBot="1" x14ac:dyDescent="0.25">
      <c r="A7682" s="621">
        <v>95260</v>
      </c>
      <c r="B7682" s="508" t="s">
        <v>3144</v>
      </c>
      <c r="C7682" s="513" t="s">
        <v>7866</v>
      </c>
      <c r="D7682" s="498" t="s">
        <v>7094</v>
      </c>
      <c r="E7682" s="499">
        <v>0.61</v>
      </c>
      <c r="F7682" s="500">
        <f t="shared" si="1858"/>
        <v>0.76</v>
      </c>
      <c r="G7682" s="556"/>
      <c r="H7682" s="518"/>
      <c r="I7682" s="519">
        <f t="shared" si="1864"/>
        <v>0</v>
      </c>
      <c r="J7682" s="558">
        <f t="shared" si="1853"/>
        <v>0</v>
      </c>
      <c r="K7682" s="504"/>
      <c r="L7682" s="580">
        <f t="shared" si="1868"/>
        <v>0</v>
      </c>
      <c r="M7682" s="518">
        <f t="shared" si="1868"/>
        <v>0</v>
      </c>
      <c r="N7682" s="519">
        <f t="shared" si="1869"/>
        <v>0</v>
      </c>
      <c r="O7682" s="558">
        <f t="shared" si="1870"/>
        <v>0</v>
      </c>
      <c r="P7682" s="506"/>
      <c r="Q7682" s="520"/>
      <c r="R7682" s="412" t="str">
        <f t="shared" si="1863"/>
        <v/>
      </c>
      <c r="S7682" s="412" t="str">
        <f t="shared" si="1859"/>
        <v/>
      </c>
      <c r="T7682" s="427"/>
      <c r="U7682" s="429"/>
      <c r="W7682" s="6" t="e">
        <f>VLOOKUP(A7682,'[3]Cartilha Global'!$A:$A,1,FALSE)</f>
        <v>#N/A</v>
      </c>
    </row>
    <row r="7683" spans="1:23" ht="23.25" hidden="1" thickBot="1" x14ac:dyDescent="0.25">
      <c r="A7683" s="621">
        <v>95261</v>
      </c>
      <c r="B7683" s="508" t="s">
        <v>3144</v>
      </c>
      <c r="C7683" s="513" t="s">
        <v>7867</v>
      </c>
      <c r="D7683" s="498" t="s">
        <v>7094</v>
      </c>
      <c r="E7683" s="499">
        <v>0.16</v>
      </c>
      <c r="F7683" s="500">
        <f t="shared" si="1858"/>
        <v>0.2</v>
      </c>
      <c r="G7683" s="556"/>
      <c r="H7683" s="518"/>
      <c r="I7683" s="519">
        <f t="shared" si="1864"/>
        <v>0</v>
      </c>
      <c r="J7683" s="558">
        <f t="shared" si="1853"/>
        <v>0</v>
      </c>
      <c r="K7683" s="504"/>
      <c r="L7683" s="580">
        <f t="shared" si="1868"/>
        <v>0</v>
      </c>
      <c r="M7683" s="518">
        <f t="shared" si="1868"/>
        <v>0</v>
      </c>
      <c r="N7683" s="519">
        <f t="shared" si="1869"/>
        <v>0</v>
      </c>
      <c r="O7683" s="558">
        <f t="shared" si="1870"/>
        <v>0</v>
      </c>
      <c r="P7683" s="506"/>
      <c r="Q7683" s="520"/>
      <c r="R7683" s="412" t="str">
        <f t="shared" si="1863"/>
        <v/>
      </c>
      <c r="S7683" s="412" t="str">
        <f t="shared" si="1859"/>
        <v/>
      </c>
      <c r="T7683" s="427"/>
      <c r="U7683" s="429"/>
      <c r="W7683" s="6" t="e">
        <f>VLOOKUP(A7683,'[3]Cartilha Global'!$A:$A,1,FALSE)</f>
        <v>#N/A</v>
      </c>
    </row>
    <row r="7684" spans="1:23" ht="23.25" hidden="1" thickBot="1" x14ac:dyDescent="0.25">
      <c r="A7684" s="621">
        <v>95262</v>
      </c>
      <c r="B7684" s="508" t="s">
        <v>3144</v>
      </c>
      <c r="C7684" s="513" t="s">
        <v>7868</v>
      </c>
      <c r="D7684" s="498" t="s">
        <v>7094</v>
      </c>
      <c r="E7684" s="499">
        <v>1.44</v>
      </c>
      <c r="F7684" s="500">
        <f t="shared" si="1858"/>
        <v>1.78</v>
      </c>
      <c r="G7684" s="556"/>
      <c r="H7684" s="518"/>
      <c r="I7684" s="519">
        <f t="shared" si="1864"/>
        <v>0</v>
      </c>
      <c r="J7684" s="558">
        <f t="shared" si="1853"/>
        <v>0</v>
      </c>
      <c r="K7684" s="504"/>
      <c r="L7684" s="580">
        <f t="shared" si="1868"/>
        <v>0</v>
      </c>
      <c r="M7684" s="518">
        <f t="shared" si="1868"/>
        <v>0</v>
      </c>
      <c r="N7684" s="519">
        <f t="shared" si="1869"/>
        <v>0</v>
      </c>
      <c r="O7684" s="558">
        <f t="shared" si="1870"/>
        <v>0</v>
      </c>
      <c r="P7684" s="506"/>
      <c r="Q7684" s="520"/>
      <c r="R7684" s="412" t="str">
        <f t="shared" si="1863"/>
        <v/>
      </c>
      <c r="S7684" s="412" t="str">
        <f t="shared" si="1859"/>
        <v/>
      </c>
      <c r="T7684" s="427"/>
      <c r="U7684" s="429"/>
      <c r="W7684" s="6" t="e">
        <f>VLOOKUP(A7684,'[3]Cartilha Global'!$A:$A,1,FALSE)</f>
        <v>#N/A</v>
      </c>
    </row>
    <row r="7685" spans="1:23" ht="23.25" hidden="1" thickBot="1" x14ac:dyDescent="0.25">
      <c r="A7685" s="621">
        <v>95263</v>
      </c>
      <c r="B7685" s="508" t="s">
        <v>3144</v>
      </c>
      <c r="C7685" s="513" t="s">
        <v>7869</v>
      </c>
      <c r="D7685" s="498" t="s">
        <v>7094</v>
      </c>
      <c r="E7685" s="499">
        <v>5.67</v>
      </c>
      <c r="F7685" s="500">
        <f t="shared" si="1858"/>
        <v>7.02</v>
      </c>
      <c r="G7685" s="556"/>
      <c r="H7685" s="518"/>
      <c r="I7685" s="519">
        <f t="shared" si="1864"/>
        <v>0</v>
      </c>
      <c r="J7685" s="558">
        <f t="shared" si="1853"/>
        <v>0</v>
      </c>
      <c r="K7685" s="504"/>
      <c r="L7685" s="580">
        <f t="shared" si="1868"/>
        <v>0</v>
      </c>
      <c r="M7685" s="518">
        <f t="shared" si="1868"/>
        <v>0</v>
      </c>
      <c r="N7685" s="519">
        <f t="shared" si="1869"/>
        <v>0</v>
      </c>
      <c r="O7685" s="558">
        <f t="shared" si="1870"/>
        <v>0</v>
      </c>
      <c r="P7685" s="506"/>
      <c r="Q7685" s="520"/>
      <c r="R7685" s="412" t="str">
        <f t="shared" si="1863"/>
        <v/>
      </c>
      <c r="S7685" s="412" t="str">
        <f t="shared" si="1859"/>
        <v/>
      </c>
      <c r="T7685" s="427"/>
      <c r="U7685" s="429"/>
      <c r="W7685" s="6" t="e">
        <f>VLOOKUP(A7685,'[3]Cartilha Global'!$A:$A,1,FALSE)</f>
        <v>#N/A</v>
      </c>
    </row>
    <row r="7686" spans="1:23" ht="23.25" hidden="1" thickBot="1" x14ac:dyDescent="0.25">
      <c r="A7686" s="621">
        <v>91533</v>
      </c>
      <c r="B7686" s="508" t="s">
        <v>3144</v>
      </c>
      <c r="C7686" s="513" t="s">
        <v>7870</v>
      </c>
      <c r="D7686" s="498" t="s">
        <v>6937</v>
      </c>
      <c r="E7686" s="499">
        <v>36.69</v>
      </c>
      <c r="F7686" s="500">
        <f t="shared" si="1858"/>
        <v>45.44</v>
      </c>
      <c r="G7686" s="556"/>
      <c r="H7686" s="518"/>
      <c r="I7686" s="519">
        <f t="shared" si="1864"/>
        <v>0</v>
      </c>
      <c r="J7686" s="558">
        <f t="shared" si="1853"/>
        <v>0</v>
      </c>
      <c r="K7686" s="504"/>
      <c r="L7686" s="580">
        <f t="shared" si="1868"/>
        <v>0</v>
      </c>
      <c r="M7686" s="518">
        <f t="shared" si="1868"/>
        <v>0</v>
      </c>
      <c r="N7686" s="519">
        <f t="shared" si="1869"/>
        <v>0</v>
      </c>
      <c r="O7686" s="558">
        <f t="shared" si="1870"/>
        <v>0</v>
      </c>
      <c r="P7686" s="506"/>
      <c r="Q7686" s="520"/>
      <c r="R7686" s="412" t="str">
        <f t="shared" si="1863"/>
        <v/>
      </c>
      <c r="S7686" s="412" t="str">
        <f t="shared" si="1859"/>
        <v/>
      </c>
      <c r="T7686" s="427"/>
      <c r="U7686" s="429"/>
      <c r="W7686" s="6" t="e">
        <f>VLOOKUP(A7686,'[3]Cartilha Global'!$A:$A,1,FALSE)</f>
        <v>#N/A</v>
      </c>
    </row>
    <row r="7687" spans="1:23" ht="23.25" hidden="1" thickBot="1" x14ac:dyDescent="0.25">
      <c r="A7687" s="621">
        <v>91534</v>
      </c>
      <c r="B7687" s="508" t="s">
        <v>3144</v>
      </c>
      <c r="C7687" s="513" t="s">
        <v>7871</v>
      </c>
      <c r="D7687" s="498" t="s">
        <v>7310</v>
      </c>
      <c r="E7687" s="499">
        <v>28.25</v>
      </c>
      <c r="F7687" s="500">
        <f t="shared" si="1858"/>
        <v>34.979999999999997</v>
      </c>
      <c r="G7687" s="556"/>
      <c r="H7687" s="518"/>
      <c r="I7687" s="519">
        <f t="shared" si="1864"/>
        <v>0</v>
      </c>
      <c r="J7687" s="558">
        <f t="shared" si="1853"/>
        <v>0</v>
      </c>
      <c r="K7687" s="504"/>
      <c r="L7687" s="580">
        <f t="shared" si="1868"/>
        <v>0</v>
      </c>
      <c r="M7687" s="518">
        <f t="shared" si="1868"/>
        <v>0</v>
      </c>
      <c r="N7687" s="519">
        <f t="shared" si="1869"/>
        <v>0</v>
      </c>
      <c r="O7687" s="558">
        <f t="shared" si="1870"/>
        <v>0</v>
      </c>
      <c r="P7687" s="506"/>
      <c r="Q7687" s="520"/>
      <c r="R7687" s="412" t="str">
        <f t="shared" si="1863"/>
        <v/>
      </c>
      <c r="S7687" s="412" t="str">
        <f t="shared" si="1859"/>
        <v/>
      </c>
      <c r="T7687" s="427"/>
      <c r="U7687" s="429"/>
      <c r="W7687" s="6" t="e">
        <f>VLOOKUP(A7687,'[3]Cartilha Global'!$A:$A,1,FALSE)</f>
        <v>#N/A</v>
      </c>
    </row>
    <row r="7688" spans="1:23" ht="23.25" hidden="1" thickBot="1" x14ac:dyDescent="0.25">
      <c r="A7688" s="621">
        <v>91529</v>
      </c>
      <c r="B7688" s="508" t="s">
        <v>3144</v>
      </c>
      <c r="C7688" s="513" t="s">
        <v>7872</v>
      </c>
      <c r="D7688" s="498" t="s">
        <v>7094</v>
      </c>
      <c r="E7688" s="499">
        <v>0.76</v>
      </c>
      <c r="F7688" s="500">
        <f t="shared" si="1858"/>
        <v>0.94</v>
      </c>
      <c r="G7688" s="556"/>
      <c r="H7688" s="518"/>
      <c r="I7688" s="519">
        <f t="shared" si="1864"/>
        <v>0</v>
      </c>
      <c r="J7688" s="558">
        <f t="shared" si="1853"/>
        <v>0</v>
      </c>
      <c r="K7688" s="504"/>
      <c r="L7688" s="580">
        <f t="shared" si="1868"/>
        <v>0</v>
      </c>
      <c r="M7688" s="518">
        <f t="shared" si="1868"/>
        <v>0</v>
      </c>
      <c r="N7688" s="519">
        <f t="shared" si="1869"/>
        <v>0</v>
      </c>
      <c r="O7688" s="558">
        <f t="shared" si="1870"/>
        <v>0</v>
      </c>
      <c r="P7688" s="506"/>
      <c r="Q7688" s="520"/>
      <c r="R7688" s="412" t="str">
        <f t="shared" si="1863"/>
        <v/>
      </c>
      <c r="S7688" s="412" t="str">
        <f t="shared" si="1859"/>
        <v/>
      </c>
      <c r="T7688" s="427"/>
      <c r="U7688" s="429"/>
      <c r="W7688" s="6" t="e">
        <f>VLOOKUP(A7688,'[3]Cartilha Global'!$A:$A,1,FALSE)</f>
        <v>#N/A</v>
      </c>
    </row>
    <row r="7689" spans="1:23" ht="23.25" hidden="1" thickBot="1" x14ac:dyDescent="0.25">
      <c r="A7689" s="621">
        <v>91530</v>
      </c>
      <c r="B7689" s="508" t="s">
        <v>3144</v>
      </c>
      <c r="C7689" s="513" t="s">
        <v>7873</v>
      </c>
      <c r="D7689" s="498" t="s">
        <v>7094</v>
      </c>
      <c r="E7689" s="499">
        <v>0.1</v>
      </c>
      <c r="F7689" s="500">
        <f t="shared" si="1858"/>
        <v>0.12</v>
      </c>
      <c r="G7689" s="556"/>
      <c r="H7689" s="518"/>
      <c r="I7689" s="519">
        <f t="shared" si="1864"/>
        <v>0</v>
      </c>
      <c r="J7689" s="558">
        <f t="shared" si="1853"/>
        <v>0</v>
      </c>
      <c r="K7689" s="504"/>
      <c r="L7689" s="580">
        <f t="shared" si="1868"/>
        <v>0</v>
      </c>
      <c r="M7689" s="518">
        <f t="shared" si="1868"/>
        <v>0</v>
      </c>
      <c r="N7689" s="519">
        <f t="shared" si="1869"/>
        <v>0</v>
      </c>
      <c r="O7689" s="558">
        <f t="shared" si="1870"/>
        <v>0</v>
      </c>
      <c r="P7689" s="506"/>
      <c r="Q7689" s="520"/>
      <c r="R7689" s="412" t="str">
        <f t="shared" si="1863"/>
        <v/>
      </c>
      <c r="S7689" s="412" t="str">
        <f t="shared" si="1859"/>
        <v/>
      </c>
      <c r="T7689" s="427"/>
      <c r="U7689" s="429"/>
      <c r="W7689" s="6" t="e">
        <f>VLOOKUP(A7689,'[3]Cartilha Global'!$A:$A,1,FALSE)</f>
        <v>#N/A</v>
      </c>
    </row>
    <row r="7690" spans="1:23" ht="23.25" hidden="1" thickBot="1" x14ac:dyDescent="0.25">
      <c r="A7690" s="621">
        <v>91531</v>
      </c>
      <c r="B7690" s="508" t="s">
        <v>3144</v>
      </c>
      <c r="C7690" s="513" t="s">
        <v>7874</v>
      </c>
      <c r="D7690" s="498" t="s">
        <v>7094</v>
      </c>
      <c r="E7690" s="499">
        <v>0.95</v>
      </c>
      <c r="F7690" s="500">
        <f t="shared" si="1858"/>
        <v>1.18</v>
      </c>
      <c r="G7690" s="556"/>
      <c r="H7690" s="518"/>
      <c r="I7690" s="519">
        <f t="shared" si="1864"/>
        <v>0</v>
      </c>
      <c r="J7690" s="558">
        <f t="shared" si="1853"/>
        <v>0</v>
      </c>
      <c r="K7690" s="504"/>
      <c r="L7690" s="580">
        <f t="shared" si="1868"/>
        <v>0</v>
      </c>
      <c r="M7690" s="518">
        <f t="shared" si="1868"/>
        <v>0</v>
      </c>
      <c r="N7690" s="519">
        <f t="shared" si="1869"/>
        <v>0</v>
      </c>
      <c r="O7690" s="558">
        <f t="shared" si="1870"/>
        <v>0</v>
      </c>
      <c r="P7690" s="506"/>
      <c r="Q7690" s="520"/>
      <c r="R7690" s="412" t="str">
        <f t="shared" si="1863"/>
        <v/>
      </c>
      <c r="S7690" s="412" t="str">
        <f t="shared" si="1859"/>
        <v/>
      </c>
      <c r="T7690" s="427"/>
      <c r="U7690" s="429"/>
      <c r="W7690" s="6" t="e">
        <f>VLOOKUP(A7690,'[3]Cartilha Global'!$A:$A,1,FALSE)</f>
        <v>#N/A</v>
      </c>
    </row>
    <row r="7691" spans="1:23" ht="23.25" hidden="1" thickBot="1" x14ac:dyDescent="0.25">
      <c r="A7691" s="621">
        <v>91532</v>
      </c>
      <c r="B7691" s="508" t="s">
        <v>3144</v>
      </c>
      <c r="C7691" s="513" t="s">
        <v>7875</v>
      </c>
      <c r="D7691" s="498" t="s">
        <v>7094</v>
      </c>
      <c r="E7691" s="499">
        <v>7.49</v>
      </c>
      <c r="F7691" s="500">
        <f t="shared" si="1858"/>
        <v>9.2799999999999994</v>
      </c>
      <c r="G7691" s="556"/>
      <c r="H7691" s="518"/>
      <c r="I7691" s="519">
        <f t="shared" si="1864"/>
        <v>0</v>
      </c>
      <c r="J7691" s="558">
        <f t="shared" si="1853"/>
        <v>0</v>
      </c>
      <c r="K7691" s="504"/>
      <c r="L7691" s="580">
        <f t="shared" si="1868"/>
        <v>0</v>
      </c>
      <c r="M7691" s="518">
        <f t="shared" si="1868"/>
        <v>0</v>
      </c>
      <c r="N7691" s="519">
        <f t="shared" si="1869"/>
        <v>0</v>
      </c>
      <c r="O7691" s="558">
        <f t="shared" si="1870"/>
        <v>0</v>
      </c>
      <c r="P7691" s="506"/>
      <c r="Q7691" s="520"/>
      <c r="R7691" s="412" t="str">
        <f t="shared" si="1863"/>
        <v/>
      </c>
      <c r="S7691" s="412" t="str">
        <f t="shared" si="1859"/>
        <v/>
      </c>
      <c r="T7691" s="427"/>
      <c r="U7691" s="429"/>
      <c r="W7691" s="6" t="e">
        <f>VLOOKUP(A7691,'[3]Cartilha Global'!$A:$A,1,FALSE)</f>
        <v>#N/A</v>
      </c>
    </row>
    <row r="7692" spans="1:23" ht="34.5" hidden="1" thickBot="1" x14ac:dyDescent="0.25">
      <c r="A7692" s="621">
        <v>73315</v>
      </c>
      <c r="B7692" s="508" t="s">
        <v>3144</v>
      </c>
      <c r="C7692" s="513" t="s">
        <v>7876</v>
      </c>
      <c r="D7692" s="498" t="s">
        <v>7094</v>
      </c>
      <c r="E7692" s="499">
        <v>63.98</v>
      </c>
      <c r="F7692" s="500">
        <f t="shared" si="1858"/>
        <v>79.23</v>
      </c>
      <c r="G7692" s="556"/>
      <c r="H7692" s="518"/>
      <c r="I7692" s="519">
        <f t="shared" si="1864"/>
        <v>0</v>
      </c>
      <c r="J7692" s="558">
        <f t="shared" si="1853"/>
        <v>0</v>
      </c>
      <c r="K7692" s="504"/>
      <c r="L7692" s="580">
        <f t="shared" si="1868"/>
        <v>0</v>
      </c>
      <c r="M7692" s="518">
        <f t="shared" si="1868"/>
        <v>0</v>
      </c>
      <c r="N7692" s="519">
        <f t="shared" si="1869"/>
        <v>0</v>
      </c>
      <c r="O7692" s="558">
        <f t="shared" si="1870"/>
        <v>0</v>
      </c>
      <c r="P7692" s="506"/>
      <c r="Q7692" s="520"/>
      <c r="R7692" s="412" t="str">
        <f t="shared" si="1863"/>
        <v/>
      </c>
      <c r="S7692" s="412" t="str">
        <f t="shared" si="1859"/>
        <v/>
      </c>
      <c r="T7692" s="427"/>
      <c r="U7692" s="429"/>
      <c r="W7692" s="6" t="e">
        <f>VLOOKUP(A7692,'[3]Cartilha Global'!$A:$A,1,FALSE)</f>
        <v>#N/A</v>
      </c>
    </row>
    <row r="7693" spans="1:23" ht="34.5" hidden="1" thickBot="1" x14ac:dyDescent="0.25">
      <c r="A7693" s="621">
        <v>73436</v>
      </c>
      <c r="B7693" s="508" t="s">
        <v>3144</v>
      </c>
      <c r="C7693" s="513" t="s">
        <v>7877</v>
      </c>
      <c r="D7693" s="498" t="s">
        <v>6937</v>
      </c>
      <c r="E7693" s="499">
        <v>213.43</v>
      </c>
      <c r="F7693" s="500">
        <f t="shared" si="1858"/>
        <v>264.31</v>
      </c>
      <c r="G7693" s="556"/>
      <c r="H7693" s="518"/>
      <c r="I7693" s="519">
        <f t="shared" si="1864"/>
        <v>0</v>
      </c>
      <c r="J7693" s="558">
        <f t="shared" si="1853"/>
        <v>0</v>
      </c>
      <c r="K7693" s="504"/>
      <c r="L7693" s="580">
        <f t="shared" si="1868"/>
        <v>0</v>
      </c>
      <c r="M7693" s="518">
        <f t="shared" si="1868"/>
        <v>0</v>
      </c>
      <c r="N7693" s="519">
        <f t="shared" si="1869"/>
        <v>0</v>
      </c>
      <c r="O7693" s="558">
        <f t="shared" si="1870"/>
        <v>0</v>
      </c>
      <c r="P7693" s="506"/>
      <c r="Q7693" s="520"/>
      <c r="R7693" s="412" t="str">
        <f t="shared" si="1863"/>
        <v/>
      </c>
      <c r="S7693" s="412" t="str">
        <f t="shared" si="1859"/>
        <v/>
      </c>
      <c r="T7693" s="427"/>
      <c r="U7693" s="429"/>
      <c r="W7693" s="6" t="e">
        <f>VLOOKUP(A7693,'[3]Cartilha Global'!$A:$A,1,FALSE)</f>
        <v>#N/A</v>
      </c>
    </row>
    <row r="7694" spans="1:23" ht="34.5" hidden="1" thickBot="1" x14ac:dyDescent="0.25">
      <c r="A7694" s="621">
        <v>5089</v>
      </c>
      <c r="B7694" s="508" t="s">
        <v>3144</v>
      </c>
      <c r="C7694" s="513" t="s">
        <v>7878</v>
      </c>
      <c r="D7694" s="498" t="s">
        <v>7094</v>
      </c>
      <c r="E7694" s="499">
        <v>40.49</v>
      </c>
      <c r="F7694" s="500">
        <f t="shared" si="1858"/>
        <v>50.14</v>
      </c>
      <c r="G7694" s="556"/>
      <c r="H7694" s="518"/>
      <c r="I7694" s="519">
        <f t="shared" si="1864"/>
        <v>0</v>
      </c>
      <c r="J7694" s="558">
        <f t="shared" si="1853"/>
        <v>0</v>
      </c>
      <c r="K7694" s="504"/>
      <c r="L7694" s="580">
        <f t="shared" si="1868"/>
        <v>0</v>
      </c>
      <c r="M7694" s="518">
        <f t="shared" si="1868"/>
        <v>0</v>
      </c>
      <c r="N7694" s="519">
        <f t="shared" si="1869"/>
        <v>0</v>
      </c>
      <c r="O7694" s="558">
        <f t="shared" si="1870"/>
        <v>0</v>
      </c>
      <c r="P7694" s="506"/>
      <c r="Q7694" s="520"/>
      <c r="R7694" s="412" t="str">
        <f t="shared" si="1863"/>
        <v/>
      </c>
      <c r="S7694" s="412" t="str">
        <f t="shared" si="1859"/>
        <v/>
      </c>
      <c r="T7694" s="427"/>
      <c r="U7694" s="429"/>
      <c r="W7694" s="6" t="e">
        <f>VLOOKUP(A7694,'[3]Cartilha Global'!$A:$A,1,FALSE)</f>
        <v>#N/A</v>
      </c>
    </row>
    <row r="7695" spans="1:23" ht="34.5" hidden="1" thickBot="1" x14ac:dyDescent="0.25">
      <c r="A7695" s="621">
        <v>5674</v>
      </c>
      <c r="B7695" s="508" t="s">
        <v>3144</v>
      </c>
      <c r="C7695" s="513" t="s">
        <v>7879</v>
      </c>
      <c r="D7695" s="498" t="s">
        <v>7094</v>
      </c>
      <c r="E7695" s="499">
        <v>38.94</v>
      </c>
      <c r="F7695" s="500">
        <f t="shared" si="1858"/>
        <v>48.22</v>
      </c>
      <c r="G7695" s="556"/>
      <c r="H7695" s="518"/>
      <c r="I7695" s="519">
        <f t="shared" si="1864"/>
        <v>0</v>
      </c>
      <c r="J7695" s="558">
        <f t="shared" si="1853"/>
        <v>0</v>
      </c>
      <c r="K7695" s="504"/>
      <c r="L7695" s="580">
        <f t="shared" si="1868"/>
        <v>0</v>
      </c>
      <c r="M7695" s="518">
        <f t="shared" si="1868"/>
        <v>0</v>
      </c>
      <c r="N7695" s="519">
        <f t="shared" si="1869"/>
        <v>0</v>
      </c>
      <c r="O7695" s="558">
        <f t="shared" si="1870"/>
        <v>0</v>
      </c>
      <c r="P7695" s="506"/>
      <c r="Q7695" s="520"/>
      <c r="R7695" s="412" t="str">
        <f t="shared" si="1863"/>
        <v/>
      </c>
      <c r="S7695" s="412" t="str">
        <f t="shared" si="1859"/>
        <v/>
      </c>
      <c r="T7695" s="427"/>
      <c r="U7695" s="429"/>
      <c r="W7695" s="6" t="e">
        <f>VLOOKUP(A7695,'[3]Cartilha Global'!$A:$A,1,FALSE)</f>
        <v>#N/A</v>
      </c>
    </row>
    <row r="7696" spans="1:23" ht="34.5" hidden="1" thickBot="1" x14ac:dyDescent="0.25">
      <c r="A7696" s="621">
        <v>5684</v>
      </c>
      <c r="B7696" s="508" t="s">
        <v>3144</v>
      </c>
      <c r="C7696" s="513" t="s">
        <v>7880</v>
      </c>
      <c r="D7696" s="498" t="s">
        <v>6937</v>
      </c>
      <c r="E7696" s="499">
        <v>162.4</v>
      </c>
      <c r="F7696" s="500">
        <f t="shared" si="1858"/>
        <v>201.12</v>
      </c>
      <c r="G7696" s="556"/>
      <c r="H7696" s="518"/>
      <c r="I7696" s="519">
        <f t="shared" si="1864"/>
        <v>0</v>
      </c>
      <c r="J7696" s="558">
        <f t="shared" si="1853"/>
        <v>0</v>
      </c>
      <c r="K7696" s="504"/>
      <c r="L7696" s="580">
        <f t="shared" si="1868"/>
        <v>0</v>
      </c>
      <c r="M7696" s="518">
        <f t="shared" si="1868"/>
        <v>0</v>
      </c>
      <c r="N7696" s="519">
        <f t="shared" si="1869"/>
        <v>0</v>
      </c>
      <c r="O7696" s="558">
        <f t="shared" si="1870"/>
        <v>0</v>
      </c>
      <c r="P7696" s="506"/>
      <c r="Q7696" s="520"/>
      <c r="R7696" s="412" t="str">
        <f t="shared" si="1863"/>
        <v/>
      </c>
      <c r="S7696" s="412" t="str">
        <f t="shared" si="1859"/>
        <v/>
      </c>
      <c r="T7696" s="427"/>
      <c r="U7696" s="429"/>
      <c r="W7696" s="6" t="e">
        <f>VLOOKUP(A7696,'[3]Cartilha Global'!$A:$A,1,FALSE)</f>
        <v>#N/A</v>
      </c>
    </row>
    <row r="7697" spans="1:23" ht="34.5" hidden="1" thickBot="1" x14ac:dyDescent="0.25">
      <c r="A7697" s="621">
        <v>5685</v>
      </c>
      <c r="B7697" s="508" t="s">
        <v>3144</v>
      </c>
      <c r="C7697" s="513" t="s">
        <v>7881</v>
      </c>
      <c r="D7697" s="498" t="s">
        <v>7310</v>
      </c>
      <c r="E7697" s="499">
        <v>59.48</v>
      </c>
      <c r="F7697" s="500">
        <f t="shared" si="1858"/>
        <v>73.66</v>
      </c>
      <c r="G7697" s="556"/>
      <c r="H7697" s="518"/>
      <c r="I7697" s="519">
        <f t="shared" si="1864"/>
        <v>0</v>
      </c>
      <c r="J7697" s="558">
        <f t="shared" si="1853"/>
        <v>0</v>
      </c>
      <c r="K7697" s="504"/>
      <c r="L7697" s="580">
        <f t="shared" si="1868"/>
        <v>0</v>
      </c>
      <c r="M7697" s="518">
        <f t="shared" si="1868"/>
        <v>0</v>
      </c>
      <c r="N7697" s="519">
        <f t="shared" si="1869"/>
        <v>0</v>
      </c>
      <c r="O7697" s="558">
        <f t="shared" si="1870"/>
        <v>0</v>
      </c>
      <c r="P7697" s="506"/>
      <c r="Q7697" s="520"/>
      <c r="R7697" s="412" t="str">
        <f t="shared" si="1863"/>
        <v/>
      </c>
      <c r="S7697" s="412" t="str">
        <f t="shared" si="1859"/>
        <v/>
      </c>
      <c r="T7697" s="427"/>
      <c r="U7697" s="429"/>
      <c r="W7697" s="6" t="e">
        <f>VLOOKUP(A7697,'[3]Cartilha Global'!$A:$A,1,FALSE)</f>
        <v>#N/A</v>
      </c>
    </row>
    <row r="7698" spans="1:23" ht="34.5" hidden="1" thickBot="1" x14ac:dyDescent="0.25">
      <c r="A7698" s="621">
        <v>5727</v>
      </c>
      <c r="B7698" s="508" t="s">
        <v>3144</v>
      </c>
      <c r="C7698" s="513" t="s">
        <v>7882</v>
      </c>
      <c r="D7698" s="498" t="s">
        <v>7094</v>
      </c>
      <c r="E7698" s="499">
        <v>11.75</v>
      </c>
      <c r="F7698" s="500">
        <f t="shared" si="1858"/>
        <v>14.55</v>
      </c>
      <c r="G7698" s="556"/>
      <c r="H7698" s="518"/>
      <c r="I7698" s="519">
        <f t="shared" si="1864"/>
        <v>0</v>
      </c>
      <c r="J7698" s="558">
        <f t="shared" si="1853"/>
        <v>0</v>
      </c>
      <c r="K7698" s="504"/>
      <c r="L7698" s="580">
        <f t="shared" si="1868"/>
        <v>0</v>
      </c>
      <c r="M7698" s="518">
        <f t="shared" si="1868"/>
        <v>0</v>
      </c>
      <c r="N7698" s="519">
        <f t="shared" si="1869"/>
        <v>0</v>
      </c>
      <c r="O7698" s="558">
        <f t="shared" si="1870"/>
        <v>0</v>
      </c>
      <c r="P7698" s="506"/>
      <c r="Q7698" s="520"/>
      <c r="R7698" s="412" t="str">
        <f t="shared" si="1863"/>
        <v/>
      </c>
      <c r="S7698" s="412" t="str">
        <f t="shared" si="1859"/>
        <v/>
      </c>
      <c r="T7698" s="427"/>
      <c r="U7698" s="429"/>
      <c r="W7698" s="6" t="e">
        <f>VLOOKUP(A7698,'[3]Cartilha Global'!$A:$A,1,FALSE)</f>
        <v>#N/A</v>
      </c>
    </row>
    <row r="7699" spans="1:23" ht="23.25" hidden="1" thickBot="1" x14ac:dyDescent="0.25">
      <c r="A7699" s="621">
        <v>5729</v>
      </c>
      <c r="B7699" s="508" t="s">
        <v>3144</v>
      </c>
      <c r="C7699" s="513" t="s">
        <v>7883</v>
      </c>
      <c r="D7699" s="498" t="s">
        <v>7094</v>
      </c>
      <c r="E7699" s="499">
        <v>47.82</v>
      </c>
      <c r="F7699" s="500">
        <f t="shared" si="1858"/>
        <v>59.22</v>
      </c>
      <c r="G7699" s="556"/>
      <c r="H7699" s="518"/>
      <c r="I7699" s="519">
        <f t="shared" si="1864"/>
        <v>0</v>
      </c>
      <c r="J7699" s="558">
        <f t="shared" si="1853"/>
        <v>0</v>
      </c>
      <c r="K7699" s="504"/>
      <c r="L7699" s="580">
        <f t="shared" si="1868"/>
        <v>0</v>
      </c>
      <c r="M7699" s="518">
        <f t="shared" si="1868"/>
        <v>0</v>
      </c>
      <c r="N7699" s="519">
        <f t="shared" si="1869"/>
        <v>0</v>
      </c>
      <c r="O7699" s="558">
        <f t="shared" si="1870"/>
        <v>0</v>
      </c>
      <c r="P7699" s="506"/>
      <c r="Q7699" s="520"/>
      <c r="R7699" s="412" t="str">
        <f t="shared" si="1863"/>
        <v/>
      </c>
      <c r="S7699" s="412" t="str">
        <f t="shared" si="1859"/>
        <v/>
      </c>
      <c r="T7699" s="427"/>
      <c r="U7699" s="429"/>
      <c r="W7699" s="6" t="e">
        <f>VLOOKUP(A7699,'[3]Cartilha Global'!$A:$A,1,FALSE)</f>
        <v>#N/A</v>
      </c>
    </row>
    <row r="7700" spans="1:23" ht="23.25" hidden="1" thickBot="1" x14ac:dyDescent="0.25">
      <c r="A7700" s="621">
        <v>5730</v>
      </c>
      <c r="B7700" s="508" t="s">
        <v>3144</v>
      </c>
      <c r="C7700" s="513" t="s">
        <v>7884</v>
      </c>
      <c r="D7700" s="498" t="s">
        <v>7094</v>
      </c>
      <c r="E7700" s="499">
        <v>45.76</v>
      </c>
      <c r="F7700" s="500">
        <f t="shared" si="1858"/>
        <v>56.67</v>
      </c>
      <c r="G7700" s="556"/>
      <c r="H7700" s="518"/>
      <c r="I7700" s="519">
        <f t="shared" si="1864"/>
        <v>0</v>
      </c>
      <c r="J7700" s="558">
        <f t="shared" si="1853"/>
        <v>0</v>
      </c>
      <c r="K7700" s="504"/>
      <c r="L7700" s="580">
        <f t="shared" si="1868"/>
        <v>0</v>
      </c>
      <c r="M7700" s="518">
        <f t="shared" si="1868"/>
        <v>0</v>
      </c>
      <c r="N7700" s="519">
        <f t="shared" si="1869"/>
        <v>0</v>
      </c>
      <c r="O7700" s="558">
        <f t="shared" si="1870"/>
        <v>0</v>
      </c>
      <c r="P7700" s="506"/>
      <c r="Q7700" s="520"/>
      <c r="R7700" s="412" t="str">
        <f t="shared" si="1863"/>
        <v/>
      </c>
      <c r="S7700" s="412" t="str">
        <f t="shared" si="1859"/>
        <v/>
      </c>
      <c r="T7700" s="427"/>
      <c r="U7700" s="429"/>
      <c r="W7700" s="6" t="e">
        <f>VLOOKUP(A7700,'[3]Cartilha Global'!$A:$A,1,FALSE)</f>
        <v>#N/A</v>
      </c>
    </row>
    <row r="7701" spans="1:23" ht="34.5" hidden="1" thickBot="1" x14ac:dyDescent="0.25">
      <c r="A7701" s="621">
        <v>5863</v>
      </c>
      <c r="B7701" s="508" t="s">
        <v>3144</v>
      </c>
      <c r="C7701" s="513" t="s">
        <v>7885</v>
      </c>
      <c r="D7701" s="498" t="s">
        <v>6937</v>
      </c>
      <c r="E7701" s="499">
        <v>22.44</v>
      </c>
      <c r="F7701" s="500">
        <f t="shared" si="1858"/>
        <v>27.79</v>
      </c>
      <c r="G7701" s="556"/>
      <c r="H7701" s="518"/>
      <c r="I7701" s="519">
        <f t="shared" si="1864"/>
        <v>0</v>
      </c>
      <c r="J7701" s="558">
        <f t="shared" si="1853"/>
        <v>0</v>
      </c>
      <c r="K7701" s="504"/>
      <c r="L7701" s="580">
        <f t="shared" si="1868"/>
        <v>0</v>
      </c>
      <c r="M7701" s="518">
        <f t="shared" si="1868"/>
        <v>0</v>
      </c>
      <c r="N7701" s="519">
        <f t="shared" si="1869"/>
        <v>0</v>
      </c>
      <c r="O7701" s="558">
        <f t="shared" si="1870"/>
        <v>0</v>
      </c>
      <c r="P7701" s="506"/>
      <c r="Q7701" s="520"/>
      <c r="R7701" s="412" t="str">
        <f t="shared" si="1863"/>
        <v/>
      </c>
      <c r="S7701" s="412" t="str">
        <f t="shared" si="1859"/>
        <v/>
      </c>
      <c r="T7701" s="427"/>
      <c r="U7701" s="429"/>
      <c r="W7701" s="6" t="e">
        <f>VLOOKUP(A7701,'[3]Cartilha Global'!$A:$A,1,FALSE)</f>
        <v>#N/A</v>
      </c>
    </row>
    <row r="7702" spans="1:23" ht="23.25" hidden="1" thickBot="1" x14ac:dyDescent="0.25">
      <c r="A7702" s="621">
        <v>5865</v>
      </c>
      <c r="B7702" s="508" t="s">
        <v>3144</v>
      </c>
      <c r="C7702" s="513" t="s">
        <v>7886</v>
      </c>
      <c r="D7702" s="498" t="s">
        <v>7310</v>
      </c>
      <c r="E7702" s="499">
        <v>10.69</v>
      </c>
      <c r="F7702" s="500">
        <f t="shared" si="1858"/>
        <v>13.24</v>
      </c>
      <c r="G7702" s="556"/>
      <c r="H7702" s="518"/>
      <c r="I7702" s="519">
        <f t="shared" si="1864"/>
        <v>0</v>
      </c>
      <c r="J7702" s="558">
        <f t="shared" si="1853"/>
        <v>0</v>
      </c>
      <c r="K7702" s="504"/>
      <c r="L7702" s="580">
        <f t="shared" si="1868"/>
        <v>0</v>
      </c>
      <c r="M7702" s="518">
        <f t="shared" si="1868"/>
        <v>0</v>
      </c>
      <c r="N7702" s="519">
        <f t="shared" si="1869"/>
        <v>0</v>
      </c>
      <c r="O7702" s="558">
        <f t="shared" si="1870"/>
        <v>0</v>
      </c>
      <c r="P7702" s="506"/>
      <c r="Q7702" s="520"/>
      <c r="R7702" s="412" t="str">
        <f t="shared" si="1863"/>
        <v/>
      </c>
      <c r="S7702" s="412" t="str">
        <f t="shared" si="1859"/>
        <v/>
      </c>
      <c r="T7702" s="427"/>
      <c r="U7702" s="429"/>
      <c r="W7702" s="6" t="e">
        <f>VLOOKUP(A7702,'[3]Cartilha Global'!$A:$A,1,FALSE)</f>
        <v>#N/A</v>
      </c>
    </row>
    <row r="7703" spans="1:23" ht="23.25" hidden="1" thickBot="1" x14ac:dyDescent="0.25">
      <c r="A7703" s="621">
        <v>5867</v>
      </c>
      <c r="B7703" s="508" t="s">
        <v>3144</v>
      </c>
      <c r="C7703" s="513" t="s">
        <v>7887</v>
      </c>
      <c r="D7703" s="498" t="s">
        <v>6937</v>
      </c>
      <c r="E7703" s="499">
        <v>161.13</v>
      </c>
      <c r="F7703" s="500">
        <f t="shared" si="1858"/>
        <v>199.54</v>
      </c>
      <c r="G7703" s="556"/>
      <c r="H7703" s="518"/>
      <c r="I7703" s="519">
        <f t="shared" si="1864"/>
        <v>0</v>
      </c>
      <c r="J7703" s="558">
        <f t="shared" si="1853"/>
        <v>0</v>
      </c>
      <c r="K7703" s="504"/>
      <c r="L7703" s="580">
        <f t="shared" si="1868"/>
        <v>0</v>
      </c>
      <c r="M7703" s="518">
        <f t="shared" si="1868"/>
        <v>0</v>
      </c>
      <c r="N7703" s="519">
        <f t="shared" si="1869"/>
        <v>0</v>
      </c>
      <c r="O7703" s="558">
        <f t="shared" si="1870"/>
        <v>0</v>
      </c>
      <c r="P7703" s="506"/>
      <c r="Q7703" s="520"/>
      <c r="R7703" s="412" t="str">
        <f t="shared" si="1863"/>
        <v/>
      </c>
      <c r="S7703" s="412" t="str">
        <f t="shared" si="1859"/>
        <v/>
      </c>
      <c r="T7703" s="427"/>
      <c r="U7703" s="429"/>
      <c r="W7703" s="6" t="e">
        <f>VLOOKUP(A7703,'[3]Cartilha Global'!$A:$A,1,FALSE)</f>
        <v>#N/A</v>
      </c>
    </row>
    <row r="7704" spans="1:23" ht="23.25" hidden="1" thickBot="1" x14ac:dyDescent="0.25">
      <c r="A7704" s="621">
        <v>5869</v>
      </c>
      <c r="B7704" s="508" t="s">
        <v>3144</v>
      </c>
      <c r="C7704" s="513" t="s">
        <v>7888</v>
      </c>
      <c r="D7704" s="498" t="s">
        <v>7310</v>
      </c>
      <c r="E7704" s="499">
        <v>67.55</v>
      </c>
      <c r="F7704" s="500">
        <f t="shared" si="1858"/>
        <v>83.65</v>
      </c>
      <c r="G7704" s="556"/>
      <c r="H7704" s="518"/>
      <c r="I7704" s="519">
        <f t="shared" si="1864"/>
        <v>0</v>
      </c>
      <c r="J7704" s="558">
        <f t="shared" si="1853"/>
        <v>0</v>
      </c>
      <c r="K7704" s="504"/>
      <c r="L7704" s="580">
        <f t="shared" si="1868"/>
        <v>0</v>
      </c>
      <c r="M7704" s="518">
        <f t="shared" si="1868"/>
        <v>0</v>
      </c>
      <c r="N7704" s="519">
        <f t="shared" si="1869"/>
        <v>0</v>
      </c>
      <c r="O7704" s="558">
        <f t="shared" si="1870"/>
        <v>0</v>
      </c>
      <c r="P7704" s="506"/>
      <c r="Q7704" s="520"/>
      <c r="R7704" s="412" t="str">
        <f t="shared" si="1863"/>
        <v/>
      </c>
      <c r="S7704" s="412" t="str">
        <f t="shared" si="1859"/>
        <v/>
      </c>
      <c r="T7704" s="427"/>
      <c r="U7704" s="429"/>
      <c r="W7704" s="6" t="e">
        <f>VLOOKUP(A7704,'[3]Cartilha Global'!$A:$A,1,FALSE)</f>
        <v>#N/A</v>
      </c>
    </row>
    <row r="7705" spans="1:23" ht="23.25" hidden="1" thickBot="1" x14ac:dyDescent="0.25">
      <c r="A7705" s="621">
        <v>5738</v>
      </c>
      <c r="B7705" s="508" t="s">
        <v>3144</v>
      </c>
      <c r="C7705" s="513" t="s">
        <v>7889</v>
      </c>
      <c r="D7705" s="498" t="s">
        <v>7094</v>
      </c>
      <c r="E7705" s="499">
        <v>42.52</v>
      </c>
      <c r="F7705" s="500">
        <f t="shared" si="1858"/>
        <v>52.66</v>
      </c>
      <c r="G7705" s="556"/>
      <c r="H7705" s="518"/>
      <c r="I7705" s="519">
        <f t="shared" si="1864"/>
        <v>0</v>
      </c>
      <c r="J7705" s="558">
        <f t="shared" si="1853"/>
        <v>0</v>
      </c>
      <c r="K7705" s="504"/>
      <c r="L7705" s="580">
        <f t="shared" si="1868"/>
        <v>0</v>
      </c>
      <c r="M7705" s="518">
        <f t="shared" si="1868"/>
        <v>0</v>
      </c>
      <c r="N7705" s="519">
        <f t="shared" si="1869"/>
        <v>0</v>
      </c>
      <c r="O7705" s="558">
        <f t="shared" si="1870"/>
        <v>0</v>
      </c>
      <c r="P7705" s="506"/>
      <c r="Q7705" s="520"/>
      <c r="R7705" s="412" t="str">
        <f t="shared" si="1863"/>
        <v/>
      </c>
      <c r="S7705" s="412" t="str">
        <f t="shared" si="1859"/>
        <v/>
      </c>
      <c r="T7705" s="427"/>
      <c r="U7705" s="429"/>
      <c r="W7705" s="6" t="e">
        <f>VLOOKUP(A7705,'[3]Cartilha Global'!$A:$A,1,FALSE)</f>
        <v>#N/A</v>
      </c>
    </row>
    <row r="7706" spans="1:23" ht="23.25" hidden="1" thickBot="1" x14ac:dyDescent="0.25">
      <c r="A7706" s="621">
        <v>5739</v>
      </c>
      <c r="B7706" s="508" t="s">
        <v>3144</v>
      </c>
      <c r="C7706" s="513" t="s">
        <v>7890</v>
      </c>
      <c r="D7706" s="498" t="s">
        <v>7094</v>
      </c>
      <c r="E7706" s="499">
        <v>53.21</v>
      </c>
      <c r="F7706" s="500">
        <f t="shared" si="1858"/>
        <v>65.900000000000006</v>
      </c>
      <c r="G7706" s="556"/>
      <c r="H7706" s="518"/>
      <c r="I7706" s="519">
        <f t="shared" si="1864"/>
        <v>0</v>
      </c>
      <c r="J7706" s="558">
        <f t="shared" si="1853"/>
        <v>0</v>
      </c>
      <c r="K7706" s="504"/>
      <c r="L7706" s="580">
        <f t="shared" si="1868"/>
        <v>0</v>
      </c>
      <c r="M7706" s="518">
        <f t="shared" si="1868"/>
        <v>0</v>
      </c>
      <c r="N7706" s="519">
        <f t="shared" si="1869"/>
        <v>0</v>
      </c>
      <c r="O7706" s="558">
        <f t="shared" si="1870"/>
        <v>0</v>
      </c>
      <c r="P7706" s="506"/>
      <c r="Q7706" s="520"/>
      <c r="R7706" s="412" t="str">
        <f t="shared" si="1863"/>
        <v/>
      </c>
      <c r="S7706" s="412" t="str">
        <f t="shared" si="1859"/>
        <v/>
      </c>
      <c r="T7706" s="427"/>
      <c r="U7706" s="429"/>
      <c r="W7706" s="6" t="e">
        <f>VLOOKUP(A7706,'[3]Cartilha Global'!$A:$A,1,FALSE)</f>
        <v>#N/A</v>
      </c>
    </row>
    <row r="7707" spans="1:23" ht="23.25" hidden="1" thickBot="1" x14ac:dyDescent="0.25">
      <c r="A7707" s="621">
        <v>5879</v>
      </c>
      <c r="B7707" s="508" t="s">
        <v>3144</v>
      </c>
      <c r="C7707" s="513" t="s">
        <v>7891</v>
      </c>
      <c r="D7707" s="498" t="s">
        <v>6937</v>
      </c>
      <c r="E7707" s="499">
        <v>139.07</v>
      </c>
      <c r="F7707" s="500">
        <f t="shared" si="1858"/>
        <v>172.22</v>
      </c>
      <c r="G7707" s="556"/>
      <c r="H7707" s="518"/>
      <c r="I7707" s="519">
        <f t="shared" si="1864"/>
        <v>0</v>
      </c>
      <c r="J7707" s="558">
        <f t="shared" si="1853"/>
        <v>0</v>
      </c>
      <c r="K7707" s="504"/>
      <c r="L7707" s="580">
        <f t="shared" si="1868"/>
        <v>0</v>
      </c>
      <c r="M7707" s="518">
        <f t="shared" si="1868"/>
        <v>0</v>
      </c>
      <c r="N7707" s="519">
        <f t="shared" si="1869"/>
        <v>0</v>
      </c>
      <c r="O7707" s="558">
        <f t="shared" si="1870"/>
        <v>0</v>
      </c>
      <c r="P7707" s="506"/>
      <c r="Q7707" s="520"/>
      <c r="R7707" s="412" t="str">
        <f t="shared" si="1863"/>
        <v/>
      </c>
      <c r="S7707" s="412" t="str">
        <f t="shared" si="1859"/>
        <v/>
      </c>
      <c r="T7707" s="427"/>
      <c r="U7707" s="429"/>
      <c r="W7707" s="6" t="e">
        <f>VLOOKUP(A7707,'[3]Cartilha Global'!$A:$A,1,FALSE)</f>
        <v>#N/A</v>
      </c>
    </row>
    <row r="7708" spans="1:23" ht="23.25" hidden="1" thickBot="1" x14ac:dyDescent="0.25">
      <c r="A7708" s="621">
        <v>5881</v>
      </c>
      <c r="B7708" s="508" t="s">
        <v>3144</v>
      </c>
      <c r="C7708" s="513" t="s">
        <v>7892</v>
      </c>
      <c r="D7708" s="498" t="s">
        <v>7310</v>
      </c>
      <c r="E7708" s="499">
        <v>72.459999999999994</v>
      </c>
      <c r="F7708" s="500">
        <f t="shared" si="1858"/>
        <v>89.73</v>
      </c>
      <c r="G7708" s="556"/>
      <c r="H7708" s="518"/>
      <c r="I7708" s="519">
        <f t="shared" si="1864"/>
        <v>0</v>
      </c>
      <c r="J7708" s="558">
        <f t="shared" si="1853"/>
        <v>0</v>
      </c>
      <c r="K7708" s="504"/>
      <c r="L7708" s="580">
        <f t="shared" si="1868"/>
        <v>0</v>
      </c>
      <c r="M7708" s="518">
        <f t="shared" si="1868"/>
        <v>0</v>
      </c>
      <c r="N7708" s="519">
        <f t="shared" si="1869"/>
        <v>0</v>
      </c>
      <c r="O7708" s="558">
        <f t="shared" si="1870"/>
        <v>0</v>
      </c>
      <c r="P7708" s="506"/>
      <c r="Q7708" s="520"/>
      <c r="R7708" s="412" t="str">
        <f t="shared" si="1863"/>
        <v/>
      </c>
      <c r="S7708" s="412" t="str">
        <f t="shared" si="1859"/>
        <v/>
      </c>
      <c r="T7708" s="427"/>
      <c r="U7708" s="429"/>
      <c r="W7708" s="6" t="e">
        <f>VLOOKUP(A7708,'[3]Cartilha Global'!$A:$A,1,FALSE)</f>
        <v>#N/A</v>
      </c>
    </row>
    <row r="7709" spans="1:23" ht="23.25" hidden="1" thickBot="1" x14ac:dyDescent="0.25">
      <c r="A7709" s="621">
        <v>7038</v>
      </c>
      <c r="B7709" s="508" t="s">
        <v>3144</v>
      </c>
      <c r="C7709" s="513" t="s">
        <v>7893</v>
      </c>
      <c r="D7709" s="498" t="s">
        <v>7094</v>
      </c>
      <c r="E7709" s="499">
        <v>48.63</v>
      </c>
      <c r="F7709" s="500">
        <f t="shared" si="1858"/>
        <v>60.22</v>
      </c>
      <c r="G7709" s="556"/>
      <c r="H7709" s="518"/>
      <c r="I7709" s="519">
        <f t="shared" si="1864"/>
        <v>0</v>
      </c>
      <c r="J7709" s="558">
        <f t="shared" si="1853"/>
        <v>0</v>
      </c>
      <c r="K7709" s="504"/>
      <c r="L7709" s="580">
        <f t="shared" si="1868"/>
        <v>0</v>
      </c>
      <c r="M7709" s="518">
        <f t="shared" si="1868"/>
        <v>0</v>
      </c>
      <c r="N7709" s="519">
        <f t="shared" si="1869"/>
        <v>0</v>
      </c>
      <c r="O7709" s="558">
        <f t="shared" si="1870"/>
        <v>0</v>
      </c>
      <c r="P7709" s="506"/>
      <c r="Q7709" s="520"/>
      <c r="R7709" s="412" t="str">
        <f t="shared" si="1863"/>
        <v/>
      </c>
      <c r="S7709" s="412" t="str">
        <f t="shared" si="1859"/>
        <v/>
      </c>
      <c r="T7709" s="427"/>
      <c r="U7709" s="429"/>
      <c r="W7709" s="6" t="e">
        <f>VLOOKUP(A7709,'[3]Cartilha Global'!$A:$A,1,FALSE)</f>
        <v>#N/A</v>
      </c>
    </row>
    <row r="7710" spans="1:23" ht="23.25" hidden="1" thickBot="1" x14ac:dyDescent="0.25">
      <c r="A7710" s="621">
        <v>7039</v>
      </c>
      <c r="B7710" s="508" t="s">
        <v>3144</v>
      </c>
      <c r="C7710" s="513" t="s">
        <v>7894</v>
      </c>
      <c r="D7710" s="498" t="s">
        <v>7094</v>
      </c>
      <c r="E7710" s="499">
        <v>6.75</v>
      </c>
      <c r="F7710" s="500">
        <f t="shared" si="1858"/>
        <v>8.36</v>
      </c>
      <c r="G7710" s="556"/>
      <c r="H7710" s="518"/>
      <c r="I7710" s="519">
        <f t="shared" si="1864"/>
        <v>0</v>
      </c>
      <c r="J7710" s="558">
        <f t="shared" si="1853"/>
        <v>0</v>
      </c>
      <c r="K7710" s="504"/>
      <c r="L7710" s="580">
        <f t="shared" si="1868"/>
        <v>0</v>
      </c>
      <c r="M7710" s="518">
        <f t="shared" si="1868"/>
        <v>0</v>
      </c>
      <c r="N7710" s="519">
        <f t="shared" si="1869"/>
        <v>0</v>
      </c>
      <c r="O7710" s="558">
        <f t="shared" si="1870"/>
        <v>0</v>
      </c>
      <c r="P7710" s="506"/>
      <c r="Q7710" s="520"/>
      <c r="R7710" s="412" t="str">
        <f t="shared" si="1863"/>
        <v/>
      </c>
      <c r="S7710" s="412" t="str">
        <f t="shared" si="1859"/>
        <v/>
      </c>
      <c r="T7710" s="427"/>
      <c r="U7710" s="429"/>
      <c r="W7710" s="6" t="e">
        <f>VLOOKUP(A7710,'[3]Cartilha Global'!$A:$A,1,FALSE)</f>
        <v>#N/A</v>
      </c>
    </row>
    <row r="7711" spans="1:23" ht="23.25" hidden="1" thickBot="1" x14ac:dyDescent="0.25">
      <c r="A7711" s="621">
        <v>7040</v>
      </c>
      <c r="B7711" s="508" t="s">
        <v>3144</v>
      </c>
      <c r="C7711" s="513" t="s">
        <v>7895</v>
      </c>
      <c r="D7711" s="498" t="s">
        <v>7094</v>
      </c>
      <c r="E7711" s="499">
        <v>60.86</v>
      </c>
      <c r="F7711" s="500">
        <f t="shared" si="1858"/>
        <v>75.37</v>
      </c>
      <c r="G7711" s="556"/>
      <c r="H7711" s="518"/>
      <c r="I7711" s="519">
        <f t="shared" si="1864"/>
        <v>0</v>
      </c>
      <c r="J7711" s="558">
        <f t="shared" si="1853"/>
        <v>0</v>
      </c>
      <c r="K7711" s="504"/>
      <c r="L7711" s="580">
        <f t="shared" si="1868"/>
        <v>0</v>
      </c>
      <c r="M7711" s="518">
        <f t="shared" si="1868"/>
        <v>0</v>
      </c>
      <c r="N7711" s="519">
        <f t="shared" si="1869"/>
        <v>0</v>
      </c>
      <c r="O7711" s="558">
        <f t="shared" si="1870"/>
        <v>0</v>
      </c>
      <c r="P7711" s="506"/>
      <c r="Q7711" s="520"/>
      <c r="R7711" s="412" t="str">
        <f t="shared" si="1863"/>
        <v/>
      </c>
      <c r="S7711" s="412" t="str">
        <f t="shared" si="1859"/>
        <v/>
      </c>
      <c r="T7711" s="427"/>
      <c r="U7711" s="429"/>
      <c r="W7711" s="6" t="e">
        <f>VLOOKUP(A7711,'[3]Cartilha Global'!$A:$A,1,FALSE)</f>
        <v>#N/A</v>
      </c>
    </row>
    <row r="7712" spans="1:23" ht="34.5" hidden="1" thickBot="1" x14ac:dyDescent="0.25">
      <c r="A7712" s="621">
        <v>7049</v>
      </c>
      <c r="B7712" s="508" t="s">
        <v>3144</v>
      </c>
      <c r="C7712" s="513" t="s">
        <v>7896</v>
      </c>
      <c r="D7712" s="498" t="s">
        <v>6937</v>
      </c>
      <c r="E7712" s="499">
        <v>227.09</v>
      </c>
      <c r="F7712" s="500">
        <f t="shared" si="1858"/>
        <v>281.23</v>
      </c>
      <c r="G7712" s="556"/>
      <c r="H7712" s="518"/>
      <c r="I7712" s="519">
        <f t="shared" si="1864"/>
        <v>0</v>
      </c>
      <c r="J7712" s="558">
        <f t="shared" si="1853"/>
        <v>0</v>
      </c>
      <c r="K7712" s="504"/>
      <c r="L7712" s="580">
        <f t="shared" si="1868"/>
        <v>0</v>
      </c>
      <c r="M7712" s="518">
        <f t="shared" si="1868"/>
        <v>0</v>
      </c>
      <c r="N7712" s="519">
        <f t="shared" si="1869"/>
        <v>0</v>
      </c>
      <c r="O7712" s="558">
        <f t="shared" si="1870"/>
        <v>0</v>
      </c>
      <c r="P7712" s="506"/>
      <c r="Q7712" s="520"/>
      <c r="R7712" s="412" t="str">
        <f t="shared" si="1863"/>
        <v/>
      </c>
      <c r="S7712" s="412" t="str">
        <f t="shared" si="1859"/>
        <v/>
      </c>
      <c r="T7712" s="427"/>
      <c r="U7712" s="429"/>
      <c r="W7712" s="6" t="e">
        <f>VLOOKUP(A7712,'[3]Cartilha Global'!$A:$A,1,FALSE)</f>
        <v>#N/A</v>
      </c>
    </row>
    <row r="7713" spans="1:23" ht="34.5" hidden="1" thickBot="1" x14ac:dyDescent="0.25">
      <c r="A7713" s="621">
        <v>7050</v>
      </c>
      <c r="B7713" s="508" t="s">
        <v>3144</v>
      </c>
      <c r="C7713" s="513" t="s">
        <v>7897</v>
      </c>
      <c r="D7713" s="498" t="s">
        <v>7310</v>
      </c>
      <c r="E7713" s="499">
        <v>73.150000000000006</v>
      </c>
      <c r="F7713" s="500">
        <f t="shared" si="1858"/>
        <v>90.59</v>
      </c>
      <c r="G7713" s="556"/>
      <c r="H7713" s="518"/>
      <c r="I7713" s="519">
        <f t="shared" si="1864"/>
        <v>0</v>
      </c>
      <c r="J7713" s="558">
        <f t="shared" si="1853"/>
        <v>0</v>
      </c>
      <c r="K7713" s="504"/>
      <c r="L7713" s="580">
        <f t="shared" si="1868"/>
        <v>0</v>
      </c>
      <c r="M7713" s="518">
        <f t="shared" si="1868"/>
        <v>0</v>
      </c>
      <c r="N7713" s="519">
        <f t="shared" si="1869"/>
        <v>0</v>
      </c>
      <c r="O7713" s="558">
        <f t="shared" si="1870"/>
        <v>0</v>
      </c>
      <c r="P7713" s="506"/>
      <c r="Q7713" s="520"/>
      <c r="R7713" s="412" t="str">
        <f t="shared" si="1863"/>
        <v/>
      </c>
      <c r="S7713" s="412" t="str">
        <f t="shared" si="1859"/>
        <v/>
      </c>
      <c r="T7713" s="427"/>
      <c r="U7713" s="429"/>
      <c r="W7713" s="6" t="e">
        <f>VLOOKUP(A7713,'[3]Cartilha Global'!$A:$A,1,FALSE)</f>
        <v>#N/A</v>
      </c>
    </row>
    <row r="7714" spans="1:23" ht="34.5" hidden="1" thickBot="1" x14ac:dyDescent="0.25">
      <c r="A7714" s="621">
        <v>7051</v>
      </c>
      <c r="B7714" s="508" t="s">
        <v>3144</v>
      </c>
      <c r="C7714" s="513" t="s">
        <v>7898</v>
      </c>
      <c r="D7714" s="498" t="s">
        <v>7094</v>
      </c>
      <c r="E7714" s="499">
        <v>43.13</v>
      </c>
      <c r="F7714" s="500">
        <f t="shared" si="1858"/>
        <v>53.41</v>
      </c>
      <c r="G7714" s="556"/>
      <c r="H7714" s="518"/>
      <c r="I7714" s="519">
        <f t="shared" si="1864"/>
        <v>0</v>
      </c>
      <c r="J7714" s="558">
        <f t="shared" si="1853"/>
        <v>0</v>
      </c>
      <c r="K7714" s="504"/>
      <c r="L7714" s="580">
        <f t="shared" si="1868"/>
        <v>0</v>
      </c>
      <c r="M7714" s="518">
        <f t="shared" si="1868"/>
        <v>0</v>
      </c>
      <c r="N7714" s="519">
        <f t="shared" si="1869"/>
        <v>0</v>
      </c>
      <c r="O7714" s="558">
        <f t="shared" si="1870"/>
        <v>0</v>
      </c>
      <c r="P7714" s="506"/>
      <c r="Q7714" s="520"/>
      <c r="R7714" s="412" t="str">
        <f t="shared" si="1863"/>
        <v/>
      </c>
      <c r="S7714" s="412" t="str">
        <f t="shared" si="1859"/>
        <v/>
      </c>
      <c r="T7714" s="427"/>
      <c r="U7714" s="429"/>
      <c r="W7714" s="6" t="e">
        <f>VLOOKUP(A7714,'[3]Cartilha Global'!$A:$A,1,FALSE)</f>
        <v>#N/A</v>
      </c>
    </row>
    <row r="7715" spans="1:23" ht="34.5" hidden="1" thickBot="1" x14ac:dyDescent="0.25">
      <c r="A7715" s="621">
        <v>7052</v>
      </c>
      <c r="B7715" s="508" t="s">
        <v>3144</v>
      </c>
      <c r="C7715" s="513" t="s">
        <v>7899</v>
      </c>
      <c r="D7715" s="498" t="s">
        <v>7094</v>
      </c>
      <c r="E7715" s="499">
        <v>5.98</v>
      </c>
      <c r="F7715" s="500">
        <f t="shared" si="1858"/>
        <v>7.41</v>
      </c>
      <c r="G7715" s="556"/>
      <c r="H7715" s="518"/>
      <c r="I7715" s="519">
        <f t="shared" si="1864"/>
        <v>0</v>
      </c>
      <c r="J7715" s="558">
        <f t="shared" ref="J7715:J7778" si="1871">IF(ISBLANK(G7715),0,ROUND(G7715*H7715,2))</f>
        <v>0</v>
      </c>
      <c r="K7715" s="504"/>
      <c r="L7715" s="580">
        <f t="shared" si="1868"/>
        <v>0</v>
      </c>
      <c r="M7715" s="518">
        <f t="shared" si="1868"/>
        <v>0</v>
      </c>
      <c r="N7715" s="519">
        <f t="shared" si="1869"/>
        <v>0</v>
      </c>
      <c r="O7715" s="558">
        <f t="shared" si="1870"/>
        <v>0</v>
      </c>
      <c r="P7715" s="506"/>
      <c r="Q7715" s="520"/>
      <c r="R7715" s="412" t="str">
        <f t="shared" si="1863"/>
        <v/>
      </c>
      <c r="S7715" s="412" t="str">
        <f t="shared" si="1859"/>
        <v/>
      </c>
      <c r="T7715" s="427"/>
      <c r="U7715" s="429"/>
      <c r="W7715" s="6" t="e">
        <f>VLOOKUP(A7715,'[3]Cartilha Global'!$A:$A,1,FALSE)</f>
        <v>#N/A</v>
      </c>
    </row>
    <row r="7716" spans="1:23" ht="34.5" hidden="1" thickBot="1" x14ac:dyDescent="0.25">
      <c r="A7716" s="621">
        <v>7053</v>
      </c>
      <c r="B7716" s="508" t="s">
        <v>3144</v>
      </c>
      <c r="C7716" s="513" t="s">
        <v>7900</v>
      </c>
      <c r="D7716" s="498" t="s">
        <v>7094</v>
      </c>
      <c r="E7716" s="499">
        <v>53.98</v>
      </c>
      <c r="F7716" s="500">
        <f t="shared" ref="F7716:F7750" si="1872">IF(E7716=0,0,ROUND(E7716*(1+E$13)*(1-E$14),2))</f>
        <v>66.849999999999994</v>
      </c>
      <c r="G7716" s="556"/>
      <c r="H7716" s="518"/>
      <c r="I7716" s="519">
        <f t="shared" si="1864"/>
        <v>0</v>
      </c>
      <c r="J7716" s="558">
        <f t="shared" si="1871"/>
        <v>0</v>
      </c>
      <c r="K7716" s="504"/>
      <c r="L7716" s="580">
        <f t="shared" si="1868"/>
        <v>0</v>
      </c>
      <c r="M7716" s="518">
        <f t="shared" si="1868"/>
        <v>0</v>
      </c>
      <c r="N7716" s="519">
        <f t="shared" si="1869"/>
        <v>0</v>
      </c>
      <c r="O7716" s="558">
        <f t="shared" si="1870"/>
        <v>0</v>
      </c>
      <c r="P7716" s="506"/>
      <c r="Q7716" s="520"/>
      <c r="R7716" s="412" t="str">
        <f t="shared" si="1863"/>
        <v/>
      </c>
      <c r="S7716" s="412" t="str">
        <f t="shared" si="1859"/>
        <v/>
      </c>
      <c r="T7716" s="427"/>
      <c r="U7716" s="429"/>
      <c r="W7716" s="6" t="e">
        <f>VLOOKUP(A7716,'[3]Cartilha Global'!$A:$A,1,FALSE)</f>
        <v>#N/A</v>
      </c>
    </row>
    <row r="7717" spans="1:23" ht="34.5" hidden="1" thickBot="1" x14ac:dyDescent="0.25">
      <c r="A7717" s="621">
        <v>7054</v>
      </c>
      <c r="B7717" s="508" t="s">
        <v>3144</v>
      </c>
      <c r="C7717" s="513" t="s">
        <v>7901</v>
      </c>
      <c r="D7717" s="498" t="s">
        <v>7094</v>
      </c>
      <c r="E7717" s="499">
        <v>99.96</v>
      </c>
      <c r="F7717" s="500">
        <f t="shared" si="1872"/>
        <v>123.79</v>
      </c>
      <c r="G7717" s="556"/>
      <c r="H7717" s="518"/>
      <c r="I7717" s="519">
        <f t="shared" si="1864"/>
        <v>0</v>
      </c>
      <c r="J7717" s="558">
        <f t="shared" si="1871"/>
        <v>0</v>
      </c>
      <c r="K7717" s="504"/>
      <c r="L7717" s="580">
        <f t="shared" si="1868"/>
        <v>0</v>
      </c>
      <c r="M7717" s="518">
        <f t="shared" si="1868"/>
        <v>0</v>
      </c>
      <c r="N7717" s="519">
        <f t="shared" si="1869"/>
        <v>0</v>
      </c>
      <c r="O7717" s="558">
        <f t="shared" si="1870"/>
        <v>0</v>
      </c>
      <c r="P7717" s="506"/>
      <c r="Q7717" s="520"/>
      <c r="R7717" s="412" t="str">
        <f t="shared" si="1863"/>
        <v/>
      </c>
      <c r="S7717" s="412" t="str">
        <f t="shared" si="1859"/>
        <v/>
      </c>
      <c r="T7717" s="427"/>
      <c r="U7717" s="429"/>
      <c r="W7717" s="6" t="e">
        <f>VLOOKUP(A7717,'[3]Cartilha Global'!$A:$A,1,FALSE)</f>
        <v>#N/A</v>
      </c>
    </row>
    <row r="7718" spans="1:23" ht="34.5" hidden="1" thickBot="1" x14ac:dyDescent="0.25">
      <c r="A7718" s="621">
        <v>53788</v>
      </c>
      <c r="B7718" s="508" t="s">
        <v>3144</v>
      </c>
      <c r="C7718" s="513" t="s">
        <v>7902</v>
      </c>
      <c r="D7718" s="498" t="s">
        <v>7094</v>
      </c>
      <c r="E7718" s="499">
        <v>63.98</v>
      </c>
      <c r="F7718" s="500">
        <f t="shared" si="1872"/>
        <v>79.23</v>
      </c>
      <c r="G7718" s="556"/>
      <c r="H7718" s="518"/>
      <c r="I7718" s="519">
        <f t="shared" si="1864"/>
        <v>0</v>
      </c>
      <c r="J7718" s="558">
        <f t="shared" si="1871"/>
        <v>0</v>
      </c>
      <c r="K7718" s="504"/>
      <c r="L7718" s="580">
        <f t="shared" si="1868"/>
        <v>0</v>
      </c>
      <c r="M7718" s="518">
        <f t="shared" si="1868"/>
        <v>0</v>
      </c>
      <c r="N7718" s="519">
        <f t="shared" si="1869"/>
        <v>0</v>
      </c>
      <c r="O7718" s="558">
        <f t="shared" si="1870"/>
        <v>0</v>
      </c>
      <c r="P7718" s="506"/>
      <c r="Q7718" s="520"/>
      <c r="R7718" s="412" t="str">
        <f t="shared" si="1863"/>
        <v/>
      </c>
      <c r="S7718" s="412" t="str">
        <f t="shared" si="1859"/>
        <v/>
      </c>
      <c r="T7718" s="427"/>
      <c r="U7718" s="429"/>
      <c r="W7718" s="6" t="e">
        <f>VLOOKUP(A7718,'[3]Cartilha Global'!$A:$A,1,FALSE)</f>
        <v>#N/A</v>
      </c>
    </row>
    <row r="7719" spans="1:23" ht="34.5" hidden="1" thickBot="1" x14ac:dyDescent="0.25">
      <c r="A7719" s="621">
        <v>53818</v>
      </c>
      <c r="B7719" s="508" t="s">
        <v>3144</v>
      </c>
      <c r="C7719" s="513" t="s">
        <v>7903</v>
      </c>
      <c r="D7719" s="498" t="s">
        <v>7094</v>
      </c>
      <c r="E7719" s="499">
        <v>9.39</v>
      </c>
      <c r="F7719" s="500">
        <f t="shared" si="1872"/>
        <v>11.63</v>
      </c>
      <c r="G7719" s="556"/>
      <c r="H7719" s="518"/>
      <c r="I7719" s="519">
        <f t="shared" si="1864"/>
        <v>0</v>
      </c>
      <c r="J7719" s="558">
        <f t="shared" si="1871"/>
        <v>0</v>
      </c>
      <c r="K7719" s="504"/>
      <c r="L7719" s="580">
        <f t="shared" si="1868"/>
        <v>0</v>
      </c>
      <c r="M7719" s="518">
        <f t="shared" si="1868"/>
        <v>0</v>
      </c>
      <c r="N7719" s="519">
        <f t="shared" si="1869"/>
        <v>0</v>
      </c>
      <c r="O7719" s="558">
        <f t="shared" si="1870"/>
        <v>0</v>
      </c>
      <c r="P7719" s="506"/>
      <c r="Q7719" s="520"/>
      <c r="R7719" s="412" t="str">
        <f t="shared" si="1863"/>
        <v/>
      </c>
      <c r="S7719" s="412" t="str">
        <f t="shared" si="1859"/>
        <v/>
      </c>
      <c r="T7719" s="427"/>
      <c r="U7719" s="429"/>
      <c r="W7719" s="6" t="e">
        <f>VLOOKUP(A7719,'[3]Cartilha Global'!$A:$A,1,FALSE)</f>
        <v>#N/A</v>
      </c>
    </row>
    <row r="7720" spans="1:23" ht="23.25" hidden="1" thickBot="1" x14ac:dyDescent="0.25">
      <c r="A7720" s="621">
        <v>55263</v>
      </c>
      <c r="B7720" s="508" t="s">
        <v>3144</v>
      </c>
      <c r="C7720" s="513" t="s">
        <v>7904</v>
      </c>
      <c r="D7720" s="498" t="s">
        <v>7094</v>
      </c>
      <c r="E7720" s="499">
        <v>72.150000000000006</v>
      </c>
      <c r="F7720" s="500">
        <f t="shared" si="1872"/>
        <v>89.35</v>
      </c>
      <c r="G7720" s="556"/>
      <c r="H7720" s="518"/>
      <c r="I7720" s="519">
        <f t="shared" si="1864"/>
        <v>0</v>
      </c>
      <c r="J7720" s="558">
        <f t="shared" si="1871"/>
        <v>0</v>
      </c>
      <c r="K7720" s="504"/>
      <c r="L7720" s="580">
        <f t="shared" si="1868"/>
        <v>0</v>
      </c>
      <c r="M7720" s="518">
        <f t="shared" si="1868"/>
        <v>0</v>
      </c>
      <c r="N7720" s="519">
        <f t="shared" si="1869"/>
        <v>0</v>
      </c>
      <c r="O7720" s="558">
        <f t="shared" si="1870"/>
        <v>0</v>
      </c>
      <c r="P7720" s="506"/>
      <c r="Q7720" s="520"/>
      <c r="R7720" s="412" t="str">
        <f t="shared" si="1863"/>
        <v/>
      </c>
      <c r="S7720" s="412" t="str">
        <f t="shared" si="1859"/>
        <v/>
      </c>
      <c r="T7720" s="427"/>
      <c r="U7720" s="429"/>
      <c r="W7720" s="6" t="e">
        <f>VLOOKUP(A7720,'[3]Cartilha Global'!$A:$A,1,FALSE)</f>
        <v>#N/A</v>
      </c>
    </row>
    <row r="7721" spans="1:23" ht="34.5" hidden="1" thickBot="1" x14ac:dyDescent="0.25">
      <c r="A7721" s="621">
        <v>73309</v>
      </c>
      <c r="B7721" s="508" t="s">
        <v>3144</v>
      </c>
      <c r="C7721" s="513" t="s">
        <v>7905</v>
      </c>
      <c r="D7721" s="498" t="s">
        <v>7094</v>
      </c>
      <c r="E7721" s="499">
        <v>32.35</v>
      </c>
      <c r="F7721" s="500">
        <f t="shared" si="1872"/>
        <v>40.06</v>
      </c>
      <c r="G7721" s="556"/>
      <c r="H7721" s="518"/>
      <c r="I7721" s="519">
        <f t="shared" si="1864"/>
        <v>0</v>
      </c>
      <c r="J7721" s="558">
        <f t="shared" si="1871"/>
        <v>0</v>
      </c>
      <c r="K7721" s="504"/>
      <c r="L7721" s="580">
        <f t="shared" si="1868"/>
        <v>0</v>
      </c>
      <c r="M7721" s="518">
        <f t="shared" si="1868"/>
        <v>0</v>
      </c>
      <c r="N7721" s="519">
        <f t="shared" si="1869"/>
        <v>0</v>
      </c>
      <c r="O7721" s="558">
        <f t="shared" si="1870"/>
        <v>0</v>
      </c>
      <c r="P7721" s="506"/>
      <c r="Q7721" s="520"/>
      <c r="R7721" s="412" t="str">
        <f t="shared" si="1863"/>
        <v/>
      </c>
      <c r="S7721" s="412" t="str">
        <f t="shared" si="1859"/>
        <v/>
      </c>
      <c r="T7721" s="427"/>
      <c r="U7721" s="429"/>
      <c r="W7721" s="6" t="e">
        <f>VLOOKUP(A7721,'[3]Cartilha Global'!$A:$A,1,FALSE)</f>
        <v>#N/A</v>
      </c>
    </row>
    <row r="7722" spans="1:23" ht="23.25" hidden="1" thickBot="1" x14ac:dyDescent="0.25">
      <c r="A7722" s="621">
        <v>73313</v>
      </c>
      <c r="B7722" s="508" t="s">
        <v>3144</v>
      </c>
      <c r="C7722" s="513" t="s">
        <v>7906</v>
      </c>
      <c r="D7722" s="498" t="s">
        <v>7094</v>
      </c>
      <c r="E7722" s="499">
        <v>4.49</v>
      </c>
      <c r="F7722" s="500">
        <f t="shared" si="1872"/>
        <v>5.56</v>
      </c>
      <c r="G7722" s="556"/>
      <c r="H7722" s="518"/>
      <c r="I7722" s="519">
        <f t="shared" si="1864"/>
        <v>0</v>
      </c>
      <c r="J7722" s="558">
        <f t="shared" si="1871"/>
        <v>0</v>
      </c>
      <c r="K7722" s="504"/>
      <c r="L7722" s="580">
        <f t="shared" si="1868"/>
        <v>0</v>
      </c>
      <c r="M7722" s="518">
        <f t="shared" si="1868"/>
        <v>0</v>
      </c>
      <c r="N7722" s="519">
        <f t="shared" si="1869"/>
        <v>0</v>
      </c>
      <c r="O7722" s="558">
        <f t="shared" si="1870"/>
        <v>0</v>
      </c>
      <c r="P7722" s="506"/>
      <c r="Q7722" s="520"/>
      <c r="R7722" s="412" t="str">
        <f t="shared" si="1863"/>
        <v/>
      </c>
      <c r="S7722" s="412" t="str">
        <f t="shared" si="1859"/>
        <v/>
      </c>
      <c r="T7722" s="427"/>
      <c r="U7722" s="429"/>
      <c r="W7722" s="6" t="e">
        <f>VLOOKUP(A7722,'[3]Cartilha Global'!$A:$A,1,FALSE)</f>
        <v>#N/A</v>
      </c>
    </row>
    <row r="7723" spans="1:23" ht="23.25" hidden="1" thickBot="1" x14ac:dyDescent="0.25">
      <c r="A7723" s="621">
        <v>6879</v>
      </c>
      <c r="B7723" s="508" t="s">
        <v>3144</v>
      </c>
      <c r="C7723" s="513" t="s">
        <v>7907</v>
      </c>
      <c r="D7723" s="498" t="s">
        <v>6937</v>
      </c>
      <c r="E7723" s="499">
        <v>212.43</v>
      </c>
      <c r="F7723" s="500">
        <f t="shared" si="1872"/>
        <v>263.07</v>
      </c>
      <c r="G7723" s="556"/>
      <c r="H7723" s="518"/>
      <c r="I7723" s="519">
        <f t="shared" si="1864"/>
        <v>0</v>
      </c>
      <c r="J7723" s="558">
        <f t="shared" si="1871"/>
        <v>0</v>
      </c>
      <c r="K7723" s="504"/>
      <c r="L7723" s="580">
        <f t="shared" si="1868"/>
        <v>0</v>
      </c>
      <c r="M7723" s="518">
        <f t="shared" si="1868"/>
        <v>0</v>
      </c>
      <c r="N7723" s="519">
        <f t="shared" si="1869"/>
        <v>0</v>
      </c>
      <c r="O7723" s="558">
        <f t="shared" si="1870"/>
        <v>0</v>
      </c>
      <c r="P7723" s="506"/>
      <c r="Q7723" s="520"/>
      <c r="R7723" s="412" t="str">
        <f t="shared" si="1863"/>
        <v/>
      </c>
      <c r="S7723" s="412" t="str">
        <f t="shared" si="1859"/>
        <v/>
      </c>
      <c r="T7723" s="427"/>
      <c r="U7723" s="429"/>
      <c r="W7723" s="6" t="e">
        <f>VLOOKUP(A7723,'[3]Cartilha Global'!$A:$A,1,FALSE)</f>
        <v>#N/A</v>
      </c>
    </row>
    <row r="7724" spans="1:23" ht="23.25" hidden="1" thickBot="1" x14ac:dyDescent="0.25">
      <c r="A7724" s="621">
        <v>6880</v>
      </c>
      <c r="B7724" s="508" t="s">
        <v>3144</v>
      </c>
      <c r="C7724" s="513" t="s">
        <v>7908</v>
      </c>
      <c r="D7724" s="498" t="s">
        <v>7310</v>
      </c>
      <c r="E7724" s="499">
        <v>79.42</v>
      </c>
      <c r="F7724" s="500">
        <f t="shared" si="1872"/>
        <v>98.35</v>
      </c>
      <c r="G7724" s="556"/>
      <c r="H7724" s="518"/>
      <c r="I7724" s="519">
        <f t="shared" si="1864"/>
        <v>0</v>
      </c>
      <c r="J7724" s="558">
        <f t="shared" si="1871"/>
        <v>0</v>
      </c>
      <c r="K7724" s="504"/>
      <c r="L7724" s="580">
        <f t="shared" si="1868"/>
        <v>0</v>
      </c>
      <c r="M7724" s="518">
        <f t="shared" si="1868"/>
        <v>0</v>
      </c>
      <c r="N7724" s="519">
        <f t="shared" si="1869"/>
        <v>0</v>
      </c>
      <c r="O7724" s="558">
        <f t="shared" si="1870"/>
        <v>0</v>
      </c>
      <c r="P7724" s="506"/>
      <c r="Q7724" s="520"/>
      <c r="R7724" s="412" t="str">
        <f t="shared" si="1863"/>
        <v/>
      </c>
      <c r="S7724" s="412" t="str">
        <f t="shared" si="1859"/>
        <v/>
      </c>
      <c r="T7724" s="427"/>
      <c r="U7724" s="429"/>
      <c r="W7724" s="6" t="e">
        <f>VLOOKUP(A7724,'[3]Cartilha Global'!$A:$A,1,FALSE)</f>
        <v>#N/A</v>
      </c>
    </row>
    <row r="7725" spans="1:23" ht="23.25" hidden="1" thickBot="1" x14ac:dyDescent="0.25">
      <c r="A7725" s="621">
        <v>89280</v>
      </c>
      <c r="B7725" s="508" t="s">
        <v>3144</v>
      </c>
      <c r="C7725" s="513" t="s">
        <v>7909</v>
      </c>
      <c r="D7725" s="498" t="s">
        <v>7094</v>
      </c>
      <c r="E7725" s="499">
        <v>38.21</v>
      </c>
      <c r="F7725" s="500">
        <f t="shared" si="1872"/>
        <v>47.32</v>
      </c>
      <c r="G7725" s="556"/>
      <c r="H7725" s="518"/>
      <c r="I7725" s="519">
        <f t="shared" si="1864"/>
        <v>0</v>
      </c>
      <c r="J7725" s="558">
        <f t="shared" si="1871"/>
        <v>0</v>
      </c>
      <c r="K7725" s="504"/>
      <c r="L7725" s="580">
        <f t="shared" si="1868"/>
        <v>0</v>
      </c>
      <c r="M7725" s="518">
        <f t="shared" si="1868"/>
        <v>0</v>
      </c>
      <c r="N7725" s="519">
        <f t="shared" si="1869"/>
        <v>0</v>
      </c>
      <c r="O7725" s="558">
        <f t="shared" si="1870"/>
        <v>0</v>
      </c>
      <c r="P7725" s="506"/>
      <c r="Q7725" s="520"/>
      <c r="R7725" s="412" t="str">
        <f t="shared" si="1863"/>
        <v/>
      </c>
      <c r="S7725" s="412" t="str">
        <f t="shared" si="1859"/>
        <v/>
      </c>
      <c r="T7725" s="427"/>
      <c r="U7725" s="429"/>
      <c r="W7725" s="6" t="e">
        <f>VLOOKUP(A7725,'[3]Cartilha Global'!$A:$A,1,FALSE)</f>
        <v>#N/A</v>
      </c>
    </row>
    <row r="7726" spans="1:23" ht="23.25" hidden="1" thickBot="1" x14ac:dyDescent="0.25">
      <c r="A7726" s="621">
        <v>89281</v>
      </c>
      <c r="B7726" s="508" t="s">
        <v>3144</v>
      </c>
      <c r="C7726" s="513" t="s">
        <v>7910</v>
      </c>
      <c r="D7726" s="498" t="s">
        <v>7094</v>
      </c>
      <c r="E7726" s="499">
        <v>5.3</v>
      </c>
      <c r="F7726" s="500">
        <f t="shared" si="1872"/>
        <v>6.56</v>
      </c>
      <c r="G7726" s="556"/>
      <c r="H7726" s="518"/>
      <c r="I7726" s="519">
        <f t="shared" si="1864"/>
        <v>0</v>
      </c>
      <c r="J7726" s="558">
        <f t="shared" si="1871"/>
        <v>0</v>
      </c>
      <c r="K7726" s="504"/>
      <c r="L7726" s="580">
        <f t="shared" si="1868"/>
        <v>0</v>
      </c>
      <c r="M7726" s="518">
        <f t="shared" si="1868"/>
        <v>0</v>
      </c>
      <c r="N7726" s="519">
        <f t="shared" si="1869"/>
        <v>0</v>
      </c>
      <c r="O7726" s="558">
        <f t="shared" si="1870"/>
        <v>0</v>
      </c>
      <c r="P7726" s="506"/>
      <c r="Q7726" s="520"/>
      <c r="R7726" s="412" t="str">
        <f t="shared" si="1863"/>
        <v/>
      </c>
      <c r="S7726" s="412" t="str">
        <f t="shared" si="1859"/>
        <v/>
      </c>
      <c r="T7726" s="427"/>
      <c r="U7726" s="429"/>
      <c r="W7726" s="6" t="e">
        <f>VLOOKUP(A7726,'[3]Cartilha Global'!$A:$A,1,FALSE)</f>
        <v>#N/A</v>
      </c>
    </row>
    <row r="7727" spans="1:23" ht="23.25" hidden="1" thickBot="1" x14ac:dyDescent="0.25">
      <c r="A7727" s="621">
        <v>95282</v>
      </c>
      <c r="B7727" s="508" t="s">
        <v>3144</v>
      </c>
      <c r="C7727" s="513" t="s">
        <v>7911</v>
      </c>
      <c r="D7727" s="498" t="s">
        <v>6937</v>
      </c>
      <c r="E7727" s="499">
        <v>11.62</v>
      </c>
      <c r="F7727" s="500">
        <f t="shared" si="1872"/>
        <v>14.39</v>
      </c>
      <c r="G7727" s="556"/>
      <c r="H7727" s="518"/>
      <c r="I7727" s="519">
        <f t="shared" si="1864"/>
        <v>0</v>
      </c>
      <c r="J7727" s="558">
        <f t="shared" si="1871"/>
        <v>0</v>
      </c>
      <c r="K7727" s="504"/>
      <c r="L7727" s="580">
        <f t="shared" si="1868"/>
        <v>0</v>
      </c>
      <c r="M7727" s="518">
        <f t="shared" si="1868"/>
        <v>0</v>
      </c>
      <c r="N7727" s="519">
        <f t="shared" si="1869"/>
        <v>0</v>
      </c>
      <c r="O7727" s="558">
        <f t="shared" si="1870"/>
        <v>0</v>
      </c>
      <c r="P7727" s="506"/>
      <c r="Q7727" s="520"/>
      <c r="R7727" s="412" t="str">
        <f t="shared" si="1863"/>
        <v/>
      </c>
      <c r="S7727" s="412" t="str">
        <f t="shared" ref="S7727:S7790" si="1873">IF(Q7727="X","x",IF(Q7727="xx","x",IF(OR(J7727&gt;0,O7727&gt;0),"x","")))</f>
        <v/>
      </c>
      <c r="T7727" s="427"/>
      <c r="U7727" s="429"/>
      <c r="W7727" s="6" t="e">
        <f>VLOOKUP(A7727,'[3]Cartilha Global'!$A:$A,1,FALSE)</f>
        <v>#N/A</v>
      </c>
    </row>
    <row r="7728" spans="1:23" ht="23.25" hidden="1" thickBot="1" x14ac:dyDescent="0.25">
      <c r="A7728" s="621">
        <v>95283</v>
      </c>
      <c r="B7728" s="508" t="s">
        <v>3144</v>
      </c>
      <c r="C7728" s="513" t="s">
        <v>7912</v>
      </c>
      <c r="D7728" s="498" t="s">
        <v>7310</v>
      </c>
      <c r="E7728" s="499">
        <v>0.6</v>
      </c>
      <c r="F7728" s="500">
        <f t="shared" si="1872"/>
        <v>0.74</v>
      </c>
      <c r="G7728" s="556"/>
      <c r="H7728" s="518"/>
      <c r="I7728" s="519">
        <f t="shared" si="1864"/>
        <v>0</v>
      </c>
      <c r="J7728" s="558">
        <f t="shared" si="1871"/>
        <v>0</v>
      </c>
      <c r="K7728" s="504"/>
      <c r="L7728" s="580">
        <f t="shared" si="1868"/>
        <v>0</v>
      </c>
      <c r="M7728" s="518">
        <f t="shared" si="1868"/>
        <v>0</v>
      </c>
      <c r="N7728" s="519">
        <f t="shared" si="1869"/>
        <v>0</v>
      </c>
      <c r="O7728" s="558">
        <f t="shared" si="1870"/>
        <v>0</v>
      </c>
      <c r="P7728" s="506"/>
      <c r="Q7728" s="520"/>
      <c r="R7728" s="412" t="str">
        <f t="shared" ref="R7728:R7791" si="1874">IF(Q7728="X","x",IF(Q7728="xx","x",IF(O7728&gt;0,"x","")))</f>
        <v/>
      </c>
      <c r="S7728" s="412" t="str">
        <f t="shared" si="1873"/>
        <v/>
      </c>
      <c r="T7728" s="427"/>
      <c r="U7728" s="429"/>
      <c r="W7728" s="6" t="e">
        <f>VLOOKUP(A7728,'[3]Cartilha Global'!$A:$A,1,FALSE)</f>
        <v>#N/A</v>
      </c>
    </row>
    <row r="7729" spans="1:23" ht="23.25" hidden="1" thickBot="1" x14ac:dyDescent="0.25">
      <c r="A7729" s="621">
        <v>95278</v>
      </c>
      <c r="B7729" s="508" t="s">
        <v>3144</v>
      </c>
      <c r="C7729" s="513" t="s">
        <v>7913</v>
      </c>
      <c r="D7729" s="498" t="s">
        <v>7094</v>
      </c>
      <c r="E7729" s="499">
        <v>0.55000000000000004</v>
      </c>
      <c r="F7729" s="500">
        <f t="shared" si="1872"/>
        <v>0.68</v>
      </c>
      <c r="G7729" s="556"/>
      <c r="H7729" s="518"/>
      <c r="I7729" s="519">
        <f t="shared" si="1864"/>
        <v>0</v>
      </c>
      <c r="J7729" s="558">
        <f t="shared" si="1871"/>
        <v>0</v>
      </c>
      <c r="K7729" s="504"/>
      <c r="L7729" s="580">
        <f t="shared" si="1868"/>
        <v>0</v>
      </c>
      <c r="M7729" s="518">
        <f t="shared" si="1868"/>
        <v>0</v>
      </c>
      <c r="N7729" s="519">
        <f t="shared" si="1869"/>
        <v>0</v>
      </c>
      <c r="O7729" s="558">
        <f t="shared" si="1870"/>
        <v>0</v>
      </c>
      <c r="P7729" s="506"/>
      <c r="Q7729" s="520"/>
      <c r="R7729" s="412" t="str">
        <f t="shared" si="1874"/>
        <v/>
      </c>
      <c r="S7729" s="412" t="str">
        <f t="shared" si="1873"/>
        <v/>
      </c>
      <c r="T7729" s="427"/>
      <c r="U7729" s="429"/>
      <c r="W7729" s="6" t="e">
        <f>VLOOKUP(A7729,'[3]Cartilha Global'!$A:$A,1,FALSE)</f>
        <v>#N/A</v>
      </c>
    </row>
    <row r="7730" spans="1:23" ht="23.25" hidden="1" thickBot="1" x14ac:dyDescent="0.25">
      <c r="A7730" s="621">
        <v>95279</v>
      </c>
      <c r="B7730" s="508" t="s">
        <v>3144</v>
      </c>
      <c r="C7730" s="513" t="s">
        <v>7914</v>
      </c>
      <c r="D7730" s="498" t="s">
        <v>7094</v>
      </c>
      <c r="E7730" s="499">
        <v>0.05</v>
      </c>
      <c r="F7730" s="500">
        <f t="shared" si="1872"/>
        <v>0.06</v>
      </c>
      <c r="G7730" s="556"/>
      <c r="H7730" s="518"/>
      <c r="I7730" s="519">
        <f t="shared" si="1864"/>
        <v>0</v>
      </c>
      <c r="J7730" s="558">
        <f t="shared" si="1871"/>
        <v>0</v>
      </c>
      <c r="K7730" s="504"/>
      <c r="L7730" s="580">
        <f t="shared" si="1868"/>
        <v>0</v>
      </c>
      <c r="M7730" s="518">
        <f t="shared" si="1868"/>
        <v>0</v>
      </c>
      <c r="N7730" s="519">
        <f t="shared" si="1869"/>
        <v>0</v>
      </c>
      <c r="O7730" s="558">
        <f t="shared" si="1870"/>
        <v>0</v>
      </c>
      <c r="P7730" s="506"/>
      <c r="Q7730" s="520"/>
      <c r="R7730" s="412" t="str">
        <f t="shared" si="1874"/>
        <v/>
      </c>
      <c r="S7730" s="412" t="str">
        <f t="shared" si="1873"/>
        <v/>
      </c>
      <c r="T7730" s="427"/>
      <c r="U7730" s="429"/>
      <c r="W7730" s="6" t="e">
        <f>VLOOKUP(A7730,'[3]Cartilha Global'!$A:$A,1,FALSE)</f>
        <v>#N/A</v>
      </c>
    </row>
    <row r="7731" spans="1:23" ht="23.25" hidden="1" thickBot="1" x14ac:dyDescent="0.25">
      <c r="A7731" s="621">
        <v>95280</v>
      </c>
      <c r="B7731" s="508" t="s">
        <v>3144</v>
      </c>
      <c r="C7731" s="513" t="s">
        <v>7915</v>
      </c>
      <c r="D7731" s="498" t="s">
        <v>7094</v>
      </c>
      <c r="E7731" s="499">
        <v>0.54</v>
      </c>
      <c r="F7731" s="500">
        <f t="shared" si="1872"/>
        <v>0.67</v>
      </c>
      <c r="G7731" s="556"/>
      <c r="H7731" s="518"/>
      <c r="I7731" s="519">
        <f t="shared" si="1864"/>
        <v>0</v>
      </c>
      <c r="J7731" s="558">
        <f t="shared" si="1871"/>
        <v>0</v>
      </c>
      <c r="K7731" s="504"/>
      <c r="L7731" s="580">
        <f t="shared" si="1868"/>
        <v>0</v>
      </c>
      <c r="M7731" s="518">
        <f t="shared" si="1868"/>
        <v>0</v>
      </c>
      <c r="N7731" s="519">
        <f t="shared" si="1869"/>
        <v>0</v>
      </c>
      <c r="O7731" s="558">
        <f t="shared" si="1870"/>
        <v>0</v>
      </c>
      <c r="P7731" s="506"/>
      <c r="Q7731" s="520"/>
      <c r="R7731" s="412" t="str">
        <f t="shared" si="1874"/>
        <v/>
      </c>
      <c r="S7731" s="412" t="str">
        <f t="shared" si="1873"/>
        <v/>
      </c>
      <c r="T7731" s="427"/>
      <c r="U7731" s="429"/>
      <c r="W7731" s="6" t="e">
        <f>VLOOKUP(A7731,'[3]Cartilha Global'!$A:$A,1,FALSE)</f>
        <v>#N/A</v>
      </c>
    </row>
    <row r="7732" spans="1:23" ht="23.25" hidden="1" thickBot="1" x14ac:dyDescent="0.25">
      <c r="A7732" s="621">
        <v>95281</v>
      </c>
      <c r="B7732" s="508" t="s">
        <v>3144</v>
      </c>
      <c r="C7732" s="513" t="s">
        <v>7916</v>
      </c>
      <c r="D7732" s="498" t="s">
        <v>7094</v>
      </c>
      <c r="E7732" s="499">
        <v>10.48</v>
      </c>
      <c r="F7732" s="500">
        <f t="shared" si="1872"/>
        <v>12.98</v>
      </c>
      <c r="G7732" s="556"/>
      <c r="H7732" s="518"/>
      <c r="I7732" s="519">
        <f t="shared" ref="I7732:I7795" si="1875">IF(ISBLANK(E7732),0,ROUND(F7732*G7732,2))</f>
        <v>0</v>
      </c>
      <c r="J7732" s="558">
        <f t="shared" si="1871"/>
        <v>0</v>
      </c>
      <c r="K7732" s="504"/>
      <c r="L7732" s="580">
        <f t="shared" si="1868"/>
        <v>0</v>
      </c>
      <c r="M7732" s="518">
        <f t="shared" si="1868"/>
        <v>0</v>
      </c>
      <c r="N7732" s="519">
        <f t="shared" si="1869"/>
        <v>0</v>
      </c>
      <c r="O7732" s="558">
        <f t="shared" si="1870"/>
        <v>0</v>
      </c>
      <c r="P7732" s="506"/>
      <c r="Q7732" s="520"/>
      <c r="R7732" s="412" t="str">
        <f t="shared" si="1874"/>
        <v/>
      </c>
      <c r="S7732" s="412" t="str">
        <f t="shared" si="1873"/>
        <v/>
      </c>
      <c r="T7732" s="427"/>
      <c r="U7732" s="429"/>
      <c r="W7732" s="6" t="e">
        <f>VLOOKUP(A7732,'[3]Cartilha Global'!$A:$A,1,FALSE)</f>
        <v>#N/A</v>
      </c>
    </row>
    <row r="7733" spans="1:23" ht="23.25" hidden="1" thickBot="1" x14ac:dyDescent="0.25">
      <c r="A7733" s="621">
        <v>95270</v>
      </c>
      <c r="B7733" s="508" t="s">
        <v>3144</v>
      </c>
      <c r="C7733" s="513" t="s">
        <v>7917</v>
      </c>
      <c r="D7733" s="498" t="s">
        <v>6937</v>
      </c>
      <c r="E7733" s="499">
        <v>11.43</v>
      </c>
      <c r="F7733" s="500">
        <f t="shared" si="1872"/>
        <v>14.15</v>
      </c>
      <c r="G7733" s="556"/>
      <c r="H7733" s="518"/>
      <c r="I7733" s="519">
        <f t="shared" si="1875"/>
        <v>0</v>
      </c>
      <c r="J7733" s="558">
        <f t="shared" si="1871"/>
        <v>0</v>
      </c>
      <c r="K7733" s="504"/>
      <c r="L7733" s="580">
        <f t="shared" si="1868"/>
        <v>0</v>
      </c>
      <c r="M7733" s="518">
        <f t="shared" si="1868"/>
        <v>0</v>
      </c>
      <c r="N7733" s="519">
        <f t="shared" si="1869"/>
        <v>0</v>
      </c>
      <c r="O7733" s="558">
        <f t="shared" si="1870"/>
        <v>0</v>
      </c>
      <c r="P7733" s="506"/>
      <c r="Q7733" s="520"/>
      <c r="R7733" s="412" t="str">
        <f t="shared" si="1874"/>
        <v/>
      </c>
      <c r="S7733" s="412" t="str">
        <f t="shared" si="1873"/>
        <v/>
      </c>
      <c r="T7733" s="427"/>
      <c r="U7733" s="429"/>
      <c r="W7733" s="6" t="e">
        <f>VLOOKUP(A7733,'[3]Cartilha Global'!$A:$A,1,FALSE)</f>
        <v>#N/A</v>
      </c>
    </row>
    <row r="7734" spans="1:23" ht="23.25" hidden="1" thickBot="1" x14ac:dyDescent="0.25">
      <c r="A7734" s="621">
        <v>95271</v>
      </c>
      <c r="B7734" s="508" t="s">
        <v>3144</v>
      </c>
      <c r="C7734" s="513" t="s">
        <v>7918</v>
      </c>
      <c r="D7734" s="498" t="s">
        <v>7310</v>
      </c>
      <c r="E7734" s="499">
        <v>0.5</v>
      </c>
      <c r="F7734" s="500">
        <f t="shared" si="1872"/>
        <v>0.62</v>
      </c>
      <c r="G7734" s="556"/>
      <c r="H7734" s="518"/>
      <c r="I7734" s="519">
        <f t="shared" si="1875"/>
        <v>0</v>
      </c>
      <c r="J7734" s="558">
        <f t="shared" si="1871"/>
        <v>0</v>
      </c>
      <c r="K7734" s="504"/>
      <c r="L7734" s="580">
        <f t="shared" si="1868"/>
        <v>0</v>
      </c>
      <c r="M7734" s="518">
        <f t="shared" si="1868"/>
        <v>0</v>
      </c>
      <c r="N7734" s="519">
        <f t="shared" si="1869"/>
        <v>0</v>
      </c>
      <c r="O7734" s="558">
        <f t="shared" si="1870"/>
        <v>0</v>
      </c>
      <c r="P7734" s="506"/>
      <c r="Q7734" s="520"/>
      <c r="R7734" s="412" t="str">
        <f t="shared" si="1874"/>
        <v/>
      </c>
      <c r="S7734" s="412" t="str">
        <f t="shared" si="1873"/>
        <v/>
      </c>
      <c r="T7734" s="427"/>
      <c r="U7734" s="429"/>
      <c r="W7734" s="6" t="e">
        <f>VLOOKUP(A7734,'[3]Cartilha Global'!$A:$A,1,FALSE)</f>
        <v>#N/A</v>
      </c>
    </row>
    <row r="7735" spans="1:23" ht="23.25" hidden="1" thickBot="1" x14ac:dyDescent="0.25">
      <c r="A7735" s="621">
        <v>95266</v>
      </c>
      <c r="B7735" s="508" t="s">
        <v>3144</v>
      </c>
      <c r="C7735" s="513" t="s">
        <v>7919</v>
      </c>
      <c r="D7735" s="498" t="s">
        <v>7094</v>
      </c>
      <c r="E7735" s="499">
        <v>0.46</v>
      </c>
      <c r="F7735" s="500">
        <f t="shared" si="1872"/>
        <v>0.56999999999999995</v>
      </c>
      <c r="G7735" s="556"/>
      <c r="H7735" s="518"/>
      <c r="I7735" s="519">
        <f t="shared" si="1875"/>
        <v>0</v>
      </c>
      <c r="J7735" s="558">
        <f t="shared" si="1871"/>
        <v>0</v>
      </c>
      <c r="K7735" s="504"/>
      <c r="L7735" s="580">
        <f t="shared" si="1868"/>
        <v>0</v>
      </c>
      <c r="M7735" s="518">
        <f t="shared" si="1868"/>
        <v>0</v>
      </c>
      <c r="N7735" s="519">
        <f t="shared" si="1869"/>
        <v>0</v>
      </c>
      <c r="O7735" s="558">
        <f t="shared" si="1870"/>
        <v>0</v>
      </c>
      <c r="P7735" s="506"/>
      <c r="Q7735" s="520"/>
      <c r="R7735" s="412" t="str">
        <f t="shared" si="1874"/>
        <v/>
      </c>
      <c r="S7735" s="412" t="str">
        <f t="shared" si="1873"/>
        <v/>
      </c>
      <c r="T7735" s="427"/>
      <c r="U7735" s="429"/>
      <c r="W7735" s="6" t="e">
        <f>VLOOKUP(A7735,'[3]Cartilha Global'!$A:$A,1,FALSE)</f>
        <v>#N/A</v>
      </c>
    </row>
    <row r="7736" spans="1:23" ht="23.25" hidden="1" thickBot="1" x14ac:dyDescent="0.25">
      <c r="A7736" s="621">
        <v>95267</v>
      </c>
      <c r="B7736" s="508" t="s">
        <v>3144</v>
      </c>
      <c r="C7736" s="513" t="s">
        <v>7920</v>
      </c>
      <c r="D7736" s="498" t="s">
        <v>7094</v>
      </c>
      <c r="E7736" s="499">
        <v>0.04</v>
      </c>
      <c r="F7736" s="500">
        <f t="shared" si="1872"/>
        <v>0.05</v>
      </c>
      <c r="G7736" s="556"/>
      <c r="H7736" s="518"/>
      <c r="I7736" s="519">
        <f t="shared" si="1875"/>
        <v>0</v>
      </c>
      <c r="J7736" s="558">
        <f t="shared" si="1871"/>
        <v>0</v>
      </c>
      <c r="K7736" s="504"/>
      <c r="L7736" s="580">
        <f t="shared" si="1868"/>
        <v>0</v>
      </c>
      <c r="M7736" s="518">
        <f t="shared" si="1868"/>
        <v>0</v>
      </c>
      <c r="N7736" s="519">
        <f t="shared" si="1869"/>
        <v>0</v>
      </c>
      <c r="O7736" s="558">
        <f t="shared" si="1870"/>
        <v>0</v>
      </c>
      <c r="P7736" s="506"/>
      <c r="Q7736" s="520"/>
      <c r="R7736" s="412" t="str">
        <f t="shared" si="1874"/>
        <v/>
      </c>
      <c r="S7736" s="412" t="str">
        <f t="shared" si="1873"/>
        <v/>
      </c>
      <c r="T7736" s="427"/>
      <c r="U7736" s="429"/>
      <c r="W7736" s="6" t="e">
        <f>VLOOKUP(A7736,'[3]Cartilha Global'!$A:$A,1,FALSE)</f>
        <v>#N/A</v>
      </c>
    </row>
    <row r="7737" spans="1:23" ht="23.25" hidden="1" thickBot="1" x14ac:dyDescent="0.25">
      <c r="A7737" s="621">
        <v>95268</v>
      </c>
      <c r="B7737" s="508" t="s">
        <v>3144</v>
      </c>
      <c r="C7737" s="513" t="s">
        <v>7921</v>
      </c>
      <c r="D7737" s="498" t="s">
        <v>7094</v>
      </c>
      <c r="E7737" s="499">
        <v>0.45</v>
      </c>
      <c r="F7737" s="500">
        <f t="shared" si="1872"/>
        <v>0.56000000000000005</v>
      </c>
      <c r="G7737" s="556"/>
      <c r="H7737" s="518"/>
      <c r="I7737" s="519">
        <f t="shared" si="1875"/>
        <v>0</v>
      </c>
      <c r="J7737" s="558">
        <f t="shared" si="1871"/>
        <v>0</v>
      </c>
      <c r="K7737" s="504"/>
      <c r="L7737" s="580">
        <f t="shared" si="1868"/>
        <v>0</v>
      </c>
      <c r="M7737" s="518">
        <f t="shared" si="1868"/>
        <v>0</v>
      </c>
      <c r="N7737" s="519">
        <f t="shared" si="1869"/>
        <v>0</v>
      </c>
      <c r="O7737" s="558">
        <f t="shared" si="1870"/>
        <v>0</v>
      </c>
      <c r="P7737" s="506"/>
      <c r="Q7737" s="520"/>
      <c r="R7737" s="412" t="str">
        <f t="shared" si="1874"/>
        <v/>
      </c>
      <c r="S7737" s="412" t="str">
        <f t="shared" si="1873"/>
        <v/>
      </c>
      <c r="T7737" s="427"/>
      <c r="U7737" s="429"/>
      <c r="W7737" s="6" t="e">
        <f>VLOOKUP(A7737,'[3]Cartilha Global'!$A:$A,1,FALSE)</f>
        <v>#N/A</v>
      </c>
    </row>
    <row r="7738" spans="1:23" ht="23.25" hidden="1" thickBot="1" x14ac:dyDescent="0.25">
      <c r="A7738" s="621">
        <v>95269</v>
      </c>
      <c r="B7738" s="508" t="s">
        <v>3144</v>
      </c>
      <c r="C7738" s="513" t="s">
        <v>7922</v>
      </c>
      <c r="D7738" s="498" t="s">
        <v>7094</v>
      </c>
      <c r="E7738" s="499">
        <v>10.48</v>
      </c>
      <c r="F7738" s="500">
        <f t="shared" si="1872"/>
        <v>12.98</v>
      </c>
      <c r="G7738" s="556"/>
      <c r="H7738" s="518"/>
      <c r="I7738" s="519">
        <f t="shared" si="1875"/>
        <v>0</v>
      </c>
      <c r="J7738" s="558">
        <f t="shared" si="1871"/>
        <v>0</v>
      </c>
      <c r="K7738" s="504"/>
      <c r="L7738" s="580">
        <f t="shared" si="1868"/>
        <v>0</v>
      </c>
      <c r="M7738" s="518">
        <f t="shared" si="1868"/>
        <v>0</v>
      </c>
      <c r="N7738" s="519">
        <f t="shared" si="1869"/>
        <v>0</v>
      </c>
      <c r="O7738" s="558">
        <f t="shared" si="1870"/>
        <v>0</v>
      </c>
      <c r="P7738" s="506"/>
      <c r="Q7738" s="520"/>
      <c r="R7738" s="412" t="str">
        <f t="shared" si="1874"/>
        <v/>
      </c>
      <c r="S7738" s="412" t="str">
        <f t="shared" si="1873"/>
        <v/>
      </c>
      <c r="T7738" s="427"/>
      <c r="U7738" s="429"/>
      <c r="W7738" s="6" t="e">
        <f>VLOOKUP(A7738,'[3]Cartilha Global'!$A:$A,1,FALSE)</f>
        <v>#N/A</v>
      </c>
    </row>
    <row r="7739" spans="1:23" ht="34.5" hidden="1" thickBot="1" x14ac:dyDescent="0.25">
      <c r="A7739" s="621">
        <v>89210</v>
      </c>
      <c r="B7739" s="508" t="s">
        <v>3144</v>
      </c>
      <c r="C7739" s="513" t="s">
        <v>7923</v>
      </c>
      <c r="D7739" s="498" t="s">
        <v>7094</v>
      </c>
      <c r="E7739" s="499">
        <v>31.12</v>
      </c>
      <c r="F7739" s="500">
        <f t="shared" si="1872"/>
        <v>38.54</v>
      </c>
      <c r="G7739" s="556"/>
      <c r="H7739" s="518"/>
      <c r="I7739" s="519">
        <f t="shared" si="1875"/>
        <v>0</v>
      </c>
      <c r="J7739" s="558">
        <f t="shared" si="1871"/>
        <v>0</v>
      </c>
      <c r="K7739" s="504"/>
      <c r="L7739" s="580">
        <f t="shared" si="1868"/>
        <v>0</v>
      </c>
      <c r="M7739" s="518">
        <f t="shared" si="1868"/>
        <v>0</v>
      </c>
      <c r="N7739" s="519">
        <f t="shared" si="1869"/>
        <v>0</v>
      </c>
      <c r="O7739" s="558">
        <f t="shared" si="1870"/>
        <v>0</v>
      </c>
      <c r="P7739" s="506"/>
      <c r="Q7739" s="520"/>
      <c r="R7739" s="412" t="str">
        <f t="shared" si="1874"/>
        <v/>
      </c>
      <c r="S7739" s="412" t="str">
        <f t="shared" si="1873"/>
        <v/>
      </c>
      <c r="T7739" s="427"/>
      <c r="U7739" s="429"/>
      <c r="W7739" s="6" t="e">
        <f>VLOOKUP(A7739,'[3]Cartilha Global'!$A:$A,1,FALSE)</f>
        <v>#N/A</v>
      </c>
    </row>
    <row r="7740" spans="1:23" ht="23.25" hidden="1" thickBot="1" x14ac:dyDescent="0.25">
      <c r="A7740" s="621">
        <v>89211</v>
      </c>
      <c r="B7740" s="508" t="s">
        <v>3144</v>
      </c>
      <c r="C7740" s="513" t="s">
        <v>7924</v>
      </c>
      <c r="D7740" s="498" t="s">
        <v>7094</v>
      </c>
      <c r="E7740" s="499">
        <v>4.32</v>
      </c>
      <c r="F7740" s="500">
        <f t="shared" si="1872"/>
        <v>5.35</v>
      </c>
      <c r="G7740" s="556"/>
      <c r="H7740" s="518"/>
      <c r="I7740" s="519">
        <f t="shared" si="1875"/>
        <v>0</v>
      </c>
      <c r="J7740" s="558">
        <f t="shared" si="1871"/>
        <v>0</v>
      </c>
      <c r="K7740" s="504"/>
      <c r="L7740" s="580">
        <f t="shared" si="1868"/>
        <v>0</v>
      </c>
      <c r="M7740" s="518">
        <f t="shared" si="1868"/>
        <v>0</v>
      </c>
      <c r="N7740" s="519">
        <f t="shared" si="1869"/>
        <v>0</v>
      </c>
      <c r="O7740" s="558">
        <f t="shared" si="1870"/>
        <v>0</v>
      </c>
      <c r="P7740" s="506"/>
      <c r="Q7740" s="520"/>
      <c r="R7740" s="412" t="str">
        <f t="shared" si="1874"/>
        <v/>
      </c>
      <c r="S7740" s="412" t="str">
        <f t="shared" si="1873"/>
        <v/>
      </c>
      <c r="T7740" s="427"/>
      <c r="U7740" s="429"/>
      <c r="W7740" s="6" t="e">
        <f>VLOOKUP(A7740,'[3]Cartilha Global'!$A:$A,1,FALSE)</f>
        <v>#N/A</v>
      </c>
    </row>
    <row r="7741" spans="1:23" ht="23.25" hidden="1" thickBot="1" x14ac:dyDescent="0.25">
      <c r="A7741" s="621">
        <v>95631</v>
      </c>
      <c r="B7741" s="508" t="s">
        <v>3144</v>
      </c>
      <c r="C7741" s="513" t="s">
        <v>7925</v>
      </c>
      <c r="D7741" s="498" t="s">
        <v>6937</v>
      </c>
      <c r="E7741" s="499">
        <v>235.26</v>
      </c>
      <c r="F7741" s="500">
        <f t="shared" si="1872"/>
        <v>291.35000000000002</v>
      </c>
      <c r="G7741" s="556"/>
      <c r="H7741" s="518"/>
      <c r="I7741" s="519">
        <f t="shared" si="1875"/>
        <v>0</v>
      </c>
      <c r="J7741" s="558">
        <f t="shared" si="1871"/>
        <v>0</v>
      </c>
      <c r="K7741" s="504"/>
      <c r="L7741" s="580">
        <f t="shared" si="1868"/>
        <v>0</v>
      </c>
      <c r="M7741" s="518">
        <f t="shared" si="1868"/>
        <v>0</v>
      </c>
      <c r="N7741" s="519">
        <f t="shared" si="1869"/>
        <v>0</v>
      </c>
      <c r="O7741" s="558">
        <f t="shared" si="1870"/>
        <v>0</v>
      </c>
      <c r="P7741" s="506"/>
      <c r="Q7741" s="520"/>
      <c r="R7741" s="412" t="str">
        <f t="shared" si="1874"/>
        <v/>
      </c>
      <c r="S7741" s="412" t="str">
        <f t="shared" si="1873"/>
        <v/>
      </c>
      <c r="T7741" s="427"/>
      <c r="U7741" s="429"/>
      <c r="W7741" s="6" t="e">
        <f>VLOOKUP(A7741,'[3]Cartilha Global'!$A:$A,1,FALSE)</f>
        <v>#N/A</v>
      </c>
    </row>
    <row r="7742" spans="1:23" ht="34.5" hidden="1" thickBot="1" x14ac:dyDescent="0.25">
      <c r="A7742" s="621">
        <v>93244</v>
      </c>
      <c r="B7742" s="508" t="s">
        <v>3144</v>
      </c>
      <c r="C7742" s="513" t="s">
        <v>7926</v>
      </c>
      <c r="D7742" s="498" t="s">
        <v>7310</v>
      </c>
      <c r="E7742" s="499">
        <v>60.88</v>
      </c>
      <c r="F7742" s="500">
        <f t="shared" si="1872"/>
        <v>75.39</v>
      </c>
      <c r="G7742" s="556"/>
      <c r="H7742" s="518"/>
      <c r="I7742" s="519">
        <f t="shared" si="1875"/>
        <v>0</v>
      </c>
      <c r="J7742" s="558">
        <f t="shared" si="1871"/>
        <v>0</v>
      </c>
      <c r="K7742" s="504"/>
      <c r="L7742" s="580">
        <f t="shared" si="1868"/>
        <v>0</v>
      </c>
      <c r="M7742" s="518">
        <f t="shared" si="1868"/>
        <v>0</v>
      </c>
      <c r="N7742" s="519">
        <f t="shared" si="1869"/>
        <v>0</v>
      </c>
      <c r="O7742" s="558">
        <f t="shared" si="1870"/>
        <v>0</v>
      </c>
      <c r="P7742" s="506"/>
      <c r="Q7742" s="520"/>
      <c r="R7742" s="412" t="str">
        <f t="shared" si="1874"/>
        <v/>
      </c>
      <c r="S7742" s="412" t="str">
        <f t="shared" si="1873"/>
        <v/>
      </c>
      <c r="T7742" s="427"/>
      <c r="U7742" s="429"/>
      <c r="W7742" s="6" t="e">
        <f>VLOOKUP(A7742,'[3]Cartilha Global'!$A:$A,1,FALSE)</f>
        <v>#N/A</v>
      </c>
    </row>
    <row r="7743" spans="1:23" ht="23.25" hidden="1" thickBot="1" x14ac:dyDescent="0.25">
      <c r="A7743" s="621">
        <v>95632</v>
      </c>
      <c r="B7743" s="508" t="s">
        <v>3144</v>
      </c>
      <c r="C7743" s="513" t="s">
        <v>7927</v>
      </c>
      <c r="D7743" s="498" t="s">
        <v>7310</v>
      </c>
      <c r="E7743" s="499">
        <v>77.05</v>
      </c>
      <c r="F7743" s="500">
        <f t="shared" si="1872"/>
        <v>95.42</v>
      </c>
      <c r="G7743" s="556"/>
      <c r="H7743" s="518"/>
      <c r="I7743" s="519">
        <f t="shared" si="1875"/>
        <v>0</v>
      </c>
      <c r="J7743" s="558">
        <f t="shared" si="1871"/>
        <v>0</v>
      </c>
      <c r="K7743" s="504"/>
      <c r="L7743" s="580">
        <f t="shared" si="1868"/>
        <v>0</v>
      </c>
      <c r="M7743" s="518">
        <f t="shared" si="1868"/>
        <v>0</v>
      </c>
      <c r="N7743" s="519">
        <f t="shared" si="1869"/>
        <v>0</v>
      </c>
      <c r="O7743" s="558">
        <f t="shared" si="1870"/>
        <v>0</v>
      </c>
      <c r="P7743" s="506"/>
      <c r="Q7743" s="520"/>
      <c r="R7743" s="412" t="str">
        <f t="shared" si="1874"/>
        <v/>
      </c>
      <c r="S7743" s="412" t="str">
        <f t="shared" si="1873"/>
        <v/>
      </c>
      <c r="T7743" s="427"/>
      <c r="U7743" s="429"/>
      <c r="W7743" s="6" t="e">
        <f>VLOOKUP(A7743,'[3]Cartilha Global'!$A:$A,1,FALSE)</f>
        <v>#N/A</v>
      </c>
    </row>
    <row r="7744" spans="1:23" ht="23.25" hidden="1" thickBot="1" x14ac:dyDescent="0.25">
      <c r="A7744" s="621">
        <v>93238</v>
      </c>
      <c r="B7744" s="508" t="s">
        <v>3144</v>
      </c>
      <c r="C7744" s="513" t="s">
        <v>7928</v>
      </c>
      <c r="D7744" s="498" t="s">
        <v>7094</v>
      </c>
      <c r="E7744" s="499">
        <v>1.3</v>
      </c>
      <c r="F7744" s="500">
        <f t="shared" si="1872"/>
        <v>1.61</v>
      </c>
      <c r="G7744" s="556"/>
      <c r="H7744" s="518"/>
      <c r="I7744" s="519">
        <f t="shared" si="1875"/>
        <v>0</v>
      </c>
      <c r="J7744" s="558">
        <f t="shared" si="1871"/>
        <v>0</v>
      </c>
      <c r="K7744" s="504"/>
      <c r="L7744" s="580">
        <f t="shared" ref="L7744:M7750" si="1876">G7744</f>
        <v>0</v>
      </c>
      <c r="M7744" s="518">
        <f t="shared" si="1876"/>
        <v>0</v>
      </c>
      <c r="N7744" s="519">
        <f t="shared" ref="N7744:N7750" si="1877">IF(ISBLANK(E7744),0,ROUND(F7744*L7744,2))</f>
        <v>0</v>
      </c>
      <c r="O7744" s="558">
        <f t="shared" ref="O7744:O7750" si="1878">IF(ISBLANK(L7744),0,ROUND(L7744*M7744,2))</f>
        <v>0</v>
      </c>
      <c r="P7744" s="506"/>
      <c r="Q7744" s="520"/>
      <c r="R7744" s="412" t="str">
        <f t="shared" si="1874"/>
        <v/>
      </c>
      <c r="S7744" s="412" t="str">
        <f t="shared" si="1873"/>
        <v/>
      </c>
      <c r="T7744" s="427"/>
      <c r="U7744" s="429"/>
      <c r="W7744" s="6" t="e">
        <f>VLOOKUP(A7744,'[3]Cartilha Global'!$A:$A,1,FALSE)</f>
        <v>#N/A</v>
      </c>
    </row>
    <row r="7745" spans="1:23" ht="23.25" hidden="1" thickBot="1" x14ac:dyDescent="0.25">
      <c r="A7745" s="621">
        <v>93239</v>
      </c>
      <c r="B7745" s="508" t="s">
        <v>3144</v>
      </c>
      <c r="C7745" s="513" t="s">
        <v>7929</v>
      </c>
      <c r="D7745" s="498" t="s">
        <v>7094</v>
      </c>
      <c r="E7745" s="499">
        <v>5.9</v>
      </c>
      <c r="F7745" s="500">
        <f t="shared" si="1872"/>
        <v>7.31</v>
      </c>
      <c r="G7745" s="556"/>
      <c r="H7745" s="518"/>
      <c r="I7745" s="519">
        <f t="shared" si="1875"/>
        <v>0</v>
      </c>
      <c r="J7745" s="558">
        <f t="shared" si="1871"/>
        <v>0</v>
      </c>
      <c r="K7745" s="504"/>
      <c r="L7745" s="580">
        <f t="shared" si="1876"/>
        <v>0</v>
      </c>
      <c r="M7745" s="518">
        <f t="shared" si="1876"/>
        <v>0</v>
      </c>
      <c r="N7745" s="519">
        <f t="shared" si="1877"/>
        <v>0</v>
      </c>
      <c r="O7745" s="558">
        <f t="shared" si="1878"/>
        <v>0</v>
      </c>
      <c r="P7745" s="506"/>
      <c r="Q7745" s="520"/>
      <c r="R7745" s="412" t="str">
        <f t="shared" si="1874"/>
        <v/>
      </c>
      <c r="S7745" s="412" t="str">
        <f t="shared" si="1873"/>
        <v/>
      </c>
      <c r="T7745" s="427"/>
      <c r="U7745" s="429"/>
      <c r="W7745" s="6" t="e">
        <f>VLOOKUP(A7745,'[3]Cartilha Global'!$A:$A,1,FALSE)</f>
        <v>#N/A</v>
      </c>
    </row>
    <row r="7746" spans="1:23" ht="34.5" hidden="1" thickBot="1" x14ac:dyDescent="0.25">
      <c r="A7746" s="621">
        <v>93240</v>
      </c>
      <c r="B7746" s="508" t="s">
        <v>3144</v>
      </c>
      <c r="C7746" s="513" t="s">
        <v>7930</v>
      </c>
      <c r="D7746" s="498" t="s">
        <v>7094</v>
      </c>
      <c r="E7746" s="499">
        <v>13.4</v>
      </c>
      <c r="F7746" s="500">
        <f t="shared" si="1872"/>
        <v>16.59</v>
      </c>
      <c r="G7746" s="556"/>
      <c r="H7746" s="518"/>
      <c r="I7746" s="519">
        <f t="shared" si="1875"/>
        <v>0</v>
      </c>
      <c r="J7746" s="558">
        <f t="shared" si="1871"/>
        <v>0</v>
      </c>
      <c r="K7746" s="504"/>
      <c r="L7746" s="580">
        <f t="shared" si="1876"/>
        <v>0</v>
      </c>
      <c r="M7746" s="518">
        <f t="shared" si="1876"/>
        <v>0</v>
      </c>
      <c r="N7746" s="519">
        <f t="shared" si="1877"/>
        <v>0</v>
      </c>
      <c r="O7746" s="558">
        <f t="shared" si="1878"/>
        <v>0</v>
      </c>
      <c r="P7746" s="506"/>
      <c r="Q7746" s="520"/>
      <c r="R7746" s="412" t="str">
        <f t="shared" si="1874"/>
        <v/>
      </c>
      <c r="S7746" s="412" t="str">
        <f t="shared" si="1873"/>
        <v/>
      </c>
      <c r="T7746" s="427"/>
      <c r="U7746" s="429"/>
      <c r="W7746" s="6" t="e">
        <f>VLOOKUP(A7746,'[3]Cartilha Global'!$A:$A,1,FALSE)</f>
        <v>#N/A</v>
      </c>
    </row>
    <row r="7747" spans="1:23" ht="23.25" hidden="1" thickBot="1" x14ac:dyDescent="0.25">
      <c r="A7747" s="621">
        <v>95627</v>
      </c>
      <c r="B7747" s="508" t="s">
        <v>3144</v>
      </c>
      <c r="C7747" s="513" t="s">
        <v>7931</v>
      </c>
      <c r="D7747" s="498" t="s">
        <v>7094</v>
      </c>
      <c r="E7747" s="499">
        <v>46.55</v>
      </c>
      <c r="F7747" s="500">
        <f t="shared" si="1872"/>
        <v>57.65</v>
      </c>
      <c r="G7747" s="556"/>
      <c r="H7747" s="518"/>
      <c r="I7747" s="519">
        <f t="shared" si="1875"/>
        <v>0</v>
      </c>
      <c r="J7747" s="558">
        <f t="shared" si="1871"/>
        <v>0</v>
      </c>
      <c r="K7747" s="504"/>
      <c r="L7747" s="580">
        <f t="shared" si="1876"/>
        <v>0</v>
      </c>
      <c r="M7747" s="518">
        <f t="shared" si="1876"/>
        <v>0</v>
      </c>
      <c r="N7747" s="519">
        <f t="shared" si="1877"/>
        <v>0</v>
      </c>
      <c r="O7747" s="558">
        <f t="shared" si="1878"/>
        <v>0</v>
      </c>
      <c r="P7747" s="506"/>
      <c r="Q7747" s="520"/>
      <c r="R7747" s="412" t="str">
        <f t="shared" si="1874"/>
        <v/>
      </c>
      <c r="S7747" s="412" t="str">
        <f t="shared" si="1873"/>
        <v/>
      </c>
      <c r="T7747" s="427"/>
      <c r="U7747" s="429"/>
      <c r="W7747" s="6" t="e">
        <f>VLOOKUP(A7747,'[3]Cartilha Global'!$A:$A,1,FALSE)</f>
        <v>#N/A</v>
      </c>
    </row>
    <row r="7748" spans="1:23" ht="23.25" hidden="1" thickBot="1" x14ac:dyDescent="0.25">
      <c r="A7748" s="621">
        <v>95628</v>
      </c>
      <c r="B7748" s="508" t="s">
        <v>3144</v>
      </c>
      <c r="C7748" s="513" t="s">
        <v>7932</v>
      </c>
      <c r="D7748" s="498" t="s">
        <v>7094</v>
      </c>
      <c r="E7748" s="499">
        <v>6.46</v>
      </c>
      <c r="F7748" s="500">
        <f t="shared" si="1872"/>
        <v>8</v>
      </c>
      <c r="G7748" s="556"/>
      <c r="H7748" s="518"/>
      <c r="I7748" s="519">
        <f t="shared" si="1875"/>
        <v>0</v>
      </c>
      <c r="J7748" s="558">
        <f t="shared" si="1871"/>
        <v>0</v>
      </c>
      <c r="K7748" s="504"/>
      <c r="L7748" s="580">
        <f t="shared" si="1876"/>
        <v>0</v>
      </c>
      <c r="M7748" s="518">
        <f t="shared" si="1876"/>
        <v>0</v>
      </c>
      <c r="N7748" s="519">
        <f t="shared" si="1877"/>
        <v>0</v>
      </c>
      <c r="O7748" s="558">
        <f t="shared" si="1878"/>
        <v>0</v>
      </c>
      <c r="P7748" s="506"/>
      <c r="Q7748" s="520"/>
      <c r="R7748" s="412" t="str">
        <f t="shared" si="1874"/>
        <v/>
      </c>
      <c r="S7748" s="412" t="str">
        <f t="shared" si="1873"/>
        <v/>
      </c>
      <c r="T7748" s="427"/>
      <c r="U7748" s="429"/>
      <c r="W7748" s="6" t="e">
        <f>VLOOKUP(A7748,'[3]Cartilha Global'!$A:$A,1,FALSE)</f>
        <v>#N/A</v>
      </c>
    </row>
    <row r="7749" spans="1:23" ht="23.25" hidden="1" thickBot="1" x14ac:dyDescent="0.25">
      <c r="A7749" s="621">
        <v>95629</v>
      </c>
      <c r="B7749" s="508" t="s">
        <v>3144</v>
      </c>
      <c r="C7749" s="513" t="s">
        <v>7933</v>
      </c>
      <c r="D7749" s="498" t="s">
        <v>7094</v>
      </c>
      <c r="E7749" s="499">
        <v>58.25</v>
      </c>
      <c r="F7749" s="500">
        <f t="shared" si="1872"/>
        <v>72.14</v>
      </c>
      <c r="G7749" s="556"/>
      <c r="H7749" s="518"/>
      <c r="I7749" s="519">
        <f t="shared" si="1875"/>
        <v>0</v>
      </c>
      <c r="J7749" s="558">
        <f t="shared" si="1871"/>
        <v>0</v>
      </c>
      <c r="K7749" s="504"/>
      <c r="L7749" s="580">
        <f t="shared" si="1876"/>
        <v>0</v>
      </c>
      <c r="M7749" s="518">
        <f t="shared" si="1876"/>
        <v>0</v>
      </c>
      <c r="N7749" s="519">
        <f t="shared" si="1877"/>
        <v>0</v>
      </c>
      <c r="O7749" s="558">
        <f t="shared" si="1878"/>
        <v>0</v>
      </c>
      <c r="P7749" s="506"/>
      <c r="Q7749" s="520"/>
      <c r="R7749" s="412" t="str">
        <f t="shared" si="1874"/>
        <v/>
      </c>
      <c r="S7749" s="412" t="str">
        <f t="shared" si="1873"/>
        <v/>
      </c>
      <c r="T7749" s="427"/>
      <c r="U7749" s="429"/>
      <c r="W7749" s="6" t="e">
        <f>VLOOKUP(A7749,'[3]Cartilha Global'!$A:$A,1,FALSE)</f>
        <v>#N/A</v>
      </c>
    </row>
    <row r="7750" spans="1:23" ht="23.25" hidden="1" thickBot="1" x14ac:dyDescent="0.25">
      <c r="A7750" s="621">
        <v>95630</v>
      </c>
      <c r="B7750" s="508" t="s">
        <v>3144</v>
      </c>
      <c r="C7750" s="513" t="s">
        <v>7934</v>
      </c>
      <c r="D7750" s="498" t="s">
        <v>7094</v>
      </c>
      <c r="E7750" s="499">
        <v>99.96</v>
      </c>
      <c r="F7750" s="500">
        <f t="shared" si="1872"/>
        <v>123.79</v>
      </c>
      <c r="G7750" s="556"/>
      <c r="H7750" s="518"/>
      <c r="I7750" s="519">
        <f t="shared" si="1875"/>
        <v>0</v>
      </c>
      <c r="J7750" s="558">
        <f t="shared" si="1871"/>
        <v>0</v>
      </c>
      <c r="K7750" s="504"/>
      <c r="L7750" s="580">
        <f t="shared" si="1876"/>
        <v>0</v>
      </c>
      <c r="M7750" s="518">
        <f t="shared" si="1876"/>
        <v>0</v>
      </c>
      <c r="N7750" s="519">
        <f t="shared" si="1877"/>
        <v>0</v>
      </c>
      <c r="O7750" s="558">
        <f t="shared" si="1878"/>
        <v>0</v>
      </c>
      <c r="P7750" s="506"/>
      <c r="Q7750" s="520"/>
      <c r="R7750" s="412" t="str">
        <f t="shared" si="1874"/>
        <v/>
      </c>
      <c r="S7750" s="412" t="str">
        <f t="shared" si="1873"/>
        <v/>
      </c>
      <c r="T7750" s="427"/>
      <c r="U7750" s="429"/>
      <c r="W7750" s="6" t="e">
        <f>VLOOKUP(A7750,'[3]Cartilha Global'!$A:$A,1,FALSE)</f>
        <v>#N/A</v>
      </c>
    </row>
    <row r="7751" spans="1:23" ht="12" hidden="1" thickBot="1" x14ac:dyDescent="0.25">
      <c r="A7751" s="621" t="s">
        <v>6580</v>
      </c>
      <c r="B7751" s="508"/>
      <c r="C7751" s="513" t="s">
        <v>6581</v>
      </c>
      <c r="D7751" s="498"/>
      <c r="E7751" s="499"/>
      <c r="F7751" s="500">
        <f t="shared" ref="F7751:F7779" si="1879">IF(E7751=0,0,ROUND(E7751*(1+E$13)*(1-E$14),2))</f>
        <v>0</v>
      </c>
      <c r="G7751" s="556"/>
      <c r="H7751" s="556"/>
      <c r="I7751" s="557">
        <f t="shared" si="1875"/>
        <v>0</v>
      </c>
      <c r="J7751" s="558">
        <f t="shared" si="1871"/>
        <v>0</v>
      </c>
      <c r="K7751" s="504"/>
      <c r="L7751" s="580"/>
      <c r="M7751" s="556"/>
      <c r="N7751" s="557"/>
      <c r="O7751" s="558"/>
      <c r="P7751" s="506"/>
      <c r="Q7751" s="494" t="str">
        <f>IF(OR(SUM(J7752:J7757)&gt;0,SUM(O7752:O7757)&gt;0),"xx","")</f>
        <v/>
      </c>
      <c r="R7751" s="412" t="str">
        <f t="shared" si="1874"/>
        <v/>
      </c>
      <c r="S7751" s="412" t="str">
        <f t="shared" si="1873"/>
        <v/>
      </c>
      <c r="T7751" s="427"/>
      <c r="U7751" s="429"/>
      <c r="W7751" s="6" t="e">
        <f>VLOOKUP(A7751,'[3]Cartilha Global'!$A:$A,1,FALSE)</f>
        <v>#N/A</v>
      </c>
    </row>
    <row r="7752" spans="1:23" ht="23.25" hidden="1" thickBot="1" x14ac:dyDescent="0.25">
      <c r="A7752" s="621">
        <v>91277</v>
      </c>
      <c r="B7752" s="508" t="s">
        <v>3144</v>
      </c>
      <c r="C7752" s="513" t="s">
        <v>7935</v>
      </c>
      <c r="D7752" s="498" t="s">
        <v>6937</v>
      </c>
      <c r="E7752" s="499">
        <v>11.7</v>
      </c>
      <c r="F7752" s="500">
        <f t="shared" si="1879"/>
        <v>14.49</v>
      </c>
      <c r="G7752" s="556"/>
      <c r="H7752" s="518"/>
      <c r="I7752" s="519">
        <f t="shared" si="1875"/>
        <v>0</v>
      </c>
      <c r="J7752" s="558">
        <f t="shared" si="1871"/>
        <v>0</v>
      </c>
      <c r="K7752" s="504"/>
      <c r="L7752" s="580">
        <f t="shared" ref="L7752:M7757" si="1880">G7752</f>
        <v>0</v>
      </c>
      <c r="M7752" s="518">
        <f t="shared" si="1880"/>
        <v>0</v>
      </c>
      <c r="N7752" s="519">
        <f t="shared" ref="N7752:N7757" si="1881">IF(ISBLANK(E7752),0,ROUND(F7752*L7752,2))</f>
        <v>0</v>
      </c>
      <c r="O7752" s="558">
        <f t="shared" ref="O7752:O7757" si="1882">IF(ISBLANK(L7752),0,ROUND(L7752*M7752,2))</f>
        <v>0</v>
      </c>
      <c r="P7752" s="506"/>
      <c r="Q7752" s="520"/>
      <c r="R7752" s="412" t="str">
        <f t="shared" si="1874"/>
        <v/>
      </c>
      <c r="S7752" s="412" t="str">
        <f t="shared" si="1873"/>
        <v/>
      </c>
      <c r="T7752" s="427"/>
      <c r="U7752" s="429"/>
      <c r="W7752" s="6" t="e">
        <f>VLOOKUP(A7752,'[3]Cartilha Global'!$A:$A,1,FALSE)</f>
        <v>#N/A</v>
      </c>
    </row>
    <row r="7753" spans="1:23" ht="23.25" hidden="1" thickBot="1" x14ac:dyDescent="0.25">
      <c r="A7753" s="621">
        <v>91278</v>
      </c>
      <c r="B7753" s="508" t="s">
        <v>3144</v>
      </c>
      <c r="C7753" s="513" t="s">
        <v>7936</v>
      </c>
      <c r="D7753" s="498" t="s">
        <v>7310</v>
      </c>
      <c r="E7753" s="499">
        <v>0.57999999999999996</v>
      </c>
      <c r="F7753" s="500">
        <f t="shared" si="1879"/>
        <v>0.72</v>
      </c>
      <c r="G7753" s="556"/>
      <c r="H7753" s="518"/>
      <c r="I7753" s="519">
        <f t="shared" si="1875"/>
        <v>0</v>
      </c>
      <c r="J7753" s="558">
        <f t="shared" si="1871"/>
        <v>0</v>
      </c>
      <c r="K7753" s="504"/>
      <c r="L7753" s="580">
        <f t="shared" si="1880"/>
        <v>0</v>
      </c>
      <c r="M7753" s="518">
        <f t="shared" si="1880"/>
        <v>0</v>
      </c>
      <c r="N7753" s="519">
        <f t="shared" si="1881"/>
        <v>0</v>
      </c>
      <c r="O7753" s="558">
        <f t="shared" si="1882"/>
        <v>0</v>
      </c>
      <c r="P7753" s="506"/>
      <c r="Q7753" s="520"/>
      <c r="R7753" s="412" t="str">
        <f t="shared" si="1874"/>
        <v/>
      </c>
      <c r="S7753" s="412" t="str">
        <f t="shared" si="1873"/>
        <v/>
      </c>
      <c r="T7753" s="427"/>
      <c r="U7753" s="429"/>
      <c r="W7753" s="6" t="e">
        <f>VLOOKUP(A7753,'[3]Cartilha Global'!$A:$A,1,FALSE)</f>
        <v>#N/A</v>
      </c>
    </row>
    <row r="7754" spans="1:23" ht="23.25" hidden="1" thickBot="1" x14ac:dyDescent="0.25">
      <c r="A7754" s="621">
        <v>91273</v>
      </c>
      <c r="B7754" s="508" t="s">
        <v>3144</v>
      </c>
      <c r="C7754" s="513" t="s">
        <v>7937</v>
      </c>
      <c r="D7754" s="498" t="s">
        <v>7094</v>
      </c>
      <c r="E7754" s="499">
        <v>0.51</v>
      </c>
      <c r="F7754" s="500">
        <f t="shared" si="1879"/>
        <v>0.63</v>
      </c>
      <c r="G7754" s="556"/>
      <c r="H7754" s="518"/>
      <c r="I7754" s="519">
        <f t="shared" si="1875"/>
        <v>0</v>
      </c>
      <c r="J7754" s="558">
        <f t="shared" si="1871"/>
        <v>0</v>
      </c>
      <c r="K7754" s="504"/>
      <c r="L7754" s="580">
        <f t="shared" si="1880"/>
        <v>0</v>
      </c>
      <c r="M7754" s="518">
        <f t="shared" si="1880"/>
        <v>0</v>
      </c>
      <c r="N7754" s="519">
        <f t="shared" si="1881"/>
        <v>0</v>
      </c>
      <c r="O7754" s="558">
        <f t="shared" si="1882"/>
        <v>0</v>
      </c>
      <c r="P7754" s="506"/>
      <c r="Q7754" s="520"/>
      <c r="R7754" s="412" t="str">
        <f t="shared" si="1874"/>
        <v/>
      </c>
      <c r="S7754" s="412" t="str">
        <f t="shared" si="1873"/>
        <v/>
      </c>
      <c r="T7754" s="427"/>
      <c r="U7754" s="429"/>
      <c r="W7754" s="6" t="e">
        <f>VLOOKUP(A7754,'[3]Cartilha Global'!$A:$A,1,FALSE)</f>
        <v>#N/A</v>
      </c>
    </row>
    <row r="7755" spans="1:23" ht="23.25" hidden="1" thickBot="1" x14ac:dyDescent="0.25">
      <c r="A7755" s="621">
        <v>91274</v>
      </c>
      <c r="B7755" s="508" t="s">
        <v>3144</v>
      </c>
      <c r="C7755" s="513" t="s">
        <v>7938</v>
      </c>
      <c r="D7755" s="498" t="s">
        <v>7094</v>
      </c>
      <c r="E7755" s="499">
        <v>7.0000000000000007E-2</v>
      </c>
      <c r="F7755" s="500">
        <f t="shared" si="1879"/>
        <v>0.09</v>
      </c>
      <c r="G7755" s="556"/>
      <c r="H7755" s="518"/>
      <c r="I7755" s="519">
        <f t="shared" si="1875"/>
        <v>0</v>
      </c>
      <c r="J7755" s="558">
        <f t="shared" si="1871"/>
        <v>0</v>
      </c>
      <c r="K7755" s="504"/>
      <c r="L7755" s="580">
        <f t="shared" si="1880"/>
        <v>0</v>
      </c>
      <c r="M7755" s="518">
        <f t="shared" si="1880"/>
        <v>0</v>
      </c>
      <c r="N7755" s="519">
        <f t="shared" si="1881"/>
        <v>0</v>
      </c>
      <c r="O7755" s="558">
        <f t="shared" si="1882"/>
        <v>0</v>
      </c>
      <c r="P7755" s="506"/>
      <c r="Q7755" s="520"/>
      <c r="R7755" s="412" t="str">
        <f t="shared" si="1874"/>
        <v/>
      </c>
      <c r="S7755" s="412" t="str">
        <f t="shared" si="1873"/>
        <v/>
      </c>
      <c r="T7755" s="427"/>
      <c r="U7755" s="429"/>
      <c r="W7755" s="6" t="e">
        <f>VLOOKUP(A7755,'[3]Cartilha Global'!$A:$A,1,FALSE)</f>
        <v>#N/A</v>
      </c>
    </row>
    <row r="7756" spans="1:23" ht="23.25" hidden="1" thickBot="1" x14ac:dyDescent="0.25">
      <c r="A7756" s="621">
        <v>91275</v>
      </c>
      <c r="B7756" s="508" t="s">
        <v>3144</v>
      </c>
      <c r="C7756" s="513" t="s">
        <v>7939</v>
      </c>
      <c r="D7756" s="498" t="s">
        <v>7094</v>
      </c>
      <c r="E7756" s="499">
        <v>0.64</v>
      </c>
      <c r="F7756" s="500">
        <f t="shared" si="1879"/>
        <v>0.79</v>
      </c>
      <c r="G7756" s="556"/>
      <c r="H7756" s="518"/>
      <c r="I7756" s="519">
        <f t="shared" si="1875"/>
        <v>0</v>
      </c>
      <c r="J7756" s="558">
        <f t="shared" si="1871"/>
        <v>0</v>
      </c>
      <c r="K7756" s="504"/>
      <c r="L7756" s="580">
        <f t="shared" si="1880"/>
        <v>0</v>
      </c>
      <c r="M7756" s="518">
        <f t="shared" si="1880"/>
        <v>0</v>
      </c>
      <c r="N7756" s="519">
        <f t="shared" si="1881"/>
        <v>0</v>
      </c>
      <c r="O7756" s="558">
        <f t="shared" si="1882"/>
        <v>0</v>
      </c>
      <c r="P7756" s="506"/>
      <c r="Q7756" s="520"/>
      <c r="R7756" s="412" t="str">
        <f t="shared" si="1874"/>
        <v/>
      </c>
      <c r="S7756" s="412" t="str">
        <f t="shared" si="1873"/>
        <v/>
      </c>
      <c r="T7756" s="427"/>
      <c r="U7756" s="429"/>
      <c r="W7756" s="6" t="e">
        <f>VLOOKUP(A7756,'[3]Cartilha Global'!$A:$A,1,FALSE)</f>
        <v>#N/A</v>
      </c>
    </row>
    <row r="7757" spans="1:23" ht="23.25" hidden="1" thickBot="1" x14ac:dyDescent="0.25">
      <c r="A7757" s="621">
        <v>91276</v>
      </c>
      <c r="B7757" s="508" t="s">
        <v>3144</v>
      </c>
      <c r="C7757" s="513" t="s">
        <v>7940</v>
      </c>
      <c r="D7757" s="498" t="s">
        <v>7094</v>
      </c>
      <c r="E7757" s="499">
        <v>10.48</v>
      </c>
      <c r="F7757" s="500">
        <f t="shared" si="1879"/>
        <v>12.98</v>
      </c>
      <c r="G7757" s="556"/>
      <c r="H7757" s="518"/>
      <c r="I7757" s="519">
        <f t="shared" si="1875"/>
        <v>0</v>
      </c>
      <c r="J7757" s="558">
        <f t="shared" si="1871"/>
        <v>0</v>
      </c>
      <c r="K7757" s="504"/>
      <c r="L7757" s="580">
        <f t="shared" si="1880"/>
        <v>0</v>
      </c>
      <c r="M7757" s="518">
        <f t="shared" si="1880"/>
        <v>0</v>
      </c>
      <c r="N7757" s="519">
        <f t="shared" si="1881"/>
        <v>0</v>
      </c>
      <c r="O7757" s="558">
        <f t="shared" si="1882"/>
        <v>0</v>
      </c>
      <c r="P7757" s="506"/>
      <c r="Q7757" s="520"/>
      <c r="R7757" s="412" t="str">
        <f t="shared" si="1874"/>
        <v/>
      </c>
      <c r="S7757" s="412" t="str">
        <f t="shared" si="1873"/>
        <v/>
      </c>
      <c r="T7757" s="427"/>
      <c r="U7757" s="429"/>
      <c r="W7757" s="6" t="e">
        <f>VLOOKUP(A7757,'[3]Cartilha Global'!$A:$A,1,FALSE)</f>
        <v>#N/A</v>
      </c>
    </row>
    <row r="7758" spans="1:23" ht="12" hidden="1" thickBot="1" x14ac:dyDescent="0.25">
      <c r="A7758" s="621" t="s">
        <v>6582</v>
      </c>
      <c r="B7758" s="508"/>
      <c r="C7758" s="513" t="s">
        <v>6583</v>
      </c>
      <c r="D7758" s="498"/>
      <c r="E7758" s="499"/>
      <c r="F7758" s="500">
        <f t="shared" si="1879"/>
        <v>0</v>
      </c>
      <c r="G7758" s="556"/>
      <c r="H7758" s="556"/>
      <c r="I7758" s="557">
        <f t="shared" si="1875"/>
        <v>0</v>
      </c>
      <c r="J7758" s="558">
        <f t="shared" si="1871"/>
        <v>0</v>
      </c>
      <c r="K7758" s="504"/>
      <c r="L7758" s="580"/>
      <c r="M7758" s="556"/>
      <c r="N7758" s="557"/>
      <c r="O7758" s="558"/>
      <c r="P7758" s="506"/>
      <c r="Q7758" s="494" t="str">
        <f>IF(OR(SUM(J7759:J7764)&gt;0,SUM(O7759:O7764)&gt;0),"xx","")</f>
        <v/>
      </c>
      <c r="R7758" s="412" t="str">
        <f t="shared" si="1874"/>
        <v/>
      </c>
      <c r="S7758" s="412" t="str">
        <f t="shared" si="1873"/>
        <v/>
      </c>
      <c r="T7758" s="427"/>
      <c r="U7758" s="429"/>
      <c r="W7758" s="6" t="e">
        <f>VLOOKUP(A7758,'[3]Cartilha Global'!$A:$A,1,FALSE)</f>
        <v>#N/A</v>
      </c>
    </row>
    <row r="7759" spans="1:23" ht="23.25" hidden="1" thickBot="1" x14ac:dyDescent="0.25">
      <c r="A7759" s="621">
        <v>5779</v>
      </c>
      <c r="B7759" s="508" t="s">
        <v>3144</v>
      </c>
      <c r="C7759" s="513" t="s">
        <v>7941</v>
      </c>
      <c r="D7759" s="498" t="s">
        <v>7094</v>
      </c>
      <c r="E7759" s="499">
        <v>87.93</v>
      </c>
      <c r="F7759" s="500">
        <f t="shared" si="1879"/>
        <v>108.89</v>
      </c>
      <c r="G7759" s="556"/>
      <c r="H7759" s="518"/>
      <c r="I7759" s="519">
        <f t="shared" si="1875"/>
        <v>0</v>
      </c>
      <c r="J7759" s="558">
        <f t="shared" si="1871"/>
        <v>0</v>
      </c>
      <c r="K7759" s="504"/>
      <c r="L7759" s="580">
        <f t="shared" ref="L7759:M7764" si="1883">G7759</f>
        <v>0</v>
      </c>
      <c r="M7759" s="518">
        <f t="shared" si="1883"/>
        <v>0</v>
      </c>
      <c r="N7759" s="519">
        <f t="shared" ref="N7759:N7764" si="1884">IF(ISBLANK(E7759),0,ROUND(F7759*L7759,2))</f>
        <v>0</v>
      </c>
      <c r="O7759" s="558">
        <f t="shared" ref="O7759:O7764" si="1885">IF(ISBLANK(L7759),0,ROUND(L7759*M7759,2))</f>
        <v>0</v>
      </c>
      <c r="P7759" s="506"/>
      <c r="Q7759" s="520"/>
      <c r="R7759" s="412" t="str">
        <f t="shared" si="1874"/>
        <v/>
      </c>
      <c r="S7759" s="412" t="str">
        <f t="shared" si="1873"/>
        <v/>
      </c>
      <c r="T7759" s="427"/>
      <c r="U7759" s="429"/>
      <c r="W7759" s="6" t="e">
        <f>VLOOKUP(A7759,'[3]Cartilha Global'!$A:$A,1,FALSE)</f>
        <v>#N/A</v>
      </c>
    </row>
    <row r="7760" spans="1:23" ht="23.25" hidden="1" thickBot="1" x14ac:dyDescent="0.25">
      <c r="A7760" s="621">
        <v>5932</v>
      </c>
      <c r="B7760" s="508" t="s">
        <v>3144</v>
      </c>
      <c r="C7760" s="513" t="s">
        <v>7942</v>
      </c>
      <c r="D7760" s="498" t="s">
        <v>6937</v>
      </c>
      <c r="E7760" s="499">
        <v>276.97000000000003</v>
      </c>
      <c r="F7760" s="500">
        <f t="shared" si="1879"/>
        <v>343</v>
      </c>
      <c r="G7760" s="556"/>
      <c r="H7760" s="518"/>
      <c r="I7760" s="519">
        <f t="shared" si="1875"/>
        <v>0</v>
      </c>
      <c r="J7760" s="558">
        <f t="shared" si="1871"/>
        <v>0</v>
      </c>
      <c r="K7760" s="504"/>
      <c r="L7760" s="580">
        <f t="shared" si="1883"/>
        <v>0</v>
      </c>
      <c r="M7760" s="518">
        <f t="shared" si="1883"/>
        <v>0</v>
      </c>
      <c r="N7760" s="519">
        <f t="shared" si="1884"/>
        <v>0</v>
      </c>
      <c r="O7760" s="558">
        <f t="shared" si="1885"/>
        <v>0</v>
      </c>
      <c r="P7760" s="506"/>
      <c r="Q7760" s="520"/>
      <c r="R7760" s="412" t="str">
        <f t="shared" si="1874"/>
        <v/>
      </c>
      <c r="S7760" s="412" t="str">
        <f t="shared" si="1873"/>
        <v/>
      </c>
      <c r="T7760" s="427"/>
      <c r="U7760" s="429"/>
      <c r="W7760" s="6" t="e">
        <f>VLOOKUP(A7760,'[3]Cartilha Global'!$A:$A,1,FALSE)</f>
        <v>#N/A</v>
      </c>
    </row>
    <row r="7761" spans="1:23" ht="23.25" hidden="1" thickBot="1" x14ac:dyDescent="0.25">
      <c r="A7761" s="621">
        <v>5934</v>
      </c>
      <c r="B7761" s="508" t="s">
        <v>3144</v>
      </c>
      <c r="C7761" s="513" t="s">
        <v>7943</v>
      </c>
      <c r="D7761" s="498" t="s">
        <v>7310</v>
      </c>
      <c r="E7761" s="499">
        <v>95.31</v>
      </c>
      <c r="F7761" s="500">
        <f t="shared" si="1879"/>
        <v>118.03</v>
      </c>
      <c r="G7761" s="556"/>
      <c r="H7761" s="518"/>
      <c r="I7761" s="519">
        <f t="shared" si="1875"/>
        <v>0</v>
      </c>
      <c r="J7761" s="558">
        <f t="shared" si="1871"/>
        <v>0</v>
      </c>
      <c r="K7761" s="504"/>
      <c r="L7761" s="580">
        <f t="shared" si="1883"/>
        <v>0</v>
      </c>
      <c r="M7761" s="518">
        <f t="shared" si="1883"/>
        <v>0</v>
      </c>
      <c r="N7761" s="519">
        <f t="shared" si="1884"/>
        <v>0</v>
      </c>
      <c r="O7761" s="558">
        <f t="shared" si="1885"/>
        <v>0</v>
      </c>
      <c r="P7761" s="506"/>
      <c r="Q7761" s="520"/>
      <c r="R7761" s="412" t="str">
        <f t="shared" si="1874"/>
        <v/>
      </c>
      <c r="S7761" s="412" t="str">
        <f t="shared" si="1873"/>
        <v/>
      </c>
      <c r="T7761" s="427"/>
      <c r="U7761" s="429"/>
      <c r="W7761" s="6" t="e">
        <f>VLOOKUP(A7761,'[3]Cartilha Global'!$A:$A,1,FALSE)</f>
        <v>#N/A</v>
      </c>
    </row>
    <row r="7762" spans="1:23" ht="23.25" hidden="1" thickBot="1" x14ac:dyDescent="0.25">
      <c r="A7762" s="621">
        <v>53849</v>
      </c>
      <c r="B7762" s="508" t="s">
        <v>3144</v>
      </c>
      <c r="C7762" s="513" t="s">
        <v>7944</v>
      </c>
      <c r="D7762" s="498" t="s">
        <v>7094</v>
      </c>
      <c r="E7762" s="499">
        <v>93.73</v>
      </c>
      <c r="F7762" s="500">
        <f t="shared" si="1879"/>
        <v>116.08</v>
      </c>
      <c r="G7762" s="556"/>
      <c r="H7762" s="518"/>
      <c r="I7762" s="519">
        <f t="shared" si="1875"/>
        <v>0</v>
      </c>
      <c r="J7762" s="558">
        <f t="shared" si="1871"/>
        <v>0</v>
      </c>
      <c r="K7762" s="504"/>
      <c r="L7762" s="580">
        <f t="shared" si="1883"/>
        <v>0</v>
      </c>
      <c r="M7762" s="518">
        <f t="shared" si="1883"/>
        <v>0</v>
      </c>
      <c r="N7762" s="519">
        <f t="shared" si="1884"/>
        <v>0</v>
      </c>
      <c r="O7762" s="558">
        <f t="shared" si="1885"/>
        <v>0</v>
      </c>
      <c r="P7762" s="506"/>
      <c r="Q7762" s="520"/>
      <c r="R7762" s="412" t="str">
        <f t="shared" si="1874"/>
        <v/>
      </c>
      <c r="S7762" s="412" t="str">
        <f t="shared" si="1873"/>
        <v/>
      </c>
      <c r="T7762" s="427"/>
      <c r="U7762" s="429"/>
      <c r="W7762" s="6" t="e">
        <f>VLOOKUP(A7762,'[3]Cartilha Global'!$A:$A,1,FALSE)</f>
        <v>#N/A</v>
      </c>
    </row>
    <row r="7763" spans="1:23" ht="23.25" hidden="1" thickBot="1" x14ac:dyDescent="0.25">
      <c r="A7763" s="621">
        <v>89228</v>
      </c>
      <c r="B7763" s="508" t="s">
        <v>3144</v>
      </c>
      <c r="C7763" s="513" t="s">
        <v>7945</v>
      </c>
      <c r="D7763" s="498" t="s">
        <v>7094</v>
      </c>
      <c r="E7763" s="499">
        <v>54.7</v>
      </c>
      <c r="F7763" s="500">
        <f t="shared" si="1879"/>
        <v>67.739999999999995</v>
      </c>
      <c r="G7763" s="556"/>
      <c r="H7763" s="518"/>
      <c r="I7763" s="519">
        <f t="shared" si="1875"/>
        <v>0</v>
      </c>
      <c r="J7763" s="558">
        <f t="shared" si="1871"/>
        <v>0</v>
      </c>
      <c r="K7763" s="504"/>
      <c r="L7763" s="580">
        <f t="shared" si="1883"/>
        <v>0</v>
      </c>
      <c r="M7763" s="518">
        <f t="shared" si="1883"/>
        <v>0</v>
      </c>
      <c r="N7763" s="519">
        <f t="shared" si="1884"/>
        <v>0</v>
      </c>
      <c r="O7763" s="558">
        <f t="shared" si="1885"/>
        <v>0</v>
      </c>
      <c r="P7763" s="506"/>
      <c r="Q7763" s="520"/>
      <c r="R7763" s="412" t="str">
        <f t="shared" si="1874"/>
        <v/>
      </c>
      <c r="S7763" s="412" t="str">
        <f t="shared" si="1873"/>
        <v/>
      </c>
      <c r="T7763" s="427"/>
      <c r="U7763" s="429"/>
      <c r="W7763" s="6" t="e">
        <f>VLOOKUP(A7763,'[3]Cartilha Global'!$A:$A,1,FALSE)</f>
        <v>#N/A</v>
      </c>
    </row>
    <row r="7764" spans="1:23" ht="23.25" hidden="1" thickBot="1" x14ac:dyDescent="0.25">
      <c r="A7764" s="621">
        <v>89229</v>
      </c>
      <c r="B7764" s="508" t="s">
        <v>3144</v>
      </c>
      <c r="C7764" s="513" t="s">
        <v>7946</v>
      </c>
      <c r="D7764" s="498" t="s">
        <v>7094</v>
      </c>
      <c r="E7764" s="499">
        <v>9.84</v>
      </c>
      <c r="F7764" s="500">
        <f t="shared" si="1879"/>
        <v>12.19</v>
      </c>
      <c r="G7764" s="556"/>
      <c r="H7764" s="518"/>
      <c r="I7764" s="519">
        <f t="shared" si="1875"/>
        <v>0</v>
      </c>
      <c r="J7764" s="558">
        <f t="shared" si="1871"/>
        <v>0</v>
      </c>
      <c r="K7764" s="504"/>
      <c r="L7764" s="580">
        <f t="shared" si="1883"/>
        <v>0</v>
      </c>
      <c r="M7764" s="518">
        <f t="shared" si="1883"/>
        <v>0</v>
      </c>
      <c r="N7764" s="519">
        <f t="shared" si="1884"/>
        <v>0</v>
      </c>
      <c r="O7764" s="558">
        <f t="shared" si="1885"/>
        <v>0</v>
      </c>
      <c r="P7764" s="506"/>
      <c r="Q7764" s="520"/>
      <c r="R7764" s="412" t="str">
        <f t="shared" si="1874"/>
        <v/>
      </c>
      <c r="S7764" s="412" t="str">
        <f t="shared" si="1873"/>
        <v/>
      </c>
      <c r="T7764" s="427"/>
      <c r="U7764" s="429"/>
      <c r="W7764" s="6" t="e">
        <f>VLOOKUP(A7764,'[3]Cartilha Global'!$A:$A,1,FALSE)</f>
        <v>#N/A</v>
      </c>
    </row>
    <row r="7765" spans="1:23" ht="12" hidden="1" thickBot="1" x14ac:dyDescent="0.25">
      <c r="A7765" s="621" t="s">
        <v>6584</v>
      </c>
      <c r="B7765" s="508"/>
      <c r="C7765" s="513" t="s">
        <v>6555</v>
      </c>
      <c r="D7765" s="498"/>
      <c r="E7765" s="499"/>
      <c r="F7765" s="500">
        <f t="shared" si="1879"/>
        <v>0</v>
      </c>
      <c r="G7765" s="556"/>
      <c r="H7765" s="556"/>
      <c r="I7765" s="557">
        <f t="shared" si="1875"/>
        <v>0</v>
      </c>
      <c r="J7765" s="558">
        <f t="shared" si="1871"/>
        <v>0</v>
      </c>
      <c r="K7765" s="504"/>
      <c r="L7765" s="580"/>
      <c r="M7765" s="556"/>
      <c r="N7765" s="557"/>
      <c r="O7765" s="558"/>
      <c r="P7765" s="506"/>
      <c r="Q7765" s="494" t="str">
        <f>IF(OR(SUM(J7766:J7769)&gt;0,SUM(O7766:O7769)&gt;0),"xx","")</f>
        <v/>
      </c>
      <c r="R7765" s="412" t="str">
        <f t="shared" si="1874"/>
        <v/>
      </c>
      <c r="S7765" s="412" t="str">
        <f t="shared" si="1873"/>
        <v/>
      </c>
      <c r="T7765" s="427"/>
      <c r="U7765" s="429"/>
      <c r="W7765" s="6" t="e">
        <f>VLOOKUP(A7765,'[3]Cartilha Global'!$A:$A,1,FALSE)</f>
        <v>#N/A</v>
      </c>
    </row>
    <row r="7766" spans="1:23" ht="23.25" hidden="1" thickBot="1" x14ac:dyDescent="0.25">
      <c r="A7766" s="621">
        <v>89234</v>
      </c>
      <c r="B7766" s="508" t="s">
        <v>3144</v>
      </c>
      <c r="C7766" s="513" t="s">
        <v>7947</v>
      </c>
      <c r="D7766" s="498" t="s">
        <v>6937</v>
      </c>
      <c r="E7766" s="499">
        <v>623.19000000000005</v>
      </c>
      <c r="F7766" s="500">
        <f t="shared" si="1879"/>
        <v>771.76</v>
      </c>
      <c r="G7766" s="556"/>
      <c r="H7766" s="518"/>
      <c r="I7766" s="519">
        <f t="shared" si="1875"/>
        <v>0</v>
      </c>
      <c r="J7766" s="558">
        <f t="shared" si="1871"/>
        <v>0</v>
      </c>
      <c r="K7766" s="504"/>
      <c r="L7766" s="580">
        <f t="shared" ref="L7766:M7769" si="1886">G7766</f>
        <v>0</v>
      </c>
      <c r="M7766" s="518">
        <f t="shared" si="1886"/>
        <v>0</v>
      </c>
      <c r="N7766" s="519">
        <f>IF(ISBLANK(E7766),0,ROUND(F7766*L7766,2))</f>
        <v>0</v>
      </c>
      <c r="O7766" s="558">
        <f>IF(ISBLANK(L7766),0,ROUND(L7766*M7766,2))</f>
        <v>0</v>
      </c>
      <c r="P7766" s="506"/>
      <c r="Q7766" s="520"/>
      <c r="R7766" s="412" t="str">
        <f t="shared" si="1874"/>
        <v/>
      </c>
      <c r="S7766" s="412" t="str">
        <f t="shared" si="1873"/>
        <v/>
      </c>
      <c r="T7766" s="427"/>
      <c r="U7766" s="429"/>
      <c r="W7766" s="6" t="e">
        <f>VLOOKUP(A7766,'[3]Cartilha Global'!$A:$A,1,FALSE)</f>
        <v>#N/A</v>
      </c>
    </row>
    <row r="7767" spans="1:23" ht="23.25" hidden="1" thickBot="1" x14ac:dyDescent="0.25">
      <c r="A7767" s="621">
        <v>89242</v>
      </c>
      <c r="B7767" s="508" t="s">
        <v>3144</v>
      </c>
      <c r="C7767" s="513" t="s">
        <v>7948</v>
      </c>
      <c r="D7767" s="498" t="s">
        <v>6937</v>
      </c>
      <c r="E7767" s="499">
        <v>1477.76</v>
      </c>
      <c r="F7767" s="500">
        <f t="shared" si="1879"/>
        <v>1830.06</v>
      </c>
      <c r="G7767" s="556"/>
      <c r="H7767" s="518"/>
      <c r="I7767" s="519">
        <f t="shared" si="1875"/>
        <v>0</v>
      </c>
      <c r="J7767" s="558">
        <f t="shared" si="1871"/>
        <v>0</v>
      </c>
      <c r="K7767" s="504"/>
      <c r="L7767" s="580">
        <f t="shared" si="1886"/>
        <v>0</v>
      </c>
      <c r="M7767" s="518">
        <f t="shared" si="1886"/>
        <v>0</v>
      </c>
      <c r="N7767" s="519">
        <f>IF(ISBLANK(E7767),0,ROUND(F7767*L7767,2))</f>
        <v>0</v>
      </c>
      <c r="O7767" s="558">
        <f>IF(ISBLANK(L7767),0,ROUND(L7767*M7767,2))</f>
        <v>0</v>
      </c>
      <c r="P7767" s="506"/>
      <c r="Q7767" s="520"/>
      <c r="R7767" s="412" t="str">
        <f t="shared" si="1874"/>
        <v/>
      </c>
      <c r="S7767" s="412" t="str">
        <f t="shared" si="1873"/>
        <v/>
      </c>
      <c r="T7767" s="427"/>
      <c r="U7767" s="429"/>
      <c r="W7767" s="6" t="e">
        <f>VLOOKUP(A7767,'[3]Cartilha Global'!$A:$A,1,FALSE)</f>
        <v>#N/A</v>
      </c>
    </row>
    <row r="7768" spans="1:23" ht="23.25" hidden="1" thickBot="1" x14ac:dyDescent="0.25">
      <c r="A7768" s="621">
        <v>89235</v>
      </c>
      <c r="B7768" s="508" t="s">
        <v>3144</v>
      </c>
      <c r="C7768" s="513" t="s">
        <v>7949</v>
      </c>
      <c r="D7768" s="498" t="s">
        <v>7310</v>
      </c>
      <c r="E7768" s="499">
        <v>187.92</v>
      </c>
      <c r="F7768" s="500">
        <f t="shared" si="1879"/>
        <v>232.72</v>
      </c>
      <c r="G7768" s="556"/>
      <c r="H7768" s="518"/>
      <c r="I7768" s="519">
        <f t="shared" si="1875"/>
        <v>0</v>
      </c>
      <c r="J7768" s="558">
        <f t="shared" si="1871"/>
        <v>0</v>
      </c>
      <c r="K7768" s="504"/>
      <c r="L7768" s="580">
        <f t="shared" si="1886"/>
        <v>0</v>
      </c>
      <c r="M7768" s="518">
        <f t="shared" si="1886"/>
        <v>0</v>
      </c>
      <c r="N7768" s="519">
        <f>IF(ISBLANK(E7768),0,ROUND(F7768*L7768,2))</f>
        <v>0</v>
      </c>
      <c r="O7768" s="558">
        <f>IF(ISBLANK(L7768),0,ROUND(L7768*M7768,2))</f>
        <v>0</v>
      </c>
      <c r="P7768" s="506"/>
      <c r="Q7768" s="520"/>
      <c r="R7768" s="412" t="str">
        <f t="shared" si="1874"/>
        <v/>
      </c>
      <c r="S7768" s="412" t="str">
        <f t="shared" si="1873"/>
        <v/>
      </c>
      <c r="T7768" s="427"/>
      <c r="U7768" s="429"/>
      <c r="W7768" s="6" t="e">
        <f>VLOOKUP(A7768,'[3]Cartilha Global'!$A:$A,1,FALSE)</f>
        <v>#N/A</v>
      </c>
    </row>
    <row r="7769" spans="1:23" ht="23.25" hidden="1" thickBot="1" x14ac:dyDescent="0.25">
      <c r="A7769" s="621">
        <v>89243</v>
      </c>
      <c r="B7769" s="508" t="s">
        <v>3144</v>
      </c>
      <c r="C7769" s="513" t="s">
        <v>7950</v>
      </c>
      <c r="D7769" s="498" t="s">
        <v>7310</v>
      </c>
      <c r="E7769" s="499">
        <v>403.23</v>
      </c>
      <c r="F7769" s="500">
        <f t="shared" si="1879"/>
        <v>499.36</v>
      </c>
      <c r="G7769" s="556"/>
      <c r="H7769" s="518"/>
      <c r="I7769" s="519">
        <f t="shared" si="1875"/>
        <v>0</v>
      </c>
      <c r="J7769" s="558">
        <f t="shared" si="1871"/>
        <v>0</v>
      </c>
      <c r="K7769" s="504"/>
      <c r="L7769" s="580">
        <f t="shared" si="1886"/>
        <v>0</v>
      </c>
      <c r="M7769" s="518">
        <f t="shared" si="1886"/>
        <v>0</v>
      </c>
      <c r="N7769" s="519">
        <f>IF(ISBLANK(E7769),0,ROUND(F7769*L7769,2))</f>
        <v>0</v>
      </c>
      <c r="O7769" s="558">
        <f>IF(ISBLANK(L7769),0,ROUND(L7769*M7769,2))</f>
        <v>0</v>
      </c>
      <c r="P7769" s="506"/>
      <c r="Q7769" s="520"/>
      <c r="R7769" s="412" t="str">
        <f t="shared" si="1874"/>
        <v/>
      </c>
      <c r="S7769" s="412" t="str">
        <f t="shared" si="1873"/>
        <v/>
      </c>
      <c r="T7769" s="427"/>
      <c r="U7769" s="429"/>
      <c r="W7769" s="6" t="e">
        <f>VLOOKUP(A7769,'[3]Cartilha Global'!$A:$A,1,FALSE)</f>
        <v>#N/A</v>
      </c>
    </row>
    <row r="7770" spans="1:23" ht="12" hidden="1" thickBot="1" x14ac:dyDescent="0.25">
      <c r="A7770" s="621" t="s">
        <v>6585</v>
      </c>
      <c r="B7770" s="508"/>
      <c r="C7770" s="513" t="s">
        <v>6575</v>
      </c>
      <c r="D7770" s="498"/>
      <c r="E7770" s="499"/>
      <c r="F7770" s="500">
        <f t="shared" si="1879"/>
        <v>0</v>
      </c>
      <c r="G7770" s="556"/>
      <c r="H7770" s="556"/>
      <c r="I7770" s="557">
        <f t="shared" si="1875"/>
        <v>0</v>
      </c>
      <c r="J7770" s="558">
        <f t="shared" si="1871"/>
        <v>0</v>
      </c>
      <c r="K7770" s="504"/>
      <c r="L7770" s="580"/>
      <c r="M7770" s="556"/>
      <c r="N7770" s="557"/>
      <c r="O7770" s="558"/>
      <c r="P7770" s="506"/>
      <c r="Q7770" s="494" t="str">
        <f>IF(OR(SUM(J7771:J7776)&gt;0,SUM(O7771:O7776)&gt;0),"xx","")</f>
        <v/>
      </c>
      <c r="R7770" s="412" t="str">
        <f t="shared" si="1874"/>
        <v/>
      </c>
      <c r="S7770" s="412" t="str">
        <f t="shared" si="1873"/>
        <v/>
      </c>
      <c r="T7770" s="427"/>
      <c r="U7770" s="429"/>
      <c r="W7770" s="6" t="e">
        <f>VLOOKUP(A7770,'[3]Cartilha Global'!$A:$A,1,FALSE)</f>
        <v>#N/A</v>
      </c>
    </row>
    <row r="7771" spans="1:23" ht="23.25" hidden="1" thickBot="1" x14ac:dyDescent="0.25">
      <c r="A7771" s="621">
        <v>89250</v>
      </c>
      <c r="B7771" s="508" t="s">
        <v>3144</v>
      </c>
      <c r="C7771" s="513" t="s">
        <v>7850</v>
      </c>
      <c r="D7771" s="498" t="s">
        <v>6937</v>
      </c>
      <c r="E7771" s="499">
        <v>1279.4100000000001</v>
      </c>
      <c r="F7771" s="500">
        <f t="shared" si="1879"/>
        <v>1584.42</v>
      </c>
      <c r="G7771" s="556"/>
      <c r="H7771" s="518"/>
      <c r="I7771" s="519">
        <f t="shared" si="1875"/>
        <v>0</v>
      </c>
      <c r="J7771" s="558">
        <f t="shared" si="1871"/>
        <v>0</v>
      </c>
      <c r="K7771" s="504"/>
      <c r="L7771" s="580">
        <f t="shared" ref="L7771:M7776" si="1887">G7771</f>
        <v>0</v>
      </c>
      <c r="M7771" s="518">
        <f t="shared" si="1887"/>
        <v>0</v>
      </c>
      <c r="N7771" s="519">
        <f t="shared" ref="N7771:N7776" si="1888">IF(ISBLANK(E7771),0,ROUND(F7771*L7771,2))</f>
        <v>0</v>
      </c>
      <c r="O7771" s="558">
        <f t="shared" ref="O7771:O7776" si="1889">IF(ISBLANK(L7771),0,ROUND(L7771*M7771,2))</f>
        <v>0</v>
      </c>
      <c r="P7771" s="506"/>
      <c r="Q7771" s="520"/>
      <c r="R7771" s="412" t="str">
        <f t="shared" si="1874"/>
        <v/>
      </c>
      <c r="S7771" s="412" t="str">
        <f t="shared" si="1873"/>
        <v/>
      </c>
      <c r="T7771" s="427"/>
      <c r="U7771" s="429"/>
      <c r="W7771" s="6" t="e">
        <f>VLOOKUP(A7771,'[3]Cartilha Global'!$A:$A,1,FALSE)</f>
        <v>#N/A</v>
      </c>
    </row>
    <row r="7772" spans="1:23" ht="23.25" hidden="1" thickBot="1" x14ac:dyDescent="0.25">
      <c r="A7772" s="621">
        <v>89251</v>
      </c>
      <c r="B7772" s="508" t="s">
        <v>3144</v>
      </c>
      <c r="C7772" s="513" t="s">
        <v>7851</v>
      </c>
      <c r="D7772" s="498" t="s">
        <v>7310</v>
      </c>
      <c r="E7772" s="499">
        <v>353.89</v>
      </c>
      <c r="F7772" s="500">
        <f t="shared" si="1879"/>
        <v>438.26</v>
      </c>
      <c r="G7772" s="556"/>
      <c r="H7772" s="518"/>
      <c r="I7772" s="519">
        <f t="shared" si="1875"/>
        <v>0</v>
      </c>
      <c r="J7772" s="558">
        <f t="shared" si="1871"/>
        <v>0</v>
      </c>
      <c r="K7772" s="504"/>
      <c r="L7772" s="580">
        <f t="shared" si="1887"/>
        <v>0</v>
      </c>
      <c r="M7772" s="518">
        <f t="shared" si="1887"/>
        <v>0</v>
      </c>
      <c r="N7772" s="519">
        <f t="shared" si="1888"/>
        <v>0</v>
      </c>
      <c r="O7772" s="558">
        <f t="shared" si="1889"/>
        <v>0</v>
      </c>
      <c r="P7772" s="506"/>
      <c r="Q7772" s="520"/>
      <c r="R7772" s="412" t="str">
        <f t="shared" si="1874"/>
        <v/>
      </c>
      <c r="S7772" s="412" t="str">
        <f t="shared" si="1873"/>
        <v/>
      </c>
      <c r="T7772" s="427"/>
      <c r="U7772" s="429"/>
      <c r="W7772" s="6" t="e">
        <f>VLOOKUP(A7772,'[3]Cartilha Global'!$A:$A,1,FALSE)</f>
        <v>#N/A</v>
      </c>
    </row>
    <row r="7773" spans="1:23" ht="23.25" hidden="1" thickBot="1" x14ac:dyDescent="0.25">
      <c r="A7773" s="621">
        <v>89246</v>
      </c>
      <c r="B7773" s="508" t="s">
        <v>3144</v>
      </c>
      <c r="C7773" s="513" t="s">
        <v>7852</v>
      </c>
      <c r="D7773" s="498" t="s">
        <v>7094</v>
      </c>
      <c r="E7773" s="499">
        <v>282.38</v>
      </c>
      <c r="F7773" s="500">
        <f t="shared" si="1879"/>
        <v>349.7</v>
      </c>
      <c r="G7773" s="556"/>
      <c r="H7773" s="518"/>
      <c r="I7773" s="519">
        <f t="shared" si="1875"/>
        <v>0</v>
      </c>
      <c r="J7773" s="558">
        <f t="shared" si="1871"/>
        <v>0</v>
      </c>
      <c r="K7773" s="504"/>
      <c r="L7773" s="580">
        <f t="shared" si="1887"/>
        <v>0</v>
      </c>
      <c r="M7773" s="518">
        <f t="shared" si="1887"/>
        <v>0</v>
      </c>
      <c r="N7773" s="519">
        <f t="shared" si="1888"/>
        <v>0</v>
      </c>
      <c r="O7773" s="558">
        <f t="shared" si="1889"/>
        <v>0</v>
      </c>
      <c r="P7773" s="506"/>
      <c r="Q7773" s="520"/>
      <c r="R7773" s="412" t="str">
        <f t="shared" si="1874"/>
        <v/>
      </c>
      <c r="S7773" s="412" t="str">
        <f t="shared" si="1873"/>
        <v/>
      </c>
      <c r="T7773" s="427"/>
      <c r="U7773" s="429"/>
      <c r="W7773" s="6" t="e">
        <f>VLOOKUP(A7773,'[3]Cartilha Global'!$A:$A,1,FALSE)</f>
        <v>#N/A</v>
      </c>
    </row>
    <row r="7774" spans="1:23" ht="23.25" hidden="1" thickBot="1" x14ac:dyDescent="0.25">
      <c r="A7774" s="621">
        <v>89247</v>
      </c>
      <c r="B7774" s="508" t="s">
        <v>3144</v>
      </c>
      <c r="C7774" s="513" t="s">
        <v>7853</v>
      </c>
      <c r="D7774" s="498" t="s">
        <v>7094</v>
      </c>
      <c r="E7774" s="499">
        <v>44.74</v>
      </c>
      <c r="F7774" s="500">
        <f t="shared" si="1879"/>
        <v>55.41</v>
      </c>
      <c r="G7774" s="556"/>
      <c r="H7774" s="518"/>
      <c r="I7774" s="519">
        <f t="shared" si="1875"/>
        <v>0</v>
      </c>
      <c r="J7774" s="558">
        <f t="shared" si="1871"/>
        <v>0</v>
      </c>
      <c r="K7774" s="504"/>
      <c r="L7774" s="580">
        <f t="shared" si="1887"/>
        <v>0</v>
      </c>
      <c r="M7774" s="518">
        <f t="shared" si="1887"/>
        <v>0</v>
      </c>
      <c r="N7774" s="519">
        <f t="shared" si="1888"/>
        <v>0</v>
      </c>
      <c r="O7774" s="558">
        <f t="shared" si="1889"/>
        <v>0</v>
      </c>
      <c r="P7774" s="506"/>
      <c r="Q7774" s="520"/>
      <c r="R7774" s="412" t="str">
        <f t="shared" si="1874"/>
        <v/>
      </c>
      <c r="S7774" s="412" t="str">
        <f t="shared" si="1873"/>
        <v/>
      </c>
      <c r="T7774" s="427"/>
      <c r="U7774" s="429"/>
      <c r="W7774" s="6" t="e">
        <f>VLOOKUP(A7774,'[3]Cartilha Global'!$A:$A,1,FALSE)</f>
        <v>#N/A</v>
      </c>
    </row>
    <row r="7775" spans="1:23" ht="23.25" hidden="1" thickBot="1" x14ac:dyDescent="0.25">
      <c r="A7775" s="621">
        <v>89248</v>
      </c>
      <c r="B7775" s="508" t="s">
        <v>3144</v>
      </c>
      <c r="C7775" s="513" t="s">
        <v>7854</v>
      </c>
      <c r="D7775" s="498" t="s">
        <v>7094</v>
      </c>
      <c r="E7775" s="499">
        <v>503.69</v>
      </c>
      <c r="F7775" s="500">
        <f t="shared" si="1879"/>
        <v>623.77</v>
      </c>
      <c r="G7775" s="556"/>
      <c r="H7775" s="518"/>
      <c r="I7775" s="519">
        <f t="shared" si="1875"/>
        <v>0</v>
      </c>
      <c r="J7775" s="558">
        <f t="shared" si="1871"/>
        <v>0</v>
      </c>
      <c r="K7775" s="504"/>
      <c r="L7775" s="580">
        <f t="shared" si="1887"/>
        <v>0</v>
      </c>
      <c r="M7775" s="518">
        <f t="shared" si="1887"/>
        <v>0</v>
      </c>
      <c r="N7775" s="519">
        <f t="shared" si="1888"/>
        <v>0</v>
      </c>
      <c r="O7775" s="558">
        <f t="shared" si="1889"/>
        <v>0</v>
      </c>
      <c r="P7775" s="506"/>
      <c r="Q7775" s="520"/>
      <c r="R7775" s="412" t="str">
        <f t="shared" si="1874"/>
        <v/>
      </c>
      <c r="S7775" s="412" t="str">
        <f t="shared" si="1873"/>
        <v/>
      </c>
      <c r="T7775" s="427"/>
      <c r="U7775" s="429"/>
      <c r="W7775" s="6" t="e">
        <f>VLOOKUP(A7775,'[3]Cartilha Global'!$A:$A,1,FALSE)</f>
        <v>#N/A</v>
      </c>
    </row>
    <row r="7776" spans="1:23" ht="23.25" hidden="1" thickBot="1" x14ac:dyDescent="0.25">
      <c r="A7776" s="621">
        <v>89249</v>
      </c>
      <c r="B7776" s="508" t="s">
        <v>3144</v>
      </c>
      <c r="C7776" s="513" t="s">
        <v>7855</v>
      </c>
      <c r="D7776" s="498" t="s">
        <v>7094</v>
      </c>
      <c r="E7776" s="499">
        <v>421.83</v>
      </c>
      <c r="F7776" s="500">
        <f t="shared" si="1879"/>
        <v>522.39</v>
      </c>
      <c r="G7776" s="556"/>
      <c r="H7776" s="518"/>
      <c r="I7776" s="519">
        <f t="shared" si="1875"/>
        <v>0</v>
      </c>
      <c r="J7776" s="558">
        <f t="shared" si="1871"/>
        <v>0</v>
      </c>
      <c r="K7776" s="504"/>
      <c r="L7776" s="580">
        <f t="shared" si="1887"/>
        <v>0</v>
      </c>
      <c r="M7776" s="518">
        <f t="shared" si="1887"/>
        <v>0</v>
      </c>
      <c r="N7776" s="519">
        <f t="shared" si="1888"/>
        <v>0</v>
      </c>
      <c r="O7776" s="558">
        <f t="shared" si="1889"/>
        <v>0</v>
      </c>
      <c r="P7776" s="506"/>
      <c r="Q7776" s="520"/>
      <c r="R7776" s="412" t="str">
        <f t="shared" si="1874"/>
        <v/>
      </c>
      <c r="S7776" s="412" t="str">
        <f t="shared" si="1873"/>
        <v/>
      </c>
      <c r="T7776" s="427"/>
      <c r="U7776" s="429"/>
      <c r="W7776" s="6" t="e">
        <f>VLOOKUP(A7776,'[3]Cartilha Global'!$A:$A,1,FALSE)</f>
        <v>#N/A</v>
      </c>
    </row>
    <row r="7777" spans="1:23" ht="12" hidden="1" thickBot="1" x14ac:dyDescent="0.25">
      <c r="A7777" s="621" t="s">
        <v>6586</v>
      </c>
      <c r="B7777" s="508"/>
      <c r="C7777" s="513" t="s">
        <v>6587</v>
      </c>
      <c r="D7777" s="498"/>
      <c r="E7777" s="499"/>
      <c r="F7777" s="500">
        <f t="shared" si="1879"/>
        <v>0</v>
      </c>
      <c r="G7777" s="556"/>
      <c r="H7777" s="556"/>
      <c r="I7777" s="557">
        <f t="shared" si="1875"/>
        <v>0</v>
      </c>
      <c r="J7777" s="558">
        <f t="shared" si="1871"/>
        <v>0</v>
      </c>
      <c r="K7777" s="504"/>
      <c r="L7777" s="580"/>
      <c r="M7777" s="556"/>
      <c r="N7777" s="557"/>
      <c r="O7777" s="558"/>
      <c r="P7777" s="506"/>
      <c r="Q7777" s="494" t="str">
        <f>IF(OR(SUM(J7778:J7782)&gt;0,SUM(O7778:O7782)&gt;0),"xx","")</f>
        <v/>
      </c>
      <c r="R7777" s="412" t="str">
        <f t="shared" si="1874"/>
        <v/>
      </c>
      <c r="S7777" s="412" t="str">
        <f t="shared" si="1873"/>
        <v/>
      </c>
      <c r="T7777" s="427"/>
      <c r="U7777" s="429"/>
      <c r="W7777" s="6" t="e">
        <f>VLOOKUP(A7777,'[3]Cartilha Global'!$A:$A,1,FALSE)</f>
        <v>#N/A</v>
      </c>
    </row>
    <row r="7778" spans="1:23" ht="12" hidden="1" thickBot="1" x14ac:dyDescent="0.25">
      <c r="A7778" s="621">
        <v>92118</v>
      </c>
      <c r="B7778" s="508" t="s">
        <v>3144</v>
      </c>
      <c r="C7778" s="513" t="s">
        <v>7951</v>
      </c>
      <c r="D7778" s="498" t="s">
        <v>6937</v>
      </c>
      <c r="E7778" s="499">
        <v>0.22</v>
      </c>
      <c r="F7778" s="500">
        <f t="shared" si="1879"/>
        <v>0.27</v>
      </c>
      <c r="G7778" s="556"/>
      <c r="H7778" s="518"/>
      <c r="I7778" s="519">
        <f t="shared" si="1875"/>
        <v>0</v>
      </c>
      <c r="J7778" s="558">
        <f t="shared" si="1871"/>
        <v>0</v>
      </c>
      <c r="K7778" s="504"/>
      <c r="L7778" s="580">
        <f t="shared" ref="L7778:M7782" si="1890">G7778</f>
        <v>0</v>
      </c>
      <c r="M7778" s="518">
        <f t="shared" si="1890"/>
        <v>0</v>
      </c>
      <c r="N7778" s="519">
        <f>IF(ISBLANK(E7778),0,ROUND(F7778*L7778,2))</f>
        <v>0</v>
      </c>
      <c r="O7778" s="558">
        <f>IF(ISBLANK(L7778),0,ROUND(L7778*M7778,2))</f>
        <v>0</v>
      </c>
      <c r="P7778" s="506"/>
      <c r="Q7778" s="520"/>
      <c r="R7778" s="412" t="str">
        <f t="shared" si="1874"/>
        <v/>
      </c>
      <c r="S7778" s="412" t="str">
        <f t="shared" si="1873"/>
        <v/>
      </c>
      <c r="T7778" s="427"/>
      <c r="U7778" s="429"/>
      <c r="W7778" s="6" t="e">
        <f>VLOOKUP(A7778,'[3]Cartilha Global'!$A:$A,1,FALSE)</f>
        <v>#N/A</v>
      </c>
    </row>
    <row r="7779" spans="1:23" ht="12" hidden="1" thickBot="1" x14ac:dyDescent="0.25">
      <c r="A7779" s="621">
        <v>92119</v>
      </c>
      <c r="B7779" s="508" t="s">
        <v>3144</v>
      </c>
      <c r="C7779" s="513" t="s">
        <v>7952</v>
      </c>
      <c r="D7779" s="498" t="s">
        <v>7310</v>
      </c>
      <c r="E7779" s="499">
        <v>0.1</v>
      </c>
      <c r="F7779" s="500">
        <f t="shared" si="1879"/>
        <v>0.12</v>
      </c>
      <c r="G7779" s="556"/>
      <c r="H7779" s="518"/>
      <c r="I7779" s="519">
        <f t="shared" si="1875"/>
        <v>0</v>
      </c>
      <c r="J7779" s="558">
        <f t="shared" ref="J7779:J7842" si="1891">IF(ISBLANK(G7779),0,ROUND(G7779*H7779,2))</f>
        <v>0</v>
      </c>
      <c r="K7779" s="504"/>
      <c r="L7779" s="580">
        <f t="shared" si="1890"/>
        <v>0</v>
      </c>
      <c r="M7779" s="518">
        <f t="shared" si="1890"/>
        <v>0</v>
      </c>
      <c r="N7779" s="519">
        <f>IF(ISBLANK(E7779),0,ROUND(F7779*L7779,2))</f>
        <v>0</v>
      </c>
      <c r="O7779" s="558">
        <f>IF(ISBLANK(L7779),0,ROUND(L7779*M7779,2))</f>
        <v>0</v>
      </c>
      <c r="P7779" s="506"/>
      <c r="Q7779" s="520"/>
      <c r="R7779" s="412" t="str">
        <f t="shared" si="1874"/>
        <v/>
      </c>
      <c r="S7779" s="412" t="str">
        <f t="shared" si="1873"/>
        <v/>
      </c>
      <c r="T7779" s="427"/>
      <c r="U7779" s="429"/>
      <c r="W7779" s="6" t="e">
        <f>VLOOKUP(A7779,'[3]Cartilha Global'!$A:$A,1,FALSE)</f>
        <v>#N/A</v>
      </c>
    </row>
    <row r="7780" spans="1:23" ht="12" hidden="1" thickBot="1" x14ac:dyDescent="0.25">
      <c r="A7780" s="621">
        <v>92114</v>
      </c>
      <c r="B7780" s="508" t="s">
        <v>3144</v>
      </c>
      <c r="C7780" s="513" t="s">
        <v>7953</v>
      </c>
      <c r="D7780" s="498" t="s">
        <v>7094</v>
      </c>
      <c r="E7780" s="499">
        <v>0.09</v>
      </c>
      <c r="F7780" s="500">
        <f t="shared" ref="F7780:F7782" si="1892">IF(E7780=0,0,ROUND(E7780*(1+E$13)*(1-E$14),2))</f>
        <v>0.11</v>
      </c>
      <c r="G7780" s="556"/>
      <c r="H7780" s="518"/>
      <c r="I7780" s="519">
        <f t="shared" si="1875"/>
        <v>0</v>
      </c>
      <c r="J7780" s="558">
        <f t="shared" si="1891"/>
        <v>0</v>
      </c>
      <c r="K7780" s="504"/>
      <c r="L7780" s="580">
        <f t="shared" si="1890"/>
        <v>0</v>
      </c>
      <c r="M7780" s="518">
        <f t="shared" si="1890"/>
        <v>0</v>
      </c>
      <c r="N7780" s="519">
        <f>IF(ISBLANK(E7780),0,ROUND(F7780*L7780,2))</f>
        <v>0</v>
      </c>
      <c r="O7780" s="558">
        <f>IF(ISBLANK(L7780),0,ROUND(L7780*M7780,2))</f>
        <v>0</v>
      </c>
      <c r="P7780" s="506"/>
      <c r="Q7780" s="520"/>
      <c r="R7780" s="412" t="str">
        <f t="shared" si="1874"/>
        <v/>
      </c>
      <c r="S7780" s="412" t="str">
        <f t="shared" si="1873"/>
        <v/>
      </c>
      <c r="T7780" s="427"/>
      <c r="U7780" s="429"/>
      <c r="W7780" s="6" t="e">
        <f>VLOOKUP(A7780,'[3]Cartilha Global'!$A:$A,1,FALSE)</f>
        <v>#N/A</v>
      </c>
    </row>
    <row r="7781" spans="1:23" ht="12" hidden="1" thickBot="1" x14ac:dyDescent="0.25">
      <c r="A7781" s="621">
        <v>92115</v>
      </c>
      <c r="B7781" s="508" t="s">
        <v>3144</v>
      </c>
      <c r="C7781" s="513" t="s">
        <v>7954</v>
      </c>
      <c r="D7781" s="498" t="s">
        <v>7094</v>
      </c>
      <c r="E7781" s="499">
        <v>0.01</v>
      </c>
      <c r="F7781" s="500">
        <f t="shared" si="1892"/>
        <v>0.01</v>
      </c>
      <c r="G7781" s="518"/>
      <c r="H7781" s="518"/>
      <c r="I7781" s="519">
        <f t="shared" si="1875"/>
        <v>0</v>
      </c>
      <c r="J7781" s="558">
        <f t="shared" si="1891"/>
        <v>0</v>
      </c>
      <c r="K7781" s="504"/>
      <c r="L7781" s="580">
        <f t="shared" si="1890"/>
        <v>0</v>
      </c>
      <c r="M7781" s="518">
        <f t="shared" si="1890"/>
        <v>0</v>
      </c>
      <c r="N7781" s="519">
        <f>IF(ISBLANK(E7781),0,ROUND(F7781*L7781,2))</f>
        <v>0</v>
      </c>
      <c r="O7781" s="558">
        <f>IF(ISBLANK(L7781),0,ROUND(L7781*M7781,2))</f>
        <v>0</v>
      </c>
      <c r="P7781" s="506"/>
      <c r="Q7781" s="520"/>
      <c r="R7781" s="412" t="str">
        <f t="shared" si="1874"/>
        <v/>
      </c>
      <c r="S7781" s="412" t="str">
        <f t="shared" si="1873"/>
        <v/>
      </c>
      <c r="T7781" s="427"/>
      <c r="U7781" s="429"/>
      <c r="W7781" s="6" t="e">
        <f>VLOOKUP(A7781,'[3]Cartilha Global'!$A:$A,1,FALSE)</f>
        <v>#N/A</v>
      </c>
    </row>
    <row r="7782" spans="1:23" ht="12" hidden="1" thickBot="1" x14ac:dyDescent="0.25">
      <c r="A7782" s="621">
        <v>92116</v>
      </c>
      <c r="B7782" s="508" t="s">
        <v>3144</v>
      </c>
      <c r="C7782" s="513" t="s">
        <v>7955</v>
      </c>
      <c r="D7782" s="498" t="s">
        <v>7094</v>
      </c>
      <c r="E7782" s="499">
        <v>0.12</v>
      </c>
      <c r="F7782" s="500">
        <f t="shared" si="1892"/>
        <v>0.15</v>
      </c>
      <c r="G7782" s="556"/>
      <c r="H7782" s="518"/>
      <c r="I7782" s="519">
        <f t="shared" si="1875"/>
        <v>0</v>
      </c>
      <c r="J7782" s="558">
        <f t="shared" si="1891"/>
        <v>0</v>
      </c>
      <c r="K7782" s="504"/>
      <c r="L7782" s="580">
        <f t="shared" si="1890"/>
        <v>0</v>
      </c>
      <c r="M7782" s="518">
        <f t="shared" si="1890"/>
        <v>0</v>
      </c>
      <c r="N7782" s="519">
        <f>IF(ISBLANK(E7782),0,ROUND(F7782*L7782,2))</f>
        <v>0</v>
      </c>
      <c r="O7782" s="558">
        <f>IF(ISBLANK(L7782),0,ROUND(L7782*M7782,2))</f>
        <v>0</v>
      </c>
      <c r="P7782" s="506"/>
      <c r="Q7782" s="520"/>
      <c r="R7782" s="412" t="str">
        <f t="shared" si="1874"/>
        <v/>
      </c>
      <c r="S7782" s="412" t="str">
        <f t="shared" si="1873"/>
        <v/>
      </c>
      <c r="T7782" s="427"/>
      <c r="U7782" s="429"/>
      <c r="W7782" s="6" t="e">
        <f>VLOOKUP(A7782,'[3]Cartilha Global'!$A:$A,1,FALSE)</f>
        <v>#N/A</v>
      </c>
    </row>
    <row r="7783" spans="1:23" ht="12" hidden="1" thickBot="1" x14ac:dyDescent="0.25">
      <c r="A7783" s="621" t="s">
        <v>6588</v>
      </c>
      <c r="B7783" s="508"/>
      <c r="C7783" s="513" t="s">
        <v>6589</v>
      </c>
      <c r="D7783" s="498"/>
      <c r="E7783" s="499"/>
      <c r="F7783" s="500">
        <f t="shared" ref="F7783:F7843" si="1893">IF(E7783=0,0,ROUND(E7783*(1+E$13)*(1-E$14),2))</f>
        <v>0</v>
      </c>
      <c r="G7783" s="556"/>
      <c r="H7783" s="556"/>
      <c r="I7783" s="557">
        <f t="shared" si="1875"/>
        <v>0</v>
      </c>
      <c r="J7783" s="558">
        <f t="shared" si="1891"/>
        <v>0</v>
      </c>
      <c r="K7783" s="504"/>
      <c r="L7783" s="580"/>
      <c r="M7783" s="556"/>
      <c r="N7783" s="557"/>
      <c r="O7783" s="558"/>
      <c r="P7783" s="506"/>
      <c r="Q7783" s="494" t="str">
        <f>IF(OR(SUM(J7784:J7795)&gt;0,SUM(O7784:O7795)&gt;0),"xx","")</f>
        <v/>
      </c>
      <c r="R7783" s="412" t="str">
        <f t="shared" si="1874"/>
        <v/>
      </c>
      <c r="S7783" s="412" t="str">
        <f t="shared" si="1873"/>
        <v/>
      </c>
      <c r="T7783" s="427"/>
      <c r="U7783" s="429"/>
      <c r="W7783" s="6" t="e">
        <f>VLOOKUP(A7783,'[3]Cartilha Global'!$A:$A,1,FALSE)</f>
        <v>#N/A</v>
      </c>
    </row>
    <row r="7784" spans="1:23" ht="23.25" hidden="1" thickBot="1" x14ac:dyDescent="0.25">
      <c r="A7784" s="621">
        <v>5835</v>
      </c>
      <c r="B7784" s="508" t="s">
        <v>3144</v>
      </c>
      <c r="C7784" s="513" t="s">
        <v>7956</v>
      </c>
      <c r="D7784" s="498" t="s">
        <v>6937</v>
      </c>
      <c r="E7784" s="499">
        <v>404.46</v>
      </c>
      <c r="F7784" s="500">
        <f t="shared" si="1893"/>
        <v>500.88</v>
      </c>
      <c r="G7784" s="556"/>
      <c r="H7784" s="518"/>
      <c r="I7784" s="519">
        <f t="shared" si="1875"/>
        <v>0</v>
      </c>
      <c r="J7784" s="558">
        <f t="shared" si="1891"/>
        <v>0</v>
      </c>
      <c r="K7784" s="504"/>
      <c r="L7784" s="580">
        <f t="shared" ref="L7784:M7795" si="1894">G7784</f>
        <v>0</v>
      </c>
      <c r="M7784" s="518">
        <f t="shared" si="1894"/>
        <v>0</v>
      </c>
      <c r="N7784" s="519">
        <f t="shared" ref="N7784:N7795" si="1895">IF(ISBLANK(E7784),0,ROUND(F7784*L7784,2))</f>
        <v>0</v>
      </c>
      <c r="O7784" s="558">
        <f t="shared" ref="O7784:O7795" si="1896">IF(ISBLANK(L7784),0,ROUND(L7784*M7784,2))</f>
        <v>0</v>
      </c>
      <c r="P7784" s="506"/>
      <c r="Q7784" s="520"/>
      <c r="R7784" s="412" t="str">
        <f t="shared" si="1874"/>
        <v/>
      </c>
      <c r="S7784" s="412" t="str">
        <f t="shared" si="1873"/>
        <v/>
      </c>
      <c r="T7784" s="427"/>
      <c r="U7784" s="429"/>
      <c r="W7784" s="6" t="e">
        <f>VLOOKUP(A7784,'[3]Cartilha Global'!$A:$A,1,FALSE)</f>
        <v>#N/A</v>
      </c>
    </row>
    <row r="7785" spans="1:23" ht="23.25" hidden="1" thickBot="1" x14ac:dyDescent="0.25">
      <c r="A7785" s="621">
        <v>5837</v>
      </c>
      <c r="B7785" s="508" t="s">
        <v>3144</v>
      </c>
      <c r="C7785" s="513" t="s">
        <v>7957</v>
      </c>
      <c r="D7785" s="498" t="s">
        <v>7310</v>
      </c>
      <c r="E7785" s="499">
        <v>144.44999999999999</v>
      </c>
      <c r="F7785" s="500">
        <f t="shared" si="1893"/>
        <v>178.89</v>
      </c>
      <c r="G7785" s="556"/>
      <c r="H7785" s="518"/>
      <c r="I7785" s="519">
        <f t="shared" si="1875"/>
        <v>0</v>
      </c>
      <c r="J7785" s="558">
        <f t="shared" si="1891"/>
        <v>0</v>
      </c>
      <c r="K7785" s="504"/>
      <c r="L7785" s="580">
        <f t="shared" si="1894"/>
        <v>0</v>
      </c>
      <c r="M7785" s="518">
        <f t="shared" si="1894"/>
        <v>0</v>
      </c>
      <c r="N7785" s="519">
        <f t="shared" si="1895"/>
        <v>0</v>
      </c>
      <c r="O7785" s="558">
        <f t="shared" si="1896"/>
        <v>0</v>
      </c>
      <c r="P7785" s="506"/>
      <c r="Q7785" s="520"/>
      <c r="R7785" s="412" t="str">
        <f t="shared" si="1874"/>
        <v/>
      </c>
      <c r="S7785" s="412" t="str">
        <f t="shared" si="1873"/>
        <v/>
      </c>
      <c r="T7785" s="427"/>
      <c r="U7785" s="429"/>
      <c r="W7785" s="6" t="e">
        <f>VLOOKUP(A7785,'[3]Cartilha Global'!$A:$A,1,FALSE)</f>
        <v>#N/A</v>
      </c>
    </row>
    <row r="7786" spans="1:23" ht="23.25" hidden="1" thickBot="1" x14ac:dyDescent="0.25">
      <c r="A7786" s="621">
        <v>5710</v>
      </c>
      <c r="B7786" s="508" t="s">
        <v>3144</v>
      </c>
      <c r="C7786" s="513" t="s">
        <v>7958</v>
      </c>
      <c r="D7786" s="498" t="s">
        <v>7094</v>
      </c>
      <c r="E7786" s="499">
        <v>160.32</v>
      </c>
      <c r="F7786" s="500">
        <f t="shared" si="1893"/>
        <v>198.54</v>
      </c>
      <c r="G7786" s="556"/>
      <c r="H7786" s="518"/>
      <c r="I7786" s="519">
        <f t="shared" si="1875"/>
        <v>0</v>
      </c>
      <c r="J7786" s="558">
        <f t="shared" si="1891"/>
        <v>0</v>
      </c>
      <c r="K7786" s="504"/>
      <c r="L7786" s="580">
        <f t="shared" si="1894"/>
        <v>0</v>
      </c>
      <c r="M7786" s="518">
        <f t="shared" si="1894"/>
        <v>0</v>
      </c>
      <c r="N7786" s="519">
        <f t="shared" si="1895"/>
        <v>0</v>
      </c>
      <c r="O7786" s="558">
        <f t="shared" si="1896"/>
        <v>0</v>
      </c>
      <c r="P7786" s="506"/>
      <c r="Q7786" s="520"/>
      <c r="R7786" s="412" t="str">
        <f t="shared" si="1874"/>
        <v/>
      </c>
      <c r="S7786" s="412" t="str">
        <f t="shared" si="1873"/>
        <v/>
      </c>
      <c r="T7786" s="427"/>
      <c r="U7786" s="429"/>
      <c r="W7786" s="6" t="e">
        <f>VLOOKUP(A7786,'[3]Cartilha Global'!$A:$A,1,FALSE)</f>
        <v>#N/A</v>
      </c>
    </row>
    <row r="7787" spans="1:23" ht="23.25" hidden="1" thickBot="1" x14ac:dyDescent="0.25">
      <c r="A7787" s="621">
        <v>5711</v>
      </c>
      <c r="B7787" s="508" t="s">
        <v>3144</v>
      </c>
      <c r="C7787" s="513" t="s">
        <v>7959</v>
      </c>
      <c r="D7787" s="498" t="s">
        <v>7094</v>
      </c>
      <c r="E7787" s="499">
        <v>99.69</v>
      </c>
      <c r="F7787" s="500">
        <f t="shared" si="1893"/>
        <v>123.46</v>
      </c>
      <c r="G7787" s="556"/>
      <c r="H7787" s="518"/>
      <c r="I7787" s="519">
        <f t="shared" si="1875"/>
        <v>0</v>
      </c>
      <c r="J7787" s="558">
        <f t="shared" si="1891"/>
        <v>0</v>
      </c>
      <c r="K7787" s="504"/>
      <c r="L7787" s="580">
        <f t="shared" si="1894"/>
        <v>0</v>
      </c>
      <c r="M7787" s="518">
        <f t="shared" si="1894"/>
        <v>0</v>
      </c>
      <c r="N7787" s="519">
        <f t="shared" si="1895"/>
        <v>0</v>
      </c>
      <c r="O7787" s="558">
        <f t="shared" si="1896"/>
        <v>0</v>
      </c>
      <c r="P7787" s="506"/>
      <c r="Q7787" s="520"/>
      <c r="R7787" s="412" t="str">
        <f t="shared" si="1874"/>
        <v/>
      </c>
      <c r="S7787" s="412" t="str">
        <f t="shared" si="1873"/>
        <v/>
      </c>
      <c r="T7787" s="427"/>
      <c r="U7787" s="429"/>
      <c r="W7787" s="6" t="e">
        <f>VLOOKUP(A7787,'[3]Cartilha Global'!$A:$A,1,FALSE)</f>
        <v>#N/A</v>
      </c>
    </row>
    <row r="7788" spans="1:23" ht="23.25" hidden="1" thickBot="1" x14ac:dyDescent="0.25">
      <c r="A7788" s="621">
        <v>89257</v>
      </c>
      <c r="B7788" s="508" t="s">
        <v>3144</v>
      </c>
      <c r="C7788" s="513" t="s">
        <v>7960</v>
      </c>
      <c r="D7788" s="498" t="s">
        <v>6937</v>
      </c>
      <c r="E7788" s="499">
        <v>349.51</v>
      </c>
      <c r="F7788" s="500">
        <f t="shared" si="1893"/>
        <v>432.83</v>
      </c>
      <c r="G7788" s="556"/>
      <c r="H7788" s="518"/>
      <c r="I7788" s="519">
        <f t="shared" si="1875"/>
        <v>0</v>
      </c>
      <c r="J7788" s="558">
        <f t="shared" si="1891"/>
        <v>0</v>
      </c>
      <c r="K7788" s="504"/>
      <c r="L7788" s="580">
        <f t="shared" si="1894"/>
        <v>0</v>
      </c>
      <c r="M7788" s="518">
        <f t="shared" si="1894"/>
        <v>0</v>
      </c>
      <c r="N7788" s="519">
        <f t="shared" si="1895"/>
        <v>0</v>
      </c>
      <c r="O7788" s="558">
        <f t="shared" si="1896"/>
        <v>0</v>
      </c>
      <c r="P7788" s="506"/>
      <c r="Q7788" s="520"/>
      <c r="R7788" s="412" t="str">
        <f t="shared" si="1874"/>
        <v/>
      </c>
      <c r="S7788" s="412" t="str">
        <f t="shared" si="1873"/>
        <v/>
      </c>
      <c r="T7788" s="427"/>
      <c r="U7788" s="429"/>
      <c r="W7788" s="6" t="e">
        <f>VLOOKUP(A7788,'[3]Cartilha Global'!$A:$A,1,FALSE)</f>
        <v>#N/A</v>
      </c>
    </row>
    <row r="7789" spans="1:23" ht="23.25" hidden="1" thickBot="1" x14ac:dyDescent="0.25">
      <c r="A7789" s="621">
        <v>89258</v>
      </c>
      <c r="B7789" s="508" t="s">
        <v>3144</v>
      </c>
      <c r="C7789" s="513" t="s">
        <v>7961</v>
      </c>
      <c r="D7789" s="498" t="s">
        <v>7310</v>
      </c>
      <c r="E7789" s="499">
        <v>123.2</v>
      </c>
      <c r="F7789" s="500">
        <f t="shared" si="1893"/>
        <v>152.57</v>
      </c>
      <c r="G7789" s="556"/>
      <c r="H7789" s="518"/>
      <c r="I7789" s="519">
        <f t="shared" si="1875"/>
        <v>0</v>
      </c>
      <c r="J7789" s="558">
        <f t="shared" si="1891"/>
        <v>0</v>
      </c>
      <c r="K7789" s="504"/>
      <c r="L7789" s="580">
        <f t="shared" si="1894"/>
        <v>0</v>
      </c>
      <c r="M7789" s="518">
        <f t="shared" si="1894"/>
        <v>0</v>
      </c>
      <c r="N7789" s="519">
        <f t="shared" si="1895"/>
        <v>0</v>
      </c>
      <c r="O7789" s="558">
        <f t="shared" si="1896"/>
        <v>0</v>
      </c>
      <c r="P7789" s="506"/>
      <c r="Q7789" s="520"/>
      <c r="R7789" s="412" t="str">
        <f t="shared" si="1874"/>
        <v/>
      </c>
      <c r="S7789" s="412" t="str">
        <f t="shared" si="1873"/>
        <v/>
      </c>
      <c r="T7789" s="427"/>
      <c r="U7789" s="429"/>
      <c r="W7789" s="6" t="e">
        <f>VLOOKUP(A7789,'[3]Cartilha Global'!$A:$A,1,FALSE)</f>
        <v>#N/A</v>
      </c>
    </row>
    <row r="7790" spans="1:23" ht="23.25" hidden="1" thickBot="1" x14ac:dyDescent="0.25">
      <c r="A7790" s="621">
        <v>89240</v>
      </c>
      <c r="B7790" s="508" t="s">
        <v>3144</v>
      </c>
      <c r="C7790" s="513" t="s">
        <v>7962</v>
      </c>
      <c r="D7790" s="498" t="s">
        <v>7094</v>
      </c>
      <c r="E7790" s="499">
        <v>99.73</v>
      </c>
      <c r="F7790" s="500">
        <f t="shared" si="1893"/>
        <v>123.51</v>
      </c>
      <c r="G7790" s="556"/>
      <c r="H7790" s="518"/>
      <c r="I7790" s="519">
        <f t="shared" si="1875"/>
        <v>0</v>
      </c>
      <c r="J7790" s="558">
        <f t="shared" si="1891"/>
        <v>0</v>
      </c>
      <c r="K7790" s="504"/>
      <c r="L7790" s="580">
        <f t="shared" si="1894"/>
        <v>0</v>
      </c>
      <c r="M7790" s="518">
        <f t="shared" si="1894"/>
        <v>0</v>
      </c>
      <c r="N7790" s="519">
        <f t="shared" si="1895"/>
        <v>0</v>
      </c>
      <c r="O7790" s="558">
        <f t="shared" si="1896"/>
        <v>0</v>
      </c>
      <c r="P7790" s="506"/>
      <c r="Q7790" s="520"/>
      <c r="R7790" s="412" t="str">
        <f t="shared" si="1874"/>
        <v/>
      </c>
      <c r="S7790" s="412" t="str">
        <f t="shared" si="1873"/>
        <v/>
      </c>
      <c r="T7790" s="427"/>
      <c r="U7790" s="429"/>
      <c r="W7790" s="6" t="e">
        <f>VLOOKUP(A7790,'[3]Cartilha Global'!$A:$A,1,FALSE)</f>
        <v>#N/A</v>
      </c>
    </row>
    <row r="7791" spans="1:23" ht="23.25" hidden="1" thickBot="1" x14ac:dyDescent="0.25">
      <c r="A7791" s="621">
        <v>89241</v>
      </c>
      <c r="B7791" s="508" t="s">
        <v>3144</v>
      </c>
      <c r="C7791" s="513" t="s">
        <v>7963</v>
      </c>
      <c r="D7791" s="498" t="s">
        <v>7094</v>
      </c>
      <c r="E7791" s="499">
        <v>17.95</v>
      </c>
      <c r="F7791" s="500">
        <f t="shared" si="1893"/>
        <v>22.23</v>
      </c>
      <c r="G7791" s="556"/>
      <c r="H7791" s="518"/>
      <c r="I7791" s="519">
        <f t="shared" si="1875"/>
        <v>0</v>
      </c>
      <c r="J7791" s="558">
        <f t="shared" si="1891"/>
        <v>0</v>
      </c>
      <c r="K7791" s="504"/>
      <c r="L7791" s="580">
        <f t="shared" si="1894"/>
        <v>0</v>
      </c>
      <c r="M7791" s="518">
        <f t="shared" si="1894"/>
        <v>0</v>
      </c>
      <c r="N7791" s="519">
        <f t="shared" si="1895"/>
        <v>0</v>
      </c>
      <c r="O7791" s="558">
        <f t="shared" si="1896"/>
        <v>0</v>
      </c>
      <c r="P7791" s="506"/>
      <c r="Q7791" s="520"/>
      <c r="R7791" s="412" t="str">
        <f t="shared" si="1874"/>
        <v/>
      </c>
      <c r="S7791" s="412" t="str">
        <f t="shared" ref="S7791:S7854" si="1897">IF(Q7791="X","x",IF(Q7791="xx","x",IF(OR(J7791&gt;0,O7791&gt;0),"x","")))</f>
        <v/>
      </c>
      <c r="T7791" s="427"/>
      <c r="U7791" s="429"/>
      <c r="W7791" s="6" t="e">
        <f>VLOOKUP(A7791,'[3]Cartilha Global'!$A:$A,1,FALSE)</f>
        <v>#N/A</v>
      </c>
    </row>
    <row r="7792" spans="1:23" ht="23.25" hidden="1" thickBot="1" x14ac:dyDescent="0.25">
      <c r="A7792" s="621">
        <v>89253</v>
      </c>
      <c r="B7792" s="508" t="s">
        <v>3144</v>
      </c>
      <c r="C7792" s="513" t="s">
        <v>7964</v>
      </c>
      <c r="D7792" s="498" t="s">
        <v>7094</v>
      </c>
      <c r="E7792" s="499">
        <v>81.72</v>
      </c>
      <c r="F7792" s="500">
        <f t="shared" si="1893"/>
        <v>101.2</v>
      </c>
      <c r="G7792" s="556"/>
      <c r="H7792" s="518"/>
      <c r="I7792" s="519">
        <f t="shared" si="1875"/>
        <v>0</v>
      </c>
      <c r="J7792" s="558">
        <f t="shared" si="1891"/>
        <v>0</v>
      </c>
      <c r="K7792" s="504"/>
      <c r="L7792" s="580">
        <f t="shared" si="1894"/>
        <v>0</v>
      </c>
      <c r="M7792" s="518">
        <f t="shared" si="1894"/>
        <v>0</v>
      </c>
      <c r="N7792" s="519">
        <f t="shared" si="1895"/>
        <v>0</v>
      </c>
      <c r="O7792" s="558">
        <f t="shared" si="1896"/>
        <v>0</v>
      </c>
      <c r="P7792" s="506"/>
      <c r="Q7792" s="520"/>
      <c r="R7792" s="412" t="str">
        <f t="shared" ref="R7792:R7793" si="1898">IF(Q7792="X","x",IF(Q7792="xx","x",IF(O7792&gt;0,"x","")))</f>
        <v/>
      </c>
      <c r="S7792" s="412" t="str">
        <f t="shared" si="1897"/>
        <v/>
      </c>
      <c r="T7792" s="427"/>
      <c r="U7792" s="429"/>
      <c r="W7792" s="6" t="e">
        <f>VLOOKUP(A7792,'[3]Cartilha Global'!$A:$A,1,FALSE)</f>
        <v>#N/A</v>
      </c>
    </row>
    <row r="7793" spans="1:23" ht="23.25" hidden="1" thickBot="1" x14ac:dyDescent="0.25">
      <c r="A7793" s="621">
        <v>89254</v>
      </c>
      <c r="B7793" s="508" t="s">
        <v>3144</v>
      </c>
      <c r="C7793" s="513" t="s">
        <v>7965</v>
      </c>
      <c r="D7793" s="498" t="s">
        <v>7094</v>
      </c>
      <c r="E7793" s="499">
        <v>14.71</v>
      </c>
      <c r="F7793" s="500">
        <f t="shared" si="1893"/>
        <v>18.22</v>
      </c>
      <c r="G7793" s="556"/>
      <c r="H7793" s="518"/>
      <c r="I7793" s="519">
        <f t="shared" si="1875"/>
        <v>0</v>
      </c>
      <c r="J7793" s="558">
        <f t="shared" si="1891"/>
        <v>0</v>
      </c>
      <c r="K7793" s="504"/>
      <c r="L7793" s="580">
        <f t="shared" si="1894"/>
        <v>0</v>
      </c>
      <c r="M7793" s="518">
        <f t="shared" si="1894"/>
        <v>0</v>
      </c>
      <c r="N7793" s="519">
        <f t="shared" si="1895"/>
        <v>0</v>
      </c>
      <c r="O7793" s="558">
        <f t="shared" si="1896"/>
        <v>0</v>
      </c>
      <c r="P7793" s="506"/>
      <c r="Q7793" s="520"/>
      <c r="R7793" s="412" t="str">
        <f t="shared" si="1898"/>
        <v/>
      </c>
      <c r="S7793" s="412" t="str">
        <f t="shared" si="1897"/>
        <v/>
      </c>
      <c r="T7793" s="427"/>
      <c r="U7793" s="429"/>
      <c r="W7793" s="6" t="e">
        <f>VLOOKUP(A7793,'[3]Cartilha Global'!$A:$A,1,FALSE)</f>
        <v>#N/A</v>
      </c>
    </row>
    <row r="7794" spans="1:23" ht="23.25" hidden="1" thickBot="1" x14ac:dyDescent="0.25">
      <c r="A7794" s="621">
        <v>89255</v>
      </c>
      <c r="B7794" s="508" t="s">
        <v>3144</v>
      </c>
      <c r="C7794" s="513" t="s">
        <v>7966</v>
      </c>
      <c r="D7794" s="498" t="s">
        <v>7094</v>
      </c>
      <c r="E7794" s="499">
        <v>131.38</v>
      </c>
      <c r="F7794" s="500">
        <f t="shared" si="1893"/>
        <v>162.69999999999999</v>
      </c>
      <c r="G7794" s="556"/>
      <c r="H7794" s="518"/>
      <c r="I7794" s="519">
        <f t="shared" si="1875"/>
        <v>0</v>
      </c>
      <c r="J7794" s="558">
        <f t="shared" si="1891"/>
        <v>0</v>
      </c>
      <c r="K7794" s="504"/>
      <c r="L7794" s="580">
        <f t="shared" si="1894"/>
        <v>0</v>
      </c>
      <c r="M7794" s="518">
        <f t="shared" si="1894"/>
        <v>0</v>
      </c>
      <c r="N7794" s="519">
        <f t="shared" si="1895"/>
        <v>0</v>
      </c>
      <c r="O7794" s="558">
        <f t="shared" si="1896"/>
        <v>0</v>
      </c>
      <c r="P7794" s="506"/>
      <c r="Q7794" s="520"/>
      <c r="R7794" s="412" t="str">
        <f>IF(Q7794="X","x",IF(Q7794="xx","x",IF(O7794&gt;0,"x","")))</f>
        <v/>
      </c>
      <c r="S7794" s="412" t="str">
        <f t="shared" si="1897"/>
        <v/>
      </c>
      <c r="T7794" s="427"/>
      <c r="U7794" s="429"/>
      <c r="W7794" s="6" t="e">
        <f>VLOOKUP(A7794,'[3]Cartilha Global'!$A:$A,1,FALSE)</f>
        <v>#N/A</v>
      </c>
    </row>
    <row r="7795" spans="1:23" ht="23.25" hidden="1" thickBot="1" x14ac:dyDescent="0.25">
      <c r="A7795" s="621">
        <v>89256</v>
      </c>
      <c r="B7795" s="508" t="s">
        <v>3144</v>
      </c>
      <c r="C7795" s="513" t="s">
        <v>7967</v>
      </c>
      <c r="D7795" s="498" t="s">
        <v>7094</v>
      </c>
      <c r="E7795" s="499">
        <v>94.93</v>
      </c>
      <c r="F7795" s="500">
        <f t="shared" si="1893"/>
        <v>117.56</v>
      </c>
      <c r="G7795" s="556"/>
      <c r="H7795" s="518"/>
      <c r="I7795" s="519">
        <f t="shared" si="1875"/>
        <v>0</v>
      </c>
      <c r="J7795" s="558">
        <f t="shared" si="1891"/>
        <v>0</v>
      </c>
      <c r="K7795" s="504"/>
      <c r="L7795" s="580">
        <f t="shared" si="1894"/>
        <v>0</v>
      </c>
      <c r="M7795" s="518">
        <f t="shared" si="1894"/>
        <v>0</v>
      </c>
      <c r="N7795" s="519">
        <f t="shared" si="1895"/>
        <v>0</v>
      </c>
      <c r="O7795" s="558">
        <f t="shared" si="1896"/>
        <v>0</v>
      </c>
      <c r="P7795" s="506"/>
      <c r="Q7795" s="520"/>
      <c r="R7795" s="412" t="str">
        <f>IF(Q7795="X","x",IF(Q7795="xx","x",IF(O7795&gt;0,"x","")))</f>
        <v/>
      </c>
      <c r="S7795" s="412" t="str">
        <f t="shared" si="1897"/>
        <v/>
      </c>
      <c r="T7795" s="427"/>
      <c r="U7795" s="429"/>
      <c r="W7795" s="6" t="e">
        <f>VLOOKUP(A7795,'[3]Cartilha Global'!$A:$A,1,FALSE)</f>
        <v>#N/A</v>
      </c>
    </row>
    <row r="7796" spans="1:23" ht="12" hidden="1" thickBot="1" x14ac:dyDescent="0.25">
      <c r="A7796" s="621" t="s">
        <v>6590</v>
      </c>
      <c r="B7796" s="508"/>
      <c r="C7796" s="513" t="s">
        <v>0</v>
      </c>
      <c r="D7796" s="498"/>
      <c r="E7796" s="499"/>
      <c r="F7796" s="500">
        <f t="shared" si="1893"/>
        <v>0</v>
      </c>
      <c r="G7796" s="556"/>
      <c r="H7796" s="556"/>
      <c r="I7796" s="557">
        <f t="shared" ref="I7796:I7864" si="1899">IF(ISBLANK(E7796),0,ROUND(F7796*G7796,2))</f>
        <v>0</v>
      </c>
      <c r="J7796" s="558">
        <f t="shared" si="1891"/>
        <v>0</v>
      </c>
      <c r="K7796" s="504"/>
      <c r="L7796" s="580"/>
      <c r="M7796" s="556"/>
      <c r="N7796" s="557"/>
      <c r="O7796" s="558"/>
      <c r="P7796" s="506"/>
      <c r="Q7796" s="494" t="str">
        <f>IF(OR(SUM(J7797:J7834)&gt;0,SUM(O7797:O7834)&gt;0),"xx","")</f>
        <v/>
      </c>
      <c r="R7796" s="412" t="str">
        <f t="shared" ref="R7796:R7859" si="1900">IF(Q7796="X","x",IF(Q7796="xx","x",IF(O7796&gt;0,"x","")))</f>
        <v/>
      </c>
      <c r="S7796" s="412" t="str">
        <f t="shared" si="1897"/>
        <v/>
      </c>
      <c r="T7796" s="427"/>
      <c r="U7796" s="429"/>
      <c r="W7796" s="6" t="e">
        <f>VLOOKUP(A7796,'[3]Cartilha Global'!$A:$A,1,FALSE)</f>
        <v>#N/A</v>
      </c>
    </row>
    <row r="7797" spans="1:23" ht="23.25" hidden="1" thickBot="1" x14ac:dyDescent="0.25">
      <c r="A7797" s="621">
        <v>93433</v>
      </c>
      <c r="B7797" s="508" t="s">
        <v>3144</v>
      </c>
      <c r="C7797" s="513" t="s">
        <v>7968</v>
      </c>
      <c r="D7797" s="498" t="s">
        <v>6937</v>
      </c>
      <c r="E7797" s="499">
        <v>3636.12</v>
      </c>
      <c r="F7797" s="500">
        <f t="shared" si="1893"/>
        <v>4502.97</v>
      </c>
      <c r="G7797" s="556"/>
      <c r="H7797" s="518"/>
      <c r="I7797" s="519">
        <f t="shared" si="1899"/>
        <v>0</v>
      </c>
      <c r="J7797" s="558">
        <f t="shared" si="1891"/>
        <v>0</v>
      </c>
      <c r="K7797" s="504"/>
      <c r="L7797" s="580">
        <f t="shared" ref="L7797:M7834" si="1901">G7797</f>
        <v>0</v>
      </c>
      <c r="M7797" s="518">
        <f t="shared" si="1901"/>
        <v>0</v>
      </c>
      <c r="N7797" s="519">
        <f t="shared" ref="N7797:N7834" si="1902">IF(ISBLANK(E7797),0,ROUND(F7797*L7797,2))</f>
        <v>0</v>
      </c>
      <c r="O7797" s="558">
        <f t="shared" ref="O7797:O7834" si="1903">IF(ISBLANK(L7797),0,ROUND(L7797*M7797,2))</f>
        <v>0</v>
      </c>
      <c r="P7797" s="506"/>
      <c r="Q7797" s="520"/>
      <c r="R7797" s="412" t="str">
        <f t="shared" si="1900"/>
        <v/>
      </c>
      <c r="S7797" s="412" t="str">
        <f t="shared" si="1897"/>
        <v/>
      </c>
      <c r="T7797" s="427"/>
      <c r="U7797" s="429"/>
      <c r="W7797" s="6" t="e">
        <f>VLOOKUP(A7797,'[3]Cartilha Global'!$A:$A,1,FALSE)</f>
        <v>#N/A</v>
      </c>
    </row>
    <row r="7798" spans="1:23" ht="23.25" hidden="1" thickBot="1" x14ac:dyDescent="0.25">
      <c r="A7798" s="621">
        <v>93434</v>
      </c>
      <c r="B7798" s="508" t="s">
        <v>3144</v>
      </c>
      <c r="C7798" s="513" t="s">
        <v>7969</v>
      </c>
      <c r="D7798" s="498" t="s">
        <v>7310</v>
      </c>
      <c r="E7798" s="499">
        <v>242.01</v>
      </c>
      <c r="F7798" s="500">
        <f t="shared" si="1893"/>
        <v>299.70999999999998</v>
      </c>
      <c r="G7798" s="556"/>
      <c r="H7798" s="518"/>
      <c r="I7798" s="519">
        <f t="shared" si="1899"/>
        <v>0</v>
      </c>
      <c r="J7798" s="558">
        <f t="shared" si="1891"/>
        <v>0</v>
      </c>
      <c r="K7798" s="504"/>
      <c r="L7798" s="580">
        <f t="shared" si="1901"/>
        <v>0</v>
      </c>
      <c r="M7798" s="518">
        <f t="shared" si="1901"/>
        <v>0</v>
      </c>
      <c r="N7798" s="519">
        <f t="shared" si="1902"/>
        <v>0</v>
      </c>
      <c r="O7798" s="558">
        <f t="shared" si="1903"/>
        <v>0</v>
      </c>
      <c r="P7798" s="506"/>
      <c r="Q7798" s="520"/>
      <c r="R7798" s="412" t="str">
        <f t="shared" si="1900"/>
        <v/>
      </c>
      <c r="S7798" s="412" t="str">
        <f t="shared" si="1897"/>
        <v/>
      </c>
      <c r="T7798" s="427"/>
      <c r="U7798" s="429"/>
      <c r="W7798" s="6" t="e">
        <f>VLOOKUP(A7798,'[3]Cartilha Global'!$A:$A,1,FALSE)</f>
        <v>#N/A</v>
      </c>
    </row>
    <row r="7799" spans="1:23" ht="23.25" hidden="1" thickBot="1" x14ac:dyDescent="0.25">
      <c r="A7799" s="621">
        <v>93429</v>
      </c>
      <c r="B7799" s="508" t="s">
        <v>3144</v>
      </c>
      <c r="C7799" s="513" t="s">
        <v>7970</v>
      </c>
      <c r="D7799" s="498" t="s">
        <v>7094</v>
      </c>
      <c r="E7799" s="499">
        <v>110.8</v>
      </c>
      <c r="F7799" s="500">
        <f t="shared" si="1893"/>
        <v>137.21</v>
      </c>
      <c r="G7799" s="556"/>
      <c r="H7799" s="518"/>
      <c r="I7799" s="519">
        <f t="shared" si="1899"/>
        <v>0</v>
      </c>
      <c r="J7799" s="558">
        <f t="shared" si="1891"/>
        <v>0</v>
      </c>
      <c r="K7799" s="504"/>
      <c r="L7799" s="580">
        <f t="shared" si="1901"/>
        <v>0</v>
      </c>
      <c r="M7799" s="518">
        <f t="shared" si="1901"/>
        <v>0</v>
      </c>
      <c r="N7799" s="519">
        <f t="shared" si="1902"/>
        <v>0</v>
      </c>
      <c r="O7799" s="558">
        <f t="shared" si="1903"/>
        <v>0</v>
      </c>
      <c r="P7799" s="506"/>
      <c r="Q7799" s="520"/>
      <c r="R7799" s="412" t="str">
        <f t="shared" si="1900"/>
        <v/>
      </c>
      <c r="S7799" s="412" t="str">
        <f t="shared" si="1897"/>
        <v/>
      </c>
      <c r="T7799" s="427"/>
      <c r="U7799" s="429"/>
      <c r="W7799" s="6" t="e">
        <f>VLOOKUP(A7799,'[3]Cartilha Global'!$A:$A,1,FALSE)</f>
        <v>#N/A</v>
      </c>
    </row>
    <row r="7800" spans="1:23" ht="23.25" hidden="1" thickBot="1" x14ac:dyDescent="0.25">
      <c r="A7800" s="621">
        <v>93430</v>
      </c>
      <c r="B7800" s="508" t="s">
        <v>3144</v>
      </c>
      <c r="C7800" s="513" t="s">
        <v>7971</v>
      </c>
      <c r="D7800" s="498" t="s">
        <v>7094</v>
      </c>
      <c r="E7800" s="499">
        <v>19.940000000000001</v>
      </c>
      <c r="F7800" s="500">
        <f t="shared" si="1893"/>
        <v>24.69</v>
      </c>
      <c r="G7800" s="556"/>
      <c r="H7800" s="518"/>
      <c r="I7800" s="519">
        <f t="shared" si="1899"/>
        <v>0</v>
      </c>
      <c r="J7800" s="558">
        <f t="shared" si="1891"/>
        <v>0</v>
      </c>
      <c r="K7800" s="504"/>
      <c r="L7800" s="580">
        <f t="shared" si="1901"/>
        <v>0</v>
      </c>
      <c r="M7800" s="518">
        <f t="shared" si="1901"/>
        <v>0</v>
      </c>
      <c r="N7800" s="519">
        <f t="shared" si="1902"/>
        <v>0</v>
      </c>
      <c r="O7800" s="558">
        <f t="shared" si="1903"/>
        <v>0</v>
      </c>
      <c r="P7800" s="506"/>
      <c r="Q7800" s="520"/>
      <c r="R7800" s="412" t="str">
        <f t="shared" si="1900"/>
        <v/>
      </c>
      <c r="S7800" s="412" t="str">
        <f t="shared" si="1897"/>
        <v/>
      </c>
      <c r="T7800" s="427"/>
      <c r="U7800" s="429"/>
      <c r="W7800" s="6" t="e">
        <f>VLOOKUP(A7800,'[3]Cartilha Global'!$A:$A,1,FALSE)</f>
        <v>#N/A</v>
      </c>
    </row>
    <row r="7801" spans="1:23" ht="23.25" hidden="1" thickBot="1" x14ac:dyDescent="0.25">
      <c r="A7801" s="621">
        <v>93431</v>
      </c>
      <c r="B7801" s="508" t="s">
        <v>3144</v>
      </c>
      <c r="C7801" s="513" t="s">
        <v>7972</v>
      </c>
      <c r="D7801" s="498" t="s">
        <v>7094</v>
      </c>
      <c r="E7801" s="499">
        <v>178.11</v>
      </c>
      <c r="F7801" s="500">
        <f t="shared" si="1893"/>
        <v>220.57</v>
      </c>
      <c r="G7801" s="556"/>
      <c r="H7801" s="518"/>
      <c r="I7801" s="519">
        <f t="shared" si="1899"/>
        <v>0</v>
      </c>
      <c r="J7801" s="558">
        <f t="shared" si="1891"/>
        <v>0</v>
      </c>
      <c r="K7801" s="504"/>
      <c r="L7801" s="580">
        <f t="shared" si="1901"/>
        <v>0</v>
      </c>
      <c r="M7801" s="518">
        <f t="shared" si="1901"/>
        <v>0</v>
      </c>
      <c r="N7801" s="519">
        <f t="shared" si="1902"/>
        <v>0</v>
      </c>
      <c r="O7801" s="558">
        <f t="shared" si="1903"/>
        <v>0</v>
      </c>
      <c r="P7801" s="506"/>
      <c r="Q7801" s="520"/>
      <c r="R7801" s="412" t="str">
        <f t="shared" si="1900"/>
        <v/>
      </c>
      <c r="S7801" s="412" t="str">
        <f t="shared" si="1897"/>
        <v/>
      </c>
      <c r="T7801" s="427"/>
      <c r="U7801" s="429"/>
      <c r="W7801" s="6" t="e">
        <f>VLOOKUP(A7801,'[3]Cartilha Global'!$A:$A,1,FALSE)</f>
        <v>#N/A</v>
      </c>
    </row>
    <row r="7802" spans="1:23" ht="23.25" hidden="1" thickBot="1" x14ac:dyDescent="0.25">
      <c r="A7802" s="621">
        <v>93432</v>
      </c>
      <c r="B7802" s="508" t="s">
        <v>3144</v>
      </c>
      <c r="C7802" s="513" t="s">
        <v>7973</v>
      </c>
      <c r="D7802" s="498" t="s">
        <v>7094</v>
      </c>
      <c r="E7802" s="499">
        <v>3216</v>
      </c>
      <c r="F7802" s="500">
        <f t="shared" si="1893"/>
        <v>3982.69</v>
      </c>
      <c r="G7802" s="556"/>
      <c r="H7802" s="518"/>
      <c r="I7802" s="519">
        <f t="shared" si="1899"/>
        <v>0</v>
      </c>
      <c r="J7802" s="558">
        <f t="shared" si="1891"/>
        <v>0</v>
      </c>
      <c r="K7802" s="504"/>
      <c r="L7802" s="580">
        <f t="shared" si="1901"/>
        <v>0</v>
      </c>
      <c r="M7802" s="518">
        <f t="shared" si="1901"/>
        <v>0</v>
      </c>
      <c r="N7802" s="519">
        <f t="shared" si="1902"/>
        <v>0</v>
      </c>
      <c r="O7802" s="558">
        <f t="shared" si="1903"/>
        <v>0</v>
      </c>
      <c r="P7802" s="506"/>
      <c r="Q7802" s="520"/>
      <c r="R7802" s="412" t="str">
        <f t="shared" si="1900"/>
        <v/>
      </c>
      <c r="S7802" s="412" t="str">
        <f t="shared" si="1897"/>
        <v/>
      </c>
      <c r="T7802" s="427"/>
      <c r="U7802" s="429"/>
      <c r="W7802" s="6" t="e">
        <f>VLOOKUP(A7802,'[3]Cartilha Global'!$A:$A,1,FALSE)</f>
        <v>#N/A</v>
      </c>
    </row>
    <row r="7803" spans="1:23" ht="34.5" hidden="1" thickBot="1" x14ac:dyDescent="0.25">
      <c r="A7803" s="621">
        <v>88847</v>
      </c>
      <c r="B7803" s="508" t="s">
        <v>3144</v>
      </c>
      <c r="C7803" s="513" t="s">
        <v>7974</v>
      </c>
      <c r="D7803" s="498" t="s">
        <v>7094</v>
      </c>
      <c r="E7803" s="499">
        <v>24.69</v>
      </c>
      <c r="F7803" s="500">
        <f t="shared" si="1893"/>
        <v>30.58</v>
      </c>
      <c r="G7803" s="556"/>
      <c r="H7803" s="518"/>
      <c r="I7803" s="519">
        <f t="shared" si="1899"/>
        <v>0</v>
      </c>
      <c r="J7803" s="558">
        <f t="shared" si="1891"/>
        <v>0</v>
      </c>
      <c r="K7803" s="504"/>
      <c r="L7803" s="580">
        <f t="shared" si="1901"/>
        <v>0</v>
      </c>
      <c r="M7803" s="518">
        <f t="shared" si="1901"/>
        <v>0</v>
      </c>
      <c r="N7803" s="519">
        <f t="shared" si="1902"/>
        <v>0</v>
      </c>
      <c r="O7803" s="558">
        <f t="shared" si="1903"/>
        <v>0</v>
      </c>
      <c r="P7803" s="506"/>
      <c r="Q7803" s="520"/>
      <c r="R7803" s="412" t="str">
        <f t="shared" si="1900"/>
        <v/>
      </c>
      <c r="S7803" s="412" t="str">
        <f t="shared" si="1897"/>
        <v/>
      </c>
      <c r="T7803" s="427"/>
      <c r="U7803" s="429"/>
      <c r="W7803" s="6" t="e">
        <f>VLOOKUP(A7803,'[3]Cartilha Global'!$A:$A,1,FALSE)</f>
        <v>#N/A</v>
      </c>
    </row>
    <row r="7804" spans="1:23" ht="34.5" hidden="1" thickBot="1" x14ac:dyDescent="0.25">
      <c r="A7804" s="621">
        <v>88848</v>
      </c>
      <c r="B7804" s="508" t="s">
        <v>3144</v>
      </c>
      <c r="C7804" s="513" t="s">
        <v>7975</v>
      </c>
      <c r="D7804" s="498" t="s">
        <v>7094</v>
      </c>
      <c r="E7804" s="499">
        <v>5.18</v>
      </c>
      <c r="F7804" s="500">
        <f t="shared" si="1893"/>
        <v>6.41</v>
      </c>
      <c r="G7804" s="556"/>
      <c r="H7804" s="518"/>
      <c r="I7804" s="519">
        <f t="shared" si="1899"/>
        <v>0</v>
      </c>
      <c r="J7804" s="558">
        <f t="shared" si="1891"/>
        <v>0</v>
      </c>
      <c r="K7804" s="504"/>
      <c r="L7804" s="580">
        <f t="shared" si="1901"/>
        <v>0</v>
      </c>
      <c r="M7804" s="518">
        <f t="shared" si="1901"/>
        <v>0</v>
      </c>
      <c r="N7804" s="519">
        <f t="shared" si="1902"/>
        <v>0</v>
      </c>
      <c r="O7804" s="558">
        <f t="shared" si="1903"/>
        <v>0</v>
      </c>
      <c r="P7804" s="506"/>
      <c r="Q7804" s="520"/>
      <c r="R7804" s="412" t="str">
        <f t="shared" si="1900"/>
        <v/>
      </c>
      <c r="S7804" s="412" t="str">
        <f t="shared" si="1897"/>
        <v/>
      </c>
      <c r="T7804" s="427"/>
      <c r="U7804" s="429"/>
      <c r="W7804" s="6" t="e">
        <f>VLOOKUP(A7804,'[3]Cartilha Global'!$A:$A,1,FALSE)</f>
        <v>#N/A</v>
      </c>
    </row>
    <row r="7805" spans="1:23" ht="23.25" hidden="1" thickBot="1" x14ac:dyDescent="0.25">
      <c r="A7805" s="621">
        <v>100641</v>
      </c>
      <c r="B7805" s="508" t="s">
        <v>3144</v>
      </c>
      <c r="C7805" s="513" t="s">
        <v>7976</v>
      </c>
      <c r="D7805" s="498" t="s">
        <v>6937</v>
      </c>
      <c r="E7805" s="499">
        <v>603.05999999999995</v>
      </c>
      <c r="F7805" s="500">
        <f t="shared" si="1893"/>
        <v>746.83</v>
      </c>
      <c r="G7805" s="556"/>
      <c r="H7805" s="518"/>
      <c r="I7805" s="519">
        <f t="shared" si="1899"/>
        <v>0</v>
      </c>
      <c r="J7805" s="558">
        <f t="shared" si="1891"/>
        <v>0</v>
      </c>
      <c r="K7805" s="504"/>
      <c r="L7805" s="580">
        <f t="shared" si="1901"/>
        <v>0</v>
      </c>
      <c r="M7805" s="518">
        <f t="shared" si="1901"/>
        <v>0</v>
      </c>
      <c r="N7805" s="519">
        <f t="shared" si="1902"/>
        <v>0</v>
      </c>
      <c r="O7805" s="558">
        <f t="shared" si="1903"/>
        <v>0</v>
      </c>
      <c r="P7805" s="506"/>
      <c r="Q7805" s="520"/>
      <c r="R7805" s="412" t="str">
        <f t="shared" si="1900"/>
        <v/>
      </c>
      <c r="S7805" s="412" t="str">
        <f t="shared" si="1897"/>
        <v/>
      </c>
      <c r="T7805" s="427"/>
      <c r="U7805" s="429"/>
      <c r="W7805" s="6" t="e">
        <f>VLOOKUP(A7805,'[3]Cartilha Global'!$A:$A,1,FALSE)</f>
        <v>#N/A</v>
      </c>
    </row>
    <row r="7806" spans="1:23" ht="12" hidden="1" thickBot="1" x14ac:dyDescent="0.25">
      <c r="A7806" s="621">
        <v>100647</v>
      </c>
      <c r="B7806" s="508" t="s">
        <v>3144</v>
      </c>
      <c r="C7806" s="513" t="s">
        <v>7977</v>
      </c>
      <c r="D7806" s="498" t="s">
        <v>6937</v>
      </c>
      <c r="E7806" s="499">
        <v>1308.26</v>
      </c>
      <c r="F7806" s="500">
        <f t="shared" si="1893"/>
        <v>1620.15</v>
      </c>
      <c r="G7806" s="556"/>
      <c r="H7806" s="518"/>
      <c r="I7806" s="519">
        <f t="shared" si="1899"/>
        <v>0</v>
      </c>
      <c r="J7806" s="558">
        <f t="shared" si="1891"/>
        <v>0</v>
      </c>
      <c r="K7806" s="504"/>
      <c r="L7806" s="580">
        <f t="shared" si="1901"/>
        <v>0</v>
      </c>
      <c r="M7806" s="518">
        <f t="shared" si="1901"/>
        <v>0</v>
      </c>
      <c r="N7806" s="519">
        <f t="shared" si="1902"/>
        <v>0</v>
      </c>
      <c r="O7806" s="558">
        <f t="shared" si="1903"/>
        <v>0</v>
      </c>
      <c r="P7806" s="506"/>
      <c r="Q7806" s="520"/>
      <c r="R7806" s="412" t="str">
        <f t="shared" si="1900"/>
        <v/>
      </c>
      <c r="S7806" s="412" t="str">
        <f t="shared" si="1897"/>
        <v/>
      </c>
      <c r="T7806" s="427"/>
      <c r="U7806" s="429"/>
      <c r="W7806" s="6" t="e">
        <f>VLOOKUP(A7806,'[3]Cartilha Global'!$A:$A,1,FALSE)</f>
        <v>#N/A</v>
      </c>
    </row>
    <row r="7807" spans="1:23" ht="23.25" hidden="1" thickBot="1" x14ac:dyDescent="0.25">
      <c r="A7807" s="621">
        <v>100642</v>
      </c>
      <c r="B7807" s="508" t="s">
        <v>3144</v>
      </c>
      <c r="C7807" s="513" t="s">
        <v>7978</v>
      </c>
      <c r="D7807" s="498" t="s">
        <v>7310</v>
      </c>
      <c r="E7807" s="499">
        <v>184.37</v>
      </c>
      <c r="F7807" s="500">
        <f t="shared" si="1893"/>
        <v>228.32</v>
      </c>
      <c r="G7807" s="556"/>
      <c r="H7807" s="518"/>
      <c r="I7807" s="519">
        <f t="shared" si="1899"/>
        <v>0</v>
      </c>
      <c r="J7807" s="558">
        <f t="shared" si="1891"/>
        <v>0</v>
      </c>
      <c r="K7807" s="504"/>
      <c r="L7807" s="580">
        <f t="shared" si="1901"/>
        <v>0</v>
      </c>
      <c r="M7807" s="518">
        <f t="shared" si="1901"/>
        <v>0</v>
      </c>
      <c r="N7807" s="519">
        <f t="shared" si="1902"/>
        <v>0</v>
      </c>
      <c r="O7807" s="558">
        <f t="shared" si="1903"/>
        <v>0</v>
      </c>
      <c r="P7807" s="506"/>
      <c r="Q7807" s="520"/>
      <c r="R7807" s="412" t="str">
        <f t="shared" si="1900"/>
        <v/>
      </c>
      <c r="S7807" s="412" t="str">
        <f t="shared" si="1897"/>
        <v/>
      </c>
      <c r="T7807" s="427"/>
      <c r="U7807" s="429"/>
      <c r="W7807" s="6" t="e">
        <f>VLOOKUP(A7807,'[3]Cartilha Global'!$A:$A,1,FALSE)</f>
        <v>#N/A</v>
      </c>
    </row>
    <row r="7808" spans="1:23" ht="12" hidden="1" thickBot="1" x14ac:dyDescent="0.25">
      <c r="A7808" s="621">
        <v>100648</v>
      </c>
      <c r="B7808" s="508" t="s">
        <v>3144</v>
      </c>
      <c r="C7808" s="513" t="s">
        <v>7979</v>
      </c>
      <c r="D7808" s="498" t="s">
        <v>7310</v>
      </c>
      <c r="E7808" s="499">
        <v>446.63</v>
      </c>
      <c r="F7808" s="500">
        <f t="shared" si="1893"/>
        <v>553.11</v>
      </c>
      <c r="G7808" s="556"/>
      <c r="H7808" s="518"/>
      <c r="I7808" s="519">
        <f t="shared" si="1899"/>
        <v>0</v>
      </c>
      <c r="J7808" s="558">
        <f t="shared" si="1891"/>
        <v>0</v>
      </c>
      <c r="K7808" s="504"/>
      <c r="L7808" s="580">
        <f t="shared" si="1901"/>
        <v>0</v>
      </c>
      <c r="M7808" s="518">
        <f t="shared" si="1901"/>
        <v>0</v>
      </c>
      <c r="N7808" s="519">
        <f t="shared" si="1902"/>
        <v>0</v>
      </c>
      <c r="O7808" s="558">
        <f t="shared" si="1903"/>
        <v>0</v>
      </c>
      <c r="P7808" s="506"/>
      <c r="Q7808" s="520"/>
      <c r="R7808" s="412" t="str">
        <f t="shared" si="1900"/>
        <v/>
      </c>
      <c r="S7808" s="412" t="str">
        <f t="shared" si="1897"/>
        <v/>
      </c>
      <c r="T7808" s="427"/>
      <c r="U7808" s="429"/>
      <c r="W7808" s="6" t="e">
        <f>VLOOKUP(A7808,'[3]Cartilha Global'!$A:$A,1,FALSE)</f>
        <v>#N/A</v>
      </c>
    </row>
    <row r="7809" spans="1:23" ht="23.25" hidden="1" thickBot="1" x14ac:dyDescent="0.25">
      <c r="A7809" s="621">
        <v>100637</v>
      </c>
      <c r="B7809" s="508" t="s">
        <v>3144</v>
      </c>
      <c r="C7809" s="513" t="s">
        <v>7980</v>
      </c>
      <c r="D7809" s="498" t="s">
        <v>7094</v>
      </c>
      <c r="E7809" s="499">
        <v>136.09</v>
      </c>
      <c r="F7809" s="500">
        <f t="shared" si="1893"/>
        <v>168.53</v>
      </c>
      <c r="G7809" s="556"/>
      <c r="H7809" s="518"/>
      <c r="I7809" s="519">
        <f t="shared" si="1899"/>
        <v>0</v>
      </c>
      <c r="J7809" s="558">
        <f t="shared" si="1891"/>
        <v>0</v>
      </c>
      <c r="K7809" s="504"/>
      <c r="L7809" s="580">
        <f t="shared" si="1901"/>
        <v>0</v>
      </c>
      <c r="M7809" s="518">
        <f t="shared" si="1901"/>
        <v>0</v>
      </c>
      <c r="N7809" s="519">
        <f t="shared" si="1902"/>
        <v>0</v>
      </c>
      <c r="O7809" s="558">
        <f t="shared" si="1903"/>
        <v>0</v>
      </c>
      <c r="P7809" s="506"/>
      <c r="Q7809" s="520"/>
      <c r="R7809" s="412" t="str">
        <f t="shared" si="1900"/>
        <v/>
      </c>
      <c r="S7809" s="412" t="str">
        <f t="shared" si="1897"/>
        <v/>
      </c>
      <c r="T7809" s="427"/>
      <c r="U7809" s="429"/>
      <c r="W7809" s="6" t="e">
        <f>VLOOKUP(A7809,'[3]Cartilha Global'!$A:$A,1,FALSE)</f>
        <v>#N/A</v>
      </c>
    </row>
    <row r="7810" spans="1:23" ht="23.25" hidden="1" thickBot="1" x14ac:dyDescent="0.25">
      <c r="A7810" s="621">
        <v>100638</v>
      </c>
      <c r="B7810" s="508" t="s">
        <v>3144</v>
      </c>
      <c r="C7810" s="513" t="s">
        <v>7981</v>
      </c>
      <c r="D7810" s="498" t="s">
        <v>7094</v>
      </c>
      <c r="E7810" s="499">
        <v>24.49</v>
      </c>
      <c r="F7810" s="500">
        <f t="shared" si="1893"/>
        <v>30.33</v>
      </c>
      <c r="G7810" s="556"/>
      <c r="H7810" s="518"/>
      <c r="I7810" s="519">
        <f t="shared" si="1899"/>
        <v>0</v>
      </c>
      <c r="J7810" s="558">
        <f t="shared" si="1891"/>
        <v>0</v>
      </c>
      <c r="K7810" s="504"/>
      <c r="L7810" s="580">
        <f t="shared" si="1901"/>
        <v>0</v>
      </c>
      <c r="M7810" s="518">
        <f t="shared" si="1901"/>
        <v>0</v>
      </c>
      <c r="N7810" s="519">
        <f t="shared" si="1902"/>
        <v>0</v>
      </c>
      <c r="O7810" s="558">
        <f t="shared" si="1903"/>
        <v>0</v>
      </c>
      <c r="P7810" s="506"/>
      <c r="Q7810" s="520"/>
      <c r="R7810" s="412" t="str">
        <f t="shared" si="1900"/>
        <v/>
      </c>
      <c r="S7810" s="412" t="str">
        <f t="shared" si="1897"/>
        <v/>
      </c>
      <c r="T7810" s="427"/>
      <c r="U7810" s="429"/>
      <c r="W7810" s="6" t="e">
        <f>VLOOKUP(A7810,'[3]Cartilha Global'!$A:$A,1,FALSE)</f>
        <v>#N/A</v>
      </c>
    </row>
    <row r="7811" spans="1:23" ht="23.25" hidden="1" thickBot="1" x14ac:dyDescent="0.25">
      <c r="A7811" s="621">
        <v>100639</v>
      </c>
      <c r="B7811" s="508" t="s">
        <v>3144</v>
      </c>
      <c r="C7811" s="513" t="s">
        <v>7982</v>
      </c>
      <c r="D7811" s="498" t="s">
        <v>7094</v>
      </c>
      <c r="E7811" s="499">
        <v>218.77</v>
      </c>
      <c r="F7811" s="500">
        <f t="shared" si="1893"/>
        <v>270.92</v>
      </c>
      <c r="G7811" s="556"/>
      <c r="H7811" s="518"/>
      <c r="I7811" s="519">
        <f t="shared" si="1899"/>
        <v>0</v>
      </c>
      <c r="J7811" s="558">
        <f t="shared" si="1891"/>
        <v>0</v>
      </c>
      <c r="K7811" s="504"/>
      <c r="L7811" s="580">
        <f t="shared" si="1901"/>
        <v>0</v>
      </c>
      <c r="M7811" s="518">
        <f t="shared" si="1901"/>
        <v>0</v>
      </c>
      <c r="N7811" s="519">
        <f t="shared" si="1902"/>
        <v>0</v>
      </c>
      <c r="O7811" s="558">
        <f t="shared" si="1903"/>
        <v>0</v>
      </c>
      <c r="P7811" s="506"/>
      <c r="Q7811" s="520"/>
      <c r="R7811" s="412" t="str">
        <f t="shared" si="1900"/>
        <v/>
      </c>
      <c r="S7811" s="412" t="str">
        <f t="shared" si="1897"/>
        <v/>
      </c>
      <c r="T7811" s="427"/>
      <c r="U7811" s="429"/>
      <c r="W7811" s="6" t="e">
        <f>VLOOKUP(A7811,'[3]Cartilha Global'!$A:$A,1,FALSE)</f>
        <v>#N/A</v>
      </c>
    </row>
    <row r="7812" spans="1:23" ht="23.25" hidden="1" thickBot="1" x14ac:dyDescent="0.25">
      <c r="A7812" s="621">
        <v>100640</v>
      </c>
      <c r="B7812" s="508" t="s">
        <v>3144</v>
      </c>
      <c r="C7812" s="513" t="s">
        <v>7983</v>
      </c>
      <c r="D7812" s="498" t="s">
        <v>7094</v>
      </c>
      <c r="E7812" s="499">
        <v>199.92</v>
      </c>
      <c r="F7812" s="500">
        <f t="shared" si="1893"/>
        <v>247.58</v>
      </c>
      <c r="G7812" s="556"/>
      <c r="H7812" s="518"/>
      <c r="I7812" s="519">
        <f t="shared" si="1899"/>
        <v>0</v>
      </c>
      <c r="J7812" s="558">
        <f t="shared" si="1891"/>
        <v>0</v>
      </c>
      <c r="K7812" s="504"/>
      <c r="L7812" s="580">
        <f t="shared" si="1901"/>
        <v>0</v>
      </c>
      <c r="M7812" s="518">
        <f t="shared" si="1901"/>
        <v>0</v>
      </c>
      <c r="N7812" s="519">
        <f t="shared" si="1902"/>
        <v>0</v>
      </c>
      <c r="O7812" s="558">
        <f t="shared" si="1903"/>
        <v>0</v>
      </c>
      <c r="P7812" s="506"/>
      <c r="Q7812" s="520"/>
      <c r="R7812" s="412" t="str">
        <f t="shared" si="1900"/>
        <v/>
      </c>
      <c r="S7812" s="412" t="str">
        <f t="shared" si="1897"/>
        <v/>
      </c>
      <c r="T7812" s="427"/>
      <c r="U7812" s="429"/>
      <c r="W7812" s="6" t="e">
        <f>VLOOKUP(A7812,'[3]Cartilha Global'!$A:$A,1,FALSE)</f>
        <v>#N/A</v>
      </c>
    </row>
    <row r="7813" spans="1:23" ht="12" hidden="1" thickBot="1" x14ac:dyDescent="0.25">
      <c r="A7813" s="621">
        <v>100643</v>
      </c>
      <c r="B7813" s="508" t="s">
        <v>3144</v>
      </c>
      <c r="C7813" s="513" t="s">
        <v>7984</v>
      </c>
      <c r="D7813" s="498" t="s">
        <v>7094</v>
      </c>
      <c r="E7813" s="499">
        <v>358.34</v>
      </c>
      <c r="F7813" s="500">
        <f t="shared" si="1893"/>
        <v>443.77</v>
      </c>
      <c r="G7813" s="556"/>
      <c r="H7813" s="518"/>
      <c r="I7813" s="519">
        <f t="shared" si="1899"/>
        <v>0</v>
      </c>
      <c r="J7813" s="558">
        <f t="shared" si="1891"/>
        <v>0</v>
      </c>
      <c r="K7813" s="504"/>
      <c r="L7813" s="580">
        <f t="shared" si="1901"/>
        <v>0</v>
      </c>
      <c r="M7813" s="518">
        <f t="shared" si="1901"/>
        <v>0</v>
      </c>
      <c r="N7813" s="519">
        <f t="shared" si="1902"/>
        <v>0</v>
      </c>
      <c r="O7813" s="558">
        <f t="shared" si="1903"/>
        <v>0</v>
      </c>
      <c r="P7813" s="506"/>
      <c r="Q7813" s="520"/>
      <c r="R7813" s="412" t="str">
        <f t="shared" si="1900"/>
        <v/>
      </c>
      <c r="S7813" s="412" t="str">
        <f t="shared" si="1897"/>
        <v/>
      </c>
      <c r="T7813" s="427"/>
      <c r="U7813" s="429"/>
      <c r="W7813" s="6" t="e">
        <f>VLOOKUP(A7813,'[3]Cartilha Global'!$A:$A,1,FALSE)</f>
        <v>#N/A</v>
      </c>
    </row>
    <row r="7814" spans="1:23" ht="12" hidden="1" thickBot="1" x14ac:dyDescent="0.25">
      <c r="A7814" s="621">
        <v>100644</v>
      </c>
      <c r="B7814" s="508" t="s">
        <v>3144</v>
      </c>
      <c r="C7814" s="513" t="s">
        <v>7985</v>
      </c>
      <c r="D7814" s="498" t="s">
        <v>7094</v>
      </c>
      <c r="E7814" s="499">
        <v>64.5</v>
      </c>
      <c r="F7814" s="500">
        <f t="shared" si="1893"/>
        <v>79.88</v>
      </c>
      <c r="G7814" s="556"/>
      <c r="H7814" s="518"/>
      <c r="I7814" s="519">
        <f t="shared" si="1899"/>
        <v>0</v>
      </c>
      <c r="J7814" s="558">
        <f t="shared" si="1891"/>
        <v>0</v>
      </c>
      <c r="K7814" s="504"/>
      <c r="L7814" s="580">
        <f t="shared" si="1901"/>
        <v>0</v>
      </c>
      <c r="M7814" s="518">
        <f t="shared" si="1901"/>
        <v>0</v>
      </c>
      <c r="N7814" s="519">
        <f t="shared" si="1902"/>
        <v>0</v>
      </c>
      <c r="O7814" s="558">
        <f t="shared" si="1903"/>
        <v>0</v>
      </c>
      <c r="P7814" s="506"/>
      <c r="Q7814" s="520"/>
      <c r="R7814" s="412" t="str">
        <f t="shared" si="1900"/>
        <v/>
      </c>
      <c r="S7814" s="412" t="str">
        <f t="shared" si="1897"/>
        <v/>
      </c>
      <c r="T7814" s="427"/>
      <c r="U7814" s="429"/>
      <c r="W7814" s="6" t="e">
        <f>VLOOKUP(A7814,'[3]Cartilha Global'!$A:$A,1,FALSE)</f>
        <v>#N/A</v>
      </c>
    </row>
    <row r="7815" spans="1:23" ht="12" hidden="1" thickBot="1" x14ac:dyDescent="0.25">
      <c r="A7815" s="621">
        <v>100645</v>
      </c>
      <c r="B7815" s="508" t="s">
        <v>3144</v>
      </c>
      <c r="C7815" s="513" t="s">
        <v>7986</v>
      </c>
      <c r="D7815" s="498" t="s">
        <v>7094</v>
      </c>
      <c r="E7815" s="499">
        <v>576.03</v>
      </c>
      <c r="F7815" s="500">
        <f t="shared" si="1893"/>
        <v>713.36</v>
      </c>
      <c r="G7815" s="556"/>
      <c r="H7815" s="518"/>
      <c r="I7815" s="519">
        <f t="shared" si="1899"/>
        <v>0</v>
      </c>
      <c r="J7815" s="558">
        <f t="shared" si="1891"/>
        <v>0</v>
      </c>
      <c r="K7815" s="504"/>
      <c r="L7815" s="580">
        <f t="shared" si="1901"/>
        <v>0</v>
      </c>
      <c r="M7815" s="518">
        <f t="shared" si="1901"/>
        <v>0</v>
      </c>
      <c r="N7815" s="519">
        <f t="shared" si="1902"/>
        <v>0</v>
      </c>
      <c r="O7815" s="558">
        <f t="shared" si="1903"/>
        <v>0</v>
      </c>
      <c r="P7815" s="506"/>
      <c r="Q7815" s="520"/>
      <c r="R7815" s="412" t="str">
        <f t="shared" si="1900"/>
        <v/>
      </c>
      <c r="S7815" s="412" t="str">
        <f t="shared" si="1897"/>
        <v/>
      </c>
      <c r="T7815" s="427"/>
      <c r="U7815" s="429"/>
      <c r="W7815" s="6" t="e">
        <f>VLOOKUP(A7815,'[3]Cartilha Global'!$A:$A,1,FALSE)</f>
        <v>#N/A</v>
      </c>
    </row>
    <row r="7816" spans="1:23" ht="23.25" hidden="1" thickBot="1" x14ac:dyDescent="0.25">
      <c r="A7816" s="621">
        <v>100646</v>
      </c>
      <c r="B7816" s="508" t="s">
        <v>3144</v>
      </c>
      <c r="C7816" s="513" t="s">
        <v>7987</v>
      </c>
      <c r="D7816" s="498" t="s">
        <v>7094</v>
      </c>
      <c r="E7816" s="499">
        <v>285.60000000000002</v>
      </c>
      <c r="F7816" s="500">
        <f t="shared" si="1893"/>
        <v>353.69</v>
      </c>
      <c r="G7816" s="556"/>
      <c r="H7816" s="518"/>
      <c r="I7816" s="519">
        <f t="shared" si="1899"/>
        <v>0</v>
      </c>
      <c r="J7816" s="558">
        <f t="shared" si="1891"/>
        <v>0</v>
      </c>
      <c r="K7816" s="504"/>
      <c r="L7816" s="580">
        <f t="shared" si="1901"/>
        <v>0</v>
      </c>
      <c r="M7816" s="518">
        <f t="shared" si="1901"/>
        <v>0</v>
      </c>
      <c r="N7816" s="519">
        <f t="shared" si="1902"/>
        <v>0</v>
      </c>
      <c r="O7816" s="558">
        <f t="shared" si="1903"/>
        <v>0</v>
      </c>
      <c r="P7816" s="506"/>
      <c r="Q7816" s="520"/>
      <c r="R7816" s="412" t="str">
        <f t="shared" si="1900"/>
        <v/>
      </c>
      <c r="S7816" s="412" t="str">
        <f t="shared" si="1897"/>
        <v/>
      </c>
      <c r="T7816" s="427"/>
      <c r="U7816" s="429"/>
      <c r="W7816" s="6" t="e">
        <f>VLOOKUP(A7816,'[3]Cartilha Global'!$A:$A,1,FALSE)</f>
        <v>#N/A</v>
      </c>
    </row>
    <row r="7817" spans="1:23" ht="23.25" hidden="1" thickBot="1" x14ac:dyDescent="0.25">
      <c r="A7817" s="621">
        <v>93439</v>
      </c>
      <c r="B7817" s="508" t="s">
        <v>3144</v>
      </c>
      <c r="C7817" s="513" t="s">
        <v>7988</v>
      </c>
      <c r="D7817" s="498" t="s">
        <v>6937</v>
      </c>
      <c r="E7817" s="499">
        <v>157.88999999999999</v>
      </c>
      <c r="F7817" s="500">
        <f t="shared" si="1893"/>
        <v>195.53</v>
      </c>
      <c r="G7817" s="556"/>
      <c r="H7817" s="518"/>
      <c r="I7817" s="519">
        <f t="shared" si="1899"/>
        <v>0</v>
      </c>
      <c r="J7817" s="558">
        <f t="shared" si="1891"/>
        <v>0</v>
      </c>
      <c r="K7817" s="504"/>
      <c r="L7817" s="580">
        <f t="shared" si="1901"/>
        <v>0</v>
      </c>
      <c r="M7817" s="518">
        <f t="shared" si="1901"/>
        <v>0</v>
      </c>
      <c r="N7817" s="519">
        <f t="shared" si="1902"/>
        <v>0</v>
      </c>
      <c r="O7817" s="558">
        <f t="shared" si="1903"/>
        <v>0</v>
      </c>
      <c r="P7817" s="506"/>
      <c r="Q7817" s="520"/>
      <c r="R7817" s="412" t="str">
        <f t="shared" si="1900"/>
        <v/>
      </c>
      <c r="S7817" s="412" t="str">
        <f t="shared" si="1897"/>
        <v/>
      </c>
      <c r="T7817" s="427"/>
      <c r="U7817" s="429"/>
      <c r="W7817" s="6" t="e">
        <f>VLOOKUP(A7817,'[3]Cartilha Global'!$A:$A,1,FALSE)</f>
        <v>#N/A</v>
      </c>
    </row>
    <row r="7818" spans="1:23" ht="23.25" hidden="1" thickBot="1" x14ac:dyDescent="0.25">
      <c r="A7818" s="621">
        <v>93440</v>
      </c>
      <c r="B7818" s="508" t="s">
        <v>3144</v>
      </c>
      <c r="C7818" s="513" t="s">
        <v>7989</v>
      </c>
      <c r="D7818" s="498" t="s">
        <v>7310</v>
      </c>
      <c r="E7818" s="499">
        <v>118.51</v>
      </c>
      <c r="F7818" s="500">
        <f t="shared" si="1893"/>
        <v>146.76</v>
      </c>
      <c r="G7818" s="556"/>
      <c r="H7818" s="518"/>
      <c r="I7818" s="519">
        <f t="shared" si="1899"/>
        <v>0</v>
      </c>
      <c r="J7818" s="558">
        <f t="shared" si="1891"/>
        <v>0</v>
      </c>
      <c r="K7818" s="504"/>
      <c r="L7818" s="580">
        <f t="shared" si="1901"/>
        <v>0</v>
      </c>
      <c r="M7818" s="518">
        <f t="shared" si="1901"/>
        <v>0</v>
      </c>
      <c r="N7818" s="519">
        <f t="shared" si="1902"/>
        <v>0</v>
      </c>
      <c r="O7818" s="558">
        <f t="shared" si="1903"/>
        <v>0</v>
      </c>
      <c r="P7818" s="506"/>
      <c r="Q7818" s="520"/>
      <c r="R7818" s="412" t="str">
        <f t="shared" si="1900"/>
        <v/>
      </c>
      <c r="S7818" s="412" t="str">
        <f t="shared" si="1897"/>
        <v/>
      </c>
      <c r="T7818" s="427"/>
      <c r="U7818" s="429"/>
      <c r="W7818" s="6" t="e">
        <f>VLOOKUP(A7818,'[3]Cartilha Global'!$A:$A,1,FALSE)</f>
        <v>#N/A</v>
      </c>
    </row>
    <row r="7819" spans="1:23" ht="23.25" hidden="1" thickBot="1" x14ac:dyDescent="0.25">
      <c r="A7819" s="621">
        <v>93435</v>
      </c>
      <c r="B7819" s="508" t="s">
        <v>3144</v>
      </c>
      <c r="C7819" s="513" t="s">
        <v>7990</v>
      </c>
      <c r="D7819" s="498" t="s">
        <v>7094</v>
      </c>
      <c r="E7819" s="499">
        <v>5.99</v>
      </c>
      <c r="F7819" s="500">
        <f t="shared" si="1893"/>
        <v>7.42</v>
      </c>
      <c r="G7819" s="556"/>
      <c r="H7819" s="518"/>
      <c r="I7819" s="519">
        <f t="shared" si="1899"/>
        <v>0</v>
      </c>
      <c r="J7819" s="558">
        <f t="shared" si="1891"/>
        <v>0</v>
      </c>
      <c r="K7819" s="504"/>
      <c r="L7819" s="580">
        <f t="shared" si="1901"/>
        <v>0</v>
      </c>
      <c r="M7819" s="518">
        <f t="shared" si="1901"/>
        <v>0</v>
      </c>
      <c r="N7819" s="519">
        <f t="shared" si="1902"/>
        <v>0</v>
      </c>
      <c r="O7819" s="558">
        <f t="shared" si="1903"/>
        <v>0</v>
      </c>
      <c r="P7819" s="506"/>
      <c r="Q7819" s="520"/>
      <c r="R7819" s="412" t="str">
        <f t="shared" si="1900"/>
        <v/>
      </c>
      <c r="S7819" s="412" t="str">
        <f t="shared" si="1897"/>
        <v/>
      </c>
      <c r="T7819" s="427"/>
      <c r="U7819" s="429"/>
      <c r="W7819" s="6" t="e">
        <f>VLOOKUP(A7819,'[3]Cartilha Global'!$A:$A,1,FALSE)</f>
        <v>#N/A</v>
      </c>
    </row>
    <row r="7820" spans="1:23" ht="23.25" hidden="1" thickBot="1" x14ac:dyDescent="0.25">
      <c r="A7820" s="621">
        <v>93436</v>
      </c>
      <c r="B7820" s="508" t="s">
        <v>3144</v>
      </c>
      <c r="C7820" s="513" t="s">
        <v>7991</v>
      </c>
      <c r="D7820" s="498" t="s">
        <v>7094</v>
      </c>
      <c r="E7820" s="499">
        <v>1.25</v>
      </c>
      <c r="F7820" s="500">
        <f t="shared" si="1893"/>
        <v>1.55</v>
      </c>
      <c r="G7820" s="556"/>
      <c r="H7820" s="518"/>
      <c r="I7820" s="519">
        <f t="shared" si="1899"/>
        <v>0</v>
      </c>
      <c r="J7820" s="558">
        <f t="shared" si="1891"/>
        <v>0</v>
      </c>
      <c r="K7820" s="504"/>
      <c r="L7820" s="580">
        <f t="shared" si="1901"/>
        <v>0</v>
      </c>
      <c r="M7820" s="518">
        <f t="shared" si="1901"/>
        <v>0</v>
      </c>
      <c r="N7820" s="519">
        <f t="shared" si="1902"/>
        <v>0</v>
      </c>
      <c r="O7820" s="558">
        <f t="shared" si="1903"/>
        <v>0</v>
      </c>
      <c r="P7820" s="506"/>
      <c r="Q7820" s="520"/>
      <c r="R7820" s="412" t="str">
        <f t="shared" si="1900"/>
        <v/>
      </c>
      <c r="S7820" s="412" t="str">
        <f t="shared" si="1897"/>
        <v/>
      </c>
      <c r="T7820" s="427"/>
      <c r="U7820" s="429"/>
      <c r="W7820" s="6" t="e">
        <f>VLOOKUP(A7820,'[3]Cartilha Global'!$A:$A,1,FALSE)</f>
        <v>#N/A</v>
      </c>
    </row>
    <row r="7821" spans="1:23" ht="23.25" hidden="1" thickBot="1" x14ac:dyDescent="0.25">
      <c r="A7821" s="621">
        <v>93437</v>
      </c>
      <c r="B7821" s="508" t="s">
        <v>3144</v>
      </c>
      <c r="C7821" s="513" t="s">
        <v>7992</v>
      </c>
      <c r="D7821" s="498" t="s">
        <v>7094</v>
      </c>
      <c r="E7821" s="499">
        <v>11.24</v>
      </c>
      <c r="F7821" s="500">
        <f t="shared" si="1893"/>
        <v>13.92</v>
      </c>
      <c r="G7821" s="556"/>
      <c r="H7821" s="518"/>
      <c r="I7821" s="519">
        <f t="shared" si="1899"/>
        <v>0</v>
      </c>
      <c r="J7821" s="558">
        <f t="shared" si="1891"/>
        <v>0</v>
      </c>
      <c r="K7821" s="504"/>
      <c r="L7821" s="580">
        <f t="shared" si="1901"/>
        <v>0</v>
      </c>
      <c r="M7821" s="518">
        <f t="shared" si="1901"/>
        <v>0</v>
      </c>
      <c r="N7821" s="519">
        <f t="shared" si="1902"/>
        <v>0</v>
      </c>
      <c r="O7821" s="558">
        <f t="shared" si="1903"/>
        <v>0</v>
      </c>
      <c r="P7821" s="506"/>
      <c r="Q7821" s="520"/>
      <c r="R7821" s="412" t="str">
        <f t="shared" si="1900"/>
        <v/>
      </c>
      <c r="S7821" s="412" t="str">
        <f t="shared" si="1897"/>
        <v/>
      </c>
      <c r="T7821" s="427"/>
      <c r="U7821" s="429"/>
      <c r="W7821" s="6" t="e">
        <f>VLOOKUP(A7821,'[3]Cartilha Global'!$A:$A,1,FALSE)</f>
        <v>#N/A</v>
      </c>
    </row>
    <row r="7822" spans="1:23" ht="23.25" hidden="1" thickBot="1" x14ac:dyDescent="0.25">
      <c r="A7822" s="621">
        <v>93438</v>
      </c>
      <c r="B7822" s="508" t="s">
        <v>3144</v>
      </c>
      <c r="C7822" s="513" t="s">
        <v>7993</v>
      </c>
      <c r="D7822" s="498" t="s">
        <v>7094</v>
      </c>
      <c r="E7822" s="499">
        <v>28.14</v>
      </c>
      <c r="F7822" s="500">
        <f t="shared" si="1893"/>
        <v>34.85</v>
      </c>
      <c r="G7822" s="556"/>
      <c r="H7822" s="518"/>
      <c r="I7822" s="519">
        <f t="shared" si="1899"/>
        <v>0</v>
      </c>
      <c r="J7822" s="558">
        <f t="shared" si="1891"/>
        <v>0</v>
      </c>
      <c r="K7822" s="504"/>
      <c r="L7822" s="580">
        <f t="shared" si="1901"/>
        <v>0</v>
      </c>
      <c r="M7822" s="518">
        <f t="shared" si="1901"/>
        <v>0</v>
      </c>
      <c r="N7822" s="519">
        <f t="shared" si="1902"/>
        <v>0</v>
      </c>
      <c r="O7822" s="558">
        <f t="shared" si="1903"/>
        <v>0</v>
      </c>
      <c r="P7822" s="506"/>
      <c r="Q7822" s="520"/>
      <c r="R7822" s="412" t="str">
        <f t="shared" si="1900"/>
        <v/>
      </c>
      <c r="S7822" s="412" t="str">
        <f t="shared" si="1897"/>
        <v/>
      </c>
      <c r="T7822" s="427"/>
      <c r="U7822" s="429"/>
      <c r="W7822" s="6" t="e">
        <f>VLOOKUP(A7822,'[3]Cartilha Global'!$A:$A,1,FALSE)</f>
        <v>#N/A</v>
      </c>
    </row>
    <row r="7823" spans="1:23" ht="23.25" hidden="1" thickBot="1" x14ac:dyDescent="0.25">
      <c r="A7823" s="621">
        <v>5703</v>
      </c>
      <c r="B7823" s="508" t="s">
        <v>3144</v>
      </c>
      <c r="C7823" s="513" t="s">
        <v>7994</v>
      </c>
      <c r="D7823" s="498" t="s">
        <v>7094</v>
      </c>
      <c r="E7823" s="499">
        <v>19.989999999999998</v>
      </c>
      <c r="F7823" s="500">
        <f t="shared" si="1893"/>
        <v>24.76</v>
      </c>
      <c r="G7823" s="556"/>
      <c r="H7823" s="518"/>
      <c r="I7823" s="519">
        <f t="shared" si="1899"/>
        <v>0</v>
      </c>
      <c r="J7823" s="558">
        <f t="shared" si="1891"/>
        <v>0</v>
      </c>
      <c r="K7823" s="504"/>
      <c r="L7823" s="580">
        <f t="shared" si="1901"/>
        <v>0</v>
      </c>
      <c r="M7823" s="518">
        <f t="shared" si="1901"/>
        <v>0</v>
      </c>
      <c r="N7823" s="519">
        <f t="shared" si="1902"/>
        <v>0</v>
      </c>
      <c r="O7823" s="558">
        <f t="shared" si="1903"/>
        <v>0</v>
      </c>
      <c r="P7823" s="506"/>
      <c r="Q7823" s="520"/>
      <c r="R7823" s="412" t="str">
        <f t="shared" si="1900"/>
        <v/>
      </c>
      <c r="S7823" s="412" t="str">
        <f t="shared" si="1897"/>
        <v/>
      </c>
      <c r="T7823" s="427"/>
      <c r="U7823" s="429"/>
      <c r="W7823" s="6" t="e">
        <f>VLOOKUP(A7823,'[3]Cartilha Global'!$A:$A,1,FALSE)</f>
        <v>#N/A</v>
      </c>
    </row>
    <row r="7824" spans="1:23" ht="23.25" hidden="1" thickBot="1" x14ac:dyDescent="0.25">
      <c r="A7824" s="621">
        <v>95116</v>
      </c>
      <c r="B7824" s="508" t="s">
        <v>3144</v>
      </c>
      <c r="C7824" s="513" t="s">
        <v>7995</v>
      </c>
      <c r="D7824" s="498" t="s">
        <v>7094</v>
      </c>
      <c r="E7824" s="499">
        <v>31.99</v>
      </c>
      <c r="F7824" s="500">
        <f t="shared" si="1893"/>
        <v>39.619999999999997</v>
      </c>
      <c r="G7824" s="556"/>
      <c r="H7824" s="518"/>
      <c r="I7824" s="519">
        <f t="shared" si="1899"/>
        <v>0</v>
      </c>
      <c r="J7824" s="558">
        <f t="shared" si="1891"/>
        <v>0</v>
      </c>
      <c r="K7824" s="504"/>
      <c r="L7824" s="580">
        <f t="shared" si="1901"/>
        <v>0</v>
      </c>
      <c r="M7824" s="518">
        <f t="shared" si="1901"/>
        <v>0</v>
      </c>
      <c r="N7824" s="519">
        <f t="shared" si="1902"/>
        <v>0</v>
      </c>
      <c r="O7824" s="558">
        <f t="shared" si="1903"/>
        <v>0</v>
      </c>
      <c r="P7824" s="506"/>
      <c r="Q7824" s="520"/>
      <c r="R7824" s="412" t="str">
        <f t="shared" si="1900"/>
        <v/>
      </c>
      <c r="S7824" s="412" t="str">
        <f t="shared" si="1897"/>
        <v/>
      </c>
      <c r="T7824" s="427"/>
      <c r="U7824" s="429"/>
      <c r="W7824" s="6" t="e">
        <f>VLOOKUP(A7824,'[3]Cartilha Global'!$A:$A,1,FALSE)</f>
        <v>#N/A</v>
      </c>
    </row>
    <row r="7825" spans="1:23" ht="12" hidden="1" thickBot="1" x14ac:dyDescent="0.25">
      <c r="A7825" s="621">
        <v>95117</v>
      </c>
      <c r="B7825" s="508" t="s">
        <v>3144</v>
      </c>
      <c r="C7825" s="513" t="s">
        <v>7996</v>
      </c>
      <c r="D7825" s="498" t="s">
        <v>7094</v>
      </c>
      <c r="E7825" s="499">
        <v>5.04</v>
      </c>
      <c r="F7825" s="500">
        <f t="shared" si="1893"/>
        <v>6.24</v>
      </c>
      <c r="G7825" s="556"/>
      <c r="H7825" s="518"/>
      <c r="I7825" s="519">
        <f t="shared" si="1899"/>
        <v>0</v>
      </c>
      <c r="J7825" s="558">
        <f t="shared" si="1891"/>
        <v>0</v>
      </c>
      <c r="K7825" s="504"/>
      <c r="L7825" s="580">
        <f t="shared" si="1901"/>
        <v>0</v>
      </c>
      <c r="M7825" s="518">
        <f t="shared" si="1901"/>
        <v>0</v>
      </c>
      <c r="N7825" s="519">
        <f t="shared" si="1902"/>
        <v>0</v>
      </c>
      <c r="O7825" s="558">
        <f t="shared" si="1903"/>
        <v>0</v>
      </c>
      <c r="P7825" s="506"/>
      <c r="Q7825" s="520"/>
      <c r="R7825" s="412" t="str">
        <f t="shared" si="1900"/>
        <v/>
      </c>
      <c r="S7825" s="412" t="str">
        <f t="shared" si="1897"/>
        <v/>
      </c>
      <c r="T7825" s="427"/>
      <c r="U7825" s="429"/>
      <c r="W7825" s="6" t="e">
        <f>VLOOKUP(A7825,'[3]Cartilha Global'!$A:$A,1,FALSE)</f>
        <v>#N/A</v>
      </c>
    </row>
    <row r="7826" spans="1:23" ht="23.25" hidden="1" thickBot="1" x14ac:dyDescent="0.25">
      <c r="A7826" s="621">
        <v>5707</v>
      </c>
      <c r="B7826" s="508" t="s">
        <v>3144</v>
      </c>
      <c r="C7826" s="513" t="s">
        <v>7997</v>
      </c>
      <c r="D7826" s="498" t="s">
        <v>7094</v>
      </c>
      <c r="E7826" s="499">
        <v>71.44</v>
      </c>
      <c r="F7826" s="500">
        <f t="shared" si="1893"/>
        <v>88.47</v>
      </c>
      <c r="G7826" s="556"/>
      <c r="H7826" s="518"/>
      <c r="I7826" s="519">
        <f t="shared" si="1899"/>
        <v>0</v>
      </c>
      <c r="J7826" s="558">
        <f t="shared" si="1891"/>
        <v>0</v>
      </c>
      <c r="K7826" s="504"/>
      <c r="L7826" s="580">
        <f t="shared" si="1901"/>
        <v>0</v>
      </c>
      <c r="M7826" s="518">
        <f t="shared" si="1901"/>
        <v>0</v>
      </c>
      <c r="N7826" s="519">
        <f t="shared" si="1902"/>
        <v>0</v>
      </c>
      <c r="O7826" s="558">
        <f t="shared" si="1903"/>
        <v>0</v>
      </c>
      <c r="P7826" s="506"/>
      <c r="Q7826" s="520"/>
      <c r="R7826" s="412" t="str">
        <f t="shared" si="1900"/>
        <v/>
      </c>
      <c r="S7826" s="412" t="str">
        <f t="shared" si="1897"/>
        <v/>
      </c>
      <c r="T7826" s="427"/>
      <c r="U7826" s="429"/>
      <c r="W7826" s="6" t="e">
        <f>VLOOKUP(A7826,'[3]Cartilha Global'!$A:$A,1,FALSE)</f>
        <v>#N/A</v>
      </c>
    </row>
    <row r="7827" spans="1:23" ht="23.25" hidden="1" thickBot="1" x14ac:dyDescent="0.25">
      <c r="A7827" s="621">
        <v>5823</v>
      </c>
      <c r="B7827" s="508" t="s">
        <v>3144</v>
      </c>
      <c r="C7827" s="513" t="s">
        <v>7998</v>
      </c>
      <c r="D7827" s="498" t="s">
        <v>6937</v>
      </c>
      <c r="E7827" s="499">
        <v>203.29</v>
      </c>
      <c r="F7827" s="500">
        <f t="shared" si="1893"/>
        <v>251.75</v>
      </c>
      <c r="G7827" s="556"/>
      <c r="H7827" s="518"/>
      <c r="I7827" s="519">
        <f t="shared" si="1899"/>
        <v>0</v>
      </c>
      <c r="J7827" s="558">
        <f t="shared" si="1891"/>
        <v>0</v>
      </c>
      <c r="K7827" s="504"/>
      <c r="L7827" s="580">
        <f t="shared" si="1901"/>
        <v>0</v>
      </c>
      <c r="M7827" s="518">
        <f t="shared" si="1901"/>
        <v>0</v>
      </c>
      <c r="N7827" s="519">
        <f t="shared" si="1902"/>
        <v>0</v>
      </c>
      <c r="O7827" s="558">
        <f t="shared" si="1903"/>
        <v>0</v>
      </c>
      <c r="P7827" s="506"/>
      <c r="Q7827" s="520"/>
      <c r="R7827" s="412" t="str">
        <f t="shared" si="1900"/>
        <v/>
      </c>
      <c r="S7827" s="412" t="str">
        <f t="shared" si="1897"/>
        <v/>
      </c>
      <c r="T7827" s="427"/>
      <c r="U7827" s="429"/>
      <c r="W7827" s="6" t="e">
        <f>VLOOKUP(A7827,'[3]Cartilha Global'!$A:$A,1,FALSE)</f>
        <v>#N/A</v>
      </c>
    </row>
    <row r="7828" spans="1:23" ht="23.25" hidden="1" thickBot="1" x14ac:dyDescent="0.25">
      <c r="A7828" s="621">
        <v>5829</v>
      </c>
      <c r="B7828" s="508" t="s">
        <v>3144</v>
      </c>
      <c r="C7828" s="513" t="s">
        <v>7999</v>
      </c>
      <c r="D7828" s="498" t="s">
        <v>7310</v>
      </c>
      <c r="E7828" s="499">
        <v>148.30000000000001</v>
      </c>
      <c r="F7828" s="500">
        <f t="shared" si="1893"/>
        <v>183.65</v>
      </c>
      <c r="G7828" s="556"/>
      <c r="H7828" s="518"/>
      <c r="I7828" s="519">
        <f t="shared" si="1899"/>
        <v>0</v>
      </c>
      <c r="J7828" s="558">
        <f t="shared" si="1891"/>
        <v>0</v>
      </c>
      <c r="K7828" s="504"/>
      <c r="L7828" s="580">
        <f t="shared" si="1901"/>
        <v>0</v>
      </c>
      <c r="M7828" s="518">
        <f t="shared" si="1901"/>
        <v>0</v>
      </c>
      <c r="N7828" s="519">
        <f t="shared" si="1902"/>
        <v>0</v>
      </c>
      <c r="O7828" s="558">
        <f t="shared" si="1903"/>
        <v>0</v>
      </c>
      <c r="P7828" s="506"/>
      <c r="Q7828" s="520"/>
      <c r="R7828" s="412" t="str">
        <f t="shared" si="1900"/>
        <v/>
      </c>
      <c r="S7828" s="412" t="str">
        <f t="shared" si="1897"/>
        <v/>
      </c>
      <c r="T7828" s="427"/>
      <c r="U7828" s="429"/>
      <c r="W7828" s="6" t="e">
        <f>VLOOKUP(A7828,'[3]Cartilha Global'!$A:$A,1,FALSE)</f>
        <v>#N/A</v>
      </c>
    </row>
    <row r="7829" spans="1:23" ht="23.25" hidden="1" thickBot="1" x14ac:dyDescent="0.25">
      <c r="A7829" s="621">
        <v>53794</v>
      </c>
      <c r="B7829" s="508" t="s">
        <v>3144</v>
      </c>
      <c r="C7829" s="513" t="s">
        <v>8000</v>
      </c>
      <c r="D7829" s="498" t="s">
        <v>7094</v>
      </c>
      <c r="E7829" s="499">
        <v>35</v>
      </c>
      <c r="F7829" s="500">
        <f t="shared" si="1893"/>
        <v>43.34</v>
      </c>
      <c r="G7829" s="556"/>
      <c r="H7829" s="518"/>
      <c r="I7829" s="519">
        <f t="shared" si="1899"/>
        <v>0</v>
      </c>
      <c r="J7829" s="558">
        <f t="shared" si="1891"/>
        <v>0</v>
      </c>
      <c r="K7829" s="504"/>
      <c r="L7829" s="580">
        <f t="shared" si="1901"/>
        <v>0</v>
      </c>
      <c r="M7829" s="518">
        <f t="shared" si="1901"/>
        <v>0</v>
      </c>
      <c r="N7829" s="519">
        <f t="shared" si="1902"/>
        <v>0</v>
      </c>
      <c r="O7829" s="558">
        <f t="shared" si="1903"/>
        <v>0</v>
      </c>
      <c r="P7829" s="506"/>
      <c r="Q7829" s="520"/>
      <c r="R7829" s="412" t="str">
        <f t="shared" si="1900"/>
        <v/>
      </c>
      <c r="S7829" s="412" t="str">
        <f t="shared" si="1897"/>
        <v/>
      </c>
      <c r="T7829" s="427"/>
      <c r="U7829" s="429"/>
      <c r="W7829" s="6" t="e">
        <f>VLOOKUP(A7829,'[3]Cartilha Global'!$A:$A,1,FALSE)</f>
        <v>#N/A</v>
      </c>
    </row>
    <row r="7830" spans="1:23" ht="23.25" hidden="1" thickBot="1" x14ac:dyDescent="0.25">
      <c r="A7830" s="621">
        <v>95121</v>
      </c>
      <c r="B7830" s="508" t="s">
        <v>3144</v>
      </c>
      <c r="C7830" s="513" t="s">
        <v>8001</v>
      </c>
      <c r="D7830" s="498" t="s">
        <v>6937</v>
      </c>
      <c r="E7830" s="499">
        <v>311.83999999999997</v>
      </c>
      <c r="F7830" s="500">
        <f t="shared" si="1893"/>
        <v>386.18</v>
      </c>
      <c r="G7830" s="556"/>
      <c r="H7830" s="518"/>
      <c r="I7830" s="519">
        <f t="shared" si="1899"/>
        <v>0</v>
      </c>
      <c r="J7830" s="558">
        <f t="shared" si="1891"/>
        <v>0</v>
      </c>
      <c r="K7830" s="504"/>
      <c r="L7830" s="580">
        <f t="shared" si="1901"/>
        <v>0</v>
      </c>
      <c r="M7830" s="518">
        <f t="shared" si="1901"/>
        <v>0</v>
      </c>
      <c r="N7830" s="519">
        <f t="shared" si="1902"/>
        <v>0</v>
      </c>
      <c r="O7830" s="558">
        <f t="shared" si="1903"/>
        <v>0</v>
      </c>
      <c r="P7830" s="506"/>
      <c r="Q7830" s="520"/>
      <c r="R7830" s="412" t="str">
        <f t="shared" si="1900"/>
        <v/>
      </c>
      <c r="S7830" s="412" t="str">
        <f t="shared" si="1897"/>
        <v/>
      </c>
      <c r="T7830" s="427"/>
      <c r="U7830" s="429"/>
      <c r="W7830" s="6" t="e">
        <f>VLOOKUP(A7830,'[3]Cartilha Global'!$A:$A,1,FALSE)</f>
        <v>#N/A</v>
      </c>
    </row>
    <row r="7831" spans="1:23" ht="23.25" hidden="1" thickBot="1" x14ac:dyDescent="0.25">
      <c r="A7831" s="621">
        <v>95122</v>
      </c>
      <c r="B7831" s="508" t="s">
        <v>3144</v>
      </c>
      <c r="C7831" s="513" t="s">
        <v>8002</v>
      </c>
      <c r="D7831" s="498" t="s">
        <v>7310</v>
      </c>
      <c r="E7831" s="499">
        <v>186.85</v>
      </c>
      <c r="F7831" s="500">
        <f t="shared" si="1893"/>
        <v>231.4</v>
      </c>
      <c r="G7831" s="556"/>
      <c r="H7831" s="518"/>
      <c r="I7831" s="519">
        <f t="shared" si="1899"/>
        <v>0</v>
      </c>
      <c r="J7831" s="558">
        <f t="shared" si="1891"/>
        <v>0</v>
      </c>
      <c r="K7831" s="504"/>
      <c r="L7831" s="580">
        <f t="shared" si="1901"/>
        <v>0</v>
      </c>
      <c r="M7831" s="518">
        <f t="shared" si="1901"/>
        <v>0</v>
      </c>
      <c r="N7831" s="519">
        <f t="shared" si="1902"/>
        <v>0</v>
      </c>
      <c r="O7831" s="558">
        <f t="shared" si="1903"/>
        <v>0</v>
      </c>
      <c r="P7831" s="506"/>
      <c r="Q7831" s="520"/>
      <c r="R7831" s="412" t="str">
        <f t="shared" si="1900"/>
        <v/>
      </c>
      <c r="S7831" s="412" t="str">
        <f t="shared" si="1897"/>
        <v/>
      </c>
      <c r="T7831" s="427"/>
      <c r="U7831" s="429"/>
      <c r="W7831" s="6" t="e">
        <f>VLOOKUP(A7831,'[3]Cartilha Global'!$A:$A,1,FALSE)</f>
        <v>#N/A</v>
      </c>
    </row>
    <row r="7832" spans="1:23" ht="23.25" hidden="1" thickBot="1" x14ac:dyDescent="0.25">
      <c r="A7832" s="621">
        <v>95118</v>
      </c>
      <c r="B7832" s="508" t="s">
        <v>3144</v>
      </c>
      <c r="C7832" s="513" t="s">
        <v>8003</v>
      </c>
      <c r="D7832" s="498" t="s">
        <v>7094</v>
      </c>
      <c r="E7832" s="499">
        <v>65.3</v>
      </c>
      <c r="F7832" s="500">
        <f t="shared" si="1893"/>
        <v>80.87</v>
      </c>
      <c r="G7832" s="556"/>
      <c r="H7832" s="518"/>
      <c r="I7832" s="519">
        <f t="shared" si="1899"/>
        <v>0</v>
      </c>
      <c r="J7832" s="558">
        <f t="shared" si="1891"/>
        <v>0</v>
      </c>
      <c r="K7832" s="504"/>
      <c r="L7832" s="580">
        <f t="shared" si="1901"/>
        <v>0</v>
      </c>
      <c r="M7832" s="518">
        <f t="shared" si="1901"/>
        <v>0</v>
      </c>
      <c r="N7832" s="519">
        <f t="shared" si="1902"/>
        <v>0</v>
      </c>
      <c r="O7832" s="558">
        <f t="shared" si="1903"/>
        <v>0</v>
      </c>
      <c r="P7832" s="506"/>
      <c r="Q7832" s="520"/>
      <c r="R7832" s="412" t="str">
        <f t="shared" si="1900"/>
        <v/>
      </c>
      <c r="S7832" s="412" t="str">
        <f t="shared" si="1897"/>
        <v/>
      </c>
      <c r="T7832" s="427"/>
      <c r="U7832" s="429"/>
      <c r="W7832" s="6" t="e">
        <f>VLOOKUP(A7832,'[3]Cartilha Global'!$A:$A,1,FALSE)</f>
        <v>#N/A</v>
      </c>
    </row>
    <row r="7833" spans="1:23" ht="23.25" hidden="1" thickBot="1" x14ac:dyDescent="0.25">
      <c r="A7833" s="621">
        <v>95119</v>
      </c>
      <c r="B7833" s="508" t="s">
        <v>3144</v>
      </c>
      <c r="C7833" s="513" t="s">
        <v>8004</v>
      </c>
      <c r="D7833" s="498" t="s">
        <v>7094</v>
      </c>
      <c r="E7833" s="499">
        <v>10.28</v>
      </c>
      <c r="F7833" s="500">
        <f t="shared" si="1893"/>
        <v>12.73</v>
      </c>
      <c r="G7833" s="556"/>
      <c r="H7833" s="518"/>
      <c r="I7833" s="519">
        <f t="shared" si="1899"/>
        <v>0</v>
      </c>
      <c r="J7833" s="558">
        <f t="shared" si="1891"/>
        <v>0</v>
      </c>
      <c r="K7833" s="504"/>
      <c r="L7833" s="580">
        <f t="shared" si="1901"/>
        <v>0</v>
      </c>
      <c r="M7833" s="518">
        <f t="shared" si="1901"/>
        <v>0</v>
      </c>
      <c r="N7833" s="519">
        <f t="shared" si="1902"/>
        <v>0</v>
      </c>
      <c r="O7833" s="558">
        <f t="shared" si="1903"/>
        <v>0</v>
      </c>
      <c r="P7833" s="506"/>
      <c r="Q7833" s="520"/>
      <c r="R7833" s="412" t="str">
        <f t="shared" si="1900"/>
        <v/>
      </c>
      <c r="S7833" s="412" t="str">
        <f t="shared" si="1897"/>
        <v/>
      </c>
      <c r="T7833" s="427"/>
      <c r="U7833" s="429"/>
      <c r="W7833" s="6" t="e">
        <f>VLOOKUP(A7833,'[3]Cartilha Global'!$A:$A,1,FALSE)</f>
        <v>#N/A</v>
      </c>
    </row>
    <row r="7834" spans="1:23" ht="23.25" hidden="1" thickBot="1" x14ac:dyDescent="0.25">
      <c r="A7834" s="621">
        <v>95120</v>
      </c>
      <c r="B7834" s="508" t="s">
        <v>3144</v>
      </c>
      <c r="C7834" s="513" t="s">
        <v>8005</v>
      </c>
      <c r="D7834" s="498" t="s">
        <v>7094</v>
      </c>
      <c r="E7834" s="499">
        <v>53.55</v>
      </c>
      <c r="F7834" s="500">
        <f t="shared" si="1893"/>
        <v>66.319999999999993</v>
      </c>
      <c r="G7834" s="556"/>
      <c r="H7834" s="518"/>
      <c r="I7834" s="519">
        <f t="shared" si="1899"/>
        <v>0</v>
      </c>
      <c r="J7834" s="558">
        <f t="shared" si="1891"/>
        <v>0</v>
      </c>
      <c r="K7834" s="504"/>
      <c r="L7834" s="580">
        <f t="shared" si="1901"/>
        <v>0</v>
      </c>
      <c r="M7834" s="518">
        <f t="shared" si="1901"/>
        <v>0</v>
      </c>
      <c r="N7834" s="519">
        <f t="shared" si="1902"/>
        <v>0</v>
      </c>
      <c r="O7834" s="558">
        <f t="shared" si="1903"/>
        <v>0</v>
      </c>
      <c r="P7834" s="506"/>
      <c r="Q7834" s="520"/>
      <c r="R7834" s="412" t="str">
        <f t="shared" si="1900"/>
        <v/>
      </c>
      <c r="S7834" s="412" t="str">
        <f t="shared" si="1897"/>
        <v/>
      </c>
      <c r="T7834" s="427"/>
      <c r="U7834" s="429"/>
      <c r="W7834" s="6" t="e">
        <f>VLOOKUP(A7834,'[3]Cartilha Global'!$A:$A,1,FALSE)</f>
        <v>#N/A</v>
      </c>
    </row>
    <row r="7835" spans="1:23" ht="12" hidden="1" thickBot="1" x14ac:dyDescent="0.25">
      <c r="A7835" s="621" t="s">
        <v>6590</v>
      </c>
      <c r="B7835" s="508"/>
      <c r="C7835" s="513" t="s">
        <v>6591</v>
      </c>
      <c r="D7835" s="498"/>
      <c r="E7835" s="499"/>
      <c r="F7835" s="500">
        <f t="shared" si="1893"/>
        <v>0</v>
      </c>
      <c r="G7835" s="556"/>
      <c r="H7835" s="556"/>
      <c r="I7835" s="557">
        <f t="shared" si="1899"/>
        <v>0</v>
      </c>
      <c r="J7835" s="558">
        <f t="shared" si="1891"/>
        <v>0</v>
      </c>
      <c r="K7835" s="504"/>
      <c r="L7835" s="580"/>
      <c r="M7835" s="556"/>
      <c r="N7835" s="557"/>
      <c r="O7835" s="558"/>
      <c r="P7835" s="506"/>
      <c r="Q7835" s="494" t="str">
        <f>IF(OR(SUM(J7836:J7883)&gt;0,SUM(O7836:O7883)&gt;0),"xx","")</f>
        <v/>
      </c>
      <c r="R7835" s="412" t="str">
        <f t="shared" si="1900"/>
        <v/>
      </c>
      <c r="S7835" s="412" t="str">
        <f t="shared" si="1897"/>
        <v/>
      </c>
      <c r="T7835" s="427"/>
      <c r="U7835" s="429"/>
      <c r="W7835" s="6" t="e">
        <f>VLOOKUP(A7835,'[3]Cartilha Global'!$A:$A,1,FALSE)</f>
        <v>#N/A</v>
      </c>
    </row>
    <row r="7836" spans="1:23" ht="23.25" hidden="1" thickBot="1" x14ac:dyDescent="0.25">
      <c r="A7836" s="621">
        <v>90625</v>
      </c>
      <c r="B7836" s="508" t="s">
        <v>3144</v>
      </c>
      <c r="C7836" s="513" t="s">
        <v>8006</v>
      </c>
      <c r="D7836" s="498" t="s">
        <v>6937</v>
      </c>
      <c r="E7836" s="499">
        <v>7.52</v>
      </c>
      <c r="F7836" s="500">
        <f t="shared" si="1893"/>
        <v>9.31</v>
      </c>
      <c r="G7836" s="556"/>
      <c r="H7836" s="518"/>
      <c r="I7836" s="519">
        <f t="shared" si="1899"/>
        <v>0</v>
      </c>
      <c r="J7836" s="558">
        <f t="shared" si="1891"/>
        <v>0</v>
      </c>
      <c r="K7836" s="504"/>
      <c r="L7836" s="580">
        <f t="shared" ref="L7836:M7883" si="1904">G7836</f>
        <v>0</v>
      </c>
      <c r="M7836" s="518">
        <f t="shared" si="1904"/>
        <v>0</v>
      </c>
      <c r="N7836" s="519">
        <f t="shared" ref="N7836:N7883" si="1905">IF(ISBLANK(E7836),0,ROUND(F7836*L7836,2))</f>
        <v>0</v>
      </c>
      <c r="O7836" s="558">
        <f t="shared" ref="O7836:O7883" si="1906">IF(ISBLANK(L7836),0,ROUND(L7836*M7836,2))</f>
        <v>0</v>
      </c>
      <c r="P7836" s="506"/>
      <c r="Q7836" s="520"/>
      <c r="R7836" s="412" t="str">
        <f t="shared" si="1900"/>
        <v/>
      </c>
      <c r="S7836" s="412" t="str">
        <f t="shared" si="1897"/>
        <v/>
      </c>
      <c r="T7836" s="427"/>
      <c r="U7836" s="429"/>
      <c r="W7836" s="6" t="e">
        <f>VLOOKUP(A7836,'[3]Cartilha Global'!$A:$A,1,FALSE)</f>
        <v>#N/A</v>
      </c>
    </row>
    <row r="7837" spans="1:23" ht="23.25" hidden="1" thickBot="1" x14ac:dyDescent="0.25">
      <c r="A7837" s="621">
        <v>90631</v>
      </c>
      <c r="B7837" s="508" t="s">
        <v>3144</v>
      </c>
      <c r="C7837" s="513" t="s">
        <v>8007</v>
      </c>
      <c r="D7837" s="498" t="s">
        <v>6937</v>
      </c>
      <c r="E7837" s="499">
        <v>150.47</v>
      </c>
      <c r="F7837" s="500">
        <f t="shared" si="1893"/>
        <v>186.34</v>
      </c>
      <c r="G7837" s="556"/>
      <c r="H7837" s="518"/>
      <c r="I7837" s="519">
        <f t="shared" si="1899"/>
        <v>0</v>
      </c>
      <c r="J7837" s="558">
        <f t="shared" si="1891"/>
        <v>0</v>
      </c>
      <c r="K7837" s="504"/>
      <c r="L7837" s="580">
        <f t="shared" si="1904"/>
        <v>0</v>
      </c>
      <c r="M7837" s="518">
        <f t="shared" si="1904"/>
        <v>0</v>
      </c>
      <c r="N7837" s="519">
        <f t="shared" si="1905"/>
        <v>0</v>
      </c>
      <c r="O7837" s="558">
        <f t="shared" si="1906"/>
        <v>0</v>
      </c>
      <c r="P7837" s="506"/>
      <c r="Q7837" s="520"/>
      <c r="R7837" s="412" t="str">
        <f t="shared" si="1900"/>
        <v/>
      </c>
      <c r="S7837" s="412" t="str">
        <f t="shared" si="1897"/>
        <v/>
      </c>
      <c r="T7837" s="427"/>
      <c r="U7837" s="429"/>
      <c r="W7837" s="6" t="e">
        <f>VLOOKUP(A7837,'[3]Cartilha Global'!$A:$A,1,FALSE)</f>
        <v>#N/A</v>
      </c>
    </row>
    <row r="7838" spans="1:23" ht="34.5" hidden="1" thickBot="1" x14ac:dyDescent="0.25">
      <c r="A7838" s="621">
        <v>90674</v>
      </c>
      <c r="B7838" s="508" t="s">
        <v>3144</v>
      </c>
      <c r="C7838" s="513" t="s">
        <v>8008</v>
      </c>
      <c r="D7838" s="498" t="s">
        <v>6937</v>
      </c>
      <c r="E7838" s="499">
        <v>720.92</v>
      </c>
      <c r="F7838" s="500">
        <f t="shared" si="1893"/>
        <v>892.79</v>
      </c>
      <c r="G7838" s="556"/>
      <c r="H7838" s="518"/>
      <c r="I7838" s="519">
        <f t="shared" si="1899"/>
        <v>0</v>
      </c>
      <c r="J7838" s="558">
        <f t="shared" si="1891"/>
        <v>0</v>
      </c>
      <c r="K7838" s="504"/>
      <c r="L7838" s="580">
        <f t="shared" si="1904"/>
        <v>0</v>
      </c>
      <c r="M7838" s="518">
        <f t="shared" si="1904"/>
        <v>0</v>
      </c>
      <c r="N7838" s="519">
        <f t="shared" si="1905"/>
        <v>0</v>
      </c>
      <c r="O7838" s="558">
        <f t="shared" si="1906"/>
        <v>0</v>
      </c>
      <c r="P7838" s="506"/>
      <c r="Q7838" s="520"/>
      <c r="R7838" s="412" t="str">
        <f t="shared" si="1900"/>
        <v/>
      </c>
      <c r="S7838" s="412" t="str">
        <f t="shared" si="1897"/>
        <v/>
      </c>
      <c r="T7838" s="427"/>
      <c r="U7838" s="429"/>
      <c r="W7838" s="6" t="e">
        <f>VLOOKUP(A7838,'[3]Cartilha Global'!$A:$A,1,FALSE)</f>
        <v>#N/A</v>
      </c>
    </row>
    <row r="7839" spans="1:23" ht="34.5" hidden="1" thickBot="1" x14ac:dyDescent="0.25">
      <c r="A7839" s="621">
        <v>90680</v>
      </c>
      <c r="B7839" s="508" t="s">
        <v>3144</v>
      </c>
      <c r="C7839" s="513" t="s">
        <v>8009</v>
      </c>
      <c r="D7839" s="498" t="s">
        <v>6937</v>
      </c>
      <c r="E7839" s="499">
        <v>413.96</v>
      </c>
      <c r="F7839" s="500">
        <f t="shared" si="1893"/>
        <v>512.65</v>
      </c>
      <c r="G7839" s="556"/>
      <c r="H7839" s="518"/>
      <c r="I7839" s="519">
        <f t="shared" si="1899"/>
        <v>0</v>
      </c>
      <c r="J7839" s="558">
        <f t="shared" si="1891"/>
        <v>0</v>
      </c>
      <c r="K7839" s="504"/>
      <c r="L7839" s="580">
        <f t="shared" si="1904"/>
        <v>0</v>
      </c>
      <c r="M7839" s="518">
        <f t="shared" si="1904"/>
        <v>0</v>
      </c>
      <c r="N7839" s="519">
        <f t="shared" si="1905"/>
        <v>0</v>
      </c>
      <c r="O7839" s="558">
        <f t="shared" si="1906"/>
        <v>0</v>
      </c>
      <c r="P7839" s="506"/>
      <c r="Q7839" s="520"/>
      <c r="R7839" s="412" t="str">
        <f t="shared" si="1900"/>
        <v/>
      </c>
      <c r="S7839" s="412" t="str">
        <f t="shared" si="1897"/>
        <v/>
      </c>
      <c r="T7839" s="427"/>
      <c r="U7839" s="429"/>
      <c r="W7839" s="6" t="e">
        <f>VLOOKUP(A7839,'[3]Cartilha Global'!$A:$A,1,FALSE)</f>
        <v>#N/A</v>
      </c>
    </row>
    <row r="7840" spans="1:23" ht="23.25" hidden="1" thickBot="1" x14ac:dyDescent="0.25">
      <c r="A7840" s="621">
        <v>90626</v>
      </c>
      <c r="B7840" s="508" t="s">
        <v>3144</v>
      </c>
      <c r="C7840" s="513" t="s">
        <v>8010</v>
      </c>
      <c r="D7840" s="498" t="s">
        <v>7310</v>
      </c>
      <c r="E7840" s="499">
        <v>2.31</v>
      </c>
      <c r="F7840" s="500">
        <f t="shared" si="1893"/>
        <v>2.86</v>
      </c>
      <c r="G7840" s="556"/>
      <c r="H7840" s="518"/>
      <c r="I7840" s="519">
        <f t="shared" si="1899"/>
        <v>0</v>
      </c>
      <c r="J7840" s="558">
        <f t="shared" si="1891"/>
        <v>0</v>
      </c>
      <c r="K7840" s="504"/>
      <c r="L7840" s="580">
        <f t="shared" si="1904"/>
        <v>0</v>
      </c>
      <c r="M7840" s="518">
        <f t="shared" si="1904"/>
        <v>0</v>
      </c>
      <c r="N7840" s="519">
        <f t="shared" si="1905"/>
        <v>0</v>
      </c>
      <c r="O7840" s="558">
        <f t="shared" si="1906"/>
        <v>0</v>
      </c>
      <c r="P7840" s="506"/>
      <c r="Q7840" s="520"/>
      <c r="R7840" s="412" t="str">
        <f t="shared" si="1900"/>
        <v/>
      </c>
      <c r="S7840" s="412" t="str">
        <f t="shared" si="1897"/>
        <v/>
      </c>
      <c r="T7840" s="427"/>
      <c r="U7840" s="429"/>
      <c r="W7840" s="6" t="e">
        <f>VLOOKUP(A7840,'[3]Cartilha Global'!$A:$A,1,FALSE)</f>
        <v>#N/A</v>
      </c>
    </row>
    <row r="7841" spans="1:23" ht="23.25" hidden="1" thickBot="1" x14ac:dyDescent="0.25">
      <c r="A7841" s="621">
        <v>90632</v>
      </c>
      <c r="B7841" s="508" t="s">
        <v>3144</v>
      </c>
      <c r="C7841" s="513" t="s">
        <v>8011</v>
      </c>
      <c r="D7841" s="498" t="s">
        <v>7310</v>
      </c>
      <c r="E7841" s="499">
        <v>85.38</v>
      </c>
      <c r="F7841" s="500">
        <f t="shared" si="1893"/>
        <v>105.73</v>
      </c>
      <c r="G7841" s="556"/>
      <c r="H7841" s="518"/>
      <c r="I7841" s="519">
        <f t="shared" si="1899"/>
        <v>0</v>
      </c>
      <c r="J7841" s="558">
        <f t="shared" si="1891"/>
        <v>0</v>
      </c>
      <c r="K7841" s="504"/>
      <c r="L7841" s="580">
        <f t="shared" si="1904"/>
        <v>0</v>
      </c>
      <c r="M7841" s="518">
        <f t="shared" si="1904"/>
        <v>0</v>
      </c>
      <c r="N7841" s="519">
        <f t="shared" si="1905"/>
        <v>0</v>
      </c>
      <c r="O7841" s="558">
        <f t="shared" si="1906"/>
        <v>0</v>
      </c>
      <c r="P7841" s="506"/>
      <c r="Q7841" s="520"/>
      <c r="R7841" s="412" t="str">
        <f t="shared" si="1900"/>
        <v/>
      </c>
      <c r="S7841" s="412" t="str">
        <f t="shared" si="1897"/>
        <v/>
      </c>
      <c r="T7841" s="427"/>
      <c r="U7841" s="429"/>
      <c r="W7841" s="6" t="e">
        <f>VLOOKUP(A7841,'[3]Cartilha Global'!$A:$A,1,FALSE)</f>
        <v>#N/A</v>
      </c>
    </row>
    <row r="7842" spans="1:23" ht="34.5" hidden="1" thickBot="1" x14ac:dyDescent="0.25">
      <c r="A7842" s="621">
        <v>90675</v>
      </c>
      <c r="B7842" s="508" t="s">
        <v>3144</v>
      </c>
      <c r="C7842" s="513" t="s">
        <v>8012</v>
      </c>
      <c r="D7842" s="498" t="s">
        <v>7310</v>
      </c>
      <c r="E7842" s="499">
        <v>294.01</v>
      </c>
      <c r="F7842" s="500">
        <f t="shared" si="1893"/>
        <v>364.1</v>
      </c>
      <c r="G7842" s="556"/>
      <c r="H7842" s="518"/>
      <c r="I7842" s="519">
        <f t="shared" si="1899"/>
        <v>0</v>
      </c>
      <c r="J7842" s="558">
        <f t="shared" si="1891"/>
        <v>0</v>
      </c>
      <c r="K7842" s="504"/>
      <c r="L7842" s="580">
        <f t="shared" si="1904"/>
        <v>0</v>
      </c>
      <c r="M7842" s="518">
        <f t="shared" si="1904"/>
        <v>0</v>
      </c>
      <c r="N7842" s="519">
        <f t="shared" si="1905"/>
        <v>0</v>
      </c>
      <c r="O7842" s="558">
        <f t="shared" si="1906"/>
        <v>0</v>
      </c>
      <c r="P7842" s="506"/>
      <c r="Q7842" s="520"/>
      <c r="R7842" s="412" t="str">
        <f t="shared" si="1900"/>
        <v/>
      </c>
      <c r="S7842" s="412" t="str">
        <f t="shared" si="1897"/>
        <v/>
      </c>
      <c r="T7842" s="427"/>
      <c r="U7842" s="429"/>
      <c r="W7842" s="6" t="e">
        <f>VLOOKUP(A7842,'[3]Cartilha Global'!$A:$A,1,FALSE)</f>
        <v>#N/A</v>
      </c>
    </row>
    <row r="7843" spans="1:23" ht="34.5" hidden="1" thickBot="1" x14ac:dyDescent="0.25">
      <c r="A7843" s="621">
        <v>90681</v>
      </c>
      <c r="B7843" s="508" t="s">
        <v>3144</v>
      </c>
      <c r="C7843" s="513" t="s">
        <v>8013</v>
      </c>
      <c r="D7843" s="498" t="s">
        <v>7310</v>
      </c>
      <c r="E7843" s="499">
        <v>164.45</v>
      </c>
      <c r="F7843" s="500">
        <f t="shared" si="1893"/>
        <v>203.65</v>
      </c>
      <c r="G7843" s="556"/>
      <c r="H7843" s="518"/>
      <c r="I7843" s="519">
        <f t="shared" si="1899"/>
        <v>0</v>
      </c>
      <c r="J7843" s="558">
        <f t="shared" ref="J7843:J7911" si="1907">IF(ISBLANK(G7843),0,ROUND(G7843*H7843,2))</f>
        <v>0</v>
      </c>
      <c r="K7843" s="504"/>
      <c r="L7843" s="580">
        <f t="shared" si="1904"/>
        <v>0</v>
      </c>
      <c r="M7843" s="518">
        <f t="shared" si="1904"/>
        <v>0</v>
      </c>
      <c r="N7843" s="519">
        <f t="shared" si="1905"/>
        <v>0</v>
      </c>
      <c r="O7843" s="558">
        <f t="shared" si="1906"/>
        <v>0</v>
      </c>
      <c r="P7843" s="506"/>
      <c r="Q7843" s="520"/>
      <c r="R7843" s="412" t="str">
        <f t="shared" si="1900"/>
        <v/>
      </c>
      <c r="S7843" s="412" t="str">
        <f t="shared" si="1897"/>
        <v/>
      </c>
      <c r="T7843" s="427"/>
      <c r="U7843" s="429"/>
      <c r="W7843" s="6" t="e">
        <f>VLOOKUP(A7843,'[3]Cartilha Global'!$A:$A,1,FALSE)</f>
        <v>#N/A</v>
      </c>
    </row>
    <row r="7844" spans="1:23" ht="23.25" hidden="1" thickBot="1" x14ac:dyDescent="0.25">
      <c r="A7844" s="621">
        <v>90621</v>
      </c>
      <c r="B7844" s="508" t="s">
        <v>3144</v>
      </c>
      <c r="C7844" s="513" t="s">
        <v>8014</v>
      </c>
      <c r="D7844" s="498" t="s">
        <v>7094</v>
      </c>
      <c r="E7844" s="499">
        <v>2.0699999999999998</v>
      </c>
      <c r="F7844" s="500">
        <f t="shared" ref="F7844:F7883" si="1908">IF(E7844=0,0,ROUND(E7844*(1+E$13)*(1-E$14),2))</f>
        <v>2.56</v>
      </c>
      <c r="G7844" s="556"/>
      <c r="H7844" s="518"/>
      <c r="I7844" s="519">
        <f t="shared" si="1899"/>
        <v>0</v>
      </c>
      <c r="J7844" s="558">
        <f t="shared" si="1907"/>
        <v>0</v>
      </c>
      <c r="K7844" s="504"/>
      <c r="L7844" s="580">
        <f t="shared" si="1904"/>
        <v>0</v>
      </c>
      <c r="M7844" s="518">
        <f t="shared" si="1904"/>
        <v>0</v>
      </c>
      <c r="N7844" s="519">
        <f t="shared" si="1905"/>
        <v>0</v>
      </c>
      <c r="O7844" s="558">
        <f t="shared" si="1906"/>
        <v>0</v>
      </c>
      <c r="P7844" s="506"/>
      <c r="Q7844" s="520"/>
      <c r="R7844" s="412" t="str">
        <f t="shared" si="1900"/>
        <v/>
      </c>
      <c r="S7844" s="412" t="str">
        <f t="shared" si="1897"/>
        <v/>
      </c>
      <c r="T7844" s="427"/>
      <c r="U7844" s="429"/>
      <c r="W7844" s="6" t="e">
        <f>VLOOKUP(A7844,'[3]Cartilha Global'!$A:$A,1,FALSE)</f>
        <v>#N/A</v>
      </c>
    </row>
    <row r="7845" spans="1:23" ht="23.25" hidden="1" thickBot="1" x14ac:dyDescent="0.25">
      <c r="A7845" s="621">
        <v>90622</v>
      </c>
      <c r="B7845" s="508" t="s">
        <v>3144</v>
      </c>
      <c r="C7845" s="513" t="s">
        <v>8015</v>
      </c>
      <c r="D7845" s="498" t="s">
        <v>7094</v>
      </c>
      <c r="E7845" s="499">
        <v>0.24</v>
      </c>
      <c r="F7845" s="500">
        <f t="shared" si="1908"/>
        <v>0.3</v>
      </c>
      <c r="G7845" s="556"/>
      <c r="H7845" s="518"/>
      <c r="I7845" s="519">
        <f t="shared" si="1899"/>
        <v>0</v>
      </c>
      <c r="J7845" s="558">
        <f t="shared" si="1907"/>
        <v>0</v>
      </c>
      <c r="K7845" s="504"/>
      <c r="L7845" s="580">
        <f t="shared" si="1904"/>
        <v>0</v>
      </c>
      <c r="M7845" s="518">
        <f t="shared" si="1904"/>
        <v>0</v>
      </c>
      <c r="N7845" s="519">
        <f t="shared" si="1905"/>
        <v>0</v>
      </c>
      <c r="O7845" s="558">
        <f t="shared" si="1906"/>
        <v>0</v>
      </c>
      <c r="P7845" s="506"/>
      <c r="Q7845" s="520"/>
      <c r="R7845" s="412" t="str">
        <f t="shared" si="1900"/>
        <v/>
      </c>
      <c r="S7845" s="412" t="str">
        <f t="shared" si="1897"/>
        <v/>
      </c>
      <c r="T7845" s="427"/>
      <c r="U7845" s="429"/>
      <c r="W7845" s="6" t="e">
        <f>VLOOKUP(A7845,'[3]Cartilha Global'!$A:$A,1,FALSE)</f>
        <v>#N/A</v>
      </c>
    </row>
    <row r="7846" spans="1:23" ht="23.25" hidden="1" thickBot="1" x14ac:dyDescent="0.25">
      <c r="A7846" s="621">
        <v>90623</v>
      </c>
      <c r="B7846" s="508" t="s">
        <v>3144</v>
      </c>
      <c r="C7846" s="513" t="s">
        <v>8016</v>
      </c>
      <c r="D7846" s="498" t="s">
        <v>7094</v>
      </c>
      <c r="E7846" s="499">
        <v>2.59</v>
      </c>
      <c r="F7846" s="500">
        <f t="shared" si="1908"/>
        <v>3.21</v>
      </c>
      <c r="G7846" s="556"/>
      <c r="H7846" s="518"/>
      <c r="I7846" s="519">
        <f t="shared" si="1899"/>
        <v>0</v>
      </c>
      <c r="J7846" s="558">
        <f t="shared" si="1907"/>
        <v>0</v>
      </c>
      <c r="K7846" s="504"/>
      <c r="L7846" s="580">
        <f t="shared" si="1904"/>
        <v>0</v>
      </c>
      <c r="M7846" s="518">
        <f t="shared" si="1904"/>
        <v>0</v>
      </c>
      <c r="N7846" s="519">
        <f t="shared" si="1905"/>
        <v>0</v>
      </c>
      <c r="O7846" s="558">
        <f t="shared" si="1906"/>
        <v>0</v>
      </c>
      <c r="P7846" s="506"/>
      <c r="Q7846" s="520"/>
      <c r="R7846" s="412" t="str">
        <f t="shared" si="1900"/>
        <v/>
      </c>
      <c r="S7846" s="412" t="str">
        <f t="shared" si="1897"/>
        <v/>
      </c>
      <c r="T7846" s="427"/>
      <c r="U7846" s="429"/>
      <c r="W7846" s="6" t="e">
        <f>VLOOKUP(A7846,'[3]Cartilha Global'!$A:$A,1,FALSE)</f>
        <v>#N/A</v>
      </c>
    </row>
    <row r="7847" spans="1:23" ht="23.25" hidden="1" thickBot="1" x14ac:dyDescent="0.25">
      <c r="A7847" s="621">
        <v>90624</v>
      </c>
      <c r="B7847" s="508" t="s">
        <v>3144</v>
      </c>
      <c r="C7847" s="513" t="s">
        <v>8017</v>
      </c>
      <c r="D7847" s="498" t="s">
        <v>7094</v>
      </c>
      <c r="E7847" s="499">
        <v>2.62</v>
      </c>
      <c r="F7847" s="500">
        <f t="shared" si="1908"/>
        <v>3.24</v>
      </c>
      <c r="G7847" s="556"/>
      <c r="H7847" s="518"/>
      <c r="I7847" s="519">
        <f t="shared" si="1899"/>
        <v>0</v>
      </c>
      <c r="J7847" s="558">
        <f t="shared" si="1907"/>
        <v>0</v>
      </c>
      <c r="K7847" s="504"/>
      <c r="L7847" s="580">
        <f t="shared" si="1904"/>
        <v>0</v>
      </c>
      <c r="M7847" s="518">
        <f t="shared" si="1904"/>
        <v>0</v>
      </c>
      <c r="N7847" s="519">
        <f t="shared" si="1905"/>
        <v>0</v>
      </c>
      <c r="O7847" s="558">
        <f t="shared" si="1906"/>
        <v>0</v>
      </c>
      <c r="P7847" s="506"/>
      <c r="Q7847" s="520"/>
      <c r="R7847" s="412" t="str">
        <f t="shared" si="1900"/>
        <v/>
      </c>
      <c r="S7847" s="412" t="str">
        <f t="shared" si="1897"/>
        <v/>
      </c>
      <c r="T7847" s="427"/>
      <c r="U7847" s="429"/>
      <c r="W7847" s="6" t="e">
        <f>VLOOKUP(A7847,'[3]Cartilha Global'!$A:$A,1,FALSE)</f>
        <v>#N/A</v>
      </c>
    </row>
    <row r="7848" spans="1:23" ht="23.25" hidden="1" thickBot="1" x14ac:dyDescent="0.25">
      <c r="A7848" s="621">
        <v>90627</v>
      </c>
      <c r="B7848" s="508" t="s">
        <v>3144</v>
      </c>
      <c r="C7848" s="513" t="s">
        <v>8018</v>
      </c>
      <c r="D7848" s="498" t="s">
        <v>7094</v>
      </c>
      <c r="E7848" s="499">
        <v>51.01</v>
      </c>
      <c r="F7848" s="500">
        <f t="shared" si="1908"/>
        <v>63.17</v>
      </c>
      <c r="G7848" s="556"/>
      <c r="H7848" s="518"/>
      <c r="I7848" s="519">
        <f t="shared" si="1899"/>
        <v>0</v>
      </c>
      <c r="J7848" s="558">
        <f t="shared" si="1907"/>
        <v>0</v>
      </c>
      <c r="K7848" s="504"/>
      <c r="L7848" s="580">
        <f t="shared" si="1904"/>
        <v>0</v>
      </c>
      <c r="M7848" s="518">
        <f t="shared" si="1904"/>
        <v>0</v>
      </c>
      <c r="N7848" s="519">
        <f t="shared" si="1905"/>
        <v>0</v>
      </c>
      <c r="O7848" s="558">
        <f t="shared" si="1906"/>
        <v>0</v>
      </c>
      <c r="P7848" s="506"/>
      <c r="Q7848" s="520"/>
      <c r="R7848" s="412" t="str">
        <f t="shared" si="1900"/>
        <v/>
      </c>
      <c r="S7848" s="412" t="str">
        <f t="shared" si="1897"/>
        <v/>
      </c>
      <c r="T7848" s="427"/>
      <c r="U7848" s="429"/>
      <c r="W7848" s="6" t="e">
        <f>VLOOKUP(A7848,'[3]Cartilha Global'!$A:$A,1,FALSE)</f>
        <v>#N/A</v>
      </c>
    </row>
    <row r="7849" spans="1:23" ht="23.25" hidden="1" thickBot="1" x14ac:dyDescent="0.25">
      <c r="A7849" s="621">
        <v>90628</v>
      </c>
      <c r="B7849" s="508" t="s">
        <v>3144</v>
      </c>
      <c r="C7849" s="513" t="s">
        <v>8019</v>
      </c>
      <c r="D7849" s="498" t="s">
        <v>7094</v>
      </c>
      <c r="E7849" s="499">
        <v>6.98</v>
      </c>
      <c r="F7849" s="500">
        <f t="shared" si="1908"/>
        <v>8.64</v>
      </c>
      <c r="G7849" s="556"/>
      <c r="H7849" s="518"/>
      <c r="I7849" s="519">
        <f t="shared" si="1899"/>
        <v>0</v>
      </c>
      <c r="J7849" s="558">
        <f t="shared" si="1907"/>
        <v>0</v>
      </c>
      <c r="K7849" s="504"/>
      <c r="L7849" s="580">
        <f t="shared" si="1904"/>
        <v>0</v>
      </c>
      <c r="M7849" s="518">
        <f t="shared" si="1904"/>
        <v>0</v>
      </c>
      <c r="N7849" s="519">
        <f t="shared" si="1905"/>
        <v>0</v>
      </c>
      <c r="O7849" s="558">
        <f t="shared" si="1906"/>
        <v>0</v>
      </c>
      <c r="P7849" s="506"/>
      <c r="Q7849" s="520"/>
      <c r="R7849" s="412" t="str">
        <f t="shared" si="1900"/>
        <v/>
      </c>
      <c r="S7849" s="412" t="str">
        <f t="shared" si="1897"/>
        <v/>
      </c>
      <c r="T7849" s="427"/>
      <c r="U7849" s="429"/>
      <c r="W7849" s="6" t="e">
        <f>VLOOKUP(A7849,'[3]Cartilha Global'!$A:$A,1,FALSE)</f>
        <v>#N/A</v>
      </c>
    </row>
    <row r="7850" spans="1:23" ht="23.25" hidden="1" thickBot="1" x14ac:dyDescent="0.25">
      <c r="A7850" s="621">
        <v>90629</v>
      </c>
      <c r="B7850" s="508" t="s">
        <v>3144</v>
      </c>
      <c r="C7850" s="513" t="s">
        <v>8020</v>
      </c>
      <c r="D7850" s="498" t="s">
        <v>7094</v>
      </c>
      <c r="E7850" s="499">
        <v>63.84</v>
      </c>
      <c r="F7850" s="500">
        <f t="shared" si="1908"/>
        <v>79.06</v>
      </c>
      <c r="G7850" s="556"/>
      <c r="H7850" s="518"/>
      <c r="I7850" s="519">
        <f t="shared" si="1899"/>
        <v>0</v>
      </c>
      <c r="J7850" s="558">
        <f t="shared" si="1907"/>
        <v>0</v>
      </c>
      <c r="K7850" s="504"/>
      <c r="L7850" s="580">
        <f t="shared" si="1904"/>
        <v>0</v>
      </c>
      <c r="M7850" s="518">
        <f t="shared" si="1904"/>
        <v>0</v>
      </c>
      <c r="N7850" s="519">
        <f t="shared" si="1905"/>
        <v>0</v>
      </c>
      <c r="O7850" s="558">
        <f t="shared" si="1906"/>
        <v>0</v>
      </c>
      <c r="P7850" s="506"/>
      <c r="Q7850" s="520"/>
      <c r="R7850" s="412" t="str">
        <f t="shared" si="1900"/>
        <v/>
      </c>
      <c r="S7850" s="412" t="str">
        <f t="shared" si="1897"/>
        <v/>
      </c>
      <c r="T7850" s="427"/>
      <c r="U7850" s="429"/>
      <c r="W7850" s="6" t="e">
        <f>VLOOKUP(A7850,'[3]Cartilha Global'!$A:$A,1,FALSE)</f>
        <v>#N/A</v>
      </c>
    </row>
    <row r="7851" spans="1:23" ht="23.25" hidden="1" thickBot="1" x14ac:dyDescent="0.25">
      <c r="A7851" s="621">
        <v>90630</v>
      </c>
      <c r="B7851" s="508" t="s">
        <v>3144</v>
      </c>
      <c r="C7851" s="513" t="s">
        <v>8021</v>
      </c>
      <c r="D7851" s="498" t="s">
        <v>7094</v>
      </c>
      <c r="E7851" s="499">
        <v>1.25</v>
      </c>
      <c r="F7851" s="500">
        <f t="shared" si="1908"/>
        <v>1.55</v>
      </c>
      <c r="G7851" s="556"/>
      <c r="H7851" s="518"/>
      <c r="I7851" s="519">
        <f t="shared" si="1899"/>
        <v>0</v>
      </c>
      <c r="J7851" s="558">
        <f t="shared" si="1907"/>
        <v>0</v>
      </c>
      <c r="K7851" s="504"/>
      <c r="L7851" s="580">
        <f t="shared" si="1904"/>
        <v>0</v>
      </c>
      <c r="M7851" s="518">
        <f t="shared" si="1904"/>
        <v>0</v>
      </c>
      <c r="N7851" s="519">
        <f t="shared" si="1905"/>
        <v>0</v>
      </c>
      <c r="O7851" s="558">
        <f t="shared" si="1906"/>
        <v>0</v>
      </c>
      <c r="P7851" s="506"/>
      <c r="Q7851" s="520"/>
      <c r="R7851" s="412" t="str">
        <f t="shared" si="1900"/>
        <v/>
      </c>
      <c r="S7851" s="412" t="str">
        <f t="shared" si="1897"/>
        <v/>
      </c>
      <c r="T7851" s="427"/>
      <c r="U7851" s="429"/>
      <c r="W7851" s="6" t="e">
        <f>VLOOKUP(A7851,'[3]Cartilha Global'!$A:$A,1,FALSE)</f>
        <v>#N/A</v>
      </c>
    </row>
    <row r="7852" spans="1:23" ht="34.5" hidden="1" thickBot="1" x14ac:dyDescent="0.25">
      <c r="A7852" s="621">
        <v>90670</v>
      </c>
      <c r="B7852" s="508" t="s">
        <v>3144</v>
      </c>
      <c r="C7852" s="513" t="s">
        <v>8022</v>
      </c>
      <c r="D7852" s="498" t="s">
        <v>7094</v>
      </c>
      <c r="E7852" s="499">
        <v>234.12</v>
      </c>
      <c r="F7852" s="500">
        <f t="shared" si="1908"/>
        <v>289.93</v>
      </c>
      <c r="G7852" s="556"/>
      <c r="H7852" s="518"/>
      <c r="I7852" s="519">
        <f t="shared" si="1899"/>
        <v>0</v>
      </c>
      <c r="J7852" s="558">
        <f t="shared" si="1907"/>
        <v>0</v>
      </c>
      <c r="K7852" s="504"/>
      <c r="L7852" s="580">
        <f t="shared" si="1904"/>
        <v>0</v>
      </c>
      <c r="M7852" s="518">
        <f t="shared" si="1904"/>
        <v>0</v>
      </c>
      <c r="N7852" s="519">
        <f t="shared" si="1905"/>
        <v>0</v>
      </c>
      <c r="O7852" s="558">
        <f t="shared" si="1906"/>
        <v>0</v>
      </c>
      <c r="P7852" s="506"/>
      <c r="Q7852" s="520"/>
      <c r="R7852" s="412" t="str">
        <f t="shared" si="1900"/>
        <v/>
      </c>
      <c r="S7852" s="412" t="str">
        <f t="shared" si="1897"/>
        <v/>
      </c>
      <c r="T7852" s="427"/>
      <c r="U7852" s="429"/>
      <c r="W7852" s="6" t="e">
        <f>VLOOKUP(A7852,'[3]Cartilha Global'!$A:$A,1,FALSE)</f>
        <v>#N/A</v>
      </c>
    </row>
    <row r="7853" spans="1:23" ht="34.5" hidden="1" thickBot="1" x14ac:dyDescent="0.25">
      <c r="A7853" s="621">
        <v>90671</v>
      </c>
      <c r="B7853" s="508" t="s">
        <v>3144</v>
      </c>
      <c r="C7853" s="513" t="s">
        <v>8023</v>
      </c>
      <c r="D7853" s="498" t="s">
        <v>7094</v>
      </c>
      <c r="E7853" s="499">
        <v>32.5</v>
      </c>
      <c r="F7853" s="500">
        <f t="shared" si="1908"/>
        <v>40.25</v>
      </c>
      <c r="G7853" s="556"/>
      <c r="H7853" s="518"/>
      <c r="I7853" s="519">
        <f t="shared" si="1899"/>
        <v>0</v>
      </c>
      <c r="J7853" s="558">
        <f t="shared" si="1907"/>
        <v>0</v>
      </c>
      <c r="K7853" s="504"/>
      <c r="L7853" s="580">
        <f t="shared" si="1904"/>
        <v>0</v>
      </c>
      <c r="M7853" s="518">
        <f t="shared" si="1904"/>
        <v>0</v>
      </c>
      <c r="N7853" s="519">
        <f t="shared" si="1905"/>
        <v>0</v>
      </c>
      <c r="O7853" s="558">
        <f t="shared" si="1906"/>
        <v>0</v>
      </c>
      <c r="P7853" s="506"/>
      <c r="Q7853" s="520"/>
      <c r="R7853" s="412" t="str">
        <f t="shared" si="1900"/>
        <v/>
      </c>
      <c r="S7853" s="412" t="str">
        <f t="shared" si="1897"/>
        <v/>
      </c>
      <c r="T7853" s="427"/>
      <c r="U7853" s="429"/>
      <c r="W7853" s="6" t="e">
        <f>VLOOKUP(A7853,'[3]Cartilha Global'!$A:$A,1,FALSE)</f>
        <v>#N/A</v>
      </c>
    </row>
    <row r="7854" spans="1:23" ht="34.5" hidden="1" thickBot="1" x14ac:dyDescent="0.25">
      <c r="A7854" s="621">
        <v>90672</v>
      </c>
      <c r="B7854" s="508" t="s">
        <v>3144</v>
      </c>
      <c r="C7854" s="513" t="s">
        <v>8024</v>
      </c>
      <c r="D7854" s="498" t="s">
        <v>7094</v>
      </c>
      <c r="E7854" s="499">
        <v>292.98</v>
      </c>
      <c r="F7854" s="500">
        <f t="shared" si="1908"/>
        <v>362.83</v>
      </c>
      <c r="G7854" s="556"/>
      <c r="H7854" s="518"/>
      <c r="I7854" s="519">
        <f t="shared" si="1899"/>
        <v>0</v>
      </c>
      <c r="J7854" s="558">
        <f t="shared" si="1907"/>
        <v>0</v>
      </c>
      <c r="K7854" s="504"/>
      <c r="L7854" s="580">
        <f t="shared" si="1904"/>
        <v>0</v>
      </c>
      <c r="M7854" s="518">
        <f t="shared" si="1904"/>
        <v>0</v>
      </c>
      <c r="N7854" s="519">
        <f t="shared" si="1905"/>
        <v>0</v>
      </c>
      <c r="O7854" s="558">
        <f t="shared" si="1906"/>
        <v>0</v>
      </c>
      <c r="P7854" s="506"/>
      <c r="Q7854" s="520"/>
      <c r="R7854" s="412" t="str">
        <f t="shared" si="1900"/>
        <v/>
      </c>
      <c r="S7854" s="412" t="str">
        <f t="shared" si="1897"/>
        <v/>
      </c>
      <c r="T7854" s="427"/>
      <c r="U7854" s="429"/>
      <c r="W7854" s="6" t="e">
        <f>VLOOKUP(A7854,'[3]Cartilha Global'!$A:$A,1,FALSE)</f>
        <v>#N/A</v>
      </c>
    </row>
    <row r="7855" spans="1:23" ht="34.5" hidden="1" thickBot="1" x14ac:dyDescent="0.25">
      <c r="A7855" s="621">
        <v>90673</v>
      </c>
      <c r="B7855" s="508" t="s">
        <v>3144</v>
      </c>
      <c r="C7855" s="513" t="s">
        <v>8025</v>
      </c>
      <c r="D7855" s="498" t="s">
        <v>7094</v>
      </c>
      <c r="E7855" s="499">
        <v>133.93</v>
      </c>
      <c r="F7855" s="500">
        <f t="shared" si="1908"/>
        <v>165.86</v>
      </c>
      <c r="G7855" s="556"/>
      <c r="H7855" s="518"/>
      <c r="I7855" s="519">
        <f t="shared" si="1899"/>
        <v>0</v>
      </c>
      <c r="J7855" s="558">
        <f t="shared" si="1907"/>
        <v>0</v>
      </c>
      <c r="K7855" s="504"/>
      <c r="L7855" s="580">
        <f t="shared" si="1904"/>
        <v>0</v>
      </c>
      <c r="M7855" s="518">
        <f t="shared" si="1904"/>
        <v>0</v>
      </c>
      <c r="N7855" s="519">
        <f t="shared" si="1905"/>
        <v>0</v>
      </c>
      <c r="O7855" s="558">
        <f t="shared" si="1906"/>
        <v>0</v>
      </c>
      <c r="P7855" s="506"/>
      <c r="Q7855" s="520"/>
      <c r="R7855" s="412" t="str">
        <f t="shared" si="1900"/>
        <v/>
      </c>
      <c r="S7855" s="412" t="str">
        <f t="shared" ref="S7855:S7918" si="1909">IF(Q7855="X","x",IF(Q7855="xx","x",IF(OR(J7855&gt;0,O7855&gt;0),"x","")))</f>
        <v/>
      </c>
      <c r="T7855" s="427"/>
      <c r="U7855" s="429"/>
      <c r="W7855" s="6" t="e">
        <f>VLOOKUP(A7855,'[3]Cartilha Global'!$A:$A,1,FALSE)</f>
        <v>#N/A</v>
      </c>
    </row>
    <row r="7856" spans="1:23" ht="34.5" hidden="1" thickBot="1" x14ac:dyDescent="0.25">
      <c r="A7856" s="621">
        <v>90676</v>
      </c>
      <c r="B7856" s="508" t="s">
        <v>3144</v>
      </c>
      <c r="C7856" s="513" t="s">
        <v>8026</v>
      </c>
      <c r="D7856" s="498" t="s">
        <v>7094</v>
      </c>
      <c r="E7856" s="499">
        <v>107.92</v>
      </c>
      <c r="F7856" s="500">
        <f t="shared" si="1908"/>
        <v>133.65</v>
      </c>
      <c r="G7856" s="556"/>
      <c r="H7856" s="518"/>
      <c r="I7856" s="519">
        <f t="shared" si="1899"/>
        <v>0</v>
      </c>
      <c r="J7856" s="558">
        <f t="shared" si="1907"/>
        <v>0</v>
      </c>
      <c r="K7856" s="504"/>
      <c r="L7856" s="580">
        <f t="shared" si="1904"/>
        <v>0</v>
      </c>
      <c r="M7856" s="518">
        <f t="shared" si="1904"/>
        <v>0</v>
      </c>
      <c r="N7856" s="519">
        <f t="shared" si="1905"/>
        <v>0</v>
      </c>
      <c r="O7856" s="558">
        <f t="shared" si="1906"/>
        <v>0</v>
      </c>
      <c r="P7856" s="506"/>
      <c r="Q7856" s="520"/>
      <c r="R7856" s="412" t="str">
        <f t="shared" si="1900"/>
        <v/>
      </c>
      <c r="S7856" s="412" t="str">
        <f t="shared" si="1909"/>
        <v/>
      </c>
      <c r="T7856" s="427"/>
      <c r="U7856" s="429"/>
      <c r="W7856" s="6" t="e">
        <f>VLOOKUP(A7856,'[3]Cartilha Global'!$A:$A,1,FALSE)</f>
        <v>#N/A</v>
      </c>
    </row>
    <row r="7857" spans="1:23" ht="34.5" hidden="1" thickBot="1" x14ac:dyDescent="0.25">
      <c r="A7857" s="621">
        <v>90677</v>
      </c>
      <c r="B7857" s="508" t="s">
        <v>3144</v>
      </c>
      <c r="C7857" s="513" t="s">
        <v>8027</v>
      </c>
      <c r="D7857" s="498" t="s">
        <v>7094</v>
      </c>
      <c r="E7857" s="499">
        <v>16.32</v>
      </c>
      <c r="F7857" s="500">
        <f t="shared" si="1908"/>
        <v>20.21</v>
      </c>
      <c r="G7857" s="556"/>
      <c r="H7857" s="518"/>
      <c r="I7857" s="519">
        <f t="shared" si="1899"/>
        <v>0</v>
      </c>
      <c r="J7857" s="558">
        <f t="shared" si="1907"/>
        <v>0</v>
      </c>
      <c r="K7857" s="504"/>
      <c r="L7857" s="580">
        <f t="shared" si="1904"/>
        <v>0</v>
      </c>
      <c r="M7857" s="518">
        <f t="shared" si="1904"/>
        <v>0</v>
      </c>
      <c r="N7857" s="519">
        <f t="shared" si="1905"/>
        <v>0</v>
      </c>
      <c r="O7857" s="558">
        <f t="shared" si="1906"/>
        <v>0</v>
      </c>
      <c r="P7857" s="506"/>
      <c r="Q7857" s="520"/>
      <c r="R7857" s="412" t="str">
        <f t="shared" si="1900"/>
        <v/>
      </c>
      <c r="S7857" s="412" t="str">
        <f t="shared" si="1909"/>
        <v/>
      </c>
      <c r="T7857" s="427"/>
      <c r="U7857" s="429"/>
      <c r="W7857" s="6" t="e">
        <f>VLOOKUP(A7857,'[3]Cartilha Global'!$A:$A,1,FALSE)</f>
        <v>#N/A</v>
      </c>
    </row>
    <row r="7858" spans="1:23" ht="34.5" hidden="1" thickBot="1" x14ac:dyDescent="0.25">
      <c r="A7858" s="621">
        <v>90678</v>
      </c>
      <c r="B7858" s="508" t="s">
        <v>3144</v>
      </c>
      <c r="C7858" s="513" t="s">
        <v>8028</v>
      </c>
      <c r="D7858" s="498" t="s">
        <v>7094</v>
      </c>
      <c r="E7858" s="499">
        <v>146.80000000000001</v>
      </c>
      <c r="F7858" s="500">
        <f t="shared" si="1908"/>
        <v>181.8</v>
      </c>
      <c r="G7858" s="556"/>
      <c r="H7858" s="518"/>
      <c r="I7858" s="519">
        <f t="shared" si="1899"/>
        <v>0</v>
      </c>
      <c r="J7858" s="558">
        <f t="shared" si="1907"/>
        <v>0</v>
      </c>
      <c r="K7858" s="504"/>
      <c r="L7858" s="580">
        <f t="shared" si="1904"/>
        <v>0</v>
      </c>
      <c r="M7858" s="518">
        <f t="shared" si="1904"/>
        <v>0</v>
      </c>
      <c r="N7858" s="519">
        <f t="shared" si="1905"/>
        <v>0</v>
      </c>
      <c r="O7858" s="558">
        <f t="shared" si="1906"/>
        <v>0</v>
      </c>
      <c r="P7858" s="506"/>
      <c r="Q7858" s="520"/>
      <c r="R7858" s="412" t="str">
        <f t="shared" si="1900"/>
        <v/>
      </c>
      <c r="S7858" s="412" t="str">
        <f t="shared" si="1909"/>
        <v/>
      </c>
      <c r="T7858" s="427"/>
      <c r="U7858" s="429"/>
      <c r="W7858" s="6" t="e">
        <f>VLOOKUP(A7858,'[3]Cartilha Global'!$A:$A,1,FALSE)</f>
        <v>#N/A</v>
      </c>
    </row>
    <row r="7859" spans="1:23" ht="34.5" hidden="1" thickBot="1" x14ac:dyDescent="0.25">
      <c r="A7859" s="621">
        <v>90679</v>
      </c>
      <c r="B7859" s="508" t="s">
        <v>3144</v>
      </c>
      <c r="C7859" s="513" t="s">
        <v>8029</v>
      </c>
      <c r="D7859" s="498" t="s">
        <v>7094</v>
      </c>
      <c r="E7859" s="499">
        <v>102.71</v>
      </c>
      <c r="F7859" s="500">
        <f t="shared" si="1908"/>
        <v>127.2</v>
      </c>
      <c r="G7859" s="556"/>
      <c r="H7859" s="518"/>
      <c r="I7859" s="519">
        <f t="shared" si="1899"/>
        <v>0</v>
      </c>
      <c r="J7859" s="558">
        <f t="shared" si="1907"/>
        <v>0</v>
      </c>
      <c r="K7859" s="504"/>
      <c r="L7859" s="580">
        <f t="shared" si="1904"/>
        <v>0</v>
      </c>
      <c r="M7859" s="518">
        <f t="shared" si="1904"/>
        <v>0</v>
      </c>
      <c r="N7859" s="519">
        <f t="shared" si="1905"/>
        <v>0</v>
      </c>
      <c r="O7859" s="558">
        <f t="shared" si="1906"/>
        <v>0</v>
      </c>
      <c r="P7859" s="506"/>
      <c r="Q7859" s="520"/>
      <c r="R7859" s="412" t="str">
        <f t="shared" si="1900"/>
        <v/>
      </c>
      <c r="S7859" s="412" t="str">
        <f t="shared" si="1909"/>
        <v/>
      </c>
      <c r="T7859" s="427"/>
      <c r="U7859" s="429"/>
      <c r="W7859" s="6" t="e">
        <f>VLOOKUP(A7859,'[3]Cartilha Global'!$A:$A,1,FALSE)</f>
        <v>#N/A</v>
      </c>
    </row>
    <row r="7860" spans="1:23" ht="34.5" hidden="1" thickBot="1" x14ac:dyDescent="0.25">
      <c r="A7860" s="621">
        <v>91021</v>
      </c>
      <c r="B7860" s="508" t="s">
        <v>3144</v>
      </c>
      <c r="C7860" s="513" t="s">
        <v>8030</v>
      </c>
      <c r="D7860" s="498" t="s">
        <v>7094</v>
      </c>
      <c r="E7860" s="499">
        <v>12.82</v>
      </c>
      <c r="F7860" s="500">
        <f t="shared" si="1908"/>
        <v>15.88</v>
      </c>
      <c r="G7860" s="556"/>
      <c r="H7860" s="518"/>
      <c r="I7860" s="519">
        <f t="shared" si="1899"/>
        <v>0</v>
      </c>
      <c r="J7860" s="558">
        <f t="shared" si="1907"/>
        <v>0</v>
      </c>
      <c r="K7860" s="504"/>
      <c r="L7860" s="580">
        <f t="shared" si="1904"/>
        <v>0</v>
      </c>
      <c r="M7860" s="518">
        <f t="shared" si="1904"/>
        <v>0</v>
      </c>
      <c r="N7860" s="519">
        <f t="shared" si="1905"/>
        <v>0</v>
      </c>
      <c r="O7860" s="558">
        <f t="shared" si="1906"/>
        <v>0</v>
      </c>
      <c r="P7860" s="506"/>
      <c r="Q7860" s="520"/>
      <c r="R7860" s="412" t="str">
        <f t="shared" ref="R7860:R7923" si="1910">IF(Q7860="X","x",IF(Q7860="xx","x",IF(O7860&gt;0,"x","")))</f>
        <v/>
      </c>
      <c r="S7860" s="412" t="str">
        <f t="shared" si="1909"/>
        <v/>
      </c>
      <c r="T7860" s="427"/>
      <c r="U7860" s="429"/>
      <c r="W7860" s="6" t="e">
        <f>VLOOKUP(A7860,'[3]Cartilha Global'!$A:$A,1,FALSE)</f>
        <v>#N/A</v>
      </c>
    </row>
    <row r="7861" spans="1:23" ht="34.5" hidden="1" thickBot="1" x14ac:dyDescent="0.25">
      <c r="A7861" s="621">
        <v>93224</v>
      </c>
      <c r="B7861" s="508" t="s">
        <v>3144</v>
      </c>
      <c r="C7861" s="513" t="s">
        <v>8031</v>
      </c>
      <c r="D7861" s="498" t="s">
        <v>6937</v>
      </c>
      <c r="E7861" s="499">
        <v>1072.48</v>
      </c>
      <c r="F7861" s="500">
        <f t="shared" si="1908"/>
        <v>1328.16</v>
      </c>
      <c r="G7861" s="556"/>
      <c r="H7861" s="518"/>
      <c r="I7861" s="519">
        <f t="shared" si="1899"/>
        <v>0</v>
      </c>
      <c r="J7861" s="558">
        <f t="shared" si="1907"/>
        <v>0</v>
      </c>
      <c r="K7861" s="504"/>
      <c r="L7861" s="580">
        <f t="shared" si="1904"/>
        <v>0</v>
      </c>
      <c r="M7861" s="518">
        <f t="shared" si="1904"/>
        <v>0</v>
      </c>
      <c r="N7861" s="519">
        <f t="shared" si="1905"/>
        <v>0</v>
      </c>
      <c r="O7861" s="558">
        <f t="shared" si="1906"/>
        <v>0</v>
      </c>
      <c r="P7861" s="506"/>
      <c r="Q7861" s="520"/>
      <c r="R7861" s="412" t="str">
        <f t="shared" si="1910"/>
        <v/>
      </c>
      <c r="S7861" s="412" t="str">
        <f t="shared" si="1909"/>
        <v/>
      </c>
      <c r="T7861" s="427"/>
      <c r="U7861" s="429"/>
      <c r="W7861" s="6" t="e">
        <f>VLOOKUP(A7861,'[3]Cartilha Global'!$A:$A,1,FALSE)</f>
        <v>#N/A</v>
      </c>
    </row>
    <row r="7862" spans="1:23" ht="23.25" hidden="1" thickBot="1" x14ac:dyDescent="0.25">
      <c r="A7862" s="621">
        <v>95620</v>
      </c>
      <c r="B7862" s="508" t="s">
        <v>3144</v>
      </c>
      <c r="C7862" s="513" t="s">
        <v>8032</v>
      </c>
      <c r="D7862" s="498" t="s">
        <v>6937</v>
      </c>
      <c r="E7862" s="499">
        <v>25.77</v>
      </c>
      <c r="F7862" s="500">
        <f t="shared" si="1908"/>
        <v>31.91</v>
      </c>
      <c r="G7862" s="556"/>
      <c r="H7862" s="518"/>
      <c r="I7862" s="519">
        <f t="shared" si="1899"/>
        <v>0</v>
      </c>
      <c r="J7862" s="558">
        <f t="shared" si="1907"/>
        <v>0</v>
      </c>
      <c r="K7862" s="504"/>
      <c r="L7862" s="580">
        <f t="shared" si="1904"/>
        <v>0</v>
      </c>
      <c r="M7862" s="518">
        <f t="shared" si="1904"/>
        <v>0</v>
      </c>
      <c r="N7862" s="519">
        <f t="shared" si="1905"/>
        <v>0</v>
      </c>
      <c r="O7862" s="558">
        <f t="shared" si="1906"/>
        <v>0</v>
      </c>
      <c r="P7862" s="506"/>
      <c r="Q7862" s="520"/>
      <c r="R7862" s="412" t="str">
        <f t="shared" si="1910"/>
        <v/>
      </c>
      <c r="S7862" s="412" t="str">
        <f t="shared" si="1909"/>
        <v/>
      </c>
      <c r="T7862" s="427"/>
      <c r="U7862" s="429"/>
      <c r="W7862" s="6" t="e">
        <f>VLOOKUP(A7862,'[3]Cartilha Global'!$A:$A,1,FALSE)</f>
        <v>#N/A</v>
      </c>
    </row>
    <row r="7863" spans="1:23" ht="23.25" hidden="1" thickBot="1" x14ac:dyDescent="0.25">
      <c r="A7863" s="621">
        <v>95702</v>
      </c>
      <c r="B7863" s="508" t="s">
        <v>3144</v>
      </c>
      <c r="C7863" s="513" t="s">
        <v>8033</v>
      </c>
      <c r="D7863" s="498" t="s">
        <v>6937</v>
      </c>
      <c r="E7863" s="499">
        <v>40.909999999999997</v>
      </c>
      <c r="F7863" s="500">
        <f t="shared" si="1908"/>
        <v>50.66</v>
      </c>
      <c r="G7863" s="556"/>
      <c r="H7863" s="518"/>
      <c r="I7863" s="519">
        <f t="shared" si="1899"/>
        <v>0</v>
      </c>
      <c r="J7863" s="558">
        <f t="shared" si="1907"/>
        <v>0</v>
      </c>
      <c r="K7863" s="504"/>
      <c r="L7863" s="580">
        <f t="shared" si="1904"/>
        <v>0</v>
      </c>
      <c r="M7863" s="518">
        <f t="shared" si="1904"/>
        <v>0</v>
      </c>
      <c r="N7863" s="519">
        <f t="shared" si="1905"/>
        <v>0</v>
      </c>
      <c r="O7863" s="558">
        <f t="shared" si="1906"/>
        <v>0</v>
      </c>
      <c r="P7863" s="506"/>
      <c r="Q7863" s="520"/>
      <c r="R7863" s="412" t="str">
        <f t="shared" si="1910"/>
        <v/>
      </c>
      <c r="S7863" s="412" t="str">
        <f t="shared" si="1909"/>
        <v/>
      </c>
      <c r="T7863" s="427"/>
      <c r="U7863" s="429"/>
      <c r="W7863" s="6" t="e">
        <f>VLOOKUP(A7863,'[3]Cartilha Global'!$A:$A,1,FALSE)</f>
        <v>#N/A</v>
      </c>
    </row>
    <row r="7864" spans="1:23" ht="23.25" hidden="1" thickBot="1" x14ac:dyDescent="0.25">
      <c r="A7864" s="621">
        <v>95708</v>
      </c>
      <c r="B7864" s="508" t="s">
        <v>3144</v>
      </c>
      <c r="C7864" s="513" t="s">
        <v>8034</v>
      </c>
      <c r="D7864" s="498" t="s">
        <v>6937</v>
      </c>
      <c r="E7864" s="499">
        <v>147.59</v>
      </c>
      <c r="F7864" s="500">
        <f t="shared" si="1908"/>
        <v>182.78</v>
      </c>
      <c r="G7864" s="556"/>
      <c r="H7864" s="518"/>
      <c r="I7864" s="519">
        <f t="shared" si="1899"/>
        <v>0</v>
      </c>
      <c r="J7864" s="558">
        <f t="shared" si="1907"/>
        <v>0</v>
      </c>
      <c r="K7864" s="504"/>
      <c r="L7864" s="580">
        <f t="shared" si="1904"/>
        <v>0</v>
      </c>
      <c r="M7864" s="518">
        <f t="shared" si="1904"/>
        <v>0</v>
      </c>
      <c r="N7864" s="519">
        <f t="shared" si="1905"/>
        <v>0</v>
      </c>
      <c r="O7864" s="558">
        <f t="shared" si="1906"/>
        <v>0</v>
      </c>
      <c r="P7864" s="506"/>
      <c r="Q7864" s="520"/>
      <c r="R7864" s="412" t="str">
        <f t="shared" si="1910"/>
        <v/>
      </c>
      <c r="S7864" s="412" t="str">
        <f t="shared" si="1909"/>
        <v/>
      </c>
      <c r="T7864" s="427"/>
      <c r="U7864" s="429"/>
      <c r="W7864" s="6" t="e">
        <f>VLOOKUP(A7864,'[3]Cartilha Global'!$A:$A,1,FALSE)</f>
        <v>#N/A</v>
      </c>
    </row>
    <row r="7865" spans="1:23" ht="34.5" hidden="1" thickBot="1" x14ac:dyDescent="0.25">
      <c r="A7865" s="621">
        <v>93225</v>
      </c>
      <c r="B7865" s="508" t="s">
        <v>3144</v>
      </c>
      <c r="C7865" s="513" t="s">
        <v>8035</v>
      </c>
      <c r="D7865" s="498" t="s">
        <v>7310</v>
      </c>
      <c r="E7865" s="499">
        <v>441.98</v>
      </c>
      <c r="F7865" s="500">
        <f t="shared" si="1908"/>
        <v>547.35</v>
      </c>
      <c r="G7865" s="556"/>
      <c r="H7865" s="518"/>
      <c r="I7865" s="519">
        <f t="shared" ref="I7865:I7928" si="1911">IF(ISBLANK(E7865),0,ROUND(F7865*G7865,2))</f>
        <v>0</v>
      </c>
      <c r="J7865" s="558">
        <f t="shared" si="1907"/>
        <v>0</v>
      </c>
      <c r="K7865" s="504"/>
      <c r="L7865" s="580">
        <f t="shared" si="1904"/>
        <v>0</v>
      </c>
      <c r="M7865" s="518">
        <f t="shared" si="1904"/>
        <v>0</v>
      </c>
      <c r="N7865" s="519">
        <f t="shared" si="1905"/>
        <v>0</v>
      </c>
      <c r="O7865" s="558">
        <f t="shared" si="1906"/>
        <v>0</v>
      </c>
      <c r="P7865" s="506"/>
      <c r="Q7865" s="520"/>
      <c r="R7865" s="412" t="str">
        <f t="shared" si="1910"/>
        <v/>
      </c>
      <c r="S7865" s="412" t="str">
        <f t="shared" si="1909"/>
        <v/>
      </c>
      <c r="T7865" s="427"/>
      <c r="U7865" s="429"/>
      <c r="W7865" s="6" t="e">
        <f>VLOOKUP(A7865,'[3]Cartilha Global'!$A:$A,1,FALSE)</f>
        <v>#N/A</v>
      </c>
    </row>
    <row r="7866" spans="1:23" ht="23.25" hidden="1" thickBot="1" x14ac:dyDescent="0.25">
      <c r="A7866" s="621">
        <v>95621</v>
      </c>
      <c r="B7866" s="508" t="s">
        <v>3144</v>
      </c>
      <c r="C7866" s="513" t="s">
        <v>8036</v>
      </c>
      <c r="D7866" s="498" t="s">
        <v>7310</v>
      </c>
      <c r="E7866" s="499">
        <v>24.35</v>
      </c>
      <c r="F7866" s="500">
        <f t="shared" si="1908"/>
        <v>30.16</v>
      </c>
      <c r="G7866" s="556"/>
      <c r="H7866" s="518"/>
      <c r="I7866" s="519">
        <f t="shared" si="1911"/>
        <v>0</v>
      </c>
      <c r="J7866" s="558">
        <f t="shared" si="1907"/>
        <v>0</v>
      </c>
      <c r="K7866" s="504"/>
      <c r="L7866" s="580">
        <f t="shared" si="1904"/>
        <v>0</v>
      </c>
      <c r="M7866" s="518">
        <f t="shared" si="1904"/>
        <v>0</v>
      </c>
      <c r="N7866" s="519">
        <f t="shared" si="1905"/>
        <v>0</v>
      </c>
      <c r="O7866" s="558">
        <f t="shared" si="1906"/>
        <v>0</v>
      </c>
      <c r="P7866" s="506"/>
      <c r="Q7866" s="520"/>
      <c r="R7866" s="412" t="str">
        <f t="shared" si="1910"/>
        <v/>
      </c>
      <c r="S7866" s="412" t="str">
        <f t="shared" si="1909"/>
        <v/>
      </c>
      <c r="T7866" s="427"/>
      <c r="U7866" s="429"/>
      <c r="W7866" s="6" t="e">
        <f>VLOOKUP(A7866,'[3]Cartilha Global'!$A:$A,1,FALSE)</f>
        <v>#N/A</v>
      </c>
    </row>
    <row r="7867" spans="1:23" ht="23.25" hidden="1" thickBot="1" x14ac:dyDescent="0.25">
      <c r="A7867" s="621">
        <v>95703</v>
      </c>
      <c r="B7867" s="508" t="s">
        <v>3144</v>
      </c>
      <c r="C7867" s="513" t="s">
        <v>8037</v>
      </c>
      <c r="D7867" s="498" t="s">
        <v>7310</v>
      </c>
      <c r="E7867" s="499">
        <v>32.53</v>
      </c>
      <c r="F7867" s="500">
        <f t="shared" si="1908"/>
        <v>40.29</v>
      </c>
      <c r="G7867" s="556"/>
      <c r="H7867" s="518"/>
      <c r="I7867" s="519">
        <f t="shared" si="1911"/>
        <v>0</v>
      </c>
      <c r="J7867" s="558">
        <f t="shared" si="1907"/>
        <v>0</v>
      </c>
      <c r="K7867" s="504"/>
      <c r="L7867" s="580">
        <f t="shared" si="1904"/>
        <v>0</v>
      </c>
      <c r="M7867" s="518">
        <f t="shared" si="1904"/>
        <v>0</v>
      </c>
      <c r="N7867" s="519">
        <f t="shared" si="1905"/>
        <v>0</v>
      </c>
      <c r="O7867" s="558">
        <f t="shared" si="1906"/>
        <v>0</v>
      </c>
      <c r="P7867" s="506"/>
      <c r="Q7867" s="520"/>
      <c r="R7867" s="412" t="str">
        <f t="shared" si="1910"/>
        <v/>
      </c>
      <c r="S7867" s="412" t="str">
        <f t="shared" si="1909"/>
        <v/>
      </c>
      <c r="T7867" s="427"/>
      <c r="U7867" s="429"/>
      <c r="W7867" s="6" t="e">
        <f>VLOOKUP(A7867,'[3]Cartilha Global'!$A:$A,1,FALSE)</f>
        <v>#N/A</v>
      </c>
    </row>
    <row r="7868" spans="1:23" ht="23.25" hidden="1" thickBot="1" x14ac:dyDescent="0.25">
      <c r="A7868" s="621">
        <v>95709</v>
      </c>
      <c r="B7868" s="508" t="s">
        <v>3144</v>
      </c>
      <c r="C7868" s="513" t="s">
        <v>8038</v>
      </c>
      <c r="D7868" s="498" t="s">
        <v>7310</v>
      </c>
      <c r="E7868" s="499">
        <v>82.97</v>
      </c>
      <c r="F7868" s="500">
        <f t="shared" si="1908"/>
        <v>102.75</v>
      </c>
      <c r="G7868" s="556"/>
      <c r="H7868" s="518"/>
      <c r="I7868" s="519">
        <f t="shared" si="1911"/>
        <v>0</v>
      </c>
      <c r="J7868" s="558">
        <f t="shared" si="1907"/>
        <v>0</v>
      </c>
      <c r="K7868" s="504"/>
      <c r="L7868" s="580">
        <f t="shared" si="1904"/>
        <v>0</v>
      </c>
      <c r="M7868" s="518">
        <f t="shared" si="1904"/>
        <v>0</v>
      </c>
      <c r="N7868" s="519">
        <f t="shared" si="1905"/>
        <v>0</v>
      </c>
      <c r="O7868" s="558">
        <f t="shared" si="1906"/>
        <v>0</v>
      </c>
      <c r="P7868" s="506"/>
      <c r="Q7868" s="520"/>
      <c r="R7868" s="412" t="str">
        <f t="shared" si="1910"/>
        <v/>
      </c>
      <c r="S7868" s="412" t="str">
        <f t="shared" si="1909"/>
        <v/>
      </c>
      <c r="T7868" s="427"/>
      <c r="U7868" s="429"/>
      <c r="W7868" s="6" t="e">
        <f>VLOOKUP(A7868,'[3]Cartilha Global'!$A:$A,1,FALSE)</f>
        <v>#N/A</v>
      </c>
    </row>
    <row r="7869" spans="1:23" ht="34.5" hidden="1" thickBot="1" x14ac:dyDescent="0.25">
      <c r="A7869" s="621">
        <v>93220</v>
      </c>
      <c r="B7869" s="508" t="s">
        <v>3144</v>
      </c>
      <c r="C7869" s="513" t="s">
        <v>8039</v>
      </c>
      <c r="D7869" s="498" t="s">
        <v>7094</v>
      </c>
      <c r="E7869" s="499">
        <v>364.05</v>
      </c>
      <c r="F7869" s="500">
        <f t="shared" si="1908"/>
        <v>450.84</v>
      </c>
      <c r="G7869" s="556"/>
      <c r="H7869" s="518"/>
      <c r="I7869" s="519">
        <f t="shared" si="1911"/>
        <v>0</v>
      </c>
      <c r="J7869" s="558">
        <f t="shared" si="1907"/>
        <v>0</v>
      </c>
      <c r="K7869" s="504"/>
      <c r="L7869" s="580">
        <f t="shared" si="1904"/>
        <v>0</v>
      </c>
      <c r="M7869" s="518">
        <f t="shared" si="1904"/>
        <v>0</v>
      </c>
      <c r="N7869" s="519">
        <f t="shared" si="1905"/>
        <v>0</v>
      </c>
      <c r="O7869" s="558">
        <f t="shared" si="1906"/>
        <v>0</v>
      </c>
      <c r="P7869" s="506"/>
      <c r="Q7869" s="520"/>
      <c r="R7869" s="412" t="str">
        <f t="shared" si="1910"/>
        <v/>
      </c>
      <c r="S7869" s="412" t="str">
        <f t="shared" si="1909"/>
        <v/>
      </c>
      <c r="T7869" s="427"/>
      <c r="U7869" s="429"/>
      <c r="W7869" s="6" t="e">
        <f>VLOOKUP(A7869,'[3]Cartilha Global'!$A:$A,1,FALSE)</f>
        <v>#N/A</v>
      </c>
    </row>
    <row r="7870" spans="1:23" ht="34.5" hidden="1" thickBot="1" x14ac:dyDescent="0.25">
      <c r="A7870" s="621">
        <v>93221</v>
      </c>
      <c r="B7870" s="508" t="s">
        <v>3144</v>
      </c>
      <c r="C7870" s="513" t="s">
        <v>8040</v>
      </c>
      <c r="D7870" s="498" t="s">
        <v>7094</v>
      </c>
      <c r="E7870" s="499">
        <v>50.54</v>
      </c>
      <c r="F7870" s="500">
        <f t="shared" si="1908"/>
        <v>62.59</v>
      </c>
      <c r="G7870" s="556"/>
      <c r="H7870" s="518"/>
      <c r="I7870" s="519">
        <f t="shared" si="1911"/>
        <v>0</v>
      </c>
      <c r="J7870" s="558">
        <f t="shared" si="1907"/>
        <v>0</v>
      </c>
      <c r="K7870" s="504"/>
      <c r="L7870" s="580">
        <f t="shared" si="1904"/>
        <v>0</v>
      </c>
      <c r="M7870" s="518">
        <f t="shared" si="1904"/>
        <v>0</v>
      </c>
      <c r="N7870" s="519">
        <f t="shared" si="1905"/>
        <v>0</v>
      </c>
      <c r="O7870" s="558">
        <f t="shared" si="1906"/>
        <v>0</v>
      </c>
      <c r="P7870" s="506"/>
      <c r="Q7870" s="520"/>
      <c r="R7870" s="412" t="str">
        <f t="shared" si="1910"/>
        <v/>
      </c>
      <c r="S7870" s="412" t="str">
        <f t="shared" si="1909"/>
        <v/>
      </c>
      <c r="T7870" s="427"/>
      <c r="U7870" s="429"/>
      <c r="W7870" s="6" t="e">
        <f>VLOOKUP(A7870,'[3]Cartilha Global'!$A:$A,1,FALSE)</f>
        <v>#N/A</v>
      </c>
    </row>
    <row r="7871" spans="1:23" ht="34.5" hidden="1" thickBot="1" x14ac:dyDescent="0.25">
      <c r="A7871" s="621">
        <v>93222</v>
      </c>
      <c r="B7871" s="508" t="s">
        <v>3144</v>
      </c>
      <c r="C7871" s="513" t="s">
        <v>8041</v>
      </c>
      <c r="D7871" s="498" t="s">
        <v>7094</v>
      </c>
      <c r="E7871" s="499">
        <v>455.57</v>
      </c>
      <c r="F7871" s="500">
        <f t="shared" si="1908"/>
        <v>564.17999999999995</v>
      </c>
      <c r="G7871" s="556"/>
      <c r="H7871" s="518"/>
      <c r="I7871" s="519">
        <f t="shared" si="1911"/>
        <v>0</v>
      </c>
      <c r="J7871" s="558">
        <f t="shared" si="1907"/>
        <v>0</v>
      </c>
      <c r="K7871" s="504"/>
      <c r="L7871" s="580">
        <f t="shared" si="1904"/>
        <v>0</v>
      </c>
      <c r="M7871" s="518">
        <f t="shared" si="1904"/>
        <v>0</v>
      </c>
      <c r="N7871" s="519">
        <f t="shared" si="1905"/>
        <v>0</v>
      </c>
      <c r="O7871" s="558">
        <f t="shared" si="1906"/>
        <v>0</v>
      </c>
      <c r="P7871" s="506"/>
      <c r="Q7871" s="520"/>
      <c r="R7871" s="412" t="str">
        <f t="shared" si="1910"/>
        <v/>
      </c>
      <c r="S7871" s="412" t="str">
        <f t="shared" si="1909"/>
        <v/>
      </c>
      <c r="T7871" s="427"/>
      <c r="U7871" s="429"/>
      <c r="W7871" s="6" t="e">
        <f>VLOOKUP(A7871,'[3]Cartilha Global'!$A:$A,1,FALSE)</f>
        <v>#N/A</v>
      </c>
    </row>
    <row r="7872" spans="1:23" ht="34.5" hidden="1" thickBot="1" x14ac:dyDescent="0.25">
      <c r="A7872" s="621">
        <v>93223</v>
      </c>
      <c r="B7872" s="508" t="s">
        <v>3144</v>
      </c>
      <c r="C7872" s="513" t="s">
        <v>8042</v>
      </c>
      <c r="D7872" s="498" t="s">
        <v>7094</v>
      </c>
      <c r="E7872" s="499">
        <v>174.93</v>
      </c>
      <c r="F7872" s="500">
        <f t="shared" si="1908"/>
        <v>216.63</v>
      </c>
      <c r="G7872" s="556"/>
      <c r="H7872" s="518"/>
      <c r="I7872" s="519">
        <f t="shared" si="1911"/>
        <v>0</v>
      </c>
      <c r="J7872" s="558">
        <f t="shared" si="1907"/>
        <v>0</v>
      </c>
      <c r="K7872" s="504"/>
      <c r="L7872" s="580">
        <f t="shared" si="1904"/>
        <v>0</v>
      </c>
      <c r="M7872" s="518">
        <f t="shared" si="1904"/>
        <v>0</v>
      </c>
      <c r="N7872" s="519">
        <f t="shared" si="1905"/>
        <v>0</v>
      </c>
      <c r="O7872" s="558">
        <f t="shared" si="1906"/>
        <v>0</v>
      </c>
      <c r="P7872" s="506"/>
      <c r="Q7872" s="520"/>
      <c r="R7872" s="412" t="str">
        <f t="shared" si="1910"/>
        <v/>
      </c>
      <c r="S7872" s="412" t="str">
        <f t="shared" si="1909"/>
        <v/>
      </c>
      <c r="T7872" s="427"/>
      <c r="U7872" s="429"/>
      <c r="W7872" s="6" t="e">
        <f>VLOOKUP(A7872,'[3]Cartilha Global'!$A:$A,1,FALSE)</f>
        <v>#N/A</v>
      </c>
    </row>
    <row r="7873" spans="1:23" ht="23.25" hidden="1" thickBot="1" x14ac:dyDescent="0.25">
      <c r="A7873" s="621">
        <v>95617</v>
      </c>
      <c r="B7873" s="508" t="s">
        <v>3144</v>
      </c>
      <c r="C7873" s="513" t="s">
        <v>8043</v>
      </c>
      <c r="D7873" s="498" t="s">
        <v>7094</v>
      </c>
      <c r="E7873" s="499">
        <v>1.1299999999999999</v>
      </c>
      <c r="F7873" s="500">
        <f t="shared" si="1908"/>
        <v>1.4</v>
      </c>
      <c r="G7873" s="556"/>
      <c r="H7873" s="518"/>
      <c r="I7873" s="519">
        <f t="shared" si="1911"/>
        <v>0</v>
      </c>
      <c r="J7873" s="558">
        <f t="shared" si="1907"/>
        <v>0</v>
      </c>
      <c r="K7873" s="504"/>
      <c r="L7873" s="580">
        <f t="shared" si="1904"/>
        <v>0</v>
      </c>
      <c r="M7873" s="518">
        <f t="shared" si="1904"/>
        <v>0</v>
      </c>
      <c r="N7873" s="519">
        <f t="shared" si="1905"/>
        <v>0</v>
      </c>
      <c r="O7873" s="558">
        <f t="shared" si="1906"/>
        <v>0</v>
      </c>
      <c r="P7873" s="506"/>
      <c r="Q7873" s="520"/>
      <c r="R7873" s="412" t="str">
        <f t="shared" si="1910"/>
        <v/>
      </c>
      <c r="S7873" s="412" t="str">
        <f t="shared" si="1909"/>
        <v/>
      </c>
      <c r="T7873" s="427"/>
      <c r="U7873" s="429"/>
      <c r="W7873" s="6" t="e">
        <f>VLOOKUP(A7873,'[3]Cartilha Global'!$A:$A,1,FALSE)</f>
        <v>#N/A</v>
      </c>
    </row>
    <row r="7874" spans="1:23" ht="23.25" hidden="1" thickBot="1" x14ac:dyDescent="0.25">
      <c r="A7874" s="621">
        <v>95618</v>
      </c>
      <c r="B7874" s="508" t="s">
        <v>3144</v>
      </c>
      <c r="C7874" s="513" t="s">
        <v>8044</v>
      </c>
      <c r="D7874" s="498" t="s">
        <v>7094</v>
      </c>
      <c r="E7874" s="499">
        <v>0.13</v>
      </c>
      <c r="F7874" s="500">
        <f t="shared" si="1908"/>
        <v>0.16</v>
      </c>
      <c r="G7874" s="556"/>
      <c r="H7874" s="518"/>
      <c r="I7874" s="519">
        <f t="shared" si="1911"/>
        <v>0</v>
      </c>
      <c r="J7874" s="558">
        <f t="shared" si="1907"/>
        <v>0</v>
      </c>
      <c r="K7874" s="504"/>
      <c r="L7874" s="580">
        <f t="shared" si="1904"/>
        <v>0</v>
      </c>
      <c r="M7874" s="518">
        <f t="shared" si="1904"/>
        <v>0</v>
      </c>
      <c r="N7874" s="519">
        <f t="shared" si="1905"/>
        <v>0</v>
      </c>
      <c r="O7874" s="558">
        <f t="shared" si="1906"/>
        <v>0</v>
      </c>
      <c r="P7874" s="506"/>
      <c r="Q7874" s="520"/>
      <c r="R7874" s="412" t="str">
        <f t="shared" si="1910"/>
        <v/>
      </c>
      <c r="S7874" s="412" t="str">
        <f t="shared" si="1909"/>
        <v/>
      </c>
      <c r="T7874" s="427"/>
      <c r="U7874" s="429"/>
      <c r="W7874" s="6" t="e">
        <f>VLOOKUP(A7874,'[3]Cartilha Global'!$A:$A,1,FALSE)</f>
        <v>#N/A</v>
      </c>
    </row>
    <row r="7875" spans="1:23" ht="23.25" hidden="1" thickBot="1" x14ac:dyDescent="0.25">
      <c r="A7875" s="621">
        <v>95619</v>
      </c>
      <c r="B7875" s="508" t="s">
        <v>3144</v>
      </c>
      <c r="C7875" s="513" t="s">
        <v>8045</v>
      </c>
      <c r="D7875" s="498" t="s">
        <v>7094</v>
      </c>
      <c r="E7875" s="499">
        <v>1.42</v>
      </c>
      <c r="F7875" s="500">
        <f t="shared" si="1908"/>
        <v>1.76</v>
      </c>
      <c r="G7875" s="556"/>
      <c r="H7875" s="518"/>
      <c r="I7875" s="519">
        <f t="shared" si="1911"/>
        <v>0</v>
      </c>
      <c r="J7875" s="558">
        <f t="shared" si="1907"/>
        <v>0</v>
      </c>
      <c r="K7875" s="504"/>
      <c r="L7875" s="580">
        <f t="shared" si="1904"/>
        <v>0</v>
      </c>
      <c r="M7875" s="518">
        <f t="shared" si="1904"/>
        <v>0</v>
      </c>
      <c r="N7875" s="519">
        <f t="shared" si="1905"/>
        <v>0</v>
      </c>
      <c r="O7875" s="558">
        <f t="shared" si="1906"/>
        <v>0</v>
      </c>
      <c r="P7875" s="506"/>
      <c r="Q7875" s="520"/>
      <c r="R7875" s="412" t="str">
        <f t="shared" si="1910"/>
        <v/>
      </c>
      <c r="S7875" s="412" t="str">
        <f t="shared" si="1909"/>
        <v/>
      </c>
      <c r="T7875" s="427"/>
      <c r="U7875" s="429"/>
      <c r="W7875" s="6" t="e">
        <f>VLOOKUP(A7875,'[3]Cartilha Global'!$A:$A,1,FALSE)</f>
        <v>#N/A</v>
      </c>
    </row>
    <row r="7876" spans="1:23" ht="23.25" hidden="1" thickBot="1" x14ac:dyDescent="0.25">
      <c r="A7876" s="621">
        <v>95698</v>
      </c>
      <c r="B7876" s="508" t="s">
        <v>3144</v>
      </c>
      <c r="C7876" s="513" t="s">
        <v>8046</v>
      </c>
      <c r="D7876" s="498" t="s">
        <v>7094</v>
      </c>
      <c r="E7876" s="499">
        <v>4.5999999999999996</v>
      </c>
      <c r="F7876" s="500">
        <f t="shared" si="1908"/>
        <v>5.7</v>
      </c>
      <c r="G7876" s="556"/>
      <c r="H7876" s="518"/>
      <c r="I7876" s="519">
        <f t="shared" si="1911"/>
        <v>0</v>
      </c>
      <c r="J7876" s="558">
        <f t="shared" si="1907"/>
        <v>0</v>
      </c>
      <c r="K7876" s="504"/>
      <c r="L7876" s="580">
        <f t="shared" si="1904"/>
        <v>0</v>
      </c>
      <c r="M7876" s="518">
        <f t="shared" si="1904"/>
        <v>0</v>
      </c>
      <c r="N7876" s="519">
        <f t="shared" si="1905"/>
        <v>0</v>
      </c>
      <c r="O7876" s="558">
        <f t="shared" si="1906"/>
        <v>0</v>
      </c>
      <c r="P7876" s="506"/>
      <c r="Q7876" s="520"/>
      <c r="R7876" s="412" t="str">
        <f t="shared" si="1910"/>
        <v/>
      </c>
      <c r="S7876" s="412" t="str">
        <f t="shared" si="1909"/>
        <v/>
      </c>
      <c r="T7876" s="427"/>
      <c r="U7876" s="429"/>
      <c r="W7876" s="6" t="e">
        <f>VLOOKUP(A7876,'[3]Cartilha Global'!$A:$A,1,FALSE)</f>
        <v>#N/A</v>
      </c>
    </row>
    <row r="7877" spans="1:23" ht="23.25" hidden="1" thickBot="1" x14ac:dyDescent="0.25">
      <c r="A7877" s="621">
        <v>95699</v>
      </c>
      <c r="B7877" s="508" t="s">
        <v>3144</v>
      </c>
      <c r="C7877" s="513" t="s">
        <v>8047</v>
      </c>
      <c r="D7877" s="498" t="s">
        <v>7094</v>
      </c>
      <c r="E7877" s="499">
        <v>0.54</v>
      </c>
      <c r="F7877" s="500">
        <f t="shared" si="1908"/>
        <v>0.67</v>
      </c>
      <c r="G7877" s="556"/>
      <c r="H7877" s="518"/>
      <c r="I7877" s="519">
        <f t="shared" si="1911"/>
        <v>0</v>
      </c>
      <c r="J7877" s="558">
        <f t="shared" si="1907"/>
        <v>0</v>
      </c>
      <c r="K7877" s="504"/>
      <c r="L7877" s="580">
        <f t="shared" si="1904"/>
        <v>0</v>
      </c>
      <c r="M7877" s="518">
        <f t="shared" si="1904"/>
        <v>0</v>
      </c>
      <c r="N7877" s="519">
        <f t="shared" si="1905"/>
        <v>0</v>
      </c>
      <c r="O7877" s="558">
        <f t="shared" si="1906"/>
        <v>0</v>
      </c>
      <c r="P7877" s="506"/>
      <c r="Q7877" s="520"/>
      <c r="R7877" s="412" t="str">
        <f t="shared" si="1910"/>
        <v/>
      </c>
      <c r="S7877" s="412" t="str">
        <f t="shared" si="1909"/>
        <v/>
      </c>
      <c r="T7877" s="427"/>
      <c r="U7877" s="429"/>
      <c r="W7877" s="6" t="e">
        <f>VLOOKUP(A7877,'[3]Cartilha Global'!$A:$A,1,FALSE)</f>
        <v>#N/A</v>
      </c>
    </row>
    <row r="7878" spans="1:23" ht="23.25" hidden="1" thickBot="1" x14ac:dyDescent="0.25">
      <c r="A7878" s="621">
        <v>95700</v>
      </c>
      <c r="B7878" s="508" t="s">
        <v>3144</v>
      </c>
      <c r="C7878" s="513" t="s">
        <v>8048</v>
      </c>
      <c r="D7878" s="498" t="s">
        <v>7094</v>
      </c>
      <c r="E7878" s="499">
        <v>5.76</v>
      </c>
      <c r="F7878" s="500">
        <f t="shared" si="1908"/>
        <v>7.13</v>
      </c>
      <c r="G7878" s="556"/>
      <c r="H7878" s="518"/>
      <c r="I7878" s="519">
        <f t="shared" si="1911"/>
        <v>0</v>
      </c>
      <c r="J7878" s="558">
        <f t="shared" si="1907"/>
        <v>0</v>
      </c>
      <c r="K7878" s="504"/>
      <c r="L7878" s="580">
        <f t="shared" si="1904"/>
        <v>0</v>
      </c>
      <c r="M7878" s="518">
        <f t="shared" si="1904"/>
        <v>0</v>
      </c>
      <c r="N7878" s="519">
        <f t="shared" si="1905"/>
        <v>0</v>
      </c>
      <c r="O7878" s="558">
        <f t="shared" si="1906"/>
        <v>0</v>
      </c>
      <c r="P7878" s="506"/>
      <c r="Q7878" s="520"/>
      <c r="R7878" s="412" t="str">
        <f t="shared" si="1910"/>
        <v/>
      </c>
      <c r="S7878" s="412" t="str">
        <f t="shared" si="1909"/>
        <v/>
      </c>
      <c r="T7878" s="427"/>
      <c r="U7878" s="429"/>
      <c r="W7878" s="6" t="e">
        <f>VLOOKUP(A7878,'[3]Cartilha Global'!$A:$A,1,FALSE)</f>
        <v>#N/A</v>
      </c>
    </row>
    <row r="7879" spans="1:23" ht="23.25" hidden="1" thickBot="1" x14ac:dyDescent="0.25">
      <c r="A7879" s="621">
        <v>95701</v>
      </c>
      <c r="B7879" s="508" t="s">
        <v>3144</v>
      </c>
      <c r="C7879" s="513" t="s">
        <v>8049</v>
      </c>
      <c r="D7879" s="498" t="s">
        <v>7094</v>
      </c>
      <c r="E7879" s="499">
        <v>2.62</v>
      </c>
      <c r="F7879" s="500">
        <f t="shared" si="1908"/>
        <v>3.24</v>
      </c>
      <c r="G7879" s="556"/>
      <c r="H7879" s="518"/>
      <c r="I7879" s="519">
        <f t="shared" si="1911"/>
        <v>0</v>
      </c>
      <c r="J7879" s="558">
        <f t="shared" si="1907"/>
        <v>0</v>
      </c>
      <c r="K7879" s="504"/>
      <c r="L7879" s="580">
        <f t="shared" si="1904"/>
        <v>0</v>
      </c>
      <c r="M7879" s="518">
        <f t="shared" si="1904"/>
        <v>0</v>
      </c>
      <c r="N7879" s="519">
        <f t="shared" si="1905"/>
        <v>0</v>
      </c>
      <c r="O7879" s="558">
        <f t="shared" si="1906"/>
        <v>0</v>
      </c>
      <c r="P7879" s="506"/>
      <c r="Q7879" s="520"/>
      <c r="R7879" s="412" t="str">
        <f t="shared" si="1910"/>
        <v/>
      </c>
      <c r="S7879" s="412" t="str">
        <f t="shared" si="1909"/>
        <v/>
      </c>
      <c r="T7879" s="427"/>
      <c r="U7879" s="429"/>
      <c r="W7879" s="6" t="e">
        <f>VLOOKUP(A7879,'[3]Cartilha Global'!$A:$A,1,FALSE)</f>
        <v>#N/A</v>
      </c>
    </row>
    <row r="7880" spans="1:23" ht="23.25" hidden="1" thickBot="1" x14ac:dyDescent="0.25">
      <c r="A7880" s="621">
        <v>95704</v>
      </c>
      <c r="B7880" s="508" t="s">
        <v>3144</v>
      </c>
      <c r="C7880" s="513" t="s">
        <v>8050</v>
      </c>
      <c r="D7880" s="498" t="s">
        <v>7094</v>
      </c>
      <c r="E7880" s="499">
        <v>48.89</v>
      </c>
      <c r="F7880" s="500">
        <f t="shared" si="1908"/>
        <v>60.55</v>
      </c>
      <c r="G7880" s="556"/>
      <c r="H7880" s="518"/>
      <c r="I7880" s="519">
        <f t="shared" si="1911"/>
        <v>0</v>
      </c>
      <c r="J7880" s="558">
        <f t="shared" si="1907"/>
        <v>0</v>
      </c>
      <c r="K7880" s="504"/>
      <c r="L7880" s="580">
        <f t="shared" si="1904"/>
        <v>0</v>
      </c>
      <c r="M7880" s="518">
        <f t="shared" si="1904"/>
        <v>0</v>
      </c>
      <c r="N7880" s="519">
        <f t="shared" si="1905"/>
        <v>0</v>
      </c>
      <c r="O7880" s="558">
        <f t="shared" si="1906"/>
        <v>0</v>
      </c>
      <c r="P7880" s="506"/>
      <c r="Q7880" s="520"/>
      <c r="R7880" s="412" t="str">
        <f t="shared" si="1910"/>
        <v/>
      </c>
      <c r="S7880" s="412" t="str">
        <f t="shared" si="1909"/>
        <v/>
      </c>
      <c r="T7880" s="427"/>
      <c r="U7880" s="429"/>
      <c r="W7880" s="6" t="e">
        <f>VLOOKUP(A7880,'[3]Cartilha Global'!$A:$A,1,FALSE)</f>
        <v>#N/A</v>
      </c>
    </row>
    <row r="7881" spans="1:23" ht="23.25" hidden="1" thickBot="1" x14ac:dyDescent="0.25">
      <c r="A7881" s="621">
        <v>95705</v>
      </c>
      <c r="B7881" s="508" t="s">
        <v>3144</v>
      </c>
      <c r="C7881" s="513" t="s">
        <v>8051</v>
      </c>
      <c r="D7881" s="498" t="s">
        <v>7094</v>
      </c>
      <c r="E7881" s="499">
        <v>6.69</v>
      </c>
      <c r="F7881" s="500">
        <f t="shared" si="1908"/>
        <v>8.2799999999999994</v>
      </c>
      <c r="G7881" s="556"/>
      <c r="H7881" s="518"/>
      <c r="I7881" s="519">
        <f t="shared" si="1911"/>
        <v>0</v>
      </c>
      <c r="J7881" s="558">
        <f t="shared" si="1907"/>
        <v>0</v>
      </c>
      <c r="K7881" s="504"/>
      <c r="L7881" s="580">
        <f t="shared" si="1904"/>
        <v>0</v>
      </c>
      <c r="M7881" s="518">
        <f t="shared" si="1904"/>
        <v>0</v>
      </c>
      <c r="N7881" s="519">
        <f t="shared" si="1905"/>
        <v>0</v>
      </c>
      <c r="O7881" s="558">
        <f t="shared" si="1906"/>
        <v>0</v>
      </c>
      <c r="P7881" s="506"/>
      <c r="Q7881" s="520"/>
      <c r="R7881" s="412" t="str">
        <f t="shared" si="1910"/>
        <v/>
      </c>
      <c r="S7881" s="412" t="str">
        <f t="shared" si="1909"/>
        <v/>
      </c>
      <c r="T7881" s="427"/>
      <c r="U7881" s="429"/>
      <c r="W7881" s="6" t="e">
        <f>VLOOKUP(A7881,'[3]Cartilha Global'!$A:$A,1,FALSE)</f>
        <v>#N/A</v>
      </c>
    </row>
    <row r="7882" spans="1:23" ht="23.25" hidden="1" thickBot="1" x14ac:dyDescent="0.25">
      <c r="A7882" s="621">
        <v>95706</v>
      </c>
      <c r="B7882" s="508" t="s">
        <v>3144</v>
      </c>
      <c r="C7882" s="513" t="s">
        <v>8052</v>
      </c>
      <c r="D7882" s="498" t="s">
        <v>7094</v>
      </c>
      <c r="E7882" s="499">
        <v>61.18</v>
      </c>
      <c r="F7882" s="500">
        <f t="shared" si="1908"/>
        <v>75.77</v>
      </c>
      <c r="G7882" s="556"/>
      <c r="H7882" s="518"/>
      <c r="I7882" s="519">
        <f t="shared" si="1911"/>
        <v>0</v>
      </c>
      <c r="J7882" s="558">
        <f t="shared" si="1907"/>
        <v>0</v>
      </c>
      <c r="K7882" s="504"/>
      <c r="L7882" s="580">
        <f t="shared" si="1904"/>
        <v>0</v>
      </c>
      <c r="M7882" s="518">
        <f t="shared" si="1904"/>
        <v>0</v>
      </c>
      <c r="N7882" s="519">
        <f t="shared" si="1905"/>
        <v>0</v>
      </c>
      <c r="O7882" s="558">
        <f t="shared" si="1906"/>
        <v>0</v>
      </c>
      <c r="P7882" s="506"/>
      <c r="Q7882" s="520"/>
      <c r="R7882" s="412" t="str">
        <f t="shared" si="1910"/>
        <v/>
      </c>
      <c r="S7882" s="412" t="str">
        <f t="shared" si="1909"/>
        <v/>
      </c>
      <c r="T7882" s="427"/>
      <c r="U7882" s="429"/>
      <c r="W7882" s="6" t="e">
        <f>VLOOKUP(A7882,'[3]Cartilha Global'!$A:$A,1,FALSE)</f>
        <v>#N/A</v>
      </c>
    </row>
    <row r="7883" spans="1:23" ht="23.25" hidden="1" thickBot="1" x14ac:dyDescent="0.25">
      <c r="A7883" s="621">
        <v>95707</v>
      </c>
      <c r="B7883" s="508" t="s">
        <v>3144</v>
      </c>
      <c r="C7883" s="513" t="s">
        <v>8053</v>
      </c>
      <c r="D7883" s="498" t="s">
        <v>7094</v>
      </c>
      <c r="E7883" s="499">
        <v>3.44</v>
      </c>
      <c r="F7883" s="500">
        <f t="shared" si="1908"/>
        <v>4.26</v>
      </c>
      <c r="G7883" s="556"/>
      <c r="H7883" s="518"/>
      <c r="I7883" s="519">
        <f t="shared" si="1911"/>
        <v>0</v>
      </c>
      <c r="J7883" s="558">
        <f t="shared" si="1907"/>
        <v>0</v>
      </c>
      <c r="K7883" s="504"/>
      <c r="L7883" s="580">
        <f t="shared" si="1904"/>
        <v>0</v>
      </c>
      <c r="M7883" s="518">
        <f t="shared" si="1904"/>
        <v>0</v>
      </c>
      <c r="N7883" s="519">
        <f t="shared" si="1905"/>
        <v>0</v>
      </c>
      <c r="O7883" s="558">
        <f t="shared" si="1906"/>
        <v>0</v>
      </c>
      <c r="P7883" s="506"/>
      <c r="Q7883" s="520"/>
      <c r="R7883" s="412" t="str">
        <f t="shared" si="1910"/>
        <v/>
      </c>
      <c r="S7883" s="412" t="str">
        <f t="shared" si="1909"/>
        <v/>
      </c>
      <c r="T7883" s="427"/>
      <c r="U7883" s="429"/>
      <c r="W7883" s="6" t="e">
        <f>VLOOKUP(A7883,'[3]Cartilha Global'!$A:$A,1,FALSE)</f>
        <v>#N/A</v>
      </c>
    </row>
    <row r="7884" spans="1:23" ht="12" hidden="1" thickBot="1" x14ac:dyDescent="0.25">
      <c r="A7884" s="621" t="s">
        <v>6592</v>
      </c>
      <c r="B7884" s="508"/>
      <c r="C7884" s="513" t="s">
        <v>6593</v>
      </c>
      <c r="D7884" s="498"/>
      <c r="E7884" s="499"/>
      <c r="F7884" s="500">
        <f t="shared" ref="F7884:F7907" si="1912">IF(E7884=0,0,ROUND(E7884*(1+E$13)*(1-E$14),2))</f>
        <v>0</v>
      </c>
      <c r="G7884" s="556"/>
      <c r="H7884" s="556"/>
      <c r="I7884" s="557">
        <f t="shared" si="1911"/>
        <v>0</v>
      </c>
      <c r="J7884" s="558">
        <f t="shared" si="1907"/>
        <v>0</v>
      </c>
      <c r="K7884" s="504"/>
      <c r="L7884" s="580"/>
      <c r="M7884" s="556"/>
      <c r="N7884" s="557"/>
      <c r="O7884" s="558"/>
      <c r="P7884" s="506"/>
      <c r="Q7884" s="494" t="str">
        <f>IF(OR(SUM(J7885:J7901)&gt;0,SUM(O7885:O7901)&gt;0),"xx","")</f>
        <v/>
      </c>
      <c r="R7884" s="412" t="str">
        <f t="shared" si="1910"/>
        <v/>
      </c>
      <c r="S7884" s="412" t="str">
        <f t="shared" si="1909"/>
        <v/>
      </c>
      <c r="T7884" s="427"/>
      <c r="U7884" s="429"/>
      <c r="W7884" s="6" t="e">
        <f>VLOOKUP(A7884,'[3]Cartilha Global'!$A:$A,1,FALSE)</f>
        <v>#N/A</v>
      </c>
    </row>
    <row r="7885" spans="1:23" ht="23.25" hidden="1" thickBot="1" x14ac:dyDescent="0.25">
      <c r="A7885" s="621">
        <v>5765</v>
      </c>
      <c r="B7885" s="508" t="s">
        <v>3144</v>
      </c>
      <c r="C7885" s="513" t="s">
        <v>8054</v>
      </c>
      <c r="D7885" s="498" t="s">
        <v>7094</v>
      </c>
      <c r="E7885" s="499">
        <v>5.0199999999999996</v>
      </c>
      <c r="F7885" s="500">
        <f t="shared" si="1912"/>
        <v>6.22</v>
      </c>
      <c r="G7885" s="556"/>
      <c r="H7885" s="518"/>
      <c r="I7885" s="519">
        <f t="shared" si="1911"/>
        <v>0</v>
      </c>
      <c r="J7885" s="558">
        <f t="shared" si="1907"/>
        <v>0</v>
      </c>
      <c r="K7885" s="504"/>
      <c r="L7885" s="580">
        <f t="shared" ref="L7885:M7901" si="1913">G7885</f>
        <v>0</v>
      </c>
      <c r="M7885" s="518">
        <f t="shared" si="1913"/>
        <v>0</v>
      </c>
      <c r="N7885" s="519">
        <f t="shared" ref="N7885:N7901" si="1914">IF(ISBLANK(E7885),0,ROUND(F7885*L7885,2))</f>
        <v>0</v>
      </c>
      <c r="O7885" s="558">
        <f t="shared" ref="O7885:O7901" si="1915">IF(ISBLANK(L7885),0,ROUND(L7885*M7885,2))</f>
        <v>0</v>
      </c>
      <c r="P7885" s="506"/>
      <c r="Q7885" s="520"/>
      <c r="R7885" s="412" t="str">
        <f t="shared" si="1910"/>
        <v/>
      </c>
      <c r="S7885" s="412" t="str">
        <f t="shared" si="1909"/>
        <v/>
      </c>
      <c r="T7885" s="427"/>
      <c r="U7885" s="429"/>
      <c r="W7885" s="6" t="e">
        <f>VLOOKUP(A7885,'[3]Cartilha Global'!$A:$A,1,FALSE)</f>
        <v>#N/A</v>
      </c>
    </row>
    <row r="7886" spans="1:23" ht="23.25" hidden="1" thickBot="1" x14ac:dyDescent="0.25">
      <c r="A7886" s="621">
        <v>5766</v>
      </c>
      <c r="B7886" s="508" t="s">
        <v>3144</v>
      </c>
      <c r="C7886" s="513" t="s">
        <v>8055</v>
      </c>
      <c r="D7886" s="498" t="s">
        <v>7094</v>
      </c>
      <c r="E7886" s="499">
        <v>3.49</v>
      </c>
      <c r="F7886" s="500">
        <f t="shared" si="1912"/>
        <v>4.32</v>
      </c>
      <c r="G7886" s="556"/>
      <c r="H7886" s="518"/>
      <c r="I7886" s="519">
        <f t="shared" si="1911"/>
        <v>0</v>
      </c>
      <c r="J7886" s="558">
        <f t="shared" si="1907"/>
        <v>0</v>
      </c>
      <c r="K7886" s="504"/>
      <c r="L7886" s="580">
        <f t="shared" si="1913"/>
        <v>0</v>
      </c>
      <c r="M7886" s="518">
        <f t="shared" si="1913"/>
        <v>0</v>
      </c>
      <c r="N7886" s="519">
        <f t="shared" si="1914"/>
        <v>0</v>
      </c>
      <c r="O7886" s="558">
        <f t="shared" si="1915"/>
        <v>0</v>
      </c>
      <c r="P7886" s="506"/>
      <c r="Q7886" s="520"/>
      <c r="R7886" s="412" t="str">
        <f t="shared" si="1910"/>
        <v/>
      </c>
      <c r="S7886" s="412" t="str">
        <f t="shared" si="1909"/>
        <v/>
      </c>
      <c r="T7886" s="427"/>
      <c r="U7886" s="429"/>
      <c r="W7886" s="6" t="e">
        <f>VLOOKUP(A7886,'[3]Cartilha Global'!$A:$A,1,FALSE)</f>
        <v>#N/A</v>
      </c>
    </row>
    <row r="7887" spans="1:23" ht="23.25" hidden="1" thickBot="1" x14ac:dyDescent="0.25">
      <c r="A7887" s="621">
        <v>5909</v>
      </c>
      <c r="B7887" s="508" t="s">
        <v>3144</v>
      </c>
      <c r="C7887" s="513" t="s">
        <v>8056</v>
      </c>
      <c r="D7887" s="498" t="s">
        <v>6937</v>
      </c>
      <c r="E7887" s="499">
        <v>35.380000000000003</v>
      </c>
      <c r="F7887" s="500">
        <f t="shared" si="1912"/>
        <v>43.81</v>
      </c>
      <c r="G7887" s="556"/>
      <c r="H7887" s="518"/>
      <c r="I7887" s="519">
        <f t="shared" si="1911"/>
        <v>0</v>
      </c>
      <c r="J7887" s="558">
        <f t="shared" si="1907"/>
        <v>0</v>
      </c>
      <c r="K7887" s="504"/>
      <c r="L7887" s="580">
        <f t="shared" si="1913"/>
        <v>0</v>
      </c>
      <c r="M7887" s="518">
        <f t="shared" si="1913"/>
        <v>0</v>
      </c>
      <c r="N7887" s="519">
        <f t="shared" si="1914"/>
        <v>0</v>
      </c>
      <c r="O7887" s="558">
        <f t="shared" si="1915"/>
        <v>0</v>
      </c>
      <c r="P7887" s="506"/>
      <c r="Q7887" s="520"/>
      <c r="R7887" s="412" t="str">
        <f t="shared" si="1910"/>
        <v/>
      </c>
      <c r="S7887" s="412" t="str">
        <f t="shared" si="1909"/>
        <v/>
      </c>
      <c r="T7887" s="427"/>
      <c r="U7887" s="429"/>
      <c r="W7887" s="6" t="e">
        <f>VLOOKUP(A7887,'[3]Cartilha Global'!$A:$A,1,FALSE)</f>
        <v>#N/A</v>
      </c>
    </row>
    <row r="7888" spans="1:23" ht="23.25" hidden="1" thickBot="1" x14ac:dyDescent="0.25">
      <c r="A7888" s="621">
        <v>5911</v>
      </c>
      <c r="B7888" s="508" t="s">
        <v>3144</v>
      </c>
      <c r="C7888" s="513" t="s">
        <v>8057</v>
      </c>
      <c r="D7888" s="498" t="s">
        <v>7310</v>
      </c>
      <c r="E7888" s="499">
        <v>26.87</v>
      </c>
      <c r="F7888" s="500">
        <f t="shared" si="1912"/>
        <v>33.28</v>
      </c>
      <c r="G7888" s="556"/>
      <c r="H7888" s="518"/>
      <c r="I7888" s="519">
        <f t="shared" si="1911"/>
        <v>0</v>
      </c>
      <c r="J7888" s="558">
        <f t="shared" si="1907"/>
        <v>0</v>
      </c>
      <c r="K7888" s="504"/>
      <c r="L7888" s="580">
        <f t="shared" si="1913"/>
        <v>0</v>
      </c>
      <c r="M7888" s="518">
        <f t="shared" si="1913"/>
        <v>0</v>
      </c>
      <c r="N7888" s="519">
        <f t="shared" si="1914"/>
        <v>0</v>
      </c>
      <c r="O7888" s="558">
        <f t="shared" si="1915"/>
        <v>0</v>
      </c>
      <c r="P7888" s="506"/>
      <c r="Q7888" s="520"/>
      <c r="R7888" s="412" t="str">
        <f t="shared" si="1910"/>
        <v/>
      </c>
      <c r="S7888" s="412" t="str">
        <f t="shared" si="1909"/>
        <v/>
      </c>
      <c r="T7888" s="427"/>
      <c r="U7888" s="429"/>
      <c r="W7888" s="6" t="e">
        <f>VLOOKUP(A7888,'[3]Cartilha Global'!$A:$A,1,FALSE)</f>
        <v>#N/A</v>
      </c>
    </row>
    <row r="7889" spans="1:23" ht="34.5" hidden="1" thickBot="1" x14ac:dyDescent="0.25">
      <c r="A7889" s="621">
        <v>83361</v>
      </c>
      <c r="B7889" s="508" t="s">
        <v>3144</v>
      </c>
      <c r="C7889" s="513" t="s">
        <v>8058</v>
      </c>
      <c r="D7889" s="498" t="s">
        <v>7094</v>
      </c>
      <c r="E7889" s="499">
        <v>37.53</v>
      </c>
      <c r="F7889" s="500">
        <f t="shared" si="1912"/>
        <v>46.48</v>
      </c>
      <c r="G7889" s="556"/>
      <c r="H7889" s="518"/>
      <c r="I7889" s="519">
        <f t="shared" si="1911"/>
        <v>0</v>
      </c>
      <c r="J7889" s="558">
        <f t="shared" si="1907"/>
        <v>0</v>
      </c>
      <c r="K7889" s="504"/>
      <c r="L7889" s="580">
        <f t="shared" si="1913"/>
        <v>0</v>
      </c>
      <c r="M7889" s="518">
        <f t="shared" si="1913"/>
        <v>0</v>
      </c>
      <c r="N7889" s="519">
        <f t="shared" si="1914"/>
        <v>0</v>
      </c>
      <c r="O7889" s="558">
        <f t="shared" si="1915"/>
        <v>0</v>
      </c>
      <c r="P7889" s="506"/>
      <c r="Q7889" s="520"/>
      <c r="R7889" s="412" t="str">
        <f t="shared" si="1910"/>
        <v/>
      </c>
      <c r="S7889" s="412" t="str">
        <f t="shared" si="1909"/>
        <v/>
      </c>
      <c r="T7889" s="427"/>
      <c r="U7889" s="429"/>
      <c r="W7889" s="6" t="e">
        <f>VLOOKUP(A7889,'[3]Cartilha Global'!$A:$A,1,FALSE)</f>
        <v>#N/A</v>
      </c>
    </row>
    <row r="7890" spans="1:23" ht="23.25" hidden="1" thickBot="1" x14ac:dyDescent="0.25">
      <c r="A7890" s="621">
        <v>92043</v>
      </c>
      <c r="B7890" s="508" t="s">
        <v>3144</v>
      </c>
      <c r="C7890" s="513" t="s">
        <v>8059</v>
      </c>
      <c r="D7890" s="498" t="s">
        <v>6937</v>
      </c>
      <c r="E7890" s="499">
        <v>13.57</v>
      </c>
      <c r="F7890" s="500">
        <f t="shared" si="1912"/>
        <v>16.809999999999999</v>
      </c>
      <c r="G7890" s="556"/>
      <c r="H7890" s="518"/>
      <c r="I7890" s="519">
        <f t="shared" si="1911"/>
        <v>0</v>
      </c>
      <c r="J7890" s="558">
        <f t="shared" si="1907"/>
        <v>0</v>
      </c>
      <c r="K7890" s="504"/>
      <c r="L7890" s="580">
        <f t="shared" si="1913"/>
        <v>0</v>
      </c>
      <c r="M7890" s="518">
        <f t="shared" si="1913"/>
        <v>0</v>
      </c>
      <c r="N7890" s="519">
        <f t="shared" si="1914"/>
        <v>0</v>
      </c>
      <c r="O7890" s="558">
        <f t="shared" si="1915"/>
        <v>0</v>
      </c>
      <c r="P7890" s="506"/>
      <c r="Q7890" s="520"/>
      <c r="R7890" s="412" t="str">
        <f t="shared" si="1910"/>
        <v/>
      </c>
      <c r="S7890" s="412" t="str">
        <f t="shared" si="1909"/>
        <v/>
      </c>
      <c r="T7890" s="427"/>
      <c r="U7890" s="429"/>
      <c r="W7890" s="6" t="e">
        <f>VLOOKUP(A7890,'[3]Cartilha Global'!$A:$A,1,FALSE)</f>
        <v>#N/A</v>
      </c>
    </row>
    <row r="7891" spans="1:23" ht="23.25" hidden="1" thickBot="1" x14ac:dyDescent="0.25">
      <c r="A7891" s="621">
        <v>95127</v>
      </c>
      <c r="B7891" s="508" t="s">
        <v>3144</v>
      </c>
      <c r="C7891" s="513" t="s">
        <v>8060</v>
      </c>
      <c r="D7891" s="498" t="s">
        <v>6937</v>
      </c>
      <c r="E7891" s="499">
        <v>235.81</v>
      </c>
      <c r="F7891" s="500">
        <f t="shared" si="1912"/>
        <v>292.02999999999997</v>
      </c>
      <c r="G7891" s="556"/>
      <c r="H7891" s="518"/>
      <c r="I7891" s="519">
        <f t="shared" si="1911"/>
        <v>0</v>
      </c>
      <c r="J7891" s="558">
        <f t="shared" si="1907"/>
        <v>0</v>
      </c>
      <c r="K7891" s="504"/>
      <c r="L7891" s="580">
        <f t="shared" si="1913"/>
        <v>0</v>
      </c>
      <c r="M7891" s="518">
        <f t="shared" si="1913"/>
        <v>0</v>
      </c>
      <c r="N7891" s="519">
        <f t="shared" si="1914"/>
        <v>0</v>
      </c>
      <c r="O7891" s="558">
        <f t="shared" si="1915"/>
        <v>0</v>
      </c>
      <c r="P7891" s="506"/>
      <c r="Q7891" s="520"/>
      <c r="R7891" s="412" t="str">
        <f t="shared" si="1910"/>
        <v/>
      </c>
      <c r="S7891" s="412" t="str">
        <f t="shared" si="1909"/>
        <v/>
      </c>
      <c r="T7891" s="427"/>
      <c r="U7891" s="429"/>
      <c r="W7891" s="6" t="e">
        <f>VLOOKUP(A7891,'[3]Cartilha Global'!$A:$A,1,FALSE)</f>
        <v>#N/A</v>
      </c>
    </row>
    <row r="7892" spans="1:23" ht="23.25" hidden="1" thickBot="1" x14ac:dyDescent="0.25">
      <c r="A7892" s="621">
        <v>92044</v>
      </c>
      <c r="B7892" s="508" t="s">
        <v>3144</v>
      </c>
      <c r="C7892" s="513" t="s">
        <v>8061</v>
      </c>
      <c r="D7892" s="498" t="s">
        <v>7310</v>
      </c>
      <c r="E7892" s="499">
        <v>7.73</v>
      </c>
      <c r="F7892" s="500">
        <f t="shared" si="1912"/>
        <v>9.57</v>
      </c>
      <c r="G7892" s="556"/>
      <c r="H7892" s="518"/>
      <c r="I7892" s="519">
        <f t="shared" si="1911"/>
        <v>0</v>
      </c>
      <c r="J7892" s="558">
        <f t="shared" si="1907"/>
        <v>0</v>
      </c>
      <c r="K7892" s="504"/>
      <c r="L7892" s="580">
        <f t="shared" si="1913"/>
        <v>0</v>
      </c>
      <c r="M7892" s="518">
        <f t="shared" si="1913"/>
        <v>0</v>
      </c>
      <c r="N7892" s="519">
        <f t="shared" si="1914"/>
        <v>0</v>
      </c>
      <c r="O7892" s="558">
        <f t="shared" si="1915"/>
        <v>0</v>
      </c>
      <c r="P7892" s="506"/>
      <c r="Q7892" s="520"/>
      <c r="R7892" s="412" t="str">
        <f t="shared" si="1910"/>
        <v/>
      </c>
      <c r="S7892" s="412" t="str">
        <f t="shared" si="1909"/>
        <v/>
      </c>
      <c r="T7892" s="427"/>
      <c r="U7892" s="429"/>
      <c r="W7892" s="6" t="e">
        <f>VLOOKUP(A7892,'[3]Cartilha Global'!$A:$A,1,FALSE)</f>
        <v>#N/A</v>
      </c>
    </row>
    <row r="7893" spans="1:23" ht="23.25" hidden="1" thickBot="1" x14ac:dyDescent="0.25">
      <c r="A7893" s="621">
        <v>95128</v>
      </c>
      <c r="B7893" s="508" t="s">
        <v>3144</v>
      </c>
      <c r="C7893" s="513" t="s">
        <v>8062</v>
      </c>
      <c r="D7893" s="498" t="s">
        <v>7310</v>
      </c>
      <c r="E7893" s="499">
        <v>49.77</v>
      </c>
      <c r="F7893" s="500">
        <f t="shared" si="1912"/>
        <v>61.64</v>
      </c>
      <c r="G7893" s="556"/>
      <c r="H7893" s="518"/>
      <c r="I7893" s="519">
        <f t="shared" si="1911"/>
        <v>0</v>
      </c>
      <c r="J7893" s="558">
        <f t="shared" si="1907"/>
        <v>0</v>
      </c>
      <c r="K7893" s="504"/>
      <c r="L7893" s="580">
        <f t="shared" si="1913"/>
        <v>0</v>
      </c>
      <c r="M7893" s="518">
        <f t="shared" si="1913"/>
        <v>0</v>
      </c>
      <c r="N7893" s="519">
        <f t="shared" si="1914"/>
        <v>0</v>
      </c>
      <c r="O7893" s="558">
        <f t="shared" si="1915"/>
        <v>0</v>
      </c>
      <c r="P7893" s="506"/>
      <c r="Q7893" s="520"/>
      <c r="R7893" s="412" t="str">
        <f t="shared" si="1910"/>
        <v/>
      </c>
      <c r="S7893" s="412" t="str">
        <f t="shared" si="1909"/>
        <v/>
      </c>
      <c r="T7893" s="427"/>
      <c r="U7893" s="429"/>
      <c r="W7893" s="6" t="e">
        <f>VLOOKUP(A7893,'[3]Cartilha Global'!$A:$A,1,FALSE)</f>
        <v>#N/A</v>
      </c>
    </row>
    <row r="7894" spans="1:23" ht="23.25" hidden="1" thickBot="1" x14ac:dyDescent="0.25">
      <c r="A7894" s="621">
        <v>92040</v>
      </c>
      <c r="B7894" s="508" t="s">
        <v>3144</v>
      </c>
      <c r="C7894" s="513" t="s">
        <v>8063</v>
      </c>
      <c r="D7894" s="498" t="s">
        <v>7094</v>
      </c>
      <c r="E7894" s="499">
        <v>7</v>
      </c>
      <c r="F7894" s="500">
        <f t="shared" si="1912"/>
        <v>8.67</v>
      </c>
      <c r="G7894" s="556"/>
      <c r="H7894" s="518"/>
      <c r="I7894" s="519">
        <f t="shared" si="1911"/>
        <v>0</v>
      </c>
      <c r="J7894" s="558">
        <f t="shared" si="1907"/>
        <v>0</v>
      </c>
      <c r="K7894" s="504"/>
      <c r="L7894" s="580">
        <f t="shared" si="1913"/>
        <v>0</v>
      </c>
      <c r="M7894" s="518">
        <f t="shared" si="1913"/>
        <v>0</v>
      </c>
      <c r="N7894" s="519">
        <f t="shared" si="1914"/>
        <v>0</v>
      </c>
      <c r="O7894" s="558">
        <f t="shared" si="1915"/>
        <v>0</v>
      </c>
      <c r="P7894" s="506"/>
      <c r="Q7894" s="520"/>
      <c r="R7894" s="412" t="str">
        <f t="shared" si="1910"/>
        <v/>
      </c>
      <c r="S7894" s="412" t="str">
        <f t="shared" si="1909"/>
        <v/>
      </c>
      <c r="T7894" s="427"/>
      <c r="U7894" s="429"/>
      <c r="W7894" s="6" t="e">
        <f>VLOOKUP(A7894,'[3]Cartilha Global'!$A:$A,1,FALSE)</f>
        <v>#N/A</v>
      </c>
    </row>
    <row r="7895" spans="1:23" ht="23.25" hidden="1" thickBot="1" x14ac:dyDescent="0.25">
      <c r="A7895" s="621">
        <v>92041</v>
      </c>
      <c r="B7895" s="508" t="s">
        <v>3144</v>
      </c>
      <c r="C7895" s="513" t="s">
        <v>8064</v>
      </c>
      <c r="D7895" s="498" t="s">
        <v>7094</v>
      </c>
      <c r="E7895" s="499">
        <v>0.73</v>
      </c>
      <c r="F7895" s="500">
        <f t="shared" si="1912"/>
        <v>0.9</v>
      </c>
      <c r="G7895" s="556"/>
      <c r="H7895" s="518"/>
      <c r="I7895" s="519">
        <f t="shared" si="1911"/>
        <v>0</v>
      </c>
      <c r="J7895" s="558">
        <f t="shared" si="1907"/>
        <v>0</v>
      </c>
      <c r="K7895" s="504"/>
      <c r="L7895" s="580">
        <f t="shared" si="1913"/>
        <v>0</v>
      </c>
      <c r="M7895" s="518">
        <f t="shared" si="1913"/>
        <v>0</v>
      </c>
      <c r="N7895" s="519">
        <f t="shared" si="1914"/>
        <v>0</v>
      </c>
      <c r="O7895" s="558">
        <f t="shared" si="1915"/>
        <v>0</v>
      </c>
      <c r="P7895" s="506"/>
      <c r="Q7895" s="520"/>
      <c r="R7895" s="412" t="str">
        <f t="shared" si="1910"/>
        <v/>
      </c>
      <c r="S7895" s="412" t="str">
        <f t="shared" si="1909"/>
        <v/>
      </c>
      <c r="T7895" s="427"/>
      <c r="U7895" s="429"/>
      <c r="W7895" s="6" t="e">
        <f>VLOOKUP(A7895,'[3]Cartilha Global'!$A:$A,1,FALSE)</f>
        <v>#N/A</v>
      </c>
    </row>
    <row r="7896" spans="1:23" ht="23.25" hidden="1" thickBot="1" x14ac:dyDescent="0.25">
      <c r="A7896" s="621">
        <v>92042</v>
      </c>
      <c r="B7896" s="508" t="s">
        <v>3144</v>
      </c>
      <c r="C7896" s="513" t="s">
        <v>8065</v>
      </c>
      <c r="D7896" s="498" t="s">
        <v>7094</v>
      </c>
      <c r="E7896" s="499">
        <v>5.84</v>
      </c>
      <c r="F7896" s="500">
        <f t="shared" si="1912"/>
        <v>7.23</v>
      </c>
      <c r="G7896" s="556"/>
      <c r="H7896" s="518"/>
      <c r="I7896" s="519">
        <f t="shared" si="1911"/>
        <v>0</v>
      </c>
      <c r="J7896" s="558">
        <f t="shared" si="1907"/>
        <v>0</v>
      </c>
      <c r="K7896" s="504"/>
      <c r="L7896" s="580">
        <f t="shared" si="1913"/>
        <v>0</v>
      </c>
      <c r="M7896" s="518">
        <f t="shared" si="1913"/>
        <v>0</v>
      </c>
      <c r="N7896" s="519">
        <f t="shared" si="1914"/>
        <v>0</v>
      </c>
      <c r="O7896" s="558">
        <f t="shared" si="1915"/>
        <v>0</v>
      </c>
      <c r="P7896" s="506"/>
      <c r="Q7896" s="520"/>
      <c r="R7896" s="412" t="str">
        <f t="shared" si="1910"/>
        <v/>
      </c>
      <c r="S7896" s="412" t="str">
        <f t="shared" si="1909"/>
        <v/>
      </c>
      <c r="T7896" s="427"/>
      <c r="U7896" s="429"/>
      <c r="W7896" s="6" t="e">
        <f>VLOOKUP(A7896,'[3]Cartilha Global'!$A:$A,1,FALSE)</f>
        <v>#N/A</v>
      </c>
    </row>
    <row r="7897" spans="1:23" ht="23.25" hidden="1" thickBot="1" x14ac:dyDescent="0.25">
      <c r="A7897" s="621">
        <v>95123</v>
      </c>
      <c r="B7897" s="508" t="s">
        <v>3144</v>
      </c>
      <c r="C7897" s="513" t="s">
        <v>8066</v>
      </c>
      <c r="D7897" s="498" t="s">
        <v>7094</v>
      </c>
      <c r="E7897" s="499">
        <v>19.34</v>
      </c>
      <c r="F7897" s="500">
        <f t="shared" si="1912"/>
        <v>23.95</v>
      </c>
      <c r="G7897" s="556"/>
      <c r="H7897" s="518"/>
      <c r="I7897" s="519">
        <f t="shared" si="1911"/>
        <v>0</v>
      </c>
      <c r="J7897" s="558">
        <f t="shared" si="1907"/>
        <v>0</v>
      </c>
      <c r="K7897" s="504"/>
      <c r="L7897" s="580">
        <f t="shared" si="1913"/>
        <v>0</v>
      </c>
      <c r="M7897" s="518">
        <f t="shared" si="1913"/>
        <v>0</v>
      </c>
      <c r="N7897" s="519">
        <f t="shared" si="1914"/>
        <v>0</v>
      </c>
      <c r="O7897" s="558">
        <f t="shared" si="1915"/>
        <v>0</v>
      </c>
      <c r="P7897" s="506"/>
      <c r="Q7897" s="520"/>
      <c r="R7897" s="412" t="str">
        <f t="shared" si="1910"/>
        <v/>
      </c>
      <c r="S7897" s="412" t="str">
        <f t="shared" si="1909"/>
        <v/>
      </c>
      <c r="T7897" s="427"/>
      <c r="U7897" s="429"/>
      <c r="W7897" s="6" t="e">
        <f>VLOOKUP(A7897,'[3]Cartilha Global'!$A:$A,1,FALSE)</f>
        <v>#N/A</v>
      </c>
    </row>
    <row r="7898" spans="1:23" ht="23.25" hidden="1" thickBot="1" x14ac:dyDescent="0.25">
      <c r="A7898" s="621">
        <v>95124</v>
      </c>
      <c r="B7898" s="508" t="s">
        <v>3144</v>
      </c>
      <c r="C7898" s="513" t="s">
        <v>8067</v>
      </c>
      <c r="D7898" s="498" t="s">
        <v>7094</v>
      </c>
      <c r="E7898" s="499">
        <v>3.04</v>
      </c>
      <c r="F7898" s="500">
        <f t="shared" si="1912"/>
        <v>3.76</v>
      </c>
      <c r="G7898" s="556"/>
      <c r="H7898" s="518"/>
      <c r="I7898" s="519">
        <f t="shared" si="1911"/>
        <v>0</v>
      </c>
      <c r="J7898" s="558">
        <f t="shared" si="1907"/>
        <v>0</v>
      </c>
      <c r="K7898" s="504"/>
      <c r="L7898" s="580">
        <f t="shared" si="1913"/>
        <v>0</v>
      </c>
      <c r="M7898" s="518">
        <f t="shared" si="1913"/>
        <v>0</v>
      </c>
      <c r="N7898" s="519">
        <f t="shared" si="1914"/>
        <v>0</v>
      </c>
      <c r="O7898" s="558">
        <f t="shared" si="1915"/>
        <v>0</v>
      </c>
      <c r="P7898" s="506"/>
      <c r="Q7898" s="520"/>
      <c r="R7898" s="412" t="str">
        <f t="shared" si="1910"/>
        <v/>
      </c>
      <c r="S7898" s="412" t="str">
        <f t="shared" si="1909"/>
        <v/>
      </c>
      <c r="T7898" s="427"/>
      <c r="U7898" s="429"/>
      <c r="W7898" s="6" t="e">
        <f>VLOOKUP(A7898,'[3]Cartilha Global'!$A:$A,1,FALSE)</f>
        <v>#N/A</v>
      </c>
    </row>
    <row r="7899" spans="1:23" ht="23.25" hidden="1" thickBot="1" x14ac:dyDescent="0.25">
      <c r="A7899" s="621">
        <v>95125</v>
      </c>
      <c r="B7899" s="508" t="s">
        <v>3144</v>
      </c>
      <c r="C7899" s="513" t="s">
        <v>8068</v>
      </c>
      <c r="D7899" s="498" t="s">
        <v>7094</v>
      </c>
      <c r="E7899" s="499">
        <v>21.16</v>
      </c>
      <c r="F7899" s="500">
        <f t="shared" si="1912"/>
        <v>26.2</v>
      </c>
      <c r="G7899" s="556"/>
      <c r="H7899" s="518"/>
      <c r="I7899" s="519">
        <f t="shared" si="1911"/>
        <v>0</v>
      </c>
      <c r="J7899" s="558">
        <f t="shared" si="1907"/>
        <v>0</v>
      </c>
      <c r="K7899" s="504"/>
      <c r="L7899" s="580">
        <f t="shared" si="1913"/>
        <v>0</v>
      </c>
      <c r="M7899" s="518">
        <f t="shared" si="1913"/>
        <v>0</v>
      </c>
      <c r="N7899" s="519">
        <f t="shared" si="1914"/>
        <v>0</v>
      </c>
      <c r="O7899" s="558">
        <f t="shared" si="1915"/>
        <v>0</v>
      </c>
      <c r="P7899" s="506"/>
      <c r="Q7899" s="520"/>
      <c r="R7899" s="412" t="str">
        <f t="shared" si="1910"/>
        <v/>
      </c>
      <c r="S7899" s="412" t="str">
        <f t="shared" si="1909"/>
        <v/>
      </c>
      <c r="T7899" s="427"/>
      <c r="U7899" s="429"/>
      <c r="W7899" s="6" t="e">
        <f>VLOOKUP(A7899,'[3]Cartilha Global'!$A:$A,1,FALSE)</f>
        <v>#N/A</v>
      </c>
    </row>
    <row r="7900" spans="1:23" ht="23.25" hidden="1" thickBot="1" x14ac:dyDescent="0.25">
      <c r="A7900" s="621">
        <v>95126</v>
      </c>
      <c r="B7900" s="508" t="s">
        <v>3144</v>
      </c>
      <c r="C7900" s="513" t="s">
        <v>8069</v>
      </c>
      <c r="D7900" s="498" t="s">
        <v>7094</v>
      </c>
      <c r="E7900" s="499">
        <v>164.88</v>
      </c>
      <c r="F7900" s="500">
        <f t="shared" si="1912"/>
        <v>204.19</v>
      </c>
      <c r="G7900" s="556"/>
      <c r="H7900" s="518"/>
      <c r="I7900" s="519">
        <f t="shared" si="1911"/>
        <v>0</v>
      </c>
      <c r="J7900" s="558">
        <f t="shared" si="1907"/>
        <v>0</v>
      </c>
      <c r="K7900" s="504"/>
      <c r="L7900" s="580">
        <f t="shared" si="1913"/>
        <v>0</v>
      </c>
      <c r="M7900" s="518">
        <f t="shared" si="1913"/>
        <v>0</v>
      </c>
      <c r="N7900" s="519">
        <f t="shared" si="1914"/>
        <v>0</v>
      </c>
      <c r="O7900" s="558">
        <f t="shared" si="1915"/>
        <v>0</v>
      </c>
      <c r="P7900" s="506"/>
      <c r="Q7900" s="520"/>
      <c r="R7900" s="412" t="str">
        <f t="shared" si="1910"/>
        <v/>
      </c>
      <c r="S7900" s="412" t="str">
        <f t="shared" si="1909"/>
        <v/>
      </c>
      <c r="T7900" s="427"/>
      <c r="U7900" s="429"/>
      <c r="W7900" s="6" t="e">
        <f>VLOOKUP(A7900,'[3]Cartilha Global'!$A:$A,1,FALSE)</f>
        <v>#N/A</v>
      </c>
    </row>
    <row r="7901" spans="1:23" ht="34.5" hidden="1" thickBot="1" x14ac:dyDescent="0.25">
      <c r="A7901" s="621">
        <v>83362</v>
      </c>
      <c r="B7901" s="508" t="s">
        <v>3144</v>
      </c>
      <c r="C7901" s="513" t="s">
        <v>8070</v>
      </c>
      <c r="D7901" s="498" t="s">
        <v>6937</v>
      </c>
      <c r="E7901" s="499">
        <v>265.47000000000003</v>
      </c>
      <c r="F7901" s="500">
        <f t="shared" si="1912"/>
        <v>328.76</v>
      </c>
      <c r="G7901" s="556"/>
      <c r="H7901" s="518"/>
      <c r="I7901" s="519">
        <f t="shared" si="1911"/>
        <v>0</v>
      </c>
      <c r="J7901" s="558">
        <f t="shared" si="1907"/>
        <v>0</v>
      </c>
      <c r="K7901" s="504"/>
      <c r="L7901" s="580">
        <f t="shared" si="1913"/>
        <v>0</v>
      </c>
      <c r="M7901" s="518">
        <f t="shared" si="1913"/>
        <v>0</v>
      </c>
      <c r="N7901" s="519">
        <f t="shared" si="1914"/>
        <v>0</v>
      </c>
      <c r="O7901" s="558">
        <f t="shared" si="1915"/>
        <v>0</v>
      </c>
      <c r="P7901" s="506"/>
      <c r="Q7901" s="520"/>
      <c r="R7901" s="412" t="str">
        <f t="shared" si="1910"/>
        <v/>
      </c>
      <c r="S7901" s="412" t="str">
        <f t="shared" si="1909"/>
        <v/>
      </c>
      <c r="T7901" s="427"/>
      <c r="U7901" s="429"/>
      <c r="W7901" s="6" t="e">
        <f>VLOOKUP(A7901,'[3]Cartilha Global'!$A:$A,1,FALSE)</f>
        <v>#N/A</v>
      </c>
    </row>
    <row r="7902" spans="1:23" ht="12" hidden="1" thickBot="1" x14ac:dyDescent="0.25">
      <c r="A7902" s="621" t="s">
        <v>6594</v>
      </c>
      <c r="B7902" s="508"/>
      <c r="C7902" s="513" t="s">
        <v>111</v>
      </c>
      <c r="D7902" s="498"/>
      <c r="E7902" s="499"/>
      <c r="F7902" s="500">
        <f t="shared" si="1912"/>
        <v>0</v>
      </c>
      <c r="G7902" s="556"/>
      <c r="H7902" s="556"/>
      <c r="I7902" s="557">
        <f t="shared" si="1911"/>
        <v>0</v>
      </c>
      <c r="J7902" s="558">
        <f t="shared" si="1907"/>
        <v>0</v>
      </c>
      <c r="K7902" s="504"/>
      <c r="L7902" s="580"/>
      <c r="M7902" s="556"/>
      <c r="N7902" s="557"/>
      <c r="O7902" s="558"/>
      <c r="P7902" s="506"/>
      <c r="Q7902" s="494" t="str">
        <f>IF(OR(SUM(J7903:J7914)&gt;0,SUM(O7903:O7914)&gt;0),"xx","")</f>
        <v/>
      </c>
      <c r="R7902" s="412" t="str">
        <f t="shared" si="1910"/>
        <v/>
      </c>
      <c r="S7902" s="412" t="str">
        <f t="shared" si="1909"/>
        <v/>
      </c>
      <c r="T7902" s="427"/>
      <c r="U7902" s="429"/>
      <c r="W7902" s="6" t="e">
        <f>VLOOKUP(A7902,'[3]Cartilha Global'!$A:$A,1,FALSE)</f>
        <v>#N/A</v>
      </c>
    </row>
    <row r="7903" spans="1:23" ht="23.25" hidden="1" thickBot="1" x14ac:dyDescent="0.25">
      <c r="A7903" s="621">
        <v>7030</v>
      </c>
      <c r="B7903" s="508" t="s">
        <v>3144</v>
      </c>
      <c r="C7903" s="513" t="s">
        <v>8071</v>
      </c>
      <c r="D7903" s="498" t="s">
        <v>6937</v>
      </c>
      <c r="E7903" s="499">
        <v>297.99</v>
      </c>
      <c r="F7903" s="500">
        <f t="shared" si="1912"/>
        <v>369.03</v>
      </c>
      <c r="G7903" s="556"/>
      <c r="H7903" s="518"/>
      <c r="I7903" s="519">
        <f t="shared" si="1911"/>
        <v>0</v>
      </c>
      <c r="J7903" s="558">
        <f t="shared" si="1907"/>
        <v>0</v>
      </c>
      <c r="K7903" s="504"/>
      <c r="L7903" s="580">
        <f t="shared" ref="L7903:M7914" si="1916">G7903</f>
        <v>0</v>
      </c>
      <c r="M7903" s="518">
        <f t="shared" si="1916"/>
        <v>0</v>
      </c>
      <c r="N7903" s="519">
        <f t="shared" ref="N7903:N7914" si="1917">IF(ISBLANK(E7903),0,ROUND(F7903*L7903,2))</f>
        <v>0</v>
      </c>
      <c r="O7903" s="558">
        <f t="shared" ref="O7903:O7914" si="1918">IF(ISBLANK(L7903),0,ROUND(L7903*M7903,2))</f>
        <v>0</v>
      </c>
      <c r="P7903" s="506"/>
      <c r="Q7903" s="520"/>
      <c r="R7903" s="412" t="str">
        <f t="shared" si="1910"/>
        <v/>
      </c>
      <c r="S7903" s="412" t="str">
        <f t="shared" si="1909"/>
        <v/>
      </c>
      <c r="T7903" s="427"/>
      <c r="U7903" s="429"/>
      <c r="W7903" s="6" t="e">
        <f>VLOOKUP(A7903,'[3]Cartilha Global'!$A:$A,1,FALSE)</f>
        <v>#N/A</v>
      </c>
    </row>
    <row r="7904" spans="1:23" ht="23.25" hidden="1" thickBot="1" x14ac:dyDescent="0.25">
      <c r="A7904" s="621">
        <v>7031</v>
      </c>
      <c r="B7904" s="508" t="s">
        <v>3144</v>
      </c>
      <c r="C7904" s="513" t="s">
        <v>8072</v>
      </c>
      <c r="D7904" s="498" t="s">
        <v>7310</v>
      </c>
      <c r="E7904" s="499">
        <v>6.3</v>
      </c>
      <c r="F7904" s="500">
        <f t="shared" si="1912"/>
        <v>7.8</v>
      </c>
      <c r="G7904" s="556"/>
      <c r="H7904" s="518"/>
      <c r="I7904" s="519">
        <f t="shared" si="1911"/>
        <v>0</v>
      </c>
      <c r="J7904" s="558">
        <f t="shared" si="1907"/>
        <v>0</v>
      </c>
      <c r="K7904" s="504"/>
      <c r="L7904" s="580">
        <f t="shared" si="1916"/>
        <v>0</v>
      </c>
      <c r="M7904" s="518">
        <f t="shared" si="1916"/>
        <v>0</v>
      </c>
      <c r="N7904" s="519">
        <f t="shared" si="1917"/>
        <v>0</v>
      </c>
      <c r="O7904" s="558">
        <f t="shared" si="1918"/>
        <v>0</v>
      </c>
      <c r="P7904" s="506"/>
      <c r="Q7904" s="520"/>
      <c r="R7904" s="412" t="str">
        <f t="shared" si="1910"/>
        <v/>
      </c>
      <c r="S7904" s="412" t="str">
        <f t="shared" si="1909"/>
        <v/>
      </c>
      <c r="T7904" s="427"/>
      <c r="U7904" s="429"/>
      <c r="W7904" s="6" t="e">
        <f>VLOOKUP(A7904,'[3]Cartilha Global'!$A:$A,1,FALSE)</f>
        <v>#N/A</v>
      </c>
    </row>
    <row r="7905" spans="1:23" ht="23.25" hidden="1" thickBot="1" x14ac:dyDescent="0.25">
      <c r="A7905" s="621">
        <v>7032</v>
      </c>
      <c r="B7905" s="508" t="s">
        <v>3144</v>
      </c>
      <c r="C7905" s="513" t="s">
        <v>8073</v>
      </c>
      <c r="D7905" s="498" t="s">
        <v>7094</v>
      </c>
      <c r="E7905" s="499">
        <v>5.44</v>
      </c>
      <c r="F7905" s="500">
        <f t="shared" si="1912"/>
        <v>6.74</v>
      </c>
      <c r="G7905" s="556"/>
      <c r="H7905" s="518"/>
      <c r="I7905" s="519">
        <f t="shared" si="1911"/>
        <v>0</v>
      </c>
      <c r="J7905" s="558">
        <f t="shared" si="1907"/>
        <v>0</v>
      </c>
      <c r="K7905" s="504"/>
      <c r="L7905" s="580">
        <f t="shared" si="1916"/>
        <v>0</v>
      </c>
      <c r="M7905" s="518">
        <f t="shared" si="1916"/>
        <v>0</v>
      </c>
      <c r="N7905" s="519">
        <f t="shared" si="1917"/>
        <v>0</v>
      </c>
      <c r="O7905" s="558">
        <f t="shared" si="1918"/>
        <v>0</v>
      </c>
      <c r="P7905" s="506"/>
      <c r="Q7905" s="520"/>
      <c r="R7905" s="412" t="str">
        <f t="shared" si="1910"/>
        <v/>
      </c>
      <c r="S7905" s="412" t="str">
        <f t="shared" si="1909"/>
        <v/>
      </c>
      <c r="T7905" s="427"/>
      <c r="U7905" s="429"/>
      <c r="W7905" s="6" t="e">
        <f>VLOOKUP(A7905,'[3]Cartilha Global'!$A:$A,1,FALSE)</f>
        <v>#N/A</v>
      </c>
    </row>
    <row r="7906" spans="1:23" ht="12" hidden="1" thickBot="1" x14ac:dyDescent="0.25">
      <c r="A7906" s="621">
        <v>7033</v>
      </c>
      <c r="B7906" s="508" t="s">
        <v>3144</v>
      </c>
      <c r="C7906" s="513" t="s">
        <v>8074</v>
      </c>
      <c r="D7906" s="498" t="s">
        <v>7094</v>
      </c>
      <c r="E7906" s="499">
        <v>0.86</v>
      </c>
      <c r="F7906" s="500">
        <f t="shared" si="1912"/>
        <v>1.07</v>
      </c>
      <c r="G7906" s="556"/>
      <c r="H7906" s="518"/>
      <c r="I7906" s="519">
        <f t="shared" si="1911"/>
        <v>0</v>
      </c>
      <c r="J7906" s="558">
        <f t="shared" si="1907"/>
        <v>0</v>
      </c>
      <c r="K7906" s="504"/>
      <c r="L7906" s="580">
        <f t="shared" si="1916"/>
        <v>0</v>
      </c>
      <c r="M7906" s="518">
        <f t="shared" si="1916"/>
        <v>0</v>
      </c>
      <c r="N7906" s="519">
        <f t="shared" si="1917"/>
        <v>0</v>
      </c>
      <c r="O7906" s="558">
        <f t="shared" si="1918"/>
        <v>0</v>
      </c>
      <c r="P7906" s="506"/>
      <c r="Q7906" s="520"/>
      <c r="R7906" s="412" t="str">
        <f>IF(Q7906="X","x",IF(Q7906="xx","x",IF(O7906&gt;0,"x","")))</f>
        <v/>
      </c>
      <c r="S7906" s="412" t="str">
        <f t="shared" si="1909"/>
        <v/>
      </c>
      <c r="T7906" s="427"/>
      <c r="U7906" s="429"/>
      <c r="W7906" s="6" t="e">
        <f>VLOOKUP(A7906,'[3]Cartilha Global'!$A:$A,1,FALSE)</f>
        <v>#N/A</v>
      </c>
    </row>
    <row r="7907" spans="1:23" ht="23.25" hidden="1" thickBot="1" x14ac:dyDescent="0.25">
      <c r="A7907" s="621">
        <v>7034</v>
      </c>
      <c r="B7907" s="508" t="s">
        <v>3144</v>
      </c>
      <c r="C7907" s="513" t="s">
        <v>8075</v>
      </c>
      <c r="D7907" s="498" t="s">
        <v>7094</v>
      </c>
      <c r="E7907" s="499">
        <v>4.53</v>
      </c>
      <c r="F7907" s="500">
        <f t="shared" si="1912"/>
        <v>5.61</v>
      </c>
      <c r="G7907" s="556"/>
      <c r="H7907" s="518"/>
      <c r="I7907" s="519">
        <f t="shared" si="1911"/>
        <v>0</v>
      </c>
      <c r="J7907" s="558">
        <f t="shared" si="1907"/>
        <v>0</v>
      </c>
      <c r="K7907" s="504"/>
      <c r="L7907" s="580">
        <f t="shared" si="1916"/>
        <v>0</v>
      </c>
      <c r="M7907" s="518">
        <f t="shared" si="1916"/>
        <v>0</v>
      </c>
      <c r="N7907" s="519">
        <f t="shared" si="1917"/>
        <v>0</v>
      </c>
      <c r="O7907" s="558">
        <f t="shared" si="1918"/>
        <v>0</v>
      </c>
      <c r="P7907" s="506"/>
      <c r="Q7907" s="520"/>
      <c r="R7907" s="412" t="str">
        <f t="shared" si="1910"/>
        <v/>
      </c>
      <c r="S7907" s="412" t="str">
        <f t="shared" si="1909"/>
        <v/>
      </c>
      <c r="T7907" s="427"/>
      <c r="U7907" s="429"/>
      <c r="W7907" s="6" t="e">
        <f>VLOOKUP(A7907,'[3]Cartilha Global'!$A:$A,1,FALSE)</f>
        <v>#N/A</v>
      </c>
    </row>
    <row r="7908" spans="1:23" ht="23.25" hidden="1" thickBot="1" x14ac:dyDescent="0.25">
      <c r="A7908" s="621">
        <v>7035</v>
      </c>
      <c r="B7908" s="508" t="s">
        <v>3144</v>
      </c>
      <c r="C7908" s="513" t="s">
        <v>8076</v>
      </c>
      <c r="D7908" s="498" t="s">
        <v>7094</v>
      </c>
      <c r="E7908" s="499">
        <v>287.16000000000003</v>
      </c>
      <c r="F7908" s="500">
        <f t="shared" ref="F7908:F7914" si="1919">IF(E7908=0,0,ROUND(E7908*(1+E$13)*(1-E$14),2))</f>
        <v>355.62</v>
      </c>
      <c r="G7908" s="556"/>
      <c r="H7908" s="518"/>
      <c r="I7908" s="519">
        <f t="shared" si="1911"/>
        <v>0</v>
      </c>
      <c r="J7908" s="558">
        <f t="shared" si="1907"/>
        <v>0</v>
      </c>
      <c r="K7908" s="504"/>
      <c r="L7908" s="580">
        <f t="shared" si="1916"/>
        <v>0</v>
      </c>
      <c r="M7908" s="518">
        <f t="shared" si="1916"/>
        <v>0</v>
      </c>
      <c r="N7908" s="519">
        <f t="shared" si="1917"/>
        <v>0</v>
      </c>
      <c r="O7908" s="558">
        <f t="shared" si="1918"/>
        <v>0</v>
      </c>
      <c r="P7908" s="506"/>
      <c r="Q7908" s="520"/>
      <c r="R7908" s="412" t="str">
        <f t="shared" si="1910"/>
        <v/>
      </c>
      <c r="S7908" s="412" t="str">
        <f t="shared" si="1909"/>
        <v/>
      </c>
      <c r="T7908" s="427"/>
      <c r="U7908" s="429"/>
      <c r="W7908" s="6" t="e">
        <f>VLOOKUP(A7908,'[3]Cartilha Global'!$A:$A,1,FALSE)</f>
        <v>#N/A</v>
      </c>
    </row>
    <row r="7909" spans="1:23" ht="23.25" hidden="1" thickBot="1" x14ac:dyDescent="0.25">
      <c r="A7909" s="621">
        <v>89028</v>
      </c>
      <c r="B7909" s="508" t="s">
        <v>3144</v>
      </c>
      <c r="C7909" s="513" t="s">
        <v>8077</v>
      </c>
      <c r="D7909" s="498" t="s">
        <v>6937</v>
      </c>
      <c r="E7909" s="499">
        <v>276.39</v>
      </c>
      <c r="F7909" s="500">
        <f t="shared" si="1919"/>
        <v>342.28</v>
      </c>
      <c r="G7909" s="556"/>
      <c r="H7909" s="518"/>
      <c r="I7909" s="519">
        <f t="shared" si="1911"/>
        <v>0</v>
      </c>
      <c r="J7909" s="558">
        <f t="shared" si="1907"/>
        <v>0</v>
      </c>
      <c r="K7909" s="504"/>
      <c r="L7909" s="580">
        <f t="shared" si="1916"/>
        <v>0</v>
      </c>
      <c r="M7909" s="518">
        <f t="shared" si="1916"/>
        <v>0</v>
      </c>
      <c r="N7909" s="519">
        <f t="shared" si="1917"/>
        <v>0</v>
      </c>
      <c r="O7909" s="558">
        <f t="shared" si="1918"/>
        <v>0</v>
      </c>
      <c r="P7909" s="506"/>
      <c r="Q7909" s="520"/>
      <c r="R7909" s="412" t="str">
        <f t="shared" si="1910"/>
        <v/>
      </c>
      <c r="S7909" s="412" t="str">
        <f t="shared" si="1909"/>
        <v/>
      </c>
      <c r="T7909" s="427"/>
      <c r="U7909" s="429"/>
      <c r="W7909" s="6" t="e">
        <f>VLOOKUP(A7909,'[3]Cartilha Global'!$A:$A,1,FALSE)</f>
        <v>#N/A</v>
      </c>
    </row>
    <row r="7910" spans="1:23" ht="23.25" hidden="1" thickBot="1" x14ac:dyDescent="0.25">
      <c r="A7910" s="621">
        <v>89027</v>
      </c>
      <c r="B7910" s="508" t="s">
        <v>3144</v>
      </c>
      <c r="C7910" s="513" t="s">
        <v>8078</v>
      </c>
      <c r="D7910" s="498" t="s">
        <v>7310</v>
      </c>
      <c r="E7910" s="499">
        <v>5.12</v>
      </c>
      <c r="F7910" s="500">
        <f t="shared" si="1919"/>
        <v>6.34</v>
      </c>
      <c r="G7910" s="556"/>
      <c r="H7910" s="518"/>
      <c r="I7910" s="519">
        <f t="shared" si="1911"/>
        <v>0</v>
      </c>
      <c r="J7910" s="558">
        <f t="shared" si="1907"/>
        <v>0</v>
      </c>
      <c r="K7910" s="504"/>
      <c r="L7910" s="580">
        <f t="shared" si="1916"/>
        <v>0</v>
      </c>
      <c r="M7910" s="518">
        <f t="shared" si="1916"/>
        <v>0</v>
      </c>
      <c r="N7910" s="519">
        <f t="shared" si="1917"/>
        <v>0</v>
      </c>
      <c r="O7910" s="558">
        <f t="shared" si="1918"/>
        <v>0</v>
      </c>
      <c r="P7910" s="506"/>
      <c r="Q7910" s="520"/>
      <c r="R7910" s="412" t="str">
        <f t="shared" si="1910"/>
        <v/>
      </c>
      <c r="S7910" s="412" t="str">
        <f t="shared" si="1909"/>
        <v/>
      </c>
      <c r="T7910" s="427"/>
      <c r="U7910" s="429"/>
      <c r="W7910" s="6" t="e">
        <f>VLOOKUP(A7910,'[3]Cartilha Global'!$A:$A,1,FALSE)</f>
        <v>#N/A</v>
      </c>
    </row>
    <row r="7911" spans="1:23" ht="23.25" hidden="1" thickBot="1" x14ac:dyDescent="0.25">
      <c r="A7911" s="621">
        <v>89023</v>
      </c>
      <c r="B7911" s="508" t="s">
        <v>3144</v>
      </c>
      <c r="C7911" s="513" t="s">
        <v>8079</v>
      </c>
      <c r="D7911" s="498" t="s">
        <v>7094</v>
      </c>
      <c r="E7911" s="499">
        <v>4.42</v>
      </c>
      <c r="F7911" s="500">
        <f t="shared" si="1919"/>
        <v>5.47</v>
      </c>
      <c r="G7911" s="556"/>
      <c r="H7911" s="518"/>
      <c r="I7911" s="519">
        <f t="shared" si="1911"/>
        <v>0</v>
      </c>
      <c r="J7911" s="558">
        <f t="shared" si="1907"/>
        <v>0</v>
      </c>
      <c r="K7911" s="504"/>
      <c r="L7911" s="580">
        <f t="shared" si="1916"/>
        <v>0</v>
      </c>
      <c r="M7911" s="518">
        <f t="shared" si="1916"/>
        <v>0</v>
      </c>
      <c r="N7911" s="519">
        <f t="shared" si="1917"/>
        <v>0</v>
      </c>
      <c r="O7911" s="558">
        <f t="shared" si="1918"/>
        <v>0</v>
      </c>
      <c r="P7911" s="506"/>
      <c r="Q7911" s="520"/>
      <c r="R7911" s="412" t="str">
        <f t="shared" si="1910"/>
        <v/>
      </c>
      <c r="S7911" s="412" t="str">
        <f t="shared" si="1909"/>
        <v/>
      </c>
      <c r="T7911" s="427"/>
      <c r="U7911" s="429"/>
      <c r="W7911" s="6" t="e">
        <f>VLOOKUP(A7911,'[3]Cartilha Global'!$A:$A,1,FALSE)</f>
        <v>#N/A</v>
      </c>
    </row>
    <row r="7912" spans="1:23" ht="12" hidden="1" thickBot="1" x14ac:dyDescent="0.25">
      <c r="A7912" s="621">
        <v>89024</v>
      </c>
      <c r="B7912" s="508" t="s">
        <v>3144</v>
      </c>
      <c r="C7912" s="513" t="s">
        <v>8080</v>
      </c>
      <c r="D7912" s="498" t="s">
        <v>7094</v>
      </c>
      <c r="E7912" s="499">
        <v>0.7</v>
      </c>
      <c r="F7912" s="500">
        <f t="shared" si="1919"/>
        <v>0.87</v>
      </c>
      <c r="G7912" s="556"/>
      <c r="H7912" s="518"/>
      <c r="I7912" s="519">
        <f t="shared" si="1911"/>
        <v>0</v>
      </c>
      <c r="J7912" s="558">
        <f t="shared" ref="J7912:J7939" si="1920">IF(ISBLANK(G7912),0,ROUND(G7912*H7912,2))</f>
        <v>0</v>
      </c>
      <c r="K7912" s="504"/>
      <c r="L7912" s="580">
        <f t="shared" si="1916"/>
        <v>0</v>
      </c>
      <c r="M7912" s="518">
        <f t="shared" si="1916"/>
        <v>0</v>
      </c>
      <c r="N7912" s="519">
        <f t="shared" si="1917"/>
        <v>0</v>
      </c>
      <c r="O7912" s="558">
        <f t="shared" si="1918"/>
        <v>0</v>
      </c>
      <c r="P7912" s="506"/>
      <c r="Q7912" s="520"/>
      <c r="R7912" s="412" t="str">
        <f t="shared" si="1910"/>
        <v/>
      </c>
      <c r="S7912" s="412" t="str">
        <f t="shared" si="1909"/>
        <v/>
      </c>
      <c r="T7912" s="427"/>
      <c r="U7912" s="429"/>
      <c r="W7912" s="6" t="e">
        <f>VLOOKUP(A7912,'[3]Cartilha Global'!$A:$A,1,FALSE)</f>
        <v>#N/A</v>
      </c>
    </row>
    <row r="7913" spans="1:23" ht="23.25" hidden="1" thickBot="1" x14ac:dyDescent="0.25">
      <c r="A7913" s="621">
        <v>89025</v>
      </c>
      <c r="B7913" s="508" t="s">
        <v>3144</v>
      </c>
      <c r="C7913" s="513" t="s">
        <v>8081</v>
      </c>
      <c r="D7913" s="498" t="s">
        <v>7094</v>
      </c>
      <c r="E7913" s="499">
        <v>3.68</v>
      </c>
      <c r="F7913" s="500">
        <f t="shared" si="1919"/>
        <v>4.5599999999999996</v>
      </c>
      <c r="G7913" s="556"/>
      <c r="H7913" s="518"/>
      <c r="I7913" s="519">
        <f t="shared" si="1911"/>
        <v>0</v>
      </c>
      <c r="J7913" s="558">
        <f t="shared" si="1920"/>
        <v>0</v>
      </c>
      <c r="K7913" s="504"/>
      <c r="L7913" s="580">
        <f t="shared" si="1916"/>
        <v>0</v>
      </c>
      <c r="M7913" s="518">
        <f t="shared" si="1916"/>
        <v>0</v>
      </c>
      <c r="N7913" s="519">
        <f t="shared" si="1917"/>
        <v>0</v>
      </c>
      <c r="O7913" s="558">
        <f t="shared" si="1918"/>
        <v>0</v>
      </c>
      <c r="P7913" s="506"/>
      <c r="Q7913" s="520"/>
      <c r="R7913" s="412" t="str">
        <f t="shared" si="1910"/>
        <v/>
      </c>
      <c r="S7913" s="412" t="str">
        <f t="shared" si="1909"/>
        <v/>
      </c>
      <c r="T7913" s="427"/>
      <c r="U7913" s="429"/>
      <c r="W7913" s="6" t="e">
        <f>VLOOKUP(A7913,'[3]Cartilha Global'!$A:$A,1,FALSE)</f>
        <v>#N/A</v>
      </c>
    </row>
    <row r="7914" spans="1:23" ht="23.25" hidden="1" thickBot="1" x14ac:dyDescent="0.25">
      <c r="A7914" s="621">
        <v>89026</v>
      </c>
      <c r="B7914" s="508" t="s">
        <v>3144</v>
      </c>
      <c r="C7914" s="513" t="s">
        <v>8082</v>
      </c>
      <c r="D7914" s="498" t="s">
        <v>7094</v>
      </c>
      <c r="E7914" s="499">
        <v>267.58999999999997</v>
      </c>
      <c r="F7914" s="500">
        <f t="shared" si="1919"/>
        <v>331.38</v>
      </c>
      <c r="G7914" s="556"/>
      <c r="H7914" s="518"/>
      <c r="I7914" s="519">
        <f t="shared" si="1911"/>
        <v>0</v>
      </c>
      <c r="J7914" s="558">
        <f t="shared" si="1920"/>
        <v>0</v>
      </c>
      <c r="K7914" s="504"/>
      <c r="L7914" s="580">
        <f t="shared" si="1916"/>
        <v>0</v>
      </c>
      <c r="M7914" s="518">
        <f t="shared" si="1916"/>
        <v>0</v>
      </c>
      <c r="N7914" s="519">
        <f t="shared" si="1917"/>
        <v>0</v>
      </c>
      <c r="O7914" s="558">
        <f t="shared" si="1918"/>
        <v>0</v>
      </c>
      <c r="P7914" s="506"/>
      <c r="Q7914" s="520"/>
      <c r="R7914" s="412" t="str">
        <f t="shared" si="1910"/>
        <v/>
      </c>
      <c r="S7914" s="412" t="str">
        <f t="shared" si="1909"/>
        <v/>
      </c>
      <c r="T7914" s="427"/>
      <c r="U7914" s="429"/>
      <c r="W7914" s="6" t="e">
        <f>VLOOKUP(A7914,'[3]Cartilha Global'!$A:$A,1,FALSE)</f>
        <v>#N/A</v>
      </c>
    </row>
    <row r="7915" spans="1:23" ht="12" hidden="1" thickBot="1" x14ac:dyDescent="0.25">
      <c r="A7915" s="621" t="s">
        <v>6595</v>
      </c>
      <c r="B7915" s="508"/>
      <c r="C7915" s="513" t="s">
        <v>6596</v>
      </c>
      <c r="D7915" s="498"/>
      <c r="E7915" s="499"/>
      <c r="F7915" s="500">
        <f t="shared" ref="F7915:F7938" si="1921">IF(E7915=0,0,ROUND(E7915*(1+E$13)*(1-E$14),2))</f>
        <v>0</v>
      </c>
      <c r="G7915" s="556"/>
      <c r="H7915" s="556"/>
      <c r="I7915" s="557">
        <f t="shared" si="1911"/>
        <v>0</v>
      </c>
      <c r="J7915" s="558">
        <f t="shared" si="1920"/>
        <v>0</v>
      </c>
      <c r="K7915" s="504"/>
      <c r="L7915" s="580"/>
      <c r="M7915" s="556"/>
      <c r="N7915" s="557"/>
      <c r="O7915" s="558"/>
      <c r="P7915" s="506"/>
      <c r="Q7915" s="494" t="str">
        <f>IF(OR(SUM(J7916:J7920)&gt;0,SUM(O7916:O7920)&gt;0),"xx","")</f>
        <v/>
      </c>
      <c r="R7915" s="412" t="str">
        <f>IF(Q7915="X","x",IF(Q7915="xx","x",IF(O7915&gt;0,"x","")))</f>
        <v/>
      </c>
      <c r="S7915" s="412" t="str">
        <f t="shared" si="1909"/>
        <v/>
      </c>
      <c r="T7915" s="427"/>
      <c r="U7915" s="429"/>
      <c r="W7915" s="6" t="e">
        <f>VLOOKUP(A7915,'[3]Cartilha Global'!$A:$A,1,FALSE)</f>
        <v>#N/A</v>
      </c>
    </row>
    <row r="7916" spans="1:23" ht="34.5" hidden="1" thickBot="1" x14ac:dyDescent="0.25">
      <c r="A7916" s="621">
        <v>91486</v>
      </c>
      <c r="B7916" s="508" t="s">
        <v>3144</v>
      </c>
      <c r="C7916" s="513" t="s">
        <v>8083</v>
      </c>
      <c r="D7916" s="498" t="s">
        <v>7310</v>
      </c>
      <c r="E7916" s="499">
        <v>54.62</v>
      </c>
      <c r="F7916" s="500">
        <f t="shared" si="1921"/>
        <v>67.64</v>
      </c>
      <c r="G7916" s="556"/>
      <c r="H7916" s="518"/>
      <c r="I7916" s="519">
        <f t="shared" si="1911"/>
        <v>0</v>
      </c>
      <c r="J7916" s="558">
        <f t="shared" si="1920"/>
        <v>0</v>
      </c>
      <c r="K7916" s="504"/>
      <c r="L7916" s="580">
        <f t="shared" ref="L7916:M7920" si="1922">G7916</f>
        <v>0</v>
      </c>
      <c r="M7916" s="518">
        <f t="shared" si="1922"/>
        <v>0</v>
      </c>
      <c r="N7916" s="519">
        <f>IF(ISBLANK(E7916),0,ROUND(F7916*L7916,2))</f>
        <v>0</v>
      </c>
      <c r="O7916" s="558">
        <f>IF(ISBLANK(L7916),0,ROUND(L7916*M7916,2))</f>
        <v>0</v>
      </c>
      <c r="P7916" s="506"/>
      <c r="Q7916" s="520"/>
      <c r="R7916" s="412" t="str">
        <f t="shared" si="1910"/>
        <v/>
      </c>
      <c r="S7916" s="412" t="str">
        <f t="shared" si="1909"/>
        <v/>
      </c>
      <c r="T7916" s="427"/>
      <c r="U7916" s="429"/>
      <c r="W7916" s="6" t="e">
        <f>VLOOKUP(A7916,'[3]Cartilha Global'!$A:$A,1,FALSE)</f>
        <v>#N/A</v>
      </c>
    </row>
    <row r="7917" spans="1:23" ht="34.5" hidden="1" thickBot="1" x14ac:dyDescent="0.25">
      <c r="A7917" s="621">
        <v>91468</v>
      </c>
      <c r="B7917" s="508" t="s">
        <v>3144</v>
      </c>
      <c r="C7917" s="513" t="s">
        <v>8084</v>
      </c>
      <c r="D7917" s="498" t="s">
        <v>7094</v>
      </c>
      <c r="E7917" s="499">
        <v>22.84</v>
      </c>
      <c r="F7917" s="500">
        <f t="shared" si="1921"/>
        <v>28.29</v>
      </c>
      <c r="G7917" s="556"/>
      <c r="H7917" s="518"/>
      <c r="I7917" s="519">
        <f t="shared" si="1911"/>
        <v>0</v>
      </c>
      <c r="J7917" s="558">
        <f t="shared" si="1920"/>
        <v>0</v>
      </c>
      <c r="K7917" s="504"/>
      <c r="L7917" s="580">
        <f t="shared" si="1922"/>
        <v>0</v>
      </c>
      <c r="M7917" s="518">
        <f t="shared" si="1922"/>
        <v>0</v>
      </c>
      <c r="N7917" s="519">
        <f>IF(ISBLANK(E7917),0,ROUND(F7917*L7917,2))</f>
        <v>0</v>
      </c>
      <c r="O7917" s="558">
        <f>IF(ISBLANK(L7917),0,ROUND(L7917*M7917,2))</f>
        <v>0</v>
      </c>
      <c r="P7917" s="506"/>
      <c r="Q7917" s="520"/>
      <c r="R7917" s="412" t="str">
        <f t="shared" si="1910"/>
        <v/>
      </c>
      <c r="S7917" s="412" t="str">
        <f t="shared" si="1909"/>
        <v/>
      </c>
      <c r="T7917" s="427"/>
      <c r="U7917" s="429"/>
      <c r="W7917" s="6" t="e">
        <f>VLOOKUP(A7917,'[3]Cartilha Global'!$A:$A,1,FALSE)</f>
        <v>#N/A</v>
      </c>
    </row>
    <row r="7918" spans="1:23" ht="34.5" hidden="1" thickBot="1" x14ac:dyDescent="0.25">
      <c r="A7918" s="621">
        <v>91469</v>
      </c>
      <c r="B7918" s="508" t="s">
        <v>3144</v>
      </c>
      <c r="C7918" s="513" t="s">
        <v>8085</v>
      </c>
      <c r="D7918" s="498" t="s">
        <v>7094</v>
      </c>
      <c r="E7918" s="499">
        <v>4.5</v>
      </c>
      <c r="F7918" s="500">
        <f t="shared" si="1921"/>
        <v>5.57</v>
      </c>
      <c r="G7918" s="556"/>
      <c r="H7918" s="518"/>
      <c r="I7918" s="519">
        <f t="shared" si="1911"/>
        <v>0</v>
      </c>
      <c r="J7918" s="558">
        <f t="shared" si="1920"/>
        <v>0</v>
      </c>
      <c r="K7918" s="504"/>
      <c r="L7918" s="580">
        <f t="shared" si="1922"/>
        <v>0</v>
      </c>
      <c r="M7918" s="518">
        <f t="shared" si="1922"/>
        <v>0</v>
      </c>
      <c r="N7918" s="519">
        <f>IF(ISBLANK(E7918),0,ROUND(F7918*L7918,2))</f>
        <v>0</v>
      </c>
      <c r="O7918" s="558">
        <f>IF(ISBLANK(L7918),0,ROUND(L7918*M7918,2))</f>
        <v>0</v>
      </c>
      <c r="P7918" s="506"/>
      <c r="Q7918" s="520"/>
      <c r="R7918" s="412" t="str">
        <f t="shared" si="1910"/>
        <v/>
      </c>
      <c r="S7918" s="412" t="str">
        <f t="shared" si="1909"/>
        <v/>
      </c>
      <c r="T7918" s="427"/>
      <c r="U7918" s="429"/>
      <c r="W7918" s="6" t="e">
        <f>VLOOKUP(A7918,'[3]Cartilha Global'!$A:$A,1,FALSE)</f>
        <v>#N/A</v>
      </c>
    </row>
    <row r="7919" spans="1:23" ht="34.5" hidden="1" thickBot="1" x14ac:dyDescent="0.25">
      <c r="A7919" s="621">
        <v>91484</v>
      </c>
      <c r="B7919" s="508" t="s">
        <v>3144</v>
      </c>
      <c r="C7919" s="513" t="s">
        <v>8086</v>
      </c>
      <c r="D7919" s="498" t="s">
        <v>7094</v>
      </c>
      <c r="E7919" s="499">
        <v>3.57</v>
      </c>
      <c r="F7919" s="500">
        <f t="shared" si="1921"/>
        <v>4.42</v>
      </c>
      <c r="G7919" s="556"/>
      <c r="H7919" s="518"/>
      <c r="I7919" s="519">
        <f t="shared" si="1911"/>
        <v>0</v>
      </c>
      <c r="J7919" s="558">
        <f t="shared" si="1920"/>
        <v>0</v>
      </c>
      <c r="K7919" s="504"/>
      <c r="L7919" s="580">
        <f t="shared" si="1922"/>
        <v>0</v>
      </c>
      <c r="M7919" s="518">
        <f t="shared" si="1922"/>
        <v>0</v>
      </c>
      <c r="N7919" s="519">
        <f>IF(ISBLANK(E7919),0,ROUND(F7919*L7919,2))</f>
        <v>0</v>
      </c>
      <c r="O7919" s="558">
        <f>IF(ISBLANK(L7919),0,ROUND(L7919*M7919,2))</f>
        <v>0</v>
      </c>
      <c r="P7919" s="506"/>
      <c r="Q7919" s="520"/>
      <c r="R7919" s="412" t="str">
        <f t="shared" si="1910"/>
        <v/>
      </c>
      <c r="S7919" s="412" t="str">
        <f t="shared" ref="S7919:S7977" si="1923">IF(Q7919="X","x",IF(Q7919="xx","x",IF(OR(J7919&gt;0,O7919&gt;0),"x","")))</f>
        <v/>
      </c>
      <c r="T7919" s="427"/>
      <c r="U7919" s="429"/>
      <c r="W7919" s="6" t="e">
        <f>VLOOKUP(A7919,'[3]Cartilha Global'!$A:$A,1,FALSE)</f>
        <v>#N/A</v>
      </c>
    </row>
    <row r="7920" spans="1:23" ht="34.5" hidden="1" thickBot="1" x14ac:dyDescent="0.25">
      <c r="A7920" s="621">
        <v>91485</v>
      </c>
      <c r="B7920" s="508" t="s">
        <v>3144</v>
      </c>
      <c r="C7920" s="513" t="s">
        <v>8087</v>
      </c>
      <c r="D7920" s="498" t="s">
        <v>7094</v>
      </c>
      <c r="E7920" s="499">
        <v>173.32</v>
      </c>
      <c r="F7920" s="500">
        <f t="shared" si="1921"/>
        <v>214.64</v>
      </c>
      <c r="G7920" s="556"/>
      <c r="H7920" s="518"/>
      <c r="I7920" s="519">
        <f t="shared" si="1911"/>
        <v>0</v>
      </c>
      <c r="J7920" s="558">
        <f t="shared" si="1920"/>
        <v>0</v>
      </c>
      <c r="K7920" s="504"/>
      <c r="L7920" s="580">
        <f t="shared" si="1922"/>
        <v>0</v>
      </c>
      <c r="M7920" s="518">
        <f t="shared" si="1922"/>
        <v>0</v>
      </c>
      <c r="N7920" s="519">
        <f>IF(ISBLANK(E7920),0,ROUND(F7920*L7920,2))</f>
        <v>0</v>
      </c>
      <c r="O7920" s="558">
        <f>IF(ISBLANK(L7920),0,ROUND(L7920*M7920,2))</f>
        <v>0</v>
      </c>
      <c r="P7920" s="506"/>
      <c r="Q7920" s="520"/>
      <c r="R7920" s="412" t="str">
        <f t="shared" si="1910"/>
        <v/>
      </c>
      <c r="S7920" s="412" t="str">
        <f t="shared" si="1923"/>
        <v/>
      </c>
      <c r="T7920" s="427"/>
      <c r="U7920" s="429"/>
      <c r="W7920" s="6" t="e">
        <f>VLOOKUP(A7920,'[3]Cartilha Global'!$A:$A,1,FALSE)</f>
        <v>#N/A</v>
      </c>
    </row>
    <row r="7921" spans="1:23" ht="12" hidden="1" thickBot="1" x14ac:dyDescent="0.25">
      <c r="A7921" s="621" t="s">
        <v>6597</v>
      </c>
      <c r="B7921" s="508"/>
      <c r="C7921" s="513" t="s">
        <v>6598</v>
      </c>
      <c r="D7921" s="498"/>
      <c r="E7921" s="499"/>
      <c r="F7921" s="500">
        <f t="shared" si="1921"/>
        <v>0</v>
      </c>
      <c r="G7921" s="556"/>
      <c r="H7921" s="556"/>
      <c r="I7921" s="557">
        <f t="shared" si="1911"/>
        <v>0</v>
      </c>
      <c r="J7921" s="558">
        <f t="shared" si="1920"/>
        <v>0</v>
      </c>
      <c r="K7921" s="504"/>
      <c r="L7921" s="580"/>
      <c r="M7921" s="556"/>
      <c r="N7921" s="557"/>
      <c r="O7921" s="558"/>
      <c r="P7921" s="506"/>
      <c r="Q7921" s="494" t="str">
        <f>IF(OR(SUM(J7922:J7926)&gt;0,SUM(O7922:O7926)&gt;0),"xx","")</f>
        <v/>
      </c>
      <c r="R7921" s="412" t="str">
        <f t="shared" si="1910"/>
        <v/>
      </c>
      <c r="S7921" s="412" t="str">
        <f t="shared" si="1923"/>
        <v/>
      </c>
      <c r="T7921" s="427"/>
      <c r="U7921" s="429"/>
      <c r="W7921" s="6" t="e">
        <f>VLOOKUP(A7921,'[3]Cartilha Global'!$A:$A,1,FALSE)</f>
        <v>#N/A</v>
      </c>
    </row>
    <row r="7922" spans="1:23" ht="23.25" hidden="1" thickBot="1" x14ac:dyDescent="0.25">
      <c r="A7922" s="621">
        <v>5839</v>
      </c>
      <c r="B7922" s="508" t="s">
        <v>3144</v>
      </c>
      <c r="C7922" s="513" t="s">
        <v>8088</v>
      </c>
      <c r="D7922" s="498" t="s">
        <v>6937</v>
      </c>
      <c r="E7922" s="499">
        <v>12.09</v>
      </c>
      <c r="F7922" s="500">
        <f t="shared" si="1921"/>
        <v>14.97</v>
      </c>
      <c r="G7922" s="556"/>
      <c r="H7922" s="518"/>
      <c r="I7922" s="519">
        <f t="shared" si="1911"/>
        <v>0</v>
      </c>
      <c r="J7922" s="558">
        <f t="shared" si="1920"/>
        <v>0</v>
      </c>
      <c r="K7922" s="504"/>
      <c r="L7922" s="580">
        <f t="shared" ref="L7922:M7926" si="1924">G7922</f>
        <v>0</v>
      </c>
      <c r="M7922" s="518">
        <f t="shared" si="1924"/>
        <v>0</v>
      </c>
      <c r="N7922" s="519">
        <f>IF(ISBLANK(E7922),0,ROUND(F7922*L7922,2))</f>
        <v>0</v>
      </c>
      <c r="O7922" s="558">
        <f>IF(ISBLANK(L7922),0,ROUND(L7922*M7922,2))</f>
        <v>0</v>
      </c>
      <c r="P7922" s="506"/>
      <c r="Q7922" s="520"/>
      <c r="R7922" s="412" t="str">
        <f t="shared" si="1910"/>
        <v/>
      </c>
      <c r="S7922" s="412" t="str">
        <f t="shared" si="1923"/>
        <v/>
      </c>
      <c r="T7922" s="427"/>
      <c r="U7922" s="429"/>
      <c r="W7922" s="6" t="e">
        <f>VLOOKUP(A7922,'[3]Cartilha Global'!$A:$A,1,FALSE)</f>
        <v>#N/A</v>
      </c>
    </row>
    <row r="7923" spans="1:23" ht="23.25" hidden="1" thickBot="1" x14ac:dyDescent="0.25">
      <c r="A7923" s="621">
        <v>5841</v>
      </c>
      <c r="B7923" s="508" t="s">
        <v>3144</v>
      </c>
      <c r="C7923" s="513" t="s">
        <v>8089</v>
      </c>
      <c r="D7923" s="498" t="s">
        <v>7310</v>
      </c>
      <c r="E7923" s="499">
        <v>5.75</v>
      </c>
      <c r="F7923" s="500">
        <f t="shared" si="1921"/>
        <v>7.12</v>
      </c>
      <c r="G7923" s="556"/>
      <c r="H7923" s="518"/>
      <c r="I7923" s="519">
        <f t="shared" si="1911"/>
        <v>0</v>
      </c>
      <c r="J7923" s="558">
        <f t="shared" si="1920"/>
        <v>0</v>
      </c>
      <c r="K7923" s="504"/>
      <c r="L7923" s="580">
        <f t="shared" si="1924"/>
        <v>0</v>
      </c>
      <c r="M7923" s="518">
        <f t="shared" si="1924"/>
        <v>0</v>
      </c>
      <c r="N7923" s="519">
        <f>IF(ISBLANK(E7923),0,ROUND(F7923*L7923,2))</f>
        <v>0</v>
      </c>
      <c r="O7923" s="558">
        <f>IF(ISBLANK(L7923),0,ROUND(L7923*M7923,2))</f>
        <v>0</v>
      </c>
      <c r="P7923" s="506"/>
      <c r="Q7923" s="520"/>
      <c r="R7923" s="412" t="str">
        <f t="shared" si="1910"/>
        <v/>
      </c>
      <c r="S7923" s="412" t="str">
        <f t="shared" si="1923"/>
        <v/>
      </c>
      <c r="T7923" s="427"/>
      <c r="U7923" s="429"/>
      <c r="W7923" s="6" t="e">
        <f>VLOOKUP(A7923,'[3]Cartilha Global'!$A:$A,1,FALSE)</f>
        <v>#N/A</v>
      </c>
    </row>
    <row r="7924" spans="1:23" ht="23.25" hidden="1" thickBot="1" x14ac:dyDescent="0.25">
      <c r="A7924" s="621">
        <v>53804</v>
      </c>
      <c r="B7924" s="508" t="s">
        <v>3144</v>
      </c>
      <c r="C7924" s="513" t="s">
        <v>8090</v>
      </c>
      <c r="D7924" s="498" t="s">
        <v>7094</v>
      </c>
      <c r="E7924" s="499">
        <v>6.34</v>
      </c>
      <c r="F7924" s="500">
        <f t="shared" si="1921"/>
        <v>7.85</v>
      </c>
      <c r="G7924" s="556"/>
      <c r="H7924" s="518"/>
      <c r="I7924" s="519">
        <f t="shared" si="1911"/>
        <v>0</v>
      </c>
      <c r="J7924" s="558">
        <f t="shared" si="1920"/>
        <v>0</v>
      </c>
      <c r="K7924" s="504"/>
      <c r="L7924" s="580">
        <f t="shared" si="1924"/>
        <v>0</v>
      </c>
      <c r="M7924" s="518">
        <f t="shared" si="1924"/>
        <v>0</v>
      </c>
      <c r="N7924" s="519">
        <f>IF(ISBLANK(E7924),0,ROUND(F7924*L7924,2))</f>
        <v>0</v>
      </c>
      <c r="O7924" s="558">
        <f>IF(ISBLANK(L7924),0,ROUND(L7924*M7924,2))</f>
        <v>0</v>
      </c>
      <c r="P7924" s="506"/>
      <c r="Q7924" s="520"/>
      <c r="R7924" s="412" t="str">
        <f t="shared" ref="R7924:R7977" si="1925">IF(Q7924="X","x",IF(Q7924="xx","x",IF(O7924&gt;0,"x","")))</f>
        <v/>
      </c>
      <c r="S7924" s="412" t="str">
        <f t="shared" si="1923"/>
        <v/>
      </c>
      <c r="T7924" s="427"/>
      <c r="U7924" s="429"/>
      <c r="W7924" s="6" t="e">
        <f>VLOOKUP(A7924,'[3]Cartilha Global'!$A:$A,1,FALSE)</f>
        <v>#N/A</v>
      </c>
    </row>
    <row r="7925" spans="1:23" ht="23.25" hidden="1" thickBot="1" x14ac:dyDescent="0.25">
      <c r="A7925" s="621">
        <v>89015</v>
      </c>
      <c r="B7925" s="508" t="s">
        <v>3144</v>
      </c>
      <c r="C7925" s="513" t="s">
        <v>8091</v>
      </c>
      <c r="D7925" s="498" t="s">
        <v>7094</v>
      </c>
      <c r="E7925" s="499">
        <v>5.07</v>
      </c>
      <c r="F7925" s="500">
        <f t="shared" si="1921"/>
        <v>6.28</v>
      </c>
      <c r="G7925" s="556"/>
      <c r="H7925" s="518"/>
      <c r="I7925" s="519">
        <f t="shared" si="1911"/>
        <v>0</v>
      </c>
      <c r="J7925" s="558">
        <f t="shared" si="1920"/>
        <v>0</v>
      </c>
      <c r="K7925" s="504"/>
      <c r="L7925" s="580">
        <f t="shared" si="1924"/>
        <v>0</v>
      </c>
      <c r="M7925" s="518">
        <f t="shared" si="1924"/>
        <v>0</v>
      </c>
      <c r="N7925" s="519">
        <f>IF(ISBLANK(E7925),0,ROUND(F7925*L7925,2))</f>
        <v>0</v>
      </c>
      <c r="O7925" s="558">
        <f>IF(ISBLANK(L7925),0,ROUND(L7925*M7925,2))</f>
        <v>0</v>
      </c>
      <c r="P7925" s="506"/>
      <c r="Q7925" s="520"/>
      <c r="R7925" s="412" t="str">
        <f t="shared" si="1925"/>
        <v/>
      </c>
      <c r="S7925" s="412" t="str">
        <f t="shared" si="1923"/>
        <v/>
      </c>
      <c r="T7925" s="427"/>
      <c r="U7925" s="429"/>
      <c r="W7925" s="6" t="e">
        <f>VLOOKUP(A7925,'[3]Cartilha Global'!$A:$A,1,FALSE)</f>
        <v>#N/A</v>
      </c>
    </row>
    <row r="7926" spans="1:23" ht="23.25" hidden="1" thickBot="1" x14ac:dyDescent="0.25">
      <c r="A7926" s="621">
        <v>89016</v>
      </c>
      <c r="B7926" s="508" t="s">
        <v>3144</v>
      </c>
      <c r="C7926" s="513" t="s">
        <v>8092</v>
      </c>
      <c r="D7926" s="498" t="s">
        <v>7094</v>
      </c>
      <c r="E7926" s="499">
        <v>0.68</v>
      </c>
      <c r="F7926" s="500">
        <f t="shared" si="1921"/>
        <v>0.84</v>
      </c>
      <c r="G7926" s="556"/>
      <c r="H7926" s="518"/>
      <c r="I7926" s="519">
        <f t="shared" si="1911"/>
        <v>0</v>
      </c>
      <c r="J7926" s="558">
        <f t="shared" si="1920"/>
        <v>0</v>
      </c>
      <c r="K7926" s="504"/>
      <c r="L7926" s="580">
        <f t="shared" si="1924"/>
        <v>0</v>
      </c>
      <c r="M7926" s="518">
        <f t="shared" si="1924"/>
        <v>0</v>
      </c>
      <c r="N7926" s="519">
        <f>IF(ISBLANK(E7926),0,ROUND(F7926*L7926,2))</f>
        <v>0</v>
      </c>
      <c r="O7926" s="558">
        <f>IF(ISBLANK(L7926),0,ROUND(L7926*M7926,2))</f>
        <v>0</v>
      </c>
      <c r="P7926" s="506"/>
      <c r="Q7926" s="520"/>
      <c r="R7926" s="412" t="str">
        <f t="shared" si="1925"/>
        <v/>
      </c>
      <c r="S7926" s="412" t="str">
        <f t="shared" si="1923"/>
        <v/>
      </c>
      <c r="T7926" s="427"/>
      <c r="U7926" s="429"/>
      <c r="W7926" s="6" t="e">
        <f>VLOOKUP(A7926,'[3]Cartilha Global'!$A:$A,1,FALSE)</f>
        <v>#N/A</v>
      </c>
    </row>
    <row r="7927" spans="1:23" ht="12" hidden="1" thickBot="1" x14ac:dyDescent="0.25">
      <c r="A7927" s="621" t="s">
        <v>6599</v>
      </c>
      <c r="B7927" s="508"/>
      <c r="C7927" s="513" t="s">
        <v>6600</v>
      </c>
      <c r="D7927" s="498"/>
      <c r="E7927" s="499"/>
      <c r="F7927" s="500">
        <f t="shared" si="1921"/>
        <v>0</v>
      </c>
      <c r="G7927" s="556"/>
      <c r="H7927" s="556"/>
      <c r="I7927" s="557">
        <f t="shared" si="1911"/>
        <v>0</v>
      </c>
      <c r="J7927" s="558">
        <f t="shared" si="1920"/>
        <v>0</v>
      </c>
      <c r="K7927" s="504"/>
      <c r="L7927" s="580"/>
      <c r="M7927" s="556"/>
      <c r="N7927" s="557"/>
      <c r="O7927" s="558"/>
      <c r="P7927" s="506"/>
      <c r="Q7927" s="494" t="str">
        <f>IF(OR(SUM(J7928:J7931)&gt;0,SUM(O7928:O7931)&gt;0),"xx","")</f>
        <v/>
      </c>
      <c r="R7927" s="412" t="str">
        <f>IF(Q7927="X","x",IF(Q7927="xx","x",IF(O7927&gt;0,"x","")))</f>
        <v/>
      </c>
      <c r="S7927" s="412" t="str">
        <f t="shared" si="1923"/>
        <v/>
      </c>
      <c r="T7927" s="427"/>
      <c r="U7927" s="429"/>
      <c r="W7927" s="6" t="e">
        <f>VLOOKUP(A7927,'[3]Cartilha Global'!$A:$A,1,FALSE)</f>
        <v>#N/A</v>
      </c>
    </row>
    <row r="7928" spans="1:23" ht="34.5" hidden="1" thickBot="1" x14ac:dyDescent="0.25">
      <c r="A7928" s="621">
        <v>5741</v>
      </c>
      <c r="B7928" s="508" t="s">
        <v>3144</v>
      </c>
      <c r="C7928" s="513" t="s">
        <v>8093</v>
      </c>
      <c r="D7928" s="498" t="s">
        <v>7094</v>
      </c>
      <c r="E7928" s="499">
        <v>46.28</v>
      </c>
      <c r="F7928" s="500">
        <f t="shared" si="1921"/>
        <v>57.31</v>
      </c>
      <c r="G7928" s="556"/>
      <c r="H7928" s="518"/>
      <c r="I7928" s="519">
        <f t="shared" si="1911"/>
        <v>0</v>
      </c>
      <c r="J7928" s="558">
        <f t="shared" si="1920"/>
        <v>0</v>
      </c>
      <c r="K7928" s="504"/>
      <c r="L7928" s="580">
        <f t="shared" ref="L7928:M7931" si="1926">G7928</f>
        <v>0</v>
      </c>
      <c r="M7928" s="518">
        <f t="shared" si="1926"/>
        <v>0</v>
      </c>
      <c r="N7928" s="519">
        <f>IF(ISBLANK(E7928),0,ROUND(F7928*L7928,2))</f>
        <v>0</v>
      </c>
      <c r="O7928" s="558">
        <f>IF(ISBLANK(L7928),0,ROUND(L7928*M7928,2))</f>
        <v>0</v>
      </c>
      <c r="P7928" s="506"/>
      <c r="Q7928" s="520"/>
      <c r="R7928" s="412" t="str">
        <f t="shared" si="1925"/>
        <v/>
      </c>
      <c r="S7928" s="412" t="str">
        <f t="shared" si="1923"/>
        <v/>
      </c>
      <c r="T7928" s="427"/>
      <c r="U7928" s="429"/>
      <c r="W7928" s="6" t="e">
        <f>VLOOKUP(A7928,'[3]Cartilha Global'!$A:$A,1,FALSE)</f>
        <v>#N/A</v>
      </c>
    </row>
    <row r="7929" spans="1:23" ht="34.5" hidden="1" thickBot="1" x14ac:dyDescent="0.25">
      <c r="A7929" s="621">
        <v>5742</v>
      </c>
      <c r="B7929" s="508" t="s">
        <v>3144</v>
      </c>
      <c r="C7929" s="513" t="s">
        <v>8094</v>
      </c>
      <c r="D7929" s="498" t="s">
        <v>7094</v>
      </c>
      <c r="E7929" s="499">
        <v>30.88</v>
      </c>
      <c r="F7929" s="500">
        <f t="shared" si="1921"/>
        <v>38.24</v>
      </c>
      <c r="G7929" s="556"/>
      <c r="H7929" s="518"/>
      <c r="I7929" s="519">
        <f t="shared" ref="I7929:I7939" si="1927">IF(ISBLANK(E7929),0,ROUND(F7929*G7929,2))</f>
        <v>0</v>
      </c>
      <c r="J7929" s="558">
        <f t="shared" si="1920"/>
        <v>0</v>
      </c>
      <c r="K7929" s="504"/>
      <c r="L7929" s="580">
        <f t="shared" si="1926"/>
        <v>0</v>
      </c>
      <c r="M7929" s="518">
        <f t="shared" si="1926"/>
        <v>0</v>
      </c>
      <c r="N7929" s="519">
        <f>IF(ISBLANK(E7929),0,ROUND(F7929*L7929,2))</f>
        <v>0</v>
      </c>
      <c r="O7929" s="558">
        <f>IF(ISBLANK(L7929),0,ROUND(L7929*M7929,2))</f>
        <v>0</v>
      </c>
      <c r="P7929" s="506"/>
      <c r="Q7929" s="520"/>
      <c r="R7929" s="412" t="str">
        <f t="shared" si="1925"/>
        <v/>
      </c>
      <c r="S7929" s="412" t="str">
        <f t="shared" si="1923"/>
        <v/>
      </c>
      <c r="T7929" s="427"/>
      <c r="U7929" s="429"/>
      <c r="W7929" s="6" t="e">
        <f>VLOOKUP(A7929,'[3]Cartilha Global'!$A:$A,1,FALSE)</f>
        <v>#N/A</v>
      </c>
    </row>
    <row r="7930" spans="1:23" ht="34.5" hidden="1" thickBot="1" x14ac:dyDescent="0.25">
      <c r="A7930" s="621">
        <v>5882</v>
      </c>
      <c r="B7930" s="508" t="s">
        <v>3144</v>
      </c>
      <c r="C7930" s="513" t="s">
        <v>8095</v>
      </c>
      <c r="D7930" s="498" t="s">
        <v>6937</v>
      </c>
      <c r="E7930" s="499">
        <v>128.9</v>
      </c>
      <c r="F7930" s="500">
        <f t="shared" si="1921"/>
        <v>159.63</v>
      </c>
      <c r="G7930" s="556"/>
      <c r="H7930" s="518"/>
      <c r="I7930" s="519">
        <f t="shared" si="1927"/>
        <v>0</v>
      </c>
      <c r="J7930" s="558">
        <f t="shared" si="1920"/>
        <v>0</v>
      </c>
      <c r="K7930" s="504"/>
      <c r="L7930" s="580">
        <f t="shared" si="1926"/>
        <v>0</v>
      </c>
      <c r="M7930" s="518">
        <f t="shared" si="1926"/>
        <v>0</v>
      </c>
      <c r="N7930" s="519">
        <f>IF(ISBLANK(E7930),0,ROUND(F7930*L7930,2))</f>
        <v>0</v>
      </c>
      <c r="O7930" s="558">
        <f>IF(ISBLANK(L7930),0,ROUND(L7930*M7930,2))</f>
        <v>0</v>
      </c>
      <c r="P7930" s="506"/>
      <c r="Q7930" s="520"/>
      <c r="R7930" s="412" t="str">
        <f t="shared" si="1925"/>
        <v/>
      </c>
      <c r="S7930" s="412" t="str">
        <f t="shared" si="1923"/>
        <v/>
      </c>
      <c r="T7930" s="427"/>
      <c r="U7930" s="429"/>
      <c r="W7930" s="6" t="e">
        <f>VLOOKUP(A7930,'[3]Cartilha Global'!$A:$A,1,FALSE)</f>
        <v>#N/A</v>
      </c>
    </row>
    <row r="7931" spans="1:23" ht="34.5" hidden="1" thickBot="1" x14ac:dyDescent="0.25">
      <c r="A7931" s="621">
        <v>5884</v>
      </c>
      <c r="B7931" s="508" t="s">
        <v>3144</v>
      </c>
      <c r="C7931" s="513" t="s">
        <v>8096</v>
      </c>
      <c r="D7931" s="498" t="s">
        <v>7310</v>
      </c>
      <c r="E7931" s="499">
        <v>51.74</v>
      </c>
      <c r="F7931" s="500">
        <f t="shared" si="1921"/>
        <v>64.069999999999993</v>
      </c>
      <c r="G7931" s="556"/>
      <c r="H7931" s="518"/>
      <c r="I7931" s="519">
        <f t="shared" si="1927"/>
        <v>0</v>
      </c>
      <c r="J7931" s="558">
        <f t="shared" si="1920"/>
        <v>0</v>
      </c>
      <c r="K7931" s="504"/>
      <c r="L7931" s="580">
        <f t="shared" si="1926"/>
        <v>0</v>
      </c>
      <c r="M7931" s="518">
        <f t="shared" si="1926"/>
        <v>0</v>
      </c>
      <c r="N7931" s="519">
        <f>IF(ISBLANK(E7931),0,ROUND(F7931*L7931,2))</f>
        <v>0</v>
      </c>
      <c r="O7931" s="558">
        <f>IF(ISBLANK(L7931),0,ROUND(L7931*M7931,2))</f>
        <v>0</v>
      </c>
      <c r="P7931" s="506"/>
      <c r="Q7931" s="520"/>
      <c r="R7931" s="412" t="str">
        <f t="shared" si="1925"/>
        <v/>
      </c>
      <c r="S7931" s="412" t="str">
        <f t="shared" si="1923"/>
        <v/>
      </c>
      <c r="T7931" s="427"/>
      <c r="U7931" s="429"/>
      <c r="W7931" s="6" t="e">
        <f>VLOOKUP(A7931,'[3]Cartilha Global'!$A:$A,1,FALSE)</f>
        <v>#N/A</v>
      </c>
    </row>
    <row r="7932" spans="1:23" ht="12" hidden="1" thickBot="1" x14ac:dyDescent="0.25">
      <c r="A7932" s="621" t="s">
        <v>6601</v>
      </c>
      <c r="B7932" s="508"/>
      <c r="C7932" s="513" t="s">
        <v>6602</v>
      </c>
      <c r="D7932" s="498"/>
      <c r="E7932" s="499"/>
      <c r="F7932" s="500">
        <f t="shared" si="1921"/>
        <v>0</v>
      </c>
      <c r="G7932" s="556"/>
      <c r="H7932" s="556"/>
      <c r="I7932" s="557">
        <f t="shared" si="1927"/>
        <v>0</v>
      </c>
      <c r="J7932" s="558">
        <f t="shared" si="1920"/>
        <v>0</v>
      </c>
      <c r="K7932" s="504"/>
      <c r="L7932" s="580"/>
      <c r="M7932" s="556"/>
      <c r="N7932" s="557"/>
      <c r="O7932" s="558"/>
      <c r="P7932" s="506"/>
      <c r="Q7932" s="494" t="str">
        <f>IF(OR(SUM(J7933:J7938)&gt;0,SUM(O7933:O7938)&gt;0),"xx","")</f>
        <v/>
      </c>
      <c r="R7932" s="412" t="str">
        <f t="shared" si="1925"/>
        <v/>
      </c>
      <c r="S7932" s="412" t="str">
        <f t="shared" si="1923"/>
        <v/>
      </c>
      <c r="T7932" s="427"/>
      <c r="U7932" s="429"/>
      <c r="W7932" s="6" t="e">
        <f>VLOOKUP(A7932,'[3]Cartilha Global'!$A:$A,1,FALSE)</f>
        <v>#N/A</v>
      </c>
    </row>
    <row r="7933" spans="1:23" ht="34.5" hidden="1" thickBot="1" x14ac:dyDescent="0.25">
      <c r="A7933" s="621">
        <v>91285</v>
      </c>
      <c r="B7933" s="508" t="s">
        <v>3144</v>
      </c>
      <c r="C7933" s="513" t="s">
        <v>8097</v>
      </c>
      <c r="D7933" s="498" t="s">
        <v>7310</v>
      </c>
      <c r="E7933" s="499">
        <v>0.75</v>
      </c>
      <c r="F7933" s="500">
        <f t="shared" si="1921"/>
        <v>0.93</v>
      </c>
      <c r="G7933" s="556"/>
      <c r="H7933" s="518"/>
      <c r="I7933" s="519">
        <f t="shared" si="1927"/>
        <v>0</v>
      </c>
      <c r="J7933" s="558">
        <f t="shared" si="1920"/>
        <v>0</v>
      </c>
      <c r="K7933" s="504"/>
      <c r="L7933" s="580">
        <f t="shared" ref="L7933:M7938" si="1928">G7933</f>
        <v>0</v>
      </c>
      <c r="M7933" s="518">
        <f t="shared" si="1928"/>
        <v>0</v>
      </c>
      <c r="N7933" s="519">
        <f t="shared" ref="N7933:N7938" si="1929">IF(ISBLANK(E7933),0,ROUND(F7933*L7933,2))</f>
        <v>0</v>
      </c>
      <c r="O7933" s="558">
        <f t="shared" ref="O7933:O7938" si="1930">IF(ISBLANK(L7933),0,ROUND(L7933*M7933,2))</f>
        <v>0</v>
      </c>
      <c r="P7933" s="506"/>
      <c r="Q7933" s="520"/>
      <c r="R7933" s="412" t="str">
        <f t="shared" si="1925"/>
        <v/>
      </c>
      <c r="S7933" s="412" t="str">
        <f t="shared" si="1923"/>
        <v/>
      </c>
      <c r="T7933" s="427"/>
      <c r="U7933" s="429"/>
      <c r="W7933" s="6" t="e">
        <f>VLOOKUP(A7933,'[3]Cartilha Global'!$A:$A,1,FALSE)</f>
        <v>#N/A</v>
      </c>
    </row>
    <row r="7934" spans="1:23" ht="34.5" hidden="1" thickBot="1" x14ac:dyDescent="0.25">
      <c r="A7934" s="621">
        <v>91279</v>
      </c>
      <c r="B7934" s="508" t="s">
        <v>3144</v>
      </c>
      <c r="C7934" s="513" t="s">
        <v>8098</v>
      </c>
      <c r="D7934" s="498" t="s">
        <v>7094</v>
      </c>
      <c r="E7934" s="499">
        <v>0.68</v>
      </c>
      <c r="F7934" s="500">
        <f t="shared" si="1921"/>
        <v>0.84</v>
      </c>
      <c r="G7934" s="556"/>
      <c r="H7934" s="518"/>
      <c r="I7934" s="519">
        <f t="shared" si="1927"/>
        <v>0</v>
      </c>
      <c r="J7934" s="558">
        <f t="shared" si="1920"/>
        <v>0</v>
      </c>
      <c r="K7934" s="504"/>
      <c r="L7934" s="580">
        <f t="shared" si="1928"/>
        <v>0</v>
      </c>
      <c r="M7934" s="518">
        <f t="shared" si="1928"/>
        <v>0</v>
      </c>
      <c r="N7934" s="519">
        <f t="shared" si="1929"/>
        <v>0</v>
      </c>
      <c r="O7934" s="558">
        <f t="shared" si="1930"/>
        <v>0</v>
      </c>
      <c r="P7934" s="506"/>
      <c r="Q7934" s="520"/>
      <c r="R7934" s="412" t="str">
        <f t="shared" si="1925"/>
        <v/>
      </c>
      <c r="S7934" s="412" t="str">
        <f t="shared" si="1923"/>
        <v/>
      </c>
      <c r="T7934" s="427"/>
      <c r="U7934" s="429"/>
      <c r="W7934" s="6" t="e">
        <f>VLOOKUP(A7934,'[3]Cartilha Global'!$A:$A,1,FALSE)</f>
        <v>#N/A</v>
      </c>
    </row>
    <row r="7935" spans="1:23" ht="34.5" hidden="1" thickBot="1" x14ac:dyDescent="0.25">
      <c r="A7935" s="621">
        <v>91280</v>
      </c>
      <c r="B7935" s="508" t="s">
        <v>3144</v>
      </c>
      <c r="C7935" s="513" t="s">
        <v>8099</v>
      </c>
      <c r="D7935" s="498" t="s">
        <v>7094</v>
      </c>
      <c r="E7935" s="499">
        <v>7.0000000000000007E-2</v>
      </c>
      <c r="F7935" s="500">
        <f t="shared" si="1921"/>
        <v>0.09</v>
      </c>
      <c r="G7935" s="556"/>
      <c r="H7935" s="518"/>
      <c r="I7935" s="519">
        <f t="shared" si="1927"/>
        <v>0</v>
      </c>
      <c r="J7935" s="558">
        <f t="shared" si="1920"/>
        <v>0</v>
      </c>
      <c r="K7935" s="504"/>
      <c r="L7935" s="580">
        <f t="shared" si="1928"/>
        <v>0</v>
      </c>
      <c r="M7935" s="518">
        <f t="shared" si="1928"/>
        <v>0</v>
      </c>
      <c r="N7935" s="519">
        <f t="shared" si="1929"/>
        <v>0</v>
      </c>
      <c r="O7935" s="558">
        <f t="shared" si="1930"/>
        <v>0</v>
      </c>
      <c r="P7935" s="506"/>
      <c r="Q7935" s="520"/>
      <c r="R7935" s="412" t="str">
        <f t="shared" si="1925"/>
        <v/>
      </c>
      <c r="S7935" s="412" t="str">
        <f t="shared" si="1923"/>
        <v/>
      </c>
      <c r="T7935" s="427"/>
      <c r="U7935" s="429"/>
      <c r="W7935" s="6" t="e">
        <f>VLOOKUP(A7935,'[3]Cartilha Global'!$A:$A,1,FALSE)</f>
        <v>#N/A</v>
      </c>
    </row>
    <row r="7936" spans="1:23" ht="34.5" hidden="1" thickBot="1" x14ac:dyDescent="0.25">
      <c r="A7936" s="621">
        <v>91281</v>
      </c>
      <c r="B7936" s="508" t="s">
        <v>3144</v>
      </c>
      <c r="C7936" s="513" t="s">
        <v>8100</v>
      </c>
      <c r="D7936" s="498" t="s">
        <v>7094</v>
      </c>
      <c r="E7936" s="499">
        <v>0.85</v>
      </c>
      <c r="F7936" s="500">
        <f t="shared" si="1921"/>
        <v>1.05</v>
      </c>
      <c r="G7936" s="556"/>
      <c r="H7936" s="518"/>
      <c r="I7936" s="519">
        <f t="shared" si="1927"/>
        <v>0</v>
      </c>
      <c r="J7936" s="558">
        <f t="shared" si="1920"/>
        <v>0</v>
      </c>
      <c r="K7936" s="504"/>
      <c r="L7936" s="580">
        <f t="shared" si="1928"/>
        <v>0</v>
      </c>
      <c r="M7936" s="518">
        <f t="shared" si="1928"/>
        <v>0</v>
      </c>
      <c r="N7936" s="519">
        <f t="shared" si="1929"/>
        <v>0</v>
      </c>
      <c r="O7936" s="558">
        <f t="shared" si="1930"/>
        <v>0</v>
      </c>
      <c r="P7936" s="506"/>
      <c r="Q7936" s="520"/>
      <c r="R7936" s="412" t="str">
        <f t="shared" si="1925"/>
        <v/>
      </c>
      <c r="S7936" s="412" t="str">
        <f t="shared" si="1923"/>
        <v/>
      </c>
      <c r="T7936" s="427"/>
      <c r="U7936" s="429"/>
      <c r="W7936" s="6" t="e">
        <f>VLOOKUP(A7936,'[3]Cartilha Global'!$A:$A,1,FALSE)</f>
        <v>#N/A</v>
      </c>
    </row>
    <row r="7937" spans="1:23" ht="34.5" hidden="1" thickBot="1" x14ac:dyDescent="0.25">
      <c r="A7937" s="621">
        <v>91282</v>
      </c>
      <c r="B7937" s="508" t="s">
        <v>3144</v>
      </c>
      <c r="C7937" s="513" t="s">
        <v>8101</v>
      </c>
      <c r="D7937" s="498" t="s">
        <v>7094</v>
      </c>
      <c r="E7937" s="499">
        <v>10.55</v>
      </c>
      <c r="F7937" s="500">
        <f t="shared" si="1921"/>
        <v>13.07</v>
      </c>
      <c r="G7937" s="556"/>
      <c r="H7937" s="518"/>
      <c r="I7937" s="519">
        <f t="shared" si="1927"/>
        <v>0</v>
      </c>
      <c r="J7937" s="558">
        <f t="shared" si="1920"/>
        <v>0</v>
      </c>
      <c r="K7937" s="504"/>
      <c r="L7937" s="580">
        <f t="shared" si="1928"/>
        <v>0</v>
      </c>
      <c r="M7937" s="518">
        <f t="shared" si="1928"/>
        <v>0</v>
      </c>
      <c r="N7937" s="519">
        <f t="shared" si="1929"/>
        <v>0</v>
      </c>
      <c r="O7937" s="558">
        <f t="shared" si="1930"/>
        <v>0</v>
      </c>
      <c r="P7937" s="506"/>
      <c r="Q7937" s="520"/>
      <c r="R7937" s="412" t="str">
        <f t="shared" si="1925"/>
        <v/>
      </c>
      <c r="S7937" s="412" t="str">
        <f t="shared" si="1923"/>
        <v/>
      </c>
      <c r="T7937" s="427"/>
      <c r="U7937" s="429"/>
      <c r="W7937" s="6" t="e">
        <f>VLOOKUP(A7937,'[3]Cartilha Global'!$A:$A,1,FALSE)</f>
        <v>#N/A</v>
      </c>
    </row>
    <row r="7938" spans="1:23" ht="34.5" hidden="1" thickBot="1" x14ac:dyDescent="0.25">
      <c r="A7938" s="621">
        <v>91283</v>
      </c>
      <c r="B7938" s="508" t="s">
        <v>3144</v>
      </c>
      <c r="C7938" s="513" t="s">
        <v>8102</v>
      </c>
      <c r="D7938" s="498" t="s">
        <v>6937</v>
      </c>
      <c r="E7938" s="499">
        <v>12.15</v>
      </c>
      <c r="F7938" s="500">
        <f t="shared" si="1921"/>
        <v>15.05</v>
      </c>
      <c r="G7938" s="556"/>
      <c r="H7938" s="518"/>
      <c r="I7938" s="519">
        <f t="shared" si="1927"/>
        <v>0</v>
      </c>
      <c r="J7938" s="558">
        <f t="shared" si="1920"/>
        <v>0</v>
      </c>
      <c r="K7938" s="504"/>
      <c r="L7938" s="580">
        <f t="shared" si="1928"/>
        <v>0</v>
      </c>
      <c r="M7938" s="518">
        <f t="shared" si="1928"/>
        <v>0</v>
      </c>
      <c r="N7938" s="519">
        <f t="shared" si="1929"/>
        <v>0</v>
      </c>
      <c r="O7938" s="558">
        <f t="shared" si="1930"/>
        <v>0</v>
      </c>
      <c r="P7938" s="506"/>
      <c r="Q7938" s="520"/>
      <c r="R7938" s="412" t="str">
        <f t="shared" si="1925"/>
        <v/>
      </c>
      <c r="S7938" s="412" t="str">
        <f t="shared" si="1923"/>
        <v/>
      </c>
      <c r="T7938" s="427"/>
      <c r="U7938" s="429"/>
      <c r="W7938" s="6" t="e">
        <f>VLOOKUP(A7938,'[3]Cartilha Global'!$A:$A,1,FALSE)</f>
        <v>#N/A</v>
      </c>
    </row>
    <row r="7939" spans="1:23" ht="12" hidden="1" thickBot="1" x14ac:dyDescent="0.25">
      <c r="A7939" s="621" t="s">
        <v>6603</v>
      </c>
      <c r="B7939" s="508"/>
      <c r="C7939" s="513" t="s">
        <v>6604</v>
      </c>
      <c r="D7939" s="498"/>
      <c r="E7939" s="499"/>
      <c r="F7939" s="500"/>
      <c r="G7939" s="556"/>
      <c r="H7939" s="556"/>
      <c r="I7939" s="557">
        <f t="shared" si="1927"/>
        <v>0</v>
      </c>
      <c r="J7939" s="558">
        <f t="shared" si="1920"/>
        <v>0</v>
      </c>
      <c r="K7939" s="504"/>
      <c r="L7939" s="580"/>
      <c r="M7939" s="556"/>
      <c r="N7939" s="557"/>
      <c r="O7939" s="558"/>
      <c r="P7939" s="506"/>
      <c r="Q7939" s="494" t="str">
        <f>IF(OR(SUM(J7939)&gt;0,SUM(O7939)&gt;0),"xx","")</f>
        <v/>
      </c>
      <c r="R7939" s="412" t="str">
        <f t="shared" si="1925"/>
        <v/>
      </c>
      <c r="S7939" s="412" t="str">
        <f t="shared" si="1923"/>
        <v/>
      </c>
      <c r="T7939" s="427"/>
      <c r="U7939" s="429"/>
      <c r="W7939" s="6" t="e">
        <f>VLOOKUP(A7939,'[3]Cartilha Global'!$A:$A,1,FALSE)</f>
        <v>#N/A</v>
      </c>
    </row>
    <row r="7940" spans="1:23" ht="12" hidden="1" thickBot="1" x14ac:dyDescent="0.25">
      <c r="A7940" s="531" t="s">
        <v>184</v>
      </c>
      <c r="B7940" s="598"/>
      <c r="C7940" s="532" t="s">
        <v>2123</v>
      </c>
      <c r="D7940" s="498"/>
      <c r="E7940" s="499"/>
      <c r="F7940" s="500"/>
      <c r="G7940" s="556"/>
      <c r="H7940" s="556"/>
      <c r="I7940" s="557"/>
      <c r="J7940" s="558"/>
      <c r="K7940" s="504"/>
      <c r="L7940" s="556"/>
      <c r="M7940" s="556"/>
      <c r="N7940" s="557"/>
      <c r="O7940" s="558"/>
      <c r="P7940" s="506"/>
      <c r="Q7940" s="494" t="str">
        <f>IF(OR(SUM(J7941:J7970)&gt;0,SUM(O7941:O7970)&gt;0),"xx","")</f>
        <v/>
      </c>
      <c r="R7940" s="412" t="str">
        <f t="shared" si="1925"/>
        <v/>
      </c>
      <c r="S7940" s="412" t="str">
        <f t="shared" si="1923"/>
        <v/>
      </c>
      <c r="T7940" s="427"/>
      <c r="U7940" s="429"/>
      <c r="W7940" s="6" t="str">
        <f>VLOOKUP(A7940,'[3]Cartilha Global'!$A:$A,1,FALSE)</f>
        <v>x</v>
      </c>
    </row>
    <row r="7941" spans="1:23" ht="12" hidden="1" thickBot="1" x14ac:dyDescent="0.25">
      <c r="A7941" s="623" t="s">
        <v>184</v>
      </c>
      <c r="B7941" s="598"/>
      <c r="C7941" s="624"/>
      <c r="D7941" s="625"/>
      <c r="E7941" s="626"/>
      <c r="F7941" s="510">
        <f t="shared" ref="F7941:F7970" si="1931">IF(E7941=0,0,ROUND(E7941*(1+E$13)*(1-E$14),2))</f>
        <v>0</v>
      </c>
      <c r="G7941" s="515"/>
      <c r="H7941" s="528"/>
      <c r="I7941" s="539">
        <f t="shared" ref="I7941:I7969" si="1932">IF(ISBLANK(E7941),0,ROUND(F7941*G7941,2))</f>
        <v>0</v>
      </c>
      <c r="J7941" s="539">
        <f t="shared" ref="J7941:J7969" si="1933">IF(ISBLANK(G7941),0,ROUND(G7941*H7941,2))</f>
        <v>0</v>
      </c>
      <c r="K7941" s="504"/>
      <c r="L7941" s="528">
        <f t="shared" ref="L7941:M7970" si="1934">G7941</f>
        <v>0</v>
      </c>
      <c r="M7941" s="528">
        <f t="shared" si="1934"/>
        <v>0</v>
      </c>
      <c r="N7941" s="539">
        <f t="shared" ref="N7941:N7970" si="1935">IF(ISBLANK(E7941),0,ROUND(F7941*L7941,2))</f>
        <v>0</v>
      </c>
      <c r="O7941" s="539">
        <f t="shared" ref="O7941:O7970" si="1936">IF(ISBLANK(L7941),0,ROUND(L7941*M7941,2))</f>
        <v>0</v>
      </c>
      <c r="P7941" s="506"/>
      <c r="Q7941" s="520"/>
      <c r="R7941" s="412" t="str">
        <f t="shared" si="1925"/>
        <v/>
      </c>
      <c r="S7941" s="412" t="str">
        <f t="shared" si="1923"/>
        <v/>
      </c>
      <c r="T7941" s="427"/>
      <c r="U7941" s="429"/>
      <c r="W7941" s="6" t="str">
        <f>VLOOKUP(A7941,'[3]Cartilha Global'!$A:$A,1,FALSE)</f>
        <v>x</v>
      </c>
    </row>
    <row r="7942" spans="1:23" ht="12" hidden="1" thickBot="1" x14ac:dyDescent="0.25">
      <c r="A7942" s="531" t="s">
        <v>184</v>
      </c>
      <c r="B7942" s="598"/>
      <c r="C7942" s="534"/>
      <c r="D7942" s="535"/>
      <c r="E7942" s="536"/>
      <c r="F7942" s="510">
        <f t="shared" si="1931"/>
        <v>0</v>
      </c>
      <c r="G7942" s="527"/>
      <c r="H7942" s="528"/>
      <c r="I7942" s="517">
        <f t="shared" si="1932"/>
        <v>0</v>
      </c>
      <c r="J7942" s="517">
        <f t="shared" si="1933"/>
        <v>0</v>
      </c>
      <c r="K7942" s="504"/>
      <c r="L7942" s="518">
        <f t="shared" si="1934"/>
        <v>0</v>
      </c>
      <c r="M7942" s="518">
        <f t="shared" si="1934"/>
        <v>0</v>
      </c>
      <c r="N7942" s="517">
        <f t="shared" si="1935"/>
        <v>0</v>
      </c>
      <c r="O7942" s="517">
        <f t="shared" si="1936"/>
        <v>0</v>
      </c>
      <c r="P7942" s="506"/>
      <c r="Q7942" s="520"/>
      <c r="R7942" s="412" t="str">
        <f t="shared" si="1925"/>
        <v/>
      </c>
      <c r="S7942" s="412" t="str">
        <f t="shared" si="1923"/>
        <v/>
      </c>
      <c r="T7942" s="427"/>
      <c r="U7942" s="429"/>
      <c r="W7942" s="6" t="str">
        <f>VLOOKUP(A7942,'[3]Cartilha Global'!$A:$A,1,FALSE)</f>
        <v>x</v>
      </c>
    </row>
    <row r="7943" spans="1:23" ht="12" hidden="1" thickBot="1" x14ac:dyDescent="0.25">
      <c r="A7943" s="531" t="s">
        <v>184</v>
      </c>
      <c r="B7943" s="598"/>
      <c r="C7943" s="534"/>
      <c r="D7943" s="535"/>
      <c r="E7943" s="536"/>
      <c r="F7943" s="510">
        <f t="shared" si="1931"/>
        <v>0</v>
      </c>
      <c r="G7943" s="527"/>
      <c r="H7943" s="528"/>
      <c r="I7943" s="517">
        <f t="shared" si="1932"/>
        <v>0</v>
      </c>
      <c r="J7943" s="517">
        <f t="shared" si="1933"/>
        <v>0</v>
      </c>
      <c r="K7943" s="504"/>
      <c r="L7943" s="518">
        <f t="shared" si="1934"/>
        <v>0</v>
      </c>
      <c r="M7943" s="518">
        <f t="shared" si="1934"/>
        <v>0</v>
      </c>
      <c r="N7943" s="517">
        <f t="shared" si="1935"/>
        <v>0</v>
      </c>
      <c r="O7943" s="517">
        <f t="shared" si="1936"/>
        <v>0</v>
      </c>
      <c r="P7943" s="506"/>
      <c r="Q7943" s="520"/>
      <c r="R7943" s="412" t="str">
        <f t="shared" si="1925"/>
        <v/>
      </c>
      <c r="S7943" s="412" t="str">
        <f t="shared" si="1923"/>
        <v/>
      </c>
      <c r="T7943" s="427"/>
      <c r="U7943" s="429"/>
      <c r="W7943" s="6" t="str">
        <f>VLOOKUP(A7943,'[3]Cartilha Global'!$A:$A,1,FALSE)</f>
        <v>x</v>
      </c>
    </row>
    <row r="7944" spans="1:23" ht="12" hidden="1" thickBot="1" x14ac:dyDescent="0.25">
      <c r="A7944" s="531" t="s">
        <v>184</v>
      </c>
      <c r="B7944" s="598"/>
      <c r="C7944" s="534"/>
      <c r="D7944" s="535"/>
      <c r="E7944" s="536"/>
      <c r="F7944" s="510">
        <f t="shared" si="1931"/>
        <v>0</v>
      </c>
      <c r="G7944" s="527"/>
      <c r="H7944" s="528"/>
      <c r="I7944" s="517">
        <f t="shared" si="1932"/>
        <v>0</v>
      </c>
      <c r="J7944" s="517">
        <f t="shared" si="1933"/>
        <v>0</v>
      </c>
      <c r="K7944" s="504"/>
      <c r="L7944" s="518">
        <f t="shared" si="1934"/>
        <v>0</v>
      </c>
      <c r="M7944" s="518">
        <f t="shared" si="1934"/>
        <v>0</v>
      </c>
      <c r="N7944" s="517">
        <f t="shared" si="1935"/>
        <v>0</v>
      </c>
      <c r="O7944" s="517">
        <f t="shared" si="1936"/>
        <v>0</v>
      </c>
      <c r="P7944" s="506"/>
      <c r="Q7944" s="520"/>
      <c r="R7944" s="412" t="str">
        <f t="shared" si="1925"/>
        <v/>
      </c>
      <c r="S7944" s="412" t="str">
        <f t="shared" si="1923"/>
        <v/>
      </c>
      <c r="T7944" s="427"/>
      <c r="U7944" s="429"/>
      <c r="W7944" s="6" t="str">
        <f>VLOOKUP(A7944,'[3]Cartilha Global'!$A:$A,1,FALSE)</f>
        <v>x</v>
      </c>
    </row>
    <row r="7945" spans="1:23" ht="12" hidden="1" thickBot="1" x14ac:dyDescent="0.25">
      <c r="A7945" s="531" t="s">
        <v>184</v>
      </c>
      <c r="B7945" s="598"/>
      <c r="C7945" s="534"/>
      <c r="D7945" s="535"/>
      <c r="E7945" s="536"/>
      <c r="F7945" s="510">
        <f t="shared" si="1931"/>
        <v>0</v>
      </c>
      <c r="G7945" s="527"/>
      <c r="H7945" s="528"/>
      <c r="I7945" s="517">
        <f t="shared" si="1932"/>
        <v>0</v>
      </c>
      <c r="J7945" s="517">
        <f t="shared" si="1933"/>
        <v>0</v>
      </c>
      <c r="K7945" s="504"/>
      <c r="L7945" s="518">
        <f t="shared" si="1934"/>
        <v>0</v>
      </c>
      <c r="M7945" s="518">
        <f t="shared" si="1934"/>
        <v>0</v>
      </c>
      <c r="N7945" s="517">
        <f t="shared" si="1935"/>
        <v>0</v>
      </c>
      <c r="O7945" s="517">
        <f t="shared" si="1936"/>
        <v>0</v>
      </c>
      <c r="P7945" s="506"/>
      <c r="Q7945" s="520"/>
      <c r="R7945" s="412" t="str">
        <f t="shared" si="1925"/>
        <v/>
      </c>
      <c r="S7945" s="412" t="str">
        <f t="shared" si="1923"/>
        <v/>
      </c>
      <c r="T7945" s="427"/>
      <c r="U7945" s="429"/>
      <c r="W7945" s="6" t="str">
        <f>VLOOKUP(A7945,'[3]Cartilha Global'!$A:$A,1,FALSE)</f>
        <v>x</v>
      </c>
    </row>
    <row r="7946" spans="1:23" ht="12" hidden="1" thickBot="1" x14ac:dyDescent="0.25">
      <c r="A7946" s="531" t="s">
        <v>184</v>
      </c>
      <c r="B7946" s="598"/>
      <c r="C7946" s="534"/>
      <c r="D7946" s="535"/>
      <c r="E7946" s="536"/>
      <c r="F7946" s="510">
        <f t="shared" si="1931"/>
        <v>0</v>
      </c>
      <c r="G7946" s="527"/>
      <c r="H7946" s="528"/>
      <c r="I7946" s="517">
        <f t="shared" si="1932"/>
        <v>0</v>
      </c>
      <c r="J7946" s="517">
        <f t="shared" si="1933"/>
        <v>0</v>
      </c>
      <c r="K7946" s="504"/>
      <c r="L7946" s="518">
        <f t="shared" si="1934"/>
        <v>0</v>
      </c>
      <c r="M7946" s="518">
        <f t="shared" si="1934"/>
        <v>0</v>
      </c>
      <c r="N7946" s="517">
        <f t="shared" si="1935"/>
        <v>0</v>
      </c>
      <c r="O7946" s="517">
        <f t="shared" si="1936"/>
        <v>0</v>
      </c>
      <c r="P7946" s="506"/>
      <c r="Q7946" s="520"/>
      <c r="R7946" s="412" t="str">
        <f t="shared" si="1925"/>
        <v/>
      </c>
      <c r="S7946" s="412" t="str">
        <f t="shared" si="1923"/>
        <v/>
      </c>
      <c r="T7946" s="427"/>
      <c r="U7946" s="429"/>
      <c r="W7946" s="6" t="str">
        <f>VLOOKUP(A7946,'[3]Cartilha Global'!$A:$A,1,FALSE)</f>
        <v>x</v>
      </c>
    </row>
    <row r="7947" spans="1:23" ht="12" hidden="1" thickBot="1" x14ac:dyDescent="0.25">
      <c r="A7947" s="531" t="s">
        <v>184</v>
      </c>
      <c r="B7947" s="598"/>
      <c r="C7947" s="534"/>
      <c r="D7947" s="535"/>
      <c r="E7947" s="536"/>
      <c r="F7947" s="510">
        <f t="shared" si="1931"/>
        <v>0</v>
      </c>
      <c r="G7947" s="527"/>
      <c r="H7947" s="528"/>
      <c r="I7947" s="517">
        <f t="shared" si="1932"/>
        <v>0</v>
      </c>
      <c r="J7947" s="517">
        <f t="shared" si="1933"/>
        <v>0</v>
      </c>
      <c r="K7947" s="504"/>
      <c r="L7947" s="518">
        <f t="shared" si="1934"/>
        <v>0</v>
      </c>
      <c r="M7947" s="518">
        <f t="shared" si="1934"/>
        <v>0</v>
      </c>
      <c r="N7947" s="517">
        <f t="shared" si="1935"/>
        <v>0</v>
      </c>
      <c r="O7947" s="517">
        <f t="shared" si="1936"/>
        <v>0</v>
      </c>
      <c r="P7947" s="506"/>
      <c r="Q7947" s="520"/>
      <c r="R7947" s="412" t="str">
        <f t="shared" si="1925"/>
        <v/>
      </c>
      <c r="S7947" s="412" t="str">
        <f t="shared" si="1923"/>
        <v/>
      </c>
      <c r="T7947" s="427"/>
      <c r="U7947" s="429"/>
      <c r="W7947" s="6" t="str">
        <f>VLOOKUP(A7947,'[3]Cartilha Global'!$A:$A,1,FALSE)</f>
        <v>x</v>
      </c>
    </row>
    <row r="7948" spans="1:23" ht="12" hidden="1" thickBot="1" x14ac:dyDescent="0.25">
      <c r="A7948" s="531" t="s">
        <v>184</v>
      </c>
      <c r="B7948" s="598"/>
      <c r="C7948" s="534"/>
      <c r="D7948" s="535"/>
      <c r="E7948" s="536"/>
      <c r="F7948" s="510">
        <f t="shared" si="1931"/>
        <v>0</v>
      </c>
      <c r="G7948" s="527"/>
      <c r="H7948" s="528"/>
      <c r="I7948" s="517">
        <f t="shared" si="1932"/>
        <v>0</v>
      </c>
      <c r="J7948" s="517">
        <f t="shared" si="1933"/>
        <v>0</v>
      </c>
      <c r="K7948" s="504"/>
      <c r="L7948" s="518">
        <f t="shared" si="1934"/>
        <v>0</v>
      </c>
      <c r="M7948" s="518">
        <f t="shared" si="1934"/>
        <v>0</v>
      </c>
      <c r="N7948" s="517">
        <f t="shared" si="1935"/>
        <v>0</v>
      </c>
      <c r="O7948" s="517">
        <f t="shared" si="1936"/>
        <v>0</v>
      </c>
      <c r="P7948" s="506"/>
      <c r="Q7948" s="520"/>
      <c r="R7948" s="412" t="str">
        <f t="shared" si="1925"/>
        <v/>
      </c>
      <c r="S7948" s="412" t="str">
        <f t="shared" si="1923"/>
        <v/>
      </c>
      <c r="T7948" s="427"/>
      <c r="U7948" s="429"/>
      <c r="W7948" s="6" t="str">
        <f>VLOOKUP(A7948,'[3]Cartilha Global'!$A:$A,1,FALSE)</f>
        <v>x</v>
      </c>
    </row>
    <row r="7949" spans="1:23" ht="12" hidden="1" thickBot="1" x14ac:dyDescent="0.25">
      <c r="A7949" s="531" t="s">
        <v>184</v>
      </c>
      <c r="B7949" s="598"/>
      <c r="C7949" s="534"/>
      <c r="D7949" s="535"/>
      <c r="E7949" s="536"/>
      <c r="F7949" s="510">
        <f t="shared" si="1931"/>
        <v>0</v>
      </c>
      <c r="G7949" s="527"/>
      <c r="H7949" s="528"/>
      <c r="I7949" s="517">
        <f t="shared" si="1932"/>
        <v>0</v>
      </c>
      <c r="J7949" s="517">
        <f t="shared" si="1933"/>
        <v>0</v>
      </c>
      <c r="K7949" s="504"/>
      <c r="L7949" s="518">
        <f t="shared" si="1934"/>
        <v>0</v>
      </c>
      <c r="M7949" s="518">
        <f t="shared" si="1934"/>
        <v>0</v>
      </c>
      <c r="N7949" s="517">
        <f t="shared" si="1935"/>
        <v>0</v>
      </c>
      <c r="O7949" s="517">
        <f t="shared" si="1936"/>
        <v>0</v>
      </c>
      <c r="P7949" s="506"/>
      <c r="Q7949" s="520"/>
      <c r="R7949" s="412" t="str">
        <f t="shared" si="1925"/>
        <v/>
      </c>
      <c r="S7949" s="412" t="str">
        <f t="shared" si="1923"/>
        <v/>
      </c>
      <c r="T7949" s="427"/>
      <c r="U7949" s="429"/>
      <c r="W7949" s="6" t="str">
        <f>VLOOKUP(A7949,'[3]Cartilha Global'!$A:$A,1,FALSE)</f>
        <v>x</v>
      </c>
    </row>
    <row r="7950" spans="1:23" ht="12" hidden="1" thickBot="1" x14ac:dyDescent="0.25">
      <c r="A7950" s="531" t="s">
        <v>184</v>
      </c>
      <c r="B7950" s="598"/>
      <c r="C7950" s="534"/>
      <c r="D7950" s="535"/>
      <c r="E7950" s="536"/>
      <c r="F7950" s="510">
        <f t="shared" si="1931"/>
        <v>0</v>
      </c>
      <c r="G7950" s="527"/>
      <c r="H7950" s="528"/>
      <c r="I7950" s="517">
        <f t="shared" si="1932"/>
        <v>0</v>
      </c>
      <c r="J7950" s="517">
        <f t="shared" si="1933"/>
        <v>0</v>
      </c>
      <c r="K7950" s="504"/>
      <c r="L7950" s="518">
        <f t="shared" si="1934"/>
        <v>0</v>
      </c>
      <c r="M7950" s="518">
        <f t="shared" si="1934"/>
        <v>0</v>
      </c>
      <c r="N7950" s="517">
        <f t="shared" si="1935"/>
        <v>0</v>
      </c>
      <c r="O7950" s="517">
        <f t="shared" si="1936"/>
        <v>0</v>
      </c>
      <c r="P7950" s="506"/>
      <c r="Q7950" s="520"/>
      <c r="R7950" s="412" t="str">
        <f t="shared" si="1925"/>
        <v/>
      </c>
      <c r="S7950" s="412" t="str">
        <f t="shared" si="1923"/>
        <v/>
      </c>
      <c r="T7950" s="427"/>
      <c r="U7950" s="429"/>
      <c r="W7950" s="6" t="str">
        <f>VLOOKUP(A7950,'[3]Cartilha Global'!$A:$A,1,FALSE)</f>
        <v>x</v>
      </c>
    </row>
    <row r="7951" spans="1:23" ht="12" hidden="1" thickBot="1" x14ac:dyDescent="0.25">
      <c r="A7951" s="531" t="s">
        <v>184</v>
      </c>
      <c r="B7951" s="598"/>
      <c r="C7951" s="534"/>
      <c r="D7951" s="535"/>
      <c r="E7951" s="536"/>
      <c r="F7951" s="510">
        <f t="shared" si="1931"/>
        <v>0</v>
      </c>
      <c r="G7951" s="527"/>
      <c r="H7951" s="528"/>
      <c r="I7951" s="517">
        <f t="shared" si="1932"/>
        <v>0</v>
      </c>
      <c r="J7951" s="517">
        <f t="shared" si="1933"/>
        <v>0</v>
      </c>
      <c r="K7951" s="504"/>
      <c r="L7951" s="518">
        <f t="shared" si="1934"/>
        <v>0</v>
      </c>
      <c r="M7951" s="518">
        <f t="shared" si="1934"/>
        <v>0</v>
      </c>
      <c r="N7951" s="517">
        <f t="shared" si="1935"/>
        <v>0</v>
      </c>
      <c r="O7951" s="517">
        <f t="shared" si="1936"/>
        <v>0</v>
      </c>
      <c r="P7951" s="506"/>
      <c r="Q7951" s="520"/>
      <c r="R7951" s="412" t="str">
        <f t="shared" si="1925"/>
        <v/>
      </c>
      <c r="S7951" s="412" t="str">
        <f t="shared" si="1923"/>
        <v/>
      </c>
      <c r="T7951" s="427"/>
      <c r="U7951" s="429"/>
      <c r="W7951" s="6" t="str">
        <f>VLOOKUP(A7951,'[3]Cartilha Global'!$A:$A,1,FALSE)</f>
        <v>x</v>
      </c>
    </row>
    <row r="7952" spans="1:23" ht="12" hidden="1" thickBot="1" x14ac:dyDescent="0.25">
      <c r="A7952" s="531" t="s">
        <v>184</v>
      </c>
      <c r="B7952" s="598"/>
      <c r="C7952" s="534"/>
      <c r="D7952" s="535"/>
      <c r="E7952" s="536"/>
      <c r="F7952" s="510">
        <f t="shared" si="1931"/>
        <v>0</v>
      </c>
      <c r="G7952" s="527"/>
      <c r="H7952" s="528"/>
      <c r="I7952" s="517">
        <f t="shared" si="1932"/>
        <v>0</v>
      </c>
      <c r="J7952" s="517">
        <f t="shared" si="1933"/>
        <v>0</v>
      </c>
      <c r="K7952" s="504"/>
      <c r="L7952" s="518">
        <f t="shared" si="1934"/>
        <v>0</v>
      </c>
      <c r="M7952" s="518">
        <f t="shared" si="1934"/>
        <v>0</v>
      </c>
      <c r="N7952" s="517">
        <f t="shared" si="1935"/>
        <v>0</v>
      </c>
      <c r="O7952" s="517">
        <f t="shared" si="1936"/>
        <v>0</v>
      </c>
      <c r="P7952" s="506"/>
      <c r="Q7952" s="520"/>
      <c r="R7952" s="412" t="str">
        <f t="shared" si="1925"/>
        <v/>
      </c>
      <c r="S7952" s="412" t="str">
        <f t="shared" si="1923"/>
        <v/>
      </c>
      <c r="T7952" s="427"/>
      <c r="U7952" s="429"/>
      <c r="W7952" s="6" t="str">
        <f>VLOOKUP(A7952,'[3]Cartilha Global'!$A:$A,1,FALSE)</f>
        <v>x</v>
      </c>
    </row>
    <row r="7953" spans="1:23" ht="12" hidden="1" thickBot="1" x14ac:dyDescent="0.25">
      <c r="A7953" s="531" t="s">
        <v>184</v>
      </c>
      <c r="B7953" s="598"/>
      <c r="C7953" s="534"/>
      <c r="D7953" s="535"/>
      <c r="E7953" s="536"/>
      <c r="F7953" s="510">
        <f t="shared" si="1931"/>
        <v>0</v>
      </c>
      <c r="G7953" s="527"/>
      <c r="H7953" s="528"/>
      <c r="I7953" s="517">
        <f t="shared" si="1932"/>
        <v>0</v>
      </c>
      <c r="J7953" s="517">
        <f t="shared" si="1933"/>
        <v>0</v>
      </c>
      <c r="K7953" s="504"/>
      <c r="L7953" s="518">
        <f t="shared" si="1934"/>
        <v>0</v>
      </c>
      <c r="M7953" s="518">
        <f t="shared" si="1934"/>
        <v>0</v>
      </c>
      <c r="N7953" s="517">
        <f t="shared" si="1935"/>
        <v>0</v>
      </c>
      <c r="O7953" s="517">
        <f t="shared" si="1936"/>
        <v>0</v>
      </c>
      <c r="P7953" s="506"/>
      <c r="Q7953" s="520"/>
      <c r="R7953" s="412" t="str">
        <f t="shared" si="1925"/>
        <v/>
      </c>
      <c r="S7953" s="412" t="str">
        <f t="shared" si="1923"/>
        <v/>
      </c>
      <c r="T7953" s="427"/>
      <c r="U7953" s="429"/>
      <c r="W7953" s="6" t="str">
        <f>VLOOKUP(A7953,'[3]Cartilha Global'!$A:$A,1,FALSE)</f>
        <v>x</v>
      </c>
    </row>
    <row r="7954" spans="1:23" ht="12" hidden="1" thickBot="1" x14ac:dyDescent="0.25">
      <c r="A7954" s="531" t="s">
        <v>184</v>
      </c>
      <c r="B7954" s="598"/>
      <c r="C7954" s="534"/>
      <c r="D7954" s="535"/>
      <c r="E7954" s="536"/>
      <c r="F7954" s="510">
        <f t="shared" si="1931"/>
        <v>0</v>
      </c>
      <c r="G7954" s="527"/>
      <c r="H7954" s="528"/>
      <c r="I7954" s="517">
        <f t="shared" si="1932"/>
        <v>0</v>
      </c>
      <c r="J7954" s="517">
        <f t="shared" si="1933"/>
        <v>0</v>
      </c>
      <c r="K7954" s="504"/>
      <c r="L7954" s="518">
        <f t="shared" si="1934"/>
        <v>0</v>
      </c>
      <c r="M7954" s="518">
        <f t="shared" si="1934"/>
        <v>0</v>
      </c>
      <c r="N7954" s="517">
        <f t="shared" si="1935"/>
        <v>0</v>
      </c>
      <c r="O7954" s="517">
        <f t="shared" si="1936"/>
        <v>0</v>
      </c>
      <c r="P7954" s="506"/>
      <c r="Q7954" s="520"/>
      <c r="R7954" s="412" t="str">
        <f t="shared" si="1925"/>
        <v/>
      </c>
      <c r="S7954" s="412" t="str">
        <f t="shared" si="1923"/>
        <v/>
      </c>
      <c r="T7954" s="427"/>
      <c r="U7954" s="429"/>
      <c r="W7954" s="6" t="str">
        <f>VLOOKUP(A7954,'[3]Cartilha Global'!$A:$A,1,FALSE)</f>
        <v>x</v>
      </c>
    </row>
    <row r="7955" spans="1:23" ht="12" hidden="1" thickBot="1" x14ac:dyDescent="0.25">
      <c r="A7955" s="531" t="s">
        <v>184</v>
      </c>
      <c r="B7955" s="598"/>
      <c r="C7955" s="534"/>
      <c r="D7955" s="535"/>
      <c r="E7955" s="536"/>
      <c r="F7955" s="510">
        <f t="shared" si="1931"/>
        <v>0</v>
      </c>
      <c r="G7955" s="527"/>
      <c r="H7955" s="528"/>
      <c r="I7955" s="517">
        <f t="shared" si="1932"/>
        <v>0</v>
      </c>
      <c r="J7955" s="517">
        <f t="shared" si="1933"/>
        <v>0</v>
      </c>
      <c r="K7955" s="504"/>
      <c r="L7955" s="518">
        <f t="shared" si="1934"/>
        <v>0</v>
      </c>
      <c r="M7955" s="518">
        <f t="shared" si="1934"/>
        <v>0</v>
      </c>
      <c r="N7955" s="517">
        <f t="shared" si="1935"/>
        <v>0</v>
      </c>
      <c r="O7955" s="517">
        <f t="shared" si="1936"/>
        <v>0</v>
      </c>
      <c r="P7955" s="506"/>
      <c r="Q7955" s="520"/>
      <c r="R7955" s="412" t="str">
        <f t="shared" si="1925"/>
        <v/>
      </c>
      <c r="S7955" s="412" t="str">
        <f t="shared" si="1923"/>
        <v/>
      </c>
      <c r="T7955" s="427"/>
      <c r="U7955" s="429"/>
      <c r="W7955" s="6" t="str">
        <f>VLOOKUP(A7955,'[3]Cartilha Global'!$A:$A,1,FALSE)</f>
        <v>x</v>
      </c>
    </row>
    <row r="7956" spans="1:23" ht="12" hidden="1" thickBot="1" x14ac:dyDescent="0.25">
      <c r="A7956" s="531" t="s">
        <v>184</v>
      </c>
      <c r="B7956" s="598"/>
      <c r="C7956" s="534"/>
      <c r="D7956" s="535"/>
      <c r="E7956" s="536"/>
      <c r="F7956" s="510">
        <f t="shared" si="1931"/>
        <v>0</v>
      </c>
      <c r="G7956" s="527"/>
      <c r="H7956" s="528"/>
      <c r="I7956" s="517">
        <f t="shared" si="1932"/>
        <v>0</v>
      </c>
      <c r="J7956" s="517">
        <f t="shared" si="1933"/>
        <v>0</v>
      </c>
      <c r="K7956" s="504"/>
      <c r="L7956" s="518">
        <f t="shared" si="1934"/>
        <v>0</v>
      </c>
      <c r="M7956" s="518">
        <f t="shared" si="1934"/>
        <v>0</v>
      </c>
      <c r="N7956" s="517">
        <f t="shared" si="1935"/>
        <v>0</v>
      </c>
      <c r="O7956" s="517">
        <f t="shared" si="1936"/>
        <v>0</v>
      </c>
      <c r="P7956" s="506"/>
      <c r="Q7956" s="520"/>
      <c r="R7956" s="412" t="str">
        <f t="shared" si="1925"/>
        <v/>
      </c>
      <c r="S7956" s="412" t="str">
        <f t="shared" si="1923"/>
        <v/>
      </c>
      <c r="T7956" s="427"/>
      <c r="U7956" s="429"/>
      <c r="W7956" s="6" t="str">
        <f>VLOOKUP(A7956,'[3]Cartilha Global'!$A:$A,1,FALSE)</f>
        <v>x</v>
      </c>
    </row>
    <row r="7957" spans="1:23" ht="12" hidden="1" thickBot="1" x14ac:dyDescent="0.25">
      <c r="A7957" s="531" t="s">
        <v>184</v>
      </c>
      <c r="B7957" s="598"/>
      <c r="C7957" s="534"/>
      <c r="D7957" s="535"/>
      <c r="E7957" s="536"/>
      <c r="F7957" s="510">
        <f t="shared" si="1931"/>
        <v>0</v>
      </c>
      <c r="G7957" s="527"/>
      <c r="H7957" s="528"/>
      <c r="I7957" s="517">
        <f t="shared" si="1932"/>
        <v>0</v>
      </c>
      <c r="J7957" s="517">
        <f t="shared" si="1933"/>
        <v>0</v>
      </c>
      <c r="K7957" s="504"/>
      <c r="L7957" s="518">
        <f t="shared" si="1934"/>
        <v>0</v>
      </c>
      <c r="M7957" s="518">
        <f t="shared" si="1934"/>
        <v>0</v>
      </c>
      <c r="N7957" s="517">
        <f t="shared" si="1935"/>
        <v>0</v>
      </c>
      <c r="O7957" s="517">
        <f t="shared" si="1936"/>
        <v>0</v>
      </c>
      <c r="P7957" s="506"/>
      <c r="Q7957" s="520"/>
      <c r="R7957" s="412" t="str">
        <f t="shared" si="1925"/>
        <v/>
      </c>
      <c r="S7957" s="412" t="str">
        <f t="shared" si="1923"/>
        <v/>
      </c>
      <c r="T7957" s="427"/>
      <c r="U7957" s="429"/>
      <c r="W7957" s="6" t="str">
        <f>VLOOKUP(A7957,'[3]Cartilha Global'!$A:$A,1,FALSE)</f>
        <v>x</v>
      </c>
    </row>
    <row r="7958" spans="1:23" ht="12" hidden="1" thickBot="1" x14ac:dyDescent="0.25">
      <c r="A7958" s="531" t="s">
        <v>184</v>
      </c>
      <c r="B7958" s="598"/>
      <c r="C7958" s="534"/>
      <c r="D7958" s="535"/>
      <c r="E7958" s="536"/>
      <c r="F7958" s="510">
        <f t="shared" si="1931"/>
        <v>0</v>
      </c>
      <c r="G7958" s="527"/>
      <c r="H7958" s="528"/>
      <c r="I7958" s="517">
        <f t="shared" si="1932"/>
        <v>0</v>
      </c>
      <c r="J7958" s="517">
        <f t="shared" si="1933"/>
        <v>0</v>
      </c>
      <c r="K7958" s="504"/>
      <c r="L7958" s="518">
        <f t="shared" si="1934"/>
        <v>0</v>
      </c>
      <c r="M7958" s="518">
        <f t="shared" si="1934"/>
        <v>0</v>
      </c>
      <c r="N7958" s="517">
        <f t="shared" si="1935"/>
        <v>0</v>
      </c>
      <c r="O7958" s="517">
        <f t="shared" si="1936"/>
        <v>0</v>
      </c>
      <c r="P7958" s="506"/>
      <c r="Q7958" s="520"/>
      <c r="R7958" s="412" t="str">
        <f t="shared" si="1925"/>
        <v/>
      </c>
      <c r="S7958" s="412" t="str">
        <f t="shared" si="1923"/>
        <v/>
      </c>
      <c r="T7958" s="427"/>
      <c r="U7958" s="429"/>
      <c r="W7958" s="6" t="str">
        <f>VLOOKUP(A7958,'[3]Cartilha Global'!$A:$A,1,FALSE)</f>
        <v>x</v>
      </c>
    </row>
    <row r="7959" spans="1:23" ht="12" hidden="1" thickBot="1" x14ac:dyDescent="0.25">
      <c r="A7959" s="531" t="s">
        <v>184</v>
      </c>
      <c r="B7959" s="598"/>
      <c r="C7959" s="534"/>
      <c r="D7959" s="535"/>
      <c r="E7959" s="536"/>
      <c r="F7959" s="510">
        <f t="shared" si="1931"/>
        <v>0</v>
      </c>
      <c r="G7959" s="527"/>
      <c r="H7959" s="528"/>
      <c r="I7959" s="517">
        <f t="shared" si="1932"/>
        <v>0</v>
      </c>
      <c r="J7959" s="517">
        <f t="shared" si="1933"/>
        <v>0</v>
      </c>
      <c r="K7959" s="504"/>
      <c r="L7959" s="518">
        <f t="shared" si="1934"/>
        <v>0</v>
      </c>
      <c r="M7959" s="518">
        <f t="shared" si="1934"/>
        <v>0</v>
      </c>
      <c r="N7959" s="517">
        <f t="shared" si="1935"/>
        <v>0</v>
      </c>
      <c r="O7959" s="517">
        <f t="shared" si="1936"/>
        <v>0</v>
      </c>
      <c r="P7959" s="506"/>
      <c r="Q7959" s="520"/>
      <c r="R7959" s="412" t="str">
        <f t="shared" si="1925"/>
        <v/>
      </c>
      <c r="S7959" s="412" t="str">
        <f t="shared" si="1923"/>
        <v/>
      </c>
      <c r="T7959" s="427"/>
      <c r="U7959" s="429"/>
      <c r="W7959" s="6" t="str">
        <f>VLOOKUP(A7959,'[3]Cartilha Global'!$A:$A,1,FALSE)</f>
        <v>x</v>
      </c>
    </row>
    <row r="7960" spans="1:23" ht="12" hidden="1" thickBot="1" x14ac:dyDescent="0.25">
      <c r="A7960" s="531" t="s">
        <v>184</v>
      </c>
      <c r="B7960" s="598"/>
      <c r="C7960" s="534"/>
      <c r="D7960" s="535"/>
      <c r="E7960" s="536"/>
      <c r="F7960" s="510">
        <f t="shared" si="1931"/>
        <v>0</v>
      </c>
      <c r="G7960" s="527"/>
      <c r="H7960" s="528"/>
      <c r="I7960" s="517">
        <f t="shared" si="1932"/>
        <v>0</v>
      </c>
      <c r="J7960" s="517">
        <f t="shared" si="1933"/>
        <v>0</v>
      </c>
      <c r="K7960" s="504"/>
      <c r="L7960" s="518">
        <f t="shared" si="1934"/>
        <v>0</v>
      </c>
      <c r="M7960" s="518">
        <f t="shared" si="1934"/>
        <v>0</v>
      </c>
      <c r="N7960" s="517">
        <f t="shared" si="1935"/>
        <v>0</v>
      </c>
      <c r="O7960" s="517">
        <f t="shared" si="1936"/>
        <v>0</v>
      </c>
      <c r="P7960" s="506"/>
      <c r="Q7960" s="520"/>
      <c r="R7960" s="412" t="str">
        <f t="shared" si="1925"/>
        <v/>
      </c>
      <c r="S7960" s="412" t="str">
        <f t="shared" si="1923"/>
        <v/>
      </c>
      <c r="T7960" s="427"/>
      <c r="U7960" s="429"/>
      <c r="W7960" s="6" t="str">
        <f>VLOOKUP(A7960,'[3]Cartilha Global'!$A:$A,1,FALSE)</f>
        <v>x</v>
      </c>
    </row>
    <row r="7961" spans="1:23" ht="12" hidden="1" thickBot="1" x14ac:dyDescent="0.25">
      <c r="A7961" s="531" t="s">
        <v>184</v>
      </c>
      <c r="B7961" s="598"/>
      <c r="C7961" s="534"/>
      <c r="D7961" s="535"/>
      <c r="E7961" s="536"/>
      <c r="F7961" s="510">
        <f t="shared" si="1931"/>
        <v>0</v>
      </c>
      <c r="G7961" s="527"/>
      <c r="H7961" s="528"/>
      <c r="I7961" s="517">
        <f t="shared" si="1932"/>
        <v>0</v>
      </c>
      <c r="J7961" s="517">
        <f t="shared" si="1933"/>
        <v>0</v>
      </c>
      <c r="K7961" s="504"/>
      <c r="L7961" s="518">
        <f t="shared" si="1934"/>
        <v>0</v>
      </c>
      <c r="M7961" s="518">
        <f t="shared" si="1934"/>
        <v>0</v>
      </c>
      <c r="N7961" s="517">
        <f t="shared" si="1935"/>
        <v>0</v>
      </c>
      <c r="O7961" s="517">
        <f t="shared" si="1936"/>
        <v>0</v>
      </c>
      <c r="P7961" s="506"/>
      <c r="Q7961" s="520"/>
      <c r="R7961" s="412" t="str">
        <f t="shared" si="1925"/>
        <v/>
      </c>
      <c r="S7961" s="412" t="str">
        <f t="shared" si="1923"/>
        <v/>
      </c>
      <c r="T7961" s="427"/>
      <c r="U7961" s="429"/>
      <c r="W7961" s="6" t="str">
        <f>VLOOKUP(A7961,'[3]Cartilha Global'!$A:$A,1,FALSE)</f>
        <v>x</v>
      </c>
    </row>
    <row r="7962" spans="1:23" ht="12" hidden="1" thickBot="1" x14ac:dyDescent="0.25">
      <c r="A7962" s="531" t="s">
        <v>184</v>
      </c>
      <c r="B7962" s="598"/>
      <c r="C7962" s="534"/>
      <c r="D7962" s="535"/>
      <c r="E7962" s="536"/>
      <c r="F7962" s="510">
        <f t="shared" si="1931"/>
        <v>0</v>
      </c>
      <c r="G7962" s="527"/>
      <c r="H7962" s="528"/>
      <c r="I7962" s="517">
        <f t="shared" si="1932"/>
        <v>0</v>
      </c>
      <c r="J7962" s="517">
        <f t="shared" si="1933"/>
        <v>0</v>
      </c>
      <c r="K7962" s="504"/>
      <c r="L7962" s="518">
        <f t="shared" si="1934"/>
        <v>0</v>
      </c>
      <c r="M7962" s="518">
        <f t="shared" si="1934"/>
        <v>0</v>
      </c>
      <c r="N7962" s="517">
        <f t="shared" si="1935"/>
        <v>0</v>
      </c>
      <c r="O7962" s="517">
        <f t="shared" si="1936"/>
        <v>0</v>
      </c>
      <c r="P7962" s="506"/>
      <c r="Q7962" s="520"/>
      <c r="R7962" s="412" t="str">
        <f t="shared" si="1925"/>
        <v/>
      </c>
      <c r="S7962" s="412" t="str">
        <f t="shared" si="1923"/>
        <v/>
      </c>
      <c r="T7962" s="427"/>
      <c r="U7962" s="429"/>
      <c r="W7962" s="6" t="str">
        <f>VLOOKUP(A7962,'[3]Cartilha Global'!$A:$A,1,FALSE)</f>
        <v>x</v>
      </c>
    </row>
    <row r="7963" spans="1:23" ht="12" hidden="1" thickBot="1" x14ac:dyDescent="0.25">
      <c r="A7963" s="531" t="s">
        <v>184</v>
      </c>
      <c r="B7963" s="598"/>
      <c r="C7963" s="534"/>
      <c r="D7963" s="535"/>
      <c r="E7963" s="536"/>
      <c r="F7963" s="510">
        <f t="shared" si="1931"/>
        <v>0</v>
      </c>
      <c r="G7963" s="527"/>
      <c r="H7963" s="528"/>
      <c r="I7963" s="517">
        <f t="shared" si="1932"/>
        <v>0</v>
      </c>
      <c r="J7963" s="517">
        <f t="shared" si="1933"/>
        <v>0</v>
      </c>
      <c r="K7963" s="504"/>
      <c r="L7963" s="518">
        <f t="shared" si="1934"/>
        <v>0</v>
      </c>
      <c r="M7963" s="518">
        <f t="shared" si="1934"/>
        <v>0</v>
      </c>
      <c r="N7963" s="517">
        <f t="shared" si="1935"/>
        <v>0</v>
      </c>
      <c r="O7963" s="517">
        <f t="shared" si="1936"/>
        <v>0</v>
      </c>
      <c r="P7963" s="506"/>
      <c r="Q7963" s="520"/>
      <c r="R7963" s="412" t="str">
        <f t="shared" si="1925"/>
        <v/>
      </c>
      <c r="S7963" s="412" t="str">
        <f t="shared" si="1923"/>
        <v/>
      </c>
      <c r="T7963" s="427"/>
      <c r="U7963" s="429"/>
      <c r="W7963" s="6" t="str">
        <f>VLOOKUP(A7963,'[3]Cartilha Global'!$A:$A,1,FALSE)</f>
        <v>x</v>
      </c>
    </row>
    <row r="7964" spans="1:23" ht="12" hidden="1" thickBot="1" x14ac:dyDescent="0.25">
      <c r="A7964" s="531" t="s">
        <v>184</v>
      </c>
      <c r="B7964" s="598"/>
      <c r="C7964" s="534"/>
      <c r="D7964" s="535"/>
      <c r="E7964" s="536"/>
      <c r="F7964" s="510">
        <f t="shared" si="1931"/>
        <v>0</v>
      </c>
      <c r="G7964" s="527"/>
      <c r="H7964" s="528"/>
      <c r="I7964" s="517">
        <f t="shared" si="1932"/>
        <v>0</v>
      </c>
      <c r="J7964" s="517">
        <f t="shared" si="1933"/>
        <v>0</v>
      </c>
      <c r="K7964" s="504"/>
      <c r="L7964" s="518">
        <f t="shared" si="1934"/>
        <v>0</v>
      </c>
      <c r="M7964" s="518">
        <f t="shared" si="1934"/>
        <v>0</v>
      </c>
      <c r="N7964" s="517">
        <f t="shared" si="1935"/>
        <v>0</v>
      </c>
      <c r="O7964" s="517">
        <f t="shared" si="1936"/>
        <v>0</v>
      </c>
      <c r="P7964" s="506"/>
      <c r="Q7964" s="520"/>
      <c r="R7964" s="412" t="str">
        <f t="shared" si="1925"/>
        <v/>
      </c>
      <c r="S7964" s="412" t="str">
        <f t="shared" si="1923"/>
        <v/>
      </c>
      <c r="T7964" s="427"/>
      <c r="U7964" s="429"/>
      <c r="W7964" s="6" t="str">
        <f>VLOOKUP(A7964,'[3]Cartilha Global'!$A:$A,1,FALSE)</f>
        <v>x</v>
      </c>
    </row>
    <row r="7965" spans="1:23" ht="12" hidden="1" thickBot="1" x14ac:dyDescent="0.25">
      <c r="A7965" s="531" t="s">
        <v>184</v>
      </c>
      <c r="B7965" s="598"/>
      <c r="C7965" s="534"/>
      <c r="D7965" s="535"/>
      <c r="E7965" s="536"/>
      <c r="F7965" s="510">
        <f t="shared" si="1931"/>
        <v>0</v>
      </c>
      <c r="G7965" s="527"/>
      <c r="H7965" s="528"/>
      <c r="I7965" s="517">
        <f t="shared" si="1932"/>
        <v>0</v>
      </c>
      <c r="J7965" s="517">
        <f t="shared" si="1933"/>
        <v>0</v>
      </c>
      <c r="K7965" s="504"/>
      <c r="L7965" s="518">
        <f t="shared" si="1934"/>
        <v>0</v>
      </c>
      <c r="M7965" s="518">
        <f t="shared" si="1934"/>
        <v>0</v>
      </c>
      <c r="N7965" s="517">
        <f t="shared" si="1935"/>
        <v>0</v>
      </c>
      <c r="O7965" s="517">
        <f t="shared" si="1936"/>
        <v>0</v>
      </c>
      <c r="P7965" s="506"/>
      <c r="Q7965" s="520"/>
      <c r="R7965" s="412" t="str">
        <f t="shared" si="1925"/>
        <v/>
      </c>
      <c r="S7965" s="412" t="str">
        <f t="shared" si="1923"/>
        <v/>
      </c>
      <c r="T7965" s="427"/>
      <c r="U7965" s="429"/>
      <c r="W7965" s="6" t="str">
        <f>VLOOKUP(A7965,'[3]Cartilha Global'!$A:$A,1,FALSE)</f>
        <v>x</v>
      </c>
    </row>
    <row r="7966" spans="1:23" ht="12" hidden="1" thickBot="1" x14ac:dyDescent="0.25">
      <c r="A7966" s="531" t="s">
        <v>184</v>
      </c>
      <c r="B7966" s="598"/>
      <c r="C7966" s="534"/>
      <c r="D7966" s="535"/>
      <c r="E7966" s="536"/>
      <c r="F7966" s="510">
        <f t="shared" si="1931"/>
        <v>0</v>
      </c>
      <c r="G7966" s="527"/>
      <c r="H7966" s="528"/>
      <c r="I7966" s="517">
        <f t="shared" si="1932"/>
        <v>0</v>
      </c>
      <c r="J7966" s="517">
        <f t="shared" si="1933"/>
        <v>0</v>
      </c>
      <c r="K7966" s="504"/>
      <c r="L7966" s="518">
        <f t="shared" si="1934"/>
        <v>0</v>
      </c>
      <c r="M7966" s="518">
        <f t="shared" si="1934"/>
        <v>0</v>
      </c>
      <c r="N7966" s="517">
        <f t="shared" si="1935"/>
        <v>0</v>
      </c>
      <c r="O7966" s="517">
        <f t="shared" si="1936"/>
        <v>0</v>
      </c>
      <c r="P7966" s="506"/>
      <c r="Q7966" s="520"/>
      <c r="R7966" s="412" t="str">
        <f t="shared" si="1925"/>
        <v/>
      </c>
      <c r="S7966" s="412" t="str">
        <f t="shared" si="1923"/>
        <v/>
      </c>
      <c r="T7966" s="427"/>
      <c r="U7966" s="429"/>
      <c r="W7966" s="6" t="str">
        <f>VLOOKUP(A7966,'[3]Cartilha Global'!$A:$A,1,FALSE)</f>
        <v>x</v>
      </c>
    </row>
    <row r="7967" spans="1:23" ht="12" hidden="1" thickBot="1" x14ac:dyDescent="0.25">
      <c r="A7967" s="531" t="s">
        <v>184</v>
      </c>
      <c r="B7967" s="598"/>
      <c r="C7967" s="534"/>
      <c r="D7967" s="535"/>
      <c r="E7967" s="536"/>
      <c r="F7967" s="510">
        <f t="shared" si="1931"/>
        <v>0</v>
      </c>
      <c r="G7967" s="527"/>
      <c r="H7967" s="528"/>
      <c r="I7967" s="517">
        <f t="shared" si="1932"/>
        <v>0</v>
      </c>
      <c r="J7967" s="517">
        <f t="shared" si="1933"/>
        <v>0</v>
      </c>
      <c r="K7967" s="504"/>
      <c r="L7967" s="518">
        <f t="shared" si="1934"/>
        <v>0</v>
      </c>
      <c r="M7967" s="518">
        <f t="shared" si="1934"/>
        <v>0</v>
      </c>
      <c r="N7967" s="517">
        <f t="shared" si="1935"/>
        <v>0</v>
      </c>
      <c r="O7967" s="517">
        <f t="shared" si="1936"/>
        <v>0</v>
      </c>
      <c r="P7967" s="506"/>
      <c r="Q7967" s="520"/>
      <c r="R7967" s="412" t="str">
        <f t="shared" si="1925"/>
        <v/>
      </c>
      <c r="S7967" s="412" t="str">
        <f t="shared" si="1923"/>
        <v/>
      </c>
      <c r="T7967" s="427"/>
      <c r="U7967" s="429"/>
      <c r="W7967" s="6" t="str">
        <f>VLOOKUP(A7967,'[3]Cartilha Global'!$A:$A,1,FALSE)</f>
        <v>x</v>
      </c>
    </row>
    <row r="7968" spans="1:23" ht="12" hidden="1" thickBot="1" x14ac:dyDescent="0.25">
      <c r="A7968" s="531" t="s">
        <v>184</v>
      </c>
      <c r="B7968" s="598"/>
      <c r="C7968" s="534"/>
      <c r="D7968" s="535"/>
      <c r="E7968" s="536"/>
      <c r="F7968" s="510">
        <f t="shared" si="1931"/>
        <v>0</v>
      </c>
      <c r="G7968" s="527"/>
      <c r="H7968" s="528"/>
      <c r="I7968" s="517">
        <f t="shared" si="1932"/>
        <v>0</v>
      </c>
      <c r="J7968" s="517">
        <f t="shared" si="1933"/>
        <v>0</v>
      </c>
      <c r="K7968" s="504"/>
      <c r="L7968" s="518">
        <f t="shared" si="1934"/>
        <v>0</v>
      </c>
      <c r="M7968" s="518">
        <f t="shared" si="1934"/>
        <v>0</v>
      </c>
      <c r="N7968" s="517">
        <f t="shared" si="1935"/>
        <v>0</v>
      </c>
      <c r="O7968" s="517">
        <f t="shared" si="1936"/>
        <v>0</v>
      </c>
      <c r="P7968" s="506"/>
      <c r="Q7968" s="520"/>
      <c r="R7968" s="412" t="str">
        <f t="shared" si="1925"/>
        <v/>
      </c>
      <c r="S7968" s="412" t="str">
        <f t="shared" si="1923"/>
        <v/>
      </c>
      <c r="T7968" s="427"/>
      <c r="U7968" s="429"/>
      <c r="W7968" s="6" t="str">
        <f>VLOOKUP(A7968,'[3]Cartilha Global'!$A:$A,1,FALSE)</f>
        <v>x</v>
      </c>
    </row>
    <row r="7969" spans="1:23" ht="12" hidden="1" thickBot="1" x14ac:dyDescent="0.25">
      <c r="A7969" s="531" t="s">
        <v>184</v>
      </c>
      <c r="B7969" s="598"/>
      <c r="C7969" s="534"/>
      <c r="D7969" s="535"/>
      <c r="E7969" s="536"/>
      <c r="F7969" s="510">
        <f t="shared" si="1931"/>
        <v>0</v>
      </c>
      <c r="G7969" s="527"/>
      <c r="H7969" s="528"/>
      <c r="I7969" s="517">
        <f t="shared" si="1932"/>
        <v>0</v>
      </c>
      <c r="J7969" s="517">
        <f t="shared" si="1933"/>
        <v>0</v>
      </c>
      <c r="K7969" s="504"/>
      <c r="L7969" s="518">
        <f t="shared" si="1934"/>
        <v>0</v>
      </c>
      <c r="M7969" s="518">
        <f t="shared" si="1934"/>
        <v>0</v>
      </c>
      <c r="N7969" s="517">
        <f t="shared" si="1935"/>
        <v>0</v>
      </c>
      <c r="O7969" s="517">
        <f t="shared" si="1936"/>
        <v>0</v>
      </c>
      <c r="P7969" s="506"/>
      <c r="Q7969" s="520"/>
      <c r="R7969" s="412" t="str">
        <f t="shared" si="1925"/>
        <v/>
      </c>
      <c r="S7969" s="412" t="str">
        <f t="shared" si="1923"/>
        <v/>
      </c>
      <c r="T7969" s="427"/>
      <c r="U7969" s="429"/>
      <c r="W7969" s="6" t="str">
        <f>VLOOKUP(A7969,'[3]Cartilha Global'!$A:$A,1,FALSE)</f>
        <v>x</v>
      </c>
    </row>
    <row r="7970" spans="1:23" ht="12" hidden="1" thickBot="1" x14ac:dyDescent="0.25">
      <c r="A7970" s="627" t="s">
        <v>184</v>
      </c>
      <c r="B7970" s="628"/>
      <c r="C7970" s="629"/>
      <c r="D7970" s="630"/>
      <c r="E7970" s="536"/>
      <c r="F7970" s="631">
        <f t="shared" si="1931"/>
        <v>0</v>
      </c>
      <c r="G7970" s="527"/>
      <c r="H7970" s="528"/>
      <c r="I7970" s="517">
        <f>IF(ISBLANK(E7970),0,ROUND(F7970*G7970,2))</f>
        <v>0</v>
      </c>
      <c r="J7970" s="517">
        <f>IF(ISBLANK(G7970),0,ROUND(G7970*H7970,2))</f>
        <v>0</v>
      </c>
      <c r="K7970" s="504"/>
      <c r="L7970" s="518">
        <f t="shared" si="1934"/>
        <v>0</v>
      </c>
      <c r="M7970" s="518">
        <f t="shared" si="1934"/>
        <v>0</v>
      </c>
      <c r="N7970" s="517">
        <f t="shared" si="1935"/>
        <v>0</v>
      </c>
      <c r="O7970" s="517">
        <f t="shared" si="1936"/>
        <v>0</v>
      </c>
      <c r="P7970" s="506"/>
      <c r="Q7970" s="520"/>
      <c r="R7970" s="412" t="str">
        <f t="shared" si="1925"/>
        <v/>
      </c>
      <c r="S7970" s="412" t="str">
        <f t="shared" si="1923"/>
        <v/>
      </c>
      <c r="T7970" s="427"/>
      <c r="U7970" s="429"/>
      <c r="W7970" s="6" t="str">
        <f>VLOOKUP(A7970,'[3]Cartilha Global'!$A:$A,1,FALSE)</f>
        <v>x</v>
      </c>
    </row>
    <row r="7971" spans="1:23" ht="12" thickBot="1" x14ac:dyDescent="0.25">
      <c r="A7971" s="632" t="s">
        <v>184</v>
      </c>
      <c r="B7971" s="486"/>
      <c r="C7971" s="487" t="s">
        <v>251</v>
      </c>
      <c r="D7971" s="488"/>
      <c r="E7971" s="489"/>
      <c r="F7971" s="490"/>
      <c r="G7971" s="491"/>
      <c r="H7971" s="491"/>
      <c r="I7971" s="4">
        <f>SUM(I23:I7970)</f>
        <v>335081.65000000002</v>
      </c>
      <c r="J7971" s="4">
        <f>SUM(J23:J7970)</f>
        <v>335081.65000000002</v>
      </c>
      <c r="K7971" s="492">
        <f>SUM(K20:K7970)</f>
        <v>335081.64999999997</v>
      </c>
      <c r="L7971" s="491"/>
      <c r="M7971" s="491"/>
      <c r="N7971" s="4">
        <f>SUM(N23:N7970)</f>
        <v>335081.65000000002</v>
      </c>
      <c r="O7971" s="493">
        <f>SUM(O23:O7970)</f>
        <v>335081.65000000002</v>
      </c>
      <c r="P7971" s="492">
        <f>SUM(P20:P7970)</f>
        <v>335081.64999999997</v>
      </c>
      <c r="Q7971" s="494" t="str">
        <f>IF(OR(K7971&gt;0,P7971&gt;0),"X","")</f>
        <v>X</v>
      </c>
      <c r="R7971" s="412" t="str">
        <f t="shared" si="1925"/>
        <v>x</v>
      </c>
      <c r="S7971" s="412" t="str">
        <f t="shared" si="1923"/>
        <v>x</v>
      </c>
      <c r="T7971" s="427"/>
      <c r="U7971" s="429"/>
      <c r="W7971" s="6" t="str">
        <f>VLOOKUP(A7971,'[3]Cartilha Global'!$A:$A,1,FALSE)</f>
        <v>x</v>
      </c>
    </row>
    <row r="7972" spans="1:23" ht="23.25" thickBot="1" x14ac:dyDescent="0.25">
      <c r="A7972" s="633" t="s">
        <v>184</v>
      </c>
      <c r="B7972" s="634"/>
      <c r="C7972" s="635" t="s">
        <v>8103</v>
      </c>
      <c r="D7972" s="636"/>
      <c r="E7972" s="637"/>
      <c r="F7972" s="638"/>
      <c r="G7972" s="639" t="s">
        <v>252</v>
      </c>
      <c r="H7972" s="640"/>
      <c r="I7972" s="641"/>
      <c r="J7972" s="642" t="s">
        <v>146</v>
      </c>
      <c r="K7972" s="643">
        <f>IF(I7972=0,0,K7971/I7972)</f>
        <v>0</v>
      </c>
      <c r="L7972" s="639" t="s">
        <v>253</v>
      </c>
      <c r="M7972" s="640"/>
      <c r="N7972" s="641"/>
      <c r="O7972" s="642" t="s">
        <v>146</v>
      </c>
      <c r="P7972" s="643">
        <f>IF(N7972=0,0,P7971/N7972)</f>
        <v>0</v>
      </c>
      <c r="Q7972" s="644" t="s">
        <v>184</v>
      </c>
      <c r="R7972" s="412" t="str">
        <f t="shared" si="1925"/>
        <v>x</v>
      </c>
      <c r="S7972" s="412" t="str">
        <f t="shared" si="1923"/>
        <v>x</v>
      </c>
      <c r="T7972" s="427"/>
      <c r="U7972" s="429"/>
      <c r="W7972" s="6" t="str">
        <f>VLOOKUP(A7972,'[3]Cartilha Global'!$A:$A,1,FALSE)</f>
        <v>x</v>
      </c>
    </row>
    <row r="7973" spans="1:23" hidden="1" x14ac:dyDescent="0.2">
      <c r="A7973" s="645" t="s">
        <v>8109</v>
      </c>
      <c r="B7973" s="646"/>
      <c r="C7973" s="647"/>
      <c r="D7973" s="648"/>
      <c r="E7973" s="649"/>
      <c r="F7973" s="648"/>
      <c r="G7973" s="648"/>
      <c r="H7973" s="648"/>
      <c r="I7973" s="648"/>
      <c r="J7973" s="648"/>
      <c r="K7973" s="648"/>
      <c r="L7973" s="648"/>
      <c r="M7973" s="648"/>
      <c r="N7973" s="648"/>
      <c r="O7973" s="648"/>
      <c r="P7973" s="650"/>
      <c r="Q7973" s="1"/>
      <c r="R7973" s="412" t="str">
        <f t="shared" si="1925"/>
        <v/>
      </c>
      <c r="S7973" s="412" t="str">
        <f t="shared" si="1923"/>
        <v/>
      </c>
      <c r="T7973" s="427"/>
      <c r="U7973" s="429"/>
      <c r="W7973" s="6" t="e">
        <f>VLOOKUP(A7973,'[3]Cartilha Global'!$A:$A,1,FALSE)</f>
        <v>#N/A</v>
      </c>
    </row>
    <row r="7974" spans="1:23" hidden="1" x14ac:dyDescent="0.2">
      <c r="A7974" s="651" t="s">
        <v>118</v>
      </c>
      <c r="B7974" s="652"/>
      <c r="C7974" s="653"/>
      <c r="D7974" s="1"/>
      <c r="E7974" s="654"/>
      <c r="F7974" s="1"/>
      <c r="G7974" s="1" t="s">
        <v>122</v>
      </c>
      <c r="H7974" s="1"/>
      <c r="I7974" s="1"/>
      <c r="J7974" s="1"/>
      <c r="K7974" s="1"/>
      <c r="L7974" s="1" t="s">
        <v>121</v>
      </c>
      <c r="M7974" s="1"/>
      <c r="N7974" s="1"/>
      <c r="O7974" s="655"/>
      <c r="P7974" s="656"/>
      <c r="Q7974" s="1"/>
      <c r="R7974" s="412" t="str">
        <f t="shared" si="1925"/>
        <v/>
      </c>
      <c r="S7974" s="412" t="str">
        <f t="shared" si="1923"/>
        <v/>
      </c>
      <c r="T7974" s="427"/>
      <c r="U7974" s="429"/>
      <c r="W7974" s="6" t="str">
        <f>VLOOKUP(A7974,'[3]Cartilha Global'!$A:$A,1,FALSE)</f>
        <v>1 - CUSTO DIRETO -  SEM BDI  (R$) .................................................................................................</v>
      </c>
    </row>
    <row r="7975" spans="1:23" hidden="1" x14ac:dyDescent="0.2">
      <c r="A7975" s="651" t="s">
        <v>119</v>
      </c>
      <c r="B7975" s="652"/>
      <c r="C7975" s="653"/>
      <c r="D7975" s="1"/>
      <c r="E7975" s="654"/>
      <c r="F7975" s="1"/>
      <c r="G7975" s="1" t="s">
        <v>122</v>
      </c>
      <c r="H7975" s="1"/>
      <c r="I7975" s="1"/>
      <c r="J7975" s="1"/>
      <c r="K7975" s="1"/>
      <c r="L7975" s="1" t="s">
        <v>121</v>
      </c>
      <c r="M7975" s="1"/>
      <c r="N7975" s="1"/>
      <c r="O7975" s="657"/>
      <c r="P7975" s="656"/>
      <c r="Q7975" s="1"/>
      <c r="R7975" s="412" t="str">
        <f t="shared" si="1925"/>
        <v/>
      </c>
      <c r="S7975" s="412" t="str">
        <f t="shared" si="1923"/>
        <v/>
      </c>
      <c r="T7975" s="427"/>
      <c r="U7975" s="429"/>
      <c r="W7975" s="6" t="str">
        <f>VLOOKUP(A7975,'[3]Cartilha Global'!$A:$A,1,FALSE)</f>
        <v>2 - TAXA DE BDI DESTA OBRA   (%)  ...............................................................................................</v>
      </c>
    </row>
    <row r="7976" spans="1:23" hidden="1" x14ac:dyDescent="0.2">
      <c r="A7976" s="651" t="s">
        <v>120</v>
      </c>
      <c r="B7976" s="652"/>
      <c r="C7976" s="653"/>
      <c r="D7976" s="1"/>
      <c r="E7976" s="654"/>
      <c r="F7976" s="1"/>
      <c r="G7976" s="1" t="s">
        <v>122</v>
      </c>
      <c r="H7976" s="1"/>
      <c r="I7976" s="1"/>
      <c r="J7976" s="1"/>
      <c r="K7976" s="1"/>
      <c r="L7976" s="1" t="s">
        <v>121</v>
      </c>
      <c r="M7976" s="1"/>
      <c r="N7976" s="1"/>
      <c r="O7976" s="655"/>
      <c r="P7976" s="656"/>
      <c r="Q7976" s="1"/>
      <c r="R7976" s="412" t="str">
        <f t="shared" si="1925"/>
        <v/>
      </c>
      <c r="S7976" s="412" t="str">
        <f t="shared" si="1923"/>
        <v/>
      </c>
      <c r="T7976" s="427"/>
      <c r="U7976" s="429"/>
      <c r="W7976" s="6" t="str">
        <f>VLOOKUP(A7976,'[3]Cartilha Global'!$A:$A,1,FALSE)</f>
        <v>3 - CUSTO GLOBAL DESTA OBRA - COM BDI  (R$)  ......................................................................</v>
      </c>
    </row>
    <row r="7977" spans="1:23" ht="12" hidden="1" thickBot="1" x14ac:dyDescent="0.25">
      <c r="A7977" s="658" t="s">
        <v>184</v>
      </c>
      <c r="B7977" s="659"/>
      <c r="C7977" s="660"/>
      <c r="D7977" s="661"/>
      <c r="E7977" s="662"/>
      <c r="F7977" s="661"/>
      <c r="G7977" s="661"/>
      <c r="H7977" s="661"/>
      <c r="I7977" s="663"/>
      <c r="J7977" s="663"/>
      <c r="K7977" s="663"/>
      <c r="L7977" s="663"/>
      <c r="M7977" s="663"/>
      <c r="N7977" s="663"/>
      <c r="O7977" s="663"/>
      <c r="P7977" s="664"/>
      <c r="Q7977" s="1"/>
      <c r="R7977" s="412" t="str">
        <f t="shared" si="1925"/>
        <v/>
      </c>
      <c r="S7977" s="412" t="str">
        <f t="shared" si="1923"/>
        <v/>
      </c>
      <c r="T7977" s="427"/>
      <c r="U7977" s="429"/>
      <c r="W7977" s="6" t="str">
        <f>VLOOKUP(A7977,'[3]Cartilha Global'!$A:$A,1,FALSE)</f>
        <v>x</v>
      </c>
    </row>
    <row r="7978" spans="1:23" x14ac:dyDescent="0.2">
      <c r="A7978" s="1"/>
      <c r="B7978" s="1"/>
      <c r="C7978" s="653"/>
      <c r="D7978" s="1"/>
      <c r="E7978" s="654"/>
      <c r="F7978" s="1"/>
      <c r="G7978" s="1"/>
      <c r="H7978" s="1"/>
      <c r="I7978" s="1"/>
      <c r="J7978" s="1"/>
      <c r="K7978" s="1"/>
      <c r="L7978" s="1"/>
      <c r="M7978" s="1"/>
      <c r="N7978" s="1"/>
      <c r="O7978" s="1"/>
      <c r="P7978" s="1"/>
      <c r="Q7978" s="1"/>
      <c r="R7978" s="1"/>
      <c r="S7978" s="1"/>
    </row>
    <row r="7979" spans="1:23" ht="12" thickBot="1" x14ac:dyDescent="0.25">
      <c r="A7979" s="1"/>
      <c r="B7979" s="1"/>
      <c r="C7979" s="653"/>
      <c r="D7979" s="1"/>
      <c r="E7979" s="654"/>
      <c r="F7979" s="1"/>
      <c r="G7979" s="427"/>
      <c r="H7979" s="1"/>
      <c r="I7979" s="1"/>
      <c r="J7979" s="1"/>
      <c r="K7979" s="1"/>
      <c r="L7979" s="1"/>
      <c r="M7979" s="1"/>
      <c r="N7979" s="1"/>
      <c r="O7979" s="1"/>
      <c r="P7979" s="1"/>
      <c r="Q7979" s="1"/>
      <c r="R7979" s="1"/>
      <c r="S7979" s="1"/>
    </row>
    <row r="7980" spans="1:23" ht="12" thickBot="1" x14ac:dyDescent="0.25">
      <c r="A7980" s="1"/>
      <c r="B7980" s="1"/>
      <c r="C7980" s="665"/>
      <c r="D7980" s="666"/>
      <c r="E7980" s="667"/>
      <c r="F7980" s="427"/>
      <c r="G7980" s="1"/>
      <c r="H7980" s="1"/>
      <c r="I7980" s="668" t="s">
        <v>3388</v>
      </c>
      <c r="J7980" s="668"/>
      <c r="K7980" s="669"/>
      <c r="L7980" s="670"/>
      <c r="M7980" s="671"/>
      <c r="N7980" s="668"/>
      <c r="O7980" s="668"/>
      <c r="P7980" s="669"/>
      <c r="Q7980" s="1"/>
      <c r="R7980" s="1"/>
      <c r="S7980" s="1"/>
    </row>
    <row r="7981" spans="1:23" x14ac:dyDescent="0.2">
      <c r="A7981" s="1"/>
      <c r="B7981" s="1"/>
      <c r="C7981" s="672">
        <f>SUM(F23:F7970)</f>
        <v>6166270.2599999877</v>
      </c>
      <c r="D7981" s="673">
        <v>6104521.6299999813</v>
      </c>
      <c r="E7981" s="674"/>
      <c r="F7981" s="675"/>
      <c r="G7981" s="1"/>
      <c r="H7981" s="1"/>
      <c r="I7981" s="1"/>
      <c r="J7981" s="1"/>
      <c r="K7981" s="1"/>
      <c r="L7981" s="1"/>
      <c r="M7981" s="1"/>
      <c r="N7981" s="1"/>
      <c r="O7981" s="1"/>
      <c r="P7981" s="1"/>
      <c r="Q7981" s="1"/>
      <c r="R7981" s="1"/>
      <c r="S7981" s="1"/>
    </row>
    <row r="7982" spans="1:23" x14ac:dyDescent="0.2">
      <c r="A7982" s="1"/>
      <c r="B7982" s="1"/>
      <c r="C7982" s="672">
        <f>SUBTOTAL(9,F23:F7970)</f>
        <v>24561.78</v>
      </c>
      <c r="D7982" s="673"/>
      <c r="E7982" s="676"/>
      <c r="F7982" s="677"/>
      <c r="G7982" s="1"/>
      <c r="H7982" s="1"/>
      <c r="I7982" s="1"/>
      <c r="J7982" s="427"/>
      <c r="K7982" s="1"/>
      <c r="L7982" s="1"/>
      <c r="M7982" s="1"/>
      <c r="N7982" s="1"/>
      <c r="O7982" s="1"/>
      <c r="P7982" s="1"/>
      <c r="Q7982" s="1"/>
      <c r="R7982" s="1"/>
      <c r="S7982" s="1"/>
      <c r="T7982" s="427"/>
    </row>
    <row r="7983" spans="1:23" x14ac:dyDescent="0.2">
      <c r="A7983" s="1"/>
      <c r="B7983" s="1"/>
      <c r="C7983" s="678"/>
      <c r="D7983" s="673"/>
      <c r="E7983" s="676"/>
      <c r="F7983" s="675"/>
      <c r="G7983" s="1"/>
      <c r="H7983" s="1"/>
      <c r="I7983" s="1"/>
      <c r="J7983" s="1"/>
      <c r="K7983" s="1"/>
      <c r="L7983" s="1"/>
      <c r="M7983" s="1"/>
      <c r="N7983" s="1"/>
      <c r="O7983" s="1"/>
      <c r="P7983" s="1"/>
      <c r="Q7983" s="1"/>
      <c r="R7983" s="1"/>
      <c r="S7983" s="1"/>
    </row>
    <row r="7984" spans="1:23" x14ac:dyDescent="0.2">
      <c r="A7984" s="1"/>
      <c r="B7984" s="1"/>
      <c r="C7984" s="672">
        <f>SUM(E23:E7970)</f>
        <v>4979223.8482259847</v>
      </c>
      <c r="D7984" s="673">
        <v>4967872.3054799838</v>
      </c>
      <c r="E7984" s="674"/>
      <c r="F7984" s="675"/>
      <c r="G7984" s="1"/>
      <c r="H7984" s="1"/>
      <c r="I7984" s="427"/>
      <c r="J7984" s="1"/>
      <c r="K7984" s="1"/>
      <c r="L7984" s="1"/>
      <c r="M7984" s="1"/>
      <c r="N7984" s="1"/>
      <c r="O7984" s="1"/>
      <c r="P7984" s="1"/>
      <c r="Q7984" s="1"/>
      <c r="R7984" s="1"/>
      <c r="S7984" s="1"/>
    </row>
    <row r="7985" spans="1:19" x14ac:dyDescent="0.2">
      <c r="A7985" s="1"/>
      <c r="B7985" s="1"/>
      <c r="C7985" s="672">
        <f>SUBTOTAL(9,E23:E7970)</f>
        <v>19833.462746000001</v>
      </c>
      <c r="D7985" s="673"/>
      <c r="E7985" s="676"/>
      <c r="F7985" s="675"/>
      <c r="G7985" s="1"/>
      <c r="H7985" s="1"/>
      <c r="I7985" s="1"/>
      <c r="J7985" s="1"/>
      <c r="K7985" s="1"/>
      <c r="L7985" s="1"/>
      <c r="M7985" s="1"/>
      <c r="N7985" s="1"/>
      <c r="O7985" s="1"/>
      <c r="P7985" s="1"/>
      <c r="Q7985" s="1"/>
      <c r="R7985" s="1"/>
      <c r="S7985" s="1"/>
    </row>
    <row r="7986" spans="1:19" x14ac:dyDescent="0.2">
      <c r="A7986" s="1"/>
      <c r="B7986" s="1"/>
      <c r="C7986" s="678"/>
      <c r="D7986" s="666"/>
      <c r="E7986" s="667"/>
      <c r="F7986" s="1"/>
      <c r="G7986" s="1"/>
      <c r="H7986" s="1"/>
      <c r="I7986" s="1"/>
      <c r="J7986" s="1"/>
      <c r="K7986" s="1"/>
      <c r="L7986" s="1"/>
      <c r="M7986" s="1"/>
      <c r="N7986" s="1"/>
      <c r="O7986" s="1">
        <f>[4]Planilha1!$C$6</f>
        <v>0</v>
      </c>
      <c r="P7986" s="1"/>
      <c r="Q7986" s="1"/>
      <c r="R7986" s="1"/>
      <c r="S7986" s="1"/>
    </row>
    <row r="7987" spans="1:19" x14ac:dyDescent="0.2">
      <c r="A7987" s="1"/>
      <c r="B7987" s="1"/>
      <c r="C7987" s="678"/>
      <c r="D7987" s="666"/>
      <c r="E7987" s="667"/>
      <c r="F7987" s="1"/>
      <c r="G7987" s="1"/>
      <c r="H7987" s="1"/>
      <c r="I7987" s="1"/>
      <c r="J7987" s="1"/>
      <c r="K7987" s="1"/>
      <c r="L7987" s="1"/>
      <c r="M7987" s="1"/>
      <c r="N7987" s="1"/>
      <c r="O7987" s="1"/>
      <c r="P7987" s="1"/>
      <c r="Q7987" s="1"/>
      <c r="R7987" s="1"/>
      <c r="S7987" s="1"/>
    </row>
    <row r="7988" spans="1:19" x14ac:dyDescent="0.2">
      <c r="A7988" s="1"/>
      <c r="B7988" s="1"/>
      <c r="C7988" s="666"/>
      <c r="D7988" s="666"/>
      <c r="E7988" s="667"/>
      <c r="F7988" s="1"/>
      <c r="G7988" s="1"/>
      <c r="H7988" s="1"/>
      <c r="I7988" s="1"/>
      <c r="J7988" s="1"/>
      <c r="K7988" s="1"/>
      <c r="L7988" s="1"/>
      <c r="M7988" s="1"/>
      <c r="N7988" s="1"/>
      <c r="O7988" s="1"/>
      <c r="P7988" s="1"/>
      <c r="Q7988" s="1"/>
      <c r="R7988" s="1"/>
      <c r="S7988" s="1"/>
    </row>
    <row r="7989" spans="1:19" x14ac:dyDescent="0.2">
      <c r="A7989" s="1"/>
      <c r="B7989" s="1"/>
      <c r="C7989" s="666"/>
      <c r="D7989" s="666"/>
      <c r="E7989" s="676"/>
      <c r="F7989" s="1"/>
      <c r="G7989" s="1"/>
      <c r="H7989" s="1"/>
      <c r="I7989" s="1"/>
      <c r="J7989" s="1"/>
      <c r="K7989" s="1"/>
      <c r="L7989" s="1"/>
      <c r="M7989" s="1"/>
      <c r="N7989" s="1"/>
      <c r="O7989" s="1"/>
      <c r="P7989" s="1"/>
      <c r="Q7989" s="1"/>
      <c r="R7989" s="1"/>
      <c r="S7989" s="1"/>
    </row>
    <row r="7990" spans="1:19" x14ac:dyDescent="0.2">
      <c r="A7990" s="1"/>
      <c r="B7990" s="1"/>
      <c r="C7990" s="653"/>
      <c r="D7990" s="1"/>
      <c r="E7990" s="654"/>
      <c r="F7990" s="1"/>
      <c r="G7990" s="1"/>
      <c r="H7990" s="1"/>
      <c r="I7990" s="1"/>
      <c r="J7990" s="1"/>
      <c r="K7990" s="1"/>
      <c r="L7990" s="1"/>
      <c r="M7990" s="1"/>
      <c r="N7990" s="1"/>
      <c r="O7990" s="1"/>
      <c r="P7990" s="1"/>
      <c r="Q7990" s="1"/>
      <c r="R7990" s="1"/>
      <c r="S7990" s="1"/>
    </row>
    <row r="7991" spans="1:19" x14ac:dyDescent="0.2">
      <c r="A7991" s="1"/>
      <c r="B7991" s="1"/>
      <c r="C7991" s="1"/>
      <c r="D7991" s="1"/>
      <c r="E7991" s="654"/>
      <c r="F7991" s="1"/>
      <c r="G7991" s="1"/>
      <c r="H7991" s="1"/>
      <c r="I7991" s="1"/>
      <c r="J7991" s="1"/>
      <c r="K7991" s="1"/>
      <c r="L7991" s="1"/>
      <c r="M7991" s="1"/>
      <c r="N7991" s="1"/>
      <c r="O7991" s="1"/>
      <c r="P7991" s="1"/>
      <c r="Q7991" s="1"/>
      <c r="R7991" s="1"/>
      <c r="S7991" s="1"/>
    </row>
    <row r="7992" spans="1:19" x14ac:dyDescent="0.2">
      <c r="A7992" s="1"/>
      <c r="B7992" s="1"/>
      <c r="C7992" s="1"/>
      <c r="D7992" s="1"/>
      <c r="E7992" s="654"/>
      <c r="F7992" s="1"/>
      <c r="G7992" s="1"/>
      <c r="H7992" s="1"/>
      <c r="I7992" s="1"/>
      <c r="J7992" s="1"/>
      <c r="K7992" s="1"/>
      <c r="L7992" s="1"/>
      <c r="M7992" s="1"/>
      <c r="N7992" s="1"/>
      <c r="O7992" s="1"/>
      <c r="P7992" s="1"/>
      <c r="Q7992" s="1"/>
      <c r="R7992" s="1"/>
      <c r="S7992" s="1"/>
    </row>
    <row r="7994" spans="1:19" x14ac:dyDescent="0.2">
      <c r="J7994" s="428"/>
    </row>
    <row r="7995" spans="1:19" x14ac:dyDescent="0.2">
      <c r="I7995" s="428"/>
      <c r="J7995" s="428"/>
    </row>
    <row r="7996" spans="1:19" x14ac:dyDescent="0.2">
      <c r="I7996" s="428"/>
      <c r="J7996" s="428"/>
    </row>
    <row r="7997" spans="1:19" x14ac:dyDescent="0.2">
      <c r="I7997" s="428"/>
      <c r="J7997" s="428"/>
    </row>
  </sheetData>
  <autoFilter ref="A19:S7977" xr:uid="{793FA402-0FD2-4762-955F-7129ADBA3441}">
    <filterColumn colId="18">
      <customFilters>
        <customFilter operator="notEqual" val=" "/>
      </customFilters>
    </filterColumn>
  </autoFilter>
  <mergeCells count="5">
    <mergeCell ref="E7:F7"/>
    <mergeCell ref="E8:F8"/>
    <mergeCell ref="E9:F9"/>
    <mergeCell ref="E10:F10"/>
    <mergeCell ref="E11:F11"/>
  </mergeCells>
  <phoneticPr fontId="5" type="noConversion"/>
  <pageMargins left="1.1811023622047245" right="0.78740157480314965" top="1.1811023622047245" bottom="1.1811023622047245" header="0.51181102362204722" footer="0.51181102362204722"/>
  <pageSetup paperSize="9" scale="30"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1B69-E1C1-4E57-95E6-C2BF90D5B7EF}">
  <sheetPr>
    <pageSetUpPr fitToPage="1"/>
  </sheetPr>
  <dimension ref="A3:J12"/>
  <sheetViews>
    <sheetView tabSelected="1" workbookViewId="0">
      <selection activeCell="N31" sqref="N31"/>
    </sheetView>
  </sheetViews>
  <sheetFormatPr defaultRowHeight="12.75" x14ac:dyDescent="0.2"/>
  <cols>
    <col min="2" max="2" width="8.42578125" customWidth="1"/>
    <col min="5" max="5" width="34.42578125" customWidth="1"/>
    <col min="6" max="6" width="27.140625" customWidth="1"/>
  </cols>
  <sheetData>
    <row r="3" spans="1:10" x14ac:dyDescent="0.2">
      <c r="A3" s="717"/>
      <c r="B3" s="717" t="s">
        <v>8115</v>
      </c>
      <c r="C3" s="717" t="s">
        <v>8116</v>
      </c>
      <c r="D3" s="717" t="s">
        <v>8117</v>
      </c>
      <c r="E3" s="717" t="s">
        <v>8118</v>
      </c>
      <c r="F3" s="717" t="s">
        <v>8119</v>
      </c>
      <c r="G3" s="717" t="s">
        <v>8120</v>
      </c>
      <c r="H3" s="717" t="s">
        <v>8121</v>
      </c>
      <c r="I3" s="717" t="s">
        <v>8122</v>
      </c>
      <c r="J3" s="717" t="s">
        <v>8123</v>
      </c>
    </row>
    <row r="4" spans="1:10" s="687" customFormat="1" ht="51" x14ac:dyDescent="0.2">
      <c r="A4" s="723">
        <v>1</v>
      </c>
      <c r="B4" s="723" t="s">
        <v>8124</v>
      </c>
      <c r="C4" s="723"/>
      <c r="D4" s="723">
        <v>1</v>
      </c>
      <c r="E4" s="727" t="s">
        <v>8125</v>
      </c>
      <c r="F4" s="723" t="s">
        <v>8126</v>
      </c>
      <c r="G4" s="723" t="s">
        <v>169</v>
      </c>
      <c r="H4" s="723">
        <v>1</v>
      </c>
      <c r="I4" s="723"/>
      <c r="J4" s="723">
        <f>(J5+J6+J7)</f>
        <v>8547.4800000000014</v>
      </c>
    </row>
    <row r="5" spans="1:10" ht="25.5" x14ac:dyDescent="0.2">
      <c r="A5" s="717" t="s">
        <v>4037</v>
      </c>
      <c r="B5" s="717" t="s">
        <v>8127</v>
      </c>
      <c r="C5" s="717" t="s">
        <v>3144</v>
      </c>
      <c r="D5" s="717">
        <v>88247</v>
      </c>
      <c r="E5" s="718" t="s">
        <v>7103</v>
      </c>
      <c r="F5" s="718" t="s">
        <v>8128</v>
      </c>
      <c r="G5" s="717" t="s">
        <v>7094</v>
      </c>
      <c r="H5" s="717">
        <v>1</v>
      </c>
      <c r="I5" s="717">
        <v>20.03</v>
      </c>
      <c r="J5" s="717">
        <f>I5*H5</f>
        <v>20.03</v>
      </c>
    </row>
    <row r="6" spans="1:10" ht="25.5" x14ac:dyDescent="0.2">
      <c r="A6" s="717" t="s">
        <v>4037</v>
      </c>
      <c r="B6" s="717" t="s">
        <v>8127</v>
      </c>
      <c r="C6" s="717" t="s">
        <v>3144</v>
      </c>
      <c r="D6" s="717">
        <v>88264</v>
      </c>
      <c r="E6" s="718" t="s">
        <v>7118</v>
      </c>
      <c r="F6" s="718" t="s">
        <v>8128</v>
      </c>
      <c r="G6" s="717" t="s">
        <v>7094</v>
      </c>
      <c r="H6" s="717">
        <v>1</v>
      </c>
      <c r="I6" s="717">
        <v>25.67</v>
      </c>
      <c r="J6" s="717">
        <f>I6*H6</f>
        <v>25.67</v>
      </c>
    </row>
    <row r="7" spans="1:10" ht="25.5" x14ac:dyDescent="0.2">
      <c r="A7" s="717" t="s">
        <v>4037</v>
      </c>
      <c r="B7" s="719" t="s">
        <v>8129</v>
      </c>
      <c r="C7" s="717" t="s">
        <v>3144</v>
      </c>
      <c r="D7" s="717">
        <v>42243</v>
      </c>
      <c r="E7" s="718" t="s">
        <v>8130</v>
      </c>
      <c r="F7" s="718" t="s">
        <v>8131</v>
      </c>
      <c r="G7" s="717" t="s">
        <v>8132</v>
      </c>
      <c r="H7" s="717">
        <v>1</v>
      </c>
      <c r="I7" s="717">
        <v>8501.7800000000007</v>
      </c>
      <c r="J7" s="717">
        <f>I7</f>
        <v>8501.7800000000007</v>
      </c>
    </row>
    <row r="8" spans="1:10" x14ac:dyDescent="0.2">
      <c r="A8" s="717"/>
      <c r="B8" s="717"/>
      <c r="C8" s="717"/>
      <c r="D8" s="717"/>
      <c r="E8" s="717"/>
      <c r="F8" s="717"/>
      <c r="G8" s="717"/>
      <c r="H8" s="717"/>
      <c r="I8" s="717"/>
      <c r="J8" s="717"/>
    </row>
    <row r="9" spans="1:10" s="688" customFormat="1" ht="25.5" x14ac:dyDescent="0.2">
      <c r="A9" s="723">
        <v>2</v>
      </c>
      <c r="B9" s="723" t="s">
        <v>8124</v>
      </c>
      <c r="C9" s="724"/>
      <c r="D9" s="724"/>
      <c r="E9" s="725" t="s">
        <v>8134</v>
      </c>
      <c r="F9" s="724"/>
      <c r="G9" s="724" t="s">
        <v>169</v>
      </c>
      <c r="H9" s="724">
        <v>1</v>
      </c>
      <c r="I9" s="724"/>
      <c r="J9" s="726">
        <f>J10+J11+J12</f>
        <v>96.188745999999995</v>
      </c>
    </row>
    <row r="10" spans="1:10" s="687" customFormat="1" ht="25.5" x14ac:dyDescent="0.2">
      <c r="A10" s="720"/>
      <c r="B10" s="720"/>
      <c r="C10" s="720" t="s">
        <v>8138</v>
      </c>
      <c r="D10" s="720">
        <v>39465</v>
      </c>
      <c r="E10" s="721" t="s">
        <v>8134</v>
      </c>
      <c r="F10" s="720" t="s">
        <v>8132</v>
      </c>
      <c r="G10" s="720"/>
      <c r="H10" s="720">
        <v>1</v>
      </c>
      <c r="I10" s="722" t="s">
        <v>8139</v>
      </c>
      <c r="J10" s="720">
        <f>H10*I10</f>
        <v>81.92</v>
      </c>
    </row>
    <row r="11" spans="1:10" x14ac:dyDescent="0.2">
      <c r="A11" s="717"/>
      <c r="B11" s="717"/>
      <c r="C11" s="717" t="s">
        <v>3144</v>
      </c>
      <c r="D11" s="717" t="s">
        <v>8136</v>
      </c>
      <c r="E11" s="717" t="s">
        <v>7103</v>
      </c>
      <c r="F11" s="717" t="s">
        <v>7094</v>
      </c>
      <c r="G11" s="717"/>
      <c r="H11" s="717">
        <v>0.27339999999999998</v>
      </c>
      <c r="I11" s="717">
        <v>23.51</v>
      </c>
      <c r="J11" s="720">
        <f t="shared" ref="J11:J12" si="0">H11*I11</f>
        <v>6.4276340000000003</v>
      </c>
    </row>
    <row r="12" spans="1:10" x14ac:dyDescent="0.2">
      <c r="A12" s="717"/>
      <c r="B12" s="717"/>
      <c r="C12" s="717" t="s">
        <v>3144</v>
      </c>
      <c r="D12" s="717" t="s">
        <v>8137</v>
      </c>
      <c r="E12" s="717" t="s">
        <v>7118</v>
      </c>
      <c r="F12" s="717" t="s">
        <v>7094</v>
      </c>
      <c r="G12" s="717"/>
      <c r="H12" s="717">
        <v>0.27339999999999998</v>
      </c>
      <c r="I12" s="717">
        <v>28.68</v>
      </c>
      <c r="J12" s="720">
        <f t="shared" si="0"/>
        <v>7.841111999999999</v>
      </c>
    </row>
  </sheetData>
  <pageMargins left="0.511811024" right="0.511811024" top="0.78740157499999996" bottom="0.78740157499999996" header="0.31496062000000002" footer="0.31496062000000002"/>
  <pageSetup paperSize="9" fitToHeight="0" orientation="landscape" r:id="rId1"/>
  <rowBreaks count="1" manualBreakCount="1">
    <brk id="11" max="9" man="1"/>
  </rowBreaks>
  <colBreaks count="1" manualBreakCount="1">
    <brk id="9" min="2" max="1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8"/>
  <sheetViews>
    <sheetView workbookViewId="0">
      <selection activeCell="C22" sqref="C22"/>
    </sheetView>
  </sheetViews>
  <sheetFormatPr defaultColWidth="8.85546875" defaultRowHeight="11.25" x14ac:dyDescent="0.2"/>
  <cols>
    <col min="1" max="20" width="8.85546875" style="1"/>
    <col min="21" max="21" width="10" style="1" bestFit="1" customWidth="1"/>
    <col min="22" max="16384" width="8.85546875" style="1"/>
  </cols>
  <sheetData>
    <row r="1" spans="1:25" ht="12" thickBot="1" x14ac:dyDescent="0.25"/>
    <row r="2" spans="1:25" ht="12" thickBot="1" x14ac:dyDescent="0.25">
      <c r="A2" s="2">
        <v>1</v>
      </c>
      <c r="B2" s="3" t="s">
        <v>1839</v>
      </c>
      <c r="C2" s="4"/>
      <c r="D2" s="4"/>
      <c r="E2" s="4"/>
      <c r="F2" s="4"/>
      <c r="G2" s="4"/>
      <c r="H2" s="4"/>
      <c r="I2" s="4"/>
      <c r="J2" s="4"/>
      <c r="K2" s="4"/>
      <c r="L2" s="7">
        <v>1</v>
      </c>
      <c r="M2" s="7">
        <v>2</v>
      </c>
      <c r="N2" s="7"/>
      <c r="O2" s="7"/>
      <c r="P2" s="7"/>
      <c r="Q2" s="7"/>
      <c r="R2" s="5"/>
      <c r="S2" s="1" t="s">
        <v>2124</v>
      </c>
      <c r="T2" s="1" t="s">
        <v>2125</v>
      </c>
    </row>
    <row r="3" spans="1:25" ht="12" thickBot="1" x14ac:dyDescent="0.25">
      <c r="A3" s="2">
        <v>2</v>
      </c>
      <c r="B3" s="3" t="s">
        <v>1842</v>
      </c>
      <c r="C3" s="4"/>
      <c r="D3" s="4"/>
      <c r="E3" s="4"/>
      <c r="F3" s="4"/>
      <c r="G3" s="4"/>
      <c r="H3" s="4"/>
      <c r="I3" s="4"/>
      <c r="J3" s="4"/>
      <c r="K3" s="4"/>
      <c r="L3" s="7">
        <v>3</v>
      </c>
      <c r="M3" s="7">
        <v>4</v>
      </c>
      <c r="N3" s="7">
        <v>27</v>
      </c>
      <c r="O3" s="7">
        <v>28</v>
      </c>
      <c r="P3" s="7">
        <v>35</v>
      </c>
      <c r="Q3" s="7">
        <v>39</v>
      </c>
      <c r="R3" s="5"/>
      <c r="S3" s="1" t="s">
        <v>2126</v>
      </c>
      <c r="T3" s="1" t="s">
        <v>2127</v>
      </c>
      <c r="U3" s="1" t="s">
        <v>2128</v>
      </c>
      <c r="V3" s="1" t="s">
        <v>124</v>
      </c>
      <c r="W3" s="1" t="s">
        <v>2129</v>
      </c>
      <c r="X3" s="1" t="s">
        <v>43</v>
      </c>
    </row>
    <row r="4" spans="1:25" ht="12" thickBot="1" x14ac:dyDescent="0.25">
      <c r="A4" s="2">
        <v>3</v>
      </c>
      <c r="B4" s="3" t="s">
        <v>207</v>
      </c>
      <c r="C4" s="4"/>
      <c r="D4" s="4"/>
      <c r="E4" s="4"/>
      <c r="F4" s="4"/>
      <c r="G4" s="4"/>
      <c r="H4" s="4"/>
      <c r="I4" s="4"/>
      <c r="J4" s="4"/>
      <c r="K4" s="4"/>
      <c r="L4" s="7">
        <v>5</v>
      </c>
      <c r="M4" s="7"/>
      <c r="N4" s="7"/>
      <c r="O4" s="7"/>
      <c r="P4" s="7"/>
      <c r="Q4" s="7"/>
      <c r="R4" s="5"/>
      <c r="T4" s="1" t="s">
        <v>2130</v>
      </c>
    </row>
    <row r="5" spans="1:25" ht="12" thickBot="1" x14ac:dyDescent="0.25">
      <c r="A5" s="2">
        <v>4</v>
      </c>
      <c r="B5" s="3" t="s">
        <v>1846</v>
      </c>
      <c r="C5" s="4"/>
      <c r="D5" s="4"/>
      <c r="E5" s="4"/>
      <c r="F5" s="4"/>
      <c r="G5" s="4"/>
      <c r="H5" s="4"/>
      <c r="I5" s="4"/>
      <c r="J5" s="4"/>
      <c r="K5" s="4"/>
      <c r="L5" s="7">
        <v>6</v>
      </c>
      <c r="M5" s="7">
        <v>7</v>
      </c>
      <c r="N5" s="7">
        <v>8</v>
      </c>
      <c r="O5" s="7">
        <v>9</v>
      </c>
      <c r="P5" s="7">
        <v>10</v>
      </c>
      <c r="Q5" s="7">
        <v>11</v>
      </c>
      <c r="R5" s="5"/>
      <c r="T5" s="1" t="s">
        <v>212</v>
      </c>
      <c r="U5" s="1" t="s">
        <v>149</v>
      </c>
      <c r="V5" s="1" t="s">
        <v>2131</v>
      </c>
      <c r="W5" s="1" t="s">
        <v>220</v>
      </c>
      <c r="X5" s="1" t="s">
        <v>2132</v>
      </c>
      <c r="Y5" s="1" t="s">
        <v>2133</v>
      </c>
    </row>
    <row r="6" spans="1:25" ht="12" thickBot="1" x14ac:dyDescent="0.25">
      <c r="A6" s="2">
        <v>5</v>
      </c>
      <c r="B6" s="3" t="s">
        <v>1872</v>
      </c>
      <c r="C6" s="4"/>
      <c r="D6" s="4"/>
      <c r="E6" s="4"/>
      <c r="F6" s="4"/>
      <c r="G6" s="4"/>
      <c r="H6" s="4"/>
      <c r="I6" s="4"/>
      <c r="J6" s="4"/>
      <c r="K6" s="4"/>
      <c r="L6" s="7">
        <v>12</v>
      </c>
      <c r="M6" s="7">
        <v>13</v>
      </c>
      <c r="N6" s="7">
        <v>34</v>
      </c>
      <c r="O6" s="7"/>
      <c r="P6" s="7"/>
      <c r="Q6" s="7"/>
      <c r="R6" s="5"/>
      <c r="S6" s="1" t="s">
        <v>158</v>
      </c>
      <c r="T6" s="1" t="s">
        <v>2134</v>
      </c>
      <c r="U6" s="1" t="s">
        <v>2135</v>
      </c>
    </row>
    <row r="7" spans="1:25" ht="12" thickBot="1" x14ac:dyDescent="0.25">
      <c r="A7" s="2">
        <v>6</v>
      </c>
      <c r="B7" s="3" t="s">
        <v>236</v>
      </c>
      <c r="C7" s="4"/>
      <c r="D7" s="4"/>
      <c r="E7" s="4"/>
      <c r="F7" s="4"/>
      <c r="G7" s="4"/>
      <c r="H7" s="4"/>
      <c r="I7" s="4"/>
      <c r="J7" s="4"/>
      <c r="K7" s="4"/>
      <c r="L7" s="7">
        <v>14</v>
      </c>
      <c r="M7" s="7"/>
      <c r="N7" s="7"/>
      <c r="O7" s="7"/>
      <c r="P7" s="7"/>
      <c r="Q7" s="7"/>
      <c r="R7" s="5"/>
      <c r="S7" s="1" t="s">
        <v>236</v>
      </c>
    </row>
    <row r="8" spans="1:25" ht="12" thickBot="1" x14ac:dyDescent="0.25">
      <c r="A8" s="2">
        <v>7</v>
      </c>
      <c r="B8" s="3" t="s">
        <v>1890</v>
      </c>
      <c r="C8" s="4"/>
      <c r="D8" s="4"/>
      <c r="E8" s="4"/>
      <c r="F8" s="4"/>
      <c r="G8" s="4"/>
      <c r="H8" s="4"/>
      <c r="I8" s="4"/>
      <c r="J8" s="4"/>
      <c r="K8" s="4"/>
      <c r="L8" s="7">
        <v>15</v>
      </c>
      <c r="M8" s="7">
        <v>17</v>
      </c>
      <c r="N8" s="7"/>
      <c r="O8" s="7"/>
      <c r="P8" s="7"/>
      <c r="Q8" s="7"/>
      <c r="R8" s="5"/>
      <c r="S8" s="1" t="s">
        <v>2136</v>
      </c>
      <c r="T8" s="1" t="s">
        <v>179</v>
      </c>
    </row>
    <row r="9" spans="1:25" ht="12" thickBot="1" x14ac:dyDescent="0.25">
      <c r="A9" s="2">
        <v>8</v>
      </c>
      <c r="B9" s="3" t="s">
        <v>1900</v>
      </c>
      <c r="C9" s="4"/>
      <c r="D9" s="4"/>
      <c r="E9" s="4"/>
      <c r="F9" s="4"/>
      <c r="G9" s="4"/>
      <c r="H9" s="4"/>
      <c r="I9" s="4"/>
      <c r="J9" s="4"/>
      <c r="K9" s="4"/>
      <c r="L9" s="7">
        <v>18</v>
      </c>
      <c r="M9" s="7">
        <v>19</v>
      </c>
      <c r="N9" s="7">
        <v>20</v>
      </c>
      <c r="O9" s="7">
        <v>21</v>
      </c>
      <c r="P9" s="7">
        <v>22</v>
      </c>
      <c r="Q9" s="7"/>
      <c r="R9" s="5"/>
    </row>
    <row r="10" spans="1:25" ht="12" thickBot="1" x14ac:dyDescent="0.25">
      <c r="A10" s="2">
        <v>9</v>
      </c>
      <c r="B10" s="3" t="s">
        <v>1957</v>
      </c>
      <c r="C10" s="4"/>
      <c r="D10" s="4"/>
      <c r="E10" s="4"/>
      <c r="F10" s="4"/>
      <c r="G10" s="4"/>
      <c r="H10" s="4"/>
      <c r="I10" s="4"/>
      <c r="J10" s="4"/>
      <c r="K10" s="4"/>
      <c r="L10" s="7">
        <v>23</v>
      </c>
      <c r="M10" s="7">
        <v>24</v>
      </c>
      <c r="N10" s="7">
        <v>25</v>
      </c>
      <c r="O10" s="7">
        <v>26</v>
      </c>
      <c r="P10" s="7"/>
      <c r="Q10" s="7"/>
      <c r="R10" s="5"/>
    </row>
    <row r="11" spans="1:25" ht="12" thickBot="1" x14ac:dyDescent="0.25">
      <c r="A11" s="2">
        <v>10</v>
      </c>
      <c r="B11" s="3" t="s">
        <v>2052</v>
      </c>
      <c r="C11" s="4"/>
      <c r="D11" s="4"/>
      <c r="E11" s="4"/>
      <c r="F11" s="4"/>
      <c r="G11" s="4"/>
      <c r="H11" s="4"/>
      <c r="I11" s="4"/>
      <c r="J11" s="4"/>
      <c r="K11" s="4"/>
      <c r="L11" s="7">
        <v>16</v>
      </c>
      <c r="M11" s="7">
        <v>29</v>
      </c>
      <c r="N11" s="7">
        <v>30</v>
      </c>
      <c r="O11" s="7">
        <v>31</v>
      </c>
      <c r="P11" s="7">
        <v>32</v>
      </c>
      <c r="Q11" s="7">
        <v>38</v>
      </c>
      <c r="R11" s="5"/>
    </row>
    <row r="12" spans="1:25" ht="12" thickBot="1" x14ac:dyDescent="0.25">
      <c r="A12" s="2">
        <v>11</v>
      </c>
      <c r="B12" s="3" t="s">
        <v>2105</v>
      </c>
      <c r="C12" s="4"/>
      <c r="D12" s="4"/>
      <c r="E12" s="4"/>
      <c r="F12" s="4"/>
      <c r="G12" s="4"/>
      <c r="H12" s="4"/>
      <c r="I12" s="4"/>
      <c r="J12" s="4"/>
      <c r="K12" s="4"/>
      <c r="L12" s="7">
        <v>33</v>
      </c>
      <c r="M12" s="7">
        <v>36</v>
      </c>
      <c r="N12" s="7"/>
      <c r="O12" s="7"/>
      <c r="P12" s="7"/>
      <c r="Q12" s="7"/>
      <c r="R12" s="5"/>
    </row>
    <row r="13" spans="1:25" ht="12" thickBot="1" x14ac:dyDescent="0.25">
      <c r="A13" s="2">
        <v>12</v>
      </c>
      <c r="B13" s="3" t="s">
        <v>2122</v>
      </c>
      <c r="C13" s="4"/>
      <c r="D13" s="4"/>
      <c r="E13" s="4"/>
      <c r="F13" s="4"/>
      <c r="G13" s="4"/>
      <c r="H13" s="4"/>
      <c r="I13" s="4"/>
      <c r="J13" s="4"/>
      <c r="K13" s="4"/>
      <c r="L13" s="7">
        <v>37</v>
      </c>
      <c r="M13" s="7">
        <v>40</v>
      </c>
      <c r="N13" s="7">
        <v>41</v>
      </c>
      <c r="O13" s="7"/>
      <c r="P13" s="7"/>
      <c r="Q13" s="7"/>
      <c r="R13" s="5"/>
    </row>
    <row r="18" spans="13:13" x14ac:dyDescent="0.2">
      <c r="M18" s="6"/>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92</vt:i4>
      </vt:variant>
    </vt:vector>
  </HeadingPairs>
  <TitlesOfParts>
    <vt:vector size="100" baseType="lpstr">
      <vt:lpstr>base (2)</vt:lpstr>
      <vt:lpstr>base (3)</vt:lpstr>
      <vt:lpstr>Cronograma PAM</vt:lpstr>
      <vt:lpstr>BDI Edificação</vt:lpstr>
      <vt:lpstr>Grandes Itens</vt:lpstr>
      <vt:lpstr>Cartilha</vt:lpstr>
      <vt:lpstr>Composição</vt:lpstr>
      <vt:lpstr>composição dos itens</vt:lpstr>
      <vt:lpstr>'base (2)'!Area_de_impressao</vt:lpstr>
      <vt:lpstr>'base (3)'!Area_de_impressao</vt:lpstr>
      <vt:lpstr>'BDI Edificação'!Area_de_impressao</vt:lpstr>
      <vt:lpstr>Cartilha!Area_de_impressao</vt:lpstr>
      <vt:lpstr>Composição!Area_de_impressao</vt:lpstr>
      <vt:lpstr>'Cronograma PAM'!Area_de_impressao</vt:lpstr>
      <vt:lpstr>'Grandes Itens'!Area_de_impressao</vt:lpstr>
      <vt:lpstr>Cartilha!DadosExternos10</vt:lpstr>
      <vt:lpstr>Cartilha!DadosExternos10_1</vt:lpstr>
      <vt:lpstr>Cartilha!DadosExternos10_2</vt:lpstr>
      <vt:lpstr>Cartilha!DadosExternos11</vt:lpstr>
      <vt:lpstr>Cartilha!DadosExternos11_1</vt:lpstr>
      <vt:lpstr>Cartilha!DadosExternos11_2</vt:lpstr>
      <vt:lpstr>Cartilha!DadosExternos12</vt:lpstr>
      <vt:lpstr>Cartilha!DadosExternos12_1</vt:lpstr>
      <vt:lpstr>Cartilha!DadosExternos12_2</vt:lpstr>
      <vt:lpstr>Cartilha!DadosExternos13</vt:lpstr>
      <vt:lpstr>Cartilha!DadosExternos13_1</vt:lpstr>
      <vt:lpstr>Cartilha!DadosExternos13_2</vt:lpstr>
      <vt:lpstr>Cartilha!DadosExternos14</vt:lpstr>
      <vt:lpstr>Cartilha!DadosExternos14_1</vt:lpstr>
      <vt:lpstr>Cartilha!DadosExternos14_2</vt:lpstr>
      <vt:lpstr>Cartilha!DadosExternos15</vt:lpstr>
      <vt:lpstr>Cartilha!DadosExternos15_1</vt:lpstr>
      <vt:lpstr>Cartilha!DadosExternos15_2</vt:lpstr>
      <vt:lpstr>Cartilha!DadosExternos16</vt:lpstr>
      <vt:lpstr>Cartilha!DadosExternos16_1</vt:lpstr>
      <vt:lpstr>Cartilha!DadosExternos16_2</vt:lpstr>
      <vt:lpstr>Cartilha!DadosExternos17</vt:lpstr>
      <vt:lpstr>Cartilha!DadosExternos17_1</vt:lpstr>
      <vt:lpstr>Cartilha!DadosExternos17_2</vt:lpstr>
      <vt:lpstr>Cartilha!DadosExternos18</vt:lpstr>
      <vt:lpstr>Cartilha!DadosExternos18_1</vt:lpstr>
      <vt:lpstr>Cartilha!DadosExternos18_2</vt:lpstr>
      <vt:lpstr>Cartilha!DadosExternos19</vt:lpstr>
      <vt:lpstr>Cartilha!DadosExternos19_1</vt:lpstr>
      <vt:lpstr>Cartilha!DadosExternos19_2</vt:lpstr>
      <vt:lpstr>Cartilha!DadosExternos2</vt:lpstr>
      <vt:lpstr>Cartilha!DadosExternos2_1</vt:lpstr>
      <vt:lpstr>Cartilha!DadosExternos2_2</vt:lpstr>
      <vt:lpstr>Cartilha!DadosExternos20</vt:lpstr>
      <vt:lpstr>Cartilha!DadosExternos20_1</vt:lpstr>
      <vt:lpstr>Cartilha!DadosExternos20_2</vt:lpstr>
      <vt:lpstr>Cartilha!DadosExternos21</vt:lpstr>
      <vt:lpstr>Cartilha!DadosExternos21_1</vt:lpstr>
      <vt:lpstr>Cartilha!DadosExternos21_2</vt:lpstr>
      <vt:lpstr>Cartilha!DadosExternos22</vt:lpstr>
      <vt:lpstr>Cartilha!DadosExternos22_1</vt:lpstr>
      <vt:lpstr>Cartilha!DadosExternos22_2</vt:lpstr>
      <vt:lpstr>Cartilha!DadosExternos23</vt:lpstr>
      <vt:lpstr>Cartilha!DadosExternos23_1</vt:lpstr>
      <vt:lpstr>Cartilha!DadosExternos23_2</vt:lpstr>
      <vt:lpstr>Cartilha!DadosExternos24</vt:lpstr>
      <vt:lpstr>Cartilha!DadosExternos24_1</vt:lpstr>
      <vt:lpstr>Cartilha!DadosExternos24_2</vt:lpstr>
      <vt:lpstr>Cartilha!DadosExternos25</vt:lpstr>
      <vt:lpstr>Cartilha!DadosExternos25_1</vt:lpstr>
      <vt:lpstr>Cartilha!DadosExternos25_2</vt:lpstr>
      <vt:lpstr>Cartilha!DadosExternos26</vt:lpstr>
      <vt:lpstr>Cartilha!DadosExternos26_1</vt:lpstr>
      <vt:lpstr>Cartilha!DadosExternos26_2</vt:lpstr>
      <vt:lpstr>Cartilha!DadosExternos27</vt:lpstr>
      <vt:lpstr>Cartilha!DadosExternos27_1</vt:lpstr>
      <vt:lpstr>Cartilha!DadosExternos27_2</vt:lpstr>
      <vt:lpstr>Cartilha!DadosExternos28</vt:lpstr>
      <vt:lpstr>Cartilha!DadosExternos28_1</vt:lpstr>
      <vt:lpstr>Cartilha!DadosExternos28_2</vt:lpstr>
      <vt:lpstr>Cartilha!DadosExternos29</vt:lpstr>
      <vt:lpstr>Cartilha!DadosExternos29_1</vt:lpstr>
      <vt:lpstr>Cartilha!DadosExternos29_2</vt:lpstr>
      <vt:lpstr>Cartilha!DadosExternos30</vt:lpstr>
      <vt:lpstr>Cartilha!DadosExternos30_1</vt:lpstr>
      <vt:lpstr>Cartilha!DadosExternos30_2</vt:lpstr>
      <vt:lpstr>Cartilha!DadosExternos31</vt:lpstr>
      <vt:lpstr>Cartilha!DadosExternos31_1</vt:lpstr>
      <vt:lpstr>Cartilha!DadosExternos31_2</vt:lpstr>
      <vt:lpstr>Cartilha!DadosExternos32</vt:lpstr>
      <vt:lpstr>Cartilha!DadosExternos32_1</vt:lpstr>
      <vt:lpstr>Cartilha!DadosExternos32_2</vt:lpstr>
      <vt:lpstr>Cartilha!DadosExternos33</vt:lpstr>
      <vt:lpstr>Cartilha!DadosExternos33_1</vt:lpstr>
      <vt:lpstr>Cartilha!DadosExternos33_2</vt:lpstr>
      <vt:lpstr>Cartilha!DadosExternos34</vt:lpstr>
      <vt:lpstr>Cartilha!DadosExternos34_1</vt:lpstr>
      <vt:lpstr>Cartilha!DadosExternos34_2</vt:lpstr>
      <vt:lpstr>Cartilha!DadosExternos5</vt:lpstr>
      <vt:lpstr>Cartilha!DadosExternos5_1</vt:lpstr>
      <vt:lpstr>Cartilha!DadosExternos5_2</vt:lpstr>
      <vt:lpstr>Cartilha!DadosExternos6</vt:lpstr>
      <vt:lpstr>Cartilha!DadosExternos6_1</vt:lpstr>
      <vt:lpstr>Cartilha!DadosExternos6_2</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Cliente</cp:lastModifiedBy>
  <cp:lastPrinted>2022-07-29T19:03:42Z</cp:lastPrinted>
  <dcterms:created xsi:type="dcterms:W3CDTF">2012-01-30T17:22:44Z</dcterms:created>
  <dcterms:modified xsi:type="dcterms:W3CDTF">2022-07-29T19:09:02Z</dcterms:modified>
</cp:coreProperties>
</file>